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S:\HSQA\CHS\CHSShare\Charity Care and Hospital Financial\YearEnd\YearEnd2Web\"/>
    </mc:Choice>
  </mc:AlternateContent>
  <bookViews>
    <workbookView xWindow="0" yWindow="0" windowWidth="23040" windowHeight="10824" tabRatio="847"/>
  </bookViews>
  <sheets>
    <sheet name="data" sheetId="1" r:id="rId1"/>
    <sheet name="Transmittal" sheetId="2" r:id="rId2"/>
    <sheet name="Prior Year" sheetId="10" r:id="rId3"/>
    <sheet name="INFO_PG1" sheetId="3" r:id="rId4"/>
    <sheet name="INFO_PG2" sheetId="4" r:id="rId5"/>
    <sheet name="SS2_3_5_6" sheetId="5" r:id="rId6"/>
    <sheet name="SS4" sheetId="6" r:id="rId7"/>
    <sheet name="SS8" sheetId="7" r:id="rId8"/>
    <sheet name="FS" sheetId="8" r:id="rId9"/>
    <sheet name="CC's" sheetId="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#REF!</definedName>
    <definedName name="\a">#REF!</definedName>
    <definedName name="\ADJ1">#REF!</definedName>
    <definedName name="\ADJ2">#REF!</definedName>
    <definedName name="\c">#REF!</definedName>
    <definedName name="\d">#REF!</definedName>
    <definedName name="\e">#REF!</definedName>
    <definedName name="\f">#REF!</definedName>
    <definedName name="\g">#REF!</definedName>
    <definedName name="\H">'[1]CASH FLOW'!#REF!</definedName>
    <definedName name="\i">#REF!</definedName>
    <definedName name="\k">#REF!</definedName>
    <definedName name="\M">#REF!</definedName>
    <definedName name="\o">[2]STAT95!$AY$13</definedName>
    <definedName name="\p">#REF!</definedName>
    <definedName name="\q">#REF!</definedName>
    <definedName name="\R">#REF!</definedName>
    <definedName name="\S">#REF!</definedName>
    <definedName name="\t">#REF!</definedName>
    <definedName name="\w">#REF!</definedName>
    <definedName name="\x">#REF!</definedName>
    <definedName name="\y">#REF!</definedName>
    <definedName name="\z">#REF!</definedName>
    <definedName name="_______ACT1">[3]Hidden!#REF!</definedName>
    <definedName name="_______ACT2">[3]Hidden!#REF!</definedName>
    <definedName name="_______ACT3">[3]Hidden!#REF!</definedName>
    <definedName name="______ACT1">[3]Hidden!#REF!</definedName>
    <definedName name="______ACT2">[3]Hidden!#REF!</definedName>
    <definedName name="______ACT3">[3]Hidden!#REF!</definedName>
    <definedName name="_____ACT1">[4]Hidden!#REF!</definedName>
    <definedName name="_____ACT2">[4]Hidden!#REF!</definedName>
    <definedName name="_____ACT3">[4]Hidden!#REF!</definedName>
    <definedName name="____ACT1">[4]Hidden!#REF!</definedName>
    <definedName name="____ACT2">[4]Hidden!#REF!</definedName>
    <definedName name="____ACT3">[4]Hidden!#REF!</definedName>
    <definedName name="____ADJ1">#REF!</definedName>
    <definedName name="____CMS1">#REF!</definedName>
    <definedName name="____CMS2">#REF!</definedName>
    <definedName name="____ROW1">#REF!</definedName>
    <definedName name="____ROW2">#REF!</definedName>
    <definedName name="___ACT1">[3]Hidden!#REF!</definedName>
    <definedName name="___ACT2">[3]Hidden!#REF!</definedName>
    <definedName name="___ACT3">[3]Hidden!#REF!</definedName>
    <definedName name="___ADJ1">#REF!</definedName>
    <definedName name="___ADJ2">#REF!</definedName>
    <definedName name="___CMS1">#REF!</definedName>
    <definedName name="___CMS2">#REF!</definedName>
    <definedName name="___ROW1">#REF!</definedName>
    <definedName name="___ROW2">#REF!</definedName>
    <definedName name="__123Graph_ANHPDS" hidden="1">[2]STAT95!$AS$28:$BD$28</definedName>
    <definedName name="__123Graph_APADAYS" hidden="1">[2]STAT95!$AS$26:$BD$26</definedName>
    <definedName name="__123Graph_AVISITS" hidden="1">[2]STAT95!$AS$27:$BD$27</definedName>
    <definedName name="__123Graph_BNHPDS" hidden="1">[2]STAT95!$AS$32:$BD$32</definedName>
    <definedName name="__123Graph_BPADAYS" hidden="1">[2]STAT95!$AS$30:$BD$30</definedName>
    <definedName name="__123Graph_BVISITS" hidden="1">[2]STAT95!$AS$31:$BD$31</definedName>
    <definedName name="__123Graph_CNHPDS" hidden="1">[2]STAT95!$AS$36:$BD$36</definedName>
    <definedName name="__123Graph_CPADAYS" hidden="1">[2]STAT95!$AS$34:$BD$34</definedName>
    <definedName name="__123Graph_CVISITS" hidden="1">[2]STAT95!$AS$35:$BD$35</definedName>
    <definedName name="__123Graph_D" hidden="1">'[5]2009 Census'!#REF!</definedName>
    <definedName name="__123Graph_XNHPDS" hidden="1">[2]STAT95!$AS$25:$BD$25</definedName>
    <definedName name="__123Graph_XPADAYS" hidden="1">[2]STAT95!$AS$25:$BD$25</definedName>
    <definedName name="__123Graph_XVISITS" hidden="1">[2]STAT95!$AS$25:$BD$25</definedName>
    <definedName name="__ACT1">[3]Hidden!#REF!</definedName>
    <definedName name="__ACT2">[3]Hidden!#REF!</definedName>
    <definedName name="__ACT3">[3]Hidden!#REF!</definedName>
    <definedName name="__ADJ1">#REF!</definedName>
    <definedName name="__ADJ2">#REF!</definedName>
    <definedName name="__CMS1">#REF!</definedName>
    <definedName name="__CMS2">#REF!</definedName>
    <definedName name="__ROW1">#REF!</definedName>
    <definedName name="__ROW2">#REF!</definedName>
    <definedName name="_1H">[2]STAT95!#REF!</definedName>
    <definedName name="_6MOFTE">#REF!</definedName>
    <definedName name="_ACT1">[6]Hidden!#REF!</definedName>
    <definedName name="_ACT2">[6]Hidden!#REF!</definedName>
    <definedName name="_ACT3">[6]Hidden!#REF!</definedName>
    <definedName name="_ADJ1">#REF!</definedName>
    <definedName name="_ADJ2">#REF!</definedName>
    <definedName name="_ADJ3">#REF!</definedName>
    <definedName name="_ADM1">#REF!</definedName>
    <definedName name="_ADM10">#REF!</definedName>
    <definedName name="_ADM11">#REF!</definedName>
    <definedName name="_ADM12">#REF!</definedName>
    <definedName name="_ADM2">#REF!</definedName>
    <definedName name="_ADM3">#REF!</definedName>
    <definedName name="_ADM4">#REF!</definedName>
    <definedName name="_ADM5">#REF!</definedName>
    <definedName name="_ADM6">#REF!</definedName>
    <definedName name="_ADM7">#REF!</definedName>
    <definedName name="_ADM8">#REF!</definedName>
    <definedName name="_ADM9">#REF!</definedName>
    <definedName name="_ADP1">#REF!</definedName>
    <definedName name="_ADP10">#REF!</definedName>
    <definedName name="_ADP11">#REF!</definedName>
    <definedName name="_ADP12">#REF!</definedName>
    <definedName name="_ADP2">#REF!</definedName>
    <definedName name="_ADP3">#REF!</definedName>
    <definedName name="_ADP4">#REF!</definedName>
    <definedName name="_ADP5">#REF!</definedName>
    <definedName name="_ADP6">#REF!</definedName>
    <definedName name="_ADP7">#REF!</definedName>
    <definedName name="_ADP8">#REF!</definedName>
    <definedName name="_ADP9">#REF!</definedName>
    <definedName name="_AMT2">#REF!</definedName>
    <definedName name="_CMS1">#REF!</definedName>
    <definedName name="_CMS2">#REF!</definedName>
    <definedName name="_DIF1">#REF!</definedName>
    <definedName name="_DIF2">#REF!</definedName>
    <definedName name="_DIF3">#REF!</definedName>
    <definedName name="_DIF4">#REF!</definedName>
    <definedName name="_DIF5">#REF!</definedName>
    <definedName name="_DIF6">#REF!</definedName>
    <definedName name="_DTA1">#REF!</definedName>
    <definedName name="_DTA2">#REF!</definedName>
    <definedName name="_DTA3">#REF!</definedName>
    <definedName name="_DTA4">#REF!</definedName>
    <definedName name="_DTA5">#REF!</definedName>
    <definedName name="_DTA6">#REF!</definedName>
    <definedName name="_Fill" localSheetId="2" hidden="1">'Prior Year'!$DR$819:$DR$864</definedName>
    <definedName name="_Fill" hidden="1">data!$DR$822:$DR$867</definedName>
    <definedName name="_xlnm._FilterDatabase" hidden="1">#REF!</definedName>
    <definedName name="_FTE84">#REF!</definedName>
    <definedName name="_JE04">#REF!</definedName>
    <definedName name="_Key1" hidden="1">#REF!</definedName>
    <definedName name="_Key2" hidden="1">#REF!</definedName>
    <definedName name="_MLS1">#REF!</definedName>
    <definedName name="_MLS10">#REF!</definedName>
    <definedName name="_MLS11">#REF!</definedName>
    <definedName name="_MLS12">#REF!</definedName>
    <definedName name="_MLS2">#REF!</definedName>
    <definedName name="_MLS3">#REF!</definedName>
    <definedName name="_MLS4">#REF!</definedName>
    <definedName name="_MLS5">#REF!</definedName>
    <definedName name="_MLS6">#REF!</definedName>
    <definedName name="_MLS7">#REF!</definedName>
    <definedName name="_MLS8">#REF!</definedName>
    <definedName name="_MLS9">#REF!</definedName>
    <definedName name="_MTH1">#REF!</definedName>
    <definedName name="_Order1" hidden="1">255</definedName>
    <definedName name="_Order2" hidden="1">0</definedName>
    <definedName name="_PAT1">#REF!</definedName>
    <definedName name="_PAT10">#REF!</definedName>
    <definedName name="_PAT11">#REF!</definedName>
    <definedName name="_PAT12">#REF!</definedName>
    <definedName name="_PAT2">#REF!</definedName>
    <definedName name="_PAT3">#REF!</definedName>
    <definedName name="_PAT4">#REF!</definedName>
    <definedName name="_PAT5">#REF!</definedName>
    <definedName name="_PAT6">#REF!</definedName>
    <definedName name="_PAT7">#REF!</definedName>
    <definedName name="_PAT8">#REF!</definedName>
    <definedName name="_PAT9">#REF!</definedName>
    <definedName name="_Regression_Int">1</definedName>
    <definedName name="_REV1">#REF!</definedName>
    <definedName name="_REV10">#REF!</definedName>
    <definedName name="_REV11">#REF!</definedName>
    <definedName name="_REV12">#REF!</definedName>
    <definedName name="_REV2">#REF!</definedName>
    <definedName name="_REV3">#REF!</definedName>
    <definedName name="_REV4">#REF!</definedName>
    <definedName name="_REV5">#REF!</definedName>
    <definedName name="_REV6">#REF!</definedName>
    <definedName name="_REV7">#REF!</definedName>
    <definedName name="_REV8">#REF!</definedName>
    <definedName name="_REV9">#REF!</definedName>
    <definedName name="_REV944">[7]Jul!$A$1:$AA$2055</definedName>
    <definedName name="_ROW1">#REF!</definedName>
    <definedName name="_ROW2">#REF!</definedName>
    <definedName name="_Sort" hidden="1">#REF!</definedName>
    <definedName name="_WK2">#REF!</definedName>
    <definedName name="_WK3">#REF!</definedName>
    <definedName name="_WK4">#REF!</definedName>
    <definedName name="_WK5">#REF!</definedName>
    <definedName name="_WK6">#REF!</definedName>
    <definedName name="A">#REF!</definedName>
    <definedName name="A_R">#REF!</definedName>
    <definedName name="ACCDEPR">#REF!</definedName>
    <definedName name="ACCPRFT">#REF!</definedName>
    <definedName name="ACCRUED">#REF!</definedName>
    <definedName name="ACCT">[6]Hidden!#REF!</definedName>
    <definedName name="ACT_CUR">[6]Hidden!#REF!</definedName>
    <definedName name="ACT_YTD">[6]Hidden!#REF!</definedName>
    <definedName name="ADD">#REF!</definedName>
    <definedName name="ADJ_D419">#REF!</definedName>
    <definedName name="ADJ_D4S1">'[8]sub I IP'!#REF!</definedName>
    <definedName name="ADJ_D4SN">#REF!</definedName>
    <definedName name="ADJ_D519">#REF!</definedName>
    <definedName name="ADJ_D5S1">#REF!</definedName>
    <definedName name="ADJ_D5SN">#REF!</definedName>
    <definedName name="ADJ_E_3">#REF!</definedName>
    <definedName name="ADJ_E1S1">'[8]sub I IP'!#REF!</definedName>
    <definedName name="ADJ_E1S2">#REF!</definedName>
    <definedName name="ADJ_E1SN">#REF!</definedName>
    <definedName name="ADJ_E3SN">#REF!</definedName>
    <definedName name="ADJ_EBS1">#REF!</definedName>
    <definedName name="ADJ_EBSN">#REF!</definedName>
    <definedName name="ADJ_S319">#REF!</definedName>
    <definedName name="ADJ_S3S1">'[8]sub I IP'!#REF!</definedName>
    <definedName name="ADJB_CLR">#REF!</definedName>
    <definedName name="ADJS">#REF!</definedName>
    <definedName name="ADJS_CLR">#REF!</definedName>
    <definedName name="ADJSB">#REF!</definedName>
    <definedName name="ADJUST">[9]Stipends!#REF!</definedName>
    <definedName name="Adjusted_CCR">'[10]Medicaid RCCs'!$A$11:$K$45</definedName>
    <definedName name="ADMIN">[9]Stipends!#REF!</definedName>
    <definedName name="ADMIN_ADJ">#REF!</definedName>
    <definedName name="ADMIN_STIP">#REF!</definedName>
    <definedName name="AHIS_Total_Expense">[11]AHIS!$B$6:$C$153</definedName>
    <definedName name="AIRCRAFT">#REF!</definedName>
    <definedName name="ALL">#REF!</definedName>
    <definedName name="AllLabel">[12]Formulas!$C$53</definedName>
    <definedName name="ALLOC_STAFF">#REF!</definedName>
    <definedName name="Ambulatory_Care_Clinics">#REF!</definedName>
    <definedName name="AMT_2">'[1]CASH FLOW'!#REF!</definedName>
    <definedName name="anscount">2</definedName>
    <definedName name="AP">#REF!</definedName>
    <definedName name="APIC">#REF!</definedName>
    <definedName name="APR">#REF!</definedName>
    <definedName name="AR">#REF!</definedName>
    <definedName name="ascension">'[13]Ascension Allocs'!$Q$33:$S$51</definedName>
    <definedName name="asdlfkj" hidden="1">{#N/A,#N/A,FALSE,"LOS West";#N/A,#N/A,FALSE,"LOS East";#N/A,#N/A,FALSE,"LOS Inc."}</definedName>
    <definedName name="ASSETS84">#REF!</definedName>
    <definedName name="ASSOC_ADJ">#REF!</definedName>
    <definedName name="AUG">#REF!</definedName>
    <definedName name="B">#REF!</definedName>
    <definedName name="BALANCE">#REF!</definedName>
    <definedName name="BalanceSheet">#REF!</definedName>
    <definedName name="bbbbb">'[10]IP Per Diems Calc'!#REF!</definedName>
    <definedName name="BICU_PD">'[10]IP Per Diems Calc'!#REF!</definedName>
    <definedName name="BO">[14]G703!$AI$10</definedName>
    <definedName name="BS">[15]Report!#REF!</definedName>
    <definedName name="BSHEET">#REF!</definedName>
    <definedName name="BU">'[16]Business Units'!$C$2:$D$31</definedName>
    <definedName name="BUD_CUR">[6]Hidden!#REF!</definedName>
    <definedName name="BUD_YTD">[6]Hidden!#REF!</definedName>
    <definedName name="BUILDINGS">#REF!</definedName>
    <definedName name="C_">#REF!</definedName>
    <definedName name="Cardiovascular_Services">#REF!</definedName>
    <definedName name="CASH">#REF!</definedName>
    <definedName name="CATEGORY">[17]Sheet7!$C$1:$C$44</definedName>
    <definedName name="cc">#REF!</definedName>
    <definedName name="ccccc">#REF!</definedName>
    <definedName name="CCU_PD">'[10]IP Per Diems Calc'!#REF!</definedName>
    <definedName name="CF">[15]Report!#REF!</definedName>
    <definedName name="CHANGE84">#REF!</definedName>
    <definedName name="CHANGE84M">#REF!</definedName>
    <definedName name="chart">'[18]XIX Chart-Updated FY09'!$A$4:$D$1098</definedName>
    <definedName name="Clinical_Resource_Management">#REF!</definedName>
    <definedName name="CO">[19]LISTS!$B$1:$B$10</definedName>
    <definedName name="Col_Lookup">[20]H_LookupInfo!$A$2:$B$7</definedName>
    <definedName name="COLUMN">#REF!</definedName>
    <definedName name="COMMONSTOCK">#REF!</definedName>
    <definedName name="Community_Outreach">#REF!</definedName>
    <definedName name="Compare_Group_Override">'[21]Benchmark lookup &amp; Named Ranges'!$B$2:$B$5</definedName>
    <definedName name="Compare_Groups">'[21]Benchmark lookup &amp; Named Ranges'!$A$2:$A$16</definedName>
    <definedName name="Costcenter" localSheetId="2">'Prior Year'!#REF!</definedName>
    <definedName name="Costcenter">data!#REF!</definedName>
    <definedName name="counter">#REF!</definedName>
    <definedName name="Crit_All_IncomeCodes_DB">#REF!</definedName>
    <definedName name="Crit_HrsFTEs_IncomeCodes_DB">#REF!</definedName>
    <definedName name="_xlnm.Criteria">#REF!</definedName>
    <definedName name="CritO">#REF!</definedName>
    <definedName name="CRlines">#REF!</definedName>
    <definedName name="Cross_Walk">#REF!</definedName>
    <definedName name="d"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ACTmp" hidden="1">{"add",#N/A,FALSE,"code"}</definedName>
    <definedName name="data" hidden="1">#REF!</definedName>
    <definedName name="_xlnm.Database">#REF!</definedName>
    <definedName name="DataRange">#REF!</definedName>
    <definedName name="DATE">#REF!</definedName>
    <definedName name="Date_Range">'[21]Productive Hours'!$E$1:$AK$1</definedName>
    <definedName name="Date1">#REF!</definedName>
    <definedName name="Date2">#REF!</definedName>
    <definedName name="Date3">#REF!</definedName>
    <definedName name="Date4">#REF!</definedName>
    <definedName name="Date5">#REF!</definedName>
    <definedName name="day">#REF!</definedName>
    <definedName name="DAYS">#REF!</definedName>
    <definedName name="DAYS1">#REF!</definedName>
    <definedName name="DAYS2">#REF!</definedName>
    <definedName name="DAYS3">#REF!</definedName>
    <definedName name="DEC">#REF!</definedName>
    <definedName name="DEFTAX">#REF!</definedName>
    <definedName name="DEFTAXPAY">#REF!</definedName>
    <definedName name="DELETE">[2]STAT95!$AI$95:$AI$100</definedName>
    <definedName name="DEPART">#REF!</definedName>
    <definedName name="Department_Series">'[21]Mapping Named Ranges'!$A$3:$A$35</definedName>
    <definedName name="DEPT">[6]Hidden!#REF!</definedName>
    <definedName name="Dept_95">'[16]INEva PS Depts All'!$C$574:$E$615</definedName>
    <definedName name="Dept_96">'[16]INEva PS Depts All'!$C$617:$E$672</definedName>
    <definedName name="des">[22]JournalEntry!$C$10</definedName>
    <definedName name="Dialysis_Services">#REF!</definedName>
    <definedName name="DIR">#REF!</definedName>
    <definedName name="DOCNAME">#REF!</definedName>
    <definedName name="DOCNUM">#REF!</definedName>
    <definedName name="DocsRvus">#REF!</definedName>
    <definedName name="Doctors">#REF!</definedName>
    <definedName name="E">#REF!</definedName>
    <definedName name="Earn">[23]Earnings!$A$1:$CG$2672</definedName>
    <definedName name="Earning">[24]Earnings!$A$2:$AT$33</definedName>
    <definedName name="Earnings">[25]Earning!$A$3:$BX$369</definedName>
    <definedName name="Edit" localSheetId="2">'Prior Year'!$A$410:$E$477</definedName>
    <definedName name="Edit">data!$A$411:$E$478</definedName>
    <definedName name="Educational_Services">#REF!</definedName>
    <definedName name="eee">'[26]Mapping Named Ranges'!$A$3:$A$35</definedName>
    <definedName name="Emergency_Services">#REF!</definedName>
    <definedName name="End">[27]SUMMARY!#REF!</definedName>
    <definedName name="Entity_Name">[28]!Component_Name</definedName>
    <definedName name="ENTRY">#REF!</definedName>
    <definedName name="Environmental_Services">#REF!</definedName>
    <definedName name="ES">#REF!</definedName>
    <definedName name="Facility_Services">#REF!</definedName>
    <definedName name="FEB">#REF!</definedName>
    <definedName name="Fee">[14]G703!$V$10</definedName>
    <definedName name="filter" hidden="1">[29]RETIRED!#REF!</definedName>
    <definedName name="Fiscal_Services">#REF!</definedName>
    <definedName name="FoodandNutrition_Services">#REF!</definedName>
    <definedName name="Formulas">#REF!</definedName>
    <definedName name="FR">#REF!</definedName>
    <definedName name="FRI">#REF!</definedName>
    <definedName name="FTE">#REF!</definedName>
    <definedName name="FTE84M">#REF!</definedName>
    <definedName name="FTES">#REF!</definedName>
    <definedName name="FundBal">#REF!</definedName>
    <definedName name="Funds" localSheetId="2">'Prior Year'!#REF!</definedName>
    <definedName name="Funds">data!#REF!</definedName>
    <definedName name="g" hidden="1">#REF!</definedName>
    <definedName name="General_Facility">#REF!</definedName>
    <definedName name="GLPITRN">#REF!</definedName>
    <definedName name="GR_REV">#REF!</definedName>
    <definedName name="hcfaln">'[13]Schedule B-summary'!$A$8:$B$37</definedName>
    <definedName name="HeaderRange">#REF!</definedName>
    <definedName name="Height">24</definedName>
    <definedName name="HELP">[2]STAT95!$AS$3</definedName>
    <definedName name="HIDE">[30]STAT95!#REF!</definedName>
    <definedName name="HIM">#REF!</definedName>
    <definedName name="hj" hidden="1">{#N/A,#N/A,FALSE,"LOS West";#N/A,#N/A,FALSE,"LOS East";#N/A,#N/A,FALSE,"LOS Inc."}</definedName>
    <definedName name="HOME">#REF!</definedName>
    <definedName name="Home_Care_Services">#REF!</definedName>
    <definedName name="Hospital" localSheetId="2">'Prior Year'!#REF!</definedName>
    <definedName name="Hospital">data!#REF!</definedName>
    <definedName name="Hospital_Administration">#REF!</definedName>
    <definedName name="hour">[23]Hours!$A$1:$AH$2672</definedName>
    <definedName name="Hours">[25]Hours!$A$3:$V$369</definedName>
    <definedName name="HRS">#REF!</definedName>
    <definedName name="HTML_CodePage" hidden="1">1252</definedName>
    <definedName name="HTML_Control" hidden="1">{"'Sheet1'!$A$1:$M$69"}</definedName>
    <definedName name="HTML_Description" hidden="1">"Claudia Louvenia Hoover was the wife of Robert Winslow McDowell.  Although there is little information on him, there is alot of records on her side of the family."</definedName>
    <definedName name="HTML_Email" hidden="1">""</definedName>
    <definedName name="HTML_Header" hidden="1">"Sheet1"</definedName>
    <definedName name="HTML_LastUpdate" hidden="1">"12/31/98"</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"C:\My Documents\CLHoover.htm"</definedName>
    <definedName name="HTML_Title" hidden="1">"Claudia Louvenia Hoover's Ancestry"</definedName>
    <definedName name="Human_Resources">#REF!</definedName>
    <definedName name="I_P">#REF!</definedName>
    <definedName name="ICORP">'[1]CASH FLOW'!#REF!</definedName>
    <definedName name="ICU_PD">'[10]IP Per Diems Calc'!#REF!</definedName>
    <definedName name="Imaging_Services">#REF!</definedName>
    <definedName name="INCOM84M">#REF!</definedName>
    <definedName name="INCOME">#REF!</definedName>
    <definedName name="INCOME84">#REF!</definedName>
    <definedName name="IncomeStmt">#REF!</definedName>
    <definedName name="INCSTATEMENT">#REF!</definedName>
    <definedName name="Information_Technology">#REF!</definedName>
    <definedName name="Initiative_Type">'[31]Drop-Down Lookups'!$A$5:$A$17</definedName>
    <definedName name="Inpatient_Nursing_Services">#REF!</definedName>
    <definedName name="INSERT">[2]STAT95!$AI$103:$AI$108</definedName>
    <definedName name="INSTATEMENT">#REF!</definedName>
    <definedName name="Instr_Home">#REF!</definedName>
    <definedName name="Instr_HomeCell">#REF!</definedName>
    <definedName name="INVENTORY">#REF!</definedName>
    <definedName name="INVESTMENTS">#REF!</definedName>
    <definedName name="IP_MCR_Cost_Cntrs">'[10]IP Rev Code to MCR Cost Cntrs'!$A$1:$S$65536</definedName>
    <definedName name="IP_PerDiem">'[10]IP Rev Code to MCR Cost Cntrs'!$A$1:$D$65536</definedName>
    <definedName name="IP_Title">#REF!</definedName>
    <definedName name="IS">[15]Report!#REF!</definedName>
    <definedName name="IsAll">[12]Formulas!$C$4</definedName>
    <definedName name="ISBORDER">#REF!</definedName>
    <definedName name="IsNonSequential">[12]Formulas!$C$6</definedName>
    <definedName name="ISTMTTOP">#REF!</definedName>
    <definedName name="ITAXPAYABLE">#REF!</definedName>
    <definedName name="JAN">#REF!</definedName>
    <definedName name="JE_BalanceAmount">#REF!</definedName>
    <definedName name="JE_BalanceUnits">#REF!</definedName>
    <definedName name="JE_CompanyNo">#REF!</definedName>
    <definedName name="JE_Description">[32]JournalEntry!$C$10</definedName>
    <definedName name="JE_Header1">#REF!</definedName>
    <definedName name="JE_Header2">#REF!</definedName>
    <definedName name="JE_Home">#REF!</definedName>
    <definedName name="JE_HomeCell">#REF!</definedName>
    <definedName name="JE_Input">#REF!</definedName>
    <definedName name="JE_JournalNo">#REF!</definedName>
    <definedName name="JE_MaxRows">[32]JournalEntry!$C$18</definedName>
    <definedName name="JE_Result_GL40_1">#REF!</definedName>
    <definedName name="JE_Result_GL40_2">#REF!</definedName>
    <definedName name="JE_Results">#REF!</definedName>
    <definedName name="JEXX20">#REF!</definedName>
    <definedName name="JUL">#REF!</definedName>
    <definedName name="JUN">#REF!</definedName>
    <definedName name="KHL_1">#REF!</definedName>
    <definedName name="Laboratory_Services">#REF!</definedName>
    <definedName name="LAND">#REF!</definedName>
    <definedName name="LEAD_SCHED">#REF!</definedName>
    <definedName name="LEADBORDER">#REF!</definedName>
    <definedName name="LEADSCH">#REF!</definedName>
    <definedName name="LIABIL84">#REF!</definedName>
    <definedName name="limcount">1</definedName>
    <definedName name="LINE">#REF!</definedName>
    <definedName name="lineno">#REF!</definedName>
    <definedName name="lkj" hidden="1">{#N/A,#N/A,FALSE,"LOS West";#N/A,#N/A,FALSE,"LOS East";#N/A,#N/A,FALSE,"LOS Inc."}</definedName>
    <definedName name="LTDBT_1YR">#REF!</definedName>
    <definedName name="LTDEBT">#REF!</definedName>
    <definedName name="MAC">#REF!</definedName>
    <definedName name="MACRO">#REF!</definedName>
    <definedName name="MACROS">#REF!</definedName>
    <definedName name="MAINTRES">#REF!</definedName>
    <definedName name="MAL_INS">#REF!</definedName>
    <definedName name="MAR">#REF!</definedName>
    <definedName name="master_def">#REF!</definedName>
    <definedName name="Materials_Management_Services">#REF!</definedName>
    <definedName name="MAY">#REF!</definedName>
    <definedName name="mcr">#REF!</definedName>
    <definedName name="mcrx">#REF!</definedName>
    <definedName name="mcrxwalk">'[33]PS Xwalk'!$A$6:$C$233</definedName>
    <definedName name="MEDHRS">#REF!</definedName>
    <definedName name="Medical_Staff_Office">#REF!</definedName>
    <definedName name="MENU">#REF!</definedName>
    <definedName name="MENUSTAT">#REF!</definedName>
    <definedName name="MENUSTATS">#REF!</definedName>
    <definedName name="MGMA2006">'[34]Calculator (SPECIAL)'!$AE$154:$AL$159</definedName>
    <definedName name="MO">#REF!</definedName>
    <definedName name="MON">#REF!</definedName>
    <definedName name="MOVE">#REF!</definedName>
    <definedName name="MSC_Total_Expense">[11]MSC!$B$4:$C$145</definedName>
    <definedName name="MthNum">#REF!</definedName>
    <definedName name="MTHPRT">#REF!</definedName>
    <definedName name="NAME">#REF!</definedName>
    <definedName name="National_Office_Total_Expense">'[11]National Office'!$B$6:$C$264</definedName>
    <definedName name="NET_P">#REF!</definedName>
    <definedName name="Neurodiagnostic_Services">#REF!</definedName>
    <definedName name="NICU_PD">'[10]IP Per Diems Calc'!#REF!</definedName>
    <definedName name="NoSeqLabel">[12]Formulas!$C$55</definedName>
    <definedName name="NOTESPAY">#REF!</definedName>
    <definedName name="NOV">#REF!</definedName>
    <definedName name="NREC">#REF!</definedName>
    <definedName name="Nursery_PD">'[10]IP Per Diems Calc'!#REF!</definedName>
    <definedName name="NvsASD">"V2016-06-30"</definedName>
    <definedName name="NvsAutoDrillOk">"VN"</definedName>
    <definedName name="NvsElapsedTime">0.000104166669188999</definedName>
    <definedName name="NvsEndTime">42566.3506365741</definedName>
    <definedName name="NvsInstLang">"VENG"</definedName>
    <definedName name="NvsInstSpec">"%,FBUSINESS_UNIT,TAH_BUSUNIT_TREE,NST VINCENTS CONSOL"</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"V26017"</definedName>
    <definedName name="NvsPanelEffdt">"V2010-11-25"</definedName>
    <definedName name="NvsPanelSetid">"VSHARE"</definedName>
    <definedName name="NvsReqBU">"V50000"</definedName>
    <definedName name="NvsReqBUOnly">"VN"</definedName>
    <definedName name="NvsTransLed">"VN"</definedName>
    <definedName name="NvsTreeASD">"V2016-06-30"</definedName>
    <definedName name="NvsValTbl.ACCOUNT">"GL_ACCOUNT_TBL"</definedName>
    <definedName name="NvsValTbl.BUSINESS_UNIT">"BUS_UNIT_GL_VW"</definedName>
    <definedName name="NvsValTbl.CURRENCY_CD">"CURRENCY_CD_TBL"</definedName>
    <definedName name="NvsValTbl.DEPTID">"DEPT_TBL"</definedName>
    <definedName name="NvsValTbl.STATISTICS_CODE">"STAT_TBL"</definedName>
    <definedName name="OCT">#REF!</definedName>
    <definedName name="ONE">#REF!</definedName>
    <definedName name="OP_MCR_Cost_Cntrs">'[10]OP Rev Code to MCR Cost Cntrs'!$A$1:$S$65536</definedName>
    <definedName name="OS_PROF">#REF!</definedName>
    <definedName name="OSPROF">'[9]OS Prof'!$A$1:$F$137</definedName>
    <definedName name="OTH_CR">#REF!</definedName>
    <definedName name="OTHER">#REF!</definedName>
    <definedName name="Other_Clinical_Support_Services">#REF!</definedName>
    <definedName name="Other_Support_Services">#REF!</definedName>
    <definedName name="Outlier_Percs">#REF!</definedName>
    <definedName name="PA">#REF!</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18">#REF!</definedName>
    <definedName name="Page19">#REF!</definedName>
    <definedName name="Page1A">#REF!</definedName>
    <definedName name="Page1B">#REF!</definedName>
    <definedName name="Page1C">#REF!</definedName>
    <definedName name="Page1D">#REF!</definedName>
    <definedName name="PAGE2">#REF!</definedName>
    <definedName name="Page200">#REF!</definedName>
    <definedName name="Page200A">#REF!</definedName>
    <definedName name="Page200B">#REF!</definedName>
    <definedName name="Page200C">#REF!</definedName>
    <definedName name="Page201">#REF!</definedName>
    <definedName name="Page202">#REF!</definedName>
    <definedName name="Page203">#REF!</definedName>
    <definedName name="Page204">#REF!</definedName>
    <definedName name="Page205">#REF!</definedName>
    <definedName name="Page205A">#REF!</definedName>
    <definedName name="Page205B">#REF!</definedName>
    <definedName name="Page205C">#REF!</definedName>
    <definedName name="Page206">#REF!</definedName>
    <definedName name="Page207">#REF!</definedName>
    <definedName name="Page208">#REF!</definedName>
    <definedName name="Page209">#REF!</definedName>
    <definedName name="Page210">#REF!</definedName>
    <definedName name="Page211">#REF!</definedName>
    <definedName name="Page212">#REF!</definedName>
    <definedName name="Page213">#REF!</definedName>
    <definedName name="Page214">#REF!</definedName>
    <definedName name="Page215">#REF!</definedName>
    <definedName name="Page216">#REF!</definedName>
    <definedName name="page217">#REF!</definedName>
    <definedName name="Page218">#REF!</definedName>
    <definedName name="Page219">#REF!</definedName>
    <definedName name="Page3">#REF!</definedName>
    <definedName name="Page4">#REF!</definedName>
    <definedName name="Page5">#REF!</definedName>
    <definedName name="Page6">#REF!</definedName>
    <definedName name="Page7">#REF!</definedName>
    <definedName name="Page7A">#REF!</definedName>
    <definedName name="Page8">#REF!</definedName>
    <definedName name="Page9">#REF!</definedName>
    <definedName name="PAGES">#REF!</definedName>
    <definedName name="PAGESB">#REF!</definedName>
    <definedName name="PAYROLL">[9]Stipends!#REF!</definedName>
    <definedName name="Perc">#REF!</definedName>
    <definedName name="PH_VFC_xtab">#REF!</definedName>
    <definedName name="Pharmacy_Services">#REF!</definedName>
    <definedName name="PHSTATS">#REF!</definedName>
    <definedName name="PICU_PD">'[10]IP Per Diems Calc'!#REF!</definedName>
    <definedName name="PIMS">#REF!</definedName>
    <definedName name="PracticeName">#REF!</definedName>
    <definedName name="PREPAID">#REF!</definedName>
    <definedName name="PREPAIDS">#REF!</definedName>
    <definedName name="Primary_Care_Medical_Group">#REF!</definedName>
    <definedName name="PRINT">#REF!</definedName>
    <definedName name="_xlnm.Print_Area" localSheetId="9">'CC''s'!$A$1:$I$384</definedName>
    <definedName name="_xlnm.Print_Area" localSheetId="0">data!$A$411:$E$478</definedName>
    <definedName name="_xlnm.Print_Area" localSheetId="8">FS!$A$1:$D$153</definedName>
    <definedName name="_xlnm.Print_Area" localSheetId="3">INFO_PG1!$A$1:$G$40</definedName>
    <definedName name="_xlnm.Print_Area" localSheetId="4">INFO_PG2!$A$1:$G$33</definedName>
    <definedName name="_xlnm.Print_Area" localSheetId="2">'Prior Year'!$A$410:$E$477</definedName>
    <definedName name="_xlnm.Print_Area" localSheetId="5">SS2_3_5_6!$A$1:$C$40</definedName>
    <definedName name="_xlnm.Print_Area" localSheetId="6">'SS4'!$A$1:$F$32</definedName>
    <definedName name="_xlnm.Print_Area" localSheetId="7">'SS8'!$A$1:$D$34</definedName>
    <definedName name="_xlnm.Print_Area">'[35]Week 1 Report'!$A$1:$H$35</definedName>
    <definedName name="PRINT_AREA_MI">'[35]Week 1 Report'!$A$1:$H$35</definedName>
    <definedName name="Print_AREA_NI">#REF!</definedName>
    <definedName name="_xlnm.Print_Titles">[2]STAT95!$A$1:$IV$7</definedName>
    <definedName name="Print_Titles_MI">#REF!</definedName>
    <definedName name="PRINT1">#REF!</definedName>
    <definedName name="PRINT2">#REF!</definedName>
    <definedName name="PRINT3">#REF!</definedName>
    <definedName name="PRINT4">#REF!</definedName>
    <definedName name="PRINT5">#REF!</definedName>
    <definedName name="PRINT6">#REF!</definedName>
    <definedName name="PRINT7">#REF!</definedName>
    <definedName name="PRINT8">#REF!</definedName>
    <definedName name="PRINT9">#REF!</definedName>
    <definedName name="Pro_Fee_Component">'[10]A-8-2'!$E$1:$E$65536</definedName>
    <definedName name="Pro_Fee_Cost">'[10]A-8-2'!$B$1:$E$65536</definedName>
    <definedName name="PROGRAMS">[17]Sheet7!$A$1:$A$9</definedName>
    <definedName name="PRTAXES">#REF!</definedName>
    <definedName name="PS_ACCOUNT">[16]ACCOUNTS!$B$2:$S$6165</definedName>
    <definedName name="psacct">'[13]PS Xwalk'!$A$6:$B$296</definedName>
    <definedName name="psdept">'[13]Dept xwalk'!$A$7:$B$87</definedName>
    <definedName name="psxwalk">'[13]PS Xwalk'!$A$6:$E$296</definedName>
    <definedName name="PsychiatryAndPsychological_Services">#REF!</definedName>
    <definedName name="PTDAY3">#REF!</definedName>
    <definedName name="PurchSvc">#REF!</definedName>
    <definedName name="Q1_2013_TOHP_Claim_Expense_PT_Feb_25_2014_2">#REF!</definedName>
    <definedName name="Q2_2013_TOHP_Claim_Expense_PT_Feb_25_2014">#REF!</definedName>
    <definedName name="Q3_2013_TOHP_Claim_Expense_PT_Feb_25_2014">#REF!</definedName>
    <definedName name="qqq">'[10]IP Per Diems Calc'!#REF!</definedName>
    <definedName name="qryIPMCareChgs">#REF!</definedName>
    <definedName name="qryOPMcareChgs">#REF!</definedName>
    <definedName name="qryReport03_PHHIP">#REF!</definedName>
    <definedName name="qryReport04_PHHOP">#REF!</definedName>
    <definedName name="qrytblBADDEBTA_SummaryByFC">#REF!</definedName>
    <definedName name="qrytblBADDEBTCbyFC_PT_Age">#REF!</definedName>
    <definedName name="QUANTUM_G">#REF!</definedName>
    <definedName name="QUANTUM_N">#REF!</definedName>
    <definedName name="R_EARNINGS">#REF!</definedName>
    <definedName name="Radiation_Therapy_Services">#REF!</definedName>
    <definedName name="RANGE">#REF!</definedName>
    <definedName name="Rate1">#REF!</definedName>
    <definedName name="Rate2">#REF!</definedName>
    <definedName name="Rate3">#REF!</definedName>
    <definedName name="Rate4">#REF!</definedName>
    <definedName name="Rate5">#REF!</definedName>
    <definedName name="Ratio">'[36]Provider Tax'!#REF!</definedName>
    <definedName name="RECURRENT">#REF!</definedName>
    <definedName name="Rehabilitation_Services">#REF!</definedName>
    <definedName name="REPORT">'[37]10300.0000'!#REF!</definedName>
    <definedName name="report2">#REF!</definedName>
    <definedName name="REPRIOR">#REF!</definedName>
    <definedName name="Respiratory_Care_Services">#REF!</definedName>
    <definedName name="rev">#REF!</definedName>
    <definedName name="Rev_Month">[32]Tables!$B$11:$B$23</definedName>
    <definedName name="Reverse_Month">[38]Tables!$B$10:$B$22</definedName>
    <definedName name="Routine_PD">'[10]IP Per Diems Calc'!#REF!</definedName>
    <definedName name="RUNGROUP">[19]LISTS!$A$2:$A$16</definedName>
    <definedName name="s">'[39]XIX Chart-Updated fy09'!$A$4:$D$1098</definedName>
    <definedName name="SA">#REF!</definedName>
    <definedName name="sara" hidden="1">[40]OP!#REF!</definedName>
    <definedName name="SAT">#REF!</definedName>
    <definedName name="SAVE">#REF!</definedName>
    <definedName name="ScenGrpList">OFFSET([41]Control!$AG$1,0,0,COUNTIF([41]Control!$AG$1:$AG$65536,"&gt;"""),1)</definedName>
    <definedName name="SEP">#REF!</definedName>
    <definedName name="SeqLabel">[12]Formulas!$C$54</definedName>
    <definedName name="SICK">#REF!</definedName>
    <definedName name="sortcol">#REF!</definedName>
    <definedName name="SortRange">#REF!</definedName>
    <definedName name="SOURCE_1">#REF!</definedName>
    <definedName name="STAN1">#REF!</definedName>
    <definedName name="STAN2">#REF!</definedName>
    <definedName name="Stats">[15]Report!#REF!</definedName>
    <definedName name="STATS1">#REF!</definedName>
    <definedName name="STATS84">#REF!</definedName>
    <definedName name="STATS84M">#REF!</definedName>
    <definedName name="Status">'[42]All Missing Stats Table 6-7-11'!$K$14:$K$18</definedName>
    <definedName name="Strategic_Planning_MarketingandCommunity_Relations">#REF!</definedName>
    <definedName name="SU">#REF!</definedName>
    <definedName name="subgroup" hidden="1">#REF!</definedName>
    <definedName name="Sum_KSheet1_1">'[43]FYE 2013'!$P$32,'[43]FYE 2013'!$O$94,'[43]FYE 2013'!$P$41:$P$42,'[43]FYE 2013'!$P$37:$P$38</definedName>
    <definedName name="Sum_KSheet1_2">'[43]FYE 2013'!$P$33,'[43]FYE 2013'!$P$39,'[43]FYE 2013'!$O$95</definedName>
    <definedName name="SUN">#REF!</definedName>
    <definedName name="Supplemental_filter">[44]Settings!$C$31</definedName>
    <definedName name="Support" localSheetId="2">'Prior Year'!#REF!</definedName>
    <definedName name="Support">data!#REF!</definedName>
    <definedName name="SUPPORTEQ">#REF!</definedName>
    <definedName name="Surgical_Services">#REF!</definedName>
    <definedName name="Symphony_Total_Expense">[11]Symphony!$B$4:$C$145</definedName>
    <definedName name="SystemTrialBalance">#REF!</definedName>
    <definedName name="t">upload [45]je!$A$1:$E$1</definedName>
    <definedName name="tab">[22]Tables!$B$5:$B$6</definedName>
    <definedName name="tabe">[22]Tables!$K$5:$K$6</definedName>
    <definedName name="TABLE">#REF!</definedName>
    <definedName name="TABLE1">#REF!</definedName>
    <definedName name="TABLE2">#REF!</definedName>
    <definedName name="Tables_AutoReverse">[32]Tables!$E$5:$E$6</definedName>
    <definedName name="Tables_DescDefault">[32]Tables!$B$5:$B$6</definedName>
    <definedName name="Tables_JEType">[32]Tables!$H$5:$H$6</definedName>
    <definedName name="Tables_RecordMode">[32]Tables!$K$5:$K$6</definedName>
    <definedName name="Tables_Rev_Mnth">#REF!</definedName>
    <definedName name="TARGET_1">#REF!</definedName>
    <definedName name="Target_Selection">'[21]PeaceHealth Benchmarking'!$DB$9:$DB$81</definedName>
    <definedName name="TB">#REF!</definedName>
    <definedName name="TBALANCE">#REF!</definedName>
    <definedName name="TBBORDER">#REF!</definedName>
    <definedName name="TEMP">#REF!</definedName>
    <definedName name="Teri">[46]CHTDATA!$A$3:$IV$17</definedName>
    <definedName name="TH">#REF!</definedName>
    <definedName name="THU">#REF!</definedName>
    <definedName name="TitlePage">#REF!</definedName>
    <definedName name="Titles">#REF!</definedName>
    <definedName name="TOPBORDER">#REF!</definedName>
    <definedName name="TopSection">#REF!</definedName>
    <definedName name="TOPTB">#REF!</definedName>
    <definedName name="TOPTBBORDER">#REF!</definedName>
    <definedName name="TREASSTOCK">#REF!</definedName>
    <definedName name="TRIALBALANCE">#REF!</definedName>
    <definedName name="TU">#REF!</definedName>
    <definedName name="TUE">#REF!</definedName>
    <definedName name="TWO">#REF!</definedName>
    <definedName name="UMMC_Dept_Series">#REF!</definedName>
    <definedName name="VAR">#REF!</definedName>
    <definedName name="WE">#REF!</definedName>
    <definedName name="WED">#REF!</definedName>
    <definedName name="WELF1">#REF!</definedName>
    <definedName name="wert" hidden="1">{"Disc1",#N/A,FALSE,"FSA4_94";"Disc2",#N/A,FALSE,"FSA4_94";"AllowSum",#N/A,FALSE,"FSA4_94";"outlier",#N/A,FALSE,"FSA4_94"}</definedName>
    <definedName name="Width">2</definedName>
    <definedName name="Willie2">'[9]Gr Rev'!$A$1:$D$255</definedName>
    <definedName name="WIP">#REF!</definedName>
    <definedName name="WKPRT">#REF!</definedName>
    <definedName name="Wks_C_pt1">'[10]C, Pt1'!$A$1:$K$65536</definedName>
    <definedName name="WksList">[20]H_LookupInfo!$A$2:$A$7</definedName>
    <definedName name="WP_HHA">#REF!</definedName>
    <definedName name="WP_SNF_A">#REF!</definedName>
    <definedName name="WP_SNF_B">#REF!</definedName>
    <definedName name="WP_SUB_O">#REF!</definedName>
    <definedName name="WP_XIX_I">#REF!</definedName>
    <definedName name="WP_XIX_O">#REF!</definedName>
    <definedName name="wrn.ALL."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CASES._.AND._.MINUTES._.FY._.98." hidden="1">{#N/A,#N/A,TRUE,"98bud";#N/A,#N/A,TRUE,"Dentistry";#N/A,#N/A,TRUE,"obGyn";#N/A,#N/A,TRUE,"Ophtho";#N/A,#N/A,TRUE,"GenSurg";#N/A,#N/A,TRUE,"NeuroSurg";#N/A,#N/A,TRUE,"Transplant";#N/A,#N/A,TRUE,"Ortho";#N/A,#N/A,TRUE,"Otolar";#N/A,#N/A,TRUE,"PedSurg";#N/A,#N/A,TRUE,"Plastic";#N/A,#N/A,TRUE,"Thoracic";#N/A,#N/A,TRUE,"Urology";#N/A,#N/A,TRUE,"Vascular"}</definedName>
    <definedName name="wrn.DiscReports." hidden="1">{"Disc1",#N/A,FALSE,"FSA4_94";"Disc2",#N/A,FALSE,"FSA4_94";"AllowSum",#N/A,FALSE,"FSA4_94";"outlier",#N/A,FALSE,"FSA4_94"}</definedName>
    <definedName name="wrn.Financial._.Statements." hidden="1">{#N/A,#N/A,FALSE,"COVER";#N/A,#N/A,FALSE,"INDEX";#N/A,#N/A,FALSE,"Stat. High.";#N/A,#N/A,FALSE,"BS";#N/A,#N/A,FALSE,"PL";#N/A,#N/A,FALSE,"NA";#N/A,#N/A,FALSE,"CashflowYTD";#N/A,#N/A,FALSE,"Patient Stats";#N/A,#N/A,FALSE,"Payor Info";#N/A,#N/A,FALSE,"Payor1";#N/A,#N/A,FALSE,"Census"}</definedName>
    <definedName name="wrn.PHH._.FS." hidden="1">{"Balance Sheet",#N/A,FALSE,"PH_4_94";"Cash Flow",#N/A,FALSE,"PH_4_94";"Clinic IS",#N/A,FALSE,"PH_4_94";"Combined IS",#N/A,FALSE,"PH_4_94";"Cover",#N/A,FALSE,"PH_4_94";"Fund Balance",#N/A,FALSE,"PH_4_94";"Hosp IS",#N/A,FALSE,"PH_4_94";"MC WF Payables",#N/A,FALSE,"PH_4_94"}</definedName>
    <definedName name="wrn.rep1." hidden="1">{"add",#N/A,FALSE,"code"}</definedName>
    <definedName name="wrn.ST.._.LUKE._.HOSPITAL._.LOS." hidden="1">{#N/A,#N/A,FALSE,"LOS West";#N/A,#N/A,FALSE,"LOS East";#N/A,#N/A,FALSE,"LOS Inc."}</definedName>
    <definedName name="xixchart">'[13]Medicaid Chart'!$A$5:$B$1077</definedName>
    <definedName name="xtabin">[6]Hidden!#REF!</definedName>
    <definedName name="XWALK">'[13]PS Xwalk'!$A$6:$E$296</definedName>
    <definedName name="xwalkup">[47]xwalk!$A$10:$H$1812</definedName>
    <definedName name="xx">'[10]IP Per Diems Calc'!#REF!</definedName>
    <definedName name="xxx">'[48]RVU Finance'!$B$6:$AJ$142</definedName>
    <definedName name="xxxxx" hidden="1">{#N/A,#N/A,FALSE,"COVER";#N/A,#N/A,FALSE,"INDEX";#N/A,#N/A,FALSE,"Stat. High.";#N/A,#N/A,FALSE,"BS";#N/A,#N/A,FALSE,"PL";#N/A,#N/A,FALSE,"NA";#N/A,#N/A,FALSE,"CashflowYTD";#N/A,#N/A,FALSE,"Patient Stats";#N/A,#N/A,FALSE,"Payor Info";#N/A,#N/A,FALSE,"Payor1";#N/A,#N/A,FALSE,"Census"}</definedName>
    <definedName name="z">#REF!</definedName>
    <definedName name="zzz">'[10]IP Per Diems Calc'!#REF!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04" i="1" l="1"/>
  <c r="D204" i="1"/>
  <c r="B204" i="1"/>
  <c r="B28" i="2" l="1"/>
  <c r="O817" i="10" l="1"/>
  <c r="M817" i="10"/>
  <c r="L817" i="10"/>
  <c r="K817" i="10"/>
  <c r="J817" i="10"/>
  <c r="I817" i="10"/>
  <c r="H817" i="10"/>
  <c r="G817" i="10"/>
  <c r="F817" i="10"/>
  <c r="E817" i="10"/>
  <c r="D817" i="10"/>
  <c r="X815" i="10"/>
  <c r="X813" i="10"/>
  <c r="W813" i="10"/>
  <c r="W815" i="10" s="1"/>
  <c r="V813" i="10"/>
  <c r="V815" i="10" s="1"/>
  <c r="U813" i="10"/>
  <c r="U815" i="10" s="1"/>
  <c r="A813" i="10"/>
  <c r="T812" i="10"/>
  <c r="S812" i="10"/>
  <c r="R812" i="10"/>
  <c r="Q812" i="10"/>
  <c r="P812" i="10"/>
  <c r="M812" i="10"/>
  <c r="L812" i="10"/>
  <c r="K812" i="10"/>
  <c r="I812" i="10"/>
  <c r="H812" i="10"/>
  <c r="G812" i="10"/>
  <c r="F812" i="10"/>
  <c r="D812" i="10"/>
  <c r="C812" i="10"/>
  <c r="A812" i="10"/>
  <c r="T811" i="10"/>
  <c r="S811" i="10"/>
  <c r="R811" i="10"/>
  <c r="Q811" i="10"/>
  <c r="P811" i="10"/>
  <c r="M811" i="10"/>
  <c r="L811" i="10"/>
  <c r="K811" i="10"/>
  <c r="I811" i="10"/>
  <c r="H811" i="10"/>
  <c r="G811" i="10"/>
  <c r="F811" i="10"/>
  <c r="D811" i="10"/>
  <c r="C811" i="10"/>
  <c r="A811" i="10"/>
  <c r="T810" i="10"/>
  <c r="S810" i="10"/>
  <c r="R810" i="10"/>
  <c r="Q810" i="10"/>
  <c r="P810" i="10"/>
  <c r="M810" i="10"/>
  <c r="L810" i="10"/>
  <c r="K810" i="10"/>
  <c r="I810" i="10"/>
  <c r="H810" i="10"/>
  <c r="G810" i="10"/>
  <c r="F810" i="10"/>
  <c r="D810" i="10"/>
  <c r="C810" i="10"/>
  <c r="A810" i="10"/>
  <c r="T809" i="10"/>
  <c r="S809" i="10"/>
  <c r="R809" i="10"/>
  <c r="Q809" i="10"/>
  <c r="P809" i="10"/>
  <c r="M809" i="10"/>
  <c r="L809" i="10"/>
  <c r="K809" i="10"/>
  <c r="I809" i="10"/>
  <c r="H809" i="10"/>
  <c r="G809" i="10"/>
  <c r="F809" i="10"/>
  <c r="D809" i="10"/>
  <c r="C809" i="10"/>
  <c r="A809" i="10"/>
  <c r="T808" i="10"/>
  <c r="S808" i="10"/>
  <c r="R808" i="10"/>
  <c r="Q808" i="10"/>
  <c r="P808" i="10"/>
  <c r="M808" i="10"/>
  <c r="L808" i="10"/>
  <c r="K808" i="10"/>
  <c r="I808" i="10"/>
  <c r="H808" i="10"/>
  <c r="G808" i="10"/>
  <c r="F808" i="10"/>
  <c r="D808" i="10"/>
  <c r="C808" i="10"/>
  <c r="A808" i="10"/>
  <c r="T807" i="10"/>
  <c r="S807" i="10"/>
  <c r="R807" i="10"/>
  <c r="Q807" i="10"/>
  <c r="P807" i="10"/>
  <c r="M807" i="10"/>
  <c r="L807" i="10"/>
  <c r="K807" i="10"/>
  <c r="I807" i="10"/>
  <c r="H807" i="10"/>
  <c r="G807" i="10"/>
  <c r="F807" i="10"/>
  <c r="D807" i="10"/>
  <c r="C807" i="10"/>
  <c r="A807" i="10"/>
  <c r="T806" i="10"/>
  <c r="S806" i="10"/>
  <c r="R806" i="10"/>
  <c r="Q806" i="10"/>
  <c r="P806" i="10"/>
  <c r="M806" i="10"/>
  <c r="L806" i="10"/>
  <c r="K806" i="10"/>
  <c r="I806" i="10"/>
  <c r="H806" i="10"/>
  <c r="G806" i="10"/>
  <c r="F806" i="10"/>
  <c r="D806" i="10"/>
  <c r="C806" i="10"/>
  <c r="A806" i="10"/>
  <c r="T805" i="10"/>
  <c r="S805" i="10"/>
  <c r="R805" i="10"/>
  <c r="Q805" i="10"/>
  <c r="P805" i="10"/>
  <c r="M805" i="10"/>
  <c r="L805" i="10"/>
  <c r="K805" i="10"/>
  <c r="I805" i="10"/>
  <c r="H805" i="10"/>
  <c r="G805" i="10"/>
  <c r="F805" i="10"/>
  <c r="D805" i="10"/>
  <c r="C805" i="10"/>
  <c r="A805" i="10"/>
  <c r="T804" i="10"/>
  <c r="S804" i="10"/>
  <c r="R804" i="10"/>
  <c r="Q804" i="10"/>
  <c r="P804" i="10"/>
  <c r="M804" i="10"/>
  <c r="L804" i="10"/>
  <c r="K804" i="10"/>
  <c r="I804" i="10"/>
  <c r="H804" i="10"/>
  <c r="G804" i="10"/>
  <c r="F804" i="10"/>
  <c r="D804" i="10"/>
  <c r="C804" i="10"/>
  <c r="A804" i="10"/>
  <c r="T803" i="10"/>
  <c r="S803" i="10"/>
  <c r="R803" i="10"/>
  <c r="Q803" i="10"/>
  <c r="P803" i="10"/>
  <c r="M803" i="10"/>
  <c r="L803" i="10"/>
  <c r="K803" i="10"/>
  <c r="I803" i="10"/>
  <c r="H803" i="10"/>
  <c r="G803" i="10"/>
  <c r="F803" i="10"/>
  <c r="D803" i="10"/>
  <c r="C803" i="10"/>
  <c r="A803" i="10"/>
  <c r="T802" i="10"/>
  <c r="S802" i="10"/>
  <c r="R802" i="10"/>
  <c r="Q802" i="10"/>
  <c r="P802" i="10"/>
  <c r="M802" i="10"/>
  <c r="L802" i="10"/>
  <c r="K802" i="10"/>
  <c r="I802" i="10"/>
  <c r="H802" i="10"/>
  <c r="G802" i="10"/>
  <c r="F802" i="10"/>
  <c r="D802" i="10"/>
  <c r="C802" i="10"/>
  <c r="A802" i="10"/>
  <c r="T801" i="10"/>
  <c r="S801" i="10"/>
  <c r="R801" i="10"/>
  <c r="Q801" i="10"/>
  <c r="P801" i="10"/>
  <c r="M801" i="10"/>
  <c r="L801" i="10"/>
  <c r="K801" i="10"/>
  <c r="I801" i="10"/>
  <c r="H801" i="10"/>
  <c r="G801" i="10"/>
  <c r="F801" i="10"/>
  <c r="D801" i="10"/>
  <c r="C801" i="10"/>
  <c r="A801" i="10"/>
  <c r="T800" i="10"/>
  <c r="S800" i="10"/>
  <c r="R800" i="10"/>
  <c r="Q800" i="10"/>
  <c r="P800" i="10"/>
  <c r="M800" i="10"/>
  <c r="L800" i="10"/>
  <c r="K800" i="10"/>
  <c r="I800" i="10"/>
  <c r="H800" i="10"/>
  <c r="G800" i="10"/>
  <c r="F800" i="10"/>
  <c r="D800" i="10"/>
  <c r="C800" i="10"/>
  <c r="A800" i="10"/>
  <c r="T799" i="10"/>
  <c r="S799" i="10"/>
  <c r="R799" i="10"/>
  <c r="Q799" i="10"/>
  <c r="P799" i="10"/>
  <c r="M799" i="10"/>
  <c r="L799" i="10"/>
  <c r="K799" i="10"/>
  <c r="I799" i="10"/>
  <c r="H799" i="10"/>
  <c r="G799" i="10"/>
  <c r="F799" i="10"/>
  <c r="D799" i="10"/>
  <c r="C799" i="10"/>
  <c r="A799" i="10"/>
  <c r="T798" i="10"/>
  <c r="S798" i="10"/>
  <c r="R798" i="10"/>
  <c r="Q798" i="10"/>
  <c r="P798" i="10"/>
  <c r="M798" i="10"/>
  <c r="L798" i="10"/>
  <c r="K798" i="10"/>
  <c r="I798" i="10"/>
  <c r="H798" i="10"/>
  <c r="G798" i="10"/>
  <c r="F798" i="10"/>
  <c r="D798" i="10"/>
  <c r="C798" i="10"/>
  <c r="A798" i="10"/>
  <c r="T797" i="10"/>
  <c r="S797" i="10"/>
  <c r="R797" i="10"/>
  <c r="Q797" i="10"/>
  <c r="P797" i="10"/>
  <c r="M797" i="10"/>
  <c r="L797" i="10"/>
  <c r="K797" i="10"/>
  <c r="I797" i="10"/>
  <c r="H797" i="10"/>
  <c r="G797" i="10"/>
  <c r="F797" i="10"/>
  <c r="D797" i="10"/>
  <c r="C797" i="10"/>
  <c r="A797" i="10"/>
  <c r="T796" i="10"/>
  <c r="S796" i="10"/>
  <c r="R796" i="10"/>
  <c r="Q796" i="10"/>
  <c r="P796" i="10"/>
  <c r="M796" i="10"/>
  <c r="L796" i="10"/>
  <c r="K796" i="10"/>
  <c r="I796" i="10"/>
  <c r="H796" i="10"/>
  <c r="G796" i="10"/>
  <c r="F796" i="10"/>
  <c r="D796" i="10"/>
  <c r="C796" i="10"/>
  <c r="A796" i="10"/>
  <c r="T795" i="10"/>
  <c r="S795" i="10"/>
  <c r="R795" i="10"/>
  <c r="Q795" i="10"/>
  <c r="P795" i="10"/>
  <c r="M795" i="10"/>
  <c r="L795" i="10"/>
  <c r="K795" i="10"/>
  <c r="I795" i="10"/>
  <c r="H795" i="10"/>
  <c r="G795" i="10"/>
  <c r="F795" i="10"/>
  <c r="D795" i="10"/>
  <c r="C795" i="10"/>
  <c r="A795" i="10"/>
  <c r="T794" i="10"/>
  <c r="S794" i="10"/>
  <c r="R794" i="10"/>
  <c r="Q794" i="10"/>
  <c r="P794" i="10"/>
  <c r="M794" i="10"/>
  <c r="L794" i="10"/>
  <c r="K794" i="10"/>
  <c r="I794" i="10"/>
  <c r="H794" i="10"/>
  <c r="G794" i="10"/>
  <c r="F794" i="10"/>
  <c r="D794" i="10"/>
  <c r="C794" i="10"/>
  <c r="A794" i="10"/>
  <c r="T793" i="10"/>
  <c r="S793" i="10"/>
  <c r="R793" i="10"/>
  <c r="Q793" i="10"/>
  <c r="P793" i="10"/>
  <c r="M793" i="10"/>
  <c r="L793" i="10"/>
  <c r="K793" i="10"/>
  <c r="I793" i="10"/>
  <c r="H793" i="10"/>
  <c r="G793" i="10"/>
  <c r="F793" i="10"/>
  <c r="D793" i="10"/>
  <c r="C793" i="10"/>
  <c r="A793" i="10"/>
  <c r="T792" i="10"/>
  <c r="S792" i="10"/>
  <c r="R792" i="10"/>
  <c r="Q792" i="10"/>
  <c r="P792" i="10"/>
  <c r="M792" i="10"/>
  <c r="L792" i="10"/>
  <c r="K792" i="10"/>
  <c r="I792" i="10"/>
  <c r="H792" i="10"/>
  <c r="G792" i="10"/>
  <c r="F792" i="10"/>
  <c r="D792" i="10"/>
  <c r="C792" i="10"/>
  <c r="A792" i="10"/>
  <c r="T791" i="10"/>
  <c r="S791" i="10"/>
  <c r="R791" i="10"/>
  <c r="Q791" i="10"/>
  <c r="P791" i="10"/>
  <c r="M791" i="10"/>
  <c r="L791" i="10"/>
  <c r="K791" i="10"/>
  <c r="I791" i="10"/>
  <c r="H791" i="10"/>
  <c r="G791" i="10"/>
  <c r="F791" i="10"/>
  <c r="D791" i="10"/>
  <c r="C791" i="10"/>
  <c r="A791" i="10"/>
  <c r="T790" i="10"/>
  <c r="S790" i="10"/>
  <c r="R790" i="10"/>
  <c r="Q790" i="10"/>
  <c r="P790" i="10"/>
  <c r="M790" i="10"/>
  <c r="L790" i="10"/>
  <c r="K790" i="10"/>
  <c r="I790" i="10"/>
  <c r="H790" i="10"/>
  <c r="G790" i="10"/>
  <c r="F790" i="10"/>
  <c r="D790" i="10"/>
  <c r="C790" i="10"/>
  <c r="A790" i="10"/>
  <c r="T789" i="10"/>
  <c r="S789" i="10"/>
  <c r="R789" i="10"/>
  <c r="Q789" i="10"/>
  <c r="P789" i="10"/>
  <c r="M789" i="10"/>
  <c r="L789" i="10"/>
  <c r="K789" i="10"/>
  <c r="I789" i="10"/>
  <c r="H789" i="10"/>
  <c r="G789" i="10"/>
  <c r="F789" i="10"/>
  <c r="D789" i="10"/>
  <c r="C789" i="10"/>
  <c r="A789" i="10"/>
  <c r="T788" i="10"/>
  <c r="S788" i="10"/>
  <c r="R788" i="10"/>
  <c r="Q788" i="10"/>
  <c r="P788" i="10"/>
  <c r="M788" i="10"/>
  <c r="L788" i="10"/>
  <c r="K788" i="10"/>
  <c r="I788" i="10"/>
  <c r="H788" i="10"/>
  <c r="G788" i="10"/>
  <c r="F788" i="10"/>
  <c r="D788" i="10"/>
  <c r="C788" i="10"/>
  <c r="B788" i="10"/>
  <c r="A788" i="10"/>
  <c r="T787" i="10"/>
  <c r="S787" i="10"/>
  <c r="R787" i="10"/>
  <c r="Q787" i="10"/>
  <c r="P787" i="10"/>
  <c r="M787" i="10"/>
  <c r="L787" i="10"/>
  <c r="K787" i="10"/>
  <c r="I787" i="10"/>
  <c r="H787" i="10"/>
  <c r="G787" i="10"/>
  <c r="F787" i="10"/>
  <c r="D787" i="10"/>
  <c r="C787" i="10"/>
  <c r="A787" i="10"/>
  <c r="T786" i="10"/>
  <c r="S786" i="10"/>
  <c r="R786" i="10"/>
  <c r="Q786" i="10"/>
  <c r="P786" i="10"/>
  <c r="M786" i="10"/>
  <c r="L786" i="10"/>
  <c r="K786" i="10"/>
  <c r="I786" i="10"/>
  <c r="H786" i="10"/>
  <c r="G786" i="10"/>
  <c r="F786" i="10"/>
  <c r="D786" i="10"/>
  <c r="C786" i="10"/>
  <c r="A786" i="10"/>
  <c r="T785" i="10"/>
  <c r="S785" i="10"/>
  <c r="R785" i="10"/>
  <c r="Q785" i="10"/>
  <c r="P785" i="10"/>
  <c r="M785" i="10"/>
  <c r="L785" i="10"/>
  <c r="K785" i="10"/>
  <c r="I785" i="10"/>
  <c r="H785" i="10"/>
  <c r="G785" i="10"/>
  <c r="F785" i="10"/>
  <c r="D785" i="10"/>
  <c r="C785" i="10"/>
  <c r="A785" i="10"/>
  <c r="T784" i="10"/>
  <c r="S784" i="10"/>
  <c r="R784" i="10"/>
  <c r="Q784" i="10"/>
  <c r="P784" i="10"/>
  <c r="M784" i="10"/>
  <c r="L784" i="10"/>
  <c r="K784" i="10"/>
  <c r="I784" i="10"/>
  <c r="H784" i="10"/>
  <c r="G784" i="10"/>
  <c r="F784" i="10"/>
  <c r="D784" i="10"/>
  <c r="C784" i="10"/>
  <c r="B784" i="10"/>
  <c r="A784" i="10"/>
  <c r="T783" i="10"/>
  <c r="S783" i="10"/>
  <c r="R783" i="10"/>
  <c r="Q783" i="10"/>
  <c r="P783" i="10"/>
  <c r="M783" i="10"/>
  <c r="L783" i="10"/>
  <c r="K783" i="10"/>
  <c r="I783" i="10"/>
  <c r="H783" i="10"/>
  <c r="G783" i="10"/>
  <c r="F783" i="10"/>
  <c r="D783" i="10"/>
  <c r="C783" i="10"/>
  <c r="B783" i="10"/>
  <c r="A783" i="10"/>
  <c r="T782" i="10"/>
  <c r="S782" i="10"/>
  <c r="R782" i="10"/>
  <c r="Q782" i="10"/>
  <c r="P782" i="10"/>
  <c r="M782" i="10"/>
  <c r="L782" i="10"/>
  <c r="K782" i="10"/>
  <c r="I782" i="10"/>
  <c r="H782" i="10"/>
  <c r="G782" i="10"/>
  <c r="F782" i="10"/>
  <c r="D782" i="10"/>
  <c r="C782" i="10"/>
  <c r="B782" i="10"/>
  <c r="A782" i="10"/>
  <c r="T781" i="10"/>
  <c r="S781" i="10"/>
  <c r="R781" i="10"/>
  <c r="Q781" i="10"/>
  <c r="P781" i="10"/>
  <c r="M781" i="10"/>
  <c r="L781" i="10"/>
  <c r="K781" i="10"/>
  <c r="I781" i="10"/>
  <c r="H781" i="10"/>
  <c r="G781" i="10"/>
  <c r="F781" i="10"/>
  <c r="D781" i="10"/>
  <c r="C781" i="10"/>
  <c r="A781" i="10"/>
  <c r="T780" i="10"/>
  <c r="S780" i="10"/>
  <c r="R780" i="10"/>
  <c r="Q780" i="10"/>
  <c r="P780" i="10"/>
  <c r="M780" i="10"/>
  <c r="L780" i="10"/>
  <c r="K780" i="10"/>
  <c r="I780" i="10"/>
  <c r="H780" i="10"/>
  <c r="G780" i="10"/>
  <c r="F780" i="10"/>
  <c r="D780" i="10"/>
  <c r="C780" i="10"/>
  <c r="A780" i="10"/>
  <c r="T779" i="10"/>
  <c r="S779" i="10"/>
  <c r="R779" i="10"/>
  <c r="Q779" i="10"/>
  <c r="P779" i="10"/>
  <c r="O779" i="10"/>
  <c r="M779" i="10"/>
  <c r="L779" i="10"/>
  <c r="K779" i="10"/>
  <c r="I779" i="10"/>
  <c r="H779" i="10"/>
  <c r="G779" i="10"/>
  <c r="F779" i="10"/>
  <c r="D779" i="10"/>
  <c r="C779" i="10"/>
  <c r="A779" i="10"/>
  <c r="T778" i="10"/>
  <c r="S778" i="10"/>
  <c r="R778" i="10"/>
  <c r="Q778" i="10"/>
  <c r="P778" i="10"/>
  <c r="O778" i="10"/>
  <c r="M778" i="10"/>
  <c r="L778" i="10"/>
  <c r="K778" i="10"/>
  <c r="I778" i="10"/>
  <c r="H778" i="10"/>
  <c r="G778" i="10"/>
  <c r="F778" i="10"/>
  <c r="D778" i="10"/>
  <c r="C778" i="10"/>
  <c r="B778" i="10"/>
  <c r="A778" i="10"/>
  <c r="T777" i="10"/>
  <c r="S777" i="10"/>
  <c r="R777" i="10"/>
  <c r="Q777" i="10"/>
  <c r="P777" i="10"/>
  <c r="O777" i="10"/>
  <c r="M777" i="10"/>
  <c r="L777" i="10"/>
  <c r="K777" i="10"/>
  <c r="I777" i="10"/>
  <c r="H777" i="10"/>
  <c r="G777" i="10"/>
  <c r="F777" i="10"/>
  <c r="D777" i="10"/>
  <c r="C777" i="10"/>
  <c r="B777" i="10"/>
  <c r="A777" i="10"/>
  <c r="T776" i="10"/>
  <c r="S776" i="10"/>
  <c r="R776" i="10"/>
  <c r="Q776" i="10"/>
  <c r="P776" i="10"/>
  <c r="O776" i="10"/>
  <c r="M776" i="10"/>
  <c r="L776" i="10"/>
  <c r="K776" i="10"/>
  <c r="I776" i="10"/>
  <c r="H776" i="10"/>
  <c r="G776" i="10"/>
  <c r="F776" i="10"/>
  <c r="D776" i="10"/>
  <c r="C776" i="10"/>
  <c r="B776" i="10"/>
  <c r="A776" i="10"/>
  <c r="T775" i="10"/>
  <c r="S775" i="10"/>
  <c r="R775" i="10"/>
  <c r="Q775" i="10"/>
  <c r="P775" i="10"/>
  <c r="O775" i="10"/>
  <c r="M775" i="10"/>
  <c r="L775" i="10"/>
  <c r="K775" i="10"/>
  <c r="I775" i="10"/>
  <c r="H775" i="10"/>
  <c r="G775" i="10"/>
  <c r="F775" i="10"/>
  <c r="D775" i="10"/>
  <c r="C775" i="10"/>
  <c r="B775" i="10"/>
  <c r="A775" i="10"/>
  <c r="T774" i="10"/>
  <c r="S774" i="10"/>
  <c r="R774" i="10"/>
  <c r="Q774" i="10"/>
  <c r="P774" i="10"/>
  <c r="O774" i="10"/>
  <c r="M774" i="10"/>
  <c r="L774" i="10"/>
  <c r="K774" i="10"/>
  <c r="I774" i="10"/>
  <c r="H774" i="10"/>
  <c r="G774" i="10"/>
  <c r="F774" i="10"/>
  <c r="D774" i="10"/>
  <c r="C774" i="10"/>
  <c r="B774" i="10"/>
  <c r="A774" i="10"/>
  <c r="T773" i="10"/>
  <c r="S773" i="10"/>
  <c r="R773" i="10"/>
  <c r="Q773" i="10"/>
  <c r="P773" i="10"/>
  <c r="O773" i="10"/>
  <c r="M773" i="10"/>
  <c r="L773" i="10"/>
  <c r="K773" i="10"/>
  <c r="I773" i="10"/>
  <c r="H773" i="10"/>
  <c r="G773" i="10"/>
  <c r="F773" i="10"/>
  <c r="D773" i="10"/>
  <c r="C773" i="10"/>
  <c r="B773" i="10"/>
  <c r="A773" i="10"/>
  <c r="T772" i="10"/>
  <c r="S772" i="10"/>
  <c r="R772" i="10"/>
  <c r="Q772" i="10"/>
  <c r="P772" i="10"/>
  <c r="O772" i="10"/>
  <c r="M772" i="10"/>
  <c r="L772" i="10"/>
  <c r="K772" i="10"/>
  <c r="I772" i="10"/>
  <c r="H772" i="10"/>
  <c r="G772" i="10"/>
  <c r="F772" i="10"/>
  <c r="D772" i="10"/>
  <c r="C772" i="10"/>
  <c r="B772" i="10"/>
  <c r="A772" i="10"/>
  <c r="T771" i="10"/>
  <c r="S771" i="10"/>
  <c r="R771" i="10"/>
  <c r="Q771" i="10"/>
  <c r="P771" i="10"/>
  <c r="O771" i="10"/>
  <c r="M771" i="10"/>
  <c r="L771" i="10"/>
  <c r="K771" i="10"/>
  <c r="I771" i="10"/>
  <c r="H771" i="10"/>
  <c r="G771" i="10"/>
  <c r="F771" i="10"/>
  <c r="D771" i="10"/>
  <c r="C771" i="10"/>
  <c r="B771" i="10"/>
  <c r="A771" i="10"/>
  <c r="T770" i="10"/>
  <c r="S770" i="10"/>
  <c r="R770" i="10"/>
  <c r="Q770" i="10"/>
  <c r="P770" i="10"/>
  <c r="O770" i="10"/>
  <c r="M770" i="10"/>
  <c r="L770" i="10"/>
  <c r="K770" i="10"/>
  <c r="I770" i="10"/>
  <c r="H770" i="10"/>
  <c r="G770" i="10"/>
  <c r="F770" i="10"/>
  <c r="D770" i="10"/>
  <c r="C770" i="10"/>
  <c r="B770" i="10"/>
  <c r="A770" i="10"/>
  <c r="T769" i="10"/>
  <c r="S769" i="10"/>
  <c r="R769" i="10"/>
  <c r="Q769" i="10"/>
  <c r="P769" i="10"/>
  <c r="O769" i="10"/>
  <c r="M769" i="10"/>
  <c r="L769" i="10"/>
  <c r="K769" i="10"/>
  <c r="I769" i="10"/>
  <c r="H769" i="10"/>
  <c r="G769" i="10"/>
  <c r="F769" i="10"/>
  <c r="D769" i="10"/>
  <c r="C769" i="10"/>
  <c r="B769" i="10"/>
  <c r="A769" i="10"/>
  <c r="T768" i="10"/>
  <c r="S768" i="10"/>
  <c r="R768" i="10"/>
  <c r="Q768" i="10"/>
  <c r="P768" i="10"/>
  <c r="O768" i="10"/>
  <c r="M768" i="10"/>
  <c r="L768" i="10"/>
  <c r="K768" i="10"/>
  <c r="I768" i="10"/>
  <c r="H768" i="10"/>
  <c r="G768" i="10"/>
  <c r="F768" i="10"/>
  <c r="D768" i="10"/>
  <c r="C768" i="10"/>
  <c r="B768" i="10"/>
  <c r="A768" i="10"/>
  <c r="T767" i="10"/>
  <c r="S767" i="10"/>
  <c r="R767" i="10"/>
  <c r="Q767" i="10"/>
  <c r="P767" i="10"/>
  <c r="O767" i="10"/>
  <c r="M767" i="10"/>
  <c r="L767" i="10"/>
  <c r="K767" i="10"/>
  <c r="I767" i="10"/>
  <c r="H767" i="10"/>
  <c r="G767" i="10"/>
  <c r="F767" i="10"/>
  <c r="D767" i="10"/>
  <c r="C767" i="10"/>
  <c r="B767" i="10"/>
  <c r="A767" i="10"/>
  <c r="T766" i="10"/>
  <c r="S766" i="10"/>
  <c r="R766" i="10"/>
  <c r="Q766" i="10"/>
  <c r="P766" i="10"/>
  <c r="O766" i="10"/>
  <c r="M766" i="10"/>
  <c r="L766" i="10"/>
  <c r="K766" i="10"/>
  <c r="I766" i="10"/>
  <c r="H766" i="10"/>
  <c r="G766" i="10"/>
  <c r="F766" i="10"/>
  <c r="D766" i="10"/>
  <c r="C766" i="10"/>
  <c r="B766" i="10"/>
  <c r="A766" i="10"/>
  <c r="T765" i="10"/>
  <c r="S765" i="10"/>
  <c r="R765" i="10"/>
  <c r="Q765" i="10"/>
  <c r="P765" i="10"/>
  <c r="O765" i="10"/>
  <c r="M765" i="10"/>
  <c r="L765" i="10"/>
  <c r="K765" i="10"/>
  <c r="I765" i="10"/>
  <c r="H765" i="10"/>
  <c r="G765" i="10"/>
  <c r="F765" i="10"/>
  <c r="D765" i="10"/>
  <c r="C765" i="10"/>
  <c r="B765" i="10"/>
  <c r="A765" i="10"/>
  <c r="T764" i="10"/>
  <c r="S764" i="10"/>
  <c r="R764" i="10"/>
  <c r="Q764" i="10"/>
  <c r="P764" i="10"/>
  <c r="O764" i="10"/>
  <c r="M764" i="10"/>
  <c r="L764" i="10"/>
  <c r="K764" i="10"/>
  <c r="I764" i="10"/>
  <c r="H764" i="10"/>
  <c r="G764" i="10"/>
  <c r="F764" i="10"/>
  <c r="D764" i="10"/>
  <c r="C764" i="10"/>
  <c r="B764" i="10"/>
  <c r="A764" i="10"/>
  <c r="T763" i="10"/>
  <c r="S763" i="10"/>
  <c r="R763" i="10"/>
  <c r="Q763" i="10"/>
  <c r="P763" i="10"/>
  <c r="O763" i="10"/>
  <c r="M763" i="10"/>
  <c r="L763" i="10"/>
  <c r="K763" i="10"/>
  <c r="I763" i="10"/>
  <c r="H763" i="10"/>
  <c r="G763" i="10"/>
  <c r="F763" i="10"/>
  <c r="D763" i="10"/>
  <c r="C763" i="10"/>
  <c r="B763" i="10"/>
  <c r="A763" i="10"/>
  <c r="T762" i="10"/>
  <c r="S762" i="10"/>
  <c r="R762" i="10"/>
  <c r="Q762" i="10"/>
  <c r="P762" i="10"/>
  <c r="O762" i="10"/>
  <c r="M762" i="10"/>
  <c r="L762" i="10"/>
  <c r="K762" i="10"/>
  <c r="I762" i="10"/>
  <c r="H762" i="10"/>
  <c r="G762" i="10"/>
  <c r="F762" i="10"/>
  <c r="D762" i="10"/>
  <c r="C762" i="10"/>
  <c r="B762" i="10"/>
  <c r="A762" i="10"/>
  <c r="T761" i="10"/>
  <c r="S761" i="10"/>
  <c r="R761" i="10"/>
  <c r="Q761" i="10"/>
  <c r="P761" i="10"/>
  <c r="O761" i="10"/>
  <c r="M761" i="10"/>
  <c r="L761" i="10"/>
  <c r="K761" i="10"/>
  <c r="I761" i="10"/>
  <c r="H761" i="10"/>
  <c r="G761" i="10"/>
  <c r="F761" i="10"/>
  <c r="D761" i="10"/>
  <c r="C761" i="10"/>
  <c r="B761" i="10"/>
  <c r="A761" i="10"/>
  <c r="T760" i="10"/>
  <c r="S760" i="10"/>
  <c r="R760" i="10"/>
  <c r="Q760" i="10"/>
  <c r="P760" i="10"/>
  <c r="O760" i="10"/>
  <c r="M760" i="10"/>
  <c r="L760" i="10"/>
  <c r="K760" i="10"/>
  <c r="I760" i="10"/>
  <c r="H760" i="10"/>
  <c r="G760" i="10"/>
  <c r="F760" i="10"/>
  <c r="D760" i="10"/>
  <c r="C760" i="10"/>
  <c r="B760" i="10"/>
  <c r="A760" i="10"/>
  <c r="T759" i="10"/>
  <c r="S759" i="10"/>
  <c r="R759" i="10"/>
  <c r="Q759" i="10"/>
  <c r="P759" i="10"/>
  <c r="O759" i="10"/>
  <c r="M759" i="10"/>
  <c r="L759" i="10"/>
  <c r="K759" i="10"/>
  <c r="I759" i="10"/>
  <c r="H759" i="10"/>
  <c r="G759" i="10"/>
  <c r="F759" i="10"/>
  <c r="D759" i="10"/>
  <c r="C759" i="10"/>
  <c r="A759" i="10"/>
  <c r="T758" i="10"/>
  <c r="S758" i="10"/>
  <c r="R758" i="10"/>
  <c r="Q758" i="10"/>
  <c r="P758" i="10"/>
  <c r="O758" i="10"/>
  <c r="M758" i="10"/>
  <c r="L758" i="10"/>
  <c r="K758" i="10"/>
  <c r="I758" i="10"/>
  <c r="H758" i="10"/>
  <c r="G758" i="10"/>
  <c r="F758" i="10"/>
  <c r="D758" i="10"/>
  <c r="C758" i="10"/>
  <c r="B758" i="10"/>
  <c r="A758" i="10"/>
  <c r="T757" i="10"/>
  <c r="S757" i="10"/>
  <c r="R757" i="10"/>
  <c r="Q757" i="10"/>
  <c r="P757" i="10"/>
  <c r="O757" i="10"/>
  <c r="M757" i="10"/>
  <c r="L757" i="10"/>
  <c r="K757" i="10"/>
  <c r="I757" i="10"/>
  <c r="H757" i="10"/>
  <c r="G757" i="10"/>
  <c r="F757" i="10"/>
  <c r="D757" i="10"/>
  <c r="C757" i="10"/>
  <c r="B757" i="10"/>
  <c r="A757" i="10"/>
  <c r="T756" i="10"/>
  <c r="S756" i="10"/>
  <c r="R756" i="10"/>
  <c r="Q756" i="10"/>
  <c r="P756" i="10"/>
  <c r="O756" i="10"/>
  <c r="M756" i="10"/>
  <c r="L756" i="10"/>
  <c r="K756" i="10"/>
  <c r="I756" i="10"/>
  <c r="H756" i="10"/>
  <c r="G756" i="10"/>
  <c r="F756" i="10"/>
  <c r="D756" i="10"/>
  <c r="C756" i="10"/>
  <c r="B756" i="10"/>
  <c r="A756" i="10"/>
  <c r="T755" i="10"/>
  <c r="S755" i="10"/>
  <c r="R755" i="10"/>
  <c r="Q755" i="10"/>
  <c r="P755" i="10"/>
  <c r="O755" i="10"/>
  <c r="M755" i="10"/>
  <c r="L755" i="10"/>
  <c r="K755" i="10"/>
  <c r="I755" i="10"/>
  <c r="H755" i="10"/>
  <c r="G755" i="10"/>
  <c r="F755" i="10"/>
  <c r="D755" i="10"/>
  <c r="C755" i="10"/>
  <c r="B755" i="10"/>
  <c r="A755" i="10"/>
  <c r="T754" i="10"/>
  <c r="S754" i="10"/>
  <c r="R754" i="10"/>
  <c r="Q754" i="10"/>
  <c r="P754" i="10"/>
  <c r="O754" i="10"/>
  <c r="M754" i="10"/>
  <c r="L754" i="10"/>
  <c r="K754" i="10"/>
  <c r="I754" i="10"/>
  <c r="H754" i="10"/>
  <c r="G754" i="10"/>
  <c r="F754" i="10"/>
  <c r="D754" i="10"/>
  <c r="C754" i="10"/>
  <c r="B754" i="10"/>
  <c r="A754" i="10"/>
  <c r="T753" i="10"/>
  <c r="S753" i="10"/>
  <c r="R753" i="10"/>
  <c r="Q753" i="10"/>
  <c r="P753" i="10"/>
  <c r="O753" i="10"/>
  <c r="M753" i="10"/>
  <c r="L753" i="10"/>
  <c r="K753" i="10"/>
  <c r="I753" i="10"/>
  <c r="H753" i="10"/>
  <c r="G753" i="10"/>
  <c r="F753" i="10"/>
  <c r="D753" i="10"/>
  <c r="C753" i="10"/>
  <c r="B753" i="10"/>
  <c r="A753" i="10"/>
  <c r="T752" i="10"/>
  <c r="S752" i="10"/>
  <c r="R752" i="10"/>
  <c r="Q752" i="10"/>
  <c r="P752" i="10"/>
  <c r="O752" i="10"/>
  <c r="M752" i="10"/>
  <c r="L752" i="10"/>
  <c r="K752" i="10"/>
  <c r="I752" i="10"/>
  <c r="H752" i="10"/>
  <c r="G752" i="10"/>
  <c r="F752" i="10"/>
  <c r="D752" i="10"/>
  <c r="C752" i="10"/>
  <c r="B752" i="10"/>
  <c r="A752" i="10"/>
  <c r="T751" i="10"/>
  <c r="S751" i="10"/>
  <c r="R751" i="10"/>
  <c r="Q751" i="10"/>
  <c r="P751" i="10"/>
  <c r="O751" i="10"/>
  <c r="M751" i="10"/>
  <c r="L751" i="10"/>
  <c r="K751" i="10"/>
  <c r="I751" i="10"/>
  <c r="H751" i="10"/>
  <c r="G751" i="10"/>
  <c r="F751" i="10"/>
  <c r="D751" i="10"/>
  <c r="C751" i="10"/>
  <c r="A751" i="10"/>
  <c r="T750" i="10"/>
  <c r="S750" i="10"/>
  <c r="R750" i="10"/>
  <c r="Q750" i="10"/>
  <c r="P750" i="10"/>
  <c r="O750" i="10"/>
  <c r="M750" i="10"/>
  <c r="L750" i="10"/>
  <c r="K750" i="10"/>
  <c r="I750" i="10"/>
  <c r="H750" i="10"/>
  <c r="G750" i="10"/>
  <c r="F750" i="10"/>
  <c r="D750" i="10"/>
  <c r="C750" i="10"/>
  <c r="A750" i="10"/>
  <c r="T749" i="10"/>
  <c r="S749" i="10"/>
  <c r="R749" i="10"/>
  <c r="Q749" i="10"/>
  <c r="P749" i="10"/>
  <c r="O749" i="10"/>
  <c r="M749" i="10"/>
  <c r="L749" i="10"/>
  <c r="K749" i="10"/>
  <c r="I749" i="10"/>
  <c r="H749" i="10"/>
  <c r="G749" i="10"/>
  <c r="F749" i="10"/>
  <c r="D749" i="10"/>
  <c r="C749" i="10"/>
  <c r="B749" i="10"/>
  <c r="A749" i="10"/>
  <c r="T748" i="10"/>
  <c r="S748" i="10"/>
  <c r="R748" i="10"/>
  <c r="Q748" i="10"/>
  <c r="P748" i="10"/>
  <c r="O748" i="10"/>
  <c r="M748" i="10"/>
  <c r="L748" i="10"/>
  <c r="K748" i="10"/>
  <c r="I748" i="10"/>
  <c r="H748" i="10"/>
  <c r="G748" i="10"/>
  <c r="F748" i="10"/>
  <c r="D748" i="10"/>
  <c r="C748" i="10"/>
  <c r="B748" i="10"/>
  <c r="A748" i="10"/>
  <c r="T747" i="10"/>
  <c r="S747" i="10"/>
  <c r="R747" i="10"/>
  <c r="Q747" i="10"/>
  <c r="P747" i="10"/>
  <c r="O747" i="10"/>
  <c r="M747" i="10"/>
  <c r="L747" i="10"/>
  <c r="K747" i="10"/>
  <c r="I747" i="10"/>
  <c r="H747" i="10"/>
  <c r="G747" i="10"/>
  <c r="F747" i="10"/>
  <c r="D747" i="10"/>
  <c r="C747" i="10"/>
  <c r="B747" i="10"/>
  <c r="A747" i="10"/>
  <c r="T746" i="10"/>
  <c r="S746" i="10"/>
  <c r="R746" i="10"/>
  <c r="Q746" i="10"/>
  <c r="P746" i="10"/>
  <c r="O746" i="10"/>
  <c r="M746" i="10"/>
  <c r="L746" i="10"/>
  <c r="K746" i="10"/>
  <c r="I746" i="10"/>
  <c r="H746" i="10"/>
  <c r="G746" i="10"/>
  <c r="F746" i="10"/>
  <c r="D746" i="10"/>
  <c r="C746" i="10"/>
  <c r="B746" i="10"/>
  <c r="A746" i="10"/>
  <c r="T745" i="10"/>
  <c r="S745" i="10"/>
  <c r="R745" i="10"/>
  <c r="Q745" i="10"/>
  <c r="P745" i="10"/>
  <c r="O745" i="10"/>
  <c r="M745" i="10"/>
  <c r="L745" i="10"/>
  <c r="K745" i="10"/>
  <c r="I745" i="10"/>
  <c r="H745" i="10"/>
  <c r="G745" i="10"/>
  <c r="F745" i="10"/>
  <c r="D745" i="10"/>
  <c r="C745" i="10"/>
  <c r="B745" i="10"/>
  <c r="A745" i="10"/>
  <c r="T744" i="10"/>
  <c r="S744" i="10"/>
  <c r="R744" i="10"/>
  <c r="Q744" i="10"/>
  <c r="P744" i="10"/>
  <c r="O744" i="10"/>
  <c r="M744" i="10"/>
  <c r="L744" i="10"/>
  <c r="K744" i="10"/>
  <c r="I744" i="10"/>
  <c r="H744" i="10"/>
  <c r="G744" i="10"/>
  <c r="F744" i="10"/>
  <c r="D744" i="10"/>
  <c r="C744" i="10"/>
  <c r="B744" i="10"/>
  <c r="A744" i="10"/>
  <c r="T743" i="10"/>
  <c r="S743" i="10"/>
  <c r="R743" i="10"/>
  <c r="Q743" i="10"/>
  <c r="P743" i="10"/>
  <c r="O743" i="10"/>
  <c r="M743" i="10"/>
  <c r="L743" i="10"/>
  <c r="K743" i="10"/>
  <c r="I743" i="10"/>
  <c r="H743" i="10"/>
  <c r="G743" i="10"/>
  <c r="F743" i="10"/>
  <c r="D743" i="10"/>
  <c r="C743" i="10"/>
  <c r="B743" i="10"/>
  <c r="A743" i="10"/>
  <c r="T742" i="10"/>
  <c r="S742" i="10"/>
  <c r="R742" i="10"/>
  <c r="Q742" i="10"/>
  <c r="P742" i="10"/>
  <c r="O742" i="10"/>
  <c r="M742" i="10"/>
  <c r="L742" i="10"/>
  <c r="K742" i="10"/>
  <c r="I742" i="10"/>
  <c r="H742" i="10"/>
  <c r="G742" i="10"/>
  <c r="F742" i="10"/>
  <c r="D742" i="10"/>
  <c r="C742" i="10"/>
  <c r="B742" i="10"/>
  <c r="A742" i="10"/>
  <c r="T741" i="10"/>
  <c r="S741" i="10"/>
  <c r="R741" i="10"/>
  <c r="Q741" i="10"/>
  <c r="P741" i="10"/>
  <c r="O741" i="10"/>
  <c r="M741" i="10"/>
  <c r="L741" i="10"/>
  <c r="K741" i="10"/>
  <c r="I741" i="10"/>
  <c r="H741" i="10"/>
  <c r="G741" i="10"/>
  <c r="F741" i="10"/>
  <c r="D741" i="10"/>
  <c r="C741" i="10"/>
  <c r="B741" i="10"/>
  <c r="A741" i="10"/>
  <c r="T740" i="10"/>
  <c r="S740" i="10"/>
  <c r="R740" i="10"/>
  <c r="Q740" i="10"/>
  <c r="P740" i="10"/>
  <c r="O740" i="10"/>
  <c r="M740" i="10"/>
  <c r="L740" i="10"/>
  <c r="K740" i="10"/>
  <c r="I740" i="10"/>
  <c r="H740" i="10"/>
  <c r="G740" i="10"/>
  <c r="F740" i="10"/>
  <c r="D740" i="10"/>
  <c r="C740" i="10"/>
  <c r="B740" i="10"/>
  <c r="A740" i="10"/>
  <c r="T739" i="10"/>
  <c r="S739" i="10"/>
  <c r="R739" i="10"/>
  <c r="Q739" i="10"/>
  <c r="P739" i="10"/>
  <c r="O739" i="10"/>
  <c r="M739" i="10"/>
  <c r="L739" i="10"/>
  <c r="K739" i="10"/>
  <c r="I739" i="10"/>
  <c r="H739" i="10"/>
  <c r="G739" i="10"/>
  <c r="F739" i="10"/>
  <c r="D739" i="10"/>
  <c r="C739" i="10"/>
  <c r="B739" i="10"/>
  <c r="A739" i="10"/>
  <c r="T738" i="10"/>
  <c r="S738" i="10"/>
  <c r="R738" i="10"/>
  <c r="Q738" i="10"/>
  <c r="P738" i="10"/>
  <c r="O738" i="10"/>
  <c r="M738" i="10"/>
  <c r="L738" i="10"/>
  <c r="K738" i="10"/>
  <c r="I738" i="10"/>
  <c r="H738" i="10"/>
  <c r="G738" i="10"/>
  <c r="F738" i="10"/>
  <c r="D738" i="10"/>
  <c r="C738" i="10"/>
  <c r="B738" i="10"/>
  <c r="A738" i="10"/>
  <c r="T737" i="10"/>
  <c r="S737" i="10"/>
  <c r="R737" i="10"/>
  <c r="Q737" i="10"/>
  <c r="P737" i="10"/>
  <c r="O737" i="10"/>
  <c r="M737" i="10"/>
  <c r="L737" i="10"/>
  <c r="K737" i="10"/>
  <c r="I737" i="10"/>
  <c r="H737" i="10"/>
  <c r="G737" i="10"/>
  <c r="F737" i="10"/>
  <c r="D737" i="10"/>
  <c r="C737" i="10"/>
  <c r="B737" i="10"/>
  <c r="A737" i="10"/>
  <c r="T736" i="10"/>
  <c r="S736" i="10"/>
  <c r="R736" i="10"/>
  <c r="Q736" i="10"/>
  <c r="P736" i="10"/>
  <c r="O736" i="10"/>
  <c r="M736" i="10"/>
  <c r="L736" i="10"/>
  <c r="K736" i="10"/>
  <c r="I736" i="10"/>
  <c r="H736" i="10"/>
  <c r="G736" i="10"/>
  <c r="F736" i="10"/>
  <c r="D736" i="10"/>
  <c r="C736" i="10"/>
  <c r="B736" i="10"/>
  <c r="A736" i="10"/>
  <c r="T735" i="10"/>
  <c r="S735" i="10"/>
  <c r="R735" i="10"/>
  <c r="Q735" i="10"/>
  <c r="P735" i="10"/>
  <c r="O735" i="10"/>
  <c r="M735" i="10"/>
  <c r="L735" i="10"/>
  <c r="K735" i="10"/>
  <c r="I735" i="10"/>
  <c r="H735" i="10"/>
  <c r="G735" i="10"/>
  <c r="F735" i="10"/>
  <c r="D735" i="10"/>
  <c r="C735" i="10"/>
  <c r="B735" i="10"/>
  <c r="A735" i="10"/>
  <c r="T734" i="10"/>
  <c r="T815" i="10" s="1"/>
  <c r="S734" i="10"/>
  <c r="R734" i="10"/>
  <c r="Q734" i="10"/>
  <c r="P734" i="10"/>
  <c r="P815" i="10" s="1"/>
  <c r="O734" i="10"/>
  <c r="M734" i="10"/>
  <c r="L734" i="10"/>
  <c r="K734" i="10"/>
  <c r="K815" i="10" s="1"/>
  <c r="I734" i="10"/>
  <c r="H734" i="10"/>
  <c r="G734" i="10"/>
  <c r="F734" i="10"/>
  <c r="F815" i="10" s="1"/>
  <c r="D734" i="10"/>
  <c r="C734" i="10"/>
  <c r="B734" i="10"/>
  <c r="A734" i="10"/>
  <c r="CF730" i="10"/>
  <c r="CE730" i="10"/>
  <c r="CD730" i="10"/>
  <c r="CC730" i="10"/>
  <c r="CB730" i="10"/>
  <c r="CA730" i="10"/>
  <c r="BZ730" i="10"/>
  <c r="BY730" i="10"/>
  <c r="BX730" i="10"/>
  <c r="BW730" i="10"/>
  <c r="BV730" i="10"/>
  <c r="BU730" i="10"/>
  <c r="BT730" i="10"/>
  <c r="BS730" i="10"/>
  <c r="BR730" i="10"/>
  <c r="BQ730" i="10"/>
  <c r="BP730" i="10"/>
  <c r="BO730" i="10"/>
  <c r="BN730" i="10"/>
  <c r="BM730" i="10"/>
  <c r="BL730" i="10"/>
  <c r="BK730" i="10"/>
  <c r="BJ730" i="10"/>
  <c r="BF730" i="10"/>
  <c r="BE730" i="10"/>
  <c r="BB730" i="10"/>
  <c r="BA730" i="10"/>
  <c r="AZ730" i="10"/>
  <c r="AY730" i="10"/>
  <c r="AX730" i="10"/>
  <c r="AW730" i="10"/>
  <c r="AV730" i="10"/>
  <c r="AU730" i="10"/>
  <c r="AT730" i="10"/>
  <c r="AS730" i="10"/>
  <c r="AR730" i="10"/>
  <c r="AQ730" i="10"/>
  <c r="AP730" i="10"/>
  <c r="AO730" i="10"/>
  <c r="AN730" i="10"/>
  <c r="AM730" i="10"/>
  <c r="AL730" i="10"/>
  <c r="AK730" i="10"/>
  <c r="AJ730" i="10"/>
  <c r="AI730" i="10"/>
  <c r="AH730" i="10"/>
  <c r="AG730" i="10"/>
  <c r="AF730" i="10"/>
  <c r="AE730" i="10"/>
  <c r="AD730" i="10"/>
  <c r="AC730" i="10"/>
  <c r="AB730" i="10"/>
  <c r="AA730" i="10"/>
  <c r="Z730" i="10"/>
  <c r="Y730" i="10"/>
  <c r="X730" i="10"/>
  <c r="W730" i="10"/>
  <c r="V730" i="10"/>
  <c r="U730" i="10"/>
  <c r="T730" i="10"/>
  <c r="S730" i="10"/>
  <c r="R730" i="10"/>
  <c r="Q730" i="10"/>
  <c r="P730" i="10"/>
  <c r="O730" i="10"/>
  <c r="N730" i="10"/>
  <c r="M730" i="10"/>
  <c r="L730" i="10"/>
  <c r="K730" i="10"/>
  <c r="J730" i="10"/>
  <c r="I730" i="10"/>
  <c r="H730" i="10"/>
  <c r="G730" i="10"/>
  <c r="F730" i="10"/>
  <c r="E730" i="10"/>
  <c r="D730" i="10"/>
  <c r="C730" i="10"/>
  <c r="B730" i="10"/>
  <c r="A730" i="10"/>
  <c r="BR726" i="10"/>
  <c r="BQ726" i="10"/>
  <c r="BP726" i="10"/>
  <c r="BO726" i="10"/>
  <c r="BN726" i="10"/>
  <c r="BM726" i="10"/>
  <c r="BL726" i="10"/>
  <c r="BK726" i="10"/>
  <c r="BJ726" i="10"/>
  <c r="BI726" i="10"/>
  <c r="BH726" i="10"/>
  <c r="BG726" i="10"/>
  <c r="BF726" i="10"/>
  <c r="BE726" i="10"/>
  <c r="BD726" i="10"/>
  <c r="BC726" i="10"/>
  <c r="BB726" i="10"/>
  <c r="BA726" i="10"/>
  <c r="AZ726" i="10"/>
  <c r="AY726" i="10"/>
  <c r="AX726" i="10"/>
  <c r="AW726" i="10"/>
  <c r="AV726" i="10"/>
  <c r="AU726" i="10"/>
  <c r="AT726" i="10"/>
  <c r="AS726" i="10"/>
  <c r="AR726" i="10"/>
  <c r="AQ726" i="10"/>
  <c r="AP726" i="10"/>
  <c r="AO726" i="10"/>
  <c r="AN726" i="10"/>
  <c r="AM726" i="10"/>
  <c r="AL726" i="10"/>
  <c r="AK726" i="10"/>
  <c r="AJ726" i="10"/>
  <c r="AI726" i="10"/>
  <c r="AH726" i="10"/>
  <c r="AG726" i="10"/>
  <c r="AF726" i="10"/>
  <c r="AE726" i="10"/>
  <c r="AD726" i="10"/>
  <c r="AC726" i="10"/>
  <c r="AB726" i="10"/>
  <c r="AA726" i="10"/>
  <c r="Z726" i="10"/>
  <c r="Y726" i="10"/>
  <c r="X726" i="10"/>
  <c r="W726" i="10"/>
  <c r="V726" i="10"/>
  <c r="U726" i="10"/>
  <c r="S726" i="10"/>
  <c r="R726" i="10"/>
  <c r="Q726" i="10"/>
  <c r="P726" i="10"/>
  <c r="O726" i="10"/>
  <c r="N726" i="10"/>
  <c r="M726" i="10"/>
  <c r="L726" i="10"/>
  <c r="K726" i="10"/>
  <c r="J726" i="10"/>
  <c r="I726" i="10"/>
  <c r="H726" i="10"/>
  <c r="G726" i="10"/>
  <c r="F726" i="10"/>
  <c r="E726" i="10"/>
  <c r="D726" i="10"/>
  <c r="C726" i="10"/>
  <c r="B726" i="10"/>
  <c r="A726" i="10"/>
  <c r="CC722" i="10"/>
  <c r="CB722" i="10"/>
  <c r="CA722" i="10"/>
  <c r="BZ722" i="10"/>
  <c r="BY722" i="10"/>
  <c r="BX722" i="10"/>
  <c r="BW722" i="10"/>
  <c r="BV722" i="10"/>
  <c r="BU722" i="10"/>
  <c r="BT722" i="10"/>
  <c r="BS722" i="10"/>
  <c r="BR722" i="10"/>
  <c r="BQ722" i="10"/>
  <c r="BP722" i="10"/>
  <c r="BO722" i="10"/>
  <c r="BN722" i="10"/>
  <c r="BM722" i="10"/>
  <c r="BL722" i="10"/>
  <c r="BK722" i="10"/>
  <c r="BJ722" i="10"/>
  <c r="BI722" i="10"/>
  <c r="BH722" i="10"/>
  <c r="BG722" i="10"/>
  <c r="BF722" i="10"/>
  <c r="BE722" i="10"/>
  <c r="BD722" i="10"/>
  <c r="BC722" i="10"/>
  <c r="BB722" i="10"/>
  <c r="BA722" i="10"/>
  <c r="AZ722" i="10"/>
  <c r="AY722" i="10"/>
  <c r="AX722" i="10"/>
  <c r="AW722" i="10"/>
  <c r="AV722" i="10"/>
  <c r="AR722" i="10"/>
  <c r="AQ722" i="10"/>
  <c r="AP722" i="10"/>
  <c r="AO722" i="10"/>
  <c r="AN722" i="10"/>
  <c r="AM722" i="10"/>
  <c r="AL722" i="10"/>
  <c r="AK722" i="10"/>
  <c r="AJ722" i="10"/>
  <c r="AI722" i="10"/>
  <c r="AH722" i="10"/>
  <c r="AG722" i="10"/>
  <c r="AF722" i="10"/>
  <c r="AE722" i="10"/>
  <c r="AD722" i="10"/>
  <c r="AC722" i="10"/>
  <c r="AB722" i="10"/>
  <c r="AA722" i="10"/>
  <c r="Z722" i="10"/>
  <c r="Y722" i="10"/>
  <c r="X722" i="10"/>
  <c r="W722" i="10"/>
  <c r="V722" i="10"/>
  <c r="U722" i="10"/>
  <c r="T722" i="10"/>
  <c r="S722" i="10"/>
  <c r="R722" i="10"/>
  <c r="Q722" i="10"/>
  <c r="P722" i="10"/>
  <c r="O722" i="10"/>
  <c r="N722" i="10"/>
  <c r="M722" i="10"/>
  <c r="L722" i="10"/>
  <c r="K722" i="10"/>
  <c r="J722" i="10"/>
  <c r="I722" i="10"/>
  <c r="H722" i="10"/>
  <c r="G722" i="10"/>
  <c r="F722" i="10"/>
  <c r="E722" i="10"/>
  <c r="D722" i="10"/>
  <c r="C722" i="10"/>
  <c r="B722" i="10"/>
  <c r="A722" i="10"/>
  <c r="C615" i="10"/>
  <c r="E550" i="10"/>
  <c r="F550" i="10"/>
  <c r="E546" i="10"/>
  <c r="F546" i="10"/>
  <c r="H545" i="10"/>
  <c r="E545" i="10"/>
  <c r="F545" i="10"/>
  <c r="E544" i="10"/>
  <c r="H540" i="10"/>
  <c r="E540" i="10"/>
  <c r="F540" i="10"/>
  <c r="F539" i="10"/>
  <c r="E539" i="10"/>
  <c r="H539" i="10"/>
  <c r="F538" i="10"/>
  <c r="E538" i="10"/>
  <c r="H538" i="10"/>
  <c r="E537" i="10"/>
  <c r="F537" i="10"/>
  <c r="E536" i="10"/>
  <c r="E535" i="10"/>
  <c r="E534" i="10"/>
  <c r="H533" i="10"/>
  <c r="F533" i="10"/>
  <c r="E533" i="10"/>
  <c r="H532" i="10"/>
  <c r="E532" i="10"/>
  <c r="F532" i="10"/>
  <c r="F531" i="10"/>
  <c r="E531" i="10"/>
  <c r="H531" i="10"/>
  <c r="F530" i="10"/>
  <c r="E530" i="10"/>
  <c r="H530" i="10"/>
  <c r="E529" i="10"/>
  <c r="F529" i="10"/>
  <c r="E528" i="10"/>
  <c r="E527" i="10"/>
  <c r="E526" i="10"/>
  <c r="H525" i="10"/>
  <c r="F525" i="10"/>
  <c r="E525" i="10"/>
  <c r="E524" i="10"/>
  <c r="F524" i="10"/>
  <c r="E523" i="10"/>
  <c r="F522" i="10"/>
  <c r="E522" i="10"/>
  <c r="F521" i="10"/>
  <c r="F520" i="10"/>
  <c r="E520" i="10"/>
  <c r="E519" i="10"/>
  <c r="F519" i="10"/>
  <c r="F518" i="10"/>
  <c r="E518" i="10"/>
  <c r="E517" i="10"/>
  <c r="E516" i="10"/>
  <c r="F516" i="10"/>
  <c r="F515" i="10"/>
  <c r="E515" i="10"/>
  <c r="E514" i="10"/>
  <c r="F512" i="10"/>
  <c r="F511" i="10"/>
  <c r="E511" i="10"/>
  <c r="E510" i="10"/>
  <c r="E509" i="10"/>
  <c r="F509" i="10"/>
  <c r="E508" i="10"/>
  <c r="F508" i="10"/>
  <c r="E507" i="10"/>
  <c r="H506" i="10"/>
  <c r="F506" i="10"/>
  <c r="E506" i="10"/>
  <c r="H505" i="10"/>
  <c r="F505" i="10"/>
  <c r="E505" i="10"/>
  <c r="F504" i="10"/>
  <c r="E504" i="10"/>
  <c r="H504" i="10"/>
  <c r="F503" i="10"/>
  <c r="E503" i="10"/>
  <c r="E502" i="10"/>
  <c r="E501" i="10"/>
  <c r="F501" i="10"/>
  <c r="E500" i="10"/>
  <c r="F500" i="10"/>
  <c r="E499" i="10"/>
  <c r="H499" i="10"/>
  <c r="F498" i="10"/>
  <c r="E498" i="10"/>
  <c r="E497" i="10"/>
  <c r="F497" i="10"/>
  <c r="F496" i="10"/>
  <c r="E496" i="10"/>
  <c r="G493" i="10"/>
  <c r="E493" i="10"/>
  <c r="C493" i="10"/>
  <c r="A493" i="10"/>
  <c r="B478" i="10"/>
  <c r="B475" i="10"/>
  <c r="C474" i="10"/>
  <c r="B474" i="10"/>
  <c r="B473" i="10"/>
  <c r="C472" i="10"/>
  <c r="B472" i="10"/>
  <c r="C471" i="10"/>
  <c r="B471" i="10"/>
  <c r="B470" i="10"/>
  <c r="B469" i="10"/>
  <c r="B468" i="10"/>
  <c r="B465" i="10"/>
  <c r="B464" i="10"/>
  <c r="B463" i="10"/>
  <c r="C459" i="10"/>
  <c r="B459" i="10"/>
  <c r="B458" i="10"/>
  <c r="B455" i="10"/>
  <c r="B454" i="10"/>
  <c r="B453" i="10"/>
  <c r="C447" i="10"/>
  <c r="C446" i="10"/>
  <c r="C445" i="10"/>
  <c r="C444" i="10"/>
  <c r="C439" i="10"/>
  <c r="B439" i="10"/>
  <c r="C438" i="10"/>
  <c r="B438" i="10"/>
  <c r="B440" i="10" s="1"/>
  <c r="B437" i="10"/>
  <c r="B436" i="10"/>
  <c r="B435" i="10"/>
  <c r="B434" i="10"/>
  <c r="B433" i="10"/>
  <c r="B432" i="10"/>
  <c r="B431" i="10"/>
  <c r="B430" i="10"/>
  <c r="B429" i="10"/>
  <c r="B428" i="10"/>
  <c r="B427" i="10"/>
  <c r="D424" i="10"/>
  <c r="B424" i="10"/>
  <c r="B423" i="10"/>
  <c r="D421" i="10"/>
  <c r="B421" i="10"/>
  <c r="B420" i="10"/>
  <c r="D418" i="10"/>
  <c r="B418" i="10"/>
  <c r="B417" i="10"/>
  <c r="D415" i="10"/>
  <c r="B415" i="10"/>
  <c r="C414" i="10"/>
  <c r="B414" i="10"/>
  <c r="A412" i="10"/>
  <c r="D390" i="10"/>
  <c r="B441" i="10" s="1"/>
  <c r="D372" i="10"/>
  <c r="D367" i="10"/>
  <c r="C448" i="10" s="1"/>
  <c r="D361" i="10"/>
  <c r="N817" i="10" s="1"/>
  <c r="D329" i="10"/>
  <c r="D330" i="10" s="1"/>
  <c r="D328" i="10"/>
  <c r="D319" i="10"/>
  <c r="D314" i="10"/>
  <c r="D290" i="10"/>
  <c r="D283" i="10"/>
  <c r="D277" i="10"/>
  <c r="D275" i="10"/>
  <c r="B476" i="10" s="1"/>
  <c r="D265" i="10"/>
  <c r="D260" i="10"/>
  <c r="D240" i="10"/>
  <c r="B447" i="10" s="1"/>
  <c r="D236" i="10"/>
  <c r="B446" i="10" s="1"/>
  <c r="D229" i="10"/>
  <c r="B445" i="10" s="1"/>
  <c r="D221" i="10"/>
  <c r="D217" i="10"/>
  <c r="C217" i="10"/>
  <c r="D433" i="10" s="1"/>
  <c r="B217" i="10"/>
  <c r="E216" i="10"/>
  <c r="E215" i="10"/>
  <c r="E214" i="10"/>
  <c r="E213" i="10"/>
  <c r="E212" i="10"/>
  <c r="E211" i="10"/>
  <c r="E210" i="10"/>
  <c r="E209" i="10"/>
  <c r="D204" i="10"/>
  <c r="C204" i="10"/>
  <c r="B204" i="10"/>
  <c r="E203" i="10"/>
  <c r="C475" i="10" s="1"/>
  <c r="E202" i="10"/>
  <c r="E201" i="10"/>
  <c r="E200" i="10"/>
  <c r="E199" i="10"/>
  <c r="E198" i="10"/>
  <c r="E197" i="10"/>
  <c r="C470" i="10" s="1"/>
  <c r="E196" i="10"/>
  <c r="C469" i="10" s="1"/>
  <c r="E195" i="10"/>
  <c r="C468" i="10" s="1"/>
  <c r="D190" i="10"/>
  <c r="D437" i="10" s="1"/>
  <c r="D186" i="10"/>
  <c r="D436" i="10" s="1"/>
  <c r="D181" i="10"/>
  <c r="D435" i="10" s="1"/>
  <c r="D177" i="10"/>
  <c r="D434" i="10" s="1"/>
  <c r="D173" i="10"/>
  <c r="D428" i="10" s="1"/>
  <c r="E154" i="10"/>
  <c r="E153" i="10"/>
  <c r="E152" i="10"/>
  <c r="E151" i="10"/>
  <c r="C421" i="10" s="1"/>
  <c r="E150" i="10"/>
  <c r="C420" i="10" s="1"/>
  <c r="E148" i="10"/>
  <c r="E147" i="10"/>
  <c r="E146" i="10"/>
  <c r="E145" i="10"/>
  <c r="C418" i="10" s="1"/>
  <c r="E144" i="10"/>
  <c r="C417" i="10" s="1"/>
  <c r="E142" i="10"/>
  <c r="E141" i="10"/>
  <c r="E140" i="10"/>
  <c r="E139" i="10"/>
  <c r="C415" i="10" s="1"/>
  <c r="E138" i="10"/>
  <c r="E127" i="10"/>
  <c r="CE80" i="10"/>
  <c r="T816" i="10" s="1"/>
  <c r="CF79" i="10"/>
  <c r="CE79" i="10"/>
  <c r="CE78" i="10"/>
  <c r="R816" i="10" s="1"/>
  <c r="CF77" i="10"/>
  <c r="CE77" i="10"/>
  <c r="CE76" i="10"/>
  <c r="AV75" i="10"/>
  <c r="N779" i="10" s="1"/>
  <c r="AU75" i="10"/>
  <c r="N778" i="10" s="1"/>
  <c r="AT75" i="10"/>
  <c r="N777" i="10" s="1"/>
  <c r="AS75" i="10"/>
  <c r="N776" i="10" s="1"/>
  <c r="AR75" i="10"/>
  <c r="N775" i="10" s="1"/>
  <c r="AQ75" i="10"/>
  <c r="N774" i="10" s="1"/>
  <c r="AP75" i="10"/>
  <c r="N773" i="10" s="1"/>
  <c r="AO75" i="10"/>
  <c r="N772" i="10" s="1"/>
  <c r="AN75" i="10"/>
  <c r="N771" i="10" s="1"/>
  <c r="AM75" i="10"/>
  <c r="N770" i="10" s="1"/>
  <c r="AL75" i="10"/>
  <c r="N769" i="10" s="1"/>
  <c r="AK75" i="10"/>
  <c r="N768" i="10" s="1"/>
  <c r="AJ75" i="10"/>
  <c r="N767" i="10" s="1"/>
  <c r="AI75" i="10"/>
  <c r="N766" i="10" s="1"/>
  <c r="AH75" i="10"/>
  <c r="N765" i="10" s="1"/>
  <c r="AG75" i="10"/>
  <c r="N764" i="10" s="1"/>
  <c r="AF75" i="10"/>
  <c r="N763" i="10" s="1"/>
  <c r="AE75" i="10"/>
  <c r="N762" i="10" s="1"/>
  <c r="AD75" i="10"/>
  <c r="N761" i="10" s="1"/>
  <c r="AC75" i="10"/>
  <c r="N760" i="10" s="1"/>
  <c r="AB75" i="10"/>
  <c r="N759" i="10" s="1"/>
  <c r="AA75" i="10"/>
  <c r="N758" i="10" s="1"/>
  <c r="Z75" i="10"/>
  <c r="N757" i="10" s="1"/>
  <c r="Y75" i="10"/>
  <c r="N756" i="10" s="1"/>
  <c r="X75" i="10"/>
  <c r="N755" i="10" s="1"/>
  <c r="W75" i="10"/>
  <c r="N754" i="10" s="1"/>
  <c r="V75" i="10"/>
  <c r="N753" i="10" s="1"/>
  <c r="U75" i="10"/>
  <c r="N752" i="10" s="1"/>
  <c r="T75" i="10"/>
  <c r="N751" i="10" s="1"/>
  <c r="S75" i="10"/>
  <c r="N750" i="10" s="1"/>
  <c r="R75" i="10"/>
  <c r="N749" i="10" s="1"/>
  <c r="Q75" i="10"/>
  <c r="N748" i="10" s="1"/>
  <c r="P75" i="10"/>
  <c r="N747" i="10" s="1"/>
  <c r="O75" i="10"/>
  <c r="N746" i="10" s="1"/>
  <c r="N75" i="10"/>
  <c r="N745" i="10" s="1"/>
  <c r="M75" i="10"/>
  <c r="N744" i="10" s="1"/>
  <c r="L75" i="10"/>
  <c r="N743" i="10" s="1"/>
  <c r="K75" i="10"/>
  <c r="N742" i="10" s="1"/>
  <c r="J75" i="10"/>
  <c r="N741" i="10" s="1"/>
  <c r="I75" i="10"/>
  <c r="N740" i="10" s="1"/>
  <c r="H75" i="10"/>
  <c r="N739" i="10" s="1"/>
  <c r="G75" i="10"/>
  <c r="N738" i="10" s="1"/>
  <c r="F75" i="10"/>
  <c r="N737" i="10" s="1"/>
  <c r="E75" i="10"/>
  <c r="N736" i="10" s="1"/>
  <c r="D75" i="10"/>
  <c r="C75" i="10"/>
  <c r="N734" i="10" s="1"/>
  <c r="CE74" i="10"/>
  <c r="C464" i="10" s="1"/>
  <c r="CE73" i="10"/>
  <c r="O816" i="10" s="1"/>
  <c r="CD71" i="10"/>
  <c r="C575" i="10" s="1"/>
  <c r="CE70" i="10"/>
  <c r="M816" i="10" s="1"/>
  <c r="CE69" i="10"/>
  <c r="L816" i="10" s="1"/>
  <c r="CE68" i="10"/>
  <c r="CE66" i="10"/>
  <c r="CE65" i="10"/>
  <c r="H816" i="10" s="1"/>
  <c r="CE64" i="10"/>
  <c r="CE63" i="10"/>
  <c r="F816" i="10" s="1"/>
  <c r="CE61" i="10"/>
  <c r="CA48" i="10" s="1"/>
  <c r="CA62" i="10" s="1"/>
  <c r="CE60" i="10"/>
  <c r="B53" i="10"/>
  <c r="CE51" i="10"/>
  <c r="B49" i="10"/>
  <c r="CC48" i="10"/>
  <c r="CC62" i="10" s="1"/>
  <c r="BY48" i="10"/>
  <c r="BY62" i="10" s="1"/>
  <c r="E808" i="10" s="1"/>
  <c r="BX48" i="10"/>
  <c r="BX62" i="10" s="1"/>
  <c r="BW48" i="10"/>
  <c r="BW62" i="10" s="1"/>
  <c r="E806" i="10" s="1"/>
  <c r="BS48" i="10"/>
  <c r="BS62" i="10" s="1"/>
  <c r="BQ48" i="10"/>
  <c r="BQ62" i="10" s="1"/>
  <c r="E800" i="10" s="1"/>
  <c r="BO48" i="10"/>
  <c r="BO62" i="10" s="1"/>
  <c r="E798" i="10" s="1"/>
  <c r="BL48" i="10"/>
  <c r="BL62" i="10" s="1"/>
  <c r="E795" i="10" s="1"/>
  <c r="BI48" i="10"/>
  <c r="BI62" i="10" s="1"/>
  <c r="E792" i="10" s="1"/>
  <c r="BH48" i="10"/>
  <c r="BH62" i="10" s="1"/>
  <c r="BE48" i="10"/>
  <c r="BE62" i="10" s="1"/>
  <c r="BD48" i="10"/>
  <c r="BD62" i="10" s="1"/>
  <c r="E787" i="10" s="1"/>
  <c r="BC48" i="10"/>
  <c r="BC62" i="10" s="1"/>
  <c r="AY48" i="10"/>
  <c r="AY62" i="10" s="1"/>
  <c r="E782" i="10" s="1"/>
  <c r="AW48" i="10"/>
  <c r="AW62" i="10" s="1"/>
  <c r="AV48" i="10"/>
  <c r="AV62" i="10" s="1"/>
  <c r="E779" i="10" s="1"/>
  <c r="AS48" i="10"/>
  <c r="AS62" i="10" s="1"/>
  <c r="E776" i="10" s="1"/>
  <c r="AR48" i="10"/>
  <c r="AR62" i="10" s="1"/>
  <c r="AQ48" i="10"/>
  <c r="AQ62" i="10" s="1"/>
  <c r="E774" i="10" s="1"/>
  <c r="AM48" i="10"/>
  <c r="AM62" i="10" s="1"/>
  <c r="AK48" i="10"/>
  <c r="AK62" i="10" s="1"/>
  <c r="E768" i="10" s="1"/>
  <c r="AJ48" i="10"/>
  <c r="AJ62" i="10" s="1"/>
  <c r="AG48" i="10"/>
  <c r="AG62" i="10" s="1"/>
  <c r="AF48" i="10"/>
  <c r="AF62" i="10" s="1"/>
  <c r="E763" i="10" s="1"/>
  <c r="AC48" i="10"/>
  <c r="AC62" i="10" s="1"/>
  <c r="E760" i="10" s="1"/>
  <c r="AA48" i="10"/>
  <c r="AA62" i="10" s="1"/>
  <c r="E758" i="10" s="1"/>
  <c r="Y48" i="10"/>
  <c r="Y62" i="10" s="1"/>
  <c r="X48" i="10"/>
  <c r="X62" i="10" s="1"/>
  <c r="E755" i="10" s="1"/>
  <c r="U48" i="10"/>
  <c r="U62" i="10" s="1"/>
  <c r="E752" i="10" s="1"/>
  <c r="S48" i="10"/>
  <c r="S62" i="10" s="1"/>
  <c r="E750" i="10" s="1"/>
  <c r="Q48" i="10"/>
  <c r="Q62" i="10" s="1"/>
  <c r="O48" i="10"/>
  <c r="O62" i="10" s="1"/>
  <c r="M48" i="10"/>
  <c r="M62" i="10" s="1"/>
  <c r="E744" i="10" s="1"/>
  <c r="L48" i="10"/>
  <c r="L62" i="10" s="1"/>
  <c r="H48" i="10"/>
  <c r="H62" i="10" s="1"/>
  <c r="G48" i="10"/>
  <c r="G62" i="10" s="1"/>
  <c r="E48" i="10"/>
  <c r="E62" i="10" s="1"/>
  <c r="E736" i="10" s="1"/>
  <c r="C48" i="10"/>
  <c r="CE47" i="10"/>
  <c r="D464" i="10" l="1"/>
  <c r="C815" i="10"/>
  <c r="H815" i="10"/>
  <c r="M815" i="10"/>
  <c r="R815" i="10"/>
  <c r="D463" i="10"/>
  <c r="D465" i="10" s="1"/>
  <c r="D339" i="10"/>
  <c r="C482" i="10" s="1"/>
  <c r="D368" i="10"/>
  <c r="D373" i="10" s="1"/>
  <c r="D391" i="10" s="1"/>
  <c r="D393" i="10" s="1"/>
  <c r="D396" i="10" s="1"/>
  <c r="D815" i="10"/>
  <c r="I815" i="10"/>
  <c r="O815" i="10"/>
  <c r="S815" i="10"/>
  <c r="D48" i="10"/>
  <c r="D62" i="10" s="1"/>
  <c r="K48" i="10"/>
  <c r="K62" i="10" s="1"/>
  <c r="E742" i="10" s="1"/>
  <c r="P48" i="10"/>
  <c r="P62" i="10" s="1"/>
  <c r="E747" i="10" s="1"/>
  <c r="W48" i="10"/>
  <c r="W62" i="10" s="1"/>
  <c r="E754" i="10" s="1"/>
  <c r="AB48" i="10"/>
  <c r="AB62" i="10" s="1"/>
  <c r="AI48" i="10"/>
  <c r="AI62" i="10" s="1"/>
  <c r="E766" i="10" s="1"/>
  <c r="AN48" i="10"/>
  <c r="AN62" i="10" s="1"/>
  <c r="E771" i="10" s="1"/>
  <c r="AU48" i="10"/>
  <c r="AU62" i="10" s="1"/>
  <c r="E778" i="10" s="1"/>
  <c r="BA48" i="10"/>
  <c r="BA62" i="10" s="1"/>
  <c r="E784" i="10" s="1"/>
  <c r="BG48" i="10"/>
  <c r="BG62" i="10" s="1"/>
  <c r="E790" i="10" s="1"/>
  <c r="BM48" i="10"/>
  <c r="BM62" i="10" s="1"/>
  <c r="BT48" i="10"/>
  <c r="BT62" i="10" s="1"/>
  <c r="E803" i="10" s="1"/>
  <c r="CB48" i="10"/>
  <c r="CB62" i="10" s="1"/>
  <c r="E811" i="10" s="1"/>
  <c r="D242" i="10"/>
  <c r="B448" i="10" s="1"/>
  <c r="D292" i="10"/>
  <c r="D341" i="10" s="1"/>
  <c r="C481" i="10" s="1"/>
  <c r="C429" i="10"/>
  <c r="G815" i="10"/>
  <c r="L815" i="10"/>
  <c r="Q815" i="10"/>
  <c r="L612" i="10"/>
  <c r="E743" i="10"/>
  <c r="E791" i="10"/>
  <c r="E739" i="10"/>
  <c r="E807" i="10"/>
  <c r="E810" i="10"/>
  <c r="E770" i="10"/>
  <c r="E759" i="10"/>
  <c r="E786" i="10"/>
  <c r="E746" i="10"/>
  <c r="E738" i="10"/>
  <c r="E775" i="10"/>
  <c r="E802" i="10"/>
  <c r="E764" i="10"/>
  <c r="E767" i="10"/>
  <c r="G816" i="10"/>
  <c r="F612" i="10"/>
  <c r="C430" i="10"/>
  <c r="P816" i="10"/>
  <c r="CF76" i="10"/>
  <c r="AV52" i="10" s="1"/>
  <c r="AV67" i="10" s="1"/>
  <c r="D612" i="10"/>
  <c r="E217" i="10"/>
  <c r="C478" i="10" s="1"/>
  <c r="H502" i="10"/>
  <c r="F502" i="10"/>
  <c r="E735" i="10"/>
  <c r="F514" i="10"/>
  <c r="E756" i="10"/>
  <c r="E788" i="10"/>
  <c r="BP48" i="10"/>
  <c r="BP62" i="10" s="1"/>
  <c r="Q816" i="10"/>
  <c r="G612" i="10"/>
  <c r="C473" i="10"/>
  <c r="H527" i="10"/>
  <c r="F527" i="10"/>
  <c r="F535" i="10"/>
  <c r="E780" i="10"/>
  <c r="F510" i="10"/>
  <c r="I816" i="10"/>
  <c r="C432" i="10"/>
  <c r="E812" i="10"/>
  <c r="K816" i="10"/>
  <c r="C434" i="10"/>
  <c r="D816" i="10"/>
  <c r="BV48" i="10"/>
  <c r="BV62" i="10" s="1"/>
  <c r="BN48" i="10"/>
  <c r="BN62" i="10" s="1"/>
  <c r="BF48" i="10"/>
  <c r="BF62" i="10" s="1"/>
  <c r="AX48" i="10"/>
  <c r="AX62" i="10" s="1"/>
  <c r="AP48" i="10"/>
  <c r="AP62" i="10" s="1"/>
  <c r="AH48" i="10"/>
  <c r="AH62" i="10" s="1"/>
  <c r="Z48" i="10"/>
  <c r="Z62" i="10" s="1"/>
  <c r="R48" i="10"/>
  <c r="R62" i="10" s="1"/>
  <c r="J48" i="10"/>
  <c r="J62" i="10" s="1"/>
  <c r="C427" i="10"/>
  <c r="BZ48" i="10"/>
  <c r="BZ62" i="10" s="1"/>
  <c r="BR48" i="10"/>
  <c r="BR62" i="10" s="1"/>
  <c r="BJ48" i="10"/>
  <c r="BJ62" i="10" s="1"/>
  <c r="BB48" i="10"/>
  <c r="BB62" i="10" s="1"/>
  <c r="AT48" i="10"/>
  <c r="AT62" i="10" s="1"/>
  <c r="AL48" i="10"/>
  <c r="AL62" i="10" s="1"/>
  <c r="AD48" i="10"/>
  <c r="AD62" i="10" s="1"/>
  <c r="V48" i="10"/>
  <c r="V62" i="10" s="1"/>
  <c r="N48" i="10"/>
  <c r="N62" i="10" s="1"/>
  <c r="F48" i="10"/>
  <c r="F62" i="10" s="1"/>
  <c r="E204" i="10"/>
  <c r="C476" i="10" s="1"/>
  <c r="E748" i="10"/>
  <c r="N735" i="10"/>
  <c r="N815" i="10" s="1"/>
  <c r="CE75" i="10"/>
  <c r="CD722" i="10"/>
  <c r="B444" i="10"/>
  <c r="D438" i="10"/>
  <c r="I48" i="10"/>
  <c r="I62" i="10" s="1"/>
  <c r="T48" i="10"/>
  <c r="T62" i="10" s="1"/>
  <c r="AE48" i="10"/>
  <c r="AE62" i="10" s="1"/>
  <c r="AO48" i="10"/>
  <c r="AO62" i="10" s="1"/>
  <c r="AZ48" i="10"/>
  <c r="AZ62" i="10" s="1"/>
  <c r="BK48" i="10"/>
  <c r="BK62" i="10" s="1"/>
  <c r="BU48" i="10"/>
  <c r="BU62" i="10" s="1"/>
  <c r="C62" i="10"/>
  <c r="E796" i="10"/>
  <c r="C440" i="10"/>
  <c r="F526" i="10"/>
  <c r="H534" i="10"/>
  <c r="F534" i="10"/>
  <c r="BI730" i="10"/>
  <c r="C816" i="10"/>
  <c r="S816" i="10"/>
  <c r="J612" i="10"/>
  <c r="C458" i="10"/>
  <c r="F513" i="10"/>
  <c r="F528" i="10"/>
  <c r="F536" i="10"/>
  <c r="F544" i="10"/>
  <c r="H612" i="10"/>
  <c r="C431" i="10"/>
  <c r="F499" i="10"/>
  <c r="F507" i="10"/>
  <c r="F517" i="10"/>
  <c r="F523" i="10"/>
  <c r="I612" i="10"/>
  <c r="C463" i="10"/>
  <c r="J779" i="10" l="1"/>
  <c r="AV71" i="10"/>
  <c r="E751" i="10"/>
  <c r="E761" i="10"/>
  <c r="E741" i="10"/>
  <c r="E805" i="10"/>
  <c r="T52" i="10"/>
  <c r="T67" i="10" s="1"/>
  <c r="J751" i="10" s="1"/>
  <c r="H52" i="10"/>
  <c r="H67" i="10" s="1"/>
  <c r="BT52" i="10"/>
  <c r="BT67" i="10" s="1"/>
  <c r="E740" i="10"/>
  <c r="E769" i="10"/>
  <c r="E749" i="10"/>
  <c r="CE48" i="10"/>
  <c r="AB52" i="10"/>
  <c r="AB67" i="10" s="1"/>
  <c r="P52" i="10"/>
  <c r="P67" i="10" s="1"/>
  <c r="CB52" i="10"/>
  <c r="CB67" i="10" s="1"/>
  <c r="E757" i="10"/>
  <c r="E785" i="10"/>
  <c r="AR52" i="10"/>
  <c r="AR67" i="10" s="1"/>
  <c r="E794" i="10"/>
  <c r="E793" i="10"/>
  <c r="E773" i="10"/>
  <c r="E799" i="10"/>
  <c r="AZ52" i="10"/>
  <c r="AZ67" i="10" s="1"/>
  <c r="J783" i="10" s="1"/>
  <c r="AN52" i="10"/>
  <c r="AN67" i="10" s="1"/>
  <c r="E734" i="10"/>
  <c r="CE62" i="10"/>
  <c r="E777" i="10"/>
  <c r="E804" i="10"/>
  <c r="E765" i="10"/>
  <c r="AF52" i="10"/>
  <c r="AF67" i="10" s="1"/>
  <c r="E783" i="10"/>
  <c r="AZ71" i="10"/>
  <c r="N816" i="10"/>
  <c r="K612" i="10"/>
  <c r="C465" i="10"/>
  <c r="E737" i="10"/>
  <c r="E801" i="10"/>
  <c r="E781" i="10"/>
  <c r="BH52" i="10"/>
  <c r="BH67" i="10" s="1"/>
  <c r="CA52" i="10"/>
  <c r="CA67" i="10" s="1"/>
  <c r="Z52" i="10"/>
  <c r="Z67" i="10" s="1"/>
  <c r="J757" i="10" s="1"/>
  <c r="BO52" i="10"/>
  <c r="BO67" i="10" s="1"/>
  <c r="Y52" i="10"/>
  <c r="Y67" i="10" s="1"/>
  <c r="BE52" i="10"/>
  <c r="BE67" i="10" s="1"/>
  <c r="BY52" i="10"/>
  <c r="BY67" i="10" s="1"/>
  <c r="BN52" i="10"/>
  <c r="BN67" i="10" s="1"/>
  <c r="J797" i="10" s="1"/>
  <c r="BC52" i="10"/>
  <c r="BC67" i="10" s="1"/>
  <c r="AS52" i="10"/>
  <c r="AS67" i="10" s="1"/>
  <c r="AH52" i="10"/>
  <c r="AH67" i="10" s="1"/>
  <c r="J765" i="10" s="1"/>
  <c r="W52" i="10"/>
  <c r="W67" i="10" s="1"/>
  <c r="M52" i="10"/>
  <c r="M67" i="10" s="1"/>
  <c r="BW52" i="10"/>
  <c r="BW67" i="10" s="1"/>
  <c r="BM52" i="10"/>
  <c r="BM67" i="10" s="1"/>
  <c r="BB52" i="10"/>
  <c r="BB67" i="10" s="1"/>
  <c r="J785" i="10" s="1"/>
  <c r="AQ52" i="10"/>
  <c r="AQ67" i="10" s="1"/>
  <c r="V52" i="10"/>
  <c r="V67" i="10" s="1"/>
  <c r="J753" i="10" s="1"/>
  <c r="BV52" i="10"/>
  <c r="BV67" i="10" s="1"/>
  <c r="J805" i="10" s="1"/>
  <c r="AP52" i="10"/>
  <c r="AP67" i="10" s="1"/>
  <c r="J773" i="10" s="1"/>
  <c r="U52" i="10"/>
  <c r="U67" i="10" s="1"/>
  <c r="BU52" i="10"/>
  <c r="BU67" i="10" s="1"/>
  <c r="J804" i="10" s="1"/>
  <c r="BJ52" i="10"/>
  <c r="BJ67" i="10" s="1"/>
  <c r="J793" i="10" s="1"/>
  <c r="AO52" i="10"/>
  <c r="AO67" i="10" s="1"/>
  <c r="J772" i="10" s="1"/>
  <c r="I52" i="10"/>
  <c r="I67" i="10" s="1"/>
  <c r="J740" i="10" s="1"/>
  <c r="AG52" i="10"/>
  <c r="AG67" i="10" s="1"/>
  <c r="K52" i="10"/>
  <c r="K67" i="10" s="1"/>
  <c r="BA52" i="10"/>
  <c r="BA67" i="10" s="1"/>
  <c r="AE52" i="10"/>
  <c r="AE67" i="10" s="1"/>
  <c r="J762" i="10" s="1"/>
  <c r="S52" i="10"/>
  <c r="S67" i="10" s="1"/>
  <c r="BK52" i="10"/>
  <c r="BK67" i="10" s="1"/>
  <c r="J794" i="10" s="1"/>
  <c r="J52" i="10"/>
  <c r="J67" i="10" s="1"/>
  <c r="J741" i="10" s="1"/>
  <c r="AY52" i="10"/>
  <c r="AY67" i="10" s="1"/>
  <c r="AD52" i="10"/>
  <c r="AD67" i="10" s="1"/>
  <c r="J761" i="10" s="1"/>
  <c r="BS52" i="10"/>
  <c r="BS67" i="10" s="1"/>
  <c r="BI52" i="10"/>
  <c r="BI67" i="10" s="1"/>
  <c r="AX52" i="10"/>
  <c r="AX67" i="10" s="1"/>
  <c r="J781" i="10" s="1"/>
  <c r="AM52" i="10"/>
  <c r="AM67" i="10" s="1"/>
  <c r="AC52" i="10"/>
  <c r="AC67" i="10" s="1"/>
  <c r="R52" i="10"/>
  <c r="R67" i="10" s="1"/>
  <c r="J749" i="10" s="1"/>
  <c r="G52" i="10"/>
  <c r="G67" i="10" s="1"/>
  <c r="BQ52" i="10"/>
  <c r="BQ67" i="10" s="1"/>
  <c r="BF52" i="10"/>
  <c r="BF67" i="10" s="1"/>
  <c r="J789" i="10" s="1"/>
  <c r="AK52" i="10"/>
  <c r="AK67" i="10" s="1"/>
  <c r="O52" i="10"/>
  <c r="O67" i="10" s="1"/>
  <c r="AT52" i="10"/>
  <c r="AT67" i="10" s="1"/>
  <c r="J777" i="10" s="1"/>
  <c r="N52" i="10"/>
  <c r="N67" i="10" s="1"/>
  <c r="J745" i="10" s="1"/>
  <c r="CC52" i="10"/>
  <c r="CC67" i="10" s="1"/>
  <c r="BR52" i="10"/>
  <c r="BR67" i="10" s="1"/>
  <c r="J801" i="10" s="1"/>
  <c r="BG52" i="10"/>
  <c r="BG67" i="10" s="1"/>
  <c r="AW52" i="10"/>
  <c r="AW67" i="10" s="1"/>
  <c r="AL52" i="10"/>
  <c r="AL67" i="10" s="1"/>
  <c r="J769" i="10" s="1"/>
  <c r="AA52" i="10"/>
  <c r="AA67" i="10" s="1"/>
  <c r="Q52" i="10"/>
  <c r="Q67" i="10" s="1"/>
  <c r="F52" i="10"/>
  <c r="F67" i="10" s="1"/>
  <c r="J737" i="10" s="1"/>
  <c r="AU52" i="10"/>
  <c r="AU67" i="10" s="1"/>
  <c r="E52" i="10"/>
  <c r="E67" i="10" s="1"/>
  <c r="BZ52" i="10"/>
  <c r="BZ67" i="10" s="1"/>
  <c r="J809" i="10" s="1"/>
  <c r="AI52" i="10"/>
  <c r="AI67" i="10" s="1"/>
  <c r="C52" i="10"/>
  <c r="E772" i="10"/>
  <c r="AO71" i="10"/>
  <c r="E745" i="10"/>
  <c r="E809" i="10"/>
  <c r="BZ71" i="10"/>
  <c r="E789" i="10"/>
  <c r="D52" i="10"/>
  <c r="D67" i="10" s="1"/>
  <c r="BP52" i="10"/>
  <c r="BP67" i="10" s="1"/>
  <c r="J799" i="10" s="1"/>
  <c r="BD52" i="10"/>
  <c r="BD67" i="10" s="1"/>
  <c r="X52" i="10"/>
  <c r="X67" i="10" s="1"/>
  <c r="E762" i="10"/>
  <c r="AE71" i="10"/>
  <c r="E753" i="10"/>
  <c r="V71" i="10"/>
  <c r="E797" i="10"/>
  <c r="BN71" i="10"/>
  <c r="L52" i="10"/>
  <c r="L67" i="10" s="1"/>
  <c r="BX52" i="10"/>
  <c r="BX67" i="10" s="1"/>
  <c r="BL52" i="10"/>
  <c r="BL67" i="10" s="1"/>
  <c r="AJ52" i="10"/>
  <c r="AJ67" i="10" s="1"/>
  <c r="T71" i="10" l="1"/>
  <c r="AP71" i="10"/>
  <c r="AL71" i="10"/>
  <c r="AD71" i="10"/>
  <c r="BV71" i="10"/>
  <c r="J796" i="10"/>
  <c r="BM71" i="10"/>
  <c r="J808" i="10"/>
  <c r="BY71" i="10"/>
  <c r="C707" i="10"/>
  <c r="C535" i="10"/>
  <c r="C567" i="10"/>
  <c r="C642" i="10"/>
  <c r="C534" i="10"/>
  <c r="G534" i="10" s="1"/>
  <c r="C706" i="10"/>
  <c r="J788" i="10"/>
  <c r="BE71" i="10"/>
  <c r="BR71" i="10"/>
  <c r="C703" i="10"/>
  <c r="C531" i="10"/>
  <c r="G531" i="10" s="1"/>
  <c r="C687" i="10"/>
  <c r="C515" i="10"/>
  <c r="J735" i="10"/>
  <c r="D71" i="10"/>
  <c r="J758" i="10"/>
  <c r="AA71" i="10"/>
  <c r="J746" i="10"/>
  <c r="O71" i="10"/>
  <c r="J752" i="10"/>
  <c r="U71" i="10"/>
  <c r="J744" i="10"/>
  <c r="M71" i="10"/>
  <c r="J756" i="10"/>
  <c r="Y71" i="10"/>
  <c r="J763" i="10"/>
  <c r="AF71" i="10"/>
  <c r="BJ71" i="10"/>
  <c r="J71" i="10"/>
  <c r="C713" i="10"/>
  <c r="C541" i="10"/>
  <c r="J748" i="10"/>
  <c r="Q71" i="10"/>
  <c r="J770" i="10"/>
  <c r="AM71" i="10"/>
  <c r="J750" i="10"/>
  <c r="S71" i="10"/>
  <c r="J806" i="10"/>
  <c r="BW71" i="10"/>
  <c r="E816" i="10"/>
  <c r="C428" i="10"/>
  <c r="Z71" i="10"/>
  <c r="BF71" i="10"/>
  <c r="C67" i="10"/>
  <c r="CE52" i="10"/>
  <c r="J768" i="10"/>
  <c r="AK71" i="10"/>
  <c r="J792" i="10"/>
  <c r="BI71" i="10"/>
  <c r="J784" i="10"/>
  <c r="BA71" i="10"/>
  <c r="J754" i="10"/>
  <c r="W71" i="10"/>
  <c r="J798" i="10"/>
  <c r="BO71" i="10"/>
  <c r="F71" i="10"/>
  <c r="AH71" i="10"/>
  <c r="E815" i="10"/>
  <c r="J811" i="10"/>
  <c r="CB71" i="10"/>
  <c r="I71" i="10"/>
  <c r="C559" i="10"/>
  <c r="C619" i="10"/>
  <c r="C696" i="10"/>
  <c r="C524" i="10"/>
  <c r="J780" i="10"/>
  <c r="AW71" i="10"/>
  <c r="J767" i="10"/>
  <c r="AJ71" i="10"/>
  <c r="J766" i="10"/>
  <c r="AI71" i="10"/>
  <c r="J802" i="10"/>
  <c r="BS71" i="10"/>
  <c r="J742" i="10"/>
  <c r="K71" i="10"/>
  <c r="J771" i="10"/>
  <c r="AN71" i="10"/>
  <c r="BK71" i="10"/>
  <c r="J747" i="10"/>
  <c r="P71" i="10"/>
  <c r="C695" i="10"/>
  <c r="C523" i="10"/>
  <c r="J795" i="10"/>
  <c r="BL71" i="10"/>
  <c r="C571" i="10"/>
  <c r="C646" i="10"/>
  <c r="J790" i="10"/>
  <c r="BG71" i="10"/>
  <c r="J800" i="10"/>
  <c r="BQ71" i="10"/>
  <c r="J764" i="10"/>
  <c r="AG71" i="10"/>
  <c r="J776" i="10"/>
  <c r="AS71" i="10"/>
  <c r="J810" i="10"/>
  <c r="CA71" i="10"/>
  <c r="BU71" i="10"/>
  <c r="J759" i="10"/>
  <c r="AB71" i="10"/>
  <c r="J803" i="10"/>
  <c r="BT71" i="10"/>
  <c r="J807" i="10"/>
  <c r="BX71" i="10"/>
  <c r="J736" i="10"/>
  <c r="E71" i="10"/>
  <c r="J738" i="10"/>
  <c r="G71" i="10"/>
  <c r="J782" i="10"/>
  <c r="AY71" i="10"/>
  <c r="J774" i="10"/>
  <c r="AQ71" i="10"/>
  <c r="J786" i="10"/>
  <c r="BC71" i="10"/>
  <c r="J791" i="10"/>
  <c r="BH71" i="10"/>
  <c r="BP71" i="10"/>
  <c r="J775" i="10"/>
  <c r="AR71" i="10"/>
  <c r="J739" i="10"/>
  <c r="H71" i="10"/>
  <c r="C685" i="10"/>
  <c r="C513" i="10"/>
  <c r="J743" i="10"/>
  <c r="L71" i="10"/>
  <c r="J755" i="10"/>
  <c r="X71" i="10"/>
  <c r="N71" i="10"/>
  <c r="J778" i="10"/>
  <c r="AU71" i="10"/>
  <c r="J812" i="10"/>
  <c r="CC71" i="10"/>
  <c r="AX71" i="10"/>
  <c r="AT71" i="10"/>
  <c r="BB71" i="10"/>
  <c r="R71" i="10"/>
  <c r="J760" i="10"/>
  <c r="AC71" i="10"/>
  <c r="J787" i="10"/>
  <c r="BD71" i="10"/>
  <c r="C545" i="10"/>
  <c r="G545" i="10" s="1"/>
  <c r="C628" i="10"/>
  <c r="C705" i="10" l="1"/>
  <c r="C533" i="10"/>
  <c r="G533" i="10" s="1"/>
  <c r="C677" i="10"/>
  <c r="C505" i="10"/>
  <c r="G505" i="10" s="1"/>
  <c r="C557" i="10"/>
  <c r="C637" i="10"/>
  <c r="C573" i="10"/>
  <c r="C622" i="10"/>
  <c r="C684" i="10"/>
  <c r="C512" i="10"/>
  <c r="C686" i="10"/>
  <c r="C514" i="10"/>
  <c r="C549" i="10"/>
  <c r="C624" i="10"/>
  <c r="C574" i="10"/>
  <c r="C620" i="10"/>
  <c r="C553" i="10"/>
  <c r="C636" i="10"/>
  <c r="C500" i="10"/>
  <c r="C672" i="10"/>
  <c r="C693" i="10"/>
  <c r="C521" i="10"/>
  <c r="C676" i="10"/>
  <c r="C504" i="10"/>
  <c r="G504" i="10" s="1"/>
  <c r="C542" i="10"/>
  <c r="C631" i="10"/>
  <c r="C546" i="10"/>
  <c r="C630" i="10"/>
  <c r="C551" i="10"/>
  <c r="C629" i="10"/>
  <c r="C555" i="10"/>
  <c r="C617" i="10"/>
  <c r="C701" i="10"/>
  <c r="C529" i="10"/>
  <c r="C688" i="10"/>
  <c r="C516" i="10"/>
  <c r="C638" i="10"/>
  <c r="C558" i="10"/>
  <c r="C543" i="10"/>
  <c r="C616" i="10"/>
  <c r="C561" i="10"/>
  <c r="C621" i="10"/>
  <c r="C526" i="10"/>
  <c r="C698" i="10"/>
  <c r="J734" i="10"/>
  <c r="J815" i="10" s="1"/>
  <c r="CE67" i="10"/>
  <c r="C71" i="10"/>
  <c r="C675" i="10"/>
  <c r="C503" i="10"/>
  <c r="G513" i="10"/>
  <c r="H513" i="10"/>
  <c r="C562" i="10"/>
  <c r="C623" i="10"/>
  <c r="G523" i="10"/>
  <c r="H523" i="10" s="1"/>
  <c r="C519" i="10"/>
  <c r="C691" i="10"/>
  <c r="C704" i="10"/>
  <c r="C532" i="10"/>
  <c r="G532" i="10" s="1"/>
  <c r="C697" i="10"/>
  <c r="C525" i="10"/>
  <c r="G525" i="10" s="1"/>
  <c r="C508" i="10"/>
  <c r="C680" i="10"/>
  <c r="C502" i="10"/>
  <c r="G502" i="10" s="1"/>
  <c r="C674" i="10"/>
  <c r="C699" i="10"/>
  <c r="C527" i="10"/>
  <c r="G527" i="10" s="1"/>
  <c r="C565" i="10"/>
  <c r="C640" i="10"/>
  <c r="C694" i="10"/>
  <c r="C522" i="10"/>
  <c r="C712" i="10"/>
  <c r="C540" i="10"/>
  <c r="G540" i="10" s="1"/>
  <c r="C633" i="10"/>
  <c r="C548" i="10"/>
  <c r="C670" i="10"/>
  <c r="C498" i="10"/>
  <c r="C566" i="10"/>
  <c r="C641" i="10"/>
  <c r="C564" i="10"/>
  <c r="C639" i="10"/>
  <c r="G524" i="10"/>
  <c r="H524" i="10" s="1"/>
  <c r="C634" i="10"/>
  <c r="C554" i="10"/>
  <c r="G535" i="10"/>
  <c r="H535" i="10" s="1"/>
  <c r="C673" i="10"/>
  <c r="C501" i="10"/>
  <c r="C572" i="10"/>
  <c r="C647" i="10"/>
  <c r="C552" i="10"/>
  <c r="C618" i="10"/>
  <c r="C681" i="10"/>
  <c r="C509" i="10"/>
  <c r="C671" i="10"/>
  <c r="C499" i="10"/>
  <c r="G499" i="10" s="1"/>
  <c r="C510" i="10"/>
  <c r="C682" i="10"/>
  <c r="C518" i="10"/>
  <c r="C690" i="10"/>
  <c r="C692" i="10"/>
  <c r="C520" i="10"/>
  <c r="C563" i="10"/>
  <c r="C626" i="10"/>
  <c r="C711" i="10"/>
  <c r="C539" i="10"/>
  <c r="G539" i="10" s="1"/>
  <c r="C683" i="10"/>
  <c r="C511" i="10"/>
  <c r="C679" i="10"/>
  <c r="C507" i="10"/>
  <c r="C536" i="10"/>
  <c r="C708" i="10"/>
  <c r="C569" i="10"/>
  <c r="C644" i="10"/>
  <c r="C700" i="10"/>
  <c r="C528" i="10"/>
  <c r="C627" i="10"/>
  <c r="C560" i="10"/>
  <c r="C702" i="10"/>
  <c r="C530" i="10"/>
  <c r="G530" i="10" s="1"/>
  <c r="C614" i="10"/>
  <c r="C550" i="10"/>
  <c r="C645" i="10"/>
  <c r="C570" i="10"/>
  <c r="C632" i="10"/>
  <c r="C547" i="10"/>
  <c r="C689" i="10"/>
  <c r="C517" i="10"/>
  <c r="C709" i="10"/>
  <c r="C537" i="10"/>
  <c r="C710" i="10"/>
  <c r="C538" i="10"/>
  <c r="G538" i="10" s="1"/>
  <c r="C556" i="10"/>
  <c r="C635" i="10"/>
  <c r="C568" i="10"/>
  <c r="C643" i="10"/>
  <c r="C678" i="10"/>
  <c r="C506" i="10"/>
  <c r="G506" i="10" s="1"/>
  <c r="C669" i="10"/>
  <c r="C497" i="10"/>
  <c r="C625" i="10"/>
  <c r="C544" i="10"/>
  <c r="G515" i="10"/>
  <c r="H515" i="10"/>
  <c r="G529" i="10" l="1"/>
  <c r="H529" i="10" s="1"/>
  <c r="G536" i="10"/>
  <c r="H536" i="10" s="1"/>
  <c r="G544" i="10"/>
  <c r="H544" i="10"/>
  <c r="G507" i="10"/>
  <c r="H507" i="10"/>
  <c r="G520" i="10"/>
  <c r="H520" i="10" s="1"/>
  <c r="G509" i="10"/>
  <c r="H509" i="10" s="1"/>
  <c r="G519" i="10"/>
  <c r="H519" i="10" s="1"/>
  <c r="G501" i="10"/>
  <c r="H501" i="10" s="1"/>
  <c r="G512" i="10"/>
  <c r="H512" i="10"/>
  <c r="G503" i="10"/>
  <c r="H503" i="10"/>
  <c r="G522" i="10"/>
  <c r="H522" i="10"/>
  <c r="C496" i="10"/>
  <c r="C668" i="10"/>
  <c r="G528" i="10"/>
  <c r="H528" i="10" s="1"/>
  <c r="G511" i="10"/>
  <c r="H511" i="10" s="1"/>
  <c r="G508" i="10"/>
  <c r="H508" i="10" s="1"/>
  <c r="J816" i="10"/>
  <c r="C433" i="10"/>
  <c r="C441" i="10" s="1"/>
  <c r="CE71" i="10"/>
  <c r="C716" i="10" s="1"/>
  <c r="G521" i="10"/>
  <c r="H521" i="10"/>
  <c r="G518" i="10"/>
  <c r="H518" i="10"/>
  <c r="G498" i="10"/>
  <c r="H498" i="10"/>
  <c r="G517" i="10"/>
  <c r="H517" i="10"/>
  <c r="G537" i="10"/>
  <c r="H537" i="10"/>
  <c r="G497" i="10"/>
  <c r="H497" i="10" s="1"/>
  <c r="G550" i="10"/>
  <c r="H550" i="10" s="1"/>
  <c r="G516" i="10"/>
  <c r="H516" i="10" s="1"/>
  <c r="G514" i="10"/>
  <c r="H514" i="10" s="1"/>
  <c r="D615" i="10"/>
  <c r="C648" i="10"/>
  <c r="M716" i="10" s="1"/>
  <c r="Y816" i="10" s="1"/>
  <c r="C715" i="10"/>
  <c r="G510" i="10"/>
  <c r="H510" i="10"/>
  <c r="G526" i="10"/>
  <c r="H526" i="10"/>
  <c r="G546" i="10"/>
  <c r="H546" i="10"/>
  <c r="G500" i="10"/>
  <c r="H500" i="10"/>
  <c r="D712" i="10" l="1"/>
  <c r="D706" i="10"/>
  <c r="D698" i="10"/>
  <c r="D690" i="10"/>
  <c r="D682" i="10"/>
  <c r="D708" i="10"/>
  <c r="D700" i="10"/>
  <c r="D692" i="10"/>
  <c r="D684" i="10"/>
  <c r="D710" i="10"/>
  <c r="D702" i="10"/>
  <c r="D694" i="10"/>
  <c r="D686" i="10"/>
  <c r="D716" i="10"/>
  <c r="D707" i="10"/>
  <c r="D699" i="10"/>
  <c r="D691" i="10"/>
  <c r="D683" i="10"/>
  <c r="D697" i="10"/>
  <c r="D674" i="10"/>
  <c r="D623" i="10"/>
  <c r="D619" i="10"/>
  <c r="D701" i="10"/>
  <c r="D685" i="10"/>
  <c r="D676" i="10"/>
  <c r="D668" i="10"/>
  <c r="D628" i="10"/>
  <c r="D622" i="10"/>
  <c r="D618" i="10"/>
  <c r="D711" i="10"/>
  <c r="D709" i="10"/>
  <c r="D689" i="10"/>
  <c r="D678" i="10"/>
  <c r="D670" i="10"/>
  <c r="D647" i="10"/>
  <c r="D646" i="10"/>
  <c r="D645" i="10"/>
  <c r="D629" i="10"/>
  <c r="D626" i="10"/>
  <c r="D621" i="10"/>
  <c r="D617" i="10"/>
  <c r="D705" i="10"/>
  <c r="D696" i="10"/>
  <c r="D675" i="10"/>
  <c r="D644" i="10"/>
  <c r="D643" i="10"/>
  <c r="D642" i="10"/>
  <c r="D641" i="10"/>
  <c r="D640" i="10"/>
  <c r="D639" i="10"/>
  <c r="D638" i="10"/>
  <c r="D637" i="10"/>
  <c r="D636" i="10"/>
  <c r="D635" i="10"/>
  <c r="D634" i="10"/>
  <c r="D633" i="10"/>
  <c r="D632" i="10"/>
  <c r="D631" i="10"/>
  <c r="D630" i="10"/>
  <c r="D624" i="10"/>
  <c r="D672" i="10"/>
  <c r="D616" i="10"/>
  <c r="D703" i="10"/>
  <c r="D669" i="10"/>
  <c r="D627" i="10"/>
  <c r="D688" i="10"/>
  <c r="D679" i="10"/>
  <c r="D673" i="10"/>
  <c r="D713" i="10"/>
  <c r="D693" i="10"/>
  <c r="D680" i="10"/>
  <c r="D620" i="10"/>
  <c r="D687" i="10"/>
  <c r="D677" i="10"/>
  <c r="D704" i="10"/>
  <c r="D671" i="10"/>
  <c r="D625" i="10"/>
  <c r="D695" i="10"/>
  <c r="D681" i="10"/>
  <c r="G496" i="10"/>
  <c r="H496" i="10"/>
  <c r="E612" i="10" l="1"/>
  <c r="D715" i="10"/>
  <c r="E623" i="10"/>
  <c r="E709" i="10" l="1"/>
  <c r="E711" i="10"/>
  <c r="E703" i="10"/>
  <c r="E695" i="10"/>
  <c r="E687" i="10"/>
  <c r="E713" i="10"/>
  <c r="E705" i="10"/>
  <c r="E697" i="10"/>
  <c r="E689" i="10"/>
  <c r="E716" i="10"/>
  <c r="E707" i="10"/>
  <c r="E699" i="10"/>
  <c r="E691" i="10"/>
  <c r="E683" i="10"/>
  <c r="E712" i="10"/>
  <c r="E704" i="10"/>
  <c r="E696" i="10"/>
  <c r="E688" i="10"/>
  <c r="E710" i="10"/>
  <c r="E708" i="10"/>
  <c r="E706" i="10"/>
  <c r="E694" i="10"/>
  <c r="E679" i="10"/>
  <c r="E671" i="10"/>
  <c r="E625" i="10"/>
  <c r="E698" i="10"/>
  <c r="E682" i="10"/>
  <c r="E681" i="10"/>
  <c r="E673" i="10"/>
  <c r="E702" i="10"/>
  <c r="E686" i="10"/>
  <c r="E675" i="10"/>
  <c r="E644" i="10"/>
  <c r="E643" i="10"/>
  <c r="E642" i="10"/>
  <c r="E641" i="10"/>
  <c r="E640" i="10"/>
  <c r="E639" i="10"/>
  <c r="E638" i="10"/>
  <c r="E637" i="10"/>
  <c r="E636" i="10"/>
  <c r="E635" i="10"/>
  <c r="E634" i="10"/>
  <c r="E633" i="10"/>
  <c r="E632" i="10"/>
  <c r="E631" i="10"/>
  <c r="E630" i="10"/>
  <c r="E624" i="10"/>
  <c r="E693" i="10"/>
  <c r="E680" i="10"/>
  <c r="E672" i="10"/>
  <c r="E669" i="10"/>
  <c r="E627" i="10"/>
  <c r="E700" i="10"/>
  <c r="E685" i="10"/>
  <c r="E676" i="10"/>
  <c r="E670" i="10"/>
  <c r="E647" i="10"/>
  <c r="E645" i="10"/>
  <c r="E629" i="10"/>
  <c r="E626" i="10"/>
  <c r="E690" i="10"/>
  <c r="E677" i="10"/>
  <c r="E684" i="10"/>
  <c r="E674" i="10"/>
  <c r="E701" i="10"/>
  <c r="E668" i="10"/>
  <c r="E628" i="10"/>
  <c r="E692" i="10"/>
  <c r="E678" i="10"/>
  <c r="E646" i="10"/>
  <c r="E715" i="10" l="1"/>
  <c r="F624" i="10"/>
  <c r="F706" i="10" l="1"/>
  <c r="F708" i="10"/>
  <c r="F700" i="10"/>
  <c r="F692" i="10"/>
  <c r="F684" i="10"/>
  <c r="F710" i="10"/>
  <c r="F702" i="10"/>
  <c r="F694" i="10"/>
  <c r="F686" i="10"/>
  <c r="F712" i="10"/>
  <c r="F704" i="10"/>
  <c r="F696" i="10"/>
  <c r="F688" i="10"/>
  <c r="F709" i="10"/>
  <c r="F701" i="10"/>
  <c r="F693" i="10"/>
  <c r="F685" i="10"/>
  <c r="F716" i="10"/>
  <c r="F691" i="10"/>
  <c r="F676" i="10"/>
  <c r="F668" i="10"/>
  <c r="F628" i="10"/>
  <c r="F695" i="10"/>
  <c r="F678" i="10"/>
  <c r="F670" i="10"/>
  <c r="F647" i="10"/>
  <c r="F646" i="10"/>
  <c r="F645" i="10"/>
  <c r="F629" i="10"/>
  <c r="F626" i="10"/>
  <c r="F707" i="10"/>
  <c r="F705" i="10"/>
  <c r="F699" i="10"/>
  <c r="F683" i="10"/>
  <c r="F680" i="10"/>
  <c r="F672" i="10"/>
  <c r="F713" i="10"/>
  <c r="F690" i="10"/>
  <c r="F677" i="10"/>
  <c r="F669" i="10"/>
  <c r="F627" i="10"/>
  <c r="F703" i="10"/>
  <c r="F697" i="10"/>
  <c r="F679" i="10"/>
  <c r="F682" i="10"/>
  <c r="F673" i="10"/>
  <c r="F643" i="10"/>
  <c r="F641" i="10"/>
  <c r="F639" i="10"/>
  <c r="F637" i="10"/>
  <c r="F635" i="10"/>
  <c r="F633" i="10"/>
  <c r="F631" i="10"/>
  <c r="F687" i="10"/>
  <c r="F674" i="10"/>
  <c r="F671" i="10"/>
  <c r="F625" i="10"/>
  <c r="F698" i="10"/>
  <c r="F681" i="10"/>
  <c r="F711" i="10"/>
  <c r="F689" i="10"/>
  <c r="F675" i="10"/>
  <c r="F644" i="10"/>
  <c r="F642" i="10"/>
  <c r="F640" i="10"/>
  <c r="F638" i="10"/>
  <c r="F636" i="10"/>
  <c r="F634" i="10"/>
  <c r="F632" i="10"/>
  <c r="F630" i="10"/>
  <c r="F715" i="10" l="1"/>
  <c r="G625" i="10"/>
  <c r="G711" i="10" l="1"/>
  <c r="G713" i="10"/>
  <c r="G705" i="10"/>
  <c r="G697" i="10"/>
  <c r="G689" i="10"/>
  <c r="G681" i="10"/>
  <c r="G716" i="10"/>
  <c r="G707" i="10"/>
  <c r="G699" i="10"/>
  <c r="G691" i="10"/>
  <c r="G683" i="10"/>
  <c r="G709" i="10"/>
  <c r="G701" i="10"/>
  <c r="G693" i="10"/>
  <c r="G685" i="10"/>
  <c r="G706" i="10"/>
  <c r="G698" i="10"/>
  <c r="G690" i="10"/>
  <c r="G682" i="10"/>
  <c r="G712" i="10"/>
  <c r="G704" i="10"/>
  <c r="G688" i="10"/>
  <c r="G673" i="10"/>
  <c r="G692" i="10"/>
  <c r="G675" i="10"/>
  <c r="G644" i="10"/>
  <c r="G643" i="10"/>
  <c r="G642" i="10"/>
  <c r="G641" i="10"/>
  <c r="G640" i="10"/>
  <c r="G639" i="10"/>
  <c r="G638" i="10"/>
  <c r="G637" i="10"/>
  <c r="G636" i="10"/>
  <c r="G635" i="10"/>
  <c r="G634" i="10"/>
  <c r="G633" i="10"/>
  <c r="G632" i="10"/>
  <c r="G631" i="10"/>
  <c r="G630" i="10"/>
  <c r="G696" i="10"/>
  <c r="G677" i="10"/>
  <c r="G669" i="10"/>
  <c r="G627" i="10"/>
  <c r="G703" i="10"/>
  <c r="G687" i="10"/>
  <c r="G674" i="10"/>
  <c r="G700" i="10"/>
  <c r="G679" i="10"/>
  <c r="G710" i="10"/>
  <c r="G694" i="10"/>
  <c r="G676" i="10"/>
  <c r="G670" i="10"/>
  <c r="G647" i="10"/>
  <c r="G645" i="10"/>
  <c r="G629" i="10"/>
  <c r="G626" i="10"/>
  <c r="G702" i="10"/>
  <c r="G680" i="10"/>
  <c r="G684" i="10"/>
  <c r="G671" i="10"/>
  <c r="G708" i="10"/>
  <c r="G668" i="10"/>
  <c r="G628" i="10"/>
  <c r="G695" i="10"/>
  <c r="G678" i="10"/>
  <c r="G646" i="10"/>
  <c r="G686" i="10"/>
  <c r="G672" i="10"/>
  <c r="G715" i="10" l="1"/>
  <c r="H628" i="10"/>
  <c r="H708" i="10" l="1"/>
  <c r="H713" i="10"/>
  <c r="H710" i="10"/>
  <c r="H702" i="10"/>
  <c r="H694" i="10"/>
  <c r="H686" i="10"/>
  <c r="H712" i="10"/>
  <c r="H704" i="10"/>
  <c r="H696" i="10"/>
  <c r="H688" i="10"/>
  <c r="H706" i="10"/>
  <c r="H698" i="10"/>
  <c r="H690" i="10"/>
  <c r="H682" i="10"/>
  <c r="H711" i="10"/>
  <c r="H703" i="10"/>
  <c r="H695" i="10"/>
  <c r="H687" i="10"/>
  <c r="H701" i="10"/>
  <c r="H685" i="10"/>
  <c r="H681" i="10"/>
  <c r="H678" i="10"/>
  <c r="H670" i="10"/>
  <c r="H647" i="10"/>
  <c r="H646" i="10"/>
  <c r="H645" i="10"/>
  <c r="H629" i="10"/>
  <c r="H689" i="10"/>
  <c r="H680" i="10"/>
  <c r="H672" i="10"/>
  <c r="H693" i="10"/>
  <c r="H674" i="10"/>
  <c r="H700" i="10"/>
  <c r="H684" i="10"/>
  <c r="H679" i="10"/>
  <c r="H671" i="10"/>
  <c r="H697" i="10"/>
  <c r="H676" i="10"/>
  <c r="H716" i="10"/>
  <c r="H691" i="10"/>
  <c r="H673" i="10"/>
  <c r="H643" i="10"/>
  <c r="H641" i="10"/>
  <c r="H639" i="10"/>
  <c r="H637" i="10"/>
  <c r="H635" i="10"/>
  <c r="H633" i="10"/>
  <c r="H631" i="10"/>
  <c r="H709" i="10"/>
  <c r="H705" i="10"/>
  <c r="H699" i="10"/>
  <c r="H677" i="10"/>
  <c r="H668" i="10"/>
  <c r="H692" i="10"/>
  <c r="H675" i="10"/>
  <c r="H644" i="10"/>
  <c r="H642" i="10"/>
  <c r="H640" i="10"/>
  <c r="H638" i="10"/>
  <c r="H636" i="10"/>
  <c r="H634" i="10"/>
  <c r="H632" i="10"/>
  <c r="H630" i="10"/>
  <c r="H707" i="10"/>
  <c r="H683" i="10"/>
  <c r="H669" i="10"/>
  <c r="H715" i="10" l="1"/>
  <c r="I629" i="10"/>
  <c r="I713" i="10" l="1"/>
  <c r="I705" i="10"/>
  <c r="I716" i="10"/>
  <c r="I707" i="10"/>
  <c r="I699" i="10"/>
  <c r="I691" i="10"/>
  <c r="I683" i="10"/>
  <c r="I709" i="10"/>
  <c r="I701" i="10"/>
  <c r="I693" i="10"/>
  <c r="I685" i="10"/>
  <c r="I711" i="10"/>
  <c r="I703" i="10"/>
  <c r="I695" i="10"/>
  <c r="I687" i="10"/>
  <c r="I708" i="10"/>
  <c r="I700" i="10"/>
  <c r="I692" i="10"/>
  <c r="I684" i="10"/>
  <c r="I698" i="10"/>
  <c r="I682" i="10"/>
  <c r="I675" i="10"/>
  <c r="I644" i="10"/>
  <c r="I643" i="10"/>
  <c r="I642" i="10"/>
  <c r="I641" i="10"/>
  <c r="I640" i="10"/>
  <c r="I639" i="10"/>
  <c r="I638" i="10"/>
  <c r="I637" i="10"/>
  <c r="I636" i="10"/>
  <c r="I635" i="10"/>
  <c r="I634" i="10"/>
  <c r="I633" i="10"/>
  <c r="I632" i="10"/>
  <c r="I631" i="10"/>
  <c r="I630" i="10"/>
  <c r="I702" i="10"/>
  <c r="I686" i="10"/>
  <c r="I677" i="10"/>
  <c r="I669" i="10"/>
  <c r="I690" i="10"/>
  <c r="I679" i="10"/>
  <c r="I671" i="10"/>
  <c r="I697" i="10"/>
  <c r="I676" i="10"/>
  <c r="I668" i="10"/>
  <c r="I710" i="10"/>
  <c r="I694" i="10"/>
  <c r="I673" i="10"/>
  <c r="I706" i="10"/>
  <c r="I688" i="10"/>
  <c r="I670" i="10"/>
  <c r="I647" i="10"/>
  <c r="I645" i="10"/>
  <c r="I680" i="10"/>
  <c r="I696" i="10"/>
  <c r="I674" i="10"/>
  <c r="I712" i="10"/>
  <c r="I704" i="10"/>
  <c r="I681" i="10"/>
  <c r="I678" i="10"/>
  <c r="I646" i="10"/>
  <c r="I689" i="10"/>
  <c r="I672" i="10"/>
  <c r="I715" i="10" l="1"/>
  <c r="J630" i="10"/>
  <c r="J710" i="10" l="1"/>
  <c r="J716" i="10"/>
  <c r="J712" i="10"/>
  <c r="J704" i="10"/>
  <c r="J696" i="10"/>
  <c r="J688" i="10"/>
  <c r="J706" i="10"/>
  <c r="J698" i="10"/>
  <c r="J690" i="10"/>
  <c r="J682" i="10"/>
  <c r="J708" i="10"/>
  <c r="J700" i="10"/>
  <c r="J692" i="10"/>
  <c r="J684" i="10"/>
  <c r="J713" i="10"/>
  <c r="J705" i="10"/>
  <c r="J697" i="10"/>
  <c r="J689" i="10"/>
  <c r="J695" i="10"/>
  <c r="J680" i="10"/>
  <c r="J672" i="10"/>
  <c r="J711" i="10"/>
  <c r="J709" i="10"/>
  <c r="J707" i="10"/>
  <c r="J699" i="10"/>
  <c r="J683" i="10"/>
  <c r="J674" i="10"/>
  <c r="J703" i="10"/>
  <c r="J687" i="10"/>
  <c r="J676" i="10"/>
  <c r="J668" i="10"/>
  <c r="J694" i="10"/>
  <c r="J673" i="10"/>
  <c r="J691" i="10"/>
  <c r="J670" i="10"/>
  <c r="J647" i="10"/>
  <c r="J645" i="10"/>
  <c r="J685" i="10"/>
  <c r="J643" i="10"/>
  <c r="J641" i="10"/>
  <c r="J639" i="10"/>
  <c r="J637" i="10"/>
  <c r="J635" i="10"/>
  <c r="J633" i="10"/>
  <c r="J631" i="10"/>
  <c r="J702" i="10"/>
  <c r="J677" i="10"/>
  <c r="J693" i="10"/>
  <c r="J671" i="10"/>
  <c r="J681" i="10"/>
  <c r="J678" i="10"/>
  <c r="J646" i="10"/>
  <c r="J701" i="10"/>
  <c r="J675" i="10"/>
  <c r="J644" i="10"/>
  <c r="J642" i="10"/>
  <c r="J640" i="10"/>
  <c r="J638" i="10"/>
  <c r="J636" i="10"/>
  <c r="J634" i="10"/>
  <c r="J632" i="10"/>
  <c r="J686" i="10"/>
  <c r="J669" i="10"/>
  <c r="J679" i="10"/>
  <c r="L647" i="10" l="1"/>
  <c r="K644" i="10"/>
  <c r="J715" i="10"/>
  <c r="L712" i="10"/>
  <c r="L704" i="10"/>
  <c r="L706" i="10"/>
  <c r="L698" i="10"/>
  <c r="L690" i="10"/>
  <c r="L682" i="10"/>
  <c r="L708" i="10"/>
  <c r="L700" i="10"/>
  <c r="L692" i="10"/>
  <c r="L684" i="10"/>
  <c r="L710" i="10"/>
  <c r="L702" i="10"/>
  <c r="L694" i="10"/>
  <c r="L686" i="10"/>
  <c r="L716" i="10"/>
  <c r="L707" i="10"/>
  <c r="L699" i="10"/>
  <c r="L691" i="10"/>
  <c r="L683" i="10"/>
  <c r="L689" i="10"/>
  <c r="L674" i="10"/>
  <c r="L705" i="10"/>
  <c r="L693" i="10"/>
  <c r="L676" i="10"/>
  <c r="L668" i="10"/>
  <c r="L713" i="10"/>
  <c r="L697" i="10"/>
  <c r="L681" i="10"/>
  <c r="L678" i="10"/>
  <c r="L670" i="10"/>
  <c r="L688" i="10"/>
  <c r="L675" i="10"/>
  <c r="L685" i="10"/>
  <c r="L680" i="10"/>
  <c r="L677" i="10"/>
  <c r="L709" i="10"/>
  <c r="L696" i="10"/>
  <c r="L671" i="10"/>
  <c r="L687" i="10"/>
  <c r="L701" i="10"/>
  <c r="L672" i="10"/>
  <c r="L695" i="10"/>
  <c r="L669" i="10"/>
  <c r="L711" i="10"/>
  <c r="L679" i="10"/>
  <c r="L703" i="10"/>
  <c r="L673" i="10"/>
  <c r="K716" i="10"/>
  <c r="K707" i="10"/>
  <c r="K712" i="10"/>
  <c r="K709" i="10"/>
  <c r="K701" i="10"/>
  <c r="K693" i="10"/>
  <c r="K685" i="10"/>
  <c r="K711" i="10"/>
  <c r="K703" i="10"/>
  <c r="K695" i="10"/>
  <c r="K687" i="10"/>
  <c r="K713" i="10"/>
  <c r="K705" i="10"/>
  <c r="K697" i="10"/>
  <c r="K689" i="10"/>
  <c r="K710" i="10"/>
  <c r="K702" i="10"/>
  <c r="K694" i="10"/>
  <c r="K686" i="10"/>
  <c r="K692" i="10"/>
  <c r="K677" i="10"/>
  <c r="K669" i="10"/>
  <c r="K696" i="10"/>
  <c r="K679" i="10"/>
  <c r="K671" i="10"/>
  <c r="K700" i="10"/>
  <c r="K684" i="10"/>
  <c r="K673" i="10"/>
  <c r="K691" i="10"/>
  <c r="K681" i="10"/>
  <c r="K678" i="10"/>
  <c r="K670" i="10"/>
  <c r="K706" i="10"/>
  <c r="K688" i="10"/>
  <c r="K682" i="10"/>
  <c r="K680" i="10"/>
  <c r="K699" i="10"/>
  <c r="K674" i="10"/>
  <c r="K690" i="10"/>
  <c r="K668" i="10"/>
  <c r="K708" i="10"/>
  <c r="K704" i="10"/>
  <c r="K675" i="10"/>
  <c r="K698" i="10"/>
  <c r="K672" i="10"/>
  <c r="K683" i="10"/>
  <c r="K676" i="10"/>
  <c r="M694" i="10" l="1"/>
  <c r="Y760" i="10" s="1"/>
  <c r="M701" i="10"/>
  <c r="Y767" i="10" s="1"/>
  <c r="M675" i="10"/>
  <c r="Y741" i="10" s="1"/>
  <c r="M676" i="10"/>
  <c r="Y742" i="10" s="1"/>
  <c r="M707" i="10"/>
  <c r="Y773" i="10" s="1"/>
  <c r="M700" i="10"/>
  <c r="Y766" i="10" s="1"/>
  <c r="M669" i="10"/>
  <c r="Y735" i="10" s="1"/>
  <c r="M687" i="10"/>
  <c r="Y753" i="10" s="1"/>
  <c r="M677" i="10"/>
  <c r="Y743" i="10" s="1"/>
  <c r="M688" i="10"/>
  <c r="Y754" i="10" s="1"/>
  <c r="M697" i="10"/>
  <c r="Y763" i="10" s="1"/>
  <c r="M683" i="10"/>
  <c r="Y749" i="10" s="1"/>
  <c r="M695" i="10"/>
  <c r="Y761" i="10" s="1"/>
  <c r="M670" i="10"/>
  <c r="Y736" i="10" s="1"/>
  <c r="M705" i="10"/>
  <c r="Y771" i="10" s="1"/>
  <c r="M686" i="10"/>
  <c r="Y752" i="10" s="1"/>
  <c r="M682" i="10"/>
  <c r="Y748" i="10" s="1"/>
  <c r="K715" i="10"/>
  <c r="M673" i="10"/>
  <c r="Y739" i="10" s="1"/>
  <c r="M693" i="10"/>
  <c r="Y759" i="10" s="1"/>
  <c r="M708" i="10"/>
  <c r="Y774" i="10" s="1"/>
  <c r="M679" i="10"/>
  <c r="Y745" i="10" s="1"/>
  <c r="M696" i="10"/>
  <c r="Y762" i="10" s="1"/>
  <c r="M678" i="10"/>
  <c r="Y744" i="10" s="1"/>
  <c r="M674" i="10"/>
  <c r="Y740" i="10" s="1"/>
  <c r="M690" i="10"/>
  <c r="Y756" i="10" s="1"/>
  <c r="M711" i="10"/>
  <c r="Y777" i="10" s="1"/>
  <c r="M709" i="10"/>
  <c r="Y775" i="10" s="1"/>
  <c r="M681" i="10"/>
  <c r="Y747" i="10" s="1"/>
  <c r="M689" i="10"/>
  <c r="Y755" i="10" s="1"/>
  <c r="M702" i="10"/>
  <c r="Y768" i="10" s="1"/>
  <c r="M698" i="10"/>
  <c r="Y764" i="10" s="1"/>
  <c r="M703" i="10"/>
  <c r="Y769" i="10" s="1"/>
  <c r="M680" i="10"/>
  <c r="Y746" i="10" s="1"/>
  <c r="M713" i="10"/>
  <c r="Y779" i="10" s="1"/>
  <c r="M691" i="10"/>
  <c r="Y757" i="10" s="1"/>
  <c r="M684" i="10"/>
  <c r="Y750" i="10" s="1"/>
  <c r="M704" i="10"/>
  <c r="Y770" i="10" s="1"/>
  <c r="M671" i="10"/>
  <c r="Y737" i="10" s="1"/>
  <c r="M710" i="10"/>
  <c r="Y776" i="10" s="1"/>
  <c r="M706" i="10"/>
  <c r="Y772" i="10" s="1"/>
  <c r="M672" i="10"/>
  <c r="Y738" i="10" s="1"/>
  <c r="M685" i="10"/>
  <c r="Y751" i="10" s="1"/>
  <c r="L715" i="10"/>
  <c r="M668" i="10"/>
  <c r="M699" i="10"/>
  <c r="Y765" i="10" s="1"/>
  <c r="M692" i="10"/>
  <c r="Y758" i="10" s="1"/>
  <c r="M712" i="10"/>
  <c r="Y778" i="10" s="1"/>
  <c r="M715" i="10" l="1"/>
  <c r="Y734" i="10"/>
  <c r="Y815" i="10" s="1"/>
  <c r="F493" i="1" l="1"/>
  <c r="D493" i="1"/>
  <c r="B493" i="1"/>
  <c r="B575" i="1"/>
  <c r="A493" i="1" l="1"/>
  <c r="C115" i="8"/>
  <c r="C444" i="1"/>
  <c r="D221" i="1"/>
  <c r="B444" i="1" s="1"/>
  <c r="D12" i="6"/>
  <c r="I286" i="9"/>
  <c r="G159" i="9"/>
  <c r="D127" i="9"/>
  <c r="I63" i="9"/>
  <c r="CE47" i="1"/>
  <c r="C101" i="8"/>
  <c r="C100" i="8"/>
  <c r="C91" i="8"/>
  <c r="C93" i="8"/>
  <c r="C95" i="8"/>
  <c r="C97" i="8"/>
  <c r="E20" i="2"/>
  <c r="E19" i="2"/>
  <c r="D550" i="1"/>
  <c r="D546" i="1"/>
  <c r="D545" i="1"/>
  <c r="D544" i="1"/>
  <c r="D540" i="1"/>
  <c r="D539" i="1"/>
  <c r="D538" i="1"/>
  <c r="D537" i="1"/>
  <c r="D536" i="1"/>
  <c r="D535" i="1"/>
  <c r="D534" i="1"/>
  <c r="D533" i="1"/>
  <c r="D532" i="1"/>
  <c r="D531" i="1"/>
  <c r="D530" i="1"/>
  <c r="D529" i="1"/>
  <c r="D528" i="1"/>
  <c r="D527" i="1"/>
  <c r="D526" i="1"/>
  <c r="D525" i="1"/>
  <c r="D524" i="1"/>
  <c r="D523" i="1"/>
  <c r="D522" i="1"/>
  <c r="D520" i="1"/>
  <c r="D519" i="1"/>
  <c r="D518" i="1"/>
  <c r="D517" i="1"/>
  <c r="D516" i="1"/>
  <c r="D515" i="1"/>
  <c r="D514" i="1"/>
  <c r="D511" i="1"/>
  <c r="D510" i="1"/>
  <c r="D509" i="1"/>
  <c r="D508" i="1"/>
  <c r="D507" i="1"/>
  <c r="D506" i="1"/>
  <c r="D505" i="1"/>
  <c r="D504" i="1"/>
  <c r="D503" i="1"/>
  <c r="D502" i="1"/>
  <c r="D501" i="1"/>
  <c r="D500" i="1"/>
  <c r="D499" i="1"/>
  <c r="D498" i="1"/>
  <c r="D497" i="1"/>
  <c r="D496" i="1"/>
  <c r="G221" i="9"/>
  <c r="C384" i="9"/>
  <c r="C383" i="9"/>
  <c r="C382" i="9"/>
  <c r="C381" i="9"/>
  <c r="D384" i="9"/>
  <c r="D383" i="9"/>
  <c r="D382" i="9"/>
  <c r="D381" i="9"/>
  <c r="I314" i="9"/>
  <c r="H314" i="9"/>
  <c r="G314" i="9"/>
  <c r="F314" i="9"/>
  <c r="E314" i="9"/>
  <c r="D314" i="9"/>
  <c r="C314" i="9"/>
  <c r="I313" i="9"/>
  <c r="H313" i="9"/>
  <c r="G313" i="9"/>
  <c r="F313" i="9"/>
  <c r="E313" i="9"/>
  <c r="D313" i="9"/>
  <c r="C313" i="9"/>
  <c r="D317" i="9"/>
  <c r="C352" i="9"/>
  <c r="I346" i="9"/>
  <c r="H346" i="9"/>
  <c r="G346" i="9"/>
  <c r="F346" i="9"/>
  <c r="E346" i="9"/>
  <c r="D346" i="9"/>
  <c r="C346" i="9"/>
  <c r="I345" i="9"/>
  <c r="H345" i="9"/>
  <c r="G345" i="9"/>
  <c r="F345" i="9"/>
  <c r="E345" i="9"/>
  <c r="D345" i="9"/>
  <c r="C345" i="9"/>
  <c r="I250" i="9"/>
  <c r="H250" i="9"/>
  <c r="G250" i="9"/>
  <c r="F250" i="9"/>
  <c r="E250" i="9"/>
  <c r="D250" i="9"/>
  <c r="C250" i="9"/>
  <c r="I249" i="9"/>
  <c r="H249" i="9"/>
  <c r="G249" i="9"/>
  <c r="F249" i="9"/>
  <c r="E249" i="9"/>
  <c r="D249" i="9"/>
  <c r="C249" i="9"/>
  <c r="H252" i="9"/>
  <c r="I374" i="9"/>
  <c r="I256" i="9"/>
  <c r="H221" i="9"/>
  <c r="I217" i="9"/>
  <c r="H217" i="9"/>
  <c r="I216" i="9"/>
  <c r="H216" i="9"/>
  <c r="A356" i="9"/>
  <c r="H356" i="9"/>
  <c r="H324" i="9"/>
  <c r="H292" i="9"/>
  <c r="H260" i="9"/>
  <c r="H228" i="9"/>
  <c r="H196" i="9"/>
  <c r="H164" i="9"/>
  <c r="H132" i="9"/>
  <c r="H100" i="9"/>
  <c r="H68" i="9"/>
  <c r="H36" i="9"/>
  <c r="H4" i="9"/>
  <c r="I352" i="9"/>
  <c r="H352" i="9"/>
  <c r="G352" i="9"/>
  <c r="F352" i="9"/>
  <c r="E352" i="9"/>
  <c r="D352" i="9"/>
  <c r="I351" i="9"/>
  <c r="H351" i="9"/>
  <c r="G351" i="9"/>
  <c r="F351" i="9"/>
  <c r="E351" i="9"/>
  <c r="D351" i="9"/>
  <c r="I350" i="9"/>
  <c r="H350" i="9"/>
  <c r="G350" i="9"/>
  <c r="F350" i="9"/>
  <c r="E350" i="9"/>
  <c r="D350" i="9"/>
  <c r="I349" i="9"/>
  <c r="H349" i="9"/>
  <c r="G349" i="9"/>
  <c r="F349" i="9"/>
  <c r="E349" i="9"/>
  <c r="D349" i="9"/>
  <c r="C351" i="9"/>
  <c r="C350" i="9"/>
  <c r="C349" i="9"/>
  <c r="I319" i="9"/>
  <c r="H319" i="9"/>
  <c r="I318" i="9"/>
  <c r="H318" i="9"/>
  <c r="I317" i="9"/>
  <c r="H317" i="9"/>
  <c r="G317" i="9"/>
  <c r="I287" i="9"/>
  <c r="H287" i="9"/>
  <c r="G287" i="9"/>
  <c r="H286" i="9"/>
  <c r="G286" i="9"/>
  <c r="I285" i="9"/>
  <c r="H285" i="9"/>
  <c r="G285" i="9"/>
  <c r="D287" i="9"/>
  <c r="D286" i="9"/>
  <c r="E285" i="9"/>
  <c r="D285" i="9"/>
  <c r="I253" i="9"/>
  <c r="I224" i="9"/>
  <c r="H224" i="9"/>
  <c r="I223" i="9"/>
  <c r="H223" i="9"/>
  <c r="I222" i="9"/>
  <c r="H222" i="9"/>
  <c r="I221" i="9"/>
  <c r="G224" i="9"/>
  <c r="G217" i="9"/>
  <c r="G216" i="9"/>
  <c r="A228" i="9"/>
  <c r="A196" i="9"/>
  <c r="D377" i="9"/>
  <c r="D376" i="9"/>
  <c r="C377" i="9"/>
  <c r="C376" i="9"/>
  <c r="I320" i="9"/>
  <c r="H320" i="9"/>
  <c r="G320" i="9"/>
  <c r="F320" i="9"/>
  <c r="E320" i="9"/>
  <c r="D320" i="9"/>
  <c r="G319" i="9"/>
  <c r="F319" i="9"/>
  <c r="E319" i="9"/>
  <c r="D319" i="9"/>
  <c r="G318" i="9"/>
  <c r="F318" i="9"/>
  <c r="E318" i="9"/>
  <c r="D318" i="9"/>
  <c r="F317" i="9"/>
  <c r="E317" i="9"/>
  <c r="I312" i="9"/>
  <c r="H312" i="9"/>
  <c r="G312" i="9"/>
  <c r="F312" i="9"/>
  <c r="E312" i="9"/>
  <c r="D312" i="9"/>
  <c r="C317" i="9"/>
  <c r="C318" i="9"/>
  <c r="I344" i="9"/>
  <c r="H344" i="9"/>
  <c r="G344" i="9"/>
  <c r="F344" i="9"/>
  <c r="E344" i="9"/>
  <c r="D344" i="9"/>
  <c r="C344" i="9"/>
  <c r="A324" i="9"/>
  <c r="C320" i="9"/>
  <c r="C319" i="9"/>
  <c r="C312" i="9"/>
  <c r="A292" i="9"/>
  <c r="I288" i="9"/>
  <c r="H288" i="9"/>
  <c r="G288" i="9"/>
  <c r="F288" i="9"/>
  <c r="E288" i="9"/>
  <c r="D288" i="9"/>
  <c r="F287" i="9"/>
  <c r="F286" i="9"/>
  <c r="F285" i="9"/>
  <c r="I281" i="9"/>
  <c r="H281" i="9"/>
  <c r="G281" i="9"/>
  <c r="F281" i="9"/>
  <c r="E281" i="9"/>
  <c r="D281" i="9"/>
  <c r="I280" i="9"/>
  <c r="H280" i="9"/>
  <c r="G280" i="9"/>
  <c r="F280" i="9"/>
  <c r="E280" i="9"/>
  <c r="D280" i="9"/>
  <c r="C288" i="9"/>
  <c r="C287" i="9"/>
  <c r="C286" i="9"/>
  <c r="C285" i="9"/>
  <c r="C281" i="9"/>
  <c r="C280" i="9"/>
  <c r="A260" i="9"/>
  <c r="I255" i="9"/>
  <c r="I254" i="9"/>
  <c r="H256" i="9"/>
  <c r="H255" i="9"/>
  <c r="H254" i="9"/>
  <c r="H253" i="9"/>
  <c r="G256" i="9"/>
  <c r="G255" i="9"/>
  <c r="G254" i="9"/>
  <c r="G253" i="9"/>
  <c r="F256" i="9"/>
  <c r="E256" i="9"/>
  <c r="D256" i="9"/>
  <c r="D255" i="9"/>
  <c r="I248" i="9"/>
  <c r="G248" i="9"/>
  <c r="F248" i="9"/>
  <c r="E248" i="9"/>
  <c r="H248" i="9"/>
  <c r="D248" i="9"/>
  <c r="C256" i="9"/>
  <c r="C255" i="9"/>
  <c r="C254" i="9"/>
  <c r="C248" i="9"/>
  <c r="A164" i="9"/>
  <c r="A132" i="9"/>
  <c r="A100" i="9"/>
  <c r="A68" i="9"/>
  <c r="A36" i="9"/>
  <c r="C31" i="9"/>
  <c r="C30" i="9"/>
  <c r="C29" i="9"/>
  <c r="C28" i="9"/>
  <c r="C20" i="9"/>
  <c r="A4" i="9"/>
  <c r="C32" i="9"/>
  <c r="I218" i="9"/>
  <c r="H218" i="9"/>
  <c r="G218" i="9"/>
  <c r="D378" i="9"/>
  <c r="C378" i="9"/>
  <c r="I282" i="9"/>
  <c r="H282" i="9"/>
  <c r="G282" i="9"/>
  <c r="F282" i="9"/>
  <c r="E282" i="9"/>
  <c r="D282" i="9"/>
  <c r="C282" i="9"/>
  <c r="C9" i="9"/>
  <c r="C15" i="9"/>
  <c r="C25" i="9"/>
  <c r="D32" i="9"/>
  <c r="D31" i="9"/>
  <c r="D30" i="9"/>
  <c r="D29" i="9"/>
  <c r="D28" i="9"/>
  <c r="H105" i="9"/>
  <c r="G28" i="9"/>
  <c r="G29" i="9"/>
  <c r="G30" i="9"/>
  <c r="G31" i="9"/>
  <c r="H92" i="9"/>
  <c r="I252" i="9"/>
  <c r="F284" i="9"/>
  <c r="H284" i="9"/>
  <c r="H316" i="9"/>
  <c r="D348" i="9"/>
  <c r="G348" i="9"/>
  <c r="E316" i="9"/>
  <c r="C96" i="9"/>
  <c r="H94" i="9"/>
  <c r="F96" i="9"/>
  <c r="G156" i="9"/>
  <c r="G157" i="9"/>
  <c r="E160" i="9"/>
  <c r="G160" i="9"/>
  <c r="H28" i="9"/>
  <c r="I28" i="9"/>
  <c r="H29" i="9"/>
  <c r="F30" i="9"/>
  <c r="H30" i="9"/>
  <c r="I30" i="9"/>
  <c r="F31" i="9"/>
  <c r="H31" i="9"/>
  <c r="I31" i="9"/>
  <c r="G32" i="9"/>
  <c r="H32" i="9"/>
  <c r="I32" i="9"/>
  <c r="C62" i="9"/>
  <c r="C63" i="9"/>
  <c r="D60" i="9"/>
  <c r="E60" i="9"/>
  <c r="F60" i="9"/>
  <c r="G60" i="9"/>
  <c r="H60" i="9"/>
  <c r="D61" i="9"/>
  <c r="E61" i="9"/>
  <c r="F61" i="9"/>
  <c r="G61" i="9"/>
  <c r="D62" i="9"/>
  <c r="E62" i="9"/>
  <c r="F62" i="9"/>
  <c r="G62" i="9"/>
  <c r="H62" i="9"/>
  <c r="D63" i="9"/>
  <c r="E63" i="9"/>
  <c r="F63" i="9"/>
  <c r="G63" i="9"/>
  <c r="D64" i="9"/>
  <c r="E64" i="9"/>
  <c r="F64" i="9"/>
  <c r="G64" i="9"/>
  <c r="H64" i="9"/>
  <c r="C92" i="9"/>
  <c r="C93" i="9"/>
  <c r="C94" i="9"/>
  <c r="D92" i="9"/>
  <c r="D93" i="9"/>
  <c r="D94" i="9"/>
  <c r="D95" i="9"/>
  <c r="D96" i="9"/>
  <c r="I92" i="9"/>
  <c r="G93" i="9"/>
  <c r="H93" i="9"/>
  <c r="I93" i="9"/>
  <c r="I94" i="9"/>
  <c r="G95" i="9"/>
  <c r="H95" i="9"/>
  <c r="I95" i="9"/>
  <c r="G96" i="9"/>
  <c r="H96" i="9"/>
  <c r="I96" i="9"/>
  <c r="E92" i="9"/>
  <c r="F92" i="9"/>
  <c r="E93" i="9"/>
  <c r="F93" i="9"/>
  <c r="E94" i="9"/>
  <c r="F94" i="9"/>
  <c r="E95" i="9"/>
  <c r="F95" i="9"/>
  <c r="E96" i="9"/>
  <c r="C124" i="9"/>
  <c r="C125" i="9"/>
  <c r="C126" i="9"/>
  <c r="C128" i="9"/>
  <c r="E124" i="9"/>
  <c r="F124" i="9"/>
  <c r="D125" i="9"/>
  <c r="E125" i="9"/>
  <c r="F125" i="9"/>
  <c r="E126" i="9"/>
  <c r="F126" i="9"/>
  <c r="E127" i="9"/>
  <c r="F127" i="9"/>
  <c r="E128" i="9"/>
  <c r="F128" i="9"/>
  <c r="I124" i="9"/>
  <c r="H125" i="9"/>
  <c r="I125" i="9"/>
  <c r="H126" i="9"/>
  <c r="I126" i="9"/>
  <c r="H127" i="9"/>
  <c r="I127" i="9"/>
  <c r="H128" i="9"/>
  <c r="I128" i="9"/>
  <c r="G125" i="9"/>
  <c r="G126" i="9"/>
  <c r="G127" i="9"/>
  <c r="G128" i="9"/>
  <c r="C157" i="9"/>
  <c r="C159" i="9"/>
  <c r="C160" i="9"/>
  <c r="D156" i="9"/>
  <c r="F156" i="9"/>
  <c r="I156" i="9"/>
  <c r="D157" i="9"/>
  <c r="F157" i="9"/>
  <c r="H157" i="9"/>
  <c r="I157" i="9"/>
  <c r="D158" i="9"/>
  <c r="E158" i="9"/>
  <c r="F158" i="9"/>
  <c r="G158" i="9"/>
  <c r="I158" i="9"/>
  <c r="D159" i="9"/>
  <c r="E159" i="9"/>
  <c r="F159" i="9"/>
  <c r="I159" i="9"/>
  <c r="D160" i="9"/>
  <c r="F160" i="9"/>
  <c r="H160" i="9"/>
  <c r="I160" i="9"/>
  <c r="C188" i="9"/>
  <c r="C189" i="9"/>
  <c r="C190" i="9"/>
  <c r="C191" i="9"/>
  <c r="C192" i="9"/>
  <c r="D188" i="9"/>
  <c r="E188" i="9"/>
  <c r="F188" i="9"/>
  <c r="G188" i="9"/>
  <c r="H188" i="9"/>
  <c r="I188" i="9"/>
  <c r="D189" i="9"/>
  <c r="E189" i="9"/>
  <c r="F189" i="9"/>
  <c r="G189" i="9"/>
  <c r="H189" i="9"/>
  <c r="I189" i="9"/>
  <c r="D190" i="9"/>
  <c r="E190" i="9"/>
  <c r="F190" i="9"/>
  <c r="G190" i="9"/>
  <c r="H190" i="9"/>
  <c r="I190" i="9"/>
  <c r="D191" i="9"/>
  <c r="E191" i="9"/>
  <c r="F191" i="9"/>
  <c r="G191" i="9"/>
  <c r="H191" i="9"/>
  <c r="I191" i="9"/>
  <c r="D192" i="9"/>
  <c r="E192" i="9"/>
  <c r="F192" i="9"/>
  <c r="G192" i="9"/>
  <c r="H192" i="9"/>
  <c r="I192" i="9"/>
  <c r="C220" i="9"/>
  <c r="C221" i="9"/>
  <c r="C222" i="9"/>
  <c r="C223" i="9"/>
  <c r="C224" i="9"/>
  <c r="D220" i="9"/>
  <c r="E220" i="9"/>
  <c r="D221" i="9"/>
  <c r="E221" i="9"/>
  <c r="D222" i="9"/>
  <c r="E222" i="9"/>
  <c r="D223" i="9"/>
  <c r="E223" i="9"/>
  <c r="D224" i="9"/>
  <c r="E224" i="9"/>
  <c r="F221" i="9"/>
  <c r="F223" i="9"/>
  <c r="C253" i="9"/>
  <c r="D253" i="9"/>
  <c r="E253" i="9"/>
  <c r="F253" i="9"/>
  <c r="D254" i="9"/>
  <c r="E254" i="9"/>
  <c r="F254" i="9"/>
  <c r="E255" i="9"/>
  <c r="F255" i="9"/>
  <c r="C284" i="9"/>
  <c r="E284" i="9"/>
  <c r="D316" i="9"/>
  <c r="F316" i="9"/>
  <c r="I316" i="9"/>
  <c r="C348" i="9"/>
  <c r="E348" i="9"/>
  <c r="F348" i="9"/>
  <c r="H348" i="9"/>
  <c r="I348" i="9"/>
  <c r="C380" i="9"/>
  <c r="D252" i="9"/>
  <c r="G252" i="9"/>
  <c r="G220" i="9"/>
  <c r="G222" i="9"/>
  <c r="G223" i="9"/>
  <c r="H220" i="9"/>
  <c r="C252" i="9"/>
  <c r="E252" i="9"/>
  <c r="F252" i="9"/>
  <c r="G92" i="9"/>
  <c r="G94" i="9"/>
  <c r="H156" i="9"/>
  <c r="E30" i="9"/>
  <c r="D126" i="9"/>
  <c r="C158" i="9"/>
  <c r="H158" i="9"/>
  <c r="F220" i="9"/>
  <c r="F222" i="9"/>
  <c r="D11" i="9"/>
  <c r="D10" i="9"/>
  <c r="D9" i="9"/>
  <c r="D73" i="9"/>
  <c r="H41" i="9"/>
  <c r="F41" i="9"/>
  <c r="E41" i="9"/>
  <c r="D41" i="9"/>
  <c r="C41" i="9"/>
  <c r="I9" i="9"/>
  <c r="H9" i="9"/>
  <c r="G9" i="9"/>
  <c r="C73" i="9"/>
  <c r="I41" i="9"/>
  <c r="G41" i="9"/>
  <c r="E42" i="9"/>
  <c r="F42" i="9"/>
  <c r="G42" i="9"/>
  <c r="H42" i="9"/>
  <c r="E43" i="9"/>
  <c r="F43" i="9"/>
  <c r="H43" i="9"/>
  <c r="D75" i="9"/>
  <c r="E107" i="9"/>
  <c r="F75" i="9"/>
  <c r="I75" i="9"/>
  <c r="H75" i="9"/>
  <c r="F105" i="9"/>
  <c r="I73" i="9"/>
  <c r="D105" i="9"/>
  <c r="I106" i="9"/>
  <c r="I107" i="9"/>
  <c r="I105" i="9"/>
  <c r="H137" i="9"/>
  <c r="E203" i="9"/>
  <c r="D203" i="9"/>
  <c r="D202" i="9"/>
  <c r="C203" i="9"/>
  <c r="C202" i="9"/>
  <c r="H171" i="9"/>
  <c r="F171" i="9"/>
  <c r="E171" i="9"/>
  <c r="H170" i="9"/>
  <c r="G170" i="9"/>
  <c r="F170" i="9"/>
  <c r="E170" i="9"/>
  <c r="F139" i="9"/>
  <c r="D139" i="9"/>
  <c r="F138" i="9"/>
  <c r="D138" i="9"/>
  <c r="D171" i="9"/>
  <c r="D170" i="9"/>
  <c r="C169" i="9"/>
  <c r="I137" i="9"/>
  <c r="E137" i="9"/>
  <c r="G169" i="9"/>
  <c r="D137" i="9"/>
  <c r="F137" i="9"/>
  <c r="D169" i="9"/>
  <c r="E169" i="9"/>
  <c r="F169" i="9"/>
  <c r="H169" i="9"/>
  <c r="C201" i="9"/>
  <c r="D201" i="9"/>
  <c r="E201" i="9"/>
  <c r="G203" i="9"/>
  <c r="E235" i="9"/>
  <c r="E267" i="9"/>
  <c r="E266" i="9"/>
  <c r="E234" i="9"/>
  <c r="C266" i="9"/>
  <c r="D233" i="9"/>
  <c r="C267" i="9"/>
  <c r="H267" i="9"/>
  <c r="G235" i="9"/>
  <c r="F331" i="9"/>
  <c r="G299" i="9"/>
  <c r="C363" i="9"/>
  <c r="C233" i="9"/>
  <c r="F235" i="9"/>
  <c r="I266" i="9"/>
  <c r="D267" i="9"/>
  <c r="I267" i="9"/>
  <c r="C331" i="9"/>
  <c r="H330" i="9"/>
  <c r="E331" i="9"/>
  <c r="H331" i="9"/>
  <c r="F298" i="9"/>
  <c r="D299" i="9"/>
  <c r="F299" i="9"/>
  <c r="H299" i="9"/>
  <c r="D362" i="9"/>
  <c r="D363" i="9"/>
  <c r="F234" i="9"/>
  <c r="D13" i="9"/>
  <c r="D18" i="9"/>
  <c r="D16" i="9"/>
  <c r="D15" i="9"/>
  <c r="D14" i="9"/>
  <c r="D365" i="9"/>
  <c r="D336" i="9"/>
  <c r="G112" i="9"/>
  <c r="D240" i="9"/>
  <c r="I240" i="9"/>
  <c r="C270" i="9"/>
  <c r="C272" i="9"/>
  <c r="E240" i="9"/>
  <c r="H112" i="9"/>
  <c r="E272" i="9"/>
  <c r="F272" i="9"/>
  <c r="E304" i="9"/>
  <c r="G304" i="9"/>
  <c r="G16" i="9"/>
  <c r="E80" i="9"/>
  <c r="I144" i="9"/>
  <c r="C176" i="9"/>
  <c r="D174" i="9"/>
  <c r="D176" i="9"/>
  <c r="E239" i="9"/>
  <c r="F335" i="9"/>
  <c r="H335" i="9"/>
  <c r="E336" i="9"/>
  <c r="F336" i="9"/>
  <c r="H304" i="9"/>
  <c r="F207" i="9"/>
  <c r="H77" i="9"/>
  <c r="G269" i="9"/>
  <c r="C271" i="9"/>
  <c r="G272" i="9"/>
  <c r="G336" i="9"/>
  <c r="H109" i="9"/>
  <c r="G77" i="9"/>
  <c r="D301" i="9"/>
  <c r="D304" i="9"/>
  <c r="I207" i="9"/>
  <c r="H208" i="9"/>
  <c r="G13" i="9"/>
  <c r="C80" i="9"/>
  <c r="D80" i="9"/>
  <c r="C112" i="9"/>
  <c r="I112" i="9"/>
  <c r="F176" i="9"/>
  <c r="I336" i="9"/>
  <c r="E13" i="9"/>
  <c r="C368" i="9"/>
  <c r="F15" i="9"/>
  <c r="H15" i="9"/>
  <c r="I15" i="9"/>
  <c r="H16" i="9"/>
  <c r="I16" i="9"/>
  <c r="C47" i="9"/>
  <c r="E45" i="9"/>
  <c r="F45" i="9"/>
  <c r="G45" i="9"/>
  <c r="H45" i="9"/>
  <c r="E46" i="9"/>
  <c r="F46" i="9"/>
  <c r="E47" i="9"/>
  <c r="F47" i="9"/>
  <c r="G47" i="9"/>
  <c r="H47" i="9"/>
  <c r="D48" i="9"/>
  <c r="E48" i="9"/>
  <c r="F48" i="9"/>
  <c r="G48" i="9"/>
  <c r="H48" i="9"/>
  <c r="C77" i="9"/>
  <c r="C79" i="9"/>
  <c r="D77" i="9"/>
  <c r="D79" i="9"/>
  <c r="I77" i="9"/>
  <c r="G79" i="9"/>
  <c r="H79" i="9"/>
  <c r="H80" i="9"/>
  <c r="I80" i="9"/>
  <c r="E77" i="9"/>
  <c r="F77" i="9"/>
  <c r="E79" i="9"/>
  <c r="F79" i="9"/>
  <c r="F80" i="9"/>
  <c r="C109" i="9"/>
  <c r="E109" i="9"/>
  <c r="F109" i="9"/>
  <c r="E111" i="9"/>
  <c r="E112" i="9"/>
  <c r="F112" i="9"/>
  <c r="I109" i="9"/>
  <c r="H111" i="9"/>
  <c r="I111" i="9"/>
  <c r="G109" i="9"/>
  <c r="G111" i="9"/>
  <c r="C141" i="9"/>
  <c r="C143" i="9"/>
  <c r="D141" i="9"/>
  <c r="F141" i="9"/>
  <c r="G141" i="9"/>
  <c r="I141" i="9"/>
  <c r="D142" i="9"/>
  <c r="D143" i="9"/>
  <c r="F143" i="9"/>
  <c r="G143" i="9"/>
  <c r="I143" i="9"/>
  <c r="D144" i="9"/>
  <c r="G144" i="9"/>
  <c r="C173" i="9"/>
  <c r="C175" i="9"/>
  <c r="D173" i="9"/>
  <c r="E173" i="9"/>
  <c r="F173" i="9"/>
  <c r="H173" i="9"/>
  <c r="E174" i="9"/>
  <c r="F174" i="9"/>
  <c r="H174" i="9"/>
  <c r="D175" i="9"/>
  <c r="E175" i="9"/>
  <c r="F175" i="9"/>
  <c r="H175" i="9"/>
  <c r="E176" i="9"/>
  <c r="G176" i="9"/>
  <c r="H176" i="9"/>
  <c r="C205" i="9"/>
  <c r="C206" i="9"/>
  <c r="C207" i="9"/>
  <c r="C208" i="9"/>
  <c r="C239" i="9"/>
  <c r="D237" i="9"/>
  <c r="H237" i="9"/>
  <c r="E237" i="9"/>
  <c r="F237" i="9"/>
  <c r="F238" i="9"/>
  <c r="F239" i="9"/>
  <c r="F240" i="9"/>
  <c r="G237" i="9"/>
  <c r="G239" i="9"/>
  <c r="G240" i="9"/>
  <c r="I237" i="9"/>
  <c r="I239" i="9"/>
  <c r="C269" i="9"/>
  <c r="D269" i="9"/>
  <c r="E269" i="9"/>
  <c r="H269" i="9"/>
  <c r="I269" i="9"/>
  <c r="I270" i="9"/>
  <c r="D271" i="9"/>
  <c r="E271" i="9"/>
  <c r="F271" i="9"/>
  <c r="H271" i="9"/>
  <c r="I271" i="9"/>
  <c r="D272" i="9"/>
  <c r="H272" i="9"/>
  <c r="I272" i="9"/>
  <c r="C333" i="9"/>
  <c r="C335" i="9"/>
  <c r="C336" i="9"/>
  <c r="D333" i="9"/>
  <c r="E333" i="9"/>
  <c r="F333" i="9"/>
  <c r="G333" i="9"/>
  <c r="H333" i="9"/>
  <c r="I333" i="9"/>
  <c r="H334" i="9"/>
  <c r="D335" i="9"/>
  <c r="E335" i="9"/>
  <c r="G335" i="9"/>
  <c r="I335" i="9"/>
  <c r="H336" i="9"/>
  <c r="E301" i="9"/>
  <c r="F301" i="9"/>
  <c r="G301" i="9"/>
  <c r="H301" i="9"/>
  <c r="I301" i="9"/>
  <c r="F302" i="9"/>
  <c r="D303" i="9"/>
  <c r="E303" i="9"/>
  <c r="F303" i="9"/>
  <c r="G303" i="9"/>
  <c r="H303" i="9"/>
  <c r="I303" i="9"/>
  <c r="F304" i="9"/>
  <c r="I304" i="9"/>
  <c r="C365" i="9"/>
  <c r="C367" i="9"/>
  <c r="D367" i="9"/>
  <c r="D205" i="9"/>
  <c r="E205" i="9"/>
  <c r="D206" i="9"/>
  <c r="D207" i="9"/>
  <c r="E207" i="9"/>
  <c r="D208" i="9"/>
  <c r="E208" i="9"/>
  <c r="G205" i="9"/>
  <c r="G208" i="9"/>
  <c r="H205" i="9"/>
  <c r="H207" i="9"/>
  <c r="H13" i="9"/>
  <c r="I13" i="9"/>
  <c r="G18" i="9"/>
  <c r="C146" i="9"/>
  <c r="E18" i="9"/>
  <c r="H242" i="9"/>
  <c r="D306" i="9"/>
  <c r="H210" i="9"/>
  <c r="C114" i="9"/>
  <c r="H114" i="9"/>
  <c r="H146" i="9"/>
  <c r="C274" i="9"/>
  <c r="H274" i="9"/>
  <c r="H18" i="9"/>
  <c r="I18" i="9"/>
  <c r="D50" i="9"/>
  <c r="E50" i="9"/>
  <c r="F50" i="9"/>
  <c r="G50" i="9"/>
  <c r="H50" i="9"/>
  <c r="I50" i="9"/>
  <c r="C82" i="9"/>
  <c r="D82" i="9"/>
  <c r="F82" i="9"/>
  <c r="E114" i="9"/>
  <c r="F114" i="9"/>
  <c r="I114" i="9"/>
  <c r="G114" i="9"/>
  <c r="D146" i="9"/>
  <c r="F146" i="9"/>
  <c r="G146" i="9"/>
  <c r="I146" i="9"/>
  <c r="D178" i="9"/>
  <c r="E178" i="9"/>
  <c r="F178" i="9"/>
  <c r="G178" i="9"/>
  <c r="H178" i="9"/>
  <c r="C210" i="9"/>
  <c r="D242" i="9"/>
  <c r="E242" i="9"/>
  <c r="F242" i="9"/>
  <c r="G242" i="9"/>
  <c r="I242" i="9"/>
  <c r="D274" i="9"/>
  <c r="E274" i="9"/>
  <c r="I274" i="9"/>
  <c r="C338" i="9"/>
  <c r="D338" i="9"/>
  <c r="E338" i="9"/>
  <c r="F338" i="9"/>
  <c r="G338" i="9"/>
  <c r="H338" i="9"/>
  <c r="I338" i="9"/>
  <c r="E306" i="9"/>
  <c r="F306" i="9"/>
  <c r="H306" i="9"/>
  <c r="I306" i="9"/>
  <c r="C370" i="9"/>
  <c r="D370" i="9"/>
  <c r="D210" i="9"/>
  <c r="E210" i="9"/>
  <c r="G210" i="9"/>
  <c r="H144" i="9"/>
  <c r="G80" i="9"/>
  <c r="G238" i="9"/>
  <c r="G302" i="9"/>
  <c r="H46" i="9"/>
  <c r="I110" i="9"/>
  <c r="F142" i="9"/>
  <c r="F144" i="9"/>
  <c r="H302" i="9"/>
  <c r="F274" i="9"/>
  <c r="G274" i="9"/>
  <c r="G82" i="9"/>
  <c r="H82" i="9"/>
  <c r="D19" i="9"/>
  <c r="D179" i="9"/>
  <c r="H51" i="9"/>
  <c r="E51" i="9"/>
  <c r="F51" i="9"/>
  <c r="D147" i="9"/>
  <c r="E179" i="9"/>
  <c r="F179" i="9"/>
  <c r="H179" i="9"/>
  <c r="C211" i="9"/>
  <c r="F243" i="9"/>
  <c r="H339" i="9"/>
  <c r="F307" i="9"/>
  <c r="D211" i="9"/>
  <c r="F147" i="9"/>
  <c r="G244" i="9"/>
  <c r="H244" i="9"/>
  <c r="G276" i="9"/>
  <c r="H212" i="9"/>
  <c r="G212" i="9"/>
  <c r="E212" i="9"/>
  <c r="D212" i="9"/>
  <c r="C372" i="9"/>
  <c r="I308" i="9"/>
  <c r="H308" i="9"/>
  <c r="G308" i="9"/>
  <c r="F308" i="9"/>
  <c r="H340" i="9"/>
  <c r="G340" i="9"/>
  <c r="F340" i="9"/>
  <c r="C340" i="9"/>
  <c r="H276" i="9"/>
  <c r="F276" i="9"/>
  <c r="E276" i="9"/>
  <c r="D276" i="9"/>
  <c r="I244" i="9"/>
  <c r="F244" i="9"/>
  <c r="E244" i="9"/>
  <c r="D244" i="9"/>
  <c r="C212" i="9"/>
  <c r="H180" i="9"/>
  <c r="G180" i="9"/>
  <c r="F180" i="9"/>
  <c r="E180" i="9"/>
  <c r="D180" i="9"/>
  <c r="I148" i="9"/>
  <c r="G148" i="9"/>
  <c r="F148" i="9"/>
  <c r="D148" i="9"/>
  <c r="I116" i="9"/>
  <c r="H116" i="9"/>
  <c r="F116" i="9"/>
  <c r="D116" i="9"/>
  <c r="C116" i="9"/>
  <c r="F84" i="9"/>
  <c r="E84" i="9"/>
  <c r="I84" i="9"/>
  <c r="H84" i="9"/>
  <c r="D84" i="9"/>
  <c r="C84" i="9"/>
  <c r="I52" i="9"/>
  <c r="H52" i="9"/>
  <c r="G52" i="9"/>
  <c r="F52" i="9"/>
  <c r="E52" i="9"/>
  <c r="D52" i="9"/>
  <c r="C52" i="9"/>
  <c r="I20" i="9"/>
  <c r="H20" i="9"/>
  <c r="G20" i="9"/>
  <c r="F20" i="9"/>
  <c r="E20" i="9"/>
  <c r="E148" i="9"/>
  <c r="D308" i="9"/>
  <c r="E340" i="9"/>
  <c r="H148" i="9"/>
  <c r="D372" i="9"/>
  <c r="D20" i="9"/>
  <c r="E217" i="9"/>
  <c r="D217" i="9"/>
  <c r="E216" i="9"/>
  <c r="D216" i="9"/>
  <c r="C217" i="9"/>
  <c r="C216" i="9"/>
  <c r="H185" i="9"/>
  <c r="F185" i="9"/>
  <c r="E185" i="9"/>
  <c r="I184" i="9"/>
  <c r="H184" i="9"/>
  <c r="G184" i="9"/>
  <c r="E184" i="9"/>
  <c r="F153" i="9"/>
  <c r="D153" i="9"/>
  <c r="F152" i="9"/>
  <c r="D152" i="9"/>
  <c r="I121" i="9"/>
  <c r="I89" i="9"/>
  <c r="G57" i="9"/>
  <c r="F57" i="9"/>
  <c r="E57" i="9"/>
  <c r="D57" i="9"/>
  <c r="G56" i="9"/>
  <c r="F56" i="9"/>
  <c r="E56" i="9"/>
  <c r="I25" i="9"/>
  <c r="H25" i="9"/>
  <c r="I24" i="9"/>
  <c r="H24" i="9"/>
  <c r="G152" i="9"/>
  <c r="F184" i="9"/>
  <c r="I120" i="9"/>
  <c r="E121" i="9"/>
  <c r="F120" i="9"/>
  <c r="E120" i="9"/>
  <c r="C120" i="9"/>
  <c r="I88" i="9"/>
  <c r="F88" i="9"/>
  <c r="D89" i="9"/>
  <c r="D88" i="9"/>
  <c r="C89" i="9"/>
  <c r="C88" i="9"/>
  <c r="H152" i="9"/>
  <c r="H89" i="9"/>
  <c r="H88" i="9"/>
  <c r="F121" i="9"/>
  <c r="C121" i="9"/>
  <c r="G121" i="9"/>
  <c r="D185" i="9"/>
  <c r="D184" i="9"/>
  <c r="G25" i="9"/>
  <c r="G24" i="9"/>
  <c r="I153" i="9"/>
  <c r="H121" i="9"/>
  <c r="D24" i="9"/>
  <c r="D25" i="9"/>
  <c r="H233" i="9"/>
  <c r="H124" i="9"/>
  <c r="F203" i="9"/>
  <c r="I176" i="9"/>
  <c r="I178" i="9"/>
  <c r="I180" i="9"/>
  <c r="G84" i="9"/>
  <c r="I185" i="9"/>
  <c r="D380" i="9"/>
  <c r="E287" i="9"/>
  <c r="E286" i="9"/>
  <c r="I60" i="9"/>
  <c r="G124" i="9"/>
  <c r="E156" i="9"/>
  <c r="D284" i="9"/>
  <c r="G284" i="9"/>
  <c r="G316" i="9"/>
  <c r="I62" i="9"/>
  <c r="H61" i="9"/>
  <c r="I61" i="9"/>
  <c r="H63" i="9"/>
  <c r="E157" i="9"/>
  <c r="I284" i="9"/>
  <c r="I201" i="9"/>
  <c r="D124" i="9"/>
  <c r="C156" i="9"/>
  <c r="F208" i="9"/>
  <c r="C304" i="9"/>
  <c r="C144" i="9"/>
  <c r="I48" i="9"/>
  <c r="E144" i="9"/>
  <c r="E143" i="9"/>
  <c r="I45" i="9"/>
  <c r="I47" i="9"/>
  <c r="D109" i="9"/>
  <c r="E82" i="9"/>
  <c r="D112" i="9"/>
  <c r="E141" i="9"/>
  <c r="E146" i="9"/>
  <c r="I275" i="9"/>
  <c r="I276" i="9"/>
  <c r="H56" i="9"/>
  <c r="G153" i="9"/>
  <c r="I56" i="9"/>
  <c r="H57" i="9"/>
  <c r="C316" i="9"/>
  <c r="I220" i="9"/>
  <c r="E28" i="9"/>
  <c r="C139" i="9"/>
  <c r="C148" i="9"/>
  <c r="C153" i="9"/>
  <c r="G43" i="9"/>
  <c r="E75" i="9"/>
  <c r="G171" i="9"/>
  <c r="F267" i="9"/>
  <c r="I235" i="9"/>
  <c r="H235" i="9"/>
  <c r="E270" i="9"/>
  <c r="E15" i="9"/>
  <c r="G46" i="9"/>
  <c r="D47" i="9"/>
  <c r="G173" i="9"/>
  <c r="G174" i="9"/>
  <c r="G175" i="9"/>
  <c r="F269" i="9"/>
  <c r="D334" i="9"/>
  <c r="E238" i="9"/>
  <c r="E243" i="9"/>
  <c r="E275" i="9"/>
  <c r="G179" i="9"/>
  <c r="G51" i="9"/>
  <c r="G211" i="9"/>
  <c r="G185" i="9"/>
  <c r="D56" i="9"/>
  <c r="G120" i="9"/>
  <c r="C184" i="9"/>
  <c r="I152" i="9"/>
  <c r="H120" i="9"/>
  <c r="H240" i="9"/>
  <c r="G334" i="9"/>
  <c r="E25" i="9"/>
  <c r="E152" i="9"/>
  <c r="E88" i="9"/>
  <c r="D120" i="9"/>
  <c r="E89" i="9"/>
  <c r="D121" i="9"/>
  <c r="G88" i="9"/>
  <c r="E153" i="9"/>
  <c r="C152" i="9"/>
  <c r="E24" i="9"/>
  <c r="C10" i="9"/>
  <c r="C127" i="9"/>
  <c r="H159" i="9"/>
  <c r="G73" i="9"/>
  <c r="G10" i="9"/>
  <c r="G11" i="9"/>
  <c r="C74" i="9"/>
  <c r="D74" i="9"/>
  <c r="H10" i="9"/>
  <c r="I10" i="9"/>
  <c r="H11" i="9"/>
  <c r="I11" i="9"/>
  <c r="D42" i="9"/>
  <c r="C75" i="9"/>
  <c r="G74" i="9"/>
  <c r="F107" i="9"/>
  <c r="C107" i="9"/>
  <c r="C106" i="9"/>
  <c r="I74" i="9"/>
  <c r="F106" i="9"/>
  <c r="F74" i="9"/>
  <c r="E74" i="9"/>
  <c r="C105" i="9"/>
  <c r="G106" i="9"/>
  <c r="G107" i="9"/>
  <c r="H107" i="9"/>
  <c r="H106" i="9"/>
  <c r="H138" i="9"/>
  <c r="H139" i="9"/>
  <c r="E202" i="9"/>
  <c r="G139" i="9"/>
  <c r="G138" i="9"/>
  <c r="C171" i="9"/>
  <c r="I139" i="9"/>
  <c r="I138" i="9"/>
  <c r="C170" i="9"/>
  <c r="C137" i="9"/>
  <c r="H202" i="9"/>
  <c r="H203" i="9"/>
  <c r="G267" i="9"/>
  <c r="G266" i="9"/>
  <c r="D330" i="9"/>
  <c r="D234" i="9"/>
  <c r="D235" i="9"/>
  <c r="D298" i="9"/>
  <c r="F266" i="9"/>
  <c r="I331" i="9"/>
  <c r="E299" i="9"/>
  <c r="E330" i="9"/>
  <c r="I330" i="9"/>
  <c r="H298" i="9"/>
  <c r="I298" i="9"/>
  <c r="C362" i="9"/>
  <c r="C330" i="9"/>
  <c r="I299" i="9"/>
  <c r="G234" i="9"/>
  <c r="I234" i="9"/>
  <c r="G14" i="9"/>
  <c r="C174" i="9"/>
  <c r="I173" i="9"/>
  <c r="H78" i="9"/>
  <c r="C366" i="9"/>
  <c r="H14" i="9"/>
  <c r="I14" i="9"/>
  <c r="D45" i="9"/>
  <c r="I79" i="9"/>
  <c r="C110" i="9"/>
  <c r="C111" i="9"/>
  <c r="E110" i="9"/>
  <c r="F111" i="9"/>
  <c r="H143" i="9"/>
  <c r="I175" i="9"/>
  <c r="D239" i="9"/>
  <c r="G271" i="9"/>
  <c r="F334" i="9"/>
  <c r="I302" i="9"/>
  <c r="E206" i="9"/>
  <c r="F210" i="9"/>
  <c r="C178" i="9"/>
  <c r="D114" i="9"/>
  <c r="C306" i="9"/>
  <c r="I82" i="9"/>
  <c r="G306" i="9"/>
  <c r="I142" i="9"/>
  <c r="H142" i="9"/>
  <c r="G270" i="9"/>
  <c r="D302" i="9"/>
  <c r="H206" i="9"/>
  <c r="F78" i="9"/>
  <c r="F110" i="9"/>
  <c r="H270" i="9"/>
  <c r="E302" i="9"/>
  <c r="C78" i="9"/>
  <c r="D78" i="9"/>
  <c r="I78" i="9"/>
  <c r="H141" i="9"/>
  <c r="G142" i="9"/>
  <c r="D270" i="9"/>
  <c r="C334" i="9"/>
  <c r="E334" i="9"/>
  <c r="G19" i="9"/>
  <c r="I147" i="9"/>
  <c r="C179" i="9"/>
  <c r="C275" i="9"/>
  <c r="H115" i="9"/>
  <c r="G243" i="9"/>
  <c r="H19" i="9"/>
  <c r="I19" i="9"/>
  <c r="D83" i="9"/>
  <c r="H83" i="9"/>
  <c r="F83" i="9"/>
  <c r="E115" i="9"/>
  <c r="I115" i="9"/>
  <c r="C339" i="9"/>
  <c r="F339" i="9"/>
  <c r="H307" i="9"/>
  <c r="I307" i="9"/>
  <c r="C371" i="9"/>
  <c r="E211" i="9"/>
  <c r="H211" i="9"/>
  <c r="G275" i="9"/>
  <c r="I243" i="9"/>
  <c r="G115" i="9"/>
  <c r="D307" i="9"/>
  <c r="E307" i="9"/>
  <c r="G307" i="9"/>
  <c r="H275" i="9"/>
  <c r="I339" i="9"/>
  <c r="C115" i="9"/>
  <c r="F115" i="9"/>
  <c r="D275" i="9"/>
  <c r="E339" i="9"/>
  <c r="C83" i="9"/>
  <c r="I83" i="9"/>
  <c r="G147" i="9"/>
  <c r="F212" i="9"/>
  <c r="E308" i="9"/>
  <c r="I340" i="9"/>
  <c r="C180" i="9"/>
  <c r="G116" i="9"/>
  <c r="D340" i="9"/>
  <c r="F89" i="9"/>
  <c r="C185" i="9"/>
  <c r="E31" i="9"/>
  <c r="I170" i="9"/>
  <c r="I171" i="9"/>
  <c r="I169" i="9"/>
  <c r="I174" i="9"/>
  <c r="I179" i="9"/>
  <c r="I43" i="9"/>
  <c r="E138" i="9"/>
  <c r="F205" i="9"/>
  <c r="D111" i="9"/>
  <c r="C303" i="9"/>
  <c r="F206" i="9"/>
  <c r="I46" i="9"/>
  <c r="F211" i="9"/>
  <c r="I51" i="9"/>
  <c r="I57" i="9"/>
  <c r="G89" i="9"/>
  <c r="F216" i="9"/>
  <c r="C147" i="9"/>
  <c r="D43" i="9"/>
  <c r="G75" i="9"/>
  <c r="D331" i="9"/>
  <c r="G331" i="9"/>
  <c r="D46" i="9"/>
  <c r="H110" i="9"/>
  <c r="G110" i="9"/>
  <c r="H238" i="9"/>
  <c r="D238" i="9"/>
  <c r="I238" i="9"/>
  <c r="F270" i="9"/>
  <c r="I334" i="9"/>
  <c r="D339" i="9"/>
  <c r="D243" i="9"/>
  <c r="D51" i="9"/>
  <c r="H243" i="9"/>
  <c r="F275" i="9"/>
  <c r="G83" i="9"/>
  <c r="E11" i="9"/>
  <c r="H239" i="9"/>
  <c r="E14" i="9"/>
  <c r="G339" i="9"/>
  <c r="E19" i="9"/>
  <c r="E139" i="9"/>
  <c r="C299" i="9"/>
  <c r="E78" i="9"/>
  <c r="G78" i="9"/>
  <c r="D110" i="9"/>
  <c r="E142" i="9"/>
  <c r="C302" i="9"/>
  <c r="E83" i="9"/>
  <c r="D115" i="9"/>
  <c r="E147" i="9"/>
  <c r="D107" i="9"/>
  <c r="C301" i="9"/>
  <c r="C142" i="9"/>
  <c r="F32" i="9"/>
  <c r="F224" i="9"/>
  <c r="F28" i="9"/>
  <c r="F29" i="9"/>
  <c r="E32" i="9"/>
  <c r="C60" i="9"/>
  <c r="C61" i="9"/>
  <c r="C64" i="9"/>
  <c r="D128" i="9"/>
  <c r="F9" i="9"/>
  <c r="C42" i="9"/>
  <c r="C43" i="9"/>
  <c r="E106" i="9"/>
  <c r="G202" i="9"/>
  <c r="C234" i="9"/>
  <c r="C235" i="9"/>
  <c r="G15" i="9"/>
  <c r="F16" i="9"/>
  <c r="C45" i="9"/>
  <c r="C46" i="9"/>
  <c r="C48" i="9"/>
  <c r="F13" i="9"/>
  <c r="G206" i="9"/>
  <c r="G207" i="9"/>
  <c r="F18" i="9"/>
  <c r="C50" i="9"/>
  <c r="C51" i="9"/>
  <c r="D371" i="9"/>
  <c r="E116" i="9"/>
  <c r="C57" i="9"/>
  <c r="C56" i="9"/>
  <c r="F24" i="9"/>
  <c r="H153" i="9"/>
  <c r="E16" i="9"/>
  <c r="C18" i="9"/>
  <c r="C16" i="9"/>
  <c r="E29" i="9"/>
  <c r="I64" i="9"/>
  <c r="E9" i="9"/>
  <c r="C138" i="9"/>
  <c r="C24" i="9"/>
  <c r="F10" i="9"/>
  <c r="F11" i="9"/>
  <c r="H74" i="9"/>
  <c r="C298" i="9"/>
  <c r="G330" i="9"/>
  <c r="H266" i="9"/>
  <c r="E298" i="9"/>
  <c r="D266" i="9"/>
  <c r="F330" i="9"/>
  <c r="G298" i="9"/>
  <c r="H234" i="9"/>
  <c r="F14" i="9"/>
  <c r="H147" i="9"/>
  <c r="F19" i="9"/>
  <c r="F25" i="9"/>
  <c r="E371" i="9"/>
  <c r="E10" i="9"/>
  <c r="F202" i="9"/>
  <c r="C11" i="9"/>
  <c r="C13" i="9"/>
  <c r="C14" i="9"/>
  <c r="I42" i="9"/>
  <c r="I202" i="9"/>
  <c r="F217" i="9"/>
  <c r="D106" i="9"/>
  <c r="C308" i="9"/>
  <c r="I203" i="9"/>
  <c r="C307" i="9"/>
  <c r="C19" i="9"/>
  <c r="C240" i="9"/>
  <c r="C238" i="9"/>
  <c r="C237" i="9"/>
  <c r="C242" i="9"/>
  <c r="C243" i="9"/>
  <c r="C244" i="9"/>
  <c r="I205" i="9"/>
  <c r="I208" i="9"/>
  <c r="I210" i="9"/>
  <c r="I212" i="9"/>
  <c r="I211" i="9"/>
  <c r="I206" i="9"/>
  <c r="CE60" i="1"/>
  <c r="H612" i="1" s="1"/>
  <c r="CE61" i="1"/>
  <c r="W48" i="1" s="1"/>
  <c r="W62" i="1" s="1"/>
  <c r="CE65" i="1"/>
  <c r="C431" i="1" s="1"/>
  <c r="CE63" i="1"/>
  <c r="I365" i="9" s="1"/>
  <c r="CE66" i="1"/>
  <c r="I368" i="9" s="1"/>
  <c r="CE68" i="1"/>
  <c r="I370" i="9" s="1"/>
  <c r="D75" i="1"/>
  <c r="AR75" i="1"/>
  <c r="I186" i="9" s="1"/>
  <c r="AS75" i="1"/>
  <c r="AT75" i="1"/>
  <c r="D218" i="9" s="1"/>
  <c r="AU75" i="1"/>
  <c r="E218" i="9" s="1"/>
  <c r="AQ75" i="1"/>
  <c r="H186" i="9" s="1"/>
  <c r="AO75" i="1"/>
  <c r="AN75" i="1"/>
  <c r="E186" i="9" s="1"/>
  <c r="AM75" i="1"/>
  <c r="D186" i="9"/>
  <c r="AI75" i="1"/>
  <c r="G154" i="9" s="1"/>
  <c r="AH75" i="1"/>
  <c r="F154" i="9" s="1"/>
  <c r="AF75" i="1"/>
  <c r="D154" i="9" s="1"/>
  <c r="AD75" i="1"/>
  <c r="I122" i="9" s="1"/>
  <c r="AA75" i="1"/>
  <c r="F122" i="9" s="1"/>
  <c r="Z75" i="1"/>
  <c r="E122" i="9" s="1"/>
  <c r="X75" i="1"/>
  <c r="C122" i="9" s="1"/>
  <c r="W75" i="1"/>
  <c r="V75" i="1"/>
  <c r="H90" i="9" s="1"/>
  <c r="T75" i="1"/>
  <c r="R75" i="1"/>
  <c r="Q75" i="1"/>
  <c r="C90" i="9" s="1"/>
  <c r="P75" i="1"/>
  <c r="I58" i="9" s="1"/>
  <c r="O75" i="1"/>
  <c r="N75" i="1"/>
  <c r="G58" i="9" s="1"/>
  <c r="M75" i="1"/>
  <c r="F58" i="9" s="1"/>
  <c r="L75" i="1"/>
  <c r="E58" i="9" s="1"/>
  <c r="I75" i="1"/>
  <c r="H75" i="1"/>
  <c r="H26" i="9" s="1"/>
  <c r="G75" i="1"/>
  <c r="F75" i="1"/>
  <c r="F26" i="9" s="1"/>
  <c r="AV75" i="1"/>
  <c r="AP75" i="1"/>
  <c r="G186" i="9" s="1"/>
  <c r="AJ75" i="1"/>
  <c r="AL75" i="1"/>
  <c r="C186" i="9" s="1"/>
  <c r="AK75" i="1"/>
  <c r="I154" i="9" s="1"/>
  <c r="AG75" i="1"/>
  <c r="E154" i="9" s="1"/>
  <c r="AE75" i="1"/>
  <c r="C154" i="9" s="1"/>
  <c r="AC75" i="1"/>
  <c r="H122" i="9" s="1"/>
  <c r="AB75" i="1"/>
  <c r="Y75" i="1"/>
  <c r="D122" i="9" s="1"/>
  <c r="U75" i="1"/>
  <c r="G90" i="9" s="1"/>
  <c r="S75" i="1"/>
  <c r="E90" i="9" s="1"/>
  <c r="K75" i="1"/>
  <c r="J75" i="1"/>
  <c r="E75" i="1"/>
  <c r="E26" i="9"/>
  <c r="CE73" i="1"/>
  <c r="CE74" i="1"/>
  <c r="C75" i="1"/>
  <c r="C26" i="9" s="1"/>
  <c r="CE80" i="1"/>
  <c r="CE78" i="1"/>
  <c r="I382" i="9" s="1"/>
  <c r="CE69" i="1"/>
  <c r="I371" i="9" s="1"/>
  <c r="D361" i="1"/>
  <c r="D372" i="1"/>
  <c r="C125" i="8" s="1"/>
  <c r="D260" i="1"/>
  <c r="D265" i="1"/>
  <c r="D275" i="1"/>
  <c r="D277" i="1" s="1"/>
  <c r="C35" i="8" s="1"/>
  <c r="D290" i="1"/>
  <c r="D314" i="1"/>
  <c r="D319" i="1"/>
  <c r="C74" i="8" s="1"/>
  <c r="D328" i="1"/>
  <c r="D329" i="1"/>
  <c r="C85" i="8" s="1"/>
  <c r="D229" i="1"/>
  <c r="D236" i="1"/>
  <c r="D240" i="1"/>
  <c r="D367" i="1" s="1"/>
  <c r="C448" i="1" s="1"/>
  <c r="E209" i="1"/>
  <c r="E210" i="1"/>
  <c r="F25" i="6" s="1"/>
  <c r="E211" i="1"/>
  <c r="F26" i="6" s="1"/>
  <c r="E212" i="1"/>
  <c r="E213" i="1"/>
  <c r="F28" i="6" s="1"/>
  <c r="E214" i="1"/>
  <c r="F29" i="6" s="1"/>
  <c r="E215" i="1"/>
  <c r="D217" i="1"/>
  <c r="E32" i="6" s="1"/>
  <c r="E196" i="1"/>
  <c r="E197" i="1"/>
  <c r="E198" i="1"/>
  <c r="E199" i="1"/>
  <c r="E200" i="1"/>
  <c r="E201" i="1"/>
  <c r="E202" i="1"/>
  <c r="C474" i="1" s="1"/>
  <c r="E203" i="1"/>
  <c r="C475" i="1" s="1"/>
  <c r="D190" i="1"/>
  <c r="D437" i="1" s="1"/>
  <c r="D186" i="1"/>
  <c r="D181" i="1"/>
  <c r="D435" i="1" s="1"/>
  <c r="D177" i="1"/>
  <c r="C20" i="5" s="1"/>
  <c r="E154" i="1"/>
  <c r="E153" i="1"/>
  <c r="E152" i="1"/>
  <c r="E151" i="1"/>
  <c r="C28" i="4" s="1"/>
  <c r="E150" i="1"/>
  <c r="E148" i="1"/>
  <c r="E147" i="1"/>
  <c r="D463" i="1" s="1"/>
  <c r="E146" i="1"/>
  <c r="D19" i="4" s="1"/>
  <c r="E145" i="1"/>
  <c r="C19" i="4" s="1"/>
  <c r="E144" i="1"/>
  <c r="E141" i="1"/>
  <c r="E140" i="1"/>
  <c r="D10" i="4" s="1"/>
  <c r="E139" i="1"/>
  <c r="E127" i="1"/>
  <c r="CF79" i="1"/>
  <c r="B53" i="1"/>
  <c r="CE51" i="1"/>
  <c r="B49" i="1"/>
  <c r="AS48" i="1"/>
  <c r="AS62" i="1" s="1"/>
  <c r="A412" i="1"/>
  <c r="G493" i="1"/>
  <c r="E493" i="1"/>
  <c r="C493" i="1"/>
  <c r="E550" i="1"/>
  <c r="E546" i="1"/>
  <c r="E545" i="1"/>
  <c r="E544" i="1"/>
  <c r="E540" i="1"/>
  <c r="E539" i="1"/>
  <c r="E538" i="1"/>
  <c r="E537" i="1"/>
  <c r="E536" i="1"/>
  <c r="E535" i="1"/>
  <c r="E534" i="1"/>
  <c r="E533" i="1"/>
  <c r="E532" i="1"/>
  <c r="E531" i="1"/>
  <c r="E530" i="1"/>
  <c r="E529" i="1"/>
  <c r="E527" i="1"/>
  <c r="E526" i="1"/>
  <c r="E525" i="1"/>
  <c r="E524" i="1"/>
  <c r="E523" i="1"/>
  <c r="E522" i="1"/>
  <c r="E520" i="1"/>
  <c r="E518" i="1"/>
  <c r="E517" i="1"/>
  <c r="E516" i="1"/>
  <c r="E514" i="1"/>
  <c r="E511" i="1"/>
  <c r="E510" i="1"/>
  <c r="E509" i="1"/>
  <c r="E508" i="1"/>
  <c r="E507" i="1"/>
  <c r="E506" i="1"/>
  <c r="E505" i="1"/>
  <c r="E504" i="1"/>
  <c r="E503" i="1"/>
  <c r="E502" i="1"/>
  <c r="E501" i="1"/>
  <c r="E500" i="1"/>
  <c r="E499" i="1"/>
  <c r="E498" i="1"/>
  <c r="E497" i="1"/>
  <c r="E496" i="1"/>
  <c r="B478" i="1"/>
  <c r="B476" i="1"/>
  <c r="B475" i="1"/>
  <c r="B474" i="1"/>
  <c r="B473" i="1"/>
  <c r="C472" i="1"/>
  <c r="B472" i="1"/>
  <c r="B471" i="1"/>
  <c r="C470" i="1"/>
  <c r="B470" i="1"/>
  <c r="B469" i="1"/>
  <c r="B468" i="1"/>
  <c r="B465" i="1"/>
  <c r="B464" i="1"/>
  <c r="B463" i="1"/>
  <c r="C459" i="1"/>
  <c r="B459" i="1"/>
  <c r="B458" i="1"/>
  <c r="B455" i="1"/>
  <c r="B454" i="1"/>
  <c r="B453" i="1"/>
  <c r="C447" i="1"/>
  <c r="C446" i="1"/>
  <c r="C445" i="1"/>
  <c r="B445" i="1"/>
  <c r="C440" i="1"/>
  <c r="C432" i="1"/>
  <c r="C434" i="1"/>
  <c r="B438" i="1"/>
  <c r="B439" i="1"/>
  <c r="C439" i="1"/>
  <c r="C438" i="1"/>
  <c r="B437" i="1"/>
  <c r="B436" i="1"/>
  <c r="B435" i="1"/>
  <c r="B434" i="1"/>
  <c r="B433" i="1"/>
  <c r="B432" i="1"/>
  <c r="B431" i="1"/>
  <c r="B430" i="1"/>
  <c r="B429" i="1"/>
  <c r="B428" i="1"/>
  <c r="B427" i="1"/>
  <c r="D424" i="1"/>
  <c r="B424" i="1"/>
  <c r="B423" i="1"/>
  <c r="D421" i="1"/>
  <c r="C421" i="1"/>
  <c r="B421" i="1"/>
  <c r="B420" i="1"/>
  <c r="D418" i="1"/>
  <c r="B418" i="1"/>
  <c r="C417" i="1"/>
  <c r="B417" i="1"/>
  <c r="D415" i="1"/>
  <c r="C415" i="1"/>
  <c r="B415" i="1"/>
  <c r="B414" i="1"/>
  <c r="C3" i="8"/>
  <c r="A3" i="8"/>
  <c r="C149" i="8"/>
  <c r="C148" i="8"/>
  <c r="C144" i="8"/>
  <c r="C139" i="8"/>
  <c r="C138" i="8"/>
  <c r="C137" i="8"/>
  <c r="C136" i="8"/>
  <c r="C135" i="8"/>
  <c r="C134" i="8"/>
  <c r="C133" i="8"/>
  <c r="C132" i="8"/>
  <c r="C131" i="8"/>
  <c r="C130" i="8"/>
  <c r="C129" i="8"/>
  <c r="C124" i="8"/>
  <c r="C123" i="8"/>
  <c r="C118" i="8"/>
  <c r="C117" i="8"/>
  <c r="C116" i="8"/>
  <c r="C112" i="8"/>
  <c r="C111" i="8"/>
  <c r="C110" i="8"/>
  <c r="C107" i="8"/>
  <c r="A107" i="8"/>
  <c r="C88" i="8"/>
  <c r="C84" i="8"/>
  <c r="C83" i="8"/>
  <c r="C82" i="8"/>
  <c r="C81" i="8"/>
  <c r="C80" i="8"/>
  <c r="C79" i="8"/>
  <c r="C78" i="8"/>
  <c r="C77" i="8"/>
  <c r="C73" i="8"/>
  <c r="C72" i="8"/>
  <c r="C71" i="8"/>
  <c r="C68" i="8"/>
  <c r="C67" i="8"/>
  <c r="C66" i="8"/>
  <c r="C65" i="8"/>
  <c r="C64" i="8"/>
  <c r="C63" i="8"/>
  <c r="C62" i="8"/>
  <c r="C61" i="8"/>
  <c r="C60" i="8"/>
  <c r="C59" i="8"/>
  <c r="C58" i="8"/>
  <c r="A55" i="8"/>
  <c r="C55" i="8"/>
  <c r="C49" i="8"/>
  <c r="C48" i="8"/>
  <c r="C47" i="8"/>
  <c r="C46" i="8"/>
  <c r="C45" i="8"/>
  <c r="C41" i="8"/>
  <c r="C39" i="8"/>
  <c r="C38" i="8"/>
  <c r="C34" i="8"/>
  <c r="C33" i="8"/>
  <c r="C32" i="8"/>
  <c r="C31" i="8"/>
  <c r="C30" i="8"/>
  <c r="C29" i="8"/>
  <c r="C28" i="8"/>
  <c r="C27" i="8"/>
  <c r="C26" i="8"/>
  <c r="C25" i="8"/>
  <c r="C22" i="8"/>
  <c r="C21" i="8"/>
  <c r="C20" i="8"/>
  <c r="C19" i="8"/>
  <c r="C15" i="8"/>
  <c r="C14" i="8"/>
  <c r="C13" i="8"/>
  <c r="C12" i="8"/>
  <c r="C11" i="8"/>
  <c r="C10" i="8"/>
  <c r="C9" i="8"/>
  <c r="C8" i="8"/>
  <c r="C7" i="8"/>
  <c r="C6" i="8"/>
  <c r="G31" i="3"/>
  <c r="B4" i="3"/>
  <c r="G37" i="3"/>
  <c r="G36" i="3"/>
  <c r="G34" i="3"/>
  <c r="G33" i="3"/>
  <c r="G32" i="3"/>
  <c r="G30" i="3"/>
  <c r="D40" i="3"/>
  <c r="D36" i="3"/>
  <c r="D35" i="3"/>
  <c r="D34" i="3"/>
  <c r="D33" i="3"/>
  <c r="D32" i="3"/>
  <c r="D31" i="3"/>
  <c r="D30" i="3"/>
  <c r="G26" i="3"/>
  <c r="G25" i="3"/>
  <c r="G24" i="3"/>
  <c r="G23" i="3"/>
  <c r="F26" i="3"/>
  <c r="F25" i="3"/>
  <c r="F24" i="3"/>
  <c r="F23" i="3"/>
  <c r="E18" i="3"/>
  <c r="E17" i="3"/>
  <c r="E16" i="3"/>
  <c r="C17" i="3"/>
  <c r="C16" i="3"/>
  <c r="A19" i="3"/>
  <c r="A17" i="3"/>
  <c r="A16" i="3"/>
  <c r="D11" i="3"/>
  <c r="D10" i="3"/>
  <c r="D9" i="3"/>
  <c r="D8" i="3"/>
  <c r="D7" i="3"/>
  <c r="D6" i="3"/>
  <c r="D5" i="3"/>
  <c r="F4" i="3"/>
  <c r="G3" i="4"/>
  <c r="C33" i="4"/>
  <c r="C32" i="4"/>
  <c r="G27" i="4"/>
  <c r="G26" i="4"/>
  <c r="G25" i="4"/>
  <c r="F27" i="4"/>
  <c r="F26" i="4"/>
  <c r="F25" i="4"/>
  <c r="E28" i="4"/>
  <c r="E27" i="4"/>
  <c r="E26" i="4"/>
  <c r="E25" i="4"/>
  <c r="D28" i="4"/>
  <c r="D27" i="4"/>
  <c r="D26" i="4"/>
  <c r="D25" i="4"/>
  <c r="C27" i="4"/>
  <c r="C26" i="4"/>
  <c r="C25" i="4"/>
  <c r="B27" i="4"/>
  <c r="B26" i="4"/>
  <c r="B25" i="4"/>
  <c r="G18" i="4"/>
  <c r="G17" i="4"/>
  <c r="G16" i="4"/>
  <c r="F19" i="4"/>
  <c r="F18" i="4"/>
  <c r="F17" i="4"/>
  <c r="F16" i="4"/>
  <c r="E18" i="4"/>
  <c r="E17" i="4"/>
  <c r="E16" i="4"/>
  <c r="D18" i="4"/>
  <c r="D17" i="4"/>
  <c r="D16" i="4"/>
  <c r="C18" i="4"/>
  <c r="C17" i="4"/>
  <c r="C16" i="4"/>
  <c r="B19" i="4"/>
  <c r="B18" i="4"/>
  <c r="B17" i="4"/>
  <c r="B16" i="4"/>
  <c r="A2" i="4"/>
  <c r="G8" i="4"/>
  <c r="G7" i="4"/>
  <c r="F8" i="4"/>
  <c r="F7" i="4"/>
  <c r="E10" i="4"/>
  <c r="E9" i="4"/>
  <c r="E8" i="4"/>
  <c r="E7" i="4"/>
  <c r="D9" i="4"/>
  <c r="D8" i="4"/>
  <c r="D7" i="4"/>
  <c r="C10" i="4"/>
  <c r="C9" i="4"/>
  <c r="C8" i="4"/>
  <c r="C7" i="4"/>
  <c r="B9" i="4"/>
  <c r="B8" i="4"/>
  <c r="B7" i="4"/>
  <c r="C3" i="5"/>
  <c r="A3" i="5"/>
  <c r="C39" i="5"/>
  <c r="C38" i="5"/>
  <c r="C33" i="5"/>
  <c r="C32" i="5"/>
  <c r="C31" i="5"/>
  <c r="C26" i="5"/>
  <c r="C25" i="5"/>
  <c r="C19" i="5"/>
  <c r="C18" i="5"/>
  <c r="C13" i="5"/>
  <c r="C12" i="5"/>
  <c r="C11" i="5"/>
  <c r="C10" i="5"/>
  <c r="C8" i="5"/>
  <c r="C7" i="5"/>
  <c r="C6" i="5"/>
  <c r="E31" i="6"/>
  <c r="F30" i="6"/>
  <c r="E30" i="6"/>
  <c r="D30" i="6"/>
  <c r="E29" i="6"/>
  <c r="D29" i="6"/>
  <c r="E28" i="6"/>
  <c r="D28" i="6"/>
  <c r="F27" i="6"/>
  <c r="E27" i="6"/>
  <c r="D27" i="6"/>
  <c r="E26" i="6"/>
  <c r="D26" i="6"/>
  <c r="E25" i="6"/>
  <c r="D25" i="6"/>
  <c r="E24" i="6"/>
  <c r="D24" i="6"/>
  <c r="E16" i="6"/>
  <c r="F15" i="6"/>
  <c r="E15" i="6"/>
  <c r="D15" i="6"/>
  <c r="E14" i="6"/>
  <c r="D14" i="6"/>
  <c r="F13" i="6"/>
  <c r="E13" i="6"/>
  <c r="D13" i="6"/>
  <c r="E12" i="6"/>
  <c r="F11" i="6"/>
  <c r="E11" i="6"/>
  <c r="D11" i="6"/>
  <c r="E10" i="6"/>
  <c r="D10" i="6"/>
  <c r="F9" i="6"/>
  <c r="E9" i="6"/>
  <c r="D9" i="6"/>
  <c r="E8" i="6"/>
  <c r="D8" i="6"/>
  <c r="E7" i="6"/>
  <c r="D7" i="6"/>
  <c r="C31" i="6"/>
  <c r="C30" i="6"/>
  <c r="C29" i="6"/>
  <c r="C27" i="6"/>
  <c r="C26" i="6"/>
  <c r="C25" i="6"/>
  <c r="C24" i="6"/>
  <c r="C16" i="6"/>
  <c r="C15" i="6"/>
  <c r="C14" i="6"/>
  <c r="C13" i="6"/>
  <c r="C12" i="6"/>
  <c r="C11" i="6"/>
  <c r="C10" i="6"/>
  <c r="C9" i="6"/>
  <c r="C8" i="6"/>
  <c r="C7" i="6"/>
  <c r="F3" i="6"/>
  <c r="A3" i="6"/>
  <c r="D16" i="7"/>
  <c r="D2" i="7"/>
  <c r="A2" i="7"/>
  <c r="D26" i="7"/>
  <c r="D24" i="7"/>
  <c r="D19" i="7"/>
  <c r="D18" i="7"/>
  <c r="D13" i="7"/>
  <c r="D12" i="7"/>
  <c r="D11" i="7"/>
  <c r="D10" i="7"/>
  <c r="D9" i="7"/>
  <c r="D8" i="7"/>
  <c r="D7" i="7"/>
  <c r="E21" i="2"/>
  <c r="E18" i="2"/>
  <c r="E17" i="2"/>
  <c r="I363" i="9"/>
  <c r="AB48" i="1"/>
  <c r="AB62" i="1" s="1"/>
  <c r="X48" i="1"/>
  <c r="X62" i="1" s="1"/>
  <c r="T48" i="1"/>
  <c r="T62" i="1" s="1"/>
  <c r="F76" i="9" s="1"/>
  <c r="P48" i="1"/>
  <c r="P62" i="1" s="1"/>
  <c r="I44" i="9" s="1"/>
  <c r="L48" i="1"/>
  <c r="L62" i="1" s="1"/>
  <c r="H48" i="1"/>
  <c r="H62" i="1" s="1"/>
  <c r="D48" i="1"/>
  <c r="D62" i="1" s="1"/>
  <c r="D330" i="1"/>
  <c r="C86" i="8" s="1"/>
  <c r="D436" i="1"/>
  <c r="C34" i="5"/>
  <c r="C16" i="8"/>
  <c r="C473" i="1"/>
  <c r="F12" i="6"/>
  <c r="C469" i="1"/>
  <c r="F8" i="6"/>
  <c r="I377" i="9"/>
  <c r="C464" i="1"/>
  <c r="G122" i="9"/>
  <c r="I26" i="9"/>
  <c r="H58" i="9"/>
  <c r="F90" i="9"/>
  <c r="C218" i="9"/>
  <c r="D366" i="9"/>
  <c r="CE64" i="1"/>
  <c r="F612" i="1" s="1"/>
  <c r="D368" i="9"/>
  <c r="C276" i="9"/>
  <c r="CE70" i="1"/>
  <c r="C458" i="1" s="1"/>
  <c r="CE76" i="1"/>
  <c r="CF76" i="1" s="1"/>
  <c r="K52" i="1" s="1"/>
  <c r="K67" i="1" s="1"/>
  <c r="CE77" i="1"/>
  <c r="G612" i="1" s="1"/>
  <c r="I29" i="9"/>
  <c r="C95" i="9"/>
  <c r="CE79" i="1"/>
  <c r="J612" i="1" s="1"/>
  <c r="E142" i="1"/>
  <c r="F10" i="4" s="1"/>
  <c r="G9" i="4"/>
  <c r="F9" i="4"/>
  <c r="E138" i="1"/>
  <c r="C414" i="1" s="1"/>
  <c r="D16" i="6"/>
  <c r="E195" i="1"/>
  <c r="C28" i="6"/>
  <c r="B217" i="1"/>
  <c r="C32" i="6" s="1"/>
  <c r="C140" i="8"/>
  <c r="D390" i="1"/>
  <c r="D283" i="1"/>
  <c r="C42" i="8" s="1"/>
  <c r="C40" i="8"/>
  <c r="E515" i="1"/>
  <c r="H73" i="9"/>
  <c r="E105" i="9"/>
  <c r="E519" i="1"/>
  <c r="E528" i="1"/>
  <c r="G137" i="9"/>
  <c r="C9" i="5"/>
  <c r="D173" i="1"/>
  <c r="C14" i="5" s="1"/>
  <c r="F28" i="4"/>
  <c r="F24" i="6"/>
  <c r="C204" i="9"/>
  <c r="BZ48" i="1"/>
  <c r="BZ62" i="1" s="1"/>
  <c r="G48" i="1"/>
  <c r="G62" i="1" s="1"/>
  <c r="G12" i="9" s="1"/>
  <c r="AC48" i="1"/>
  <c r="AC62" i="1" s="1"/>
  <c r="H108" i="9" s="1"/>
  <c r="AU48" i="1"/>
  <c r="AU62" i="1" s="1"/>
  <c r="BS48" i="1"/>
  <c r="BS62" i="1" s="1"/>
  <c r="M48" i="1"/>
  <c r="M62" i="1" s="1"/>
  <c r="AE48" i="1"/>
  <c r="AE62" i="1" s="1"/>
  <c r="BC48" i="1"/>
  <c r="BC62" i="1" s="1"/>
  <c r="O48" i="1"/>
  <c r="O62" i="1" s="1"/>
  <c r="AM48" i="1"/>
  <c r="AM62" i="1" s="1"/>
  <c r="BI48" i="1"/>
  <c r="BI62" i="1" s="1"/>
  <c r="E268" i="9" s="1"/>
  <c r="C427" i="1"/>
  <c r="CD71" i="1"/>
  <c r="E373" i="9" s="1"/>
  <c r="BQ48" i="1"/>
  <c r="BQ62" i="1" s="1"/>
  <c r="F300" i="9" s="1"/>
  <c r="BA48" i="1"/>
  <c r="BA62" i="1" s="1"/>
  <c r="AK48" i="1"/>
  <c r="AK62" i="1" s="1"/>
  <c r="U48" i="1"/>
  <c r="U62" i="1" s="1"/>
  <c r="E48" i="1"/>
  <c r="E62" i="1" s="1"/>
  <c r="BU48" i="1"/>
  <c r="BU62" i="1" s="1"/>
  <c r="C332" i="9" s="1"/>
  <c r="BM48" i="1"/>
  <c r="BM62" i="1" s="1"/>
  <c r="I268" i="9" s="1"/>
  <c r="BE48" i="1"/>
  <c r="BE62" i="1" s="1"/>
  <c r="AW48" i="1"/>
  <c r="AW62" i="1" s="1"/>
  <c r="AO48" i="1"/>
  <c r="AO62" i="1" s="1"/>
  <c r="AG48" i="1"/>
  <c r="AG62" i="1" s="1"/>
  <c r="Y48" i="1"/>
  <c r="Y62" i="1" s="1"/>
  <c r="Q48" i="1"/>
  <c r="Q62" i="1" s="1"/>
  <c r="I48" i="1"/>
  <c r="I62" i="1" s="1"/>
  <c r="CC48" i="1"/>
  <c r="CC62" i="1"/>
  <c r="BW48" i="1"/>
  <c r="BW62" i="1" s="1"/>
  <c r="BO48" i="1"/>
  <c r="BO62" i="1" s="1"/>
  <c r="D300" i="9" s="1"/>
  <c r="BG48" i="1"/>
  <c r="BG62" i="1" s="1"/>
  <c r="C268" i="9" s="1"/>
  <c r="AY48" i="1"/>
  <c r="AY62" i="1" s="1"/>
  <c r="AQ48" i="1"/>
  <c r="AQ62" i="1" s="1"/>
  <c r="AI48" i="1"/>
  <c r="AI62" i="1" s="1"/>
  <c r="AA48" i="1"/>
  <c r="AA62" i="1" s="1"/>
  <c r="F108" i="9" s="1"/>
  <c r="S48" i="1"/>
  <c r="S62" i="1" s="1"/>
  <c r="K48" i="1"/>
  <c r="K62" i="1" s="1"/>
  <c r="C615" i="1"/>
  <c r="CB48" i="1"/>
  <c r="CB62" i="1" s="1"/>
  <c r="C364" i="9" s="1"/>
  <c r="E372" i="9"/>
  <c r="CA48" i="1"/>
  <c r="CA62" i="1" s="1"/>
  <c r="BY48" i="1"/>
  <c r="BY62" i="1" s="1"/>
  <c r="BX48" i="1"/>
  <c r="BX62" i="1" s="1"/>
  <c r="BV48" i="1"/>
  <c r="BV62" i="1" s="1"/>
  <c r="BT48" i="1"/>
  <c r="BT62" i="1" s="1"/>
  <c r="BR48" i="1"/>
  <c r="BR62" i="1" s="1"/>
  <c r="BP48" i="1"/>
  <c r="BP62" i="1" s="1"/>
  <c r="BN48" i="1"/>
  <c r="BN62" i="1" s="1"/>
  <c r="BL48" i="1"/>
  <c r="BL62" i="1" s="1"/>
  <c r="BJ48" i="1"/>
  <c r="BJ62" i="1" s="1"/>
  <c r="BH48" i="1"/>
  <c r="BH62" i="1" s="1"/>
  <c r="BF48" i="1"/>
  <c r="BF62" i="1" s="1"/>
  <c r="BD48" i="1"/>
  <c r="BD62" i="1" s="1"/>
  <c r="BB48" i="1"/>
  <c r="BB62" i="1" s="1"/>
  <c r="AZ48" i="1"/>
  <c r="AZ62" i="1" s="1"/>
  <c r="AX48" i="1"/>
  <c r="AX62" i="1" s="1"/>
  <c r="AV48" i="1"/>
  <c r="AV62" i="1" s="1"/>
  <c r="AT48" i="1"/>
  <c r="AT62" i="1" s="1"/>
  <c r="AR48" i="1"/>
  <c r="AR62" i="1" s="1"/>
  <c r="AP48" i="1"/>
  <c r="AP62" i="1" s="1"/>
  <c r="AN48" i="1"/>
  <c r="AN62" i="1" s="1"/>
  <c r="E172" i="9" s="1"/>
  <c r="AL48" i="1"/>
  <c r="AL62" i="1" s="1"/>
  <c r="AJ48" i="1"/>
  <c r="AJ62" i="1" s="1"/>
  <c r="H140" i="9" s="1"/>
  <c r="AH48" i="1"/>
  <c r="AH62" i="1" s="1"/>
  <c r="AF48" i="1"/>
  <c r="AF62" i="1" s="1"/>
  <c r="AD48" i="1"/>
  <c r="AD62" i="1" s="1"/>
  <c r="Z48" i="1"/>
  <c r="Z62" i="1" s="1"/>
  <c r="V48" i="1"/>
  <c r="V62" i="1" s="1"/>
  <c r="R48" i="1"/>
  <c r="R62" i="1" s="1"/>
  <c r="N48" i="1"/>
  <c r="N62" i="1" s="1"/>
  <c r="J48" i="1"/>
  <c r="J62" i="1" s="1"/>
  <c r="F48" i="1"/>
  <c r="F62" i="1" s="1"/>
  <c r="B441" i="1"/>
  <c r="C141" i="8"/>
  <c r="D612" i="1"/>
  <c r="I372" i="9"/>
  <c r="I366" i="9"/>
  <c r="C430" i="1"/>
  <c r="I380" i="9" l="1"/>
  <c r="AN52" i="1"/>
  <c r="AN67" i="1" s="1"/>
  <c r="C27" i="5"/>
  <c r="E19" i="4"/>
  <c r="G19" i="4"/>
  <c r="B447" i="1"/>
  <c r="G28" i="4"/>
  <c r="G10" i="4"/>
  <c r="C236" i="9"/>
  <c r="H12" i="9"/>
  <c r="B440" i="1"/>
  <c r="BU52" i="1"/>
  <c r="BU67" i="1" s="1"/>
  <c r="BU71" i="1" s="1"/>
  <c r="C641" i="1" s="1"/>
  <c r="K71" i="1"/>
  <c r="D53" i="9" s="1"/>
  <c r="AF52" i="1"/>
  <c r="AF67" i="1" s="1"/>
  <c r="AE52" i="1"/>
  <c r="AE67" i="1" s="1"/>
  <c r="C145" i="9" s="1"/>
  <c r="AG52" i="1"/>
  <c r="AG67" i="1" s="1"/>
  <c r="AG71" i="1" s="1"/>
  <c r="C698" i="1" s="1"/>
  <c r="C52" i="1"/>
  <c r="C67" i="1" s="1"/>
  <c r="E52" i="1"/>
  <c r="E67" i="1" s="1"/>
  <c r="BO52" i="1"/>
  <c r="BO67" i="1" s="1"/>
  <c r="BL52" i="1"/>
  <c r="BL67" i="1" s="1"/>
  <c r="AB52" i="1"/>
  <c r="AB67" i="1" s="1"/>
  <c r="AU52" i="1"/>
  <c r="AU67" i="1" s="1"/>
  <c r="BW52" i="1"/>
  <c r="BW67" i="1" s="1"/>
  <c r="AS52" i="1"/>
  <c r="AS67" i="1" s="1"/>
  <c r="AS71" i="1" s="1"/>
  <c r="C538" i="1" s="1"/>
  <c r="G538" i="1" s="1"/>
  <c r="AD52" i="1"/>
  <c r="AD67" i="1" s="1"/>
  <c r="W52" i="1"/>
  <c r="W67" i="1" s="1"/>
  <c r="AI52" i="1"/>
  <c r="AI67" i="1" s="1"/>
  <c r="G145" i="9" s="1"/>
  <c r="AP52" i="1"/>
  <c r="AP67" i="1" s="1"/>
  <c r="J52" i="1"/>
  <c r="J67" i="1" s="1"/>
  <c r="J71" i="1" s="1"/>
  <c r="Y52" i="1"/>
  <c r="Y67" i="1" s="1"/>
  <c r="Y71" i="1" s="1"/>
  <c r="C690" i="1" s="1"/>
  <c r="BP52" i="1"/>
  <c r="BP67" i="1" s="1"/>
  <c r="BP71" i="1" s="1"/>
  <c r="U52" i="1"/>
  <c r="U67" i="1" s="1"/>
  <c r="G81" i="9" s="1"/>
  <c r="AT52" i="1"/>
  <c r="AT67" i="1" s="1"/>
  <c r="AT71" i="1" s="1"/>
  <c r="BS52" i="1"/>
  <c r="BS67" i="1" s="1"/>
  <c r="BS71" i="1" s="1"/>
  <c r="C119" i="8"/>
  <c r="D368" i="1"/>
  <c r="C120" i="8" s="1"/>
  <c r="D5" i="7"/>
  <c r="D428" i="1"/>
  <c r="B10" i="4"/>
  <c r="I612" i="1"/>
  <c r="C575" i="1"/>
  <c r="C429" i="1"/>
  <c r="F332" i="9"/>
  <c r="AN71" i="1"/>
  <c r="E181" i="9" s="1"/>
  <c r="E140" i="9"/>
  <c r="BK48" i="1"/>
  <c r="BK62" i="1" s="1"/>
  <c r="C48" i="1"/>
  <c r="C62" i="1" s="1"/>
  <c r="I362" i="9"/>
  <c r="D305" i="9"/>
  <c r="D268" i="9"/>
  <c r="G236" i="9"/>
  <c r="G76" i="9"/>
  <c r="D76" i="9"/>
  <c r="I300" i="9"/>
  <c r="F172" i="9"/>
  <c r="H236" i="9"/>
  <c r="C566" i="1"/>
  <c r="C504" i="1"/>
  <c r="G504" i="1" s="1"/>
  <c r="H268" i="9"/>
  <c r="H300" i="9"/>
  <c r="D145" i="9"/>
  <c r="D49" i="9"/>
  <c r="AF71" i="1"/>
  <c r="D140" i="9"/>
  <c r="I172" i="9"/>
  <c r="F204" i="9"/>
  <c r="E76" i="9"/>
  <c r="I12" i="9"/>
  <c r="E44" i="9"/>
  <c r="G108" i="9"/>
  <c r="H332" i="9"/>
  <c r="C44" i="9"/>
  <c r="D236" i="9"/>
  <c r="I332" i="9"/>
  <c r="I381" i="9"/>
  <c r="CF77" i="1"/>
  <c r="E108" i="9"/>
  <c r="D172" i="9"/>
  <c r="BH52" i="1"/>
  <c r="BH67" i="1" s="1"/>
  <c r="BH71" i="1" s="1"/>
  <c r="AH52" i="1"/>
  <c r="AH67" i="1" s="1"/>
  <c r="F145" i="9" s="1"/>
  <c r="Q52" i="1"/>
  <c r="Q67" i="1" s="1"/>
  <c r="Q71" i="1" s="1"/>
  <c r="C85" i="9" s="1"/>
  <c r="I52" i="1"/>
  <c r="I67" i="1" s="1"/>
  <c r="N52" i="1"/>
  <c r="N67" i="1" s="1"/>
  <c r="BK52" i="1"/>
  <c r="BK67" i="1" s="1"/>
  <c r="V52" i="1"/>
  <c r="V67" i="1" s="1"/>
  <c r="CA52" i="1"/>
  <c r="CA67" i="1" s="1"/>
  <c r="CA71" i="1" s="1"/>
  <c r="E300" i="9"/>
  <c r="C76" i="9"/>
  <c r="F236" i="9"/>
  <c r="BC52" i="1"/>
  <c r="BC67" i="1" s="1"/>
  <c r="BC71" i="1" s="1"/>
  <c r="BZ52" i="1"/>
  <c r="BZ67" i="1" s="1"/>
  <c r="H337" i="9" s="1"/>
  <c r="AO52" i="1"/>
  <c r="AO67" i="1" s="1"/>
  <c r="F177" i="9" s="1"/>
  <c r="O52" i="1"/>
  <c r="O67" i="1" s="1"/>
  <c r="R52" i="1"/>
  <c r="R67" i="1" s="1"/>
  <c r="X52" i="1"/>
  <c r="X67" i="1" s="1"/>
  <c r="X71" i="1" s="1"/>
  <c r="C117" i="9" s="1"/>
  <c r="BJ52" i="1"/>
  <c r="BJ67" i="1" s="1"/>
  <c r="CC52" i="1"/>
  <c r="CC67" i="1" s="1"/>
  <c r="D369" i="9" s="1"/>
  <c r="BX52" i="1"/>
  <c r="BX67" i="1" s="1"/>
  <c r="BX71" i="1" s="1"/>
  <c r="P52" i="1"/>
  <c r="P67" i="1" s="1"/>
  <c r="P71" i="1" s="1"/>
  <c r="I53" i="9" s="1"/>
  <c r="BB52" i="1"/>
  <c r="BB67" i="1" s="1"/>
  <c r="BB71" i="1" s="1"/>
  <c r="AZ52" i="1"/>
  <c r="AZ67" i="1" s="1"/>
  <c r="AZ71" i="1" s="1"/>
  <c r="AR52" i="1"/>
  <c r="AR67" i="1" s="1"/>
  <c r="AJ52" i="1"/>
  <c r="AJ67" i="1" s="1"/>
  <c r="AJ71" i="1" s="1"/>
  <c r="BG52" i="1"/>
  <c r="BG67" i="1" s="1"/>
  <c r="BG71" i="1" s="1"/>
  <c r="C552" i="1" s="1"/>
  <c r="AQ52" i="1"/>
  <c r="AQ67" i="1" s="1"/>
  <c r="AQ71" i="1" s="1"/>
  <c r="C140" i="9"/>
  <c r="BA52" i="1"/>
  <c r="BA67" i="1" s="1"/>
  <c r="L52" i="1"/>
  <c r="L67" i="1" s="1"/>
  <c r="L71" i="1" s="1"/>
  <c r="C677" i="1" s="1"/>
  <c r="BI52" i="1"/>
  <c r="BI67" i="1" s="1"/>
  <c r="BI71" i="1" s="1"/>
  <c r="C634" i="1" s="1"/>
  <c r="AC52" i="1"/>
  <c r="AC67" i="1" s="1"/>
  <c r="AC71" i="1" s="1"/>
  <c r="BT52" i="1"/>
  <c r="BT67" i="1" s="1"/>
  <c r="Z52" i="1"/>
  <c r="Z67" i="1" s="1"/>
  <c r="Z71" i="1" s="1"/>
  <c r="AL52" i="1"/>
  <c r="AL67" i="1" s="1"/>
  <c r="AL71" i="1" s="1"/>
  <c r="S52" i="1"/>
  <c r="S67" i="1" s="1"/>
  <c r="S71" i="1" s="1"/>
  <c r="H52" i="1"/>
  <c r="H67" i="1" s="1"/>
  <c r="H71" i="1" s="1"/>
  <c r="AV52" i="1"/>
  <c r="AV67" i="1" s="1"/>
  <c r="I140" i="9"/>
  <c r="I90" i="9"/>
  <c r="D44" i="9"/>
  <c r="F140" i="9"/>
  <c r="D12" i="9"/>
  <c r="I108" i="9"/>
  <c r="D204" i="9"/>
  <c r="F268" i="9"/>
  <c r="G332" i="9"/>
  <c r="C300" i="9"/>
  <c r="H76" i="9"/>
  <c r="G172" i="9"/>
  <c r="I236" i="9"/>
  <c r="D332" i="9"/>
  <c r="C17" i="9"/>
  <c r="H204" i="9"/>
  <c r="G44" i="9"/>
  <c r="C172" i="9"/>
  <c r="E236" i="9"/>
  <c r="G300" i="9"/>
  <c r="F44" i="9"/>
  <c r="H44" i="9"/>
  <c r="B446" i="1"/>
  <c r="D242" i="1"/>
  <c r="H273" i="9"/>
  <c r="F12" i="9"/>
  <c r="G140" i="9"/>
  <c r="E332" i="9"/>
  <c r="E12" i="9"/>
  <c r="E71" i="1"/>
  <c r="C418" i="1"/>
  <c r="D438" i="1"/>
  <c r="C108" i="9"/>
  <c r="F14" i="6"/>
  <c r="C471" i="1"/>
  <c r="F10" i="6"/>
  <c r="D339" i="1"/>
  <c r="D26" i="9"/>
  <c r="CE75" i="1"/>
  <c r="E177" i="9"/>
  <c r="G204" i="9"/>
  <c r="D108" i="9"/>
  <c r="E204" i="9"/>
  <c r="F7" i="6"/>
  <c r="E204" i="1"/>
  <c r="C468" i="1"/>
  <c r="I383" i="9"/>
  <c r="D22" i="7"/>
  <c r="C40" i="5"/>
  <c r="I76" i="9"/>
  <c r="C420" i="1"/>
  <c r="B28" i="4"/>
  <c r="F186" i="9"/>
  <c r="E17" i="9"/>
  <c r="I204" i="9"/>
  <c r="H172" i="9"/>
  <c r="BD52" i="1"/>
  <c r="BD67" i="1" s="1"/>
  <c r="BD71" i="1" s="1"/>
  <c r="AM52" i="1"/>
  <c r="AM67" i="1" s="1"/>
  <c r="AM71" i="1" s="1"/>
  <c r="BF52" i="1"/>
  <c r="BF67" i="1" s="1"/>
  <c r="BF71" i="1" s="1"/>
  <c r="BQ52" i="1"/>
  <c r="BQ67" i="1" s="1"/>
  <c r="BQ71" i="1" s="1"/>
  <c r="F52" i="1"/>
  <c r="F67" i="1" s="1"/>
  <c r="F71" i="1" s="1"/>
  <c r="F21" i="9" s="1"/>
  <c r="BY52" i="1"/>
  <c r="BY67" i="1" s="1"/>
  <c r="BY71" i="1" s="1"/>
  <c r="AY52" i="1"/>
  <c r="AY67" i="1" s="1"/>
  <c r="AY71" i="1" s="1"/>
  <c r="BM52" i="1"/>
  <c r="BM67" i="1" s="1"/>
  <c r="BM71" i="1" s="1"/>
  <c r="C638" i="1" s="1"/>
  <c r="CB52" i="1"/>
  <c r="CB67" i="1" s="1"/>
  <c r="CB71" i="1" s="1"/>
  <c r="AW52" i="1"/>
  <c r="AW67" i="1" s="1"/>
  <c r="AW71" i="1" s="1"/>
  <c r="C542" i="1" s="1"/>
  <c r="T52" i="1"/>
  <c r="T67" i="1" s="1"/>
  <c r="T71" i="1" s="1"/>
  <c r="C685" i="1" s="1"/>
  <c r="BN52" i="1"/>
  <c r="BN67" i="1" s="1"/>
  <c r="BN71" i="1" s="1"/>
  <c r="M52" i="1"/>
  <c r="M67" i="1" s="1"/>
  <c r="M71" i="1" s="1"/>
  <c r="AK52" i="1"/>
  <c r="AK67" i="1" s="1"/>
  <c r="AK71" i="1" s="1"/>
  <c r="C530" i="1" s="1"/>
  <c r="G530" i="1" s="1"/>
  <c r="BV52" i="1"/>
  <c r="BV67" i="1" s="1"/>
  <c r="BV71" i="1" s="1"/>
  <c r="D52" i="1"/>
  <c r="D67" i="1" s="1"/>
  <c r="D71" i="1" s="1"/>
  <c r="AA52" i="1"/>
  <c r="AA67" i="1" s="1"/>
  <c r="AA71" i="1" s="1"/>
  <c r="BE52" i="1"/>
  <c r="BE67" i="1" s="1"/>
  <c r="BE71" i="1" s="1"/>
  <c r="AX52" i="1"/>
  <c r="AX67" i="1" s="1"/>
  <c r="AX71" i="1" s="1"/>
  <c r="G52" i="1"/>
  <c r="G67" i="1" s="1"/>
  <c r="G71" i="1" s="1"/>
  <c r="BR52" i="1"/>
  <c r="BR67" i="1" s="1"/>
  <c r="BR71" i="1" s="1"/>
  <c r="I376" i="9"/>
  <c r="C463" i="1"/>
  <c r="D58" i="9"/>
  <c r="G26" i="9"/>
  <c r="I384" i="9"/>
  <c r="L612" i="1"/>
  <c r="F218" i="9"/>
  <c r="D90" i="9"/>
  <c r="D364" i="9"/>
  <c r="D464" i="1"/>
  <c r="D465" i="1" s="1"/>
  <c r="H154" i="9"/>
  <c r="I367" i="9"/>
  <c r="D434" i="1"/>
  <c r="D292" i="1"/>
  <c r="C58" i="9"/>
  <c r="C526" i="1" l="1"/>
  <c r="G526" i="1" s="1"/>
  <c r="C517" i="1"/>
  <c r="G517" i="1" s="1"/>
  <c r="E145" i="9"/>
  <c r="C676" i="1"/>
  <c r="C337" i="9"/>
  <c r="C12" i="9"/>
  <c r="BO71" i="1"/>
  <c r="CC71" i="1"/>
  <c r="C574" i="1" s="1"/>
  <c r="CE48" i="1"/>
  <c r="C639" i="1"/>
  <c r="H309" i="9"/>
  <c r="H305" i="9"/>
  <c r="F273" i="9"/>
  <c r="BJ71" i="1"/>
  <c r="F277" i="9" s="1"/>
  <c r="C341" i="9"/>
  <c r="O71" i="1"/>
  <c r="H53" i="9" s="1"/>
  <c r="AD71" i="1"/>
  <c r="C695" i="1" s="1"/>
  <c r="I113" i="9"/>
  <c r="AE71" i="1"/>
  <c r="H81" i="9"/>
  <c r="V71" i="1"/>
  <c r="C515" i="1" s="1"/>
  <c r="G515" i="1" s="1"/>
  <c r="E149" i="9"/>
  <c r="C71" i="1"/>
  <c r="C496" i="1" s="1"/>
  <c r="G496" i="1" s="1"/>
  <c r="D373" i="1"/>
  <c r="C126" i="8" s="1"/>
  <c r="AI71" i="1"/>
  <c r="G149" i="9" s="1"/>
  <c r="E273" i="9"/>
  <c r="E305" i="9"/>
  <c r="C689" i="1"/>
  <c r="C621" i="1"/>
  <c r="C561" i="1"/>
  <c r="E309" i="9"/>
  <c r="AP71" i="1"/>
  <c r="C535" i="1" s="1"/>
  <c r="G535" i="1" s="1"/>
  <c r="AB71" i="1"/>
  <c r="C521" i="1" s="1"/>
  <c r="G521" i="1" s="1"/>
  <c r="H49" i="9"/>
  <c r="G113" i="9"/>
  <c r="I17" i="9"/>
  <c r="G177" i="9"/>
  <c r="E337" i="9"/>
  <c r="BW71" i="1"/>
  <c r="E341" i="9" s="1"/>
  <c r="U71" i="1"/>
  <c r="C686" i="1" s="1"/>
  <c r="BL71" i="1"/>
  <c r="C557" i="1" s="1"/>
  <c r="E209" i="9"/>
  <c r="AU71" i="1"/>
  <c r="I81" i="9"/>
  <c r="C505" i="1"/>
  <c r="G505" i="1" s="1"/>
  <c r="E49" i="9"/>
  <c r="D209" i="9"/>
  <c r="W71" i="1"/>
  <c r="C516" i="1" s="1"/>
  <c r="G516" i="1" s="1"/>
  <c r="C49" i="9"/>
  <c r="R71" i="1"/>
  <c r="D85" i="9" s="1"/>
  <c r="D117" i="9"/>
  <c r="I177" i="9"/>
  <c r="I71" i="1"/>
  <c r="I21" i="9" s="1"/>
  <c r="C209" i="9"/>
  <c r="D81" i="9"/>
  <c r="D113" i="9"/>
  <c r="I305" i="9"/>
  <c r="C277" i="9"/>
  <c r="E53" i="9"/>
  <c r="C518" i="1"/>
  <c r="G518" i="1" s="1"/>
  <c r="C618" i="1"/>
  <c r="H149" i="9"/>
  <c r="C701" i="1"/>
  <c r="C529" i="1"/>
  <c r="G529" i="1" s="1"/>
  <c r="C550" i="1"/>
  <c r="G550" i="1" s="1"/>
  <c r="C614" i="1"/>
  <c r="D615" i="1" s="1"/>
  <c r="D672" i="1" s="1"/>
  <c r="H245" i="9"/>
  <c r="F309" i="9"/>
  <c r="C623" i="1"/>
  <c r="C636" i="1"/>
  <c r="C553" i="1"/>
  <c r="C513" i="1"/>
  <c r="G513" i="1" s="1"/>
  <c r="C564" i="1"/>
  <c r="N71" i="1"/>
  <c r="G53" i="9" s="1"/>
  <c r="C510" i="1"/>
  <c r="G510" i="1" s="1"/>
  <c r="C554" i="1"/>
  <c r="F85" i="9"/>
  <c r="C710" i="1"/>
  <c r="C213" i="9"/>
  <c r="C681" i="1"/>
  <c r="I277" i="9"/>
  <c r="C509" i="1"/>
  <c r="G509" i="1" s="1"/>
  <c r="C558" i="1"/>
  <c r="I149" i="9"/>
  <c r="C702" i="1"/>
  <c r="F209" i="9"/>
  <c r="AR71" i="1"/>
  <c r="I181" i="9" s="1"/>
  <c r="E277" i="9"/>
  <c r="AH71" i="1"/>
  <c r="C699" i="1" s="1"/>
  <c r="H277" i="9"/>
  <c r="AV71" i="1"/>
  <c r="C541" i="1" s="1"/>
  <c r="C682" i="1"/>
  <c r="BT71" i="1"/>
  <c r="C640" i="1" s="1"/>
  <c r="AO71" i="1"/>
  <c r="F181" i="9" s="1"/>
  <c r="BA71" i="1"/>
  <c r="BZ71" i="1"/>
  <c r="C562" i="1"/>
  <c r="C705" i="1"/>
  <c r="C533" i="1"/>
  <c r="G533" i="1" s="1"/>
  <c r="D277" i="9"/>
  <c r="G213" i="9"/>
  <c r="C631" i="1"/>
  <c r="CE62" i="1"/>
  <c r="G268" i="9"/>
  <c r="BK71" i="1"/>
  <c r="CE67" i="1"/>
  <c r="I369" i="9" s="1"/>
  <c r="CE52" i="1"/>
  <c r="D241" i="9"/>
  <c r="C671" i="1"/>
  <c r="G49" i="9"/>
  <c r="C499" i="1"/>
  <c r="G499" i="1" s="1"/>
  <c r="CE71" i="1"/>
  <c r="C624" i="1"/>
  <c r="C549" i="1"/>
  <c r="G245" i="9"/>
  <c r="C628" i="1"/>
  <c r="C245" i="9"/>
  <c r="C545" i="1"/>
  <c r="G545" i="1" s="1"/>
  <c r="C177" i="9"/>
  <c r="C273" i="9"/>
  <c r="E241" i="9"/>
  <c r="G273" i="9"/>
  <c r="C532" i="1"/>
  <c r="G532" i="1" s="1"/>
  <c r="C704" i="1"/>
  <c r="D181" i="9"/>
  <c r="E85" i="9"/>
  <c r="C684" i="1"/>
  <c r="C512" i="1"/>
  <c r="G512" i="1" s="1"/>
  <c r="C644" i="1"/>
  <c r="F341" i="9"/>
  <c r="C569" i="1"/>
  <c r="H145" i="9"/>
  <c r="I49" i="9"/>
  <c r="C113" i="9"/>
  <c r="C675" i="1"/>
  <c r="C503" i="1"/>
  <c r="G503" i="1" s="1"/>
  <c r="C53" i="9"/>
  <c r="C697" i="1"/>
  <c r="D149" i="9"/>
  <c r="C525" i="1"/>
  <c r="G525" i="1" s="1"/>
  <c r="H17" i="9"/>
  <c r="H113" i="9"/>
  <c r="F337" i="9"/>
  <c r="F241" i="9"/>
  <c r="I337" i="9"/>
  <c r="D273" i="9"/>
  <c r="E81" i="9"/>
  <c r="E113" i="9"/>
  <c r="H177" i="9"/>
  <c r="C241" i="9"/>
  <c r="C633" i="1"/>
  <c r="F245" i="9"/>
  <c r="C548" i="1"/>
  <c r="C81" i="9"/>
  <c r="C691" i="1"/>
  <c r="C519" i="1"/>
  <c r="G519" i="1" s="1"/>
  <c r="E117" i="9"/>
  <c r="I341" i="9"/>
  <c r="C572" i="1"/>
  <c r="C647" i="1"/>
  <c r="B570" i="1"/>
  <c r="B523" i="1"/>
  <c r="B557" i="1"/>
  <c r="B509" i="1"/>
  <c r="B506" i="1"/>
  <c r="B513" i="1"/>
  <c r="B518" i="1"/>
  <c r="B543" i="1"/>
  <c r="B502" i="1"/>
  <c r="B564" i="1"/>
  <c r="B521" i="1"/>
  <c r="B534" i="1"/>
  <c r="B501" i="1"/>
  <c r="B519" i="1"/>
  <c r="B498" i="1"/>
  <c r="B515" i="1"/>
  <c r="B565" i="1"/>
  <c r="B526" i="1"/>
  <c r="B560" i="1"/>
  <c r="B572" i="1"/>
  <c r="B562" i="1"/>
  <c r="B558" i="1"/>
  <c r="B574" i="1"/>
  <c r="B573" i="1"/>
  <c r="B527" i="1"/>
  <c r="B540" i="1"/>
  <c r="H540" i="1" s="1"/>
  <c r="G17" i="9"/>
  <c r="I273" i="9"/>
  <c r="D629" i="1"/>
  <c r="D27" i="7"/>
  <c r="B448" i="1"/>
  <c r="C497" i="1"/>
  <c r="G497" i="1" s="1"/>
  <c r="C669" i="1"/>
  <c r="D21" i="9"/>
  <c r="D341" i="1"/>
  <c r="C481" i="1" s="1"/>
  <c r="C50" i="8"/>
  <c r="D309" i="9"/>
  <c r="C627" i="1"/>
  <c r="C560" i="1"/>
  <c r="C620" i="1"/>
  <c r="H209" i="9"/>
  <c r="D337" i="9"/>
  <c r="F81" i="9"/>
  <c r="I209" i="9"/>
  <c r="I241" i="9"/>
  <c r="C522" i="1"/>
  <c r="G522" i="1" s="1"/>
  <c r="C694" i="1"/>
  <c r="H117" i="9"/>
  <c r="I378" i="9"/>
  <c r="K612" i="1"/>
  <c r="C465" i="1"/>
  <c r="C520" i="1"/>
  <c r="G520" i="1" s="1"/>
  <c r="C692" i="1"/>
  <c r="F117" i="9"/>
  <c r="C616" i="1"/>
  <c r="C543" i="1"/>
  <c r="H213" i="9"/>
  <c r="C619" i="1"/>
  <c r="C559" i="1"/>
  <c r="C309" i="9"/>
  <c r="C305" i="9"/>
  <c r="C536" i="1"/>
  <c r="G536" i="1" s="1"/>
  <c r="H181" i="9"/>
  <c r="C708" i="1"/>
  <c r="C102" i="8"/>
  <c r="C482" i="1"/>
  <c r="C498" i="1"/>
  <c r="G498" i="1" s="1"/>
  <c r="E21" i="9"/>
  <c r="C670" i="1"/>
  <c r="C501" i="1"/>
  <c r="G501" i="1" s="1"/>
  <c r="H21" i="9"/>
  <c r="C673" i="1"/>
  <c r="H241" i="9"/>
  <c r="I145" i="9"/>
  <c r="G209" i="9"/>
  <c r="G337" i="9"/>
  <c r="D177" i="9"/>
  <c r="C476" i="1"/>
  <c r="F16" i="6"/>
  <c r="C672" i="1"/>
  <c r="C500" i="1"/>
  <c r="G500" i="1" s="1"/>
  <c r="G21" i="9"/>
  <c r="C563" i="1"/>
  <c r="G309" i="9"/>
  <c r="C626" i="1"/>
  <c r="E245" i="9"/>
  <c r="C632" i="1"/>
  <c r="C547" i="1"/>
  <c r="C642" i="1"/>
  <c r="D341" i="9"/>
  <c r="C567" i="1"/>
  <c r="I245" i="9"/>
  <c r="C629" i="1"/>
  <c r="C551" i="1"/>
  <c r="G341" i="9"/>
  <c r="C570" i="1"/>
  <c r="C645" i="1"/>
  <c r="C711" i="1"/>
  <c r="D213" i="9"/>
  <c r="C539" i="1"/>
  <c r="G539" i="1" s="1"/>
  <c r="D17" i="9"/>
  <c r="F305" i="9"/>
  <c r="C622" i="1"/>
  <c r="C373" i="9"/>
  <c r="C573" i="1"/>
  <c r="C181" i="9"/>
  <c r="C703" i="1"/>
  <c r="C531" i="1"/>
  <c r="G531" i="1" s="1"/>
  <c r="G305" i="9"/>
  <c r="F113" i="9"/>
  <c r="F49" i="9"/>
  <c r="C369" i="9"/>
  <c r="F17" i="9"/>
  <c r="G241" i="9"/>
  <c r="I213" i="9"/>
  <c r="C625" i="1"/>
  <c r="C544" i="1"/>
  <c r="G544" i="1" s="1"/>
  <c r="C568" i="1"/>
  <c r="C643" i="1"/>
  <c r="C506" i="1"/>
  <c r="G506" i="1" s="1"/>
  <c r="F53" i="9"/>
  <c r="C678" i="1"/>
  <c r="C617" i="1"/>
  <c r="I117" i="9"/>
  <c r="D391" i="1" l="1"/>
  <c r="G181" i="9"/>
  <c r="C508" i="1"/>
  <c r="G508" i="1" s="1"/>
  <c r="C680" i="1"/>
  <c r="I85" i="9"/>
  <c r="C688" i="1"/>
  <c r="D373" i="9"/>
  <c r="C523" i="1"/>
  <c r="G523" i="1" s="1"/>
  <c r="D627" i="1"/>
  <c r="C693" i="1"/>
  <c r="C555" i="1"/>
  <c r="D673" i="1"/>
  <c r="C502" i="1"/>
  <c r="G502" i="1" s="1"/>
  <c r="C706" i="1"/>
  <c r="C668" i="1"/>
  <c r="D701" i="1"/>
  <c r="D691" i="1"/>
  <c r="D689" i="1"/>
  <c r="D634" i="1"/>
  <c r="G117" i="9"/>
  <c r="D696" i="1"/>
  <c r="D640" i="1"/>
  <c r="D703" i="1"/>
  <c r="D620" i="1"/>
  <c r="C21" i="9"/>
  <c r="D712" i="1"/>
  <c r="D677" i="1"/>
  <c r="D669" i="1"/>
  <c r="C687" i="1"/>
  <c r="G85" i="9"/>
  <c r="H85" i="9"/>
  <c r="C537" i="1"/>
  <c r="G537" i="1" s="1"/>
  <c r="C524" i="1"/>
  <c r="G524" i="1" s="1"/>
  <c r="C149" i="9"/>
  <c r="C696" i="1"/>
  <c r="C700" i="1"/>
  <c r="C528" i="1"/>
  <c r="G528" i="1" s="1"/>
  <c r="F213" i="9"/>
  <c r="C709" i="1"/>
  <c r="C514" i="1"/>
  <c r="G514" i="1" s="1"/>
  <c r="C534" i="1"/>
  <c r="G534" i="1" s="1"/>
  <c r="C707" i="1"/>
  <c r="C679" i="1"/>
  <c r="D678" i="1"/>
  <c r="D621" i="1"/>
  <c r="D670" i="1"/>
  <c r="D638" i="1"/>
  <c r="D671" i="1"/>
  <c r="C713" i="1"/>
  <c r="C637" i="1"/>
  <c r="C540" i="1"/>
  <c r="G540" i="1" s="1"/>
  <c r="E213" i="9"/>
  <c r="C712" i="1"/>
  <c r="C507" i="1"/>
  <c r="G507" i="1" s="1"/>
  <c r="D635" i="1"/>
  <c r="D616" i="1"/>
  <c r="D647" i="1"/>
  <c r="D698" i="1"/>
  <c r="D694" i="1"/>
  <c r="D713" i="1"/>
  <c r="D637" i="1"/>
  <c r="D702" i="1"/>
  <c r="D707" i="1"/>
  <c r="D636" i="1"/>
  <c r="D690" i="1"/>
  <c r="D709" i="1"/>
  <c r="D685" i="1"/>
  <c r="D716" i="1"/>
  <c r="D697" i="1"/>
  <c r="D674" i="1"/>
  <c r="D617" i="1"/>
  <c r="D642" i="1"/>
  <c r="D632" i="1"/>
  <c r="D684" i="1"/>
  <c r="C674" i="1"/>
  <c r="C565" i="1"/>
  <c r="D676" i="1"/>
  <c r="D682" i="1"/>
  <c r="D706" i="1"/>
  <c r="D630" i="1"/>
  <c r="D631" i="1"/>
  <c r="D675" i="1"/>
  <c r="D711" i="1"/>
  <c r="D699" i="1"/>
  <c r="D705" i="1"/>
  <c r="D686" i="1"/>
  <c r="D628" i="1"/>
  <c r="D623" i="1"/>
  <c r="D639" i="1"/>
  <c r="D700" i="1"/>
  <c r="D704" i="1"/>
  <c r="D622" i="1"/>
  <c r="D645" i="1"/>
  <c r="D692" i="1"/>
  <c r="D644" i="1"/>
  <c r="D687" i="1"/>
  <c r="C683" i="1"/>
  <c r="D681" i="1"/>
  <c r="D618" i="1"/>
  <c r="D625" i="1"/>
  <c r="D693" i="1"/>
  <c r="D624" i="1"/>
  <c r="D679" i="1"/>
  <c r="D683" i="1"/>
  <c r="D688" i="1"/>
  <c r="D695" i="1"/>
  <c r="D708" i="1"/>
  <c r="D619" i="1"/>
  <c r="D646" i="1"/>
  <c r="D643" i="1"/>
  <c r="D633" i="1"/>
  <c r="D680" i="1"/>
  <c r="D641" i="1"/>
  <c r="D668" i="1"/>
  <c r="D626" i="1"/>
  <c r="D710" i="1"/>
  <c r="C511" i="1"/>
  <c r="G511" i="1" s="1"/>
  <c r="C433" i="1"/>
  <c r="I309" i="9"/>
  <c r="C571" i="1"/>
  <c r="C646" i="1"/>
  <c r="H341" i="9"/>
  <c r="C546" i="1"/>
  <c r="G546" i="1" s="1"/>
  <c r="C630" i="1"/>
  <c r="D245" i="9"/>
  <c r="C527" i="1"/>
  <c r="G527" i="1" s="1"/>
  <c r="F149" i="9"/>
  <c r="G277" i="9"/>
  <c r="C635" i="1"/>
  <c r="C556" i="1"/>
  <c r="I364" i="9"/>
  <c r="C428" i="1"/>
  <c r="C716" i="1"/>
  <c r="I373" i="9"/>
  <c r="F498" i="1"/>
  <c r="H498" i="1" s="1"/>
  <c r="B541" i="1"/>
  <c r="F540" i="1"/>
  <c r="B503" i="1"/>
  <c r="F503" i="1" s="1"/>
  <c r="B554" i="1"/>
  <c r="B522" i="1"/>
  <c r="F522" i="1" s="1"/>
  <c r="B556" i="1"/>
  <c r="B555" i="1"/>
  <c r="B507" i="1"/>
  <c r="B548" i="1"/>
  <c r="B500" i="1"/>
  <c r="B552" i="1"/>
  <c r="B524" i="1"/>
  <c r="B571" i="1"/>
  <c r="B536" i="1"/>
  <c r="B551" i="1"/>
  <c r="B561" i="1"/>
  <c r="B535" i="1"/>
  <c r="B517" i="1"/>
  <c r="B529" i="1"/>
  <c r="B550" i="1"/>
  <c r="B568" i="1"/>
  <c r="B504" i="1"/>
  <c r="F504" i="1" s="1"/>
  <c r="B563" i="1"/>
  <c r="B537" i="1"/>
  <c r="B512" i="1"/>
  <c r="F512" i="1" s="1"/>
  <c r="B549" i="1"/>
  <c r="B520" i="1"/>
  <c r="B530" i="1"/>
  <c r="H530" i="1" s="1"/>
  <c r="B569" i="1"/>
  <c r="B566" i="1"/>
  <c r="B544" i="1"/>
  <c r="B511" i="1"/>
  <c r="B545" i="1"/>
  <c r="B567" i="1"/>
  <c r="B553" i="1"/>
  <c r="B538" i="1"/>
  <c r="F538" i="1" s="1"/>
  <c r="B499" i="1"/>
  <c r="B539" i="1"/>
  <c r="B505" i="1"/>
  <c r="B531" i="1"/>
  <c r="B516" i="1"/>
  <c r="B525" i="1"/>
  <c r="F515" i="1"/>
  <c r="H515" i="1" s="1"/>
  <c r="B546" i="1"/>
  <c r="F546" i="1" s="1"/>
  <c r="B542" i="1"/>
  <c r="B547" i="1"/>
  <c r="B508" i="1"/>
  <c r="F508" i="1" s="1"/>
  <c r="B532" i="1"/>
  <c r="B533" i="1"/>
  <c r="B559" i="1"/>
  <c r="B510" i="1"/>
  <c r="F510" i="1" s="1"/>
  <c r="F501" i="1"/>
  <c r="H501" i="1"/>
  <c r="B528" i="1"/>
  <c r="B514" i="1"/>
  <c r="F514" i="1" s="1"/>
  <c r="B497" i="1"/>
  <c r="F513" i="1"/>
  <c r="H513" i="1"/>
  <c r="C142" i="8"/>
  <c r="D393" i="1"/>
  <c r="F534" i="1"/>
  <c r="H534" i="1"/>
  <c r="H502" i="1"/>
  <c r="F502" i="1"/>
  <c r="H512" i="1"/>
  <c r="F526" i="1"/>
  <c r="H526" i="1" s="1"/>
  <c r="H518" i="1"/>
  <c r="F518" i="1"/>
  <c r="F506" i="1"/>
  <c r="H506" i="1"/>
  <c r="F509" i="1"/>
  <c r="H509" i="1"/>
  <c r="H508" i="1" l="1"/>
  <c r="C441" i="1"/>
  <c r="E623" i="1"/>
  <c r="E716" i="1" s="1"/>
  <c r="H507" i="1"/>
  <c r="E612" i="1"/>
  <c r="E675" i="1" s="1"/>
  <c r="D715" i="1"/>
  <c r="C715" i="1"/>
  <c r="C648" i="1"/>
  <c r="M716" i="1" s="1"/>
  <c r="H503" i="1"/>
  <c r="F500" i="1"/>
  <c r="H500" i="1" s="1"/>
  <c r="F507" i="1"/>
  <c r="H538" i="1"/>
  <c r="H510" i="1"/>
  <c r="H546" i="1"/>
  <c r="H504" i="1"/>
  <c r="H522" i="1"/>
  <c r="F499" i="1"/>
  <c r="H499" i="1"/>
  <c r="F536" i="1"/>
  <c r="H536" i="1" s="1"/>
  <c r="H505" i="1"/>
  <c r="F505" i="1"/>
  <c r="B496" i="1"/>
  <c r="F516" i="1"/>
  <c r="H516" i="1"/>
  <c r="F511" i="1"/>
  <c r="H511" i="1" s="1"/>
  <c r="F517" i="1"/>
  <c r="H517" i="1"/>
  <c r="H514" i="1"/>
  <c r="F530" i="1"/>
  <c r="F524" i="1"/>
  <c r="H524" i="1" s="1"/>
  <c r="F497" i="1"/>
  <c r="H497" i="1" s="1"/>
  <c r="F528" i="1"/>
  <c r="H528" i="1" s="1"/>
  <c r="H532" i="1"/>
  <c r="F532" i="1"/>
  <c r="F520" i="1"/>
  <c r="H520" i="1"/>
  <c r="F550" i="1"/>
  <c r="H550" i="1"/>
  <c r="F544" i="1"/>
  <c r="H544" i="1"/>
  <c r="H545" i="1"/>
  <c r="F545" i="1"/>
  <c r="H525" i="1"/>
  <c r="F525" i="1"/>
  <c r="F529" i="1"/>
  <c r="H529" i="1" s="1"/>
  <c r="C146" i="8"/>
  <c r="D396" i="1"/>
  <c r="C151" i="8" s="1"/>
  <c r="F521" i="1"/>
  <c r="H521" i="1"/>
  <c r="F535" i="1"/>
  <c r="H535" i="1" s="1"/>
  <c r="H533" i="1"/>
  <c r="F533" i="1"/>
  <c r="H527" i="1"/>
  <c r="F527" i="1"/>
  <c r="F539" i="1"/>
  <c r="H539" i="1"/>
  <c r="F519" i="1"/>
  <c r="H519" i="1"/>
  <c r="F523" i="1"/>
  <c r="H523" i="1"/>
  <c r="F537" i="1"/>
  <c r="H537" i="1"/>
  <c r="F531" i="1"/>
  <c r="H531" i="1"/>
  <c r="E627" i="1" l="1"/>
  <c r="E705" i="1"/>
  <c r="E671" i="1"/>
  <c r="E699" i="1"/>
  <c r="E630" i="1"/>
  <c r="E701" i="1"/>
  <c r="E682" i="1"/>
  <c r="E636" i="1"/>
  <c r="E676" i="1"/>
  <c r="E696" i="1"/>
  <c r="E634" i="1"/>
  <c r="E703" i="1"/>
  <c r="E631" i="1"/>
  <c r="E647" i="1"/>
  <c r="E693" i="1"/>
  <c r="E672" i="1"/>
  <c r="E625" i="1"/>
  <c r="E639" i="1"/>
  <c r="E641" i="1"/>
  <c r="E690" i="1"/>
  <c r="E632" i="1"/>
  <c r="E668" i="1"/>
  <c r="E700" i="1"/>
  <c r="E691" i="1"/>
  <c r="E698" i="1"/>
  <c r="E678" i="1"/>
  <c r="E626" i="1"/>
  <c r="E681" i="1"/>
  <c r="E709" i="1"/>
  <c r="E679" i="1"/>
  <c r="E706" i="1"/>
  <c r="E624" i="1"/>
  <c r="F624" i="1" s="1"/>
  <c r="F713" i="1" s="1"/>
  <c r="E694" i="1"/>
  <c r="E670" i="1"/>
  <c r="E674" i="1"/>
  <c r="E635" i="1"/>
  <c r="E687" i="1"/>
  <c r="E686" i="1"/>
  <c r="E644" i="1"/>
  <c r="E645" i="1"/>
  <c r="E711" i="1"/>
  <c r="E713" i="1"/>
  <c r="E708" i="1"/>
  <c r="E689" i="1"/>
  <c r="E628" i="1"/>
  <c r="E695" i="1"/>
  <c r="E692" i="1"/>
  <c r="E629" i="1"/>
  <c r="E637" i="1"/>
  <c r="E673" i="1"/>
  <c r="E707" i="1"/>
  <c r="E677" i="1"/>
  <c r="E680" i="1"/>
  <c r="E685" i="1"/>
  <c r="E638" i="1"/>
  <c r="E704" i="1"/>
  <c r="E633" i="1"/>
  <c r="E712" i="1"/>
  <c r="E646" i="1"/>
  <c r="E642" i="1"/>
  <c r="E669" i="1"/>
  <c r="E688" i="1"/>
  <c r="E710" i="1"/>
  <c r="E643" i="1"/>
  <c r="E640" i="1"/>
  <c r="E684" i="1"/>
  <c r="E683" i="1"/>
  <c r="E702" i="1"/>
  <c r="E697" i="1"/>
  <c r="F690" i="1"/>
  <c r="F496" i="1"/>
  <c r="H496" i="1"/>
  <c r="F678" i="1" l="1"/>
  <c r="F673" i="1"/>
  <c r="F716" i="1"/>
  <c r="F687" i="1"/>
  <c r="F645" i="1"/>
  <c r="F676" i="1"/>
  <c r="F628" i="1"/>
  <c r="F635" i="1"/>
  <c r="F674" i="1"/>
  <c r="F625" i="1"/>
  <c r="F670" i="1"/>
  <c r="F683" i="1"/>
  <c r="F710" i="1"/>
  <c r="F675" i="1"/>
  <c r="F709" i="1"/>
  <c r="F700" i="1"/>
  <c r="F627" i="1"/>
  <c r="F694" i="1"/>
  <c r="F630" i="1"/>
  <c r="F695" i="1"/>
  <c r="F691" i="1"/>
  <c r="F640" i="1"/>
  <c r="F682" i="1"/>
  <c r="F684" i="1"/>
  <c r="F646" i="1"/>
  <c r="F669" i="1"/>
  <c r="E715" i="1"/>
  <c r="F693" i="1"/>
  <c r="F637" i="1"/>
  <c r="F647" i="1"/>
  <c r="F712" i="1"/>
  <c r="F704" i="1"/>
  <c r="F689" i="1"/>
  <c r="F677" i="1"/>
  <c r="F692" i="1"/>
  <c r="F697" i="1"/>
  <c r="F685" i="1"/>
  <c r="F671" i="1"/>
  <c r="F705" i="1"/>
  <c r="F672" i="1"/>
  <c r="F632" i="1"/>
  <c r="F631" i="1"/>
  <c r="F634" i="1"/>
  <c r="F703" i="1"/>
  <c r="F711" i="1"/>
  <c r="F680" i="1"/>
  <c r="F668" i="1"/>
  <c r="F702" i="1"/>
  <c r="F699" i="1"/>
  <c r="F706" i="1"/>
  <c r="F641" i="1"/>
  <c r="F636" i="1"/>
  <c r="F626" i="1"/>
  <c r="F707" i="1"/>
  <c r="F639" i="1"/>
  <c r="F644" i="1"/>
  <c r="F686" i="1"/>
  <c r="F642" i="1"/>
  <c r="F688" i="1"/>
  <c r="F643" i="1"/>
  <c r="F633" i="1"/>
  <c r="F708" i="1"/>
  <c r="F679" i="1"/>
  <c r="F638" i="1"/>
  <c r="F698" i="1"/>
  <c r="F629" i="1"/>
  <c r="F701" i="1"/>
  <c r="G625" i="1"/>
  <c r="G642" i="1" s="1"/>
  <c r="F696" i="1"/>
  <c r="F681" i="1"/>
  <c r="G680" i="1"/>
  <c r="G703" i="1"/>
  <c r="G709" i="1"/>
  <c r="G674" i="1"/>
  <c r="G681" i="1" l="1"/>
  <c r="G626" i="1"/>
  <c r="G702" i="1"/>
  <c r="G678" i="1"/>
  <c r="G697" i="1"/>
  <c r="G686" i="1"/>
  <c r="G700" i="1"/>
  <c r="G638" i="1"/>
  <c r="G631" i="1"/>
  <c r="G671" i="1"/>
  <c r="G644" i="1"/>
  <c r="G684" i="1"/>
  <c r="G698" i="1"/>
  <c r="G683" i="1"/>
  <c r="G640" i="1"/>
  <c r="G633" i="1"/>
  <c r="G637" i="1"/>
  <c r="G679" i="1"/>
  <c r="G672" i="1"/>
  <c r="G676" i="1"/>
  <c r="G645" i="1"/>
  <c r="G716" i="1"/>
  <c r="G682" i="1"/>
  <c r="G696" i="1"/>
  <c r="G689" i="1"/>
  <c r="G669" i="1"/>
  <c r="G699" i="1"/>
  <c r="G685" i="1"/>
  <c r="G647" i="1"/>
  <c r="G670" i="1"/>
  <c r="G627" i="1"/>
  <c r="H628" i="1" s="1"/>
  <c r="G632" i="1"/>
  <c r="G687" i="1"/>
  <c r="G677" i="1"/>
  <c r="G628" i="1"/>
  <c r="G639" i="1"/>
  <c r="G634" i="1"/>
  <c r="G646" i="1"/>
  <c r="G695" i="1"/>
  <c r="G711" i="1"/>
  <c r="G708" i="1"/>
  <c r="G643" i="1"/>
  <c r="G635" i="1"/>
  <c r="G675" i="1"/>
  <c r="G692" i="1"/>
  <c r="G691" i="1"/>
  <c r="G693" i="1"/>
  <c r="G712" i="1"/>
  <c r="G701" i="1"/>
  <c r="G694" i="1"/>
  <c r="G707" i="1"/>
  <c r="G705" i="1"/>
  <c r="G629" i="1"/>
  <c r="G706" i="1"/>
  <c r="G636" i="1"/>
  <c r="G710" i="1"/>
  <c r="G690" i="1"/>
  <c r="G688" i="1"/>
  <c r="G641" i="1"/>
  <c r="G713" i="1"/>
  <c r="G704" i="1"/>
  <c r="G668" i="1"/>
  <c r="G673" i="1"/>
  <c r="G630" i="1"/>
  <c r="F715" i="1"/>
  <c r="G715" i="1" l="1"/>
  <c r="H684" i="1"/>
  <c r="H699" i="1"/>
  <c r="H705" i="1"/>
  <c r="H701" i="1"/>
  <c r="H690" i="1"/>
  <c r="H670" i="1"/>
  <c r="H637" i="1"/>
  <c r="H629" i="1"/>
  <c r="I629" i="1" s="1"/>
  <c r="H695" i="1"/>
  <c r="H704" i="1"/>
  <c r="H644" i="1"/>
  <c r="H635" i="1"/>
  <c r="H709" i="1"/>
  <c r="H673" i="1"/>
  <c r="H645" i="1"/>
  <c r="H643" i="1"/>
  <c r="H678" i="1"/>
  <c r="H676" i="1"/>
  <c r="H669" i="1"/>
  <c r="H646" i="1"/>
  <c r="H630" i="1"/>
  <c r="H681" i="1"/>
  <c r="H679" i="1"/>
  <c r="H708" i="1"/>
  <c r="H686" i="1"/>
  <c r="H693" i="1"/>
  <c r="H632" i="1"/>
  <c r="H692" i="1"/>
  <c r="H716" i="1"/>
  <c r="H668" i="1"/>
  <c r="H640" i="1"/>
  <c r="H700" i="1"/>
  <c r="H677" i="1"/>
  <c r="H672" i="1"/>
  <c r="H697" i="1"/>
  <c r="H694" i="1"/>
  <c r="H687" i="1"/>
  <c r="H674" i="1"/>
  <c r="H710" i="1"/>
  <c r="H691" i="1"/>
  <c r="H642" i="1"/>
  <c r="H696" i="1"/>
  <c r="H634" i="1"/>
  <c r="H683" i="1"/>
  <c r="H633" i="1"/>
  <c r="H680" i="1"/>
  <c r="H675" i="1"/>
  <c r="H647" i="1"/>
  <c r="H682" i="1"/>
  <c r="H638" i="1"/>
  <c r="H703" i="1"/>
  <c r="H712" i="1"/>
  <c r="H707" i="1"/>
  <c r="H685" i="1"/>
  <c r="H706" i="1"/>
  <c r="H639" i="1"/>
  <c r="H688" i="1"/>
  <c r="H702" i="1"/>
  <c r="H711" i="1"/>
  <c r="H631" i="1"/>
  <c r="H713" i="1"/>
  <c r="H641" i="1"/>
  <c r="H671" i="1"/>
  <c r="H636" i="1"/>
  <c r="H698" i="1"/>
  <c r="H689" i="1"/>
  <c r="I669" i="1" l="1"/>
  <c r="I674" i="1"/>
  <c r="I641" i="1"/>
  <c r="I702" i="1"/>
  <c r="I700" i="1"/>
  <c r="I691" i="1"/>
  <c r="I698" i="1"/>
  <c r="I679" i="1"/>
  <c r="I670" i="1"/>
  <c r="I711" i="1"/>
  <c r="I668" i="1"/>
  <c r="I710" i="1"/>
  <c r="I696" i="1"/>
  <c r="I637" i="1"/>
  <c r="I672" i="1"/>
  <c r="I635" i="1"/>
  <c r="I716" i="1"/>
  <c r="I683" i="1"/>
  <c r="I704" i="1"/>
  <c r="I708" i="1"/>
  <c r="I685" i="1"/>
  <c r="I690" i="1"/>
  <c r="I639" i="1"/>
  <c r="I638" i="1"/>
  <c r="I642" i="1"/>
  <c r="I693" i="1"/>
  <c r="I703" i="1"/>
  <c r="I671" i="1"/>
  <c r="I680" i="1"/>
  <c r="I692" i="1"/>
  <c r="I640" i="1"/>
  <c r="I644" i="1"/>
  <c r="I705" i="1"/>
  <c r="I689" i="1"/>
  <c r="I694" i="1"/>
  <c r="I673" i="1"/>
  <c r="I699" i="1"/>
  <c r="I688" i="1"/>
  <c r="I701" i="1"/>
  <c r="I632" i="1"/>
  <c r="I681" i="1"/>
  <c r="I634" i="1"/>
  <c r="I682" i="1"/>
  <c r="I706" i="1"/>
  <c r="I695" i="1"/>
  <c r="I647" i="1"/>
  <c r="I709" i="1"/>
  <c r="I643" i="1"/>
  <c r="I636" i="1"/>
  <c r="I677" i="1"/>
  <c r="I697" i="1"/>
  <c r="I712" i="1"/>
  <c r="I646" i="1"/>
  <c r="I675" i="1"/>
  <c r="I686" i="1"/>
  <c r="I631" i="1"/>
  <c r="I645" i="1"/>
  <c r="I684" i="1"/>
  <c r="I713" i="1"/>
  <c r="I687" i="1"/>
  <c r="I707" i="1"/>
  <c r="I678" i="1"/>
  <c r="I676" i="1"/>
  <c r="I630" i="1"/>
  <c r="I633" i="1"/>
  <c r="H715" i="1"/>
  <c r="I715" i="1" l="1"/>
  <c r="J630" i="1"/>
  <c r="J691" i="1" l="1"/>
  <c r="J678" i="1"/>
  <c r="J668" i="1"/>
  <c r="J670" i="1"/>
  <c r="J709" i="1"/>
  <c r="J699" i="1"/>
  <c r="J634" i="1"/>
  <c r="J700" i="1"/>
  <c r="J682" i="1"/>
  <c r="J676" i="1"/>
  <c r="J712" i="1"/>
  <c r="J638" i="1"/>
  <c r="J697" i="1"/>
  <c r="J695" i="1"/>
  <c r="J716" i="1"/>
  <c r="J694" i="1"/>
  <c r="J647" i="1"/>
  <c r="J636" i="1"/>
  <c r="J646" i="1"/>
  <c r="J635" i="1"/>
  <c r="J707" i="1"/>
  <c r="J631" i="1"/>
  <c r="J708" i="1"/>
  <c r="J637" i="1"/>
  <c r="J681" i="1"/>
  <c r="J692" i="1"/>
  <c r="J679" i="1"/>
  <c r="J672" i="1"/>
  <c r="J633" i="1"/>
  <c r="J680" i="1"/>
  <c r="J645" i="1"/>
  <c r="J640" i="1"/>
  <c r="J673" i="1"/>
  <c r="J641" i="1"/>
  <c r="J671" i="1"/>
  <c r="J686" i="1"/>
  <c r="J703" i="1"/>
  <c r="J677" i="1"/>
  <c r="J639" i="1"/>
  <c r="J690" i="1"/>
  <c r="J644" i="1"/>
  <c r="J698" i="1"/>
  <c r="J704" i="1"/>
  <c r="J713" i="1"/>
  <c r="J687" i="1"/>
  <c r="J701" i="1"/>
  <c r="J696" i="1"/>
  <c r="J669" i="1"/>
  <c r="J674" i="1"/>
  <c r="J643" i="1"/>
  <c r="J702" i="1"/>
  <c r="J642" i="1"/>
  <c r="J693" i="1"/>
  <c r="J705" i="1"/>
  <c r="J683" i="1"/>
  <c r="J688" i="1"/>
  <c r="J675" i="1"/>
  <c r="J684" i="1"/>
  <c r="J710" i="1"/>
  <c r="J711" i="1"/>
  <c r="J685" i="1"/>
  <c r="J706" i="1"/>
  <c r="J689" i="1"/>
  <c r="J632" i="1"/>
  <c r="K644" i="1" l="1"/>
  <c r="K674" i="1" s="1"/>
  <c r="L647" i="1"/>
  <c r="L710" i="1" s="1"/>
  <c r="J715" i="1"/>
  <c r="K684" i="1" l="1"/>
  <c r="K678" i="1"/>
  <c r="K699" i="1"/>
  <c r="K706" i="1"/>
  <c r="K690" i="1"/>
  <c r="K716" i="1"/>
  <c r="K679" i="1"/>
  <c r="K702" i="1"/>
  <c r="K701" i="1"/>
  <c r="K694" i="1"/>
  <c r="K669" i="1"/>
  <c r="K707" i="1"/>
  <c r="K668" i="1"/>
  <c r="K673" i="1"/>
  <c r="K700" i="1"/>
  <c r="K675" i="1"/>
  <c r="K711" i="1"/>
  <c r="K689" i="1"/>
  <c r="K693" i="1"/>
  <c r="K695" i="1"/>
  <c r="K685" i="1"/>
  <c r="K671" i="1"/>
  <c r="K708" i="1"/>
  <c r="K697" i="1"/>
  <c r="K680" i="1"/>
  <c r="K672" i="1"/>
  <c r="K683" i="1"/>
  <c r="K681" i="1"/>
  <c r="K703" i="1"/>
  <c r="K704" i="1"/>
  <c r="K676" i="1"/>
  <c r="K687" i="1"/>
  <c r="K682" i="1"/>
  <c r="K710" i="1"/>
  <c r="M710" i="1" s="1"/>
  <c r="K713" i="1"/>
  <c r="K688" i="1"/>
  <c r="K670" i="1"/>
  <c r="K677" i="1"/>
  <c r="K692" i="1"/>
  <c r="K698" i="1"/>
  <c r="K686" i="1"/>
  <c r="K691" i="1"/>
  <c r="K696" i="1"/>
  <c r="K712" i="1"/>
  <c r="K705" i="1"/>
  <c r="K709" i="1"/>
  <c r="L669" i="1"/>
  <c r="M669" i="1" s="1"/>
  <c r="L683" i="1"/>
  <c r="L697" i="1"/>
  <c r="L702" i="1"/>
  <c r="L700" i="1"/>
  <c r="L694" i="1"/>
  <c r="M694" i="1" s="1"/>
  <c r="L704" i="1"/>
  <c r="L686" i="1"/>
  <c r="L676" i="1"/>
  <c r="M676" i="1" s="1"/>
  <c r="D55" i="9" s="1"/>
  <c r="L709" i="1"/>
  <c r="L682" i="1"/>
  <c r="M682" i="1" s="1"/>
  <c r="L690" i="1"/>
  <c r="L668" i="1"/>
  <c r="L699" i="1"/>
  <c r="L672" i="1"/>
  <c r="L691" i="1"/>
  <c r="M691" i="1" s="1"/>
  <c r="L685" i="1"/>
  <c r="M685" i="1" s="1"/>
  <c r="L684" i="1"/>
  <c r="L703" i="1"/>
  <c r="L707" i="1"/>
  <c r="L671" i="1"/>
  <c r="L696" i="1"/>
  <c r="L695" i="1"/>
  <c r="L705" i="1"/>
  <c r="L711" i="1"/>
  <c r="M711" i="1" s="1"/>
  <c r="L680" i="1"/>
  <c r="L689" i="1"/>
  <c r="M689" i="1" s="1"/>
  <c r="L677" i="1"/>
  <c r="L675" i="1"/>
  <c r="L678" i="1"/>
  <c r="M678" i="1" s="1"/>
  <c r="L713" i="1"/>
  <c r="L688" i="1"/>
  <c r="L692" i="1"/>
  <c r="M692" i="1" s="1"/>
  <c r="L698" i="1"/>
  <c r="L681" i="1"/>
  <c r="L673" i="1"/>
  <c r="L687" i="1"/>
  <c r="L670" i="1"/>
  <c r="L706" i="1"/>
  <c r="L693" i="1"/>
  <c r="L716" i="1"/>
  <c r="L674" i="1"/>
  <c r="M674" i="1" s="1"/>
  <c r="L701" i="1"/>
  <c r="M701" i="1" s="1"/>
  <c r="L679" i="1"/>
  <c r="L712" i="1"/>
  <c r="L708" i="1"/>
  <c r="M700" i="1" l="1"/>
  <c r="M673" i="1"/>
  <c r="M677" i="1"/>
  <c r="M703" i="1"/>
  <c r="M708" i="1"/>
  <c r="M670" i="1"/>
  <c r="M680" i="1"/>
  <c r="M696" i="1"/>
  <c r="C151" i="9" s="1"/>
  <c r="M684" i="1"/>
  <c r="M699" i="1"/>
  <c r="F151" i="9" s="1"/>
  <c r="M705" i="1"/>
  <c r="M690" i="1"/>
  <c r="M686" i="1"/>
  <c r="M707" i="1"/>
  <c r="G183" i="9" s="1"/>
  <c r="M702" i="1"/>
  <c r="M679" i="1"/>
  <c r="M693" i="1"/>
  <c r="M706" i="1"/>
  <c r="M713" i="1"/>
  <c r="F215" i="9" s="1"/>
  <c r="M683" i="1"/>
  <c r="L715" i="1"/>
  <c r="M675" i="1"/>
  <c r="C55" i="9" s="1"/>
  <c r="M695" i="1"/>
  <c r="M697" i="1"/>
  <c r="D151" i="9" s="1"/>
  <c r="M672" i="1"/>
  <c r="M704" i="1"/>
  <c r="M709" i="1"/>
  <c r="M671" i="1"/>
  <c r="F23" i="9" s="1"/>
  <c r="M712" i="1"/>
  <c r="E215" i="9" s="1"/>
  <c r="M687" i="1"/>
  <c r="H87" i="9" s="1"/>
  <c r="M688" i="1"/>
  <c r="M681" i="1"/>
  <c r="I55" i="9" s="1"/>
  <c r="C215" i="9"/>
  <c r="K715" i="1"/>
  <c r="D215" i="9"/>
  <c r="M698" i="1"/>
  <c r="F183" i="9"/>
  <c r="C87" i="9"/>
  <c r="H183" i="9"/>
  <c r="H119" i="9"/>
  <c r="H151" i="9"/>
  <c r="I23" i="9"/>
  <c r="F55" i="9"/>
  <c r="G151" i="9"/>
  <c r="D23" i="9"/>
  <c r="C183" i="9"/>
  <c r="E23" i="9"/>
  <c r="E183" i="9"/>
  <c r="D119" i="9"/>
  <c r="E87" i="9"/>
  <c r="G87" i="9"/>
  <c r="F87" i="9"/>
  <c r="E55" i="9"/>
  <c r="G23" i="9"/>
  <c r="H23" i="9"/>
  <c r="M668" i="1"/>
  <c r="C119" i="9"/>
  <c r="E119" i="9"/>
  <c r="H55" i="9"/>
  <c r="F119" i="9"/>
  <c r="I151" i="9" l="1"/>
  <c r="G55" i="9"/>
  <c r="G119" i="9"/>
  <c r="D87" i="9"/>
  <c r="I119" i="9"/>
  <c r="I87" i="9"/>
  <c r="D183" i="9"/>
  <c r="I183" i="9"/>
  <c r="E151" i="9"/>
  <c r="M715" i="1"/>
  <c r="C23" i="9"/>
  <c r="D31" i="6"/>
  <c r="E216" i="1"/>
  <c r="E217" i="1" s="1"/>
  <c r="F32" i="6" l="1"/>
  <c r="C478" i="1"/>
  <c r="F31" i="6"/>
  <c r="C217" i="1"/>
  <c r="D32" i="6" l="1"/>
  <c r="D433" i="1"/>
</calcChain>
</file>

<file path=xl/sharedStrings.xml><?xml version="1.0" encoding="utf-8"?>
<sst xmlns="http://schemas.openxmlformats.org/spreadsheetml/2006/main" count="4681" uniqueCount="1288">
  <si>
    <t xml:space="preserve">B thru G.  Increases or decreases in operating expenses per unit of measure exceeding 25% are stated in column H.  Please submit an </t>
  </si>
  <si>
    <t>attachment with the report that addresses why those changes took place.  Also please provide any corrections that might be in order.</t>
  </si>
  <si>
    <t>If you want to review what you reported for the prior year you can click on the tab titled prior year.</t>
  </si>
  <si>
    <t>Employee Benefits</t>
  </si>
  <si>
    <t>1)    Enter the amount of employee benefits directly recorded in cell B47.</t>
  </si>
  <si>
    <t>3)    Enter the total unassigned employee benefits that will be assigned based on salaries in cell B48.</t>
  </si>
  <si>
    <t>Depreciation</t>
  </si>
  <si>
    <t>The Depreciation can be entered directly, assigned by square footage, or a combination of the two.</t>
  </si>
  <si>
    <t>1)    Enter the total amount of depreciation directly assigned in cell B51.</t>
  </si>
  <si>
    <t xml:space="preserve">3)    Enter the amount of depreciation that will be assigned by square footage in cell B52.  </t>
  </si>
  <si>
    <t>6010</t>
  </si>
  <si>
    <t>6030</t>
  </si>
  <si>
    <t>6070</t>
  </si>
  <si>
    <t>6100</t>
  </si>
  <si>
    <t>6120</t>
  </si>
  <si>
    <t>6140</t>
  </si>
  <si>
    <t>6150</t>
  </si>
  <si>
    <t>6170</t>
  </si>
  <si>
    <t>6200</t>
  </si>
  <si>
    <t>6210</t>
  </si>
  <si>
    <t>6330</t>
  </si>
  <si>
    <t>6400</t>
  </si>
  <si>
    <t>7010</t>
  </si>
  <si>
    <t>7020</t>
  </si>
  <si>
    <t>7030</t>
  </si>
  <si>
    <t>7040</t>
  </si>
  <si>
    <t>7050</t>
  </si>
  <si>
    <t>7060</t>
  </si>
  <si>
    <t>7070</t>
  </si>
  <si>
    <t>7110</t>
  </si>
  <si>
    <t>7120</t>
  </si>
  <si>
    <t>7130</t>
  </si>
  <si>
    <t>7140</t>
  </si>
  <si>
    <t>7150</t>
  </si>
  <si>
    <t>7160</t>
  </si>
  <si>
    <t>7170</t>
  </si>
  <si>
    <t>7180</t>
  </si>
  <si>
    <t>7190</t>
  </si>
  <si>
    <t>7200</t>
  </si>
  <si>
    <t>7220</t>
  </si>
  <si>
    <t>7230</t>
  </si>
  <si>
    <t>7240</t>
  </si>
  <si>
    <t>7250</t>
  </si>
  <si>
    <t>7260</t>
  </si>
  <si>
    <t>7310</t>
  </si>
  <si>
    <t>7320</t>
  </si>
  <si>
    <t>7330</t>
  </si>
  <si>
    <t>7340</t>
  </si>
  <si>
    <t>7350</t>
  </si>
  <si>
    <t>7380</t>
  </si>
  <si>
    <t>7390</t>
  </si>
  <si>
    <t>7400</t>
  </si>
  <si>
    <t>7410</t>
  </si>
  <si>
    <t>7420</t>
  </si>
  <si>
    <t>7430</t>
  </si>
  <si>
    <t>7490</t>
  </si>
  <si>
    <t>8200</t>
  </si>
  <si>
    <t>8310</t>
  </si>
  <si>
    <t>8320</t>
  </si>
  <si>
    <t>8330</t>
  </si>
  <si>
    <t>8350</t>
  </si>
  <si>
    <t>8360</t>
  </si>
  <si>
    <t>8370</t>
  </si>
  <si>
    <t>8420</t>
  </si>
  <si>
    <t>8430</t>
  </si>
  <si>
    <t>8460</t>
  </si>
  <si>
    <t>8470</t>
  </si>
  <si>
    <t>8480</t>
  </si>
  <si>
    <t>8490</t>
  </si>
  <si>
    <t>8510</t>
  </si>
  <si>
    <t>8530</t>
  </si>
  <si>
    <t>8560</t>
  </si>
  <si>
    <t>8590</t>
  </si>
  <si>
    <t>8610</t>
  </si>
  <si>
    <t>8620</t>
  </si>
  <si>
    <t>8630</t>
  </si>
  <si>
    <t>8640</t>
  </si>
  <si>
    <t>8650</t>
  </si>
  <si>
    <t>8660</t>
  </si>
  <si>
    <t>8670</t>
  </si>
  <si>
    <t>8680</t>
  </si>
  <si>
    <t>8690</t>
  </si>
  <si>
    <t>8700</t>
  </si>
  <si>
    <t>8710</t>
  </si>
  <si>
    <t>8720</t>
  </si>
  <si>
    <t>8730</t>
  </si>
  <si>
    <t>8740</t>
  </si>
  <si>
    <t>8770</t>
  </si>
  <si>
    <t>8790</t>
  </si>
  <si>
    <t>8830-8900</t>
  </si>
  <si>
    <t>9999</t>
  </si>
  <si>
    <t>See Instructions</t>
  </si>
  <si>
    <t>Intensive</t>
  </si>
  <si>
    <t>Semi-Intensive</t>
  </si>
  <si>
    <t>Acute</t>
  </si>
  <si>
    <t>Alternative</t>
  </si>
  <si>
    <t>Physical</t>
  </si>
  <si>
    <t>Psychiatric</t>
  </si>
  <si>
    <t>Chemical</t>
  </si>
  <si>
    <t>Nursery</t>
  </si>
  <si>
    <t>Skilled</t>
  </si>
  <si>
    <t>Swing</t>
  </si>
  <si>
    <t>Hospice</t>
  </si>
  <si>
    <t>Other Daily</t>
  </si>
  <si>
    <t>Labor &amp;</t>
  </si>
  <si>
    <t>Surgical</t>
  </si>
  <si>
    <t>Recovery</t>
  </si>
  <si>
    <t>Anesthesiology</t>
  </si>
  <si>
    <t>Central</t>
  </si>
  <si>
    <t>Laboratory</t>
  </si>
  <si>
    <t>Electro-</t>
  </si>
  <si>
    <t>Magnetic Res</t>
  </si>
  <si>
    <t>CT</t>
  </si>
  <si>
    <t xml:space="preserve">Radiology - </t>
  </si>
  <si>
    <t>Nuclear</t>
  </si>
  <si>
    <t>Pharmacy</t>
  </si>
  <si>
    <t>Respiratory</t>
  </si>
  <si>
    <t>Dialysis</t>
  </si>
  <si>
    <t>Emergency</t>
  </si>
  <si>
    <t>Ambulance</t>
  </si>
  <si>
    <t>Short</t>
  </si>
  <si>
    <t>Clinics</t>
  </si>
  <si>
    <t>Occupational</t>
  </si>
  <si>
    <t>Speech</t>
  </si>
  <si>
    <t>Recreational</t>
  </si>
  <si>
    <t>Observation</t>
  </si>
  <si>
    <t>Free-Standing</t>
  </si>
  <si>
    <t>Air</t>
  </si>
  <si>
    <t>Home Care</t>
  </si>
  <si>
    <t>Lithotripsy</t>
  </si>
  <si>
    <t>Organ</t>
  </si>
  <si>
    <t>Outpatient</t>
  </si>
  <si>
    <t>Other</t>
  </si>
  <si>
    <t>Research/Education</t>
  </si>
  <si>
    <t>Printing &amp;</t>
  </si>
  <si>
    <t>Dietary</t>
  </si>
  <si>
    <t>Cafeteria</t>
  </si>
  <si>
    <t>Laundry &amp;</t>
  </si>
  <si>
    <t>Social</t>
  </si>
  <si>
    <t>Purchasing</t>
  </si>
  <si>
    <t>Plant</t>
  </si>
  <si>
    <t>Housekeeping</t>
  </si>
  <si>
    <t>Communication</t>
  </si>
  <si>
    <t>Data</t>
  </si>
  <si>
    <t>Other General</t>
  </si>
  <si>
    <t>Accounting</t>
  </si>
  <si>
    <t>Patient</t>
  </si>
  <si>
    <t>Admitting</t>
  </si>
  <si>
    <t>Hospital</t>
  </si>
  <si>
    <t>Employee</t>
  </si>
  <si>
    <t>Public</t>
  </si>
  <si>
    <t>Management</t>
  </si>
  <si>
    <t>Personnel</t>
  </si>
  <si>
    <t>Auxiliary</t>
  </si>
  <si>
    <t>Chaplaincy</t>
  </si>
  <si>
    <t>Medical</t>
  </si>
  <si>
    <t>Utilization</t>
  </si>
  <si>
    <t>Nursing</t>
  </si>
  <si>
    <t>Nursing Float</t>
  </si>
  <si>
    <t>Inservice</t>
  </si>
  <si>
    <t>Comm. Health</t>
  </si>
  <si>
    <t>Grand</t>
  </si>
  <si>
    <t>Above</t>
  </si>
  <si>
    <t>Care</t>
  </si>
  <si>
    <t>Birth Ctr</t>
  </si>
  <si>
    <t>Rehab</t>
  </si>
  <si>
    <t>Dependency</t>
  </si>
  <si>
    <t>Beds</t>
  </si>
  <si>
    <t>Inpatient</t>
  </si>
  <si>
    <t>Services</t>
  </si>
  <si>
    <t>Delivery</t>
  </si>
  <si>
    <t>Room</t>
  </si>
  <si>
    <t>Therapy</t>
  </si>
  <si>
    <t>diagnosis</t>
  </si>
  <si>
    <t>Imaging</t>
  </si>
  <si>
    <t>Scanning</t>
  </si>
  <si>
    <t>Diagnostic</t>
  </si>
  <si>
    <t>Therapeutic</t>
  </si>
  <si>
    <t>Medicine</t>
  </si>
  <si>
    <t>Day Care</t>
  </si>
  <si>
    <t>Stay</t>
  </si>
  <si>
    <t>myogray</t>
  </si>
  <si>
    <t>Unit</t>
  </si>
  <si>
    <t>Transportation</t>
  </si>
  <si>
    <t>Transplants</t>
  </si>
  <si>
    <t>Chem. Dep.</t>
  </si>
  <si>
    <t>Ancillary</t>
  </si>
  <si>
    <t>Costs</t>
  </si>
  <si>
    <t>Duplication</t>
  </si>
  <si>
    <t>Linen</t>
  </si>
  <si>
    <t>Processing</t>
  </si>
  <si>
    <t>Accounts</t>
  </si>
  <si>
    <t>Fiscal Svcs</t>
  </si>
  <si>
    <t>Administration</t>
  </si>
  <si>
    <t>Health</t>
  </si>
  <si>
    <t>Relations</t>
  </si>
  <si>
    <t>Engineering</t>
  </si>
  <si>
    <t>Groups</t>
  </si>
  <si>
    <t>Library</t>
  </si>
  <si>
    <t>Records</t>
  </si>
  <si>
    <t>Staff</t>
  </si>
  <si>
    <t>Education</t>
  </si>
  <si>
    <t>Admin Services</t>
  </si>
  <si>
    <t>Total</t>
  </si>
  <si>
    <t>directly recorded</t>
  </si>
  <si>
    <t>assigned based on salaries</t>
  </si>
  <si>
    <t>total</t>
  </si>
  <si>
    <t>depreciation directly recorded</t>
  </si>
  <si>
    <t>depreciation based on sq. ft.</t>
  </si>
  <si>
    <t>Account Number</t>
  </si>
  <si>
    <t>Account</t>
  </si>
  <si>
    <t>Unassigned</t>
  </si>
  <si>
    <t>Name</t>
  </si>
  <si>
    <t>Other Direct</t>
  </si>
  <si>
    <t>Unit of Measure Description</t>
  </si>
  <si>
    <t>Patient Days</t>
  </si>
  <si>
    <t>Newborn Days</t>
  </si>
  <si>
    <t>Procedures</t>
  </si>
  <si>
    <t>Operating Min.</t>
  </si>
  <si>
    <t>Recovery Min.</t>
  </si>
  <si>
    <t>Anesthesia Min.</t>
  </si>
  <si>
    <t>x</t>
  </si>
  <si>
    <t>Billable Tests</t>
  </si>
  <si>
    <t>MRI RVU</t>
  </si>
  <si>
    <t>HECT Unit</t>
  </si>
  <si>
    <t>RVU</t>
  </si>
  <si>
    <t>Treatments</t>
  </si>
  <si>
    <t>Hours</t>
  </si>
  <si>
    <t>Visits</t>
  </si>
  <si>
    <t>Occasions</t>
  </si>
  <si>
    <t>Patients</t>
  </si>
  <si>
    <t>Patient Meals</t>
  </si>
  <si>
    <t>Gross Sq Ft</t>
  </si>
  <si>
    <t>Units of Measure</t>
  </si>
  <si>
    <t>Full Time Equivalents</t>
  </si>
  <si>
    <t>Salaries &amp; Wages</t>
  </si>
  <si>
    <t>Professional Fees</t>
  </si>
  <si>
    <t>Supplies</t>
  </si>
  <si>
    <t>Purch. Serv. - Utilities</t>
  </si>
  <si>
    <t>Purch. Serv. - Other</t>
  </si>
  <si>
    <t>Lease/Rental</t>
  </si>
  <si>
    <t>Other Direct Expenses</t>
  </si>
  <si>
    <t>Recoveries</t>
  </si>
  <si>
    <t>Total Adj Exp</t>
  </si>
  <si>
    <t>Tax Revenue</t>
  </si>
  <si>
    <t>IP Revenue</t>
  </si>
  <si>
    <t>OP Revenue</t>
  </si>
  <si>
    <t>Gross Revenue</t>
  </si>
  <si>
    <t>Sq FT</t>
  </si>
  <si>
    <t>Patient  Meals Served</t>
  </si>
  <si>
    <t>Housekeeping Hours of Service</t>
  </si>
  <si>
    <t>Dry Pounds of Laundry</t>
  </si>
  <si>
    <t>Nursing FTE's</t>
  </si>
  <si>
    <t>YE-A                            HOSPITAL INFORMATION         Page 1 of 2</t>
  </si>
  <si>
    <t>Fiscal Year Ended</t>
  </si>
  <si>
    <t>License Number</t>
  </si>
  <si>
    <t>:</t>
  </si>
  <si>
    <t>Hospital Name</t>
  </si>
  <si>
    <t>City, State, Zip</t>
  </si>
  <si>
    <t>County</t>
  </si>
  <si>
    <t>Chief Executive Officer</t>
  </si>
  <si>
    <t>Chief Financial Officer</t>
  </si>
  <si>
    <t>Chair of Governing Board</t>
  </si>
  <si>
    <t>Telephone Number</t>
  </si>
  <si>
    <t>Facsimile Number</t>
  </si>
  <si>
    <t>TYPE OF ORGANIZATION  (If applies enter 1)</t>
  </si>
  <si>
    <t>Governmental</t>
  </si>
  <si>
    <t>State</t>
  </si>
  <si>
    <t>District</t>
  </si>
  <si>
    <t>Not For Profit</t>
  </si>
  <si>
    <t>Church Operated</t>
  </si>
  <si>
    <t>For Profit</t>
  </si>
  <si>
    <t>Individual</t>
  </si>
  <si>
    <t>Partnership</t>
  </si>
  <si>
    <t>Corporation</t>
  </si>
  <si>
    <t>YE-A                            HOSPITAL INFORMATION         Page 2 of 2</t>
  </si>
  <si>
    <t xml:space="preserve">ACTUAL UTILIZATION                                                                   </t>
  </si>
  <si>
    <t>Admissions</t>
  </si>
  <si>
    <t>ICU, SICU, ACUTE, PSYCH</t>
  </si>
  <si>
    <t>Skilled Nursing/Swing</t>
  </si>
  <si>
    <t>Chemical Dependency/ATC</t>
  </si>
  <si>
    <t>Number of Births</t>
  </si>
  <si>
    <t xml:space="preserve">NUMBER OF BEDS AVAILABLE                                 </t>
  </si>
  <si>
    <t>Intensive Care</t>
  </si>
  <si>
    <t>Semi-Intensive Care</t>
  </si>
  <si>
    <t>Acute Care - Pediatrics</t>
  </si>
  <si>
    <t>Acute Care - Obstetrics</t>
  </si>
  <si>
    <t>Acute Care - Rehab</t>
  </si>
  <si>
    <t>Skilled Nursing</t>
  </si>
  <si>
    <t>Swing Beds</t>
  </si>
  <si>
    <t>Other (Exclude Nursery)</t>
  </si>
  <si>
    <t>Total Beds Available</t>
  </si>
  <si>
    <t>Total Beds Licensed</t>
  </si>
  <si>
    <t>Nursery - Bassinets</t>
  </si>
  <si>
    <t>SNF/SWING Ancillary Revenue</t>
  </si>
  <si>
    <t xml:space="preserve">HOSPITAL                                                      </t>
  </si>
  <si>
    <t>Medicare</t>
  </si>
  <si>
    <t>Medicaid</t>
  </si>
  <si>
    <t>OP Visits</t>
  </si>
  <si>
    <t xml:space="preserve">SNF/SWING                                                          </t>
  </si>
  <si>
    <t xml:space="preserve">ATC                                                           </t>
  </si>
  <si>
    <t xml:space="preserve">HBP Component                                   </t>
  </si>
  <si>
    <t>Revenue</t>
  </si>
  <si>
    <t>Expense</t>
  </si>
  <si>
    <t>HBP Component</t>
  </si>
  <si>
    <t>SUPPORTING SCHEDULES</t>
  </si>
  <si>
    <t>SS-2 EMPLOYEE BENEFITS</t>
  </si>
  <si>
    <t>FICA Taxes</t>
  </si>
  <si>
    <t>Unemployment Compensation</t>
  </si>
  <si>
    <t>Workers Compensation</t>
  </si>
  <si>
    <t>Group Health Insurance</t>
  </si>
  <si>
    <t>Group Life Insurance</t>
  </si>
  <si>
    <t>Pension &amp; Retirement</t>
  </si>
  <si>
    <t>Other Employee Benefits</t>
  </si>
  <si>
    <t>SS-3 RENTAL AND LEASE EXPENSE</t>
  </si>
  <si>
    <t>Rental &amp; Lease Exp - Bldgs</t>
  </si>
  <si>
    <t>Rental &amp; Lease Exp - Equip</t>
  </si>
  <si>
    <t>SS-5 INSURANCE EXPENSE</t>
  </si>
  <si>
    <t>Hospital &amp; Prof Malpractice</t>
  </si>
  <si>
    <t>Other Insurance</t>
  </si>
  <si>
    <t>LICENSE AND TAXES</t>
  </si>
  <si>
    <t>License Fees</t>
  </si>
  <si>
    <t>Taxes (other than income)</t>
  </si>
  <si>
    <t>SS-6 INTEREST EXPENSE</t>
  </si>
  <si>
    <t>Interest Expense - WC</t>
  </si>
  <si>
    <t>Interest Expense - Other</t>
  </si>
  <si>
    <t>SS-4 DEPRECIATION EXPENSE</t>
  </si>
  <si>
    <t>FIXED ASSETS</t>
  </si>
  <si>
    <t>Beg. Balance</t>
  </si>
  <si>
    <t>Additions</t>
  </si>
  <si>
    <t>Retirement</t>
  </si>
  <si>
    <t>Ending Balance</t>
  </si>
  <si>
    <t>Land</t>
  </si>
  <si>
    <t>Land Improvements</t>
  </si>
  <si>
    <t>Buildings</t>
  </si>
  <si>
    <t>Fixed Equipment - Bldg Srv</t>
  </si>
  <si>
    <t>Fixed Equipment - Other</t>
  </si>
  <si>
    <t>Equip - Major Moveable</t>
  </si>
  <si>
    <t>Equip - Minor</t>
  </si>
  <si>
    <t>Leasehold Improvements</t>
  </si>
  <si>
    <t>Construction In Progress</t>
  </si>
  <si>
    <t>ACCUMULATED DEPRECIATION</t>
  </si>
  <si>
    <t>SS-8  DEDUCTIONS FROM REVENUE</t>
  </si>
  <si>
    <t>Contractuals</t>
  </si>
  <si>
    <t xml:space="preserve">Medicare </t>
  </si>
  <si>
    <t xml:space="preserve">Medicaid </t>
  </si>
  <si>
    <t xml:space="preserve">Workers Comp </t>
  </si>
  <si>
    <t>Other Government Programs</t>
  </si>
  <si>
    <t xml:space="preserve">Negotiated Rate </t>
  </si>
  <si>
    <t xml:space="preserve">Other </t>
  </si>
  <si>
    <t>Total Contractuals</t>
  </si>
  <si>
    <t>Charity Care</t>
  </si>
  <si>
    <t>Number of Charity Care Patients                                 :</t>
  </si>
  <si>
    <t>Inpatient Charity Care Provided</t>
  </si>
  <si>
    <t>Outpatient  Charity Care Provided</t>
  </si>
  <si>
    <t>Total Charity Care Provided</t>
  </si>
  <si>
    <t>Other Deductions</t>
  </si>
  <si>
    <t>Administrative Adjustments</t>
  </si>
  <si>
    <t>Total Other Deductions</t>
  </si>
  <si>
    <t>Total Deductions From Revenue</t>
  </si>
  <si>
    <t>FS - 1   BALANCE SHEET  (Assets)</t>
  </si>
  <si>
    <t>CURRENT ASSETS:</t>
  </si>
  <si>
    <t>Cash</t>
  </si>
  <si>
    <t>Marketable Securities</t>
  </si>
  <si>
    <t>Accounts Receivable</t>
  </si>
  <si>
    <t>Less-Est. Uncoll. &amp; Allow.</t>
  </si>
  <si>
    <t>Pledges &amp; Other Receivables</t>
  </si>
  <si>
    <t>Due From Restricted Funds</t>
  </si>
  <si>
    <t>Inventory</t>
  </si>
  <si>
    <t>Prepaid Expenses</t>
  </si>
  <si>
    <t>Current Portion of FHT</t>
  </si>
  <si>
    <t>Total Current Assets</t>
  </si>
  <si>
    <t>BOARD DESIGNATED ASSETS</t>
  </si>
  <si>
    <t>Other Assets</t>
  </si>
  <si>
    <t>Total BDA</t>
  </si>
  <si>
    <t>PROP, PLANT, &amp; EQUIP</t>
  </si>
  <si>
    <t>Fixed Equip - Bldg Srv</t>
  </si>
  <si>
    <t>Fixed Equip - Other</t>
  </si>
  <si>
    <t>Equipment</t>
  </si>
  <si>
    <t>Total P P &amp; E</t>
  </si>
  <si>
    <t>Less Accum. Depreciation</t>
  </si>
  <si>
    <t>Net P P &amp; E</t>
  </si>
  <si>
    <t>INVESTMENTS &amp; OTHER ASSETS</t>
  </si>
  <si>
    <t>Investments In P P &amp; E</t>
  </si>
  <si>
    <t>Less - Accum Depre</t>
  </si>
  <si>
    <t>Other Investments</t>
  </si>
  <si>
    <t>Total Invest. &amp; Other Assets</t>
  </si>
  <si>
    <t>INTANGIBLE ASSETS</t>
  </si>
  <si>
    <t>Goodwill</t>
  </si>
  <si>
    <t>Unamortized Loan Costs</t>
  </si>
  <si>
    <t>Preopening &amp; Other Org Costs</t>
  </si>
  <si>
    <t>Other Intangible Assets</t>
  </si>
  <si>
    <t>Total Intangible Assets</t>
  </si>
  <si>
    <t>Total Assets</t>
  </si>
  <si>
    <t>FS - 1   BALANCE SHEET  ( Liabilities)</t>
  </si>
  <si>
    <t>CURRENT LIABILITIES</t>
  </si>
  <si>
    <t>Notes and Loans Payable</t>
  </si>
  <si>
    <t>Accounts Payable</t>
  </si>
  <si>
    <t>Accrued Compensation</t>
  </si>
  <si>
    <t>Other Accrued Expenses</t>
  </si>
  <si>
    <t>Advances From 3rd Parties</t>
  </si>
  <si>
    <t>Due to Restricted Funds</t>
  </si>
  <si>
    <t>Income Taxes Payable</t>
  </si>
  <si>
    <t>Other Current Liabilities</t>
  </si>
  <si>
    <t>Current Maturities of LTD</t>
  </si>
  <si>
    <t>Total Current Liabilities</t>
  </si>
  <si>
    <t>DEFERRED CREDITS</t>
  </si>
  <si>
    <t>Deferred Income Taxes</t>
  </si>
  <si>
    <t>Deferred 3rd Party Revenue</t>
  </si>
  <si>
    <t>Other Deferred Credits</t>
  </si>
  <si>
    <t>Total Deferred Credits</t>
  </si>
  <si>
    <t>LONG TERM DEBT</t>
  </si>
  <si>
    <t>Mortgage Payable</t>
  </si>
  <si>
    <t xml:space="preserve">Construction Loans - Interim </t>
  </si>
  <si>
    <t>Notes Payable</t>
  </si>
  <si>
    <t xml:space="preserve">Capitalized Lease Obligations        </t>
  </si>
  <si>
    <t>Bonds Payable</t>
  </si>
  <si>
    <t xml:space="preserve">Notes and Loans Payable to Parent    </t>
  </si>
  <si>
    <t>Noncurrent Liabilities</t>
  </si>
  <si>
    <t>Less Current Maturities LTD</t>
  </si>
  <si>
    <t>Total Long Term Debt</t>
  </si>
  <si>
    <t>Unrestricted Fund Balance</t>
  </si>
  <si>
    <t>Retained Earnings</t>
  </si>
  <si>
    <t>Additional Paid In Capital</t>
  </si>
  <si>
    <t xml:space="preserve">Total Liab &amp; Fund Bal or Equity      </t>
  </si>
  <si>
    <t>Check Figure  Total Assets</t>
  </si>
  <si>
    <t>FS - 3  STATEMENT OF REVENUE &amp; EXPENSE</t>
  </si>
  <si>
    <t>OPERATING REVENUE</t>
  </si>
  <si>
    <t>Inpatient Revenue</t>
  </si>
  <si>
    <t>Outpatient Revenue</t>
  </si>
  <si>
    <t xml:space="preserve">Total Patient Services Revenue       </t>
  </si>
  <si>
    <t>DEDUCTIONS FROM REVENUE</t>
  </si>
  <si>
    <t>Contractual Adjustments</t>
  </si>
  <si>
    <t>Charity &amp; Uncompensated Care</t>
  </si>
  <si>
    <t>Other Adj. &amp; Allowances</t>
  </si>
  <si>
    <t>Net Patient Service Revenue</t>
  </si>
  <si>
    <t>OTHER OPERATING REVENUE</t>
  </si>
  <si>
    <t>Other Operating Revenue</t>
  </si>
  <si>
    <t>Tax Revenues</t>
  </si>
  <si>
    <t>Total Other Operating Rev</t>
  </si>
  <si>
    <t>Total Operating Revenue</t>
  </si>
  <si>
    <t xml:space="preserve">FS - 3  STATEMENT OF REVENUE &amp; EXPENSE </t>
  </si>
  <si>
    <t>Salaries and Wages</t>
  </si>
  <si>
    <t xml:space="preserve">Supplies </t>
  </si>
  <si>
    <t>Purch Srv - Utilities</t>
  </si>
  <si>
    <t>Purch Srv - Other</t>
  </si>
  <si>
    <t>Rentals/Leases</t>
  </si>
  <si>
    <t>Insurance</t>
  </si>
  <si>
    <t>License &amp; Taxes</t>
  </si>
  <si>
    <t>Interest</t>
  </si>
  <si>
    <t>Provision for Bad Debts</t>
  </si>
  <si>
    <t>Other Direct Expense</t>
  </si>
  <si>
    <t>Total Operating Expenses</t>
  </si>
  <si>
    <t>Net Operating Revenue</t>
  </si>
  <si>
    <t>Non Operating Rev Net of Exp</t>
  </si>
  <si>
    <t xml:space="preserve">Net Rev. Before Items Listed Below   </t>
  </si>
  <si>
    <t>Extraordinary Items</t>
  </si>
  <si>
    <t>Federal Income Taxes</t>
  </si>
  <si>
    <t>Net Revenue or (Expense)</t>
  </si>
  <si>
    <t>EDIT</t>
  </si>
  <si>
    <t>VOLUME:</t>
  </si>
  <si>
    <t>Info Page</t>
  </si>
  <si>
    <t>CC Detail</t>
  </si>
  <si>
    <t>Hospital Admissions</t>
  </si>
  <si>
    <t>Hospital Patient Days</t>
  </si>
  <si>
    <t>SNF/Swing Admissions</t>
  </si>
  <si>
    <t>SNF/Swing Patient Days</t>
  </si>
  <si>
    <t>ATC Admissions</t>
  </si>
  <si>
    <t>ATC Patient Days</t>
  </si>
  <si>
    <t>Newborn Admissions</t>
  </si>
  <si>
    <t>OPERATING EXPENSES:</t>
  </si>
  <si>
    <t>FS-3</t>
  </si>
  <si>
    <t>Support Sched.</t>
  </si>
  <si>
    <t>Salaries</t>
  </si>
  <si>
    <t>Leases/Rentals</t>
  </si>
  <si>
    <t>Licenses &amp; Taxes</t>
  </si>
  <si>
    <t>Ins, Lic. &amp; Taxes, and Interest</t>
  </si>
  <si>
    <t>Total Other Direct Expense</t>
  </si>
  <si>
    <t>Total Expenses</t>
  </si>
  <si>
    <t>DEDUCTIONS:</t>
  </si>
  <si>
    <t>SS-8</t>
  </si>
  <si>
    <t>CHARITY CARE</t>
  </si>
  <si>
    <t>Deductions</t>
  </si>
  <si>
    <t>From Revenue</t>
  </si>
  <si>
    <t># Of Patients</t>
  </si>
  <si>
    <t>OTHER REVENUES:</t>
  </si>
  <si>
    <t>CC-DETAIL</t>
  </si>
  <si>
    <t>Other Revenue</t>
  </si>
  <si>
    <t>PATIENT SERVICE REVENUE:</t>
  </si>
  <si>
    <t>PAYOR</t>
  </si>
  <si>
    <t>INFO</t>
  </si>
  <si>
    <t>FIXED ASSET ENDING BALANCES:</t>
  </si>
  <si>
    <t>FS-1</t>
  </si>
  <si>
    <t>SS-4</t>
  </si>
  <si>
    <t>Fixed Equip - Bldg Serv</t>
  </si>
  <si>
    <t>Equipment (Moveable)</t>
  </si>
  <si>
    <t>Accum Depre Ending Balance</t>
  </si>
  <si>
    <t>Balance Sheet</t>
  </si>
  <si>
    <t>FS-1   Assets</t>
  </si>
  <si>
    <t>FS-1  Liabilities &amp; Fund Balance</t>
  </si>
  <si>
    <t>The actual operating expenses and units of measure are presented for the past two years in columns B-E.</t>
  </si>
  <si>
    <t>The operating expenses per unit of measure are presented in columns F and G.</t>
  </si>
  <si>
    <t>If the percentage change in operating expenses varies by more or less than 25 %, the variance appears in column H.</t>
  </si>
  <si>
    <t>If the percentage change is more or less than 25%., please provide an explanation that is provided as an attachment with your</t>
  </si>
  <si>
    <t>year end report submittal.  Also please provide any corrections required to the prior years information.</t>
  </si>
  <si>
    <t>Operating</t>
  </si>
  <si>
    <t xml:space="preserve">Units of </t>
  </si>
  <si>
    <t>Op Exp /</t>
  </si>
  <si>
    <t xml:space="preserve">% chg </t>
  </si>
  <si>
    <t>Measure</t>
  </si>
  <si>
    <t>U O M</t>
  </si>
  <si>
    <t>&lt;&gt; 25%</t>
  </si>
  <si>
    <t>6010  Intensive Care</t>
  </si>
  <si>
    <t>6030  Semi-Intensive Care</t>
  </si>
  <si>
    <t>6070  Acute Care</t>
  </si>
  <si>
    <t>6100  Alternative Birthing Center</t>
  </si>
  <si>
    <t>6120  Physical Rehabilitation</t>
  </si>
  <si>
    <t>6140  Psychiatric Care</t>
  </si>
  <si>
    <t>6150  Chemical Dependency</t>
  </si>
  <si>
    <t>6170  Nursery</t>
  </si>
  <si>
    <t>6200  Skilled Nursing</t>
  </si>
  <si>
    <t>6210  Swing Beds</t>
  </si>
  <si>
    <t>6330  Hospice Inpatient</t>
  </si>
  <si>
    <t>6400  Other Daily Services</t>
  </si>
  <si>
    <t>7010  Labor  Delivery</t>
  </si>
  <si>
    <t>7020  Surgical Services</t>
  </si>
  <si>
    <t>7030  Recovery Room</t>
  </si>
  <si>
    <t>7040  Anesthesiology</t>
  </si>
  <si>
    <t>7050  Central Services</t>
  </si>
  <si>
    <t>N/A</t>
  </si>
  <si>
    <t>7070  Laboratory</t>
  </si>
  <si>
    <t>7110  Electrodiagnosis</t>
  </si>
  <si>
    <t>7120  Magnetic Resonance Imaging</t>
  </si>
  <si>
    <t>7130  Ct Scanning</t>
  </si>
  <si>
    <t>7140  Radiology - Diagnostic</t>
  </si>
  <si>
    <t>7150  Radiology - Therapeutic</t>
  </si>
  <si>
    <t>7160  Nuclear Medicine</t>
  </si>
  <si>
    <t>7170  Pharmacy</t>
  </si>
  <si>
    <t>7180  Respiratory Therapy</t>
  </si>
  <si>
    <t>7190  Dialysis</t>
  </si>
  <si>
    <t>7200  Physical Therapy</t>
  </si>
  <si>
    <t>7220  Psychiatric Day Care</t>
  </si>
  <si>
    <t>7230  Emergency Room</t>
  </si>
  <si>
    <t>7240  Ambulance</t>
  </si>
  <si>
    <t>7250  Short Stay</t>
  </si>
  <si>
    <t>7260  Clinics</t>
  </si>
  <si>
    <t>7310  Occupational Therapy</t>
  </si>
  <si>
    <t>7320  Speech Therapy</t>
  </si>
  <si>
    <t>7330  Recreational Therapy</t>
  </si>
  <si>
    <t>7350  Observation Unit</t>
  </si>
  <si>
    <t>7380  Free-Standing Clinics</t>
  </si>
  <si>
    <t>7390  Air Transportation</t>
  </si>
  <si>
    <t>7400  Home Care Services</t>
  </si>
  <si>
    <t>7410  Lithotripsy</t>
  </si>
  <si>
    <t>7420  Organ Transplants</t>
  </si>
  <si>
    <t>7430  Outpatient Chem. Dep.</t>
  </si>
  <si>
    <t>7490  Other Ancillary</t>
  </si>
  <si>
    <t>8310  Printing &amp; Duplication</t>
  </si>
  <si>
    <t>8320  Dietary</t>
  </si>
  <si>
    <t>8330  Cafeteria</t>
  </si>
  <si>
    <t>8350  Laundry &amp; Linen</t>
  </si>
  <si>
    <t>8360  Social Services</t>
  </si>
  <si>
    <t>8370  Central Transportation</t>
  </si>
  <si>
    <t>8420  Purchasing</t>
  </si>
  <si>
    <t>8430  Plant</t>
  </si>
  <si>
    <t>8460  Housekeeping</t>
  </si>
  <si>
    <t>8470  Communication</t>
  </si>
  <si>
    <t>8480  Data Processing</t>
  </si>
  <si>
    <t>8490  Other General Services</t>
  </si>
  <si>
    <t>8510  Accounting</t>
  </si>
  <si>
    <t>8530  Patient Accounts</t>
  </si>
  <si>
    <t>8560  Admitting</t>
  </si>
  <si>
    <t>8590  Other Fiscal Services</t>
  </si>
  <si>
    <t>8610  Hospital Administration</t>
  </si>
  <si>
    <t>8620  Employee Health</t>
  </si>
  <si>
    <t>8630  Public Relations</t>
  </si>
  <si>
    <t>8640  Management Engineering</t>
  </si>
  <si>
    <t>8650  Personnel</t>
  </si>
  <si>
    <t>8670  Chaplaincy Services</t>
  </si>
  <si>
    <t>8680  Medical Library</t>
  </si>
  <si>
    <t>8690  Medical Records</t>
  </si>
  <si>
    <t>8700  Medical Staff</t>
  </si>
  <si>
    <t>8710  Utilization Management</t>
  </si>
  <si>
    <t>8720  Nursing Administration</t>
  </si>
  <si>
    <t>8730  Nursing Float Personnel</t>
  </si>
  <si>
    <t>8740  Inservice Education</t>
  </si>
  <si>
    <t>8770  Comm. Health Education</t>
  </si>
  <si>
    <t>8790  Other Admin. Services</t>
  </si>
  <si>
    <t>8830-8900  Unassigned Other Direct</t>
  </si>
  <si>
    <t>DIRECT</t>
  </si>
  <si>
    <t>OP EXP</t>
  </si>
  <si>
    <t>SQ FT</t>
  </si>
  <si>
    <t>ACCUM COST</t>
  </si>
  <si>
    <t>SUPPLIES</t>
  </si>
  <si>
    <t>MEALS SRV</t>
  </si>
  <si>
    <t>F T E'S</t>
  </si>
  <si>
    <t>HRS OF SRV</t>
  </si>
  <si>
    <t>DRY LBS</t>
  </si>
  <si>
    <t>GROSS REV</t>
  </si>
  <si>
    <t>NRS F T E'S</t>
  </si>
  <si>
    <t>+BE</t>
  </si>
  <si>
    <t>Unassigned Expenses</t>
  </si>
  <si>
    <t>+CD</t>
  </si>
  <si>
    <t>Printing &amp; Duplication</t>
  </si>
  <si>
    <t>+AX</t>
  </si>
  <si>
    <t>+BJ</t>
  </si>
  <si>
    <t>Communications</t>
  </si>
  <si>
    <t>+BG</t>
  </si>
  <si>
    <t>Hospital Administration</t>
  </si>
  <si>
    <t>+BN</t>
  </si>
  <si>
    <t>Other Administrative Services</t>
  </si>
  <si>
    <t>+CC</t>
  </si>
  <si>
    <t>Public Relations</t>
  </si>
  <si>
    <t>+BP</t>
  </si>
  <si>
    <t>Community Health Education</t>
  </si>
  <si>
    <t>+CB</t>
  </si>
  <si>
    <t>Management Engineering</t>
  </si>
  <si>
    <t>+BQ</t>
  </si>
  <si>
    <t>+BD</t>
  </si>
  <si>
    <t>+AY</t>
  </si>
  <si>
    <t>+BR</t>
  </si>
  <si>
    <t>Employee Health Services</t>
  </si>
  <si>
    <t>+BO</t>
  </si>
  <si>
    <t>+AZ</t>
  </si>
  <si>
    <t>+BF</t>
  </si>
  <si>
    <t>Laundry &amp; Linen</t>
  </si>
  <si>
    <t>+BA</t>
  </si>
  <si>
    <t>Research &amp; Education</t>
  </si>
  <si>
    <t>+AW</t>
  </si>
  <si>
    <t>Social Services</t>
  </si>
  <si>
    <t>+BB</t>
  </si>
  <si>
    <t>Central Transportation</t>
  </si>
  <si>
    <t>+BC</t>
  </si>
  <si>
    <t>Other General Services</t>
  </si>
  <si>
    <t>+BI</t>
  </si>
  <si>
    <t>Patient Accounts</t>
  </si>
  <si>
    <t>+BK</t>
  </si>
  <si>
    <t>Data Processing</t>
  </si>
  <si>
    <t>+BH</t>
  </si>
  <si>
    <t>+BL</t>
  </si>
  <si>
    <t>Other Fiscal Services</t>
  </si>
  <si>
    <t>+BM</t>
  </si>
  <si>
    <t>Auxiliary Groups</t>
  </si>
  <si>
    <t>+BS</t>
  </si>
  <si>
    <t>Chaplaincy Services</t>
  </si>
  <si>
    <t>+BT</t>
  </si>
  <si>
    <t>Medical Library</t>
  </si>
  <si>
    <t>+BU</t>
  </si>
  <si>
    <t>Medical Records</t>
  </si>
  <si>
    <t>+BV</t>
  </si>
  <si>
    <t>Medical Staff</t>
  </si>
  <si>
    <t>+BW</t>
  </si>
  <si>
    <t>Medical Care Evaluation</t>
  </si>
  <si>
    <t>+BX</t>
  </si>
  <si>
    <t>Nursing Administration</t>
  </si>
  <si>
    <t>+BY</t>
  </si>
  <si>
    <t>Nursing Float Personnel</t>
  </si>
  <si>
    <t>+BZ</t>
  </si>
  <si>
    <t>Inservice Education</t>
  </si>
  <si>
    <t>+CA</t>
  </si>
  <si>
    <t xml:space="preserve">DIRECT </t>
  </si>
  <si>
    <t>TOTAL</t>
  </si>
  <si>
    <t>ALLOCATION</t>
  </si>
  <si>
    <t>+C</t>
  </si>
  <si>
    <t>+D</t>
  </si>
  <si>
    <t>Acute Care</t>
  </si>
  <si>
    <t>+E</t>
  </si>
  <si>
    <t>Alternative Birthing Center</t>
  </si>
  <si>
    <t>+F</t>
  </si>
  <si>
    <t>Physical Rehabilitation</t>
  </si>
  <si>
    <t>+G</t>
  </si>
  <si>
    <t>Psychiatric Care</t>
  </si>
  <si>
    <t>+H</t>
  </si>
  <si>
    <t>Alcoholism Treatment</t>
  </si>
  <si>
    <t>+I</t>
  </si>
  <si>
    <t>+J</t>
  </si>
  <si>
    <t>+K</t>
  </si>
  <si>
    <t>+L</t>
  </si>
  <si>
    <t>Hospice Care</t>
  </si>
  <si>
    <t>+M</t>
  </si>
  <si>
    <t>Other Daily Services</t>
  </si>
  <si>
    <t>+N</t>
  </si>
  <si>
    <t>Labor and Delivery</t>
  </si>
  <si>
    <t>+O</t>
  </si>
  <si>
    <t>Surgical Services</t>
  </si>
  <si>
    <t>+P</t>
  </si>
  <si>
    <t>Recovery Room</t>
  </si>
  <si>
    <t>+Q</t>
  </si>
  <si>
    <t>+R</t>
  </si>
  <si>
    <t>Central Services</t>
  </si>
  <si>
    <t>+S</t>
  </si>
  <si>
    <t>Intravenous Therapy</t>
  </si>
  <si>
    <t>+T</t>
  </si>
  <si>
    <t>+U</t>
  </si>
  <si>
    <t>Electrodiagnosis</t>
  </si>
  <si>
    <t>+V</t>
  </si>
  <si>
    <t>Magnetic Resonance</t>
  </si>
  <si>
    <t>+W</t>
  </si>
  <si>
    <t>CT Scanning</t>
  </si>
  <si>
    <t>+X</t>
  </si>
  <si>
    <t>+Y</t>
  </si>
  <si>
    <t>Radiology - Therapeutic</t>
  </si>
  <si>
    <t>+Z</t>
  </si>
  <si>
    <t>Nuclear Medicine</t>
  </si>
  <si>
    <t>+AA</t>
  </si>
  <si>
    <t>+AB</t>
  </si>
  <si>
    <t>Respiratory Therapy</t>
  </si>
  <si>
    <t>+AC</t>
  </si>
  <si>
    <t>+AD</t>
  </si>
  <si>
    <t>Physical Therapy</t>
  </si>
  <si>
    <t>+AE</t>
  </si>
  <si>
    <t>Psychiatric Day Care</t>
  </si>
  <si>
    <t>+AF</t>
  </si>
  <si>
    <t>Emergency Room</t>
  </si>
  <si>
    <t>+AG</t>
  </si>
  <si>
    <t>+AH</t>
  </si>
  <si>
    <t>Short Stay</t>
  </si>
  <si>
    <t>+AI</t>
  </si>
  <si>
    <t>+AJ</t>
  </si>
  <si>
    <t>Occupational Therapy</t>
  </si>
  <si>
    <t>+AK</t>
  </si>
  <si>
    <t>Speech Therapy</t>
  </si>
  <si>
    <t>+AL</t>
  </si>
  <si>
    <t>Recreational Therapy</t>
  </si>
  <si>
    <t>+AM</t>
  </si>
  <si>
    <t>Electromyography</t>
  </si>
  <si>
    <t>+AN</t>
  </si>
  <si>
    <t>Observation Unit</t>
  </si>
  <si>
    <t>+AO</t>
  </si>
  <si>
    <t>Free Standing Clinics</t>
  </si>
  <si>
    <t>+AP</t>
  </si>
  <si>
    <t>Air Transportation</t>
  </si>
  <si>
    <t>+AQ</t>
  </si>
  <si>
    <t>Home Care Services</t>
  </si>
  <si>
    <t>+AR</t>
  </si>
  <si>
    <t>+AS</t>
  </si>
  <si>
    <t>Organ Acquisitions</t>
  </si>
  <si>
    <t>+AT</t>
  </si>
  <si>
    <t>Outpatient Chemical Dependency</t>
  </si>
  <si>
    <t>+AU</t>
  </si>
  <si>
    <t>Other Ancillary</t>
  </si>
  <si>
    <t>+AV</t>
  </si>
  <si>
    <t>Total Allocations Made</t>
  </si>
  <si>
    <t>Total Costs To Be Allocated</t>
  </si>
  <si>
    <t>Support</t>
  </si>
  <si>
    <t>@ID</t>
  </si>
  <si>
    <t>YEBSFIC</t>
  </si>
  <si>
    <t>YEBSSUC</t>
  </si>
  <si>
    <t>YEBSUTC</t>
  </si>
  <si>
    <t>YEBSGHI</t>
  </si>
  <si>
    <t>YEBSGLI</t>
  </si>
  <si>
    <t>YEBSPRO</t>
  </si>
  <si>
    <t>YEBSOTH</t>
  </si>
  <si>
    <t>YBLDRL</t>
  </si>
  <si>
    <t>YEQRL</t>
  </si>
  <si>
    <t>YINSMAL</t>
  </si>
  <si>
    <t>YINSOTR</t>
  </si>
  <si>
    <t>YLIFE</t>
  </si>
  <si>
    <t>YTXOTI</t>
  </si>
  <si>
    <t>YOTHLT</t>
  </si>
  <si>
    <t>YINTEWC</t>
  </si>
  <si>
    <t>YINTOTH</t>
  </si>
  <si>
    <t>FABBLAN</t>
  </si>
  <si>
    <t>FAALAN</t>
  </si>
  <si>
    <t>FARETLAN</t>
  </si>
  <si>
    <t>FABBLIM</t>
  </si>
  <si>
    <t>FAALIM</t>
  </si>
  <si>
    <t>FARETLIM</t>
  </si>
  <si>
    <t>FABBBLD</t>
  </si>
  <si>
    <t>FAABLD</t>
  </si>
  <si>
    <t>FARETBLD</t>
  </si>
  <si>
    <t>FABBFE</t>
  </si>
  <si>
    <t>FAAFE</t>
  </si>
  <si>
    <t>FARETFE</t>
  </si>
  <si>
    <t>FABBFEO</t>
  </si>
  <si>
    <t>FAAFEO</t>
  </si>
  <si>
    <t>FARETFEO</t>
  </si>
  <si>
    <t>FABBMME</t>
  </si>
  <si>
    <t>FAAMME</t>
  </si>
  <si>
    <t>FARETMME</t>
  </si>
  <si>
    <t>FABBME</t>
  </si>
  <si>
    <t>FAAME</t>
  </si>
  <si>
    <t>FARETME</t>
  </si>
  <si>
    <t>FABBLHI</t>
  </si>
  <si>
    <t>FAALHI</t>
  </si>
  <si>
    <t>FARETLHI</t>
  </si>
  <si>
    <t>FABBCIP</t>
  </si>
  <si>
    <t>FAACIP</t>
  </si>
  <si>
    <t>FARETCIP</t>
  </si>
  <si>
    <t>ADBBLAN</t>
  </si>
  <si>
    <t>ADTPLAN</t>
  </si>
  <si>
    <t>ADRETLAN</t>
  </si>
  <si>
    <t>ADBBLIM</t>
  </si>
  <si>
    <t>ADTPLIM</t>
  </si>
  <si>
    <t>ADRETLIM</t>
  </si>
  <si>
    <t>ADBBBLD</t>
  </si>
  <si>
    <t>ADTPBLD</t>
  </si>
  <si>
    <t>ADRETBLD</t>
  </si>
  <si>
    <t>ADBBFE</t>
  </si>
  <si>
    <t>ADTPFE</t>
  </si>
  <si>
    <t>ADRETFE</t>
  </si>
  <si>
    <t>ADBBFEO</t>
  </si>
  <si>
    <t>ADTPFEO</t>
  </si>
  <si>
    <t>ADRETFEO</t>
  </si>
  <si>
    <t>ADBBMME</t>
  </si>
  <si>
    <t>ADTPMME</t>
  </si>
  <si>
    <t>ADRETMME</t>
  </si>
  <si>
    <t>ADBBME</t>
  </si>
  <si>
    <t>ADTPME</t>
  </si>
  <si>
    <t>ADRETME</t>
  </si>
  <si>
    <t>ADBBLHI</t>
  </si>
  <si>
    <t>ADTPLHI</t>
  </si>
  <si>
    <t>ADRETLHI</t>
  </si>
  <si>
    <t>ADBBCIP</t>
  </si>
  <si>
    <t>ADTPCIP</t>
  </si>
  <si>
    <t>ADRETCIP</t>
  </si>
  <si>
    <t>YDRMAR</t>
  </si>
  <si>
    <t>YDRMAI</t>
  </si>
  <si>
    <t>YDRWC</t>
  </si>
  <si>
    <t>YDROGP</t>
  </si>
  <si>
    <t>YDRNR</t>
  </si>
  <si>
    <t>YDROCA</t>
  </si>
  <si>
    <t>YDRNCCP</t>
  </si>
  <si>
    <t>YDRIPC</t>
  </si>
  <si>
    <t>YDROPC</t>
  </si>
  <si>
    <t>YDROD</t>
  </si>
  <si>
    <t>YADMISAP</t>
  </si>
  <si>
    <t>YADMSNF</t>
  </si>
  <si>
    <t>YADMATC</t>
  </si>
  <si>
    <t>YBIRTHS</t>
  </si>
  <si>
    <t>YHPDYS</t>
  </si>
  <si>
    <t>YSPDYS</t>
  </si>
  <si>
    <t>YAPDYS</t>
  </si>
  <si>
    <t>YNBDYS</t>
  </si>
  <si>
    <t>YIC</t>
  </si>
  <si>
    <t>YSIC</t>
  </si>
  <si>
    <t>YACMS</t>
  </si>
  <si>
    <t>YACPED</t>
  </si>
  <si>
    <t>YACOB</t>
  </si>
  <si>
    <t>YACREH</t>
  </si>
  <si>
    <t>YPSY</t>
  </si>
  <si>
    <t>YSNF</t>
  </si>
  <si>
    <t>YSWI</t>
  </si>
  <si>
    <t>YATC</t>
  </si>
  <si>
    <t>YICF</t>
  </si>
  <si>
    <t>YOTH</t>
  </si>
  <si>
    <t>YTBL</t>
  </si>
  <si>
    <t>YBAS</t>
  </si>
  <si>
    <t>PUSAMAR</t>
  </si>
  <si>
    <t>PUSPMAR</t>
  </si>
  <si>
    <t>PUSOMAR</t>
  </si>
  <si>
    <t>PRVIMAR</t>
  </si>
  <si>
    <t>PRVOMAR</t>
  </si>
  <si>
    <t>PUSAMAI</t>
  </si>
  <si>
    <t>PUSPMAI</t>
  </si>
  <si>
    <t>PUSOMAI</t>
  </si>
  <si>
    <t>PRVIMAI</t>
  </si>
  <si>
    <t>PRVOMAI</t>
  </si>
  <si>
    <t>PUSAOTH</t>
  </si>
  <si>
    <t>PUSPOTH</t>
  </si>
  <si>
    <t>PUSOOTH</t>
  </si>
  <si>
    <t>PRVIOTH</t>
  </si>
  <si>
    <t>PRVOOTH</t>
  </si>
  <si>
    <t>PUSAMARS</t>
  </si>
  <si>
    <t>PUSPMARS</t>
  </si>
  <si>
    <t>PUSOMARS</t>
  </si>
  <si>
    <t>PRVIMARS</t>
  </si>
  <si>
    <t>PRVOMARS</t>
  </si>
  <si>
    <t>PUSAMAIS</t>
  </si>
  <si>
    <t>PUSPMAIS</t>
  </si>
  <si>
    <t>PUSOMAIS</t>
  </si>
  <si>
    <t>PRVIMAIS</t>
  </si>
  <si>
    <t>PRVOMAIS</t>
  </si>
  <si>
    <t>PUSAOTHS</t>
  </si>
  <si>
    <t>PUSPOTHS</t>
  </si>
  <si>
    <t>PUSOOTHS</t>
  </si>
  <si>
    <t>PRVIOTHS</t>
  </si>
  <si>
    <t>PRVOOTHS</t>
  </si>
  <si>
    <t>PUSAMARA</t>
  </si>
  <si>
    <t>PUSPMARA</t>
  </si>
  <si>
    <t>PUSOMARA</t>
  </si>
  <si>
    <t>PRVIMARA</t>
  </si>
  <si>
    <t>PRVOMARA</t>
  </si>
  <si>
    <t>PUSAMAIA</t>
  </si>
  <si>
    <t>PUSPMAIA</t>
  </si>
  <si>
    <t>PUSOMAIA</t>
  </si>
  <si>
    <t>PRVIMAIA</t>
  </si>
  <si>
    <t>PRVOMAIA</t>
  </si>
  <si>
    <t>PUSAOTHA</t>
  </si>
  <si>
    <t>PUSPOTHA</t>
  </si>
  <si>
    <t>PUSOOTHA</t>
  </si>
  <si>
    <t>PRVIOTHA</t>
  </si>
  <si>
    <t>PRVOOTHA</t>
  </si>
  <si>
    <t>PHBPREV</t>
  </si>
  <si>
    <t>PHBPEXP</t>
  </si>
  <si>
    <t>Funds</t>
  </si>
  <si>
    <t>YBSCASH</t>
  </si>
  <si>
    <t>YBSMS</t>
  </si>
  <si>
    <t>YBSAR</t>
  </si>
  <si>
    <t>YBSUNC</t>
  </si>
  <si>
    <t>YBSOREC</t>
  </si>
  <si>
    <t>YBSPOR</t>
  </si>
  <si>
    <t>YBSDFR</t>
  </si>
  <si>
    <t>YBSINV</t>
  </si>
  <si>
    <t>YBSPRE</t>
  </si>
  <si>
    <t>YBSCPFHT</t>
  </si>
  <si>
    <t>YBSBDAC</t>
  </si>
  <si>
    <t>YBSBDAM</t>
  </si>
  <si>
    <t>YBSBDAO</t>
  </si>
  <si>
    <t>YBSPPEL</t>
  </si>
  <si>
    <t>YBSPPELI</t>
  </si>
  <si>
    <t>YBSPPEB</t>
  </si>
  <si>
    <t>YBSPPEFB</t>
  </si>
  <si>
    <t>YBSPPEFO</t>
  </si>
  <si>
    <t>YBSPPEEQ</t>
  </si>
  <si>
    <t>YBSPPELH</t>
  </si>
  <si>
    <t>YBSPPECP</t>
  </si>
  <si>
    <t>YBSPPEOP</t>
  </si>
  <si>
    <t>YBSPPELAD</t>
  </si>
  <si>
    <t>YBSIOIPPE</t>
  </si>
  <si>
    <t>YBSIOLAD</t>
  </si>
  <si>
    <t>YBSIOOI</t>
  </si>
  <si>
    <t>YBSIOOA</t>
  </si>
  <si>
    <t>YBSIAG</t>
  </si>
  <si>
    <t>YBSIAULC</t>
  </si>
  <si>
    <t>YBSIAPOOC</t>
  </si>
  <si>
    <t>YBSIAOIA</t>
  </si>
  <si>
    <t>YBSNLP</t>
  </si>
  <si>
    <t>YBSAP</t>
  </si>
  <si>
    <t>YBSACRL</t>
  </si>
  <si>
    <t>YBSOAE</t>
  </si>
  <si>
    <t>YBSAPP</t>
  </si>
  <si>
    <t>YBSPPP</t>
  </si>
  <si>
    <t>YBSDRF</t>
  </si>
  <si>
    <t>YBSITP</t>
  </si>
  <si>
    <t>YBSOCL</t>
  </si>
  <si>
    <t>YBSCMLT</t>
  </si>
  <si>
    <t>YBSDIT</t>
  </si>
  <si>
    <t>YBSDPR</t>
  </si>
  <si>
    <t>YBSODC</t>
  </si>
  <si>
    <t>YBSLTMP</t>
  </si>
  <si>
    <t>YBSLTCLI</t>
  </si>
  <si>
    <t>YBSLTNP</t>
  </si>
  <si>
    <t>YBSLTCLO</t>
  </si>
  <si>
    <t>YBSLTBP</t>
  </si>
  <si>
    <t>YBSLTPP</t>
  </si>
  <si>
    <t>YBSLTNL</t>
  </si>
  <si>
    <t>YBSLTOLTD</t>
  </si>
  <si>
    <t>YBSUFB</t>
  </si>
  <si>
    <t>YBSEPS</t>
  </si>
  <si>
    <t>YBSECS</t>
  </si>
  <si>
    <t>YBSEAPC</t>
  </si>
  <si>
    <t>YBSERE</t>
  </si>
  <si>
    <t>YBSETS</t>
  </si>
  <si>
    <t>YBSEOE</t>
  </si>
  <si>
    <t>YCSFTE</t>
  </si>
  <si>
    <t>YCSIPR</t>
  </si>
  <si>
    <t>YCSOPR</t>
  </si>
  <si>
    <t>YCSCA</t>
  </si>
  <si>
    <t>YCSCUC</t>
  </si>
  <si>
    <t>YCSOAA</t>
  </si>
  <si>
    <t>YCSOOR</t>
  </si>
  <si>
    <t>YCSTR</t>
  </si>
  <si>
    <t>YCSSLS</t>
  </si>
  <si>
    <t>YCSEBS</t>
  </si>
  <si>
    <t>YCSPFS</t>
  </si>
  <si>
    <t>YCSSUP</t>
  </si>
  <si>
    <t>YCSPSU</t>
  </si>
  <si>
    <t>YCSPSO</t>
  </si>
  <si>
    <t>YCSDRL</t>
  </si>
  <si>
    <t>YCSRL</t>
  </si>
  <si>
    <t>YCSINS</t>
  </si>
  <si>
    <t>YCSLT</t>
  </si>
  <si>
    <t>YCSINT</t>
  </si>
  <si>
    <t>YCSPBD</t>
  </si>
  <si>
    <t>YCSODE</t>
  </si>
  <si>
    <t>YCSNORNE</t>
  </si>
  <si>
    <t>YCSEI</t>
  </si>
  <si>
    <t>YCSFIT</t>
  </si>
  <si>
    <t>Costcenter</t>
  </si>
  <si>
    <t>YUTS</t>
  </si>
  <si>
    <t>YFTE</t>
  </si>
  <si>
    <t>YSLS</t>
  </si>
  <si>
    <t>YEBS</t>
  </si>
  <si>
    <t>YPFS</t>
  </si>
  <si>
    <t>YSUP</t>
  </si>
  <si>
    <t>YPSU</t>
  </si>
  <si>
    <t>YPSO</t>
  </si>
  <si>
    <t>YDRL</t>
  </si>
  <si>
    <t>YRL</t>
  </si>
  <si>
    <t>YODE</t>
  </si>
  <si>
    <t>YREC</t>
  </si>
  <si>
    <t>YREV</t>
  </si>
  <si>
    <t>YIRV</t>
  </si>
  <si>
    <t>SPSF</t>
  </si>
  <si>
    <t>SDMS</t>
  </si>
  <si>
    <t>SHHS</t>
  </si>
  <si>
    <t>SLDP</t>
  </si>
  <si>
    <t>SHNF</t>
  </si>
  <si>
    <t>YUNAS</t>
  </si>
  <si>
    <t>YUNAREC</t>
  </si>
  <si>
    <t>YTAX</t>
  </si>
  <si>
    <t>SNAR</t>
  </si>
  <si>
    <t>YCAS</t>
  </si>
  <si>
    <t>Upload Costcenter</t>
  </si>
  <si>
    <t>CC's</t>
  </si>
  <si>
    <t>NA</t>
  </si>
  <si>
    <t xml:space="preserve">  ----------------</t>
  </si>
  <si>
    <t>Page 1 of 21</t>
  </si>
  <si>
    <t>TRANSMITTAL AND CERTIFICATION</t>
  </si>
  <si>
    <t>HOSPITAL'S YEAR END REPORT</t>
  </si>
  <si>
    <t>TO</t>
  </si>
  <si>
    <t>The Department of Health</t>
  </si>
  <si>
    <t>FROM</t>
  </si>
  <si>
    <t>Name of Hospital:</t>
  </si>
  <si>
    <t>License Number:</t>
  </si>
  <si>
    <t>Street Address:</t>
  </si>
  <si>
    <t>Mailing Address:</t>
  </si>
  <si>
    <t>City and Zip Code:</t>
  </si>
  <si>
    <t>CERTIFICATION OF OFFICER OF HOSPITAL</t>
  </si>
  <si>
    <t>To the best of my knowledge and belief, they are true and correct statements prepared from the</t>
  </si>
  <si>
    <t>books and records of the Hospital in accordance with applicable instructions.</t>
  </si>
  <si>
    <t>Signature of Chief Executive Officer</t>
  </si>
  <si>
    <t>Name/Title:</t>
  </si>
  <si>
    <t>Date:</t>
  </si>
  <si>
    <t>Page 2 of 21</t>
  </si>
  <si>
    <t>HOSPITAL INFORMATION</t>
  </si>
  <si>
    <t>Executive Officer</t>
  </si>
  <si>
    <t>Financial Officer</t>
  </si>
  <si>
    <t>Chair of Gov Brd</t>
  </si>
  <si>
    <t>Telephone #</t>
  </si>
  <si>
    <t>Facsimile #</t>
  </si>
  <si>
    <t>TYPE OF ORGANIZATION HAVING CONTROL (check one only)</t>
  </si>
  <si>
    <t>Church Op.</t>
  </si>
  <si>
    <t>City/County</t>
  </si>
  <si>
    <t>Hosp. Dist.</t>
  </si>
  <si>
    <t>ACTUAL UTILIZATION</t>
  </si>
  <si>
    <t>Intensive, Semi-Intensive, Acute &amp; Psych</t>
  </si>
  <si>
    <t>Skilled Nursing Facility / Swing</t>
  </si>
  <si>
    <t>Chemical Dependency / ATC</t>
  </si>
  <si>
    <t># of Beds Available</t>
  </si>
  <si>
    <t>Semi -Intensive Care</t>
  </si>
  <si>
    <t>Acute - Medical / Surg</t>
  </si>
  <si>
    <t>Chemical Dependency</t>
  </si>
  <si>
    <t>Acute - Pediatrics</t>
  </si>
  <si>
    <t>Other (Excl Nursery)</t>
  </si>
  <si>
    <t>Acute - Obstetrical</t>
  </si>
  <si>
    <t>Acute - Rehabilitation</t>
  </si>
  <si>
    <t>(Excluding Nursery)</t>
  </si>
  <si>
    <t>Ancillary Revenue</t>
  </si>
  <si>
    <t xml:space="preserve">15.   PAYOR UNITS OF SERVICE AND REVENUE                                                                         </t>
  </si>
  <si>
    <t>Page 3 of 21</t>
  </si>
  <si>
    <t>YE-A</t>
  </si>
  <si>
    <t>HOSPITAL ONLY</t>
  </si>
  <si>
    <t>Units of Service</t>
  </si>
  <si>
    <t>Pat. Days</t>
  </si>
  <si>
    <t>All Other</t>
  </si>
  <si>
    <t>SNF / SWING    ONLY</t>
  </si>
  <si>
    <t>CHEMICAL DEPENDENCY/ATC   ONLY</t>
  </si>
  <si>
    <t>16.   Hospital Based Physicians - Professional Component</t>
  </si>
  <si>
    <t>Revenue  :</t>
  </si>
  <si>
    <t>Expense  :</t>
  </si>
  <si>
    <t>Page 4 of 21</t>
  </si>
  <si>
    <t>Fica Taxes</t>
  </si>
  <si>
    <t>TOTAL EMPLOYEE BENEFITS</t>
  </si>
  <si>
    <t>Rental &amp; Lease Expense - Buildings</t>
  </si>
  <si>
    <t>Rental &amp; Lease Expense - Equipment</t>
  </si>
  <si>
    <t>TOTAL RENTAL &amp; LEASE EXPENSE</t>
  </si>
  <si>
    <t xml:space="preserve">INSURANCE            </t>
  </si>
  <si>
    <t>Hospital &amp; Professional Malpractice Insurance</t>
  </si>
  <si>
    <t>TOTAL INSURANCE</t>
  </si>
  <si>
    <t xml:space="preserve">LICENSE AND TAXES         </t>
  </si>
  <si>
    <t>Taxes  (other than Income)</t>
  </si>
  <si>
    <t>TOTAL LICENSE AND TAXES</t>
  </si>
  <si>
    <t>Interest Expense - Working Capital</t>
  </si>
  <si>
    <t>TOTAL INTEREST EXPENSE</t>
  </si>
  <si>
    <t>Page 5 of 21</t>
  </si>
  <si>
    <t>Beginning</t>
  </si>
  <si>
    <t>Ending</t>
  </si>
  <si>
    <t>Balance</t>
  </si>
  <si>
    <t>Retirements</t>
  </si>
  <si>
    <t>Fixed Equipment-Bldg Serv</t>
  </si>
  <si>
    <t>Fixed Equipment-Other</t>
  </si>
  <si>
    <t>Equip-Major Moveable</t>
  </si>
  <si>
    <t>Equipment-Minor</t>
  </si>
  <si>
    <t>Construction-in-process</t>
  </si>
  <si>
    <t>Provision</t>
  </si>
  <si>
    <t>S-8 DEDUCTIONS FROM REVENUE</t>
  </si>
  <si>
    <t>Page 6 of 21</t>
  </si>
  <si>
    <t>ACCT:</t>
  </si>
  <si>
    <t>Item:</t>
  </si>
  <si>
    <t>Negotiated Rates</t>
  </si>
  <si>
    <t>Total Contractual Adjustments</t>
  </si>
  <si>
    <t>Number of Charity Care Patients</t>
  </si>
  <si>
    <t>Outpatient Charity Care Provided</t>
  </si>
  <si>
    <t>Total Charity Care</t>
  </si>
  <si>
    <t>Other Deductions  (specify)</t>
  </si>
  <si>
    <t>TOTAL DEDUCTIONS FROM REVENUE</t>
  </si>
  <si>
    <t>Explanations</t>
  </si>
  <si>
    <t>FS-1 BALANCE SHEET (Pg 1)</t>
  </si>
  <si>
    <t>Page 7 of 21</t>
  </si>
  <si>
    <t>ASSETS</t>
  </si>
  <si>
    <t>Less-Estimated Uncollectable &amp; Allowances</t>
  </si>
  <si>
    <t>Receivables From Third Party Payors</t>
  </si>
  <si>
    <t>Pledges And Other Receivables</t>
  </si>
  <si>
    <t>Current Portion Of Funds Held In Trust</t>
  </si>
  <si>
    <t>TOTAL CURRENT ASSETS</t>
  </si>
  <si>
    <t>BOARD DESIGNATED ASSETS:</t>
  </si>
  <si>
    <t>TOTAL BOARD DESIGNATED ASSETS:</t>
  </si>
  <si>
    <t>PROPERTY, PLANT AND EQUIPMENT:</t>
  </si>
  <si>
    <t>Fixed Equipment - Building Service</t>
  </si>
  <si>
    <t>Less Accumulated Depreciation</t>
  </si>
  <si>
    <t>NET PROPERTY, PLANT &amp; EQUIPMENT</t>
  </si>
  <si>
    <t>INVESTMENTS AND OTHER ASSETS:</t>
  </si>
  <si>
    <t>Investments In Property, Plant &amp; Equipment</t>
  </si>
  <si>
    <t>Less - Accumulated Depreciation</t>
  </si>
  <si>
    <t>TOTAL INVESTMENTS &amp; OTHER ASSETS</t>
  </si>
  <si>
    <t>INTANGIBLE ASSETS:</t>
  </si>
  <si>
    <t>Preopening And Other Organization Costs</t>
  </si>
  <si>
    <t>TOTAL INTANGIBLE ASSETS</t>
  </si>
  <si>
    <t>TOTAL ASSETS</t>
  </si>
  <si>
    <t>FS-1 BALANCE SHEET (Pg 2)</t>
  </si>
  <si>
    <t>Page 8 of 21</t>
  </si>
  <si>
    <t>LIABILITIES AND FUND BALANCES-UNRESTRICTED</t>
  </si>
  <si>
    <t xml:space="preserve">Accounts Payable </t>
  </si>
  <si>
    <t>Accrued Compensation and Related Liabilities</t>
  </si>
  <si>
    <t>Advances from Third Party Payors</t>
  </si>
  <si>
    <t>Payables to Third Party Payors</t>
  </si>
  <si>
    <t>Current Maturities of Long Term Debt</t>
  </si>
  <si>
    <t>TOTAL CURRENT LIABILITIES</t>
  </si>
  <si>
    <t>DEFERRED CREDITS:</t>
  </si>
  <si>
    <t>Deferred Third Party Revenue</t>
  </si>
  <si>
    <t>TOTAL DEFERRED CREDITS</t>
  </si>
  <si>
    <t>Construction Loans-Interim Financing</t>
  </si>
  <si>
    <t>Capitalized Lease Obligations</t>
  </si>
  <si>
    <t>Notes and Loans Payable to Parent</t>
  </si>
  <si>
    <t>Less Current Maturities of Long Term Debt</t>
  </si>
  <si>
    <t>TOTAL LONG TERM DEBT</t>
  </si>
  <si>
    <t>TOTAL FUND BALANCE</t>
  </si>
  <si>
    <t>EQUITY (INVESTOR OWNED)</t>
  </si>
  <si>
    <t>Preferred Stock</t>
  </si>
  <si>
    <t>Common Stock</t>
  </si>
  <si>
    <t>Additional Paid In Stock</t>
  </si>
  <si>
    <t>Retained Earnings (Capital Account for Partnership</t>
  </si>
  <si>
    <t xml:space="preserve">                  (or Sole Proprietorship)</t>
  </si>
  <si>
    <t>Less Treasury Stock</t>
  </si>
  <si>
    <t>TOTAL EQUITY</t>
  </si>
  <si>
    <t>TOTAL LIABILITIES AND FUND BALANCE OR EQUITY</t>
  </si>
  <si>
    <t>INCOME STATEMENT - UNRESTRICTED FUND</t>
  </si>
  <si>
    <t>Page 9 of 21</t>
  </si>
  <si>
    <t>OPERATING REVENUE:</t>
  </si>
  <si>
    <t>TOTAL PATIENT SERVICES REVENUE</t>
  </si>
  <si>
    <t>DEDUCTIONS FROM REVENUE:</t>
  </si>
  <si>
    <t>Charity and Uncompensated Care</t>
  </si>
  <si>
    <t>Other Adjustments and Allowances</t>
  </si>
  <si>
    <t>NET PATIENT SERVICE REVENUE</t>
  </si>
  <si>
    <t>TOTAL OTHER OPERATING REVENUE</t>
  </si>
  <si>
    <t>TOTAL OPERATING REVENUE</t>
  </si>
  <si>
    <t>OPERATING EXPENSES</t>
  </si>
  <si>
    <t>Purchased Services - Utilities</t>
  </si>
  <si>
    <t>Purchased Services - Other</t>
  </si>
  <si>
    <t>Rentals and Leases</t>
  </si>
  <si>
    <t>License and Taxes</t>
  </si>
  <si>
    <t>TOTAL OPERATING EXPENSES</t>
  </si>
  <si>
    <t>NET OPERATING REVENUE</t>
  </si>
  <si>
    <t>NON-OPERATING REVENUE-NET OF EXPENSES</t>
  </si>
  <si>
    <t>NET REVENUE BEFORE ITEMS LISTED BELOW</t>
  </si>
  <si>
    <t>EXTRAORDINARY ITEM</t>
  </si>
  <si>
    <t>FEDERAL INCOME TAX</t>
  </si>
  <si>
    <t>NET REVENUE OR (EXPENSE)</t>
  </si>
  <si>
    <t>EXPLANATION:</t>
  </si>
  <si>
    <t>YEAR END REPORT COST CENTER SUMMARY</t>
  </si>
  <si>
    <t>PAGE 10 OF 21</t>
  </si>
  <si>
    <t>Account Name</t>
  </si>
  <si>
    <t>Semi</t>
  </si>
  <si>
    <t>I C U</t>
  </si>
  <si>
    <t>Birthing Ctr</t>
  </si>
  <si>
    <t>Unit Description</t>
  </si>
  <si>
    <t>Adjusted Direct Expenses</t>
  </si>
  <si>
    <t>Cost Allocations</t>
  </si>
  <si>
    <t>Inpatient  Revenue</t>
  </si>
  <si>
    <t>Outpatient  Revenue</t>
  </si>
  <si>
    <t>Total Patient Revenue</t>
  </si>
  <si>
    <t>Cost Allocation Statistics</t>
  </si>
  <si>
    <t>Plant Square Feet</t>
  </si>
  <si>
    <t>Dietary Meals</t>
  </si>
  <si>
    <t>Housekeeping Hours</t>
  </si>
  <si>
    <t>Laundry Dry Pounds</t>
  </si>
  <si>
    <t>PAGE 11 OF 21</t>
  </si>
  <si>
    <t>Hospice -</t>
  </si>
  <si>
    <t>Labor And</t>
  </si>
  <si>
    <t>PAGE 12 OF 21</t>
  </si>
  <si>
    <t>Intravenous</t>
  </si>
  <si>
    <t>Anesthesia</t>
  </si>
  <si>
    <t>Recovery Min</t>
  </si>
  <si>
    <t>Anesthia Min</t>
  </si>
  <si>
    <t>Bill. Tests</t>
  </si>
  <si>
    <t>PAGE 13 OF 21</t>
  </si>
  <si>
    <t>C T</t>
  </si>
  <si>
    <t>Radiology-</t>
  </si>
  <si>
    <t>R V U</t>
  </si>
  <si>
    <t>PAGE 14 OF 21</t>
  </si>
  <si>
    <t xml:space="preserve">Short </t>
  </si>
  <si>
    <t>Outpatients</t>
  </si>
  <si>
    <t>PAGE 15 OF 21</t>
  </si>
  <si>
    <t>Free Standing</t>
  </si>
  <si>
    <t>myography</t>
  </si>
  <si>
    <t>Transport</t>
  </si>
  <si>
    <t>PAGE 16 OF 21</t>
  </si>
  <si>
    <t>Research/</t>
  </si>
  <si>
    <t>Acquisitions</t>
  </si>
  <si>
    <t>Chemical Dep.</t>
  </si>
  <si>
    <t>PAGE 17 OF 21</t>
  </si>
  <si>
    <t>Service</t>
  </si>
  <si>
    <t>Transport.</t>
  </si>
  <si>
    <t>Equiv. Meals</t>
  </si>
  <si>
    <t>Pds. Proc.</t>
  </si>
  <si>
    <t>PAGE 18 OF 21</t>
  </si>
  <si>
    <t>Communica-</t>
  </si>
  <si>
    <t>tion</t>
  </si>
  <si>
    <t>Fiscal Services</t>
  </si>
  <si>
    <t>PAGE 19 OF 21</t>
  </si>
  <si>
    <t>Admin</t>
  </si>
  <si>
    <t>PAGE 20 OF 21</t>
  </si>
  <si>
    <t>PAGE 21 OF 21</t>
  </si>
  <si>
    <t>Admin Srvcs</t>
  </si>
  <si>
    <t>Your hospital license number and fiscal year end have already been entered. These items need to be in alpha format rather</t>
  </si>
  <si>
    <t>calculated on lines 48 and 52, respectively.</t>
  </si>
  <si>
    <t>To submit your report by electronic mail, please send to:</t>
  </si>
  <si>
    <t>than numeric format in order to pick up correctly for upload to the year end report database.</t>
  </si>
  <si>
    <t>The square footage statistic is provided for all cost centers including the plant and this way</t>
  </si>
  <si>
    <t>square footage identified by cost center will total the gross square footage stated as the statistic in the plant cost center.</t>
  </si>
  <si>
    <t>Please remember to send a signed certification page and an audited financial statement by regular mail when they are available.</t>
  </si>
  <si>
    <t>The employee benefits can be entered directly, assigned to the cost centers based on a percentage of salaries, or a combination of the two.</t>
  </si>
  <si>
    <t>2)    Enter the employee benefits directly recorded by cost center in cells C47..CC47.</t>
  </si>
  <si>
    <t>2)    Enter the amount of depreciation directly recorded by cost center in cells C51..CC51.</t>
  </si>
  <si>
    <t xml:space="preserve">After the salaries and the departmental square footage statistics are entered, the departmental employee benefits and depreciation will be </t>
  </si>
  <si>
    <t>Acute Care - Med/Surg</t>
  </si>
  <si>
    <t>PAYER UNITS OF SERVICE AND REVENUE</t>
  </si>
  <si>
    <t>Rec. From 3rd Party Payers</t>
  </si>
  <si>
    <t>Payables to 3rd Party Payers</t>
  </si>
  <si>
    <t>Payer</t>
  </si>
  <si>
    <t>Newborn Patient Days</t>
  </si>
  <si>
    <t>PAYER</t>
  </si>
  <si>
    <t>7060  Intravenous Therapy</t>
  </si>
  <si>
    <t>7340  Electromyography</t>
  </si>
  <si>
    <t>8200  Research / Education</t>
  </si>
  <si>
    <t>8660  Auxiliary Groups</t>
  </si>
  <si>
    <t>Radiology - Diagnostic</t>
  </si>
  <si>
    <t>Street Address</t>
  </si>
  <si>
    <t>Mailing Address</t>
  </si>
  <si>
    <t>Less: Treasury Stock</t>
  </si>
  <si>
    <t>It is only necessary to enter data on this page. Items will automatically transfer from this page to the report pages.</t>
  </si>
  <si>
    <t>Provision for Bad Debt</t>
  </si>
  <si>
    <t>YDRTBD</t>
  </si>
  <si>
    <t>Bad Debt</t>
  </si>
  <si>
    <t>The operating expenses, the units of measure and the operating expenses per unit of measure are stated on line 496 thru line 575 in columns</t>
  </si>
  <si>
    <t>hos@doh.wa.gov.</t>
  </si>
  <si>
    <t>If you have any questions or concerns please call Communty Health Systems at 360-236-4210 or send an e-mail to</t>
  </si>
  <si>
    <t>Office of Community Health Systems</t>
  </si>
  <si>
    <t>P.O. Box 47853</t>
  </si>
  <si>
    <t>Olympia, Washington 98504-7853</t>
  </si>
  <si>
    <t>DOH FORM 689-182 (Rev 12/05/2017)</t>
  </si>
  <si>
    <t>06/30/2018</t>
  </si>
  <si>
    <t>2017</t>
  </si>
  <si>
    <t>06/30/2019</t>
  </si>
  <si>
    <t>145</t>
  </si>
  <si>
    <t>PeaceHealth St. Joseph Medical Center</t>
  </si>
  <si>
    <t>2901 Squalicum Parkway</t>
  </si>
  <si>
    <t>Bellingham, WA  98225</t>
  </si>
  <si>
    <t>Whatcom</t>
  </si>
  <si>
    <t>Dale Zender</t>
  </si>
  <si>
    <t>Eric Brettner</t>
  </si>
  <si>
    <t>360-734-5400</t>
  </si>
  <si>
    <t>360-715-6406</t>
  </si>
  <si>
    <t>stat changed in FY18 to include Holding Room Minutes (FY17 Holding Room Minutes was not tracked)</t>
  </si>
  <si>
    <t>stat OP-Infusion included in OP Served was relocated to 7060 in FY18 Intravenous Therapy</t>
  </si>
  <si>
    <t>Air Transportation-reduction in purchased services and depreciation expense</t>
  </si>
  <si>
    <t>Charles Prosper</t>
  </si>
  <si>
    <t>Alan Germany</t>
  </si>
  <si>
    <t>I HEREBY CERTIFY that I have examined the accompanying Hospital Year End Report as</t>
  </si>
  <si>
    <t>Signature of Chief Financial Officer</t>
  </si>
  <si>
    <r>
      <t>·</t>
    </r>
    <r>
      <rPr>
        <sz val="7"/>
        <rFont val="Times New Roman"/>
        <family val="1"/>
      </rPr>
      <t xml:space="preserve">        </t>
    </r>
    <r>
      <rPr>
        <sz val="12"/>
        <rFont val="Courier"/>
      </rPr>
      <t xml:space="preserve">Line 433: Depreciation – St Joseph Medical Center (SJMC) and Peace Island Medical Center (PIMC) are two separate hospitals that have separate income statements, but share one balance sheet on SJMC’s general ledger. Therefore, only one fixed asset/accumulated depreciation rollforward (lines 195-217) exists that contains assets for both SJMC and PIMC. The variance in line 433 consists of the following:                                                                                                                                                                                                     </t>
    </r>
  </si>
  <si>
    <t xml:space="preserve">                      </t>
  </si>
  <si>
    <t xml:space="preserve">   </t>
  </si>
  <si>
    <t>Unit of measure decreased -72.4% and operating expenses decreased -58.0% for an overall OE/UOM change of 52.0%. The rehab program closed October 2018 and opened at United General Medical Center, Sedro Woolley, WA in 2019</t>
  </si>
  <si>
    <t>Unit of measure increase 7.3% and operating expense decrease -32.8% for an overall OE/UOM change of -$37.4%. Electrodiagnosis change is related to a reduction in FTEs/Salaries.</t>
  </si>
  <si>
    <t>Unit of measure remained the same and operating expenses increased 31.7% for an overall OE/UOM change of 31.7%. The plant incurred higher costs related to repairs and maintenance bldg., clinical eq management, and service agreements.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</si>
</sst>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quot;$&quot;#,##0_);\(&quot;$&quot;#,##0\)"/>
    <numFmt numFmtId="7" formatCode="&quot;$&quot;#,##0.00_);\(&quot;$&quot;#,##0.00\)"/>
    <numFmt numFmtId="44" formatCode="_(&quot;$&quot;* #,##0.00_);_(&quot;$&quot;* \(#,##0.00\);_(&quot;$&quot;* &quot;-&quot;??_);_(@_)"/>
    <numFmt numFmtId="43" formatCode="_(* #,##0.00_);_(* \(#,##0.00\);_(* &quot;-&quot;??_);_(@_)"/>
    <numFmt numFmtId="164" formatCode="0_)"/>
    <numFmt numFmtId="165" formatCode="_(* #,##0_);_(* \(#,##0\);_(* &quot;-&quot;??_);_(@_)"/>
    <numFmt numFmtId="166" formatCode="0_);\(0\)"/>
    <numFmt numFmtId="167" formatCode="0.0%_);\(0.0%\)"/>
    <numFmt numFmtId="168" formatCode="#,##0.0_);\(#,##0.0\)"/>
    <numFmt numFmtId="169" formatCode="0.00%_);\(0.00%\)"/>
    <numFmt numFmtId="170" formatCode="#,##0.000_);\(#,##0.000\)"/>
    <numFmt numFmtId="171" formatCode="#,##0.0000_);\(#,##0.0000\)"/>
    <numFmt numFmtId="172" formatCode="#,##0,;\(##,##0,\)"/>
    <numFmt numFmtId="173" formatCode="mm/dd/yy"/>
    <numFmt numFmtId="174" formatCode="mmm\-yyyy"/>
  </numFmts>
  <fonts count="52">
    <font>
      <sz val="12"/>
      <name val="Courier"/>
    </font>
    <font>
      <sz val="11"/>
      <color theme="1"/>
      <name val="Calibri"/>
      <family val="2"/>
      <scheme val="minor"/>
    </font>
    <font>
      <sz val="11"/>
      <color theme="1"/>
      <name val="Calibri"/>
      <family val="2"/>
      <scheme val="minor"/>
    </font>
    <font>
      <sz val="10"/>
      <name val="Arial"/>
      <family val="2"/>
    </font>
    <font>
      <sz val="11"/>
      <color indexed="8"/>
      <name val="Arial"/>
      <family val="2"/>
    </font>
    <font>
      <sz val="11"/>
      <name val="Arial"/>
      <family val="2"/>
    </font>
    <font>
      <sz val="12"/>
      <color indexed="8"/>
      <name val="Arial"/>
      <family val="2"/>
    </font>
    <font>
      <sz val="12"/>
      <name val="Arial"/>
      <family val="2"/>
    </font>
    <font>
      <sz val="12"/>
      <name val="Courier"/>
      <family val="3"/>
    </font>
    <font>
      <sz val="8"/>
      <name val="Arial"/>
      <family val="2"/>
    </font>
    <font>
      <sz val="6"/>
      <name val="Arial"/>
      <family val="2"/>
    </font>
    <font>
      <sz val="11"/>
      <color indexed="12"/>
      <name val="Arial"/>
      <family val="2"/>
    </font>
    <font>
      <sz val="11"/>
      <name val="Courier"/>
      <family val="3"/>
    </font>
    <font>
      <u/>
      <sz val="9"/>
      <color indexed="12"/>
      <name val="Courier"/>
      <family val="3"/>
    </font>
    <font>
      <u/>
      <sz val="11"/>
      <color indexed="12"/>
      <name val="Arial"/>
      <family val="2"/>
    </font>
    <font>
      <sz val="9"/>
      <name val="Arial"/>
      <family val="2"/>
    </font>
    <font>
      <sz val="10"/>
      <name val="Tahoma"/>
      <family val="2"/>
    </font>
    <font>
      <sz val="12"/>
      <name val="Courier"/>
    </font>
    <font>
      <sz val="10"/>
      <color theme="1"/>
      <name val="Calibri"/>
      <family val="2"/>
      <scheme val="minor"/>
    </font>
    <font>
      <sz val="10"/>
      <color theme="1" tint="4.9989318521683403E-2"/>
      <name val="Calibri"/>
      <family val="1"/>
      <scheme val="minor"/>
    </font>
    <font>
      <sz val="10"/>
      <color rgb="FF232D32"/>
      <name val="Segoe UI"/>
      <family val="2"/>
    </font>
    <font>
      <b/>
      <sz val="10"/>
      <color rgb="FF232D32"/>
      <name val="Segoe UI"/>
      <family val="2"/>
    </font>
    <font>
      <b/>
      <sz val="10"/>
      <color rgb="FF455A64"/>
      <name val="Segoe UI"/>
      <family val="2"/>
    </font>
    <font>
      <sz val="10"/>
      <color rgb="FF455A64"/>
      <name val="Segoe UI"/>
      <family val="2"/>
    </font>
    <font>
      <sz val="12"/>
      <color rgb="FF455A64"/>
      <name val="Segoe UI"/>
      <family val="2"/>
    </font>
    <font>
      <b/>
      <sz val="12"/>
      <color rgb="FF455A64"/>
      <name val="Segoe UI"/>
      <family val="2"/>
    </font>
    <font>
      <sz val="10"/>
      <color rgb="FF222B35"/>
      <name val="Segoe UI"/>
      <family val="2"/>
    </font>
    <font>
      <sz val="22"/>
      <color rgb="FF64B5F6"/>
      <name val="Segoe UI"/>
      <family val="2"/>
    </font>
    <font>
      <b/>
      <sz val="10"/>
      <color rgb="FF00B0F0"/>
      <name val="Segoe UI"/>
      <family val="2"/>
    </font>
    <font>
      <sz val="11"/>
      <color rgb="FF000000"/>
      <name val="Segoe UI"/>
      <family val="2"/>
    </font>
    <font>
      <sz val="11"/>
      <color rgb="FFFFFFFF"/>
      <name val="Segoe UI"/>
      <family val="2"/>
    </font>
    <font>
      <sz val="10"/>
      <color rgb="FF00A6CF"/>
      <name val="Segoe UI"/>
      <family val="2"/>
    </font>
    <font>
      <sz val="10"/>
      <color rgb="FFFFFFFF"/>
      <name val="Segoe UI"/>
      <family val="2"/>
    </font>
    <font>
      <b/>
      <sz val="10"/>
      <color rgb="FF000000"/>
      <name val="Segoe UI"/>
      <family val="2"/>
    </font>
    <font>
      <i/>
      <sz val="9"/>
      <color rgb="FF7F7F7F"/>
      <name val="Segoe UI"/>
      <family val="2"/>
    </font>
    <font>
      <i/>
      <sz val="11"/>
      <color rgb="FF7F7F7F"/>
      <name val="Segoe UI"/>
      <family val="2"/>
    </font>
    <font>
      <sz val="11"/>
      <color rgb="FF17A8FF"/>
      <name val="FontAwesome"/>
    </font>
    <font>
      <u/>
      <sz val="11"/>
      <color theme="10"/>
      <name val="Calibri"/>
      <family val="2"/>
      <scheme val="minor"/>
    </font>
    <font>
      <i/>
      <sz val="8"/>
      <color rgb="FF455A64"/>
      <name val="Segoe UI"/>
      <family val="2"/>
    </font>
    <font>
      <sz val="10"/>
      <color rgb="FFFF0000"/>
      <name val="Wingdings"/>
      <charset val="2"/>
    </font>
    <font>
      <sz val="11"/>
      <color rgb="FF232D32"/>
      <name val="Segoe UI"/>
      <family val="2"/>
    </font>
    <font>
      <sz val="11"/>
      <color rgb="FF455A64"/>
      <name val="Segoe UI"/>
      <family val="2"/>
    </font>
    <font>
      <sz val="10"/>
      <color theme="1"/>
      <name val="Arial"/>
      <family val="2"/>
    </font>
    <font>
      <sz val="10"/>
      <color indexed="8"/>
      <name val="MS Sans Serif"/>
    </font>
    <font>
      <b/>
      <sz val="15.95"/>
      <color indexed="8"/>
      <name val="Times New Roman"/>
      <family val="1"/>
    </font>
    <font>
      <u/>
      <sz val="10"/>
      <color theme="10"/>
      <name val="MS Sans Serif"/>
      <family val="2"/>
    </font>
    <font>
      <sz val="11"/>
      <name val="Comic Sans MS"/>
      <family val="4"/>
    </font>
    <font>
      <sz val="10"/>
      <name val="Arial Narrow"/>
      <family val="2"/>
    </font>
    <font>
      <sz val="9"/>
      <name val="Tahoma"/>
      <family val="2"/>
    </font>
    <font>
      <sz val="11"/>
      <color theme="1"/>
      <name val="Calibri"/>
      <family val="2"/>
    </font>
    <font>
      <sz val="12"/>
      <name val="Symbol"/>
      <family val="1"/>
      <charset val="2"/>
    </font>
    <font>
      <sz val="7"/>
      <name val="Times New Roman"/>
      <family val="1"/>
    </font>
  </fonts>
  <fills count="56">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9"/>
        <bgColor indexed="64"/>
      </patternFill>
    </fill>
    <fill>
      <patternFill patternType="solid">
        <fgColor indexed="27"/>
        <bgColor indexed="35"/>
      </patternFill>
    </fill>
    <fill>
      <patternFill patternType="solid">
        <fgColor indexed="27"/>
        <bgColor indexed="64"/>
      </patternFill>
    </fill>
    <fill>
      <patternFill patternType="solid">
        <fgColor indexed="13"/>
        <bgColor indexed="64"/>
      </patternFill>
    </fill>
    <fill>
      <patternFill patternType="solid">
        <fgColor rgb="FFFFFF00"/>
        <bgColor indexed="64"/>
      </patternFill>
    </fill>
    <fill>
      <patternFill patternType="solid">
        <fgColor rgb="FFFFFFCC"/>
        <bgColor indexed="64"/>
      </patternFill>
    </fill>
    <fill>
      <patternFill patternType="solid">
        <fgColor rgb="FFF2F2F2"/>
        <bgColor indexed="64"/>
      </patternFill>
    </fill>
    <fill>
      <patternFill patternType="solid">
        <fgColor rgb="FFFFFFFF"/>
        <bgColor indexed="64"/>
      </patternFill>
    </fill>
    <fill>
      <patternFill patternType="solid">
        <fgColor rgb="FFEBEEF0"/>
        <bgColor indexed="64"/>
      </patternFill>
    </fill>
    <fill>
      <patternFill patternType="solid">
        <fgColor rgb="FFE7E6E6"/>
        <bgColor indexed="64"/>
      </patternFill>
    </fill>
    <fill>
      <patternFill patternType="solid">
        <fgColor rgb="FFCED7DB"/>
        <bgColor indexed="64"/>
      </patternFill>
    </fill>
    <fill>
      <patternFill patternType="solid">
        <fgColor rgb="FFCCCCCC"/>
        <bgColor indexed="64"/>
      </patternFill>
    </fill>
    <fill>
      <patternFill patternType="solid">
        <fgColor rgb="FFC2E9FF"/>
        <bgColor indexed="64"/>
      </patternFill>
    </fill>
    <fill>
      <patternFill patternType="solid">
        <fgColor rgb="FFF7F7F7"/>
        <bgColor indexed="64"/>
      </patternFill>
    </fill>
    <fill>
      <patternFill patternType="solid">
        <fgColor rgb="FF0083CC"/>
        <bgColor indexed="64"/>
      </patternFill>
    </fill>
    <fill>
      <patternFill patternType="solid">
        <fgColor rgb="FFAFBDC5"/>
        <bgColor indexed="64"/>
      </patternFill>
    </fill>
    <fill>
      <patternFill patternType="solid">
        <fgColor rgb="FF78909C"/>
        <bgColor indexed="64"/>
      </patternFill>
    </fill>
    <fill>
      <patternFill patternType="solid">
        <fgColor rgb="FF455A63"/>
        <bgColor indexed="64"/>
      </patternFill>
    </fill>
    <fill>
      <patternFill patternType="solid">
        <fgColor rgb="FF15222C"/>
        <bgColor indexed="64"/>
      </patternFill>
    </fill>
    <fill>
      <patternFill patternType="solid">
        <fgColor rgb="FF00B0F0"/>
        <bgColor indexed="64"/>
      </patternFill>
    </fill>
    <fill>
      <patternFill patternType="solid">
        <fgColor rgb="FFE1D5A9"/>
        <bgColor indexed="64"/>
      </patternFill>
    </fill>
    <fill>
      <patternFill patternType="solid">
        <fgColor rgb="FFD0BE7A"/>
        <bgColor indexed="64"/>
      </patternFill>
    </fill>
    <fill>
      <patternFill patternType="solid">
        <fgColor rgb="FFBDA343"/>
        <bgColor indexed="64"/>
      </patternFill>
    </fill>
    <fill>
      <patternFill patternType="solid">
        <fgColor rgb="FF9B8637"/>
        <bgColor indexed="64"/>
      </patternFill>
    </fill>
    <fill>
      <patternFill patternType="solid">
        <fgColor rgb="FF7F6D2D"/>
        <bgColor indexed="64"/>
      </patternFill>
    </fill>
    <fill>
      <patternFill patternType="solid">
        <fgColor rgb="FFB8F5C9"/>
        <bgColor indexed="64"/>
      </patternFill>
    </fill>
    <fill>
      <patternFill patternType="solid">
        <fgColor rgb="FFD1C4E9"/>
        <bgColor indexed="64"/>
      </patternFill>
    </fill>
    <fill>
      <patternFill patternType="solid">
        <fgColor rgb="FFB39DDB"/>
        <bgColor indexed="64"/>
      </patternFill>
    </fill>
    <fill>
      <patternFill patternType="solid">
        <fgColor rgb="FF7E57C2"/>
        <bgColor indexed="64"/>
      </patternFill>
    </fill>
    <fill>
      <patternFill patternType="solid">
        <fgColor rgb="FF3B27A0"/>
        <bgColor indexed="64"/>
      </patternFill>
    </fill>
    <fill>
      <patternFill patternType="solid">
        <fgColor rgb="FF20156D"/>
        <bgColor indexed="64"/>
      </patternFill>
    </fill>
    <fill>
      <patternFill patternType="solid">
        <fgColor rgb="FFB2DFDB"/>
        <bgColor indexed="64"/>
      </patternFill>
    </fill>
    <fill>
      <patternFill patternType="solid">
        <fgColor rgb="FF4DB6AC"/>
        <bgColor indexed="64"/>
      </patternFill>
    </fill>
    <fill>
      <patternFill patternType="solid">
        <fgColor rgb="FF009688"/>
        <bgColor indexed="64"/>
      </patternFill>
    </fill>
    <fill>
      <patternFill patternType="solid">
        <fgColor rgb="FF00796B"/>
        <bgColor indexed="64"/>
      </patternFill>
    </fill>
    <fill>
      <patternFill patternType="solid">
        <fgColor rgb="FF004D40"/>
        <bgColor indexed="64"/>
      </patternFill>
    </fill>
    <fill>
      <patternFill patternType="solid">
        <fgColor rgb="FFDDF2FF"/>
        <bgColor indexed="64"/>
      </patternFill>
    </fill>
    <fill>
      <patternFill patternType="solid">
        <fgColor rgb="FFF8BBD0"/>
        <bgColor indexed="64"/>
      </patternFill>
    </fill>
    <fill>
      <patternFill patternType="solid">
        <fgColor rgb="FFF06292"/>
        <bgColor indexed="64"/>
      </patternFill>
    </fill>
    <fill>
      <patternFill patternType="solid">
        <fgColor rgb="FFE91E63"/>
        <bgColor indexed="64"/>
      </patternFill>
    </fill>
    <fill>
      <patternFill patternType="solid">
        <fgColor rgb="FFC2185B"/>
        <bgColor indexed="64"/>
      </patternFill>
    </fill>
    <fill>
      <patternFill patternType="solid">
        <fgColor rgb="FF880E4F"/>
        <bgColor indexed="64"/>
      </patternFill>
    </fill>
    <fill>
      <patternFill patternType="solid">
        <fgColor rgb="FFBBDEFB"/>
        <bgColor indexed="64"/>
      </patternFill>
    </fill>
    <fill>
      <patternFill patternType="solid">
        <fgColor rgb="FF64B5F6"/>
        <bgColor indexed="64"/>
      </patternFill>
    </fill>
    <fill>
      <patternFill patternType="solid">
        <fgColor rgb="FF2196F3"/>
        <bgColor indexed="64"/>
      </patternFill>
    </fill>
    <fill>
      <patternFill patternType="solid">
        <fgColor rgb="FF1976D2"/>
        <bgColor indexed="64"/>
      </patternFill>
    </fill>
    <fill>
      <patternFill patternType="solid">
        <fgColor rgb="FF0D47A1"/>
        <bgColor indexed="64"/>
      </patternFill>
    </fill>
    <fill>
      <patternFill patternType="solid">
        <fgColor rgb="FFFFECB3"/>
        <bgColor indexed="64"/>
      </patternFill>
    </fill>
    <fill>
      <patternFill patternType="solid">
        <fgColor rgb="FFFFD54F"/>
        <bgColor indexed="64"/>
      </patternFill>
    </fill>
    <fill>
      <patternFill patternType="solid">
        <fgColor rgb="FFFFC107"/>
        <bgColor indexed="64"/>
      </patternFill>
    </fill>
    <fill>
      <patternFill patternType="solid">
        <fgColor rgb="FFFFA000"/>
        <bgColor indexed="64"/>
      </patternFill>
    </fill>
    <fill>
      <patternFill patternType="solid">
        <fgColor rgb="FFFF6F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rgb="FF9AAFBA"/>
      </top>
      <bottom style="thin">
        <color rgb="FF9AAFBA"/>
      </bottom>
      <diagonal/>
    </border>
    <border>
      <left style="thick">
        <color rgb="FFFFFFFF"/>
      </left>
      <right style="thick">
        <color rgb="FFFFFFFF"/>
      </right>
      <top/>
      <bottom/>
      <diagonal/>
    </border>
    <border>
      <left style="thin">
        <color rgb="FFD9D9D9"/>
      </left>
      <right style="thin">
        <color rgb="FFD9D9D9"/>
      </right>
      <top style="thin">
        <color rgb="FFD9D9D9"/>
      </top>
      <bottom style="thin">
        <color rgb="FFD9D9D9"/>
      </bottom>
      <diagonal/>
    </border>
    <border>
      <left/>
      <right/>
      <top style="dashed">
        <color rgb="FFDBE2E5"/>
      </top>
      <bottom style="dashed">
        <color rgb="FFDBE2E5"/>
      </bottom>
      <diagonal/>
    </border>
    <border>
      <left style="thick">
        <color rgb="FFFFFFFF"/>
      </left>
      <right style="thick">
        <color rgb="FFFFFFFF"/>
      </right>
      <top style="thick">
        <color rgb="FFFFFFFF"/>
      </top>
      <bottom style="thick">
        <color rgb="FFFFFFFF"/>
      </bottom>
      <diagonal/>
    </border>
    <border>
      <left/>
      <right/>
      <top style="thin">
        <color rgb="FFD8E2E5"/>
      </top>
      <bottom style="thin">
        <color rgb="FFD8E2E5"/>
      </bottom>
      <diagonal/>
    </border>
    <border>
      <left/>
      <right/>
      <top style="thin">
        <color rgb="FF000000"/>
      </top>
      <bottom style="thin">
        <color rgb="FF000000"/>
      </bottom>
      <diagonal/>
    </border>
  </borders>
  <cellStyleXfs count="279">
    <xf numFmtId="37" fontId="0" fillId="0" borderId="0"/>
    <xf numFmtId="43" fontId="3" fillId="0" borderId="0" applyFont="0" applyFill="0" applyBorder="0" applyAlignment="0" applyProtection="0"/>
    <xf numFmtId="0" fontId="13" fillId="0" borderId="0" applyNumberFormat="0" applyFill="0" applyBorder="0" applyAlignment="0" applyProtection="0">
      <alignment vertical="top"/>
      <protection locked="0"/>
    </xf>
    <xf numFmtId="9" fontId="3" fillId="0" borderId="0" applyFont="0" applyFill="0" applyBorder="0" applyAlignment="0" applyProtection="0"/>
    <xf numFmtId="0" fontId="16" fillId="0" borderId="0"/>
    <xf numFmtId="37" fontId="8" fillId="0" borderId="0"/>
    <xf numFmtId="37" fontId="8" fillId="0" borderId="0"/>
    <xf numFmtId="37" fontId="7" fillId="4" borderId="0" applyFill="0"/>
    <xf numFmtId="43" fontId="2" fillId="0" borderId="0" applyFont="0" applyFill="0" applyBorder="0" applyAlignment="0" applyProtection="0"/>
    <xf numFmtId="43" fontId="2" fillId="0" borderId="0" applyFont="0" applyFill="0" applyBorder="0" applyAlignment="0" applyProtection="0"/>
    <xf numFmtId="37" fontId="17" fillId="0" borderId="0"/>
    <xf numFmtId="43" fontId="3" fillId="0" borderId="0" applyFont="0" applyFill="0" applyBorder="0" applyAlignment="0" applyProtection="0"/>
    <xf numFmtId="0" fontId="3" fillId="0" borderId="0"/>
    <xf numFmtId="0" fontId="1" fillId="0" borderId="0"/>
    <xf numFmtId="0" fontId="19" fillId="11" borderId="0" applyNumberFormat="0" applyFont="0" applyFill="0" applyBorder="0" applyAlignment="0" applyProtection="0"/>
    <xf numFmtId="0" fontId="37" fillId="0" borderId="0" applyNumberFormat="0" applyFill="0" applyBorder="0" applyAlignment="0" applyProtection="0"/>
    <xf numFmtId="43" fontId="3" fillId="0" borderId="0" applyFont="0" applyFill="0" applyBorder="0" applyAlignment="0" applyProtection="0"/>
    <xf numFmtId="0" fontId="1" fillId="0" borderId="0"/>
    <xf numFmtId="37" fontId="20" fillId="10" borderId="0">
      <alignment horizontal="right" vertical="center"/>
    </xf>
    <xf numFmtId="39" fontId="20" fillId="10" borderId="0">
      <alignment horizontal="right" vertical="center"/>
    </xf>
    <xf numFmtId="166" fontId="20" fillId="11" borderId="0">
      <alignment horizontal="left" vertical="center"/>
    </xf>
    <xf numFmtId="5" fontId="20" fillId="11" borderId="0">
      <alignment horizontal="right" vertical="center"/>
    </xf>
    <xf numFmtId="7" fontId="20" fillId="11" borderId="0">
      <alignment horizontal="right" vertical="center"/>
    </xf>
    <xf numFmtId="166" fontId="20" fillId="11" borderId="0">
      <alignment horizontal="right" vertical="center"/>
    </xf>
    <xf numFmtId="37" fontId="20" fillId="11" borderId="0">
      <alignment horizontal="right" vertical="center"/>
    </xf>
    <xf numFmtId="167" fontId="20" fillId="11" borderId="0">
      <alignment horizontal="right" vertical="center"/>
    </xf>
    <xf numFmtId="168" fontId="20" fillId="11" borderId="0">
      <alignment horizontal="right" vertical="center"/>
    </xf>
    <xf numFmtId="169" fontId="20" fillId="11" borderId="0">
      <alignment horizontal="right" vertical="center"/>
    </xf>
    <xf numFmtId="39" fontId="20" fillId="11" borderId="0">
      <alignment horizontal="right" vertical="center"/>
    </xf>
    <xf numFmtId="170" fontId="20" fillId="11" borderId="0">
      <alignment horizontal="right" vertical="center"/>
    </xf>
    <xf numFmtId="171" fontId="20" fillId="11" borderId="0">
      <alignment horizontal="right" vertical="center"/>
    </xf>
    <xf numFmtId="172" fontId="20" fillId="11" borderId="0">
      <alignment horizontal="right" vertical="center"/>
    </xf>
    <xf numFmtId="166" fontId="20" fillId="11" borderId="0">
      <alignment horizontal="left" vertical="center"/>
    </xf>
    <xf numFmtId="166" fontId="20" fillId="11" borderId="0">
      <alignment horizontal="left" vertical="center" indent="1"/>
    </xf>
    <xf numFmtId="173" fontId="20" fillId="11" borderId="0">
      <alignment horizontal="right" vertical="center"/>
    </xf>
    <xf numFmtId="174" fontId="20" fillId="11" borderId="0">
      <alignment horizontal="right" vertical="center"/>
    </xf>
    <xf numFmtId="5" fontId="20" fillId="12" borderId="33">
      <alignment horizontal="right" vertical="center"/>
    </xf>
    <xf numFmtId="7" fontId="20" fillId="12" borderId="33">
      <alignment horizontal="right" vertical="center"/>
    </xf>
    <xf numFmtId="166" fontId="20" fillId="12" borderId="33">
      <alignment horizontal="right" vertical="center"/>
    </xf>
    <xf numFmtId="37" fontId="20" fillId="12" borderId="33">
      <alignment horizontal="right" vertical="center"/>
    </xf>
    <xf numFmtId="167" fontId="20" fillId="12" borderId="33">
      <alignment horizontal="right" vertical="center"/>
    </xf>
    <xf numFmtId="168" fontId="20" fillId="12" borderId="33">
      <alignment horizontal="right" vertical="center"/>
    </xf>
    <xf numFmtId="169" fontId="20" fillId="12" borderId="33">
      <alignment horizontal="right" vertical="center"/>
    </xf>
    <xf numFmtId="39" fontId="20" fillId="12" borderId="33">
      <alignment horizontal="right" vertical="center"/>
    </xf>
    <xf numFmtId="170" fontId="20" fillId="12" borderId="33">
      <alignment horizontal="right" vertical="center"/>
    </xf>
    <xf numFmtId="171" fontId="20" fillId="12" borderId="33">
      <alignment horizontal="right" vertical="center"/>
    </xf>
    <xf numFmtId="172" fontId="20" fillId="12" borderId="33">
      <alignment horizontal="right" vertical="center"/>
    </xf>
    <xf numFmtId="166" fontId="20" fillId="12" borderId="33">
      <alignment horizontal="left" vertical="center"/>
    </xf>
    <xf numFmtId="166" fontId="21" fillId="11" borderId="0">
      <alignment vertical="center"/>
    </xf>
    <xf numFmtId="166" fontId="21" fillId="11" borderId="0">
      <alignment horizontal="right" vertical="center" indent="1"/>
    </xf>
    <xf numFmtId="166" fontId="21" fillId="11" borderId="0">
      <alignment horizontal="center" vertical="center"/>
    </xf>
    <xf numFmtId="5" fontId="20" fillId="11" borderId="0">
      <alignment vertical="center"/>
    </xf>
    <xf numFmtId="7" fontId="20" fillId="11" borderId="0">
      <alignment vertical="center"/>
    </xf>
    <xf numFmtId="166" fontId="20" fillId="11" borderId="0">
      <alignment vertical="center"/>
    </xf>
    <xf numFmtId="37" fontId="20" fillId="11" borderId="0">
      <alignment vertical="center"/>
    </xf>
    <xf numFmtId="167" fontId="20" fillId="11" borderId="0">
      <alignment vertical="center"/>
    </xf>
    <xf numFmtId="168" fontId="20" fillId="11" borderId="0">
      <alignment vertical="center"/>
    </xf>
    <xf numFmtId="169" fontId="20" fillId="11" borderId="0">
      <alignment vertical="center"/>
    </xf>
    <xf numFmtId="39" fontId="20" fillId="11" borderId="0">
      <alignment vertical="center"/>
    </xf>
    <xf numFmtId="170" fontId="20" fillId="11" borderId="0">
      <alignment vertical="center"/>
    </xf>
    <xf numFmtId="171" fontId="20" fillId="11" borderId="0">
      <alignment vertical="center"/>
    </xf>
    <xf numFmtId="166" fontId="20" fillId="11" borderId="0">
      <alignment horizontal="left" vertical="center"/>
    </xf>
    <xf numFmtId="166" fontId="20" fillId="11" borderId="0">
      <alignment horizontal="left" vertical="center" indent="1"/>
    </xf>
    <xf numFmtId="166" fontId="20" fillId="11" borderId="0">
      <alignment horizontal="right" vertical="center" indent="1"/>
    </xf>
    <xf numFmtId="173" fontId="20" fillId="11" borderId="0">
      <alignment vertical="center"/>
    </xf>
    <xf numFmtId="174" fontId="20" fillId="11" borderId="0">
      <alignment vertical="center"/>
    </xf>
    <xf numFmtId="5" fontId="22" fillId="12" borderId="33">
      <alignment vertical="center"/>
    </xf>
    <xf numFmtId="7" fontId="22" fillId="12" borderId="33">
      <alignment vertical="center"/>
    </xf>
    <xf numFmtId="166" fontId="22" fillId="12" borderId="33">
      <alignment vertical="center"/>
    </xf>
    <xf numFmtId="37" fontId="22" fillId="12" borderId="33">
      <alignment vertical="center"/>
    </xf>
    <xf numFmtId="167" fontId="22" fillId="12" borderId="33">
      <alignment vertical="center"/>
    </xf>
    <xf numFmtId="168" fontId="22" fillId="12" borderId="33">
      <alignment vertical="center"/>
    </xf>
    <xf numFmtId="169" fontId="22" fillId="12" borderId="33">
      <alignment vertical="center"/>
    </xf>
    <xf numFmtId="39" fontId="22" fillId="12" borderId="33">
      <alignment vertical="center"/>
    </xf>
    <xf numFmtId="170" fontId="22" fillId="12" borderId="33">
      <alignment vertical="center"/>
    </xf>
    <xf numFmtId="171" fontId="22" fillId="12" borderId="33">
      <alignment vertical="center"/>
    </xf>
    <xf numFmtId="172" fontId="22" fillId="12" borderId="33">
      <alignment vertical="center"/>
    </xf>
    <xf numFmtId="166" fontId="22" fillId="12" borderId="33">
      <alignment horizontal="left" vertical="center" indent="1" justifyLastLine="1"/>
    </xf>
    <xf numFmtId="5" fontId="23" fillId="13" borderId="0">
      <alignment horizontal="center" vertical="center"/>
    </xf>
    <xf numFmtId="7" fontId="23" fillId="13" borderId="0">
      <alignment horizontal="center" vertical="center"/>
    </xf>
    <xf numFmtId="166" fontId="23" fillId="13" borderId="0">
      <alignment horizontal="center" vertical="center"/>
    </xf>
    <xf numFmtId="37" fontId="23" fillId="13" borderId="0">
      <alignment horizontal="center" vertical="center"/>
    </xf>
    <xf numFmtId="167" fontId="23" fillId="13" borderId="0">
      <alignment horizontal="center" vertical="center"/>
    </xf>
    <xf numFmtId="168" fontId="23" fillId="13" borderId="0">
      <alignment horizontal="center" vertical="center"/>
    </xf>
    <xf numFmtId="169" fontId="23" fillId="13" borderId="0">
      <alignment horizontal="center" vertical="center"/>
    </xf>
    <xf numFmtId="39" fontId="23" fillId="13" borderId="0">
      <alignment horizontal="center" vertical="center"/>
    </xf>
    <xf numFmtId="170" fontId="23" fillId="13" borderId="0">
      <alignment horizontal="center" vertical="center"/>
    </xf>
    <xf numFmtId="171" fontId="23" fillId="13" borderId="0">
      <alignment horizontal="center" vertical="center"/>
    </xf>
    <xf numFmtId="166" fontId="23" fillId="13" borderId="0">
      <alignment horizontal="left" vertical="center"/>
    </xf>
    <xf numFmtId="166" fontId="24" fillId="13" borderId="0">
      <alignment horizontal="left" vertical="center"/>
    </xf>
    <xf numFmtId="166" fontId="22" fillId="13" borderId="0">
      <alignment horizontal="left" vertical="center"/>
    </xf>
    <xf numFmtId="166" fontId="25" fillId="13" borderId="0">
      <alignment horizontal="left" vertical="center"/>
    </xf>
    <xf numFmtId="173" fontId="23" fillId="13" borderId="0">
      <alignment horizontal="center" vertical="center"/>
    </xf>
    <xf numFmtId="174" fontId="23" fillId="13" borderId="0">
      <alignment horizontal="center" vertical="center"/>
    </xf>
    <xf numFmtId="166" fontId="26" fillId="14" borderId="34">
      <alignment horizontal="center" vertical="center" wrapText="1"/>
    </xf>
    <xf numFmtId="166" fontId="26" fillId="11" borderId="34">
      <alignment horizontal="center" vertical="center"/>
    </xf>
    <xf numFmtId="166" fontId="22" fillId="15" borderId="0">
      <alignment horizontal="left" vertical="center"/>
    </xf>
    <xf numFmtId="166" fontId="23" fillId="15" borderId="0">
      <alignment horizontal="left" vertical="center"/>
    </xf>
    <xf numFmtId="173" fontId="26" fillId="14" borderId="34">
      <alignment horizontal="center" vertical="center"/>
    </xf>
    <xf numFmtId="174" fontId="26" fillId="14" borderId="34">
      <alignment horizontal="center" vertical="center"/>
    </xf>
    <xf numFmtId="172" fontId="22" fillId="16" borderId="0">
      <alignment vertical="center"/>
    </xf>
    <xf numFmtId="5" fontId="22" fillId="16" borderId="0">
      <alignment vertical="center"/>
    </xf>
    <xf numFmtId="7" fontId="22" fillId="16" borderId="0">
      <alignment vertical="center"/>
    </xf>
    <xf numFmtId="166" fontId="22" fillId="16" borderId="0">
      <alignment vertical="center"/>
    </xf>
    <xf numFmtId="37" fontId="22" fillId="16" borderId="0">
      <alignment vertical="center"/>
    </xf>
    <xf numFmtId="167" fontId="22" fillId="16" borderId="0">
      <alignment vertical="center"/>
    </xf>
    <xf numFmtId="168" fontId="22" fillId="16" borderId="0">
      <alignment vertical="center"/>
    </xf>
    <xf numFmtId="169" fontId="22" fillId="16" borderId="0">
      <alignment vertical="center"/>
    </xf>
    <xf numFmtId="39" fontId="22" fillId="16" borderId="0">
      <alignment vertical="center"/>
    </xf>
    <xf numFmtId="170" fontId="22" fillId="16" borderId="0">
      <alignment vertical="center"/>
    </xf>
    <xf numFmtId="171" fontId="22" fillId="16" borderId="0">
      <alignment vertical="center"/>
    </xf>
    <xf numFmtId="166" fontId="22" fillId="16" borderId="0">
      <alignment vertical="center"/>
    </xf>
    <xf numFmtId="166" fontId="23" fillId="11" borderId="34">
      <alignment vertical="center"/>
    </xf>
    <xf numFmtId="166" fontId="23" fillId="17" borderId="34">
      <alignment vertical="center"/>
    </xf>
    <xf numFmtId="166" fontId="24" fillId="11" borderId="0">
      <alignment vertical="center"/>
    </xf>
    <xf numFmtId="166" fontId="24" fillId="17" borderId="0">
      <alignment vertical="center"/>
    </xf>
    <xf numFmtId="166" fontId="27" fillId="11" borderId="0">
      <alignment vertical="center"/>
    </xf>
    <xf numFmtId="166" fontId="20" fillId="11" borderId="0">
      <alignment vertical="center"/>
    </xf>
    <xf numFmtId="5" fontId="20" fillId="11" borderId="0">
      <alignment vertical="center"/>
    </xf>
    <xf numFmtId="7" fontId="20" fillId="11" borderId="0">
      <alignment vertical="center"/>
    </xf>
    <xf numFmtId="166" fontId="20" fillId="11" borderId="0">
      <alignment vertical="center"/>
    </xf>
    <xf numFmtId="37" fontId="20" fillId="11" borderId="0">
      <alignment vertical="center"/>
    </xf>
    <xf numFmtId="167" fontId="20" fillId="11" borderId="0">
      <alignment vertical="center"/>
    </xf>
    <xf numFmtId="168" fontId="20" fillId="11" borderId="0">
      <alignment vertical="center"/>
    </xf>
    <xf numFmtId="169" fontId="20" fillId="11" borderId="0">
      <alignment vertical="center"/>
    </xf>
    <xf numFmtId="39" fontId="20" fillId="11" borderId="0">
      <alignment vertical="center"/>
    </xf>
    <xf numFmtId="170" fontId="20" fillId="11" borderId="0">
      <alignment vertical="center"/>
    </xf>
    <xf numFmtId="171" fontId="20" fillId="11" borderId="0">
      <alignment vertical="center"/>
    </xf>
    <xf numFmtId="166" fontId="20" fillId="11" borderId="0">
      <alignment vertical="center"/>
    </xf>
    <xf numFmtId="166" fontId="20" fillId="11" borderId="0">
      <alignment horizontal="left" vertical="center" indent="1"/>
    </xf>
    <xf numFmtId="173" fontId="20" fillId="11" borderId="0">
      <alignment vertical="center"/>
    </xf>
    <xf numFmtId="174" fontId="20" fillId="11" borderId="0">
      <alignment vertical="center"/>
    </xf>
    <xf numFmtId="5" fontId="23" fillId="11" borderId="33">
      <alignment vertical="center"/>
    </xf>
    <xf numFmtId="7" fontId="23" fillId="11" borderId="33">
      <alignment vertical="center"/>
    </xf>
    <xf numFmtId="166" fontId="23" fillId="11" borderId="33">
      <alignment vertical="center"/>
    </xf>
    <xf numFmtId="37" fontId="23" fillId="11" borderId="33">
      <alignment vertical="center"/>
    </xf>
    <xf numFmtId="167" fontId="23" fillId="11" borderId="33">
      <alignment vertical="center"/>
    </xf>
    <xf numFmtId="168" fontId="23" fillId="11" borderId="33">
      <alignment vertical="center"/>
    </xf>
    <xf numFmtId="169" fontId="23" fillId="11" borderId="33">
      <alignment vertical="center"/>
    </xf>
    <xf numFmtId="39" fontId="23" fillId="11" borderId="33">
      <alignment vertical="center"/>
    </xf>
    <xf numFmtId="170" fontId="23" fillId="11" borderId="33">
      <alignment vertical="center"/>
    </xf>
    <xf numFmtId="171" fontId="23" fillId="11" borderId="33">
      <alignment vertical="center"/>
    </xf>
    <xf numFmtId="166" fontId="23" fillId="11" borderId="33">
      <alignment vertical="center"/>
    </xf>
    <xf numFmtId="166" fontId="28" fillId="18" borderId="0">
      <alignment vertical="center"/>
    </xf>
    <xf numFmtId="166" fontId="29" fillId="12" borderId="0">
      <alignment vertical="center"/>
    </xf>
    <xf numFmtId="166" fontId="29" fillId="19" borderId="0">
      <alignment vertical="center"/>
    </xf>
    <xf numFmtId="166" fontId="30" fillId="20" borderId="0">
      <alignment vertical="center"/>
    </xf>
    <xf numFmtId="166" fontId="30" fillId="21" borderId="0">
      <alignment vertical="center"/>
    </xf>
    <xf numFmtId="166" fontId="30" fillId="22" borderId="0">
      <alignment vertical="center"/>
    </xf>
    <xf numFmtId="166" fontId="31" fillId="11" borderId="35">
      <alignment horizontal="center" vertical="center"/>
    </xf>
    <xf numFmtId="166" fontId="32" fillId="23" borderId="35">
      <alignment horizontal="center" vertical="center"/>
    </xf>
    <xf numFmtId="166" fontId="29" fillId="24" borderId="0">
      <alignment vertical="center"/>
    </xf>
    <xf numFmtId="166" fontId="29" fillId="25" borderId="0">
      <alignment vertical="center"/>
    </xf>
    <xf numFmtId="166" fontId="30" fillId="26" borderId="0">
      <alignment vertical="center"/>
    </xf>
    <xf numFmtId="166" fontId="30" fillId="27" borderId="0">
      <alignment vertical="center"/>
    </xf>
    <xf numFmtId="166" fontId="30" fillId="28" borderId="0">
      <alignment vertical="center"/>
    </xf>
    <xf numFmtId="166" fontId="33" fillId="23" borderId="0">
      <alignment vertical="center"/>
    </xf>
    <xf numFmtId="5" fontId="23" fillId="29" borderId="35">
      <alignment vertical="center"/>
      <protection locked="0"/>
    </xf>
    <xf numFmtId="7" fontId="23" fillId="29" borderId="35">
      <alignment vertical="center"/>
      <protection locked="0"/>
    </xf>
    <xf numFmtId="166" fontId="23" fillId="29" borderId="35">
      <alignment vertical="center"/>
      <protection locked="0"/>
    </xf>
    <xf numFmtId="37" fontId="23" fillId="29" borderId="35">
      <alignment vertical="center"/>
      <protection locked="0"/>
    </xf>
    <xf numFmtId="167" fontId="23" fillId="29" borderId="35">
      <alignment vertical="center"/>
      <protection locked="0"/>
    </xf>
    <xf numFmtId="168" fontId="23" fillId="29" borderId="35">
      <alignment vertical="center"/>
      <protection locked="0"/>
    </xf>
    <xf numFmtId="169" fontId="23" fillId="29" borderId="35">
      <alignment vertical="center"/>
      <protection locked="0"/>
    </xf>
    <xf numFmtId="39" fontId="23" fillId="29" borderId="35">
      <alignment vertical="center"/>
      <protection locked="0"/>
    </xf>
    <xf numFmtId="170" fontId="23" fillId="29" borderId="35">
      <alignment vertical="center"/>
      <protection locked="0"/>
    </xf>
    <xf numFmtId="171" fontId="23" fillId="29" borderId="35">
      <alignment vertical="center"/>
      <protection locked="0"/>
    </xf>
    <xf numFmtId="166" fontId="23" fillId="29" borderId="35">
      <alignment horizontal="center" vertical="center"/>
      <protection locked="0"/>
    </xf>
    <xf numFmtId="173" fontId="23" fillId="29" borderId="35">
      <alignment vertical="center"/>
      <protection locked="0"/>
    </xf>
    <xf numFmtId="174" fontId="23" fillId="29" borderId="35">
      <alignment vertical="center"/>
      <protection locked="0"/>
    </xf>
    <xf numFmtId="166" fontId="29" fillId="30" borderId="0">
      <alignment vertical="center"/>
    </xf>
    <xf numFmtId="166" fontId="29" fillId="31" borderId="0">
      <alignment vertical="center"/>
    </xf>
    <xf numFmtId="166" fontId="30" fillId="32" borderId="0">
      <alignment vertical="center"/>
    </xf>
    <xf numFmtId="166" fontId="30" fillId="33" borderId="0">
      <alignment vertical="center"/>
    </xf>
    <xf numFmtId="166" fontId="30" fillId="34" borderId="0">
      <alignment vertical="center"/>
    </xf>
    <xf numFmtId="166" fontId="34" fillId="11" borderId="0">
      <alignment horizontal="left" vertical="center"/>
    </xf>
    <xf numFmtId="166" fontId="35" fillId="11" borderId="0">
      <alignment vertical="center"/>
    </xf>
    <xf numFmtId="166" fontId="36" fillId="11" borderId="36">
      <alignment horizontal="center" vertical="center"/>
    </xf>
    <xf numFmtId="166" fontId="29" fillId="35" borderId="0">
      <alignment vertical="center"/>
    </xf>
    <xf numFmtId="166" fontId="29" fillId="36" borderId="0">
      <alignment vertical="center"/>
    </xf>
    <xf numFmtId="166" fontId="30" fillId="37" borderId="0">
      <alignment vertical="center"/>
    </xf>
    <xf numFmtId="166" fontId="30" fillId="38" borderId="0">
      <alignment vertical="center"/>
    </xf>
    <xf numFmtId="166" fontId="30" fillId="39" borderId="0">
      <alignment vertical="center"/>
    </xf>
    <xf numFmtId="5" fontId="23" fillId="40" borderId="37">
      <alignment vertical="center"/>
      <protection locked="0"/>
    </xf>
    <xf numFmtId="7" fontId="23" fillId="40" borderId="37">
      <alignment vertical="center"/>
      <protection locked="0"/>
    </xf>
    <xf numFmtId="166" fontId="23" fillId="40" borderId="37">
      <alignment vertical="center"/>
      <protection locked="0"/>
    </xf>
    <xf numFmtId="37" fontId="23" fillId="40" borderId="37">
      <alignment vertical="center"/>
      <protection locked="0"/>
    </xf>
    <xf numFmtId="167" fontId="23" fillId="40" borderId="37">
      <alignment vertical="center"/>
      <protection locked="0"/>
    </xf>
    <xf numFmtId="168" fontId="23" fillId="40" borderId="37">
      <alignment vertical="center"/>
      <protection locked="0"/>
    </xf>
    <xf numFmtId="169" fontId="23" fillId="40" borderId="37">
      <alignment vertical="center"/>
      <protection locked="0"/>
    </xf>
    <xf numFmtId="39" fontId="23" fillId="40" borderId="37">
      <alignment vertical="center"/>
      <protection locked="0"/>
    </xf>
    <xf numFmtId="170" fontId="23" fillId="40" borderId="37">
      <alignment vertical="center"/>
      <protection locked="0"/>
    </xf>
    <xf numFmtId="171" fontId="23" fillId="40" borderId="37">
      <alignment vertical="center"/>
      <protection locked="0"/>
    </xf>
    <xf numFmtId="172" fontId="23" fillId="40" borderId="37">
      <alignment vertical="center"/>
      <protection locked="0"/>
    </xf>
    <xf numFmtId="166" fontId="23" fillId="40" borderId="37">
      <alignment horizontal="left" vertical="top" wrapText="1" indent="1"/>
      <protection locked="0"/>
    </xf>
    <xf numFmtId="173" fontId="23" fillId="40" borderId="37">
      <alignment vertical="center"/>
      <protection locked="0"/>
    </xf>
    <xf numFmtId="174" fontId="23" fillId="40" borderId="37">
      <alignment vertical="center"/>
      <protection locked="0"/>
    </xf>
    <xf numFmtId="166" fontId="20" fillId="11" borderId="36">
      <alignment horizontal="left" vertical="center"/>
    </xf>
    <xf numFmtId="166" fontId="20" fillId="11" borderId="36">
      <alignment horizontal="left" vertical="center" indent="1" justifyLastLine="1"/>
    </xf>
    <xf numFmtId="166" fontId="21" fillId="11" borderId="36">
      <alignment horizontal="left" vertical="center"/>
    </xf>
    <xf numFmtId="166" fontId="20" fillId="11" borderId="36">
      <alignment horizontal="center" vertical="center" justifyLastLine="1"/>
    </xf>
    <xf numFmtId="166" fontId="38" fillId="11" borderId="38">
      <alignment horizontal="left" vertical="center"/>
    </xf>
    <xf numFmtId="166" fontId="38" fillId="11" borderId="0">
      <alignment horizontal="left" vertical="center"/>
    </xf>
    <xf numFmtId="166" fontId="39" fillId="11" borderId="0">
      <alignment horizontal="center" vertical="center"/>
    </xf>
    <xf numFmtId="166" fontId="39" fillId="11" borderId="39">
      <alignment horizontal="center" vertical="center"/>
    </xf>
    <xf numFmtId="166" fontId="29" fillId="41" borderId="0">
      <alignment vertical="center"/>
    </xf>
    <xf numFmtId="166" fontId="29" fillId="42" borderId="0">
      <alignment vertical="center"/>
    </xf>
    <xf numFmtId="166" fontId="30" fillId="43" borderId="0">
      <alignment vertical="center"/>
    </xf>
    <xf numFmtId="166" fontId="30" fillId="44" borderId="0">
      <alignment vertical="center"/>
    </xf>
    <xf numFmtId="166" fontId="30" fillId="45" borderId="0">
      <alignment vertical="center"/>
    </xf>
    <xf numFmtId="166" fontId="29" fillId="46" borderId="0">
      <alignment vertical="center"/>
    </xf>
    <xf numFmtId="166" fontId="29" fillId="47" borderId="0">
      <alignment vertical="center"/>
    </xf>
    <xf numFmtId="166" fontId="30" fillId="48" borderId="0">
      <alignment vertical="center"/>
    </xf>
    <xf numFmtId="166" fontId="30" fillId="49" borderId="0">
      <alignment vertical="center"/>
    </xf>
    <xf numFmtId="166" fontId="30" fillId="50" borderId="0">
      <alignment vertical="center"/>
    </xf>
    <xf numFmtId="166" fontId="29" fillId="51" borderId="0">
      <alignment vertical="center"/>
    </xf>
    <xf numFmtId="5" fontId="40" fillId="51" borderId="0">
      <alignment vertical="center"/>
    </xf>
    <xf numFmtId="7" fontId="40" fillId="51" borderId="0">
      <alignment vertical="center"/>
    </xf>
    <xf numFmtId="166" fontId="40" fillId="51" borderId="0">
      <alignment vertical="center"/>
    </xf>
    <xf numFmtId="37" fontId="40" fillId="51" borderId="0">
      <alignment vertical="center"/>
    </xf>
    <xf numFmtId="167" fontId="40" fillId="51" borderId="0">
      <alignment vertical="center"/>
    </xf>
    <xf numFmtId="168" fontId="40" fillId="51" borderId="0">
      <alignment vertical="center"/>
    </xf>
    <xf numFmtId="169" fontId="40" fillId="51" borderId="0">
      <alignment vertical="center"/>
    </xf>
    <xf numFmtId="39" fontId="40" fillId="51" borderId="0">
      <alignment vertical="center"/>
    </xf>
    <xf numFmtId="170" fontId="40" fillId="51" borderId="0">
      <alignment vertical="center"/>
    </xf>
    <xf numFmtId="171" fontId="40" fillId="51" borderId="0">
      <alignment vertical="center"/>
    </xf>
    <xf numFmtId="166" fontId="24" fillId="51" borderId="0">
      <alignment horizontal="left" vertical="center"/>
    </xf>
    <xf numFmtId="166" fontId="41" fillId="51" borderId="0">
      <alignment horizontal="right" vertical="center"/>
    </xf>
    <xf numFmtId="173" fontId="40" fillId="51" borderId="0">
      <alignment vertical="center"/>
    </xf>
    <xf numFmtId="174" fontId="40" fillId="51" borderId="0">
      <alignment vertical="center"/>
    </xf>
    <xf numFmtId="166" fontId="29" fillId="52" borderId="0">
      <alignment vertical="center"/>
    </xf>
    <xf numFmtId="5" fontId="40" fillId="52" borderId="0">
      <alignment vertical="center"/>
    </xf>
    <xf numFmtId="7" fontId="40" fillId="52" borderId="0">
      <alignment vertical="center"/>
    </xf>
    <xf numFmtId="166" fontId="40" fillId="52" borderId="0">
      <alignment vertical="center"/>
    </xf>
    <xf numFmtId="37" fontId="40" fillId="52" borderId="0">
      <alignment vertical="center"/>
    </xf>
    <xf numFmtId="167" fontId="40" fillId="52" borderId="0">
      <alignment vertical="center"/>
    </xf>
    <xf numFmtId="168" fontId="40" fillId="52" borderId="0">
      <alignment vertical="center"/>
    </xf>
    <xf numFmtId="169" fontId="40" fillId="52" borderId="0">
      <alignment vertical="center"/>
    </xf>
    <xf numFmtId="39" fontId="40" fillId="52" borderId="0">
      <alignment vertical="center"/>
    </xf>
    <xf numFmtId="170" fontId="40" fillId="52" borderId="0">
      <alignment vertical="center"/>
    </xf>
    <xf numFmtId="171" fontId="40" fillId="52" borderId="0">
      <alignment vertical="center"/>
    </xf>
    <xf numFmtId="166" fontId="41" fillId="52" borderId="0">
      <alignment horizontal="left" vertical="center"/>
    </xf>
    <xf numFmtId="166" fontId="41" fillId="52" borderId="0">
      <alignment horizontal="right" vertical="center"/>
    </xf>
    <xf numFmtId="173" fontId="40" fillId="52" borderId="0">
      <alignment vertical="center"/>
    </xf>
    <xf numFmtId="174" fontId="40" fillId="52" borderId="0">
      <alignment vertical="center"/>
    </xf>
    <xf numFmtId="166" fontId="30" fillId="53" borderId="0">
      <alignment vertical="center"/>
    </xf>
    <xf numFmtId="166" fontId="30" fillId="54" borderId="0">
      <alignment vertical="center"/>
    </xf>
    <xf numFmtId="166" fontId="30" fillId="55" borderId="0">
      <alignment vertical="center"/>
    </xf>
    <xf numFmtId="0" fontId="18" fillId="0" borderId="0">
      <alignment horizontal="left" vertical="center"/>
    </xf>
    <xf numFmtId="0" fontId="1" fillId="0" borderId="0"/>
    <xf numFmtId="43" fontId="1" fillId="0" borderId="0" applyFont="0" applyFill="0" applyBorder="0" applyAlignment="0" applyProtection="0"/>
    <xf numFmtId="166" fontId="29" fillId="51" borderId="0">
      <alignment vertical="center"/>
    </xf>
    <xf numFmtId="43" fontId="19" fillId="0" borderId="0" applyFont="0" applyFill="0" applyBorder="0" applyAlignment="0" applyProtection="0"/>
    <xf numFmtId="9" fontId="3" fillId="0" borderId="0" applyFont="0" applyFill="0" applyBorder="0" applyAlignment="0" applyProtection="0"/>
    <xf numFmtId="37" fontId="17" fillId="0" borderId="0"/>
    <xf numFmtId="0" fontId="1" fillId="0" borderId="0"/>
    <xf numFmtId="44" fontId="3" fillId="0" borderId="0" applyFont="0" applyFill="0" applyBorder="0" applyAlignment="0" applyProtection="0"/>
    <xf numFmtId="0" fontId="1" fillId="0" borderId="0"/>
    <xf numFmtId="0" fontId="42" fillId="0" borderId="0"/>
    <xf numFmtId="43" fontId="42" fillId="0" borderId="0" applyFont="0" applyFill="0" applyBorder="0" applyAlignment="0" applyProtection="0"/>
    <xf numFmtId="0" fontId="18" fillId="0" borderId="0"/>
    <xf numFmtId="9" fontId="1" fillId="0" borderId="0" applyFont="0" applyFill="0" applyBorder="0" applyAlignment="0" applyProtection="0"/>
    <xf numFmtId="37" fontId="7" fillId="4" borderId="0" applyFill="0"/>
    <xf numFmtId="9" fontId="19" fillId="0" borderId="0" applyFont="0" applyFill="0" applyBorder="0" applyAlignment="0" applyProtection="0"/>
    <xf numFmtId="0" fontId="43" fillId="0" borderId="0"/>
    <xf numFmtId="43" fontId="44" fillId="0" borderId="0" applyFont="0" applyFill="0" applyBorder="0" applyAlignment="0" applyProtection="0"/>
    <xf numFmtId="0" fontId="45" fillId="0" borderId="0" applyNumberFormat="0" applyFill="0" applyBorder="0" applyAlignment="0" applyProtection="0">
      <alignment vertical="top"/>
      <protection locked="0"/>
    </xf>
    <xf numFmtId="43" fontId="46" fillId="0" borderId="0" applyFont="0" applyFill="0" applyBorder="0" applyAlignment="0" applyProtection="0"/>
    <xf numFmtId="0" fontId="47" fillId="0" borderId="0"/>
    <xf numFmtId="0" fontId="48" fillId="0" borderId="0" applyNumberFormat="0" applyBorder="0" applyAlignment="0"/>
    <xf numFmtId="0" fontId="48" fillId="0" borderId="0" applyNumberFormat="0" applyBorder="0" applyAlignment="0"/>
    <xf numFmtId="43" fontId="46" fillId="0" borderId="0" applyFont="0" applyFill="0" applyBorder="0" applyAlignment="0" applyProtection="0"/>
    <xf numFmtId="43" fontId="3" fillId="0" borderId="0" applyFont="0" applyFill="0" applyBorder="0" applyAlignment="0" applyProtection="0"/>
    <xf numFmtId="0" fontId="49" fillId="0" borderId="0"/>
    <xf numFmtId="43" fontId="46" fillId="0" borderId="0" applyFont="0" applyFill="0" applyBorder="0" applyAlignment="0" applyProtection="0"/>
    <xf numFmtId="0" fontId="48" fillId="0" borderId="0" applyNumberFormat="0" applyBorder="0" applyAlignment="0"/>
    <xf numFmtId="0" fontId="1" fillId="0" borderId="0"/>
    <xf numFmtId="43" fontId="1" fillId="0" borderId="0" applyFont="0" applyFill="0" applyBorder="0" applyAlignment="0" applyProtection="0"/>
    <xf numFmtId="9" fontId="44" fillId="0" borderId="0" applyFont="0" applyFill="0" applyBorder="0" applyAlignment="0" applyProtection="0"/>
  </cellStyleXfs>
  <cellXfs count="302">
    <xf numFmtId="37" fontId="0" fillId="0" borderId="0" xfId="0"/>
    <xf numFmtId="37" fontId="5" fillId="0" borderId="0" xfId="0" applyFont="1" applyBorder="1"/>
    <xf numFmtId="37" fontId="5" fillId="0" borderId="0" xfId="0" applyFont="1"/>
    <xf numFmtId="37" fontId="4" fillId="0" borderId="0" xfId="0" applyFont="1" applyFill="1" applyBorder="1"/>
    <xf numFmtId="37" fontId="6" fillId="0" borderId="0" xfId="0" applyNumberFormat="1" applyFont="1" applyFill="1" applyBorder="1" applyAlignment="1" applyProtection="1">
      <alignment horizontal="centerContinuous"/>
    </xf>
    <xf numFmtId="37" fontId="7" fillId="0" borderId="0" xfId="0" applyFont="1" applyBorder="1" applyAlignment="1">
      <alignment horizontal="centerContinuous"/>
    </xf>
    <xf numFmtId="37" fontId="7" fillId="0" borderId="0" xfId="0" applyFont="1" applyAlignment="1">
      <alignment horizontal="centerContinuous"/>
    </xf>
    <xf numFmtId="37" fontId="7" fillId="0" borderId="0" xfId="0" applyFont="1"/>
    <xf numFmtId="37" fontId="7" fillId="0" borderId="0" xfId="0" applyFont="1" applyBorder="1"/>
    <xf numFmtId="37" fontId="6" fillId="0" borderId="0" xfId="0" applyNumberFormat="1" applyFont="1" applyFill="1" applyBorder="1" applyAlignment="1" applyProtection="1">
      <alignment horizontal="center"/>
    </xf>
    <xf numFmtId="37" fontId="7" fillId="0" borderId="0" xfId="0" quotePrefix="1" applyNumberFormat="1" applyFont="1" applyBorder="1" applyAlignment="1" applyProtection="1">
      <alignment horizontal="left"/>
    </xf>
    <xf numFmtId="37" fontId="8" fillId="0" borderId="0" xfId="0" applyFont="1"/>
    <xf numFmtId="37" fontId="7" fillId="0" borderId="0" xfId="0" quotePrefix="1" applyNumberFormat="1" applyFont="1" applyBorder="1" applyAlignment="1" applyProtection="1">
      <alignment horizontal="center"/>
    </xf>
    <xf numFmtId="37" fontId="6" fillId="0" borderId="1" xfId="0" applyNumberFormat="1" applyFont="1" applyFill="1" applyBorder="1" applyProtection="1"/>
    <xf numFmtId="37" fontId="6" fillId="0" borderId="2" xfId="0" applyNumberFormat="1" applyFont="1" applyFill="1" applyBorder="1" applyAlignment="1" applyProtection="1"/>
    <xf numFmtId="37" fontId="6" fillId="0" borderId="2" xfId="0" applyNumberFormat="1" applyFont="1" applyFill="1" applyBorder="1" applyAlignment="1" applyProtection="1">
      <alignment horizontal="center"/>
    </xf>
    <xf numFmtId="37" fontId="6" fillId="0" borderId="3" xfId="0" applyNumberFormat="1" applyFont="1" applyFill="1" applyBorder="1" applyProtection="1"/>
    <xf numFmtId="37" fontId="6" fillId="0" borderId="4" xfId="0" applyNumberFormat="1" applyFont="1" applyFill="1" applyBorder="1" applyAlignment="1" applyProtection="1"/>
    <xf numFmtId="37" fontId="6" fillId="0" borderId="4" xfId="0" applyNumberFormat="1" applyFont="1" applyFill="1" applyBorder="1" applyAlignment="1" applyProtection="1">
      <alignment horizontal="center"/>
    </xf>
    <xf numFmtId="37" fontId="6" fillId="0" borderId="3" xfId="0" applyFont="1" applyFill="1" applyBorder="1"/>
    <xf numFmtId="37" fontId="6" fillId="0" borderId="4" xfId="0" applyFont="1" applyFill="1" applyBorder="1"/>
    <xf numFmtId="37" fontId="6" fillId="0" borderId="2" xfId="0" applyNumberFormat="1" applyFont="1" applyFill="1" applyBorder="1" applyProtection="1"/>
    <xf numFmtId="37" fontId="6" fillId="0" borderId="2" xfId="0" quotePrefix="1" applyNumberFormat="1" applyFont="1" applyFill="1" applyBorder="1" applyAlignment="1" applyProtection="1">
      <alignment horizontal="left"/>
    </xf>
    <xf numFmtId="37" fontId="6" fillId="0" borderId="1" xfId="0" applyNumberFormat="1" applyFont="1" applyFill="1" applyBorder="1" applyAlignment="1" applyProtection="1"/>
    <xf numFmtId="37" fontId="6" fillId="0" borderId="2" xfId="0" applyFont="1" applyFill="1" applyBorder="1"/>
    <xf numFmtId="37" fontId="6" fillId="0" borderId="4" xfId="0" applyFont="1" applyFill="1" applyBorder="1" applyAlignment="1">
      <alignment horizontal="center"/>
    </xf>
    <xf numFmtId="39" fontId="6" fillId="0" borderId="2" xfId="0" applyNumberFormat="1" applyFont="1" applyFill="1" applyBorder="1" applyAlignment="1" applyProtection="1"/>
    <xf numFmtId="37" fontId="7" fillId="0" borderId="2" xfId="0" applyFont="1" applyBorder="1"/>
    <xf numFmtId="37" fontId="7" fillId="0" borderId="4" xfId="0" applyFont="1" applyBorder="1"/>
    <xf numFmtId="37" fontId="6" fillId="0" borderId="0" xfId="0" quotePrefix="1" applyNumberFormat="1" applyFont="1" applyFill="1" applyBorder="1" applyAlignment="1" applyProtection="1">
      <alignment horizontal="left"/>
    </xf>
    <xf numFmtId="37" fontId="6" fillId="0" borderId="0" xfId="0" applyFont="1" applyFill="1" applyBorder="1"/>
    <xf numFmtId="37" fontId="6" fillId="0" borderId="0" xfId="0" quotePrefix="1" applyNumberFormat="1" applyFont="1" applyFill="1" applyBorder="1" applyAlignment="1" applyProtection="1">
      <alignment horizontal="center"/>
    </xf>
    <xf numFmtId="37" fontId="6" fillId="0" borderId="5" xfId="0" applyFont="1" applyFill="1" applyBorder="1"/>
    <xf numFmtId="37" fontId="6" fillId="0" borderId="6" xfId="0" quotePrefix="1" applyNumberFormat="1" applyFont="1" applyFill="1" applyBorder="1" applyAlignment="1" applyProtection="1">
      <alignment horizontal="centerContinuous"/>
    </xf>
    <xf numFmtId="37" fontId="6" fillId="0" borderId="7" xfId="0" applyFont="1" applyFill="1" applyBorder="1" applyAlignment="1">
      <alignment horizontal="centerContinuous"/>
    </xf>
    <xf numFmtId="37" fontId="6" fillId="0" borderId="2" xfId="0" applyNumberFormat="1" applyFont="1" applyFill="1" applyBorder="1" applyAlignment="1" applyProtection="1">
      <alignment horizontal="centerContinuous"/>
    </xf>
    <xf numFmtId="37" fontId="6" fillId="0" borderId="2" xfId="0" applyFont="1" applyFill="1" applyBorder="1" applyAlignment="1">
      <alignment horizontal="centerContinuous"/>
    </xf>
    <xf numFmtId="37" fontId="6" fillId="0" borderId="8" xfId="0" applyNumberFormat="1" applyFont="1" applyFill="1" applyBorder="1" applyAlignment="1" applyProtection="1">
      <alignment horizontal="centerContinuous"/>
    </xf>
    <xf numFmtId="37" fontId="6" fillId="0" borderId="8" xfId="0" applyFont="1" applyFill="1" applyBorder="1"/>
    <xf numFmtId="37" fontId="6" fillId="0" borderId="1" xfId="0" applyNumberFormat="1" applyFont="1" applyFill="1" applyBorder="1" applyAlignment="1" applyProtection="1">
      <alignment horizontal="centerContinuous"/>
    </xf>
    <xf numFmtId="37" fontId="6" fillId="0" borderId="9" xfId="0" applyNumberFormat="1" applyFont="1" applyFill="1" applyBorder="1" applyProtection="1"/>
    <xf numFmtId="37" fontId="6" fillId="0" borderId="10" xfId="0" applyNumberFormat="1" applyFont="1" applyFill="1" applyBorder="1" applyAlignment="1" applyProtection="1"/>
    <xf numFmtId="37" fontId="6" fillId="0" borderId="11" xfId="0" applyFont="1" applyFill="1" applyBorder="1"/>
    <xf numFmtId="37" fontId="6" fillId="0" borderId="6" xfId="0" applyNumberFormat="1" applyFont="1" applyFill="1" applyBorder="1" applyAlignment="1" applyProtection="1">
      <alignment horizontal="centerContinuous"/>
    </xf>
    <xf numFmtId="37" fontId="6" fillId="0" borderId="4" xfId="0" applyFont="1" applyFill="1" applyBorder="1" applyAlignment="1">
      <alignment horizontal="centerContinuous"/>
    </xf>
    <xf numFmtId="37" fontId="6" fillId="0" borderId="0" xfId="0" applyNumberFormat="1" applyFont="1" applyFill="1" applyBorder="1" applyAlignment="1" applyProtection="1"/>
    <xf numFmtId="37" fontId="6" fillId="0" borderId="6" xfId="0" applyFont="1" applyFill="1" applyBorder="1" applyAlignment="1">
      <alignment horizontal="center"/>
    </xf>
    <xf numFmtId="37" fontId="6" fillId="0" borderId="7" xfId="0" applyFont="1" applyFill="1" applyBorder="1" applyAlignment="1">
      <alignment horizontal="center"/>
    </xf>
    <xf numFmtId="37" fontId="6" fillId="0" borderId="2" xfId="0" quotePrefix="1" applyNumberFormat="1" applyFont="1" applyFill="1" applyBorder="1" applyAlignment="1" applyProtection="1"/>
    <xf numFmtId="37" fontId="6" fillId="0" borderId="8" xfId="0" applyNumberFormat="1" applyFont="1" applyFill="1" applyBorder="1" applyAlignment="1" applyProtection="1"/>
    <xf numFmtId="37" fontId="6" fillId="0" borderId="12" xfId="0" applyFont="1" applyFill="1" applyBorder="1"/>
    <xf numFmtId="37" fontId="6" fillId="0" borderId="10" xfId="0" applyFont="1" applyFill="1" applyBorder="1"/>
    <xf numFmtId="37" fontId="6" fillId="0" borderId="7" xfId="0" applyFont="1" applyFill="1" applyBorder="1"/>
    <xf numFmtId="37" fontId="6" fillId="0" borderId="9" xfId="0" applyFont="1" applyFill="1" applyBorder="1"/>
    <xf numFmtId="37" fontId="6" fillId="0" borderId="10" xfId="0" applyFont="1" applyFill="1" applyBorder="1" applyAlignment="1">
      <alignment horizontal="center"/>
    </xf>
    <xf numFmtId="164" fontId="6" fillId="0" borderId="2" xfId="0" applyNumberFormat="1" applyFont="1" applyFill="1" applyBorder="1" applyProtection="1"/>
    <xf numFmtId="37" fontId="6" fillId="0" borderId="2" xfId="0" applyFont="1" applyFill="1" applyBorder="1" applyAlignment="1">
      <alignment horizontal="center"/>
    </xf>
    <xf numFmtId="37" fontId="6" fillId="0" borderId="13" xfId="0" applyNumberFormat="1" applyFont="1" applyFill="1" applyBorder="1" applyProtection="1"/>
    <xf numFmtId="37" fontId="6" fillId="0" borderId="0" xfId="0" applyFont="1" applyFill="1" applyBorder="1" applyAlignment="1">
      <alignment horizontal="center"/>
    </xf>
    <xf numFmtId="164" fontId="6" fillId="0" borderId="2" xfId="0" applyNumberFormat="1" applyFont="1" applyFill="1" applyBorder="1" applyAlignment="1" applyProtection="1">
      <alignment horizontal="right"/>
    </xf>
    <xf numFmtId="37" fontId="6" fillId="0" borderId="2" xfId="0" applyFont="1" applyFill="1" applyBorder="1" applyAlignment="1"/>
    <xf numFmtId="164" fontId="6" fillId="0" borderId="1" xfId="0" applyNumberFormat="1" applyFont="1" applyFill="1" applyBorder="1" applyProtection="1"/>
    <xf numFmtId="164" fontId="6" fillId="0" borderId="1" xfId="0" applyNumberFormat="1" applyFont="1" applyFill="1" applyBorder="1" applyAlignment="1" applyProtection="1"/>
    <xf numFmtId="164" fontId="6" fillId="0" borderId="2" xfId="0" quotePrefix="1" applyNumberFormat="1" applyFont="1" applyFill="1" applyBorder="1" applyAlignment="1" applyProtection="1">
      <alignment horizontal="left"/>
    </xf>
    <xf numFmtId="37" fontId="6" fillId="0" borderId="9" xfId="0" applyNumberFormat="1" applyFont="1" applyFill="1" applyBorder="1" applyAlignment="1" applyProtection="1"/>
    <xf numFmtId="37" fontId="6" fillId="0" borderId="12" xfId="0" quotePrefix="1" applyNumberFormat="1" applyFont="1" applyFill="1" applyBorder="1" applyAlignment="1" applyProtection="1">
      <alignment horizontal="left"/>
    </xf>
    <xf numFmtId="37" fontId="6" fillId="0" borderId="14" xfId="0" applyFont="1" applyFill="1" applyBorder="1" applyAlignment="1">
      <alignment horizontal="center"/>
    </xf>
    <xf numFmtId="37" fontId="6" fillId="0" borderId="8" xfId="0" applyFont="1" applyFill="1" applyBorder="1" applyAlignment="1">
      <alignment horizontal="center"/>
    </xf>
    <xf numFmtId="37" fontId="6" fillId="0" borderId="14" xfId="0" applyFont="1" applyFill="1" applyBorder="1"/>
    <xf numFmtId="37" fontId="7" fillId="0" borderId="14" xfId="0" applyFont="1" applyBorder="1"/>
    <xf numFmtId="37" fontId="7" fillId="0" borderId="8" xfId="0" applyFont="1" applyBorder="1"/>
    <xf numFmtId="37" fontId="6" fillId="0" borderId="8" xfId="0" applyFont="1" applyFill="1" applyBorder="1" applyAlignment="1">
      <alignment horizontal="centerContinuous"/>
    </xf>
    <xf numFmtId="37" fontId="6" fillId="0" borderId="7" xfId="0" applyNumberFormat="1" applyFont="1" applyFill="1" applyBorder="1" applyAlignment="1" applyProtection="1">
      <alignment horizontal="center"/>
    </xf>
    <xf numFmtId="37" fontId="6" fillId="0" borderId="13" xfId="0" applyFont="1" applyFill="1" applyBorder="1"/>
    <xf numFmtId="37" fontId="7" fillId="0" borderId="13" xfId="0" applyFont="1" applyBorder="1"/>
    <xf numFmtId="37" fontId="6" fillId="0" borderId="3" xfId="0" applyFont="1" applyFill="1" applyBorder="1" applyAlignment="1">
      <alignment horizontal="centerContinuous"/>
    </xf>
    <xf numFmtId="37" fontId="7" fillId="0" borderId="0" xfId="0" applyFont="1" applyBorder="1" applyAlignment="1">
      <alignment horizontal="center"/>
    </xf>
    <xf numFmtId="37" fontId="7" fillId="0" borderId="0" xfId="0" applyFont="1" applyBorder="1" applyAlignment="1"/>
    <xf numFmtId="37" fontId="7" fillId="0" borderId="0" xfId="0" applyFont="1" applyAlignment="1"/>
    <xf numFmtId="37" fontId="7" fillId="0" borderId="0" xfId="0" quotePrefix="1" applyNumberFormat="1" applyFont="1" applyBorder="1" applyAlignment="1" applyProtection="1"/>
    <xf numFmtId="37" fontId="8" fillId="0" borderId="0" xfId="0" applyFont="1" applyAlignment="1"/>
    <xf numFmtId="37" fontId="6" fillId="0" borderId="3" xfId="0" applyNumberFormat="1" applyFont="1" applyFill="1" applyBorder="1" applyAlignment="1" applyProtection="1"/>
    <xf numFmtId="37" fontId="6" fillId="0" borderId="3" xfId="0" applyFont="1" applyFill="1" applyBorder="1" applyAlignment="1"/>
    <xf numFmtId="37" fontId="6" fillId="0" borderId="4" xfId="0" applyFont="1" applyFill="1" applyBorder="1" applyAlignment="1"/>
    <xf numFmtId="4" fontId="6" fillId="0" borderId="2" xfId="0" applyNumberFormat="1" applyFont="1" applyFill="1" applyBorder="1" applyAlignment="1" applyProtection="1"/>
    <xf numFmtId="37" fontId="7" fillId="0" borderId="10" xfId="0" applyFont="1" applyBorder="1" applyAlignment="1"/>
    <xf numFmtId="3" fontId="6" fillId="0" borderId="2" xfId="0" applyNumberFormat="1" applyFont="1" applyFill="1" applyBorder="1" applyAlignment="1" applyProtection="1"/>
    <xf numFmtId="2" fontId="6" fillId="0" borderId="2" xfId="0" applyNumberFormat="1" applyFont="1" applyFill="1" applyBorder="1" applyAlignment="1" applyProtection="1"/>
    <xf numFmtId="37" fontId="6" fillId="0" borderId="4" xfId="0" quotePrefix="1" applyNumberFormat="1" applyFont="1" applyFill="1" applyBorder="1" applyAlignment="1" applyProtection="1">
      <alignment horizontal="center"/>
    </xf>
    <xf numFmtId="37" fontId="6" fillId="0" borderId="2" xfId="0" quotePrefix="1" applyNumberFormat="1" applyFont="1" applyFill="1" applyBorder="1" applyAlignment="1" applyProtection="1">
      <alignment horizontal="center"/>
    </xf>
    <xf numFmtId="37" fontId="7" fillId="0" borderId="2" xfId="0" applyFont="1" applyBorder="1" applyAlignment="1">
      <alignment horizontal="center"/>
    </xf>
    <xf numFmtId="37" fontId="7" fillId="0" borderId="4" xfId="0" applyFont="1" applyBorder="1" applyAlignment="1">
      <alignment horizontal="center"/>
    </xf>
    <xf numFmtId="37" fontId="6" fillId="2" borderId="2" xfId="0" applyNumberFormat="1" applyFont="1" applyFill="1" applyBorder="1" applyProtection="1"/>
    <xf numFmtId="37" fontId="6" fillId="2" borderId="2" xfId="0" applyNumberFormat="1" applyFont="1" applyFill="1" applyBorder="1" applyAlignment="1" applyProtection="1"/>
    <xf numFmtId="37" fontId="6" fillId="0" borderId="0" xfId="0" applyNumberFormat="1" applyFont="1" applyFill="1" applyBorder="1" applyAlignment="1" applyProtection="1">
      <alignment horizontal="left"/>
    </xf>
    <xf numFmtId="37" fontId="7" fillId="0" borderId="7" xfId="0" applyFont="1" applyBorder="1" applyAlignment="1">
      <alignment horizontal="centerContinuous"/>
    </xf>
    <xf numFmtId="37" fontId="6" fillId="0" borderId="9" xfId="0" quotePrefix="1" applyNumberFormat="1" applyFont="1" applyFill="1" applyBorder="1" applyAlignment="1" applyProtection="1"/>
    <xf numFmtId="37" fontId="6" fillId="0" borderId="8" xfId="0" quotePrefix="1" applyNumberFormat="1" applyFont="1" applyFill="1" applyBorder="1" applyAlignment="1" applyProtection="1">
      <alignment horizontal="left"/>
    </xf>
    <xf numFmtId="37" fontId="6" fillId="0" borderId="4" xfId="0" applyNumberFormat="1" applyFont="1" applyFill="1" applyBorder="1" applyProtection="1"/>
    <xf numFmtId="37" fontId="7" fillId="0" borderId="1" xfId="0" applyFont="1" applyBorder="1"/>
    <xf numFmtId="37" fontId="7" fillId="0" borderId="8" xfId="0" applyFont="1" applyBorder="1" applyAlignment="1">
      <alignment horizontal="centerContinuous"/>
    </xf>
    <xf numFmtId="37" fontId="7" fillId="0" borderId="2" xfId="0" applyFont="1" applyBorder="1" applyAlignment="1">
      <alignment horizontal="centerContinuous"/>
    </xf>
    <xf numFmtId="37" fontId="6" fillId="0" borderId="11" xfId="0" applyNumberFormat="1" applyFont="1" applyFill="1" applyBorder="1" applyProtection="1"/>
    <xf numFmtId="37" fontId="6" fillId="0" borderId="6" xfId="0" applyFont="1" applyFill="1" applyBorder="1" applyAlignment="1">
      <alignment horizontal="centerContinuous"/>
    </xf>
    <xf numFmtId="37" fontId="6" fillId="0" borderId="1" xfId="0" applyFont="1" applyFill="1" applyBorder="1" applyAlignment="1">
      <alignment horizontal="centerContinuous"/>
    </xf>
    <xf numFmtId="37" fontId="7" fillId="0" borderId="0" xfId="0" applyNumberFormat="1" applyFont="1" applyBorder="1" applyProtection="1"/>
    <xf numFmtId="37" fontId="7" fillId="0" borderId="0" xfId="0" applyNumberFormat="1" applyFont="1" applyBorder="1" applyAlignment="1" applyProtection="1">
      <alignment horizontal="center"/>
    </xf>
    <xf numFmtId="37" fontId="6" fillId="0" borderId="5" xfId="0" applyNumberFormat="1" applyFont="1" applyFill="1" applyBorder="1" applyAlignment="1" applyProtection="1">
      <alignment horizontal="centerContinuous"/>
    </xf>
    <xf numFmtId="37" fontId="7" fillId="0" borderId="6" xfId="0" applyFont="1" applyBorder="1" applyAlignment="1">
      <alignment horizontal="centerContinuous"/>
    </xf>
    <xf numFmtId="37" fontId="6" fillId="0" borderId="2" xfId="0" quotePrefix="1" applyNumberFormat="1" applyFont="1" applyFill="1" applyBorder="1" applyAlignment="1" applyProtection="1">
      <alignment horizontal="centerContinuous"/>
    </xf>
    <xf numFmtId="37" fontId="6" fillId="0" borderId="3" xfId="0" applyNumberFormat="1" applyFont="1" applyFill="1" applyBorder="1" applyAlignment="1" applyProtection="1">
      <alignment horizontal="center"/>
    </xf>
    <xf numFmtId="37" fontId="6" fillId="0" borderId="1" xfId="0" applyNumberFormat="1" applyFont="1" applyFill="1" applyBorder="1" applyAlignment="1" applyProtection="1">
      <alignment horizontal="center"/>
    </xf>
    <xf numFmtId="37" fontId="6" fillId="0" borderId="13" xfId="0" applyNumberFormat="1" applyFont="1" applyFill="1" applyBorder="1" applyAlignment="1" applyProtection="1">
      <alignment horizontal="center"/>
    </xf>
    <xf numFmtId="37" fontId="6" fillId="0" borderId="0" xfId="0" quotePrefix="1" applyNumberFormat="1" applyFont="1" applyFill="1" applyBorder="1" applyAlignment="1" applyProtection="1"/>
    <xf numFmtId="37" fontId="6" fillId="0" borderId="4" xfId="0" quotePrefix="1" applyNumberFormat="1" applyFont="1" applyFill="1" applyBorder="1" applyAlignment="1" applyProtection="1"/>
    <xf numFmtId="37" fontId="6" fillId="0" borderId="13" xfId="0" applyNumberFormat="1" applyFont="1" applyFill="1" applyBorder="1" applyAlignment="1" applyProtection="1">
      <alignment horizontal="centerContinuous"/>
    </xf>
    <xf numFmtId="37" fontId="7" fillId="0" borderId="4" xfId="0" applyFont="1" applyBorder="1" applyAlignment="1">
      <alignment horizontal="centerContinuous"/>
    </xf>
    <xf numFmtId="37" fontId="6" fillId="0" borderId="7" xfId="0" applyNumberFormat="1" applyFont="1" applyFill="1" applyBorder="1" applyAlignment="1" applyProtection="1">
      <alignment horizontal="centerContinuous"/>
    </xf>
    <xf numFmtId="37" fontId="6" fillId="0" borderId="14" xfId="0" applyNumberFormat="1" applyFont="1" applyFill="1" applyBorder="1" applyAlignment="1" applyProtection="1">
      <alignment horizontal="left"/>
    </xf>
    <xf numFmtId="37" fontId="7" fillId="0" borderId="12" xfId="0" applyFont="1" applyBorder="1"/>
    <xf numFmtId="37" fontId="7" fillId="0" borderId="6" xfId="0" applyFont="1" applyBorder="1"/>
    <xf numFmtId="37" fontId="7" fillId="0" borderId="7" xfId="0" applyFont="1" applyBorder="1"/>
    <xf numFmtId="37" fontId="7" fillId="0" borderId="15" xfId="0" applyFont="1" applyBorder="1"/>
    <xf numFmtId="37" fontId="7" fillId="0" borderId="12" xfId="0" quotePrefix="1" applyNumberFormat="1" applyFont="1" applyBorder="1" applyAlignment="1" applyProtection="1"/>
    <xf numFmtId="37" fontId="7" fillId="0" borderId="12" xfId="0" quotePrefix="1" applyNumberFormat="1" applyFont="1" applyBorder="1" applyAlignment="1" applyProtection="1">
      <alignment horizontal="left"/>
    </xf>
    <xf numFmtId="37" fontId="7" fillId="0" borderId="12" xfId="0" applyNumberFormat="1" applyFont="1" applyBorder="1" applyAlignment="1" applyProtection="1"/>
    <xf numFmtId="37" fontId="7" fillId="0" borderId="10" xfId="0" applyFont="1" applyBorder="1"/>
    <xf numFmtId="37" fontId="6" fillId="0" borderId="8" xfId="0" applyNumberFormat="1" applyFont="1" applyFill="1" applyBorder="1" applyProtection="1"/>
    <xf numFmtId="37" fontId="6" fillId="0" borderId="14" xfId="0" applyFont="1" applyFill="1" applyBorder="1" applyAlignment="1">
      <alignment horizontal="centerContinuous"/>
    </xf>
    <xf numFmtId="37" fontId="6" fillId="0" borderId="12" xfId="0" applyNumberFormat="1" applyFont="1" applyFill="1" applyBorder="1" applyAlignment="1" applyProtection="1"/>
    <xf numFmtId="37" fontId="6" fillId="0" borderId="1" xfId="0" applyFont="1" applyFill="1" applyBorder="1"/>
    <xf numFmtId="37" fontId="7" fillId="0" borderId="3" xfId="0" applyNumberFormat="1" applyFont="1" applyBorder="1" applyProtection="1"/>
    <xf numFmtId="37" fontId="7" fillId="2" borderId="0" xfId="0" applyFont="1" applyFill="1" applyBorder="1"/>
    <xf numFmtId="37" fontId="7" fillId="2" borderId="4" xfId="0" applyFont="1" applyFill="1" applyBorder="1"/>
    <xf numFmtId="37" fontId="7" fillId="0" borderId="9" xfId="0" applyFont="1" applyBorder="1"/>
    <xf numFmtId="37" fontId="6" fillId="0" borderId="12" xfId="0" applyNumberFormat="1" applyFont="1" applyFill="1" applyBorder="1" applyAlignment="1" applyProtection="1">
      <alignment horizontal="left"/>
    </xf>
    <xf numFmtId="37" fontId="6" fillId="0" borderId="10" xfId="0" applyNumberFormat="1" applyFont="1" applyFill="1" applyBorder="1" applyAlignment="1" applyProtection="1">
      <alignment horizontal="right"/>
    </xf>
    <xf numFmtId="37" fontId="7" fillId="0" borderId="10" xfId="0" applyNumberFormat="1" applyFont="1" applyBorder="1" applyProtection="1"/>
    <xf numFmtId="37" fontId="7" fillId="2" borderId="12" xfId="0" applyFont="1" applyFill="1" applyBorder="1"/>
    <xf numFmtId="37" fontId="7" fillId="2" borderId="10" xfId="0" applyFont="1" applyFill="1" applyBorder="1"/>
    <xf numFmtId="37" fontId="6" fillId="0" borderId="1" xfId="0" applyFont="1" applyFill="1" applyBorder="1" applyAlignment="1"/>
    <xf numFmtId="37" fontId="7" fillId="0" borderId="16" xfId="0" applyFont="1" applyBorder="1"/>
    <xf numFmtId="37" fontId="7" fillId="0" borderId="17" xfId="0" applyFont="1" applyBorder="1"/>
    <xf numFmtId="37" fontId="7" fillId="0" borderId="18" xfId="0" applyFont="1" applyBorder="1"/>
    <xf numFmtId="37" fontId="7" fillId="0" borderId="19" xfId="0" applyFont="1" applyBorder="1"/>
    <xf numFmtId="37" fontId="7" fillId="0" borderId="20" xfId="0" applyFont="1" applyBorder="1"/>
    <xf numFmtId="37" fontId="7" fillId="0" borderId="21" xfId="0" applyFont="1" applyBorder="1"/>
    <xf numFmtId="37" fontId="7" fillId="0" borderId="22" xfId="0" applyFont="1" applyBorder="1"/>
    <xf numFmtId="37" fontId="7" fillId="0" borderId="23" xfId="0" applyFont="1" applyBorder="1"/>
    <xf numFmtId="37" fontId="7" fillId="0" borderId="17" xfId="0" applyFont="1" applyBorder="1" applyAlignment="1">
      <alignment horizontal="center"/>
    </xf>
    <xf numFmtId="37" fontId="7" fillId="0" borderId="17" xfId="0" applyFont="1" applyBorder="1" applyAlignment="1">
      <alignment horizontal="right"/>
    </xf>
    <xf numFmtId="37" fontId="7" fillId="0" borderId="0" xfId="0" applyFont="1" applyBorder="1" applyAlignment="1">
      <alignment horizontal="right"/>
    </xf>
    <xf numFmtId="37" fontId="7" fillId="0" borderId="24" xfId="0" applyFont="1" applyBorder="1"/>
    <xf numFmtId="37" fontId="7" fillId="0" borderId="8" xfId="0" applyFont="1" applyBorder="1" applyAlignment="1">
      <alignment horizontal="center"/>
    </xf>
    <xf numFmtId="37" fontId="7" fillId="0" borderId="25" xfId="0" applyFont="1" applyBorder="1"/>
    <xf numFmtId="37" fontId="7" fillId="0" borderId="26" xfId="0" applyFont="1" applyBorder="1"/>
    <xf numFmtId="37" fontId="7" fillId="0" borderId="27" xfId="0" applyFont="1" applyBorder="1"/>
    <xf numFmtId="37" fontId="7" fillId="0" borderId="28" xfId="0" quotePrefix="1" applyFont="1" applyBorder="1" applyAlignment="1">
      <alignment horizontal="left"/>
    </xf>
    <xf numFmtId="37" fontId="7" fillId="0" borderId="29" xfId="0" applyFont="1" applyBorder="1"/>
    <xf numFmtId="37" fontId="7" fillId="0" borderId="28" xfId="0" applyFont="1" applyBorder="1" applyAlignment="1">
      <alignment horizontal="center"/>
    </xf>
    <xf numFmtId="37" fontId="7" fillId="0" borderId="30" xfId="0" applyFont="1" applyBorder="1"/>
    <xf numFmtId="37" fontId="7" fillId="0" borderId="31" xfId="0" applyFont="1" applyBorder="1"/>
    <xf numFmtId="37" fontId="7" fillId="0" borderId="31" xfId="0" applyFont="1" applyBorder="1" applyAlignment="1">
      <alignment horizontal="center"/>
    </xf>
    <xf numFmtId="37" fontId="7" fillId="0" borderId="32" xfId="0" applyFont="1" applyBorder="1"/>
    <xf numFmtId="37" fontId="10" fillId="0" borderId="0" xfId="0" applyFont="1"/>
    <xf numFmtId="37" fontId="8" fillId="0" borderId="0" xfId="0" quotePrefix="1" applyFont="1" applyAlignment="1">
      <alignment horizontal="right"/>
    </xf>
    <xf numFmtId="37" fontId="9" fillId="0" borderId="0" xfId="0" quotePrefix="1" applyFont="1" applyAlignment="1">
      <alignment horizontal="right"/>
    </xf>
    <xf numFmtId="37" fontId="7" fillId="0" borderId="0" xfId="0" quotePrefix="1" applyFont="1" applyBorder="1" applyAlignment="1">
      <alignment horizontal="right"/>
    </xf>
    <xf numFmtId="37" fontId="6" fillId="0" borderId="0" xfId="0" quotePrefix="1" applyNumberFormat="1" applyFont="1" applyFill="1" applyBorder="1" applyAlignment="1" applyProtection="1">
      <alignment horizontal="right"/>
    </xf>
    <xf numFmtId="37" fontId="7" fillId="0" borderId="0" xfId="0" quotePrefix="1" applyFont="1" applyAlignment="1">
      <alignment horizontal="right"/>
    </xf>
    <xf numFmtId="37" fontId="5" fillId="3" borderId="0" xfId="0" applyFont="1" applyFill="1" applyAlignment="1" applyProtection="1">
      <alignment horizontal="center"/>
    </xf>
    <xf numFmtId="37" fontId="5" fillId="3" borderId="0" xfId="0" quotePrefix="1" applyFont="1" applyFill="1" applyAlignment="1" applyProtection="1">
      <alignment horizontal="left"/>
    </xf>
    <xf numFmtId="37" fontId="5" fillId="3" borderId="0" xfId="0" applyFont="1" applyFill="1" applyAlignment="1" applyProtection="1">
      <alignment horizontal="right"/>
    </xf>
    <xf numFmtId="37" fontId="5" fillId="3" borderId="0" xfId="0" applyFont="1" applyFill="1" applyAlignment="1" applyProtection="1"/>
    <xf numFmtId="37" fontId="11" fillId="4" borderId="1" xfId="0" applyFont="1" applyFill="1" applyBorder="1" applyProtection="1">
      <protection locked="0"/>
    </xf>
    <xf numFmtId="37" fontId="5" fillId="3" borderId="0" xfId="0" applyFont="1" applyFill="1" applyProtection="1"/>
    <xf numFmtId="37" fontId="11" fillId="3" borderId="0" xfId="0" applyFont="1" applyFill="1" applyAlignment="1" applyProtection="1">
      <alignment horizontal="center"/>
    </xf>
    <xf numFmtId="37" fontId="5" fillId="3" borderId="0" xfId="0" quotePrefix="1" applyFont="1" applyFill="1" applyAlignment="1" applyProtection="1"/>
    <xf numFmtId="37" fontId="11" fillId="3" borderId="0" xfId="0" applyFont="1" applyFill="1" applyProtection="1"/>
    <xf numFmtId="37" fontId="5" fillId="0" borderId="0" xfId="0" applyFont="1" applyAlignment="1" applyProtection="1"/>
    <xf numFmtId="37" fontId="5" fillId="0" borderId="0" xfId="0" applyFont="1" applyProtection="1"/>
    <xf numFmtId="37" fontId="5" fillId="0" borderId="0" xfId="0" applyFont="1" applyAlignment="1" applyProtection="1">
      <alignment horizontal="center"/>
    </xf>
    <xf numFmtId="38" fontId="5" fillId="3" borderId="0" xfId="0" applyNumberFormat="1" applyFont="1" applyFill="1" applyAlignment="1" applyProtection="1">
      <alignment horizontal="center"/>
    </xf>
    <xf numFmtId="37" fontId="11" fillId="0" borderId="1" xfId="0" applyNumberFormat="1" applyFont="1" applyBorder="1" applyAlignment="1" applyProtection="1">
      <protection locked="0"/>
    </xf>
    <xf numFmtId="37" fontId="11" fillId="0" borderId="1" xfId="0" quotePrefix="1" applyNumberFormat="1" applyFont="1" applyBorder="1" applyProtection="1">
      <protection locked="0"/>
    </xf>
    <xf numFmtId="37" fontId="11" fillId="0" borderId="1" xfId="1" quotePrefix="1" applyNumberFormat="1" applyFont="1" applyBorder="1" applyProtection="1">
      <protection locked="0"/>
    </xf>
    <xf numFmtId="39" fontId="11" fillId="0" borderId="1" xfId="3" quotePrefix="1" applyNumberFormat="1" applyFont="1" applyBorder="1" applyProtection="1">
      <protection locked="0"/>
    </xf>
    <xf numFmtId="39" fontId="11" fillId="0" borderId="1" xfId="0" quotePrefix="1" applyNumberFormat="1" applyFont="1" applyBorder="1" applyProtection="1">
      <protection locked="0"/>
    </xf>
    <xf numFmtId="37" fontId="11" fillId="4" borderId="1" xfId="0" quotePrefix="1" applyNumberFormat="1" applyFont="1" applyFill="1" applyBorder="1" applyProtection="1">
      <protection locked="0"/>
    </xf>
    <xf numFmtId="38" fontId="11" fillId="4" borderId="1" xfId="0" applyNumberFormat="1" applyFont="1" applyFill="1" applyBorder="1" applyProtection="1">
      <protection locked="0"/>
    </xf>
    <xf numFmtId="38" fontId="5" fillId="3" borderId="0" xfId="0" applyNumberFormat="1" applyFont="1" applyFill="1" applyAlignment="1" applyProtection="1">
      <alignment horizontal="right"/>
    </xf>
    <xf numFmtId="38" fontId="5" fillId="3" borderId="0" xfId="0" applyNumberFormat="1" applyFont="1" applyFill="1" applyProtection="1"/>
    <xf numFmtId="38" fontId="11" fillId="3" borderId="0" xfId="0" applyNumberFormat="1" applyFont="1" applyFill="1" applyAlignment="1" applyProtection="1">
      <alignment horizontal="center"/>
    </xf>
    <xf numFmtId="38" fontId="11" fillId="3" borderId="0" xfId="0" applyNumberFormat="1" applyFont="1" applyFill="1" applyProtection="1"/>
    <xf numFmtId="37" fontId="5" fillId="0" borderId="0" xfId="0" applyFont="1" applyFill="1" applyAlignment="1" applyProtection="1"/>
    <xf numFmtId="37" fontId="5" fillId="3" borderId="0" xfId="0" applyNumberFormat="1" applyFont="1" applyFill="1" applyProtection="1"/>
    <xf numFmtId="164" fontId="5" fillId="0" borderId="0" xfId="0" applyNumberFormat="1" applyFont="1" applyProtection="1"/>
    <xf numFmtId="39" fontId="5" fillId="0" borderId="0" xfId="0" applyNumberFormat="1" applyFont="1" applyProtection="1"/>
    <xf numFmtId="37" fontId="5" fillId="0" borderId="0" xfId="0" applyFont="1" applyAlignment="1" applyProtection="1">
      <alignment horizontal="left"/>
    </xf>
    <xf numFmtId="37" fontId="5" fillId="0" borderId="0" xfId="0" quotePrefix="1" applyFont="1" applyAlignment="1" applyProtection="1">
      <alignment horizontal="left"/>
    </xf>
    <xf numFmtId="164" fontId="5" fillId="0" borderId="0" xfId="0" applyNumberFormat="1" applyFont="1" applyAlignment="1" applyProtection="1">
      <alignment horizontal="left"/>
    </xf>
    <xf numFmtId="37" fontId="5" fillId="2" borderId="0" xfId="0" applyFont="1" applyFill="1" applyAlignment="1" applyProtection="1">
      <alignment horizontal="centerContinuous"/>
    </xf>
    <xf numFmtId="37" fontId="5" fillId="2" borderId="0" xfId="0" applyFont="1" applyFill="1" applyAlignment="1" applyProtection="1">
      <alignment horizontal="left"/>
    </xf>
    <xf numFmtId="37" fontId="5" fillId="2" borderId="0" xfId="0" applyFont="1" applyFill="1" applyAlignment="1" applyProtection="1">
      <alignment horizontal="center"/>
    </xf>
    <xf numFmtId="38" fontId="11" fillId="4" borderId="2" xfId="0" applyNumberFormat="1" applyFont="1" applyFill="1" applyBorder="1" applyProtection="1">
      <protection locked="0"/>
    </xf>
    <xf numFmtId="38" fontId="11" fillId="4" borderId="8" xfId="0" applyNumberFormat="1" applyFont="1" applyFill="1" applyBorder="1" applyProtection="1">
      <protection locked="0"/>
    </xf>
    <xf numFmtId="37" fontId="5" fillId="0" borderId="0" xfId="0" quotePrefix="1" applyFont="1" applyAlignment="1" applyProtection="1">
      <alignment horizontal="fill"/>
    </xf>
    <xf numFmtId="37" fontId="5" fillId="3" borderId="0" xfId="0" quotePrefix="1" applyFont="1" applyFill="1" applyAlignment="1" applyProtection="1">
      <alignment horizontal="centerContinuous"/>
    </xf>
    <xf numFmtId="37" fontId="5" fillId="3" borderId="0" xfId="0" applyFont="1" applyFill="1" applyAlignment="1" applyProtection="1">
      <alignment horizontal="centerContinuous"/>
    </xf>
    <xf numFmtId="37" fontId="5" fillId="2" borderId="0" xfId="0" applyFont="1" applyFill="1" applyAlignment="1" applyProtection="1"/>
    <xf numFmtId="37" fontId="6" fillId="5" borderId="2" xfId="0" applyFont="1" applyFill="1" applyBorder="1" applyAlignment="1"/>
    <xf numFmtId="37" fontId="6" fillId="6" borderId="2" xfId="0" applyFont="1" applyFill="1" applyBorder="1" applyAlignment="1"/>
    <xf numFmtId="37" fontId="6" fillId="6" borderId="2" xfId="0" applyFont="1" applyFill="1" applyBorder="1" applyAlignment="1">
      <alignment horizontal="center"/>
    </xf>
    <xf numFmtId="37" fontId="6" fillId="6" borderId="2" xfId="0" quotePrefix="1" applyNumberFormat="1" applyFont="1" applyFill="1" applyBorder="1" applyAlignment="1" applyProtection="1">
      <alignment horizontal="center"/>
    </xf>
    <xf numFmtId="37" fontId="6" fillId="6" borderId="2" xfId="0" applyNumberFormat="1" applyFont="1" applyFill="1" applyBorder="1" applyAlignment="1" applyProtection="1"/>
    <xf numFmtId="37" fontId="6" fillId="6" borderId="2" xfId="0" quotePrefix="1" applyFont="1" applyFill="1" applyBorder="1" applyAlignment="1"/>
    <xf numFmtId="39" fontId="6" fillId="6" borderId="2" xfId="0" quotePrefix="1" applyNumberFormat="1" applyFont="1" applyFill="1" applyBorder="1" applyAlignment="1" applyProtection="1">
      <alignment horizontal="center"/>
    </xf>
    <xf numFmtId="39" fontId="6" fillId="6" borderId="2" xfId="0" applyNumberFormat="1" applyFont="1" applyFill="1" applyBorder="1" applyAlignment="1" applyProtection="1"/>
    <xf numFmtId="3" fontId="6" fillId="6" borderId="2" xfId="0" applyNumberFormat="1" applyFont="1" applyFill="1" applyBorder="1" applyAlignment="1" applyProtection="1"/>
    <xf numFmtId="3" fontId="6" fillId="6" borderId="2" xfId="0" applyNumberFormat="1" applyFont="1" applyFill="1" applyBorder="1" applyAlignment="1"/>
    <xf numFmtId="37" fontId="6" fillId="6" borderId="2" xfId="0" applyNumberFormat="1" applyFont="1" applyFill="1" applyBorder="1" applyAlignment="1"/>
    <xf numFmtId="38" fontId="11" fillId="4" borderId="1" xfId="0" applyNumberFormat="1" applyFont="1" applyFill="1" applyBorder="1" applyAlignment="1" applyProtection="1">
      <alignment horizontal="center"/>
      <protection locked="0"/>
    </xf>
    <xf numFmtId="165" fontId="11" fillId="0" borderId="1" xfId="1" quotePrefix="1" applyNumberFormat="1" applyFont="1" applyBorder="1" applyProtection="1">
      <protection locked="0"/>
    </xf>
    <xf numFmtId="38" fontId="11" fillId="4" borderId="1" xfId="0" quotePrefix="1" applyNumberFormat="1" applyFont="1" applyFill="1" applyBorder="1" applyAlignment="1" applyProtection="1">
      <alignment horizontal="left"/>
      <protection locked="0"/>
    </xf>
    <xf numFmtId="38" fontId="11" fillId="4" borderId="1" xfId="0" quotePrefix="1" applyNumberFormat="1" applyFont="1" applyFill="1" applyBorder="1" applyAlignment="1" applyProtection="1">
      <protection locked="0"/>
    </xf>
    <xf numFmtId="37" fontId="13" fillId="0" borderId="0" xfId="2" applyNumberFormat="1" applyFont="1" applyAlignment="1" applyProtection="1">
      <alignment horizontal="left"/>
    </xf>
    <xf numFmtId="3" fontId="7" fillId="0" borderId="2" xfId="0" applyNumberFormat="1" applyFont="1" applyFill="1" applyBorder="1" applyAlignment="1" applyProtection="1"/>
    <xf numFmtId="38" fontId="11" fillId="4" borderId="14" xfId="0" applyNumberFormat="1" applyFont="1" applyFill="1" applyBorder="1" applyProtection="1">
      <protection locked="0"/>
    </xf>
    <xf numFmtId="38" fontId="11" fillId="3" borderId="8" xfId="0" applyNumberFormat="1" applyFont="1" applyFill="1" applyBorder="1" applyAlignment="1" applyProtection="1">
      <alignment horizontal="center"/>
      <protection locked="0"/>
    </xf>
    <xf numFmtId="37" fontId="5" fillId="0" borderId="0" xfId="0" applyFont="1" applyFill="1" applyAlignment="1" applyProtection="1">
      <alignment horizontal="left"/>
    </xf>
    <xf numFmtId="37" fontId="5" fillId="0" borderId="0" xfId="0" applyFont="1" applyFill="1" applyProtection="1"/>
    <xf numFmtId="38" fontId="5" fillId="0" borderId="0" xfId="0" applyNumberFormat="1" applyFont="1" applyFill="1" applyProtection="1"/>
    <xf numFmtId="38" fontId="5" fillId="0" borderId="0" xfId="0" applyNumberFormat="1" applyFont="1" applyProtection="1"/>
    <xf numFmtId="37" fontId="5" fillId="7" borderId="0" xfId="0" applyFont="1" applyFill="1" applyProtection="1"/>
    <xf numFmtId="37" fontId="5" fillId="7" borderId="0" xfId="0" quotePrefix="1" applyFont="1" applyFill="1" applyAlignment="1" applyProtection="1">
      <alignment horizontal="left"/>
    </xf>
    <xf numFmtId="38" fontId="5" fillId="7" borderId="0" xfId="0" applyNumberFormat="1" applyFont="1" applyFill="1" applyProtection="1"/>
    <xf numFmtId="37" fontId="5" fillId="0" borderId="0" xfId="0" quotePrefix="1" applyFont="1" applyAlignment="1" applyProtection="1"/>
    <xf numFmtId="0" fontId="5" fillId="0" borderId="0" xfId="0" applyNumberFormat="1" applyFont="1" applyAlignment="1" applyProtection="1">
      <alignment horizontal="center"/>
    </xf>
    <xf numFmtId="0" fontId="5" fillId="0" borderId="0" xfId="0" applyNumberFormat="1" applyFont="1" applyAlignment="1" applyProtection="1"/>
    <xf numFmtId="0" fontId="5" fillId="0" borderId="0" xfId="0" quotePrefix="1" applyNumberFormat="1" applyFont="1" applyAlignment="1" applyProtection="1">
      <alignment horizontal="center"/>
    </xf>
    <xf numFmtId="37" fontId="5" fillId="3" borderId="0" xfId="0" quotePrefix="1" applyFont="1" applyFill="1" applyAlignment="1" applyProtection="1">
      <alignment horizontal="center"/>
    </xf>
    <xf numFmtId="37" fontId="5" fillId="3" borderId="0" xfId="0" quotePrefix="1" applyNumberFormat="1" applyFont="1" applyFill="1" applyAlignment="1" applyProtection="1"/>
    <xf numFmtId="166" fontId="5" fillId="3" borderId="0" xfId="0" applyNumberFormat="1" applyFont="1" applyFill="1" applyAlignment="1" applyProtection="1">
      <alignment horizontal="center"/>
    </xf>
    <xf numFmtId="37" fontId="5" fillId="3" borderId="0" xfId="0" quotePrefix="1" applyFont="1" applyFill="1" applyAlignment="1" applyProtection="1">
      <alignment horizontal="fill"/>
    </xf>
    <xf numFmtId="37" fontId="5" fillId="3" borderId="0" xfId="1" applyNumberFormat="1" applyFont="1" applyFill="1" applyProtection="1"/>
    <xf numFmtId="37" fontId="5" fillId="3" borderId="0" xfId="0" quotePrefix="1" applyNumberFormat="1" applyFont="1" applyFill="1" applyAlignment="1" applyProtection="1">
      <alignment horizontal="fill"/>
    </xf>
    <xf numFmtId="39" fontId="5" fillId="3" borderId="0" xfId="0" quotePrefix="1" applyNumberFormat="1" applyFont="1" applyFill="1" applyAlignment="1" applyProtection="1">
      <alignment horizontal="left"/>
    </xf>
    <xf numFmtId="4" fontId="5" fillId="3" borderId="0" xfId="0" applyNumberFormat="1" applyFont="1" applyFill="1" applyProtection="1"/>
    <xf numFmtId="37" fontId="5" fillId="0" borderId="0" xfId="0" applyNumberFormat="1" applyFont="1" applyProtection="1"/>
    <xf numFmtId="37" fontId="5" fillId="3" borderId="0" xfId="1" quotePrefix="1" applyNumberFormat="1" applyFont="1" applyFill="1" applyAlignment="1" applyProtection="1">
      <alignment horizontal="fill"/>
    </xf>
    <xf numFmtId="39" fontId="5" fillId="3" borderId="0" xfId="0" quotePrefix="1" applyNumberFormat="1" applyFont="1" applyFill="1" applyAlignment="1" applyProtection="1">
      <alignment horizontal="fill"/>
    </xf>
    <xf numFmtId="39" fontId="5" fillId="3" borderId="0" xfId="0" applyNumberFormat="1" applyFont="1" applyFill="1" applyProtection="1"/>
    <xf numFmtId="37" fontId="12" fillId="3" borderId="0" xfId="0" applyFont="1" applyFill="1" applyProtection="1"/>
    <xf numFmtId="37" fontId="11" fillId="3" borderId="0" xfId="0" applyFont="1" applyFill="1" applyAlignment="1" applyProtection="1">
      <alignment horizontal="centerContinuous"/>
    </xf>
    <xf numFmtId="37" fontId="11" fillId="3" borderId="0" xfId="0" quotePrefix="1" applyFont="1" applyFill="1" applyAlignment="1" applyProtection="1">
      <alignment horizontal="left"/>
    </xf>
    <xf numFmtId="37" fontId="0" fillId="0" borderId="0" xfId="0" applyProtection="1"/>
    <xf numFmtId="3" fontId="5" fillId="0" borderId="0" xfId="0" applyNumberFormat="1" applyFont="1" applyProtection="1"/>
    <xf numFmtId="1" fontId="5" fillId="0" borderId="0" xfId="0" applyNumberFormat="1" applyFont="1" applyAlignment="1" applyProtection="1">
      <alignment horizontal="center"/>
    </xf>
    <xf numFmtId="37" fontId="5" fillId="0" borderId="0" xfId="0" quotePrefix="1" applyFont="1" applyAlignment="1" applyProtection="1">
      <alignment horizontal="center"/>
    </xf>
    <xf numFmtId="2" fontId="5" fillId="0" borderId="0" xfId="0" applyNumberFormat="1" applyFont="1" applyProtection="1"/>
    <xf numFmtId="2" fontId="5" fillId="0" borderId="0" xfId="0" applyNumberFormat="1" applyFont="1" applyAlignment="1" applyProtection="1"/>
    <xf numFmtId="10" fontId="5" fillId="0" borderId="0" xfId="0" applyNumberFormat="1" applyFont="1" applyProtection="1"/>
    <xf numFmtId="37" fontId="11" fillId="0" borderId="0" xfId="0" applyFont="1" applyProtection="1"/>
    <xf numFmtId="37" fontId="5" fillId="0" borderId="0" xfId="0" applyFont="1" applyProtection="1">
      <protection locked="0"/>
    </xf>
    <xf numFmtId="37" fontId="7" fillId="0" borderId="0" xfId="0" applyFont="1" applyAlignment="1" applyProtection="1"/>
    <xf numFmtId="37" fontId="7" fillId="0" borderId="0" xfId="0" applyFont="1" applyProtection="1"/>
    <xf numFmtId="49" fontId="11" fillId="4" borderId="1" xfId="0" applyNumberFormat="1" applyFont="1" applyFill="1" applyBorder="1" applyAlignment="1" applyProtection="1">
      <alignment horizontal="left"/>
      <protection locked="0"/>
    </xf>
    <xf numFmtId="38" fontId="11" fillId="4" borderId="14" xfId="0" quotePrefix="1" applyNumberFormat="1" applyFont="1" applyFill="1" applyBorder="1" applyProtection="1">
      <protection locked="0"/>
    </xf>
    <xf numFmtId="37" fontId="5" fillId="3" borderId="0" xfId="0" applyFont="1" applyFill="1" applyAlignment="1" applyProtection="1">
      <alignment horizontal="left"/>
    </xf>
    <xf numFmtId="37" fontId="5" fillId="8" borderId="0" xfId="0" applyFont="1" applyFill="1" applyProtection="1"/>
    <xf numFmtId="37" fontId="6" fillId="0" borderId="8" xfId="0" applyNumberFormat="1" applyFont="1" applyFill="1" applyBorder="1" applyAlignment="1" applyProtection="1">
      <alignment horizontal="left"/>
    </xf>
    <xf numFmtId="164" fontId="6" fillId="0" borderId="3" xfId="0" applyNumberFormat="1" applyFont="1" applyFill="1" applyBorder="1" applyAlignment="1" applyProtection="1"/>
    <xf numFmtId="37" fontId="5" fillId="2" borderId="0" xfId="0" applyFont="1" applyFill="1" applyAlignment="1" applyProtection="1">
      <alignment horizontal="right"/>
    </xf>
    <xf numFmtId="37" fontId="5" fillId="0" borderId="0" xfId="0" applyFont="1" applyAlignment="1" applyProtection="1">
      <alignment horizontal="right"/>
    </xf>
    <xf numFmtId="4" fontId="5" fillId="2" borderId="0" xfId="0" applyNumberFormat="1" applyFont="1" applyFill="1" applyAlignment="1" applyProtection="1">
      <alignment horizontal="right"/>
    </xf>
    <xf numFmtId="39" fontId="5" fillId="2" borderId="0" xfId="0" applyNumberFormat="1" applyFont="1" applyFill="1" applyAlignment="1" applyProtection="1">
      <alignment horizontal="right"/>
    </xf>
    <xf numFmtId="37" fontId="5" fillId="0" borderId="0" xfId="0" quotePrefix="1" applyFont="1" applyAlignment="1" applyProtection="1">
      <alignment horizontal="right"/>
    </xf>
    <xf numFmtId="2" fontId="5" fillId="0" borderId="0" xfId="0" applyNumberFormat="1" applyFont="1" applyAlignment="1" applyProtection="1">
      <alignment horizontal="right"/>
    </xf>
    <xf numFmtId="49" fontId="11" fillId="4" borderId="1" xfId="0" quotePrefix="1" applyNumberFormat="1" applyFont="1" applyFill="1" applyBorder="1" applyAlignment="1" applyProtection="1">
      <protection locked="0"/>
    </xf>
    <xf numFmtId="37" fontId="14" fillId="0" borderId="0" xfId="2" applyNumberFormat="1" applyFont="1" applyAlignment="1" applyProtection="1"/>
    <xf numFmtId="38" fontId="5" fillId="8" borderId="0" xfId="0" applyNumberFormat="1" applyFont="1" applyFill="1" applyProtection="1"/>
    <xf numFmtId="37" fontId="15" fillId="0" borderId="23" xfId="0" applyFont="1" applyBorder="1" applyAlignment="1">
      <alignment horizontal="right"/>
    </xf>
    <xf numFmtId="49" fontId="11" fillId="4" borderId="1" xfId="0" quotePrefix="1" applyNumberFormat="1" applyFont="1" applyFill="1" applyBorder="1" applyAlignment="1" applyProtection="1">
      <alignment horizontal="left"/>
      <protection locked="0"/>
    </xf>
    <xf numFmtId="37" fontId="5" fillId="9" borderId="0" xfId="0" applyFont="1" applyFill="1" applyProtection="1"/>
    <xf numFmtId="37" fontId="5" fillId="9" borderId="0" xfId="0" quotePrefix="1" applyFont="1" applyFill="1" applyAlignment="1" applyProtection="1"/>
    <xf numFmtId="2" fontId="5" fillId="9" borderId="0" xfId="0" applyNumberFormat="1" applyFont="1" applyFill="1" applyProtection="1"/>
    <xf numFmtId="10" fontId="5" fillId="9" borderId="0" xfId="0" applyNumberFormat="1" applyFont="1" applyFill="1" applyProtection="1"/>
    <xf numFmtId="165" fontId="11" fillId="0" borderId="1" xfId="1" applyNumberFormat="1" applyFont="1" applyBorder="1" applyAlignment="1" applyProtection="1">
      <protection locked="0"/>
    </xf>
    <xf numFmtId="165" fontId="5" fillId="3" borderId="0" xfId="1" applyNumberFormat="1" applyFont="1" applyFill="1" applyProtection="1"/>
    <xf numFmtId="165" fontId="11" fillId="0" borderId="1" xfId="1" applyNumberFormat="1" applyFont="1" applyBorder="1" applyProtection="1">
      <protection locked="0"/>
    </xf>
    <xf numFmtId="165" fontId="5" fillId="3" borderId="0" xfId="1" quotePrefix="1" applyNumberFormat="1" applyFont="1" applyFill="1" applyAlignment="1" applyProtection="1">
      <alignment horizontal="fill"/>
    </xf>
    <xf numFmtId="165" fontId="11" fillId="4" borderId="1" xfId="1" quotePrefix="1" applyNumberFormat="1" applyFont="1" applyFill="1" applyBorder="1" applyProtection="1">
      <protection locked="0"/>
    </xf>
    <xf numFmtId="165" fontId="11" fillId="4" borderId="1" xfId="1" applyNumberFormat="1" applyFont="1" applyFill="1" applyBorder="1" applyProtection="1">
      <protection locked="0"/>
    </xf>
    <xf numFmtId="165" fontId="11" fillId="3" borderId="0" xfId="1" applyNumberFormat="1" applyFont="1" applyFill="1" applyAlignment="1" applyProtection="1">
      <alignment horizontal="centerContinuous"/>
    </xf>
    <xf numFmtId="165" fontId="5" fillId="3" borderId="0" xfId="1" applyNumberFormat="1" applyFont="1" applyFill="1" applyAlignment="1" applyProtection="1"/>
    <xf numFmtId="165" fontId="5" fillId="3" borderId="0" xfId="1" quotePrefix="1" applyNumberFormat="1" applyFont="1" applyFill="1" applyAlignment="1" applyProtection="1">
      <alignment horizontal="centerContinuous"/>
    </xf>
    <xf numFmtId="165" fontId="5" fillId="3" borderId="0" xfId="1" applyNumberFormat="1" applyFont="1" applyFill="1" applyAlignment="1" applyProtection="1">
      <alignment horizontal="center"/>
    </xf>
    <xf numFmtId="165" fontId="11" fillId="3" borderId="0" xfId="1" applyNumberFormat="1" applyFont="1" applyFill="1" applyProtection="1"/>
    <xf numFmtId="165" fontId="11" fillId="4" borderId="1" xfId="1" applyNumberFormat="1" applyFont="1" applyFill="1" applyBorder="1" applyAlignment="1" applyProtection="1">
      <alignment horizontal="center"/>
      <protection locked="0"/>
    </xf>
    <xf numFmtId="165" fontId="11" fillId="3" borderId="8" xfId="1" applyNumberFormat="1" applyFont="1" applyFill="1" applyBorder="1" applyAlignment="1" applyProtection="1">
      <alignment horizontal="center"/>
      <protection locked="0"/>
    </xf>
    <xf numFmtId="37" fontId="11" fillId="3" borderId="0" xfId="0" applyFont="1" applyFill="1" applyAlignment="1" applyProtection="1">
      <alignment horizontal="center" vertical="center"/>
    </xf>
    <xf numFmtId="37" fontId="50" fillId="0" borderId="0" xfId="0" applyFont="1"/>
  </cellXfs>
  <cellStyles count="279">
    <cellStyle name="00 Blk Hdr (0,)" xfId="18"/>
    <cellStyle name="00 Blk Hdr (0.00)" xfId="19"/>
    <cellStyle name="00 Blk Hdr (A)" xfId="20"/>
    <cellStyle name="00 Blk Rcd ($0)" xfId="21"/>
    <cellStyle name="00 Blk Rcd ($0.00)" xfId="22"/>
    <cellStyle name="00 Blk Rcd (0)" xfId="23"/>
    <cellStyle name="00 Blk Rcd (0,)" xfId="24"/>
    <cellStyle name="00 Blk Rcd (0.0%)" xfId="25"/>
    <cellStyle name="00 Blk Rcd (0.0)" xfId="26"/>
    <cellStyle name="00 Blk Rcd (0.00%)" xfId="27"/>
    <cellStyle name="00 Blk Rcd (0.00)" xfId="28"/>
    <cellStyle name="00 Blk Rcd (0.000)" xfId="29"/>
    <cellStyle name="00 Blk Rcd (0.0000)" xfId="30"/>
    <cellStyle name="00 Blk Rcd (000,)" xfId="31"/>
    <cellStyle name="00 Blk Rcd (A)" xfId="32"/>
    <cellStyle name="00 Blk Rcd (B)" xfId="33"/>
    <cellStyle name="00 Blk Rcd (MDY)" xfId="34"/>
    <cellStyle name="00 Blk Rcd (MY)" xfId="35"/>
    <cellStyle name="00 Blk Ttl ($0)" xfId="36"/>
    <cellStyle name="00 Blk Ttl ($0.00)" xfId="37"/>
    <cellStyle name="00 Blk Ttl (0)" xfId="38"/>
    <cellStyle name="00 Blk Ttl (0,)" xfId="39"/>
    <cellStyle name="00 Blk Ttl (0.0%)" xfId="40"/>
    <cellStyle name="00 Blk Ttl (0.0)" xfId="41"/>
    <cellStyle name="00 Blk Ttl (0.00%)" xfId="42"/>
    <cellStyle name="00 Blk Ttl (0.00)" xfId="43"/>
    <cellStyle name="00 Blk Ttl (0.000)" xfId="44"/>
    <cellStyle name="00 Blk Ttl (0.0000)" xfId="45"/>
    <cellStyle name="00 Blk Ttl (000,)" xfId="46"/>
    <cellStyle name="00 Blk Ttl (A)" xfId="47"/>
    <cellStyle name="00 Grp Hdr (A)" xfId="48"/>
    <cellStyle name="00 Grp Hdr (C)" xfId="49"/>
    <cellStyle name="00 Grp Hdr (D)" xfId="50"/>
    <cellStyle name="00 Grp Rcd ($0)" xfId="51"/>
    <cellStyle name="00 Grp Rcd ($0.00)" xfId="52"/>
    <cellStyle name="00 Grp Rcd (0)" xfId="53"/>
    <cellStyle name="00 Grp Rcd (0,)" xfId="54"/>
    <cellStyle name="00 Grp Rcd (0.0%)" xfId="55"/>
    <cellStyle name="00 Grp Rcd (0.0)" xfId="56"/>
    <cellStyle name="00 Grp Rcd (0.00%)" xfId="57"/>
    <cellStyle name="00 Grp Rcd (0.00)" xfId="58"/>
    <cellStyle name="00 Grp Rcd (0.000)" xfId="59"/>
    <cellStyle name="00 Grp Rcd (0.0000)" xfId="60"/>
    <cellStyle name="00 Grp Rcd (A)" xfId="61"/>
    <cellStyle name="00 Grp Rcd (B)" xfId="62"/>
    <cellStyle name="00 Grp Rcd (C)" xfId="63"/>
    <cellStyle name="00 Grp Rcd (Gen)" xfId="248"/>
    <cellStyle name="00 Grp Rcd (MDY)" xfId="64"/>
    <cellStyle name="00 Grp Rcd (MY)" xfId="65"/>
    <cellStyle name="00 Grp Ttl ($0)" xfId="66"/>
    <cellStyle name="00 Grp Ttl ($0.00)" xfId="67"/>
    <cellStyle name="00 Grp Ttl (0)" xfId="68"/>
    <cellStyle name="00 Grp Ttl (0,)" xfId="69"/>
    <cellStyle name="00 Grp Ttl (0.0%)" xfId="70"/>
    <cellStyle name="00 Grp Ttl (0.0)" xfId="71"/>
    <cellStyle name="00 Grp Ttl (0.00%)" xfId="72"/>
    <cellStyle name="00 Grp Ttl (0.00)" xfId="73"/>
    <cellStyle name="00 Grp Ttl (0.000)" xfId="74"/>
    <cellStyle name="00 Grp Ttl (0.0000)" xfId="75"/>
    <cellStyle name="00 Grp Ttl (000,)" xfId="76"/>
    <cellStyle name="00 Grp Ttl (A)" xfId="77"/>
    <cellStyle name="00 Rpt Bnr ($0)" xfId="78"/>
    <cellStyle name="00 Rpt Bnr ($0.00)" xfId="79"/>
    <cellStyle name="00 Rpt Bnr (0)" xfId="80"/>
    <cellStyle name="00 Rpt Bnr (0,)" xfId="81"/>
    <cellStyle name="00 Rpt Bnr (0.0%)" xfId="82"/>
    <cellStyle name="00 Rpt Bnr (0.0)" xfId="83"/>
    <cellStyle name="00 Rpt Bnr (0.00%)" xfId="84"/>
    <cellStyle name="00 Rpt Bnr (0.00)" xfId="85"/>
    <cellStyle name="00 Rpt Bnr (0.000)" xfId="86"/>
    <cellStyle name="00 Rpt Bnr (0.0000)" xfId="87"/>
    <cellStyle name="00 Rpt Bnr (A)" xfId="88"/>
    <cellStyle name="00 Rpt Bnr (B)" xfId="89"/>
    <cellStyle name="00 Rpt Bnr (C)" xfId="90"/>
    <cellStyle name="00 Rpt Bnr (D)" xfId="91"/>
    <cellStyle name="00 Rpt Bnr (MDY)" xfId="92"/>
    <cellStyle name="00 Rpt Bnr (MY)" xfId="93"/>
    <cellStyle name="00 Rpt Hdr (A)" xfId="94"/>
    <cellStyle name="00 Rpt Hdr (B)" xfId="95"/>
    <cellStyle name="00 Rpt Hdr (C)" xfId="96"/>
    <cellStyle name="00 Rpt Hdr (D)" xfId="97"/>
    <cellStyle name="00 Rpt Hdr (MDY)" xfId="98"/>
    <cellStyle name="00 Rpt Hdr (MY)" xfId="99"/>
    <cellStyle name="00 Rpt Ttl  (000,)" xfId="100"/>
    <cellStyle name="00 Rpt Ttl ($0)" xfId="101"/>
    <cellStyle name="00 Rpt Ttl ($0.00)" xfId="102"/>
    <cellStyle name="00 Rpt Ttl (0)" xfId="103"/>
    <cellStyle name="00 Rpt Ttl (0,)" xfId="104"/>
    <cellStyle name="00 Rpt Ttl (0.0%)" xfId="105"/>
    <cellStyle name="00 Rpt Ttl (0.0)" xfId="106"/>
    <cellStyle name="00 Rpt Ttl (0.00%)" xfId="107"/>
    <cellStyle name="00 Rpt Ttl (0.00)" xfId="108"/>
    <cellStyle name="00 Rpt Ttl (0.000)" xfId="109"/>
    <cellStyle name="00 Rpt Ttl (0.0000)" xfId="110"/>
    <cellStyle name="00 Rpt Ttl (A)" xfId="111"/>
    <cellStyle name="00 Sheet Minor Title (A)" xfId="112"/>
    <cellStyle name="00 Sheet Minor Title (B)" xfId="113"/>
    <cellStyle name="00 Sheet SubTitle (A)" xfId="114"/>
    <cellStyle name="00 Sheet SubTitle (B)" xfId="115"/>
    <cellStyle name="00 Sheet Title (A)" xfId="116"/>
    <cellStyle name="00 Sub HDR (A)" xfId="117"/>
    <cellStyle name="00 Sub Rcd ($0)" xfId="118"/>
    <cellStyle name="00 Sub Rcd ($0.00)" xfId="119"/>
    <cellStyle name="00 Sub Rcd (0)" xfId="120"/>
    <cellStyle name="00 Sub Rcd (0,)" xfId="121"/>
    <cellStyle name="00 Sub Rcd (0.0%)" xfId="122"/>
    <cellStyle name="00 Sub Rcd (0.0)" xfId="123"/>
    <cellStyle name="00 Sub Rcd (0.00%)" xfId="124"/>
    <cellStyle name="00 Sub Rcd (0.00)" xfId="125"/>
    <cellStyle name="00 Sub Rcd (0.000)" xfId="126"/>
    <cellStyle name="00 Sub Rcd (0.0000)" xfId="127"/>
    <cellStyle name="00 Sub Rcd (A)" xfId="128"/>
    <cellStyle name="00 Sub Rcd (B)" xfId="129"/>
    <cellStyle name="00 Sub Rcd (MDY)" xfId="130"/>
    <cellStyle name="00 Sub Rcd (MY)" xfId="131"/>
    <cellStyle name="00 Sub Ttl ($0)" xfId="132"/>
    <cellStyle name="00 Sub Ttl ($0.00)" xfId="133"/>
    <cellStyle name="00 Sub Ttl (0)" xfId="134"/>
    <cellStyle name="00 Sub Ttl (0,)" xfId="135"/>
    <cellStyle name="00 Sub Ttl (0.0%)" xfId="136"/>
    <cellStyle name="00 Sub Ttl (0.0)" xfId="137"/>
    <cellStyle name="00 Sub Ttl (0.00%)" xfId="138"/>
    <cellStyle name="00 Sub Ttl (0.00)" xfId="139"/>
    <cellStyle name="00 Sub Ttl (0.000)" xfId="140"/>
    <cellStyle name="00 Sub Ttl (0.0000)" xfId="141"/>
    <cellStyle name="00 Sub Ttl (A)" xfId="142"/>
    <cellStyle name="00 Top Brand Med (A)" xfId="143"/>
    <cellStyle name="AQ1" xfId="144"/>
    <cellStyle name="AQ2" xfId="145"/>
    <cellStyle name="AQ3" xfId="146"/>
    <cellStyle name="AQ4" xfId="147"/>
    <cellStyle name="AQ5" xfId="148"/>
    <cellStyle name="Button (A)" xfId="149"/>
    <cellStyle name="Button (B)" xfId="150"/>
    <cellStyle name="CM1" xfId="151"/>
    <cellStyle name="CM2" xfId="152"/>
    <cellStyle name="CM3" xfId="153"/>
    <cellStyle name="CM4" xfId="154"/>
    <cellStyle name="CM5" xfId="155"/>
    <cellStyle name="Comma" xfId="1" builtinId="3"/>
    <cellStyle name="Comma 10" xfId="267"/>
    <cellStyle name="Comma 2" xfId="8"/>
    <cellStyle name="Comma 2 2" xfId="9"/>
    <cellStyle name="Comma 2 2 2" xfId="16"/>
    <cellStyle name="Comma 2 2 3" xfId="277"/>
    <cellStyle name="Comma 2 3" xfId="11"/>
    <cellStyle name="Comma 2 4" xfId="250"/>
    <cellStyle name="Comma 2 5" xfId="265"/>
    <cellStyle name="Comma 3" xfId="252"/>
    <cellStyle name="Comma 32" xfId="271"/>
    <cellStyle name="Comma 4" xfId="259"/>
    <cellStyle name="Comma 5" xfId="274"/>
    <cellStyle name="Comma 5 2" xfId="272"/>
    <cellStyle name="Currency 2" xfId="256"/>
    <cellStyle name="Dbl-Click (A)" xfId="156"/>
    <cellStyle name="Drop Down ($0)" xfId="157"/>
    <cellStyle name="Drop Down ($0.00)" xfId="158"/>
    <cellStyle name="Drop Down (0)" xfId="159"/>
    <cellStyle name="Drop Down (0,)" xfId="160"/>
    <cellStyle name="Drop Down (0.0%)" xfId="161"/>
    <cellStyle name="Drop Down (0.0)" xfId="162"/>
    <cellStyle name="Drop Down (0.00%)" xfId="163"/>
    <cellStyle name="Drop Down (0.00)" xfId="164"/>
    <cellStyle name="Drop Down (0.000)" xfId="165"/>
    <cellStyle name="Drop Down (0.0000)" xfId="166"/>
    <cellStyle name="Drop Down (A)" xfId="167"/>
    <cellStyle name="Drop Down (MDY)" xfId="168"/>
    <cellStyle name="Drop Down (MY)" xfId="169"/>
    <cellStyle name="DS1" xfId="170"/>
    <cellStyle name="DS2" xfId="171"/>
    <cellStyle name="DS3" xfId="172"/>
    <cellStyle name="DS4" xfId="173"/>
    <cellStyle name="DS5" xfId="174"/>
    <cellStyle name="Explanatory Text (A)" xfId="175"/>
    <cellStyle name="Explanatory Text (B)" xfId="176"/>
    <cellStyle name="File_Icon (A)" xfId="177"/>
    <cellStyle name="GT1" xfId="178"/>
    <cellStyle name="GT2" xfId="179"/>
    <cellStyle name="GT3" xfId="180"/>
    <cellStyle name="GT4" xfId="181"/>
    <cellStyle name="GT5" xfId="182"/>
    <cellStyle name="Hyperlink" xfId="2" builtinId="8"/>
    <cellStyle name="Hyperlink 2" xfId="15"/>
    <cellStyle name="Hyperlink 3" xfId="266"/>
    <cellStyle name="Input ($0)" xfId="183"/>
    <cellStyle name="Input ($0.00)" xfId="184"/>
    <cellStyle name="Input (0)" xfId="185"/>
    <cellStyle name="Input (0,)" xfId="186"/>
    <cellStyle name="Input (0.0%)" xfId="187"/>
    <cellStyle name="Input (0.0)" xfId="188"/>
    <cellStyle name="Input (0.00%)" xfId="189"/>
    <cellStyle name="Input (0.00)" xfId="190"/>
    <cellStyle name="Input (0.000)" xfId="191"/>
    <cellStyle name="Input (0.0000)" xfId="192"/>
    <cellStyle name="Input (000,)" xfId="193"/>
    <cellStyle name="Input (A)" xfId="194"/>
    <cellStyle name="Input (MDY)" xfId="195"/>
    <cellStyle name="Input (MY)" xfId="196"/>
    <cellStyle name="List Item (A)" xfId="197"/>
    <cellStyle name="List Item (B)" xfId="198"/>
    <cellStyle name="List Item (C)" xfId="199"/>
    <cellStyle name="List Item (D)" xfId="200"/>
    <cellStyle name="Normal" xfId="0" builtinId="0"/>
    <cellStyle name="Normal 10 24 2 2" xfId="276"/>
    <cellStyle name="Normal 148 2" xfId="270"/>
    <cellStyle name="Normal 185 2 2" xfId="17"/>
    <cellStyle name="Normal 185 2 4" xfId="13"/>
    <cellStyle name="Normal 185 3" xfId="255"/>
    <cellStyle name="Normal 185 3 2" xfId="257"/>
    <cellStyle name="Normal 2" xfId="4"/>
    <cellStyle name="Normal 2 2" xfId="7"/>
    <cellStyle name="Normal 2 3" xfId="249"/>
    <cellStyle name="Normal 2 4" xfId="254"/>
    <cellStyle name="Normal 2 5" xfId="269"/>
    <cellStyle name="Normal 3" xfId="14"/>
    <cellStyle name="Normal 3 10 2" xfId="12"/>
    <cellStyle name="Normal 3 2" xfId="6"/>
    <cellStyle name="Normal 3 3" xfId="262"/>
    <cellStyle name="Normal 3 4" xfId="264"/>
    <cellStyle name="Normal 4" xfId="258"/>
    <cellStyle name="Normal 5" xfId="260"/>
    <cellStyle name="Normal 5 2" xfId="268"/>
    <cellStyle name="Normal 6" xfId="5"/>
    <cellStyle name="Normal 7" xfId="275"/>
    <cellStyle name="Normal 9" xfId="273"/>
    <cellStyle name="Normal 93" xfId="10"/>
    <cellStyle name="Percent" xfId="3" builtinId="5"/>
    <cellStyle name="Percent 2" xfId="253"/>
    <cellStyle name="Percent 2 2" xfId="278"/>
    <cellStyle name="Percent 3" xfId="261"/>
    <cellStyle name="Percent 4" xfId="263"/>
    <cellStyle name="Place Cursor Here (A)" xfId="201"/>
    <cellStyle name="Place Cursor Here (B)" xfId="202"/>
    <cellStyle name="Red Flag (A)" xfId="203"/>
    <cellStyle name="Red Flag (B)" xfId="204"/>
    <cellStyle name="SD1" xfId="205"/>
    <cellStyle name="SD2" xfId="206"/>
    <cellStyle name="SD3" xfId="207"/>
    <cellStyle name="SD4" xfId="208"/>
    <cellStyle name="SD5" xfId="209"/>
    <cellStyle name="VW1" xfId="210"/>
    <cellStyle name="VW2" xfId="211"/>
    <cellStyle name="VW3" xfId="212"/>
    <cellStyle name="VW4" xfId="213"/>
    <cellStyle name="VW5" xfId="214"/>
    <cellStyle name="WC1" xfId="215"/>
    <cellStyle name="WC1 ($0)" xfId="216"/>
    <cellStyle name="WC1 ($0.00)" xfId="217"/>
    <cellStyle name="WC1 (0)" xfId="218"/>
    <cellStyle name="WC1 (0,)" xfId="219"/>
    <cellStyle name="WC1 (0.0%)" xfId="220"/>
    <cellStyle name="WC1 (0.0)" xfId="221"/>
    <cellStyle name="WC1 (0.00%)" xfId="222"/>
    <cellStyle name="WC1 (0.00)" xfId="223"/>
    <cellStyle name="WC1 (0.000)" xfId="224"/>
    <cellStyle name="WC1 (0.0000)" xfId="225"/>
    <cellStyle name="WC1 (A)" xfId="251"/>
    <cellStyle name="WC1 (B)" xfId="226"/>
    <cellStyle name="WC1 (C)" xfId="227"/>
    <cellStyle name="WC1 (MDY)" xfId="228"/>
    <cellStyle name="WC1 (MY)" xfId="229"/>
    <cellStyle name="WC2" xfId="230"/>
    <cellStyle name="WC2 ($0)" xfId="231"/>
    <cellStyle name="WC2 ($0.00)" xfId="232"/>
    <cellStyle name="WC2 (0)" xfId="233"/>
    <cellStyle name="WC2 (0,)" xfId="234"/>
    <cellStyle name="WC2 (0.0%)" xfId="235"/>
    <cellStyle name="WC2 (0.0)" xfId="236"/>
    <cellStyle name="WC2 (0.00%)" xfId="237"/>
    <cellStyle name="WC2 (0.00)" xfId="238"/>
    <cellStyle name="WC2 (0.000)" xfId="239"/>
    <cellStyle name="WC2 (0.0000)" xfId="240"/>
    <cellStyle name="WC2 (B)" xfId="241"/>
    <cellStyle name="WC2 (C)" xfId="242"/>
    <cellStyle name="WC2 (MDY)" xfId="243"/>
    <cellStyle name="WC2 (MY)" xfId="244"/>
    <cellStyle name="WC3" xfId="245"/>
    <cellStyle name="WC4" xfId="246"/>
    <cellStyle name="WC5" xfId="247"/>
  </cellStyles>
  <dxfs count="5">
    <dxf>
      <fill>
        <patternFill>
          <bgColor theme="3" tint="0.79998168889431442"/>
        </patternFill>
      </fill>
    </dxf>
    <dxf>
      <font>
        <b/>
        <i val="0"/>
        <color theme="0"/>
      </font>
      <fill>
        <patternFill>
          <bgColor theme="3" tint="0.39994506668294322"/>
        </patternFill>
      </fill>
      <border>
        <bottom style="medium">
          <color theme="3" tint="0.39994506668294322"/>
        </bottom>
        <vertical/>
        <horizontal/>
      </border>
    </dxf>
    <dxf>
      <font>
        <color theme="1" tint="4.9989318521683403E-2"/>
      </font>
      <border>
        <top style="thick">
          <color theme="0"/>
        </top>
        <vertical style="medium">
          <color theme="0"/>
        </vertical>
      </border>
    </dxf>
    <dxf>
      <font>
        <b val="0"/>
        <i val="0"/>
        <color theme="1"/>
      </font>
      <border diagonalUp="0" diagonalDown="0">
        <left/>
        <right/>
        <top style="dotted">
          <color theme="1"/>
        </top>
        <bottom/>
        <vertical/>
        <horizontal/>
      </border>
    </dxf>
    <dxf>
      <font>
        <b val="0"/>
        <i val="0"/>
        <color theme="1"/>
      </font>
      <border diagonalUp="0" diagonalDown="0">
        <left/>
        <right/>
        <top/>
        <bottom/>
        <vertical/>
        <horizontal/>
      </border>
    </dxf>
  </dxfs>
  <tableStyles count="2" defaultTableStyle="TableStyleMedium9" defaultPivotStyle="PivotStyleLight16">
    <tableStyle name="Balance sheet table" pivot="0" count="2">
      <tableStyleElement type="wholeTable" dxfId="4"/>
      <tableStyleElement type="totalRow" dxfId="3"/>
    </tableStyle>
    <tableStyle name="Simple Monthly Budget" pivot="0" count="3">
      <tableStyleElement type="wholeTable" dxfId="2"/>
      <tableStyleElement type="headerRow" dxfId="1"/>
      <tableStyleElement type="secondRowStripe"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0</xdr:colOff>
      <xdr:row>435</xdr:row>
      <xdr:rowOff>0</xdr:rowOff>
    </xdr:from>
    <xdr:to>
      <xdr:col>6</xdr:col>
      <xdr:colOff>868680</xdr:colOff>
      <xdr:row>438</xdr:row>
      <xdr:rowOff>99060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0360" y="69905880"/>
          <a:ext cx="320802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jhres\data\Documents%20and%20Settings\ricyec\Local%20Settings\Temporary%20Internet%20Files\OLK23\PH_5_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jhres\data\Workgrps\FIS\FinanceOnly\Reimbursement\01-Reimbursement\02%20-%20SHMC-UD\FY%2010\Medicaid\FY10%20SHMC-UD%20Hospital%20DMAP%20Form%2042_As-filed_Based%20on%20As-fi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National%20Office%20Accounting\HOCR\FY%202013%20HOCR\Ascension%20HOCR%20FY13-P&amp;L%20Breakdow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hnuffile\enuffuser\budadv\reports\Network%20Folders\Network%20-%20PH%20Medical%20Group\MedGroupFinStmt-Interactiv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rw\AppData\Roaming\OpenText\DM\Temp\PCDOCS-%23196819-v1-St__Vincent_Jacksonville_6_30_16_Home_Office_CR_WP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Workgrps\Finance\Fixed%20Assets\Projects%20-%20Open\Lakefront%20MOB\HSW%20Pay%20Apps\2012%2001%20July%202011%20Pay%20App%2017\10438%20July%20Pay%20App%20%23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megsat\AppData\Local\Microsoft\Windows\Temporary%20Internet%20Files\Content.Outlook\N0UTR8FQ\NWNetwork_Summary_061114%203P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Users\Lnorr001\AppData\Local\Microsoft\Windows\Temporary%20Internet%20Files\Content.Outlook\2N69R9HP\INEVA%20MDM%20Hub%20Crosswalk%204-24-14%20rgr.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lrgreer\AppData\Local\Microsoft\Windows\Temporary%20Internet%20Files\Content.Outlook\RZBLGN2S\FY16%20GME%20Accounting--Sherry's%20updates%20as%20of%2012.11.201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ommon\Finance\Reimb\CostRp10\SVHC\Medicaid\FY10svhc%20wtb%208-24-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RNERSTONE%20-%20Dan\WR%20Data%20loads\WR%20GL165%20July%20August%20Sept%202011%20Act%20Stats%20bgl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TAT95"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25250%20-%20PeaceHealth\300%20-%20Medicare%20Cost%20Report\20170630\St.%20Joseph%20Medical%20Center\WPs\00017-20170630-St.%20Joseph%20Mcare%20CR%20WPs.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toncar\Local%20Settings\Temporary%20Internet%20Files\Content.Outlook\6HXEU6UM\Client%20Data\Peace%20Health\Benchmarking%20File\PeaceHealth%20Benchmarking%20File%202011-05-3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Workgrps\FIN\ACCTG\JOURNAL%20ENTRIES\FY17\11%20May\CO%20200\Reviewed\I-5%20ARO%20Accretion.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12000%20-%20Ascension%20Health\340%20-%20Medicare%20Cost%20Report\20150630\Core%20Finance%20-%20Payroll%20Information%20-%20FINAL\7QT%20AIS%20-%20Payroll%20dat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Y:\12000%20-%20Ascension%20Health\340%20-%20Medicare%20Cost%20Report\20150630\Core%20Finance%20-%20Payroll%20Information%20-%20FINAL\TE3%20AIM.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12000%20-%20Ascension%20Health\340%20-%20Medicare%20Cost%20Report\20150630\Core%20Finance%20-%20Payroll%20Information%20-%20FINAL\TDV%20Resource%20Group.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fusion.huronconsultinggroup.com/hec/wp/proj/SSM/Documentation/Labor/Analytics/Benchmarking/SSM_Benchmarking_File_2010.10.13(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jhres\data\NW%20Network%20Financial%20Data\FY2018\12%20June\Close%20Reports\Preliminary%20Reports\Northwest%20Communities%20without%20Provider%20Carve-out%20-%202018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National%20Office%20Accounting\HOCR\FY%202013%20HOCR\Consolidated%20Listing%20of%20Chain%20Component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jhres\data\Workgrps\FIS\Accounting\Troy\FIXED%20ASSETS\FA%20Monthly%20Recon\PHOR\FY10\Plant%20Ledger%200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hnuffile\enuffuser\BudAdv\Reports\In%20Production\System%20Reports\Balance%20Sheet_byNetwork.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ATA\MONTHLY\STATS\STATS9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ewollman\Local%20Settings\Temporary%20Internet%20Files\Content.Outlook\35YD3253\PHSJMC%2071200%20Imaging-MR%20SIP%2020110831%2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JH%20Financial%20Data\JEs\LAWSON%20JE\FY2011%20Journal%20Entries\JE%20FY2011%2012%20Jun\10-SJHF%20Beneficial%20Interest.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mmon\Finance\Reimb\CostRp14\SVHC\WTB\SVHS%20Trial%20Balance%20FY201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hysician%20Compensation\Physician%20Compensation%20Mode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chrhul1\Local%20Settings\Temporary%20Internet%20Files\OLK354\XLFinance\WeeklyRepor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jhres\data\Documents%20and%20Settings\lisnea\Local%20Settings\Temp\Hospital%20Cost%20Stlmt%20DRG%20Ol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jhscres1\account$\SJH%20Financial%20Data\Audit%202004\Account%20analysis%2020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kevkin\Local%20Settings\Temporary%20Internet%20Files\Content.Outlook\A9LH3NB6\Journal%20Entry%20Upload%20with%20Addins%20Rvs%20nxt%20y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Common\Finance\Reimb\CostRp09\SVHS\Medicaid\09svhs%20wt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hnuffile\ENUFFUSER\TestSys_UseOnly\Reports\In%20Production\System%20Reports\Balance%20Sheet_byNetwork.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mwolf\Local%20Settings\Temporary%20Internet%20Files\OLK1C\Occupancy2007-W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hnuffile\enuffuser\hospadv\reports\Network%20Folders\Network%20-%20Northwest\NetworkConsolidation%20-%20NorthWest%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Budget\Budget\2012\Whatcom\Huron\Working%20Target%20Worksheet%20and%20UOS%20Data%20Follow-Up%20Data%20Needs%202011-06-08.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jhres\data\Workgrps\FIN\Reimbursement\3rd%20Party\FY14\SWMC\PHSW%202014%20Third%20Party%20Rollforward.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hnuffile\enuffuser\BudAdv\Reports\In%20Production\System%20Reports\Summary%20Income%20Statement%20and%20Key%20Stats%20and%20Ratios.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je"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WINDOWS\Desktop\My%20Briefcase\St%20Joseph\mhrmcbedsummar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mmon\Finance\Reimb\CostRp14\SVHC\Medicaid\Working%20Trial%20Balance-SVHS%206-3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HMCRES1\data\workgrps\FIS\Accounting\Physicians\HAPH%20PR\Model\FY05\model-effective%2070104%20MA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jbeirne.HURONCONSULTING\Local%20Settings\Temp\Benchmarking\Covenant\WFH%20Covenant%20Benchmarking%2003-05-09%20w%20Gaps_v2%20CT%20v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hnuffile\enuffuser\budadv\reports\Financial%20Statements\System%20Reports\Distribution\Balance%20Sheet_byNet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Provider%20(Cost%20Reports%20&amp;%20Audits)\FY%202017\SHRB\Bradley%20Request\CGCH%20FY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jhres\data\Documents%20and%20Settings\SHILL\Local%20Settings\Temporary%20Internet%20Files\OLK63\PSR%20Settlement%20V.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PC\TEMP\Straub%20MD%20Compensation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S"/>
      <sheetName val="CASH FLOW"/>
      <sheetName val="HOSP IS"/>
      <sheetName val="CLINIC IS"/>
      <sheetName val="COMB IS"/>
      <sheetName val="STATS"/>
      <sheetName val="FUND BAL"/>
      <sheetName val="COVER"/>
      <sheetName val="PURCH SVC"/>
      <sheetName val="Payable to Govt Payer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ment Summary"/>
      <sheetName val="Payment Summary"/>
      <sheetName val="Medicaid RCCs"/>
      <sheetName val="IP Per Diems Calc"/>
      <sheetName val="IP Rev Code to MCR Cost Cntrs"/>
      <sheetName val="OP Rev Code to MCR Cost Cntrs"/>
      <sheetName val="Revenue Code Settlement"/>
      <sheetName val="Outlier Settlement"/>
      <sheetName val="Interim Rates"/>
      <sheetName val="S-3,1"/>
      <sheetName val="A-8-2"/>
      <sheetName val="A-8"/>
      <sheetName val="B, Pt1"/>
      <sheetName val="C, Pt1"/>
      <sheetName val="D-1,Pt2 (Hosp)"/>
      <sheetName val="D-1,Pt1 (Hosp)"/>
      <sheetName val="D-1,Pt1 (Sub1)"/>
      <sheetName val="D-1,Pt1 (Sub2)"/>
    </sheetNames>
    <sheetDataSet>
      <sheetData sheetId="0"/>
      <sheetData sheetId="1"/>
      <sheetData sheetId="2">
        <row r="11">
          <cell r="A11">
            <v>25</v>
          </cell>
          <cell r="B11" t="str">
            <v>ADULTS &amp; PEDIATRICS</v>
          </cell>
          <cell r="C11">
            <v>5308138</v>
          </cell>
          <cell r="D11">
            <v>1560599</v>
          </cell>
          <cell r="E11">
            <v>0</v>
          </cell>
          <cell r="F11">
            <v>0</v>
          </cell>
          <cell r="G11">
            <v>6868737</v>
          </cell>
          <cell r="H11">
            <v>6130675</v>
          </cell>
          <cell r="I11">
            <v>1560599</v>
          </cell>
          <cell r="J11">
            <v>7691274</v>
          </cell>
          <cell r="K11">
            <v>0.89305599999999996</v>
          </cell>
        </row>
        <row r="12">
          <cell r="A12">
            <v>26</v>
          </cell>
          <cell r="B12" t="str">
            <v>INTENSIVE CARE UNIT</v>
          </cell>
          <cell r="C12">
            <v>1117606</v>
          </cell>
          <cell r="D12">
            <v>0</v>
          </cell>
          <cell r="E12">
            <v>0</v>
          </cell>
          <cell r="F12">
            <v>0</v>
          </cell>
          <cell r="G12">
            <v>1117606</v>
          </cell>
          <cell r="H12">
            <v>2232095</v>
          </cell>
          <cell r="I12">
            <v>0</v>
          </cell>
          <cell r="J12">
            <v>2232095</v>
          </cell>
          <cell r="K12">
            <v>0.50069799999999998</v>
          </cell>
        </row>
        <row r="13">
          <cell r="A13">
            <v>30</v>
          </cell>
          <cell r="B13" t="str">
            <v>NEONATAL INTENSIVE CARE UNIT</v>
          </cell>
          <cell r="C13">
            <v>0</v>
          </cell>
          <cell r="D13">
            <v>0</v>
          </cell>
          <cell r="E13">
            <v>0</v>
          </cell>
          <cell r="F13">
            <v>0</v>
          </cell>
          <cell r="G13">
            <v>0</v>
          </cell>
          <cell r="H13">
            <v>0</v>
          </cell>
          <cell r="I13">
            <v>0</v>
          </cell>
          <cell r="J13">
            <v>0</v>
          </cell>
          <cell r="K13">
            <v>0</v>
          </cell>
        </row>
        <row r="14">
          <cell r="A14">
            <v>31</v>
          </cell>
          <cell r="B14" t="str">
            <v>SUBPROVIDER</v>
          </cell>
          <cell r="C14">
            <v>3298119</v>
          </cell>
          <cell r="D14">
            <v>0</v>
          </cell>
          <cell r="E14">
            <v>0</v>
          </cell>
          <cell r="F14">
            <v>0</v>
          </cell>
          <cell r="G14">
            <v>3298119</v>
          </cell>
          <cell r="H14">
            <v>5944957</v>
          </cell>
          <cell r="I14">
            <v>0</v>
          </cell>
          <cell r="J14">
            <v>5944957</v>
          </cell>
          <cell r="K14">
            <v>0.55477600000000005</v>
          </cell>
        </row>
        <row r="15">
          <cell r="A15">
            <v>31.01</v>
          </cell>
          <cell r="B15" t="str">
            <v>SUB 2 - IPF</v>
          </cell>
          <cell r="C15">
            <v>10634387</v>
          </cell>
          <cell r="D15">
            <v>0</v>
          </cell>
          <cell r="E15">
            <v>0</v>
          </cell>
          <cell r="F15">
            <v>0</v>
          </cell>
          <cell r="G15">
            <v>10634387</v>
          </cell>
          <cell r="H15">
            <v>20480527</v>
          </cell>
          <cell r="I15">
            <v>0</v>
          </cell>
          <cell r="J15">
            <v>20480527</v>
          </cell>
          <cell r="K15">
            <v>0.51924400000000004</v>
          </cell>
        </row>
        <row r="16">
          <cell r="A16">
            <v>37</v>
          </cell>
          <cell r="B16" t="str">
            <v>OPERATING ROOM</v>
          </cell>
          <cell r="C16">
            <v>1143618</v>
          </cell>
          <cell r="D16">
            <v>102000</v>
          </cell>
          <cell r="E16">
            <v>0</v>
          </cell>
          <cell r="F16">
            <v>0</v>
          </cell>
          <cell r="G16">
            <v>1245618</v>
          </cell>
          <cell r="H16">
            <v>2381717</v>
          </cell>
          <cell r="I16">
            <v>102000</v>
          </cell>
          <cell r="J16">
            <v>2483717</v>
          </cell>
          <cell r="K16">
            <v>0.50151400000000002</v>
          </cell>
        </row>
        <row r="17">
          <cell r="A17">
            <v>41</v>
          </cell>
          <cell r="B17" t="str">
            <v>RADIOLOGY-DIAGNOSTIC</v>
          </cell>
          <cell r="C17">
            <v>2511068</v>
          </cell>
          <cell r="D17">
            <v>2500</v>
          </cell>
          <cell r="E17">
            <v>0</v>
          </cell>
          <cell r="F17">
            <v>0</v>
          </cell>
          <cell r="G17">
            <v>2513568</v>
          </cell>
          <cell r="H17">
            <v>6470743</v>
          </cell>
          <cell r="I17">
            <v>2500</v>
          </cell>
          <cell r="J17">
            <v>6473243</v>
          </cell>
          <cell r="K17">
            <v>0.38830100000000001</v>
          </cell>
        </row>
        <row r="18">
          <cell r="A18">
            <v>42</v>
          </cell>
          <cell r="B18" t="str">
            <v>RADIOLOGY-THERAPEUTIC</v>
          </cell>
          <cell r="C18">
            <v>0</v>
          </cell>
          <cell r="D18">
            <v>0</v>
          </cell>
          <cell r="E18">
            <v>0</v>
          </cell>
          <cell r="F18">
            <v>0</v>
          </cell>
          <cell r="G18">
            <v>0</v>
          </cell>
          <cell r="H18">
            <v>0</v>
          </cell>
          <cell r="I18">
            <v>0</v>
          </cell>
          <cell r="J18">
            <v>0</v>
          </cell>
          <cell r="K18">
            <v>0</v>
          </cell>
        </row>
        <row r="19">
          <cell r="A19">
            <v>43</v>
          </cell>
          <cell r="B19" t="str">
            <v>RADIOISOTOPE</v>
          </cell>
          <cell r="C19">
            <v>0</v>
          </cell>
          <cell r="D19">
            <v>0</v>
          </cell>
          <cell r="E19">
            <v>0</v>
          </cell>
          <cell r="F19">
            <v>0</v>
          </cell>
          <cell r="G19">
            <v>0</v>
          </cell>
          <cell r="H19">
            <v>0</v>
          </cell>
          <cell r="I19">
            <v>0</v>
          </cell>
          <cell r="J19">
            <v>0</v>
          </cell>
          <cell r="K19">
            <v>0</v>
          </cell>
        </row>
        <row r="20">
          <cell r="A20">
            <v>44</v>
          </cell>
          <cell r="B20" t="str">
            <v>LABORATORY</v>
          </cell>
          <cell r="C20">
            <v>2265760</v>
          </cell>
          <cell r="D20">
            <v>0</v>
          </cell>
          <cell r="E20">
            <v>0</v>
          </cell>
          <cell r="F20">
            <v>0</v>
          </cell>
          <cell r="G20">
            <v>2265760</v>
          </cell>
          <cell r="H20">
            <v>6213651</v>
          </cell>
          <cell r="I20">
            <v>0</v>
          </cell>
          <cell r="J20">
            <v>6213651</v>
          </cell>
          <cell r="K20">
            <v>0.36464200000000002</v>
          </cell>
        </row>
        <row r="21">
          <cell r="A21">
            <v>46</v>
          </cell>
          <cell r="B21" t="str">
            <v>WHOLE BLOOD &amp; PACKED RED BLOOD CELLS</v>
          </cell>
          <cell r="C21">
            <v>509670</v>
          </cell>
          <cell r="D21">
            <v>0</v>
          </cell>
          <cell r="E21">
            <v>0</v>
          </cell>
          <cell r="F21">
            <v>0</v>
          </cell>
          <cell r="G21">
            <v>509670</v>
          </cell>
          <cell r="H21">
            <v>1033997</v>
          </cell>
          <cell r="I21">
            <v>0</v>
          </cell>
          <cell r="J21">
            <v>1033997</v>
          </cell>
          <cell r="K21">
            <v>0.49291200000000002</v>
          </cell>
        </row>
        <row r="22">
          <cell r="A22">
            <v>48</v>
          </cell>
          <cell r="B22" t="str">
            <v>INTRAVENOUS THERAPY</v>
          </cell>
          <cell r="C22">
            <v>5022938</v>
          </cell>
          <cell r="D22">
            <v>0</v>
          </cell>
          <cell r="E22">
            <v>0</v>
          </cell>
          <cell r="F22">
            <v>0</v>
          </cell>
          <cell r="G22">
            <v>5022938</v>
          </cell>
          <cell r="H22">
            <v>6034611</v>
          </cell>
          <cell r="I22">
            <v>0</v>
          </cell>
          <cell r="J22">
            <v>6034611</v>
          </cell>
          <cell r="K22">
            <v>0.83235499999999996</v>
          </cell>
        </row>
        <row r="23">
          <cell r="A23">
            <v>49</v>
          </cell>
          <cell r="B23" t="str">
            <v>RESPIRATORY THERAPY</v>
          </cell>
          <cell r="C23">
            <v>914935</v>
          </cell>
          <cell r="D23">
            <v>0</v>
          </cell>
          <cell r="E23">
            <v>0</v>
          </cell>
          <cell r="F23">
            <v>0</v>
          </cell>
          <cell r="G23">
            <v>914935</v>
          </cell>
          <cell r="H23">
            <v>1500034</v>
          </cell>
          <cell r="I23">
            <v>0</v>
          </cell>
          <cell r="J23">
            <v>1500034</v>
          </cell>
          <cell r="K23">
            <v>0.60994300000000001</v>
          </cell>
        </row>
        <row r="24">
          <cell r="A24">
            <v>50</v>
          </cell>
          <cell r="B24" t="str">
            <v>PHYSICAL THERAPY</v>
          </cell>
          <cell r="C24">
            <v>5602889</v>
          </cell>
          <cell r="D24">
            <v>0</v>
          </cell>
          <cell r="E24">
            <v>0</v>
          </cell>
          <cell r="F24">
            <v>0</v>
          </cell>
          <cell r="G24">
            <v>5602889</v>
          </cell>
          <cell r="H24">
            <v>9020876</v>
          </cell>
          <cell r="I24">
            <v>0</v>
          </cell>
          <cell r="J24">
            <v>9020876</v>
          </cell>
          <cell r="K24">
            <v>0.62110299999999996</v>
          </cell>
        </row>
        <row r="25">
          <cell r="A25">
            <v>53</v>
          </cell>
          <cell r="B25" t="str">
            <v>ELECTROCARDIOLOGY</v>
          </cell>
          <cell r="C25">
            <v>99031</v>
          </cell>
          <cell r="D25">
            <v>97701</v>
          </cell>
          <cell r="E25">
            <v>0</v>
          </cell>
          <cell r="F25">
            <v>0</v>
          </cell>
          <cell r="G25">
            <v>196732</v>
          </cell>
          <cell r="H25">
            <v>592057</v>
          </cell>
          <cell r="I25">
            <v>97701</v>
          </cell>
          <cell r="J25">
            <v>689758</v>
          </cell>
          <cell r="K25">
            <v>0.285219</v>
          </cell>
        </row>
        <row r="26">
          <cell r="A26">
            <v>54</v>
          </cell>
          <cell r="B26" t="str">
            <v>ELECTROENCEPHALOGRAPHY</v>
          </cell>
          <cell r="C26">
            <v>0</v>
          </cell>
          <cell r="D26">
            <v>0</v>
          </cell>
          <cell r="E26">
            <v>0</v>
          </cell>
          <cell r="F26">
            <v>0</v>
          </cell>
          <cell r="G26">
            <v>0</v>
          </cell>
          <cell r="H26">
            <v>0</v>
          </cell>
          <cell r="I26">
            <v>0</v>
          </cell>
          <cell r="J26">
            <v>0</v>
          </cell>
          <cell r="K26">
            <v>0</v>
          </cell>
        </row>
        <row r="27">
          <cell r="A27">
            <v>55</v>
          </cell>
          <cell r="B27" t="str">
            <v>MEDICAL SUPPLIES CHARGED TO PATIENTS</v>
          </cell>
          <cell r="C27">
            <v>564287</v>
          </cell>
          <cell r="D27">
            <v>0</v>
          </cell>
          <cell r="E27">
            <v>0</v>
          </cell>
          <cell r="F27">
            <v>0</v>
          </cell>
          <cell r="G27">
            <v>564287</v>
          </cell>
          <cell r="H27">
            <v>716874</v>
          </cell>
          <cell r="I27">
            <v>0</v>
          </cell>
          <cell r="J27">
            <v>716874</v>
          </cell>
          <cell r="K27">
            <v>0.78714899999999999</v>
          </cell>
        </row>
        <row r="28">
          <cell r="A28">
            <v>56</v>
          </cell>
          <cell r="B28" t="str">
            <v>DRUGS CHARGED TO PATIENTS</v>
          </cell>
          <cell r="C28">
            <v>10752750</v>
          </cell>
          <cell r="D28">
            <v>0</v>
          </cell>
          <cell r="E28">
            <v>0</v>
          </cell>
          <cell r="F28">
            <v>0</v>
          </cell>
          <cell r="G28">
            <v>10752750</v>
          </cell>
          <cell r="H28">
            <v>16313742</v>
          </cell>
          <cell r="I28">
            <v>0</v>
          </cell>
          <cell r="J28">
            <v>16313742</v>
          </cell>
          <cell r="K28">
            <v>0.65912199999999999</v>
          </cell>
        </row>
        <row r="29">
          <cell r="A29">
            <v>59</v>
          </cell>
          <cell r="B29" t="str">
            <v>ENTEROSTOMY</v>
          </cell>
          <cell r="C29">
            <v>25838</v>
          </cell>
          <cell r="D29">
            <v>0</v>
          </cell>
          <cell r="E29">
            <v>0</v>
          </cell>
          <cell r="F29">
            <v>0</v>
          </cell>
          <cell r="G29">
            <v>25838</v>
          </cell>
          <cell r="H29">
            <v>41487</v>
          </cell>
          <cell r="I29">
            <v>0</v>
          </cell>
          <cell r="J29">
            <v>41487</v>
          </cell>
          <cell r="K29">
            <v>0.62279799999999996</v>
          </cell>
        </row>
        <row r="30">
          <cell r="A30">
            <v>59.01</v>
          </cell>
          <cell r="B30" t="str">
            <v>NUTRITION SERVICES</v>
          </cell>
          <cell r="C30">
            <v>0</v>
          </cell>
          <cell r="D30">
            <v>0</v>
          </cell>
          <cell r="E30">
            <v>0</v>
          </cell>
          <cell r="F30">
            <v>0</v>
          </cell>
          <cell r="G30">
            <v>0</v>
          </cell>
          <cell r="H30">
            <v>0</v>
          </cell>
          <cell r="I30">
            <v>0</v>
          </cell>
          <cell r="J30">
            <v>0</v>
          </cell>
          <cell r="K30">
            <v>0</v>
          </cell>
        </row>
        <row r="31">
          <cell r="A31">
            <v>59.02</v>
          </cell>
          <cell r="B31" t="str">
            <v>ECHOCARDIOGRAPHY</v>
          </cell>
          <cell r="C31">
            <v>108942</v>
          </cell>
          <cell r="D31">
            <v>0</v>
          </cell>
          <cell r="E31">
            <v>0</v>
          </cell>
          <cell r="F31">
            <v>0</v>
          </cell>
          <cell r="G31">
            <v>108942</v>
          </cell>
          <cell r="H31">
            <v>238796</v>
          </cell>
          <cell r="I31">
            <v>0</v>
          </cell>
          <cell r="J31">
            <v>238796</v>
          </cell>
          <cell r="K31">
            <v>0.45621400000000001</v>
          </cell>
        </row>
        <row r="32">
          <cell r="A32">
            <v>59.03</v>
          </cell>
          <cell r="B32" t="str">
            <v>CARDIAC REHAB</v>
          </cell>
          <cell r="C32">
            <v>0</v>
          </cell>
          <cell r="D32">
            <v>0</v>
          </cell>
          <cell r="E32">
            <v>0</v>
          </cell>
          <cell r="F32">
            <v>0</v>
          </cell>
          <cell r="G32">
            <v>0</v>
          </cell>
          <cell r="H32">
            <v>0</v>
          </cell>
          <cell r="I32">
            <v>0</v>
          </cell>
          <cell r="J32">
            <v>0</v>
          </cell>
          <cell r="K32">
            <v>0</v>
          </cell>
        </row>
        <row r="33">
          <cell r="A33">
            <v>59.04</v>
          </cell>
          <cell r="B33" t="str">
            <v>VASCULAR LAB</v>
          </cell>
          <cell r="C33">
            <v>124905</v>
          </cell>
          <cell r="D33">
            <v>0</v>
          </cell>
          <cell r="E33">
            <v>0</v>
          </cell>
          <cell r="F33">
            <v>0</v>
          </cell>
          <cell r="G33">
            <v>124905</v>
          </cell>
          <cell r="H33">
            <v>235137</v>
          </cell>
          <cell r="I33">
            <v>0</v>
          </cell>
          <cell r="J33">
            <v>235137</v>
          </cell>
          <cell r="K33">
            <v>0.53120100000000003</v>
          </cell>
        </row>
        <row r="34">
          <cell r="A34">
            <v>59.05</v>
          </cell>
          <cell r="B34" t="str">
            <v>CT SCAN</v>
          </cell>
          <cell r="C34">
            <v>0</v>
          </cell>
          <cell r="D34">
            <v>0</v>
          </cell>
          <cell r="E34">
            <v>0</v>
          </cell>
          <cell r="F34">
            <v>0</v>
          </cell>
          <cell r="G34">
            <v>0</v>
          </cell>
          <cell r="H34">
            <v>0</v>
          </cell>
          <cell r="I34">
            <v>0</v>
          </cell>
          <cell r="J34">
            <v>0</v>
          </cell>
          <cell r="K34">
            <v>0</v>
          </cell>
        </row>
        <row r="35">
          <cell r="A35">
            <v>59.06</v>
          </cell>
          <cell r="B35" t="str">
            <v>ULTRA SOUND</v>
          </cell>
          <cell r="C35">
            <v>0</v>
          </cell>
          <cell r="D35">
            <v>0</v>
          </cell>
          <cell r="E35">
            <v>0</v>
          </cell>
          <cell r="F35">
            <v>0</v>
          </cell>
          <cell r="G35">
            <v>0</v>
          </cell>
          <cell r="H35">
            <v>0</v>
          </cell>
          <cell r="I35">
            <v>0</v>
          </cell>
          <cell r="J35">
            <v>0</v>
          </cell>
          <cell r="K35">
            <v>0</v>
          </cell>
        </row>
        <row r="36">
          <cell r="A36">
            <v>59.07</v>
          </cell>
          <cell r="B36" t="str">
            <v>CARDIAC CATHETERIZATION LABORATORY</v>
          </cell>
          <cell r="C36">
            <v>0</v>
          </cell>
          <cell r="D36">
            <v>0</v>
          </cell>
          <cell r="E36">
            <v>0</v>
          </cell>
          <cell r="F36">
            <v>0</v>
          </cell>
          <cell r="G36">
            <v>0</v>
          </cell>
          <cell r="H36">
            <v>0</v>
          </cell>
          <cell r="I36">
            <v>0</v>
          </cell>
          <cell r="J36">
            <v>0</v>
          </cell>
          <cell r="K36">
            <v>0</v>
          </cell>
        </row>
        <row r="37">
          <cell r="A37">
            <v>59.08</v>
          </cell>
          <cell r="B37" t="str">
            <v>MAGNETIC RESONANCE IMAGING (MRI)</v>
          </cell>
          <cell r="C37">
            <v>17995</v>
          </cell>
          <cell r="D37">
            <v>109438</v>
          </cell>
          <cell r="E37">
            <v>0</v>
          </cell>
          <cell r="F37">
            <v>0</v>
          </cell>
          <cell r="G37">
            <v>127433</v>
          </cell>
          <cell r="H37">
            <v>466977</v>
          </cell>
          <cell r="I37">
            <v>109438</v>
          </cell>
          <cell r="J37">
            <v>576415</v>
          </cell>
          <cell r="K37">
            <v>0.221079</v>
          </cell>
        </row>
        <row r="38">
          <cell r="A38">
            <v>59.09</v>
          </cell>
          <cell r="B38" t="str">
            <v>OASIS</v>
          </cell>
          <cell r="C38">
            <v>208433</v>
          </cell>
          <cell r="D38">
            <v>0</v>
          </cell>
          <cell r="E38">
            <v>0</v>
          </cell>
          <cell r="F38">
            <v>0</v>
          </cell>
          <cell r="G38">
            <v>208433</v>
          </cell>
          <cell r="H38">
            <v>0</v>
          </cell>
          <cell r="I38">
            <v>0</v>
          </cell>
          <cell r="J38">
            <v>0</v>
          </cell>
          <cell r="K38">
            <v>0</v>
          </cell>
        </row>
        <row r="39">
          <cell r="A39">
            <v>59.1</v>
          </cell>
          <cell r="B39" t="str">
            <v>HEART FAILURE CLINIC</v>
          </cell>
          <cell r="C39">
            <v>0</v>
          </cell>
          <cell r="D39">
            <v>0</v>
          </cell>
          <cell r="E39">
            <v>0</v>
          </cell>
          <cell r="F39">
            <v>0</v>
          </cell>
          <cell r="G39">
            <v>0</v>
          </cell>
          <cell r="H39">
            <v>0</v>
          </cell>
          <cell r="I39">
            <v>0</v>
          </cell>
          <cell r="J39">
            <v>0</v>
          </cell>
          <cell r="K39">
            <v>0</v>
          </cell>
        </row>
        <row r="40">
          <cell r="A40">
            <v>59.12</v>
          </cell>
          <cell r="B40" t="str">
            <v>CARDIOLOGY-OHVI</v>
          </cell>
          <cell r="C40">
            <v>0</v>
          </cell>
          <cell r="D40">
            <v>0</v>
          </cell>
          <cell r="E40">
            <v>0</v>
          </cell>
          <cell r="F40">
            <v>0</v>
          </cell>
          <cell r="G40">
            <v>0</v>
          </cell>
          <cell r="H40">
            <v>0</v>
          </cell>
          <cell r="I40">
            <v>0</v>
          </cell>
          <cell r="J40">
            <v>0</v>
          </cell>
          <cell r="K40">
            <v>0</v>
          </cell>
        </row>
        <row r="41">
          <cell r="A41">
            <v>60</v>
          </cell>
          <cell r="B41" t="str">
            <v>CLINIC</v>
          </cell>
          <cell r="C41">
            <v>2055653</v>
          </cell>
          <cell r="D41">
            <v>1048403</v>
          </cell>
          <cell r="E41">
            <v>0</v>
          </cell>
          <cell r="F41">
            <v>0</v>
          </cell>
          <cell r="G41">
            <v>3104056</v>
          </cell>
          <cell r="H41">
            <v>2123661</v>
          </cell>
          <cell r="I41">
            <v>1048403</v>
          </cell>
          <cell r="J41">
            <v>3172064</v>
          </cell>
          <cell r="K41">
            <v>0.97855999999999999</v>
          </cell>
        </row>
        <row r="42">
          <cell r="A42">
            <v>61</v>
          </cell>
          <cell r="B42" t="str">
            <v>EMERGENCY</v>
          </cell>
          <cell r="C42">
            <v>6855584</v>
          </cell>
          <cell r="D42">
            <v>0</v>
          </cell>
          <cell r="E42">
            <v>0</v>
          </cell>
          <cell r="F42">
            <v>0</v>
          </cell>
          <cell r="G42">
            <v>6855584</v>
          </cell>
          <cell r="H42">
            <v>16961397</v>
          </cell>
          <cell r="I42">
            <v>0</v>
          </cell>
          <cell r="J42">
            <v>16961397</v>
          </cell>
          <cell r="K42">
            <v>0.40418700000000002</v>
          </cell>
        </row>
        <row r="43">
          <cell r="A43">
            <v>62</v>
          </cell>
          <cell r="B43" t="str">
            <v>OBSERVATION BEDS (NON-DISTINCT PART)</v>
          </cell>
          <cell r="C43">
            <v>509894</v>
          </cell>
          <cell r="D43">
            <v>0</v>
          </cell>
          <cell r="E43">
            <v>0</v>
          </cell>
          <cell r="F43">
            <v>0</v>
          </cell>
          <cell r="G43">
            <v>509894</v>
          </cell>
          <cell r="H43">
            <v>747269</v>
          </cell>
          <cell r="I43">
            <v>0</v>
          </cell>
          <cell r="J43">
            <v>747269</v>
          </cell>
          <cell r="K43">
            <v>0.68234300000000003</v>
          </cell>
        </row>
        <row r="44">
          <cell r="A44">
            <v>63</v>
          </cell>
          <cell r="B44" t="str">
            <v>OTHER OUTPATIENT SERVICE COST CENTER</v>
          </cell>
          <cell r="C44">
            <v>0</v>
          </cell>
          <cell r="D44">
            <v>0</v>
          </cell>
          <cell r="E44">
            <v>0</v>
          </cell>
          <cell r="F44">
            <v>0</v>
          </cell>
          <cell r="G44">
            <v>0</v>
          </cell>
          <cell r="H44">
            <v>0</v>
          </cell>
          <cell r="I44">
            <v>0</v>
          </cell>
          <cell r="J44">
            <v>0</v>
          </cell>
          <cell r="K44">
            <v>0</v>
          </cell>
        </row>
        <row r="45">
          <cell r="B45" t="str">
            <v>TOTALS</v>
          </cell>
          <cell r="C45">
            <v>59652440</v>
          </cell>
          <cell r="D45">
            <v>2920641</v>
          </cell>
          <cell r="E45">
            <v>0</v>
          </cell>
          <cell r="F45">
            <v>0</v>
          </cell>
          <cell r="G45">
            <v>62573081</v>
          </cell>
          <cell r="H45">
            <v>105881280</v>
          </cell>
          <cell r="I45">
            <v>2920641</v>
          </cell>
          <cell r="J45">
            <v>108801921</v>
          </cell>
        </row>
      </sheetData>
      <sheetData sheetId="3"/>
      <sheetData sheetId="4">
        <row r="1">
          <cell r="A1" t="str">
            <v>Inpatient Medicaid Revenue Code Map to Medicare Cost Report Cost Centers</v>
          </cell>
        </row>
        <row r="3">
          <cell r="A3" t="str">
            <v>Provider:</v>
          </cell>
          <cell r="B3" t="str">
            <v>Sacred Heart Medical Center-University District</v>
          </cell>
        </row>
        <row r="4">
          <cell r="A4" t="str">
            <v>Provider #:</v>
          </cell>
          <cell r="B4">
            <v>192500</v>
          </cell>
        </row>
        <row r="5">
          <cell r="A5" t="str">
            <v>Period:</v>
          </cell>
          <cell r="B5" t="str">
            <v>07/01/2009 - 06/30/2010</v>
          </cell>
        </row>
        <row r="7">
          <cell r="A7" t="str">
            <v>Revenue Codes   (Must be text for formulas to work)</v>
          </cell>
          <cell r="B7" t="str">
            <v>Revenue Code Description</v>
          </cell>
          <cell r="C7" t="str">
            <v>Rev Code Cvrd</v>
          </cell>
          <cell r="D7" t="str">
            <v>For Rev Codes &lt; 250 enter the IP Per Diem amounts.  For Rev Codes &gt;= 250 enter the MCR Wks C, Pt1 cost center line # OR the word Split into the cells below you want to calculate revenue code costs using the multiple MCR RCC's to the right.</v>
          </cell>
          <cell r="E7" t="str">
            <v>MCR Line 1</v>
          </cell>
          <cell r="F7" t="str">
            <v>MCR       %       1</v>
          </cell>
          <cell r="G7" t="str">
            <v>MCR RCC     1</v>
          </cell>
          <cell r="H7" t="str">
            <v>MCR Line 2</v>
          </cell>
          <cell r="I7" t="str">
            <v>MCR       %       2</v>
          </cell>
          <cell r="J7" t="str">
            <v>MCR RCC     2</v>
          </cell>
          <cell r="K7" t="str">
            <v>MCR Line 3</v>
          </cell>
          <cell r="L7" t="str">
            <v>MCR       %       3</v>
          </cell>
          <cell r="M7" t="str">
            <v>MCR RCC     3</v>
          </cell>
          <cell r="N7" t="str">
            <v>MCR Line 4</v>
          </cell>
          <cell r="O7" t="str">
            <v>MCR       %       4</v>
          </cell>
          <cell r="P7" t="str">
            <v>MCR RCC     4</v>
          </cell>
          <cell r="Q7" t="str">
            <v>MCR Line 5</v>
          </cell>
          <cell r="R7" t="str">
            <v>MCR       %       5</v>
          </cell>
          <cell r="S7" t="str">
            <v>MCR RCC     5</v>
          </cell>
        </row>
        <row r="8">
          <cell r="A8" t="str">
            <v>0120</v>
          </cell>
          <cell r="B8" t="str">
            <v xml:space="preserve">ROOM-BOARD/SEMI-PRIVATE                                               </v>
          </cell>
          <cell r="C8" t="str">
            <v>Y</v>
          </cell>
          <cell r="D8">
            <v>1691.8071428571429</v>
          </cell>
          <cell r="G8" t="str">
            <v>N/A</v>
          </cell>
          <cell r="J8" t="str">
            <v>N/A</v>
          </cell>
          <cell r="M8" t="str">
            <v>N/A</v>
          </cell>
          <cell r="P8" t="str">
            <v>N/A</v>
          </cell>
          <cell r="S8" t="str">
            <v>N/A</v>
          </cell>
        </row>
        <row r="9">
          <cell r="A9" t="str">
            <v>0128</v>
          </cell>
          <cell r="B9" t="str">
            <v xml:space="preserve">REHAB/2 BED                                                           </v>
          </cell>
          <cell r="C9" t="str">
            <v>Y</v>
          </cell>
          <cell r="D9">
            <v>903.77</v>
          </cell>
        </row>
        <row r="10">
          <cell r="A10" t="str">
            <v>0180</v>
          </cell>
          <cell r="B10" t="str">
            <v xml:space="preserve">LEAVE OF ABSENCE (LOA)                                                </v>
          </cell>
          <cell r="C10" t="str">
            <v>Y</v>
          </cell>
          <cell r="D10" t="str">
            <v>NA</v>
          </cell>
        </row>
        <row r="11">
          <cell r="A11" t="str">
            <v>0200</v>
          </cell>
          <cell r="B11" t="str">
            <v xml:space="preserve">INTENSIVE CARE (ICU)                                                  </v>
          </cell>
          <cell r="C11" t="str">
            <v>Y</v>
          </cell>
          <cell r="D11">
            <v>1095.6921568627452</v>
          </cell>
        </row>
        <row r="12">
          <cell r="A12" t="str">
            <v>0210</v>
          </cell>
          <cell r="B12" t="str">
            <v xml:space="preserve">CORONARY CARE (CCU)                                                   </v>
          </cell>
          <cell r="C12" t="str">
            <v>Y</v>
          </cell>
          <cell r="D12">
            <v>1691.8071428571429</v>
          </cell>
        </row>
        <row r="13">
          <cell r="A13" t="str">
            <v>0229</v>
          </cell>
          <cell r="B13" t="str">
            <v xml:space="preserve">OT SPEC CHRGS, ADMIN EXAMS                                            </v>
          </cell>
          <cell r="C13" t="str">
            <v>Y</v>
          </cell>
          <cell r="D13">
            <v>50</v>
          </cell>
        </row>
        <row r="14">
          <cell r="A14" t="str">
            <v>0250</v>
          </cell>
          <cell r="B14" t="str">
            <v xml:space="preserve">PHARMACY                                                              </v>
          </cell>
          <cell r="C14" t="str">
            <v>Y</v>
          </cell>
          <cell r="D14">
            <v>56</v>
          </cell>
        </row>
        <row r="15">
          <cell r="A15" t="str">
            <v>0255</v>
          </cell>
          <cell r="B15" t="str">
            <v xml:space="preserve">DRUGS INCID TO RADIOLOGY                                              </v>
          </cell>
          <cell r="C15" t="str">
            <v>Y</v>
          </cell>
          <cell r="D15">
            <v>56</v>
          </cell>
        </row>
        <row r="16">
          <cell r="A16" t="str">
            <v>0258</v>
          </cell>
          <cell r="B16" t="str">
            <v xml:space="preserve">IV SOLUTIONS                                                          </v>
          </cell>
          <cell r="C16" t="str">
            <v>Y</v>
          </cell>
          <cell r="D16">
            <v>56</v>
          </cell>
        </row>
        <row r="17">
          <cell r="A17" t="str">
            <v>0270</v>
          </cell>
          <cell r="B17" t="str">
            <v xml:space="preserve">MEDICAL/SURGICAL SUPPLIES                                             </v>
          </cell>
          <cell r="C17" t="str">
            <v>Y</v>
          </cell>
          <cell r="D17">
            <v>55</v>
          </cell>
        </row>
        <row r="18">
          <cell r="A18" t="str">
            <v>0271</v>
          </cell>
          <cell r="B18" t="str">
            <v xml:space="preserve">NON-STERILE SUPPLY                                                    </v>
          </cell>
          <cell r="C18" t="str">
            <v>Y</v>
          </cell>
          <cell r="D18">
            <v>55</v>
          </cell>
        </row>
        <row r="19">
          <cell r="A19" t="str">
            <v>0274</v>
          </cell>
          <cell r="B19" t="str">
            <v xml:space="preserve">PROSTHETIC/ORTHOTIC DEVICES                                           </v>
          </cell>
          <cell r="C19" t="str">
            <v>Y</v>
          </cell>
          <cell r="D19">
            <v>55</v>
          </cell>
        </row>
        <row r="20">
          <cell r="A20" t="str">
            <v>0300</v>
          </cell>
          <cell r="B20" t="str">
            <v xml:space="preserve">LABORATORY                                                            </v>
          </cell>
          <cell r="C20" t="str">
            <v>Y</v>
          </cell>
          <cell r="D20">
            <v>44</v>
          </cell>
        </row>
        <row r="21">
          <cell r="A21" t="str">
            <v>0310</v>
          </cell>
          <cell r="B21" t="str">
            <v xml:space="preserve">LABORATORY PATHOLOGICAL                                               </v>
          </cell>
          <cell r="C21" t="str">
            <v>Y</v>
          </cell>
          <cell r="D21">
            <v>44</v>
          </cell>
        </row>
        <row r="22">
          <cell r="A22" t="str">
            <v>0320</v>
          </cell>
          <cell r="B22" t="str">
            <v xml:space="preserve">RADIOLOGY/DIAGNOSTIC                                                  </v>
          </cell>
          <cell r="C22" t="str">
            <v>Y</v>
          </cell>
          <cell r="D22">
            <v>41</v>
          </cell>
        </row>
        <row r="23">
          <cell r="A23" t="str">
            <v>0350</v>
          </cell>
          <cell r="B23" t="str">
            <v xml:space="preserve">COMPUTED TOMOGRAPHIC (CT)SCAN                                         </v>
          </cell>
          <cell r="C23" t="str">
            <v>Y</v>
          </cell>
          <cell r="D23">
            <v>41</v>
          </cell>
        </row>
        <row r="24">
          <cell r="A24" t="str">
            <v>0360</v>
          </cell>
          <cell r="B24" t="str">
            <v xml:space="preserve">OPERATING ROOM SERVICES                                               </v>
          </cell>
          <cell r="C24" t="str">
            <v>Y</v>
          </cell>
          <cell r="D24">
            <v>37</v>
          </cell>
        </row>
        <row r="25">
          <cell r="A25" t="str">
            <v>0390</v>
          </cell>
          <cell r="B25" t="str">
            <v xml:space="preserve">BLOOD/STORAGE &amp; PROCESSING                                            </v>
          </cell>
          <cell r="C25" t="str">
            <v>Y</v>
          </cell>
          <cell r="D25">
            <v>46</v>
          </cell>
        </row>
        <row r="26">
          <cell r="A26" t="str">
            <v>0402</v>
          </cell>
          <cell r="B26" t="str">
            <v xml:space="preserve">ULTRASOUND                                                            </v>
          </cell>
          <cell r="C26" t="str">
            <v>Y</v>
          </cell>
          <cell r="D26">
            <v>41</v>
          </cell>
        </row>
        <row r="27">
          <cell r="A27" t="str">
            <v>0410</v>
          </cell>
          <cell r="B27" t="str">
            <v xml:space="preserve">RESPIRATORY SERVICES                                                  </v>
          </cell>
          <cell r="C27" t="str">
            <v>Y</v>
          </cell>
          <cell r="D27">
            <v>49</v>
          </cell>
        </row>
        <row r="28">
          <cell r="A28" t="str">
            <v>0420</v>
          </cell>
          <cell r="B28" t="str">
            <v xml:space="preserve">PHYSICAL THERAPY (PT)                                                 </v>
          </cell>
          <cell r="C28" t="str">
            <v>Y</v>
          </cell>
          <cell r="D28">
            <v>50</v>
          </cell>
        </row>
        <row r="29">
          <cell r="A29" t="str">
            <v>0421</v>
          </cell>
          <cell r="B29" t="str">
            <v xml:space="preserve">PHYS THERAPY/VISIT CHARGE                                             </v>
          </cell>
          <cell r="C29" t="str">
            <v>Y</v>
          </cell>
          <cell r="D29">
            <v>50</v>
          </cell>
        </row>
        <row r="30">
          <cell r="A30" t="str">
            <v>0424</v>
          </cell>
          <cell r="B30" t="str">
            <v xml:space="preserve">PT/EVALUATION OR RE-EVALUATION                                        </v>
          </cell>
          <cell r="C30" t="str">
            <v>Y</v>
          </cell>
          <cell r="D30">
            <v>50</v>
          </cell>
        </row>
        <row r="31">
          <cell r="A31" t="str">
            <v>0430</v>
          </cell>
          <cell r="B31" t="str">
            <v xml:space="preserve">OCCUPATIONAL THERAPY (OT)                                             </v>
          </cell>
          <cell r="C31" t="str">
            <v>Y</v>
          </cell>
          <cell r="D31">
            <v>50</v>
          </cell>
        </row>
        <row r="32">
          <cell r="A32" t="str">
            <v>0431</v>
          </cell>
          <cell r="B32" t="str">
            <v xml:space="preserve">OCCUP THERAPY/VISIT CHARGE                                            </v>
          </cell>
          <cell r="C32" t="str">
            <v>Y</v>
          </cell>
          <cell r="D32">
            <v>50</v>
          </cell>
        </row>
        <row r="33">
          <cell r="A33" t="str">
            <v>0434</v>
          </cell>
          <cell r="B33" t="str">
            <v xml:space="preserve">OT/EVALUATION OR RE-EVALUATION                                        </v>
          </cell>
          <cell r="C33" t="str">
            <v>Y</v>
          </cell>
          <cell r="D33">
            <v>50</v>
          </cell>
        </row>
        <row r="34">
          <cell r="A34" t="str">
            <v>0440</v>
          </cell>
          <cell r="B34" t="str">
            <v xml:space="preserve">SPEECH/LANGUAGE PATHOLOGY                                             </v>
          </cell>
          <cell r="C34" t="str">
            <v>Y</v>
          </cell>
          <cell r="D34">
            <v>50</v>
          </cell>
        </row>
        <row r="35">
          <cell r="A35" t="str">
            <v>0441</v>
          </cell>
          <cell r="B35" t="str">
            <v xml:space="preserve">SPEECH PATH/VISIT CHARGE                                              </v>
          </cell>
          <cell r="C35" t="str">
            <v>Y</v>
          </cell>
          <cell r="D35">
            <v>50</v>
          </cell>
        </row>
        <row r="36">
          <cell r="A36" t="str">
            <v>0444</v>
          </cell>
          <cell r="B36" t="str">
            <v xml:space="preserve">SPEECH PATH/EVAL OR RE-EVAL                                           </v>
          </cell>
          <cell r="C36" t="str">
            <v>Y</v>
          </cell>
          <cell r="D36">
            <v>50</v>
          </cell>
        </row>
        <row r="37">
          <cell r="A37" t="str">
            <v>0450</v>
          </cell>
          <cell r="B37" t="str">
            <v xml:space="preserve">EMERGENCY ROOM                                                        </v>
          </cell>
          <cell r="C37" t="str">
            <v>Y</v>
          </cell>
          <cell r="D37">
            <v>61</v>
          </cell>
        </row>
        <row r="38">
          <cell r="A38" t="str">
            <v>0460</v>
          </cell>
          <cell r="B38" t="str">
            <v xml:space="preserve">PULMONARY FUNCTION                                                    </v>
          </cell>
          <cell r="C38" t="str">
            <v>Y</v>
          </cell>
          <cell r="D38">
            <v>49</v>
          </cell>
        </row>
        <row r="39">
          <cell r="A39" t="str">
            <v>0480</v>
          </cell>
          <cell r="B39" t="str">
            <v xml:space="preserve">CARDIOLOGY                                                            </v>
          </cell>
          <cell r="C39" t="str">
            <v>Y</v>
          </cell>
          <cell r="D39">
            <v>59.02</v>
          </cell>
        </row>
        <row r="40">
          <cell r="A40" t="str">
            <v>0610</v>
          </cell>
          <cell r="B40" t="str">
            <v xml:space="preserve">MAGNETIC RESONANCE TECH (MRT)                                         </v>
          </cell>
          <cell r="C40" t="str">
            <v>Y</v>
          </cell>
          <cell r="D40">
            <v>59.08</v>
          </cell>
        </row>
        <row r="41">
          <cell r="A41" t="str">
            <v>0611</v>
          </cell>
          <cell r="B41" t="str">
            <v xml:space="preserve">MRI/BRAIN/INCLUDING BRAIN STEM                                        </v>
          </cell>
          <cell r="C41" t="str">
            <v>Y</v>
          </cell>
          <cell r="D41">
            <v>59.08</v>
          </cell>
        </row>
        <row r="42">
          <cell r="A42" t="str">
            <v>0612</v>
          </cell>
          <cell r="B42" t="str">
            <v xml:space="preserve">MRI/SPINAL CORD/INCLUDNG SPINE                                        </v>
          </cell>
          <cell r="C42" t="str">
            <v>Y</v>
          </cell>
          <cell r="D42">
            <v>59.08</v>
          </cell>
        </row>
        <row r="43">
          <cell r="A43" t="str">
            <v>0636</v>
          </cell>
          <cell r="B43" t="str">
            <v xml:space="preserve">DRUGS REQ'G DETAIL CODING                                             </v>
          </cell>
          <cell r="C43" t="str">
            <v>Y</v>
          </cell>
          <cell r="D43">
            <v>56</v>
          </cell>
        </row>
        <row r="44">
          <cell r="A44" t="str">
            <v>0730</v>
          </cell>
          <cell r="B44" t="str">
            <v xml:space="preserve">EKG/ECG (ELECTROCARDIOGRAM)                                           </v>
          </cell>
          <cell r="C44" t="str">
            <v>Y</v>
          </cell>
          <cell r="D44">
            <v>53</v>
          </cell>
        </row>
        <row r="45">
          <cell r="A45" t="str">
            <v>0740</v>
          </cell>
          <cell r="B45" t="str">
            <v xml:space="preserve">EEG (ELECTROENCEPHALOGRAM)                                            </v>
          </cell>
          <cell r="C45" t="str">
            <v>Y</v>
          </cell>
          <cell r="D45">
            <v>59.02</v>
          </cell>
        </row>
        <row r="46">
          <cell r="A46" t="str">
            <v>0760</v>
          </cell>
          <cell r="B46" t="str">
            <v xml:space="preserve">TRMT/OBSRV ROOM                                                       </v>
          </cell>
          <cell r="C46" t="str">
            <v>Y</v>
          </cell>
          <cell r="D46">
            <v>62</v>
          </cell>
        </row>
        <row r="47">
          <cell r="A47" t="str">
            <v>0761</v>
          </cell>
          <cell r="B47" t="str">
            <v xml:space="preserve">TREATMENT ROOM                                                        </v>
          </cell>
          <cell r="C47" t="str">
            <v>Y</v>
          </cell>
          <cell r="D47">
            <v>59</v>
          </cell>
        </row>
        <row r="48">
          <cell r="A48" t="str">
            <v>0771</v>
          </cell>
          <cell r="B48" t="str">
            <v xml:space="preserve">VACCINE ADMINISTRATION                                                </v>
          </cell>
          <cell r="C48" t="str">
            <v>Y</v>
          </cell>
          <cell r="D48">
            <v>60</v>
          </cell>
        </row>
        <row r="49">
          <cell r="A49" t="str">
            <v>0918</v>
          </cell>
          <cell r="B49" t="str">
            <v xml:space="preserve">PSYCH/PSYCHOL/TESTING                                                 </v>
          </cell>
          <cell r="C49" t="str">
            <v>Y</v>
          </cell>
          <cell r="D49">
            <v>50</v>
          </cell>
        </row>
        <row r="50">
          <cell r="A50" t="str">
            <v>0921</v>
          </cell>
          <cell r="B50" t="str">
            <v xml:space="preserve">PERIPHERAL VASCULAR LAB                                               </v>
          </cell>
          <cell r="C50" t="str">
            <v>Y</v>
          </cell>
          <cell r="D50">
            <v>59.04</v>
          </cell>
        </row>
        <row r="51">
          <cell r="A51" t="str">
            <v>0940</v>
          </cell>
          <cell r="B51" t="str">
            <v xml:space="preserve">OTHER THERAPEUTIC SERVICES                                            </v>
          </cell>
          <cell r="C51" t="str">
            <v>Y</v>
          </cell>
          <cell r="D51">
            <v>48</v>
          </cell>
        </row>
        <row r="52">
          <cell r="A52" t="str">
            <v>0942</v>
          </cell>
          <cell r="B52" t="str">
            <v xml:space="preserve">EDUC/TRAINING                                                         </v>
          </cell>
          <cell r="C52" t="str">
            <v>Y</v>
          </cell>
          <cell r="D52">
            <v>49</v>
          </cell>
        </row>
        <row r="53">
          <cell r="A53" t="str">
            <v>0985</v>
          </cell>
          <cell r="B53" t="str">
            <v xml:space="preserve">PROF FEE/EKG                                                          </v>
          </cell>
          <cell r="C53" t="str">
            <v>Y</v>
          </cell>
          <cell r="D53">
            <v>53</v>
          </cell>
        </row>
      </sheetData>
      <sheetData sheetId="5">
        <row r="1">
          <cell r="A1" t="str">
            <v>Outpatient Medicaid Revenue Code Map to Medicare Cost Report Cost Centers</v>
          </cell>
        </row>
        <row r="3">
          <cell r="A3" t="str">
            <v>Provider:</v>
          </cell>
          <cell r="B3" t="str">
            <v>Sacred Heart Medical Center-University District</v>
          </cell>
        </row>
        <row r="4">
          <cell r="A4" t="str">
            <v>Provider #:</v>
          </cell>
          <cell r="B4">
            <v>192500</v>
          </cell>
        </row>
        <row r="5">
          <cell r="A5" t="str">
            <v>Period:</v>
          </cell>
          <cell r="B5" t="str">
            <v>07/01/2009 - 06/30/2010</v>
          </cell>
        </row>
        <row r="7">
          <cell r="A7" t="str">
            <v>Revenue Codes   (Must be text for formulas to work)</v>
          </cell>
          <cell r="B7" t="str">
            <v>Revenue Code Description</v>
          </cell>
          <cell r="C7" t="str">
            <v>Rev Code Cvrd</v>
          </cell>
          <cell r="D7" t="str">
            <v>Enter the MCR Wks C, Pt1 cost center line # OR enter the word Split into the cells below you want to calculate costs using the multiple MCR RCC's to the right.</v>
          </cell>
          <cell r="E7" t="str">
            <v>MCR Line 1</v>
          </cell>
          <cell r="F7" t="str">
            <v>MCR       %       1</v>
          </cell>
          <cell r="G7" t="str">
            <v>MCR RCC     1</v>
          </cell>
          <cell r="H7" t="str">
            <v>MCR Line 2</v>
          </cell>
          <cell r="I7" t="str">
            <v>MCR       %       2</v>
          </cell>
          <cell r="J7" t="str">
            <v>MCR RCC     2</v>
          </cell>
          <cell r="K7" t="str">
            <v>MCR Line 3</v>
          </cell>
          <cell r="L7" t="str">
            <v>MCR       %       3</v>
          </cell>
          <cell r="M7" t="str">
            <v>MCR RCC     3</v>
          </cell>
          <cell r="N7" t="str">
            <v>MCR Line 4</v>
          </cell>
          <cell r="O7" t="str">
            <v>MCR       %       4</v>
          </cell>
          <cell r="P7" t="str">
            <v>MCR RCC     4</v>
          </cell>
          <cell r="Q7" t="str">
            <v>MCR Line 5</v>
          </cell>
          <cell r="R7" t="str">
            <v>MCR       %       5</v>
          </cell>
          <cell r="S7" t="str">
            <v>MCR RCC     5</v>
          </cell>
        </row>
        <row r="8">
          <cell r="A8" t="str">
            <v>0229</v>
          </cell>
          <cell r="B8" t="str">
            <v xml:space="preserve">0229 - OT SPEC CHRGS, ADMIN EXAMS                                            </v>
          </cell>
          <cell r="C8" t="str">
            <v>Y</v>
          </cell>
          <cell r="D8">
            <v>50</v>
          </cell>
          <cell r="G8" t="str">
            <v>N/A</v>
          </cell>
          <cell r="J8" t="str">
            <v>N/A</v>
          </cell>
          <cell r="M8" t="str">
            <v>N/A</v>
          </cell>
          <cell r="P8" t="str">
            <v>N/A</v>
          </cell>
          <cell r="S8" t="str">
            <v>N/A</v>
          </cell>
        </row>
        <row r="9">
          <cell r="A9" t="str">
            <v>0250</v>
          </cell>
          <cell r="B9" t="str">
            <v xml:space="preserve">0250 - PHARMACY                                                              </v>
          </cell>
          <cell r="C9" t="str">
            <v>Y</v>
          </cell>
          <cell r="D9">
            <v>56</v>
          </cell>
        </row>
        <row r="10">
          <cell r="A10" t="str">
            <v>0255</v>
          </cell>
          <cell r="B10" t="str">
            <v xml:space="preserve">0255 - DRUGS INCID TO RADIOLOGY                                              </v>
          </cell>
          <cell r="C10" t="str">
            <v>Y</v>
          </cell>
          <cell r="D10">
            <v>56</v>
          </cell>
        </row>
        <row r="11">
          <cell r="A11" t="str">
            <v>0258</v>
          </cell>
          <cell r="B11" t="str">
            <v xml:space="preserve">0258 - IV SOLUTIONS                                                          </v>
          </cell>
          <cell r="C11" t="str">
            <v>Y</v>
          </cell>
          <cell r="D11">
            <v>56</v>
          </cell>
        </row>
        <row r="12">
          <cell r="A12" t="str">
            <v>0260</v>
          </cell>
          <cell r="B12" t="str">
            <v xml:space="preserve">0260 - IV THERAPY                                                            </v>
          </cell>
          <cell r="C12" t="str">
            <v>Y</v>
          </cell>
          <cell r="D12">
            <v>48</v>
          </cell>
        </row>
        <row r="13">
          <cell r="A13" t="str">
            <v>0270</v>
          </cell>
          <cell r="B13" t="str">
            <v xml:space="preserve">0270 - MEDICAL/SURGICAL SUPPLIES                                             </v>
          </cell>
          <cell r="C13" t="str">
            <v>Y</v>
          </cell>
          <cell r="D13">
            <v>55</v>
          </cell>
        </row>
        <row r="14">
          <cell r="A14" t="str">
            <v>0271</v>
          </cell>
          <cell r="B14" t="str">
            <v xml:space="preserve">0271 - NON-STERILE SUPPLY                                                    </v>
          </cell>
          <cell r="C14" t="str">
            <v>Y</v>
          </cell>
          <cell r="D14">
            <v>55</v>
          </cell>
        </row>
        <row r="15">
          <cell r="A15" t="str">
            <v>0274</v>
          </cell>
          <cell r="B15" t="str">
            <v xml:space="preserve">0274 - PROSTHETIC/ORTHOTIC DEVICES                                           </v>
          </cell>
          <cell r="C15" t="str">
            <v>Y</v>
          </cell>
          <cell r="D15">
            <v>55</v>
          </cell>
        </row>
        <row r="16">
          <cell r="A16" t="str">
            <v>0300</v>
          </cell>
          <cell r="B16" t="str">
            <v xml:space="preserve">0300 - LABORATORY                                                            </v>
          </cell>
          <cell r="C16" t="str">
            <v>Y</v>
          </cell>
          <cell r="D16">
            <v>44</v>
          </cell>
        </row>
        <row r="17">
          <cell r="A17" t="str">
            <v>0310</v>
          </cell>
          <cell r="B17" t="str">
            <v xml:space="preserve">0310 - LABORATORY PATHOLOGICAL                                               </v>
          </cell>
          <cell r="C17" t="str">
            <v>Y</v>
          </cell>
          <cell r="D17">
            <v>44</v>
          </cell>
        </row>
        <row r="18">
          <cell r="A18" t="str">
            <v>0320</v>
          </cell>
          <cell r="B18" t="str">
            <v xml:space="preserve">0320 - RADIOLOGY/DIAGNOSTIC                                                  </v>
          </cell>
          <cell r="C18" t="str">
            <v>Y</v>
          </cell>
          <cell r="D18">
            <v>41</v>
          </cell>
        </row>
        <row r="19">
          <cell r="A19" t="str">
            <v>0333</v>
          </cell>
          <cell r="B19" t="str">
            <v xml:space="preserve">0333 - RADIATION THERAPY                                                     </v>
          </cell>
          <cell r="C19" t="str">
            <v>Y</v>
          </cell>
          <cell r="D19">
            <v>41</v>
          </cell>
        </row>
        <row r="20">
          <cell r="A20" t="str">
            <v>0335</v>
          </cell>
          <cell r="B20" t="str">
            <v xml:space="preserve">0335 - CHEMOTHERAPY-IV                                                       </v>
          </cell>
          <cell r="C20" t="str">
            <v>Y</v>
          </cell>
          <cell r="D20">
            <v>41</v>
          </cell>
        </row>
        <row r="21">
          <cell r="A21" t="str">
            <v>0350</v>
          </cell>
          <cell r="B21" t="str">
            <v xml:space="preserve">0350 - COMPUTED TOMOGRAPHIC (CT)SCAN                                         </v>
          </cell>
          <cell r="C21" t="str">
            <v>Y</v>
          </cell>
          <cell r="D21">
            <v>41</v>
          </cell>
        </row>
        <row r="22">
          <cell r="A22" t="str">
            <v>0379</v>
          </cell>
          <cell r="B22" t="str">
            <v xml:space="preserve">0379 - ANESTHESIA/OTHER                                                      </v>
          </cell>
          <cell r="C22" t="str">
            <v>Y</v>
          </cell>
          <cell r="D22">
            <v>37</v>
          </cell>
        </row>
        <row r="23">
          <cell r="A23" t="str">
            <v>0390</v>
          </cell>
          <cell r="B23" t="str">
            <v xml:space="preserve">0390 - BLOOD/STORAGE &amp; PROCESSING                                            </v>
          </cell>
          <cell r="C23" t="str">
            <v>Y</v>
          </cell>
          <cell r="D23">
            <v>46</v>
          </cell>
        </row>
        <row r="24">
          <cell r="A24" t="str">
            <v>0391</v>
          </cell>
          <cell r="B24" t="str">
            <v xml:space="preserve">0391 - BLOOD/ADMIN (TRANSFUSIONS)                                            </v>
          </cell>
          <cell r="C24" t="str">
            <v>Y</v>
          </cell>
          <cell r="D24">
            <v>46</v>
          </cell>
        </row>
        <row r="25">
          <cell r="A25" t="str">
            <v>0402</v>
          </cell>
          <cell r="B25" t="str">
            <v xml:space="preserve">0402 - ULTRASOUND                                                            </v>
          </cell>
          <cell r="C25" t="str">
            <v>Y</v>
          </cell>
          <cell r="D25">
            <v>41</v>
          </cell>
        </row>
        <row r="26">
          <cell r="A26" t="str">
            <v>0410</v>
          </cell>
          <cell r="B26" t="str">
            <v xml:space="preserve">0410 - RESPIRATORY SERVICES                                                  </v>
          </cell>
          <cell r="C26" t="str">
            <v>Y</v>
          </cell>
          <cell r="D26">
            <v>49</v>
          </cell>
        </row>
        <row r="27">
          <cell r="A27" t="str">
            <v>0420</v>
          </cell>
          <cell r="B27" t="str">
            <v xml:space="preserve">0420 - PHYSICAL THERAPY (PT)                                                 </v>
          </cell>
          <cell r="C27" t="str">
            <v>Y</v>
          </cell>
          <cell r="D27">
            <v>50</v>
          </cell>
        </row>
        <row r="28">
          <cell r="A28" t="str">
            <v>0421</v>
          </cell>
          <cell r="B28" t="str">
            <v xml:space="preserve">0421 - PHYS THERAPY/VISIT CHARGE                                             </v>
          </cell>
          <cell r="C28" t="str">
            <v>Y</v>
          </cell>
          <cell r="D28">
            <v>50</v>
          </cell>
        </row>
        <row r="29">
          <cell r="A29" t="str">
            <v>0424</v>
          </cell>
          <cell r="B29" t="str">
            <v xml:space="preserve">0424 - PT/EVALUATION OR RE-EVALUATION                                        </v>
          </cell>
          <cell r="C29" t="str">
            <v>Y</v>
          </cell>
          <cell r="D29">
            <v>50</v>
          </cell>
        </row>
        <row r="30">
          <cell r="A30" t="str">
            <v>0430</v>
          </cell>
          <cell r="B30" t="str">
            <v xml:space="preserve">0430 - OCCUPATIONAL THERAPY (OT)                                             </v>
          </cell>
          <cell r="C30" t="str">
            <v>Y</v>
          </cell>
          <cell r="D30">
            <v>50</v>
          </cell>
        </row>
        <row r="31">
          <cell r="A31" t="str">
            <v>0431</v>
          </cell>
          <cell r="B31" t="str">
            <v xml:space="preserve">0431 - OCCUP THERAPY/VISIT CHARGE                                            </v>
          </cell>
          <cell r="C31" t="str">
            <v>Y</v>
          </cell>
          <cell r="D31">
            <v>50</v>
          </cell>
        </row>
        <row r="32">
          <cell r="A32" t="str">
            <v>0434</v>
          </cell>
          <cell r="B32" t="str">
            <v xml:space="preserve">0434 - OT/EVALUATION OR RE-EVALUATION                                        </v>
          </cell>
          <cell r="C32" t="str">
            <v>Y</v>
          </cell>
          <cell r="D32">
            <v>50</v>
          </cell>
        </row>
        <row r="33">
          <cell r="A33" t="str">
            <v>0440</v>
          </cell>
          <cell r="B33" t="str">
            <v xml:space="preserve">0440 - SPEECH/LANGUAGE PATHOLOGY                                             </v>
          </cell>
          <cell r="C33" t="str">
            <v>Y</v>
          </cell>
          <cell r="D33">
            <v>50</v>
          </cell>
        </row>
        <row r="34">
          <cell r="A34" t="str">
            <v>0441</v>
          </cell>
          <cell r="B34" t="str">
            <v xml:space="preserve">0441 - SPEECH PATH/VISIT CHARGE                                              </v>
          </cell>
          <cell r="C34" t="str">
            <v>Y</v>
          </cell>
          <cell r="D34">
            <v>50</v>
          </cell>
        </row>
        <row r="35">
          <cell r="A35" t="str">
            <v>0444</v>
          </cell>
          <cell r="B35" t="str">
            <v xml:space="preserve">0444 - SPEECH PATH/EVAL OR RE-EVAL                                           </v>
          </cell>
          <cell r="C35" t="str">
            <v>Y</v>
          </cell>
          <cell r="D35">
            <v>50</v>
          </cell>
        </row>
        <row r="36">
          <cell r="A36" t="str">
            <v>0450</v>
          </cell>
          <cell r="B36" t="str">
            <v xml:space="preserve">0450 - EMERGENCY ROOM                                                        </v>
          </cell>
          <cell r="C36" t="str">
            <v>Y</v>
          </cell>
          <cell r="D36">
            <v>61</v>
          </cell>
        </row>
        <row r="37">
          <cell r="A37" t="str">
            <v>0460</v>
          </cell>
          <cell r="B37" t="str">
            <v xml:space="preserve">0460 - PULMONARY FUNCTION                                                    </v>
          </cell>
          <cell r="C37" t="str">
            <v>Y</v>
          </cell>
          <cell r="D37">
            <v>49</v>
          </cell>
        </row>
        <row r="38">
          <cell r="A38" t="str">
            <v>0471</v>
          </cell>
          <cell r="B38" t="str">
            <v xml:space="preserve">0471 - AUDIOLOGY/DIAGNOSTIC                                                  </v>
          </cell>
          <cell r="C38" t="str">
            <v>Y</v>
          </cell>
          <cell r="D38">
            <v>50</v>
          </cell>
        </row>
        <row r="39">
          <cell r="A39" t="str">
            <v>0480</v>
          </cell>
          <cell r="B39" t="str">
            <v xml:space="preserve">0480 - CARDIOLOGY                                                            </v>
          </cell>
          <cell r="C39" t="str">
            <v>Y</v>
          </cell>
          <cell r="D39">
            <v>59.02</v>
          </cell>
        </row>
        <row r="40">
          <cell r="A40" t="str">
            <v>0510</v>
          </cell>
          <cell r="B40" t="str">
            <v xml:space="preserve">0510 - CLINIC                                                                </v>
          </cell>
          <cell r="C40" t="str">
            <v>Y</v>
          </cell>
          <cell r="D40">
            <v>60</v>
          </cell>
        </row>
        <row r="41">
          <cell r="A41" t="str">
            <v>0611</v>
          </cell>
          <cell r="B41" t="str">
            <v xml:space="preserve">0611 - MRI/BRAIN/INCLUDING BRAIN STEM                                        </v>
          </cell>
          <cell r="C41" t="str">
            <v>Y</v>
          </cell>
          <cell r="D41">
            <v>59.08</v>
          </cell>
        </row>
        <row r="42">
          <cell r="A42" t="str">
            <v>0636</v>
          </cell>
          <cell r="B42" t="str">
            <v xml:space="preserve">0636 - DRUGS REQ'G DETAIL CODING                                             </v>
          </cell>
          <cell r="C42" t="str">
            <v>Y</v>
          </cell>
          <cell r="D42">
            <v>56</v>
          </cell>
        </row>
        <row r="43">
          <cell r="A43" t="str">
            <v>0637</v>
          </cell>
          <cell r="B43" t="str">
            <v xml:space="preserve">0637 - SELF ADMINISTRABLE DRUGS                                              </v>
          </cell>
          <cell r="C43" t="str">
            <v>Y</v>
          </cell>
          <cell r="D43">
            <v>56</v>
          </cell>
        </row>
        <row r="44">
          <cell r="A44" t="str">
            <v>0710</v>
          </cell>
          <cell r="B44" t="str">
            <v xml:space="preserve">0710 - RECOVERY ROOM                                                         </v>
          </cell>
          <cell r="C44" t="str">
            <v>Y</v>
          </cell>
          <cell r="D44">
            <v>37</v>
          </cell>
        </row>
        <row r="45">
          <cell r="A45" t="str">
            <v>0730</v>
          </cell>
          <cell r="B45" t="str">
            <v xml:space="preserve">0730 - EKG/ECG (ELECTROCARDIOGRAM)                                           </v>
          </cell>
          <cell r="C45" t="str">
            <v>Y</v>
          </cell>
          <cell r="D45">
            <v>53</v>
          </cell>
        </row>
        <row r="46">
          <cell r="A46" t="str">
            <v>0760</v>
          </cell>
          <cell r="B46" t="str">
            <v xml:space="preserve">0760 - TRMT/OBSRV ROOM                                                       </v>
          </cell>
          <cell r="C46" t="str">
            <v>Y</v>
          </cell>
          <cell r="D46">
            <v>62</v>
          </cell>
        </row>
        <row r="47">
          <cell r="A47" t="str">
            <v>0761</v>
          </cell>
          <cell r="B47" t="str">
            <v xml:space="preserve">0761 - TREATMENT ROOM                                                        </v>
          </cell>
          <cell r="C47" t="str">
            <v>Y</v>
          </cell>
          <cell r="D47">
            <v>59</v>
          </cell>
        </row>
        <row r="48">
          <cell r="A48" t="str">
            <v>0762</v>
          </cell>
          <cell r="B48" t="str">
            <v xml:space="preserve">0762 - OBSERVATION ROOM                                                      </v>
          </cell>
          <cell r="C48" t="str">
            <v>Y</v>
          </cell>
          <cell r="D48">
            <v>62</v>
          </cell>
        </row>
        <row r="49">
          <cell r="A49" t="str">
            <v>0771</v>
          </cell>
          <cell r="B49" t="str">
            <v xml:space="preserve">0771 - VACCINE ADMINISTRATION                                                </v>
          </cell>
          <cell r="C49" t="str">
            <v>Y</v>
          </cell>
          <cell r="D49">
            <v>60</v>
          </cell>
        </row>
        <row r="50">
          <cell r="A50" t="str">
            <v>0921</v>
          </cell>
          <cell r="B50" t="str">
            <v xml:space="preserve">0921 - PERIPHERAL VASCULAR LAB                                               </v>
          </cell>
          <cell r="C50" t="str">
            <v>Y</v>
          </cell>
          <cell r="D50">
            <v>59.04</v>
          </cell>
        </row>
        <row r="51">
          <cell r="A51" t="str">
            <v>0940</v>
          </cell>
          <cell r="B51" t="str">
            <v xml:space="preserve">0940 - OTHER THERAPEUTIC SERVICES                                            </v>
          </cell>
          <cell r="C51" t="str">
            <v>Y</v>
          </cell>
          <cell r="D51">
            <v>48</v>
          </cell>
        </row>
        <row r="52">
          <cell r="A52" t="str">
            <v>0942</v>
          </cell>
          <cell r="B52" t="str">
            <v xml:space="preserve">0942 - EDUC/TRAINING                                                         </v>
          </cell>
          <cell r="C52" t="str">
            <v>Y</v>
          </cell>
          <cell r="D52">
            <v>49</v>
          </cell>
        </row>
        <row r="53">
          <cell r="A53" t="str">
            <v>0960</v>
          </cell>
          <cell r="B53" t="str">
            <v xml:space="preserve">0960 - PROFESSIONAL FEES                                                     </v>
          </cell>
          <cell r="C53" t="str">
            <v>Y</v>
          </cell>
          <cell r="D53">
            <v>61</v>
          </cell>
        </row>
        <row r="54">
          <cell r="A54" t="str">
            <v>0983</v>
          </cell>
          <cell r="B54" t="str">
            <v xml:space="preserve">0983 - PROF FEE/CLINIC                                                       </v>
          </cell>
          <cell r="C54" t="str">
            <v>Y</v>
          </cell>
          <cell r="D54">
            <v>60</v>
          </cell>
        </row>
        <row r="55">
          <cell r="A55" t="str">
            <v>0985</v>
          </cell>
          <cell r="B55" t="str">
            <v xml:space="preserve">0985 - PROF FEE/EKG                                                          </v>
          </cell>
          <cell r="C55" t="str">
            <v>Y</v>
          </cell>
          <cell r="D55">
            <v>53</v>
          </cell>
        </row>
      </sheetData>
      <sheetData sheetId="6"/>
      <sheetData sheetId="7"/>
      <sheetData sheetId="8" refreshError="1"/>
      <sheetData sheetId="9" refreshError="1"/>
      <sheetData sheetId="10">
        <row r="4">
          <cell r="B4" t="str">
            <v>Wkst. A Line #</v>
          </cell>
          <cell r="C4" t="str">
            <v>Cost Center/Physician Identifier</v>
          </cell>
          <cell r="D4" t="str">
            <v>Total Remuneration</v>
          </cell>
          <cell r="E4" t="str">
            <v>Professional Component</v>
          </cell>
        </row>
        <row r="5">
          <cell r="B5">
            <v>1</v>
          </cell>
          <cell r="C5">
            <v>2</v>
          </cell>
          <cell r="D5">
            <v>3</v>
          </cell>
          <cell r="E5">
            <v>4</v>
          </cell>
        </row>
        <row r="6">
          <cell r="B6">
            <v>25</v>
          </cell>
          <cell r="C6" t="str">
            <v>ROUTINE</v>
          </cell>
          <cell r="D6">
            <v>1560599</v>
          </cell>
          <cell r="E6">
            <v>1560599</v>
          </cell>
        </row>
        <row r="7">
          <cell r="B7">
            <v>31</v>
          </cell>
          <cell r="C7" t="str">
            <v>IRF</v>
          </cell>
          <cell r="D7">
            <v>109068</v>
          </cell>
          <cell r="E7">
            <v>0</v>
          </cell>
        </row>
        <row r="8">
          <cell r="B8">
            <v>37</v>
          </cell>
          <cell r="C8" t="str">
            <v>OR</v>
          </cell>
          <cell r="D8">
            <v>173450</v>
          </cell>
          <cell r="E8">
            <v>102000</v>
          </cell>
        </row>
        <row r="9">
          <cell r="B9">
            <v>41</v>
          </cell>
          <cell r="C9" t="str">
            <v>RADIOLOGY</v>
          </cell>
          <cell r="D9">
            <v>2500</v>
          </cell>
          <cell r="E9">
            <v>2500</v>
          </cell>
        </row>
        <row r="10">
          <cell r="B10">
            <v>53</v>
          </cell>
          <cell r="C10" t="str">
            <v>ELECTROCARDIOLOGY</v>
          </cell>
          <cell r="D10">
            <v>97701</v>
          </cell>
          <cell r="E10">
            <v>97701</v>
          </cell>
        </row>
        <row r="11">
          <cell r="B11">
            <v>59.08</v>
          </cell>
          <cell r="C11" t="str">
            <v>MRI</v>
          </cell>
          <cell r="D11">
            <v>109438</v>
          </cell>
          <cell r="E11">
            <v>109438</v>
          </cell>
        </row>
        <row r="12">
          <cell r="B12">
            <v>60</v>
          </cell>
          <cell r="C12" t="str">
            <v>SENIOR HEALTH</v>
          </cell>
          <cell r="D12">
            <v>1048403</v>
          </cell>
          <cell r="E12">
            <v>1048403</v>
          </cell>
        </row>
        <row r="13">
          <cell r="B13">
            <v>61</v>
          </cell>
          <cell r="C13" t="str">
            <v>ED</v>
          </cell>
          <cell r="D13">
            <v>135000</v>
          </cell>
          <cell r="E13">
            <v>0</v>
          </cell>
        </row>
        <row r="14">
          <cell r="B14">
            <v>0</v>
          </cell>
          <cell r="D14">
            <v>0</v>
          </cell>
          <cell r="E14">
            <v>0</v>
          </cell>
        </row>
        <row r="15">
          <cell r="B15">
            <v>0</v>
          </cell>
          <cell r="D15">
            <v>0</v>
          </cell>
          <cell r="E15">
            <v>0</v>
          </cell>
        </row>
        <row r="16">
          <cell r="B16">
            <v>0</v>
          </cell>
          <cell r="D16">
            <v>0</v>
          </cell>
          <cell r="E16">
            <v>0</v>
          </cell>
        </row>
        <row r="17">
          <cell r="B17">
            <v>0</v>
          </cell>
          <cell r="D17">
            <v>0</v>
          </cell>
          <cell r="E17">
            <v>0</v>
          </cell>
        </row>
        <row r="18">
          <cell r="B18">
            <v>0</v>
          </cell>
          <cell r="D18">
            <v>0</v>
          </cell>
          <cell r="E18">
            <v>0</v>
          </cell>
        </row>
        <row r="19">
          <cell r="B19">
            <v>0</v>
          </cell>
          <cell r="D19">
            <v>0</v>
          </cell>
          <cell r="E19">
            <v>0</v>
          </cell>
        </row>
        <row r="20">
          <cell r="B20">
            <v>0</v>
          </cell>
          <cell r="D20">
            <v>0</v>
          </cell>
          <cell r="E20">
            <v>0</v>
          </cell>
        </row>
        <row r="21">
          <cell r="B21">
            <v>0</v>
          </cell>
          <cell r="D21">
            <v>0</v>
          </cell>
          <cell r="E21">
            <v>0</v>
          </cell>
        </row>
        <row r="22">
          <cell r="B22">
            <v>0</v>
          </cell>
          <cell r="D22">
            <v>0</v>
          </cell>
          <cell r="E22">
            <v>0</v>
          </cell>
        </row>
        <row r="23">
          <cell r="B23">
            <v>0</v>
          </cell>
          <cell r="D23">
            <v>0</v>
          </cell>
          <cell r="E23">
            <v>0</v>
          </cell>
        </row>
        <row r="24">
          <cell r="B24">
            <v>0</v>
          </cell>
          <cell r="D24">
            <v>0</v>
          </cell>
          <cell r="E24">
            <v>0</v>
          </cell>
        </row>
        <row r="25">
          <cell r="B25">
            <v>0</v>
          </cell>
          <cell r="D25">
            <v>0</v>
          </cell>
          <cell r="E25">
            <v>0</v>
          </cell>
        </row>
        <row r="26">
          <cell r="B26">
            <v>0</v>
          </cell>
          <cell r="D26">
            <v>0</v>
          </cell>
          <cell r="E26">
            <v>0</v>
          </cell>
        </row>
        <row r="27">
          <cell r="B27">
            <v>0</v>
          </cell>
          <cell r="D27">
            <v>0</v>
          </cell>
          <cell r="E27">
            <v>0</v>
          </cell>
        </row>
        <row r="28">
          <cell r="B28">
            <v>0</v>
          </cell>
          <cell r="D28">
            <v>0</v>
          </cell>
          <cell r="E28">
            <v>0</v>
          </cell>
        </row>
        <row r="29">
          <cell r="B29">
            <v>0</v>
          </cell>
          <cell r="D29">
            <v>0</v>
          </cell>
          <cell r="E29">
            <v>0</v>
          </cell>
        </row>
        <row r="30">
          <cell r="B30">
            <v>0</v>
          </cell>
          <cell r="D30">
            <v>0</v>
          </cell>
          <cell r="E30">
            <v>0</v>
          </cell>
        </row>
        <row r="31">
          <cell r="B31">
            <v>0</v>
          </cell>
          <cell r="D31">
            <v>0</v>
          </cell>
          <cell r="E31">
            <v>0</v>
          </cell>
        </row>
        <row r="32">
          <cell r="B32">
            <v>0</v>
          </cell>
          <cell r="D32">
            <v>0</v>
          </cell>
          <cell r="E32">
            <v>0</v>
          </cell>
        </row>
        <row r="33">
          <cell r="B33">
            <v>0</v>
          </cell>
          <cell r="D33">
            <v>0</v>
          </cell>
          <cell r="E33">
            <v>0</v>
          </cell>
        </row>
        <row r="34">
          <cell r="B34">
            <v>0</v>
          </cell>
          <cell r="D34">
            <v>0</v>
          </cell>
          <cell r="E34">
            <v>0</v>
          </cell>
        </row>
        <row r="35">
          <cell r="B35">
            <v>0</v>
          </cell>
          <cell r="D35">
            <v>0</v>
          </cell>
          <cell r="E35">
            <v>0</v>
          </cell>
        </row>
        <row r="36">
          <cell r="B36" t="str">
            <v>TOTAL</v>
          </cell>
          <cell r="D36">
            <v>3236159</v>
          </cell>
          <cell r="E36">
            <v>2920641</v>
          </cell>
        </row>
      </sheetData>
      <sheetData sheetId="11" refreshError="1"/>
      <sheetData sheetId="12" refreshError="1"/>
      <sheetData sheetId="13">
        <row r="1">
          <cell r="A1" t="str">
            <v xml:space="preserve">COMPUTATION OF RATIO OF COSTS TO CHARGES </v>
          </cell>
          <cell r="I1" t="str">
            <v>Provider No.:</v>
          </cell>
          <cell r="K1" t="str">
            <v>Period</v>
          </cell>
        </row>
        <row r="2">
          <cell r="I2" t="str">
            <v>38-0033</v>
          </cell>
          <cell r="K2" t="str">
            <v>From:</v>
          </cell>
        </row>
        <row r="3">
          <cell r="K3" t="str">
            <v>To:</v>
          </cell>
        </row>
        <row r="4">
          <cell r="A4" t="str">
            <v>Cost Center Descriptions</v>
          </cell>
          <cell r="C4" t="str">
            <v>Total Cost  (Wkst B, Part I, col. 27)</v>
          </cell>
          <cell r="D4" t="str">
            <v>Therapy Limit Adj.</v>
          </cell>
          <cell r="E4" t="str">
            <v xml:space="preserve">Total Costs </v>
          </cell>
          <cell r="F4" t="str">
            <v xml:space="preserve">RCE Disallowance </v>
          </cell>
          <cell r="G4" t="str">
            <v xml:space="preserve">Total Costs </v>
          </cell>
          <cell r="H4" t="str">
            <v>Charges</v>
          </cell>
          <cell r="K4" t="str">
            <v>Cost or Other Ratio</v>
          </cell>
        </row>
        <row r="5">
          <cell r="H5" t="str">
            <v>Inpatient</v>
          </cell>
          <cell r="I5" t="str">
            <v>Outpatient</v>
          </cell>
          <cell r="J5" t="str">
            <v>Total (col. 6 + col. 7)</v>
          </cell>
        </row>
        <row r="6">
          <cell r="C6">
            <v>1</v>
          </cell>
          <cell r="D6">
            <v>2</v>
          </cell>
          <cell r="E6">
            <v>3</v>
          </cell>
          <cell r="F6">
            <v>4</v>
          </cell>
          <cell r="G6">
            <v>5</v>
          </cell>
          <cell r="H6">
            <v>6</v>
          </cell>
          <cell r="I6">
            <v>7</v>
          </cell>
          <cell r="J6">
            <v>8</v>
          </cell>
          <cell r="K6">
            <v>9</v>
          </cell>
        </row>
        <row r="7">
          <cell r="B7" t="str">
            <v>INPATIENT ROUTINE SERVICE COST CENTERS</v>
          </cell>
        </row>
        <row r="8">
          <cell r="A8">
            <v>25</v>
          </cell>
          <cell r="B8" t="str">
            <v>ADULTS &amp; PEDIATRICS</v>
          </cell>
          <cell r="C8">
            <v>5308138</v>
          </cell>
          <cell r="E8">
            <v>5308138</v>
          </cell>
          <cell r="F8">
            <v>0</v>
          </cell>
          <cell r="G8">
            <v>5308138</v>
          </cell>
          <cell r="H8">
            <v>6130675</v>
          </cell>
          <cell r="J8">
            <v>6130675</v>
          </cell>
        </row>
        <row r="9">
          <cell r="A9">
            <v>26</v>
          </cell>
          <cell r="B9" t="str">
            <v>INTENSIVE CARE UNIT</v>
          </cell>
          <cell r="C9">
            <v>1117606</v>
          </cell>
          <cell r="E9">
            <v>1117606</v>
          </cell>
          <cell r="F9">
            <v>0</v>
          </cell>
          <cell r="G9">
            <v>1117606</v>
          </cell>
          <cell r="H9">
            <v>2232095</v>
          </cell>
          <cell r="J9">
            <v>2232095</v>
          </cell>
        </row>
        <row r="10">
          <cell r="A10">
            <v>30</v>
          </cell>
          <cell r="B10" t="str">
            <v>NEONATAL INTENSIVE CARE UNIT</v>
          </cell>
          <cell r="C10">
            <v>0</v>
          </cell>
          <cell r="E10">
            <v>0</v>
          </cell>
          <cell r="F10">
            <v>0</v>
          </cell>
          <cell r="G10">
            <v>0</v>
          </cell>
          <cell r="H10">
            <v>0</v>
          </cell>
          <cell r="J10">
            <v>0</v>
          </cell>
        </row>
        <row r="11">
          <cell r="A11">
            <v>31</v>
          </cell>
          <cell r="B11" t="str">
            <v>SUBPROVIDER</v>
          </cell>
          <cell r="C11">
            <v>3298119</v>
          </cell>
          <cell r="E11">
            <v>3298119</v>
          </cell>
          <cell r="F11">
            <v>29548</v>
          </cell>
          <cell r="G11">
            <v>3327667</v>
          </cell>
          <cell r="H11">
            <v>5944957</v>
          </cell>
          <cell r="J11">
            <v>5944957</v>
          </cell>
        </row>
        <row r="12">
          <cell r="A12">
            <v>31.01</v>
          </cell>
          <cell r="B12" t="str">
            <v>SUB 2 - IPF</v>
          </cell>
          <cell r="C12">
            <v>10634387</v>
          </cell>
          <cell r="E12">
            <v>10634387</v>
          </cell>
          <cell r="F12">
            <v>0</v>
          </cell>
          <cell r="G12">
            <v>10634387</v>
          </cell>
          <cell r="H12">
            <v>20480527</v>
          </cell>
          <cell r="J12">
            <v>20480527</v>
          </cell>
        </row>
        <row r="13">
          <cell r="B13" t="str">
            <v>ANCILLARY SERVICE COST CENTERS</v>
          </cell>
        </row>
        <row r="14">
          <cell r="A14">
            <v>37</v>
          </cell>
          <cell r="B14" t="str">
            <v>OPERATING ROOM</v>
          </cell>
          <cell r="C14">
            <v>1143618</v>
          </cell>
          <cell r="E14">
            <v>1143618</v>
          </cell>
          <cell r="F14">
            <v>45447</v>
          </cell>
          <cell r="G14">
            <v>1189065</v>
          </cell>
          <cell r="H14">
            <v>41616</v>
          </cell>
          <cell r="I14">
            <v>2340101</v>
          </cell>
          <cell r="J14">
            <v>2381717</v>
          </cell>
          <cell r="K14">
            <v>0.48016500000000001</v>
          </cell>
        </row>
        <row r="15">
          <cell r="A15">
            <v>41</v>
          </cell>
          <cell r="B15" t="str">
            <v>RADIOLOGY-DIAGNOSTIC</v>
          </cell>
          <cell r="C15">
            <v>2511068</v>
          </cell>
          <cell r="E15">
            <v>2511068</v>
          </cell>
          <cell r="F15">
            <v>0</v>
          </cell>
          <cell r="G15">
            <v>2511068</v>
          </cell>
          <cell r="H15">
            <v>1276461</v>
          </cell>
          <cell r="I15">
            <v>5194282</v>
          </cell>
          <cell r="J15">
            <v>6470743</v>
          </cell>
          <cell r="K15">
            <v>0.38806499999999999</v>
          </cell>
        </row>
        <row r="16">
          <cell r="A16">
            <v>42</v>
          </cell>
          <cell r="B16" t="str">
            <v>RADIOLOGY-THERAPEUTIC</v>
          </cell>
          <cell r="C16">
            <v>0</v>
          </cell>
          <cell r="E16">
            <v>0</v>
          </cell>
          <cell r="F16">
            <v>0</v>
          </cell>
          <cell r="G16">
            <v>0</v>
          </cell>
          <cell r="H16">
            <v>0</v>
          </cell>
          <cell r="I16">
            <v>0</v>
          </cell>
          <cell r="J16">
            <v>0</v>
          </cell>
          <cell r="K16">
            <v>0</v>
          </cell>
        </row>
        <row r="17">
          <cell r="A17">
            <v>43</v>
          </cell>
          <cell r="B17" t="str">
            <v>RADIOISOTOPE</v>
          </cell>
          <cell r="C17">
            <v>0</v>
          </cell>
          <cell r="E17">
            <v>0</v>
          </cell>
          <cell r="F17">
            <v>0</v>
          </cell>
          <cell r="G17">
            <v>0</v>
          </cell>
          <cell r="H17">
            <v>0</v>
          </cell>
          <cell r="I17">
            <v>0</v>
          </cell>
          <cell r="J17">
            <v>0</v>
          </cell>
          <cell r="K17">
            <v>0</v>
          </cell>
        </row>
        <row r="18">
          <cell r="A18">
            <v>44</v>
          </cell>
          <cell r="B18" t="str">
            <v>LABORATORY</v>
          </cell>
          <cell r="C18">
            <v>2265760</v>
          </cell>
          <cell r="E18">
            <v>2265760</v>
          </cell>
          <cell r="F18">
            <v>0</v>
          </cell>
          <cell r="G18">
            <v>2265760</v>
          </cell>
          <cell r="H18">
            <v>2951946</v>
          </cell>
          <cell r="I18">
            <v>3261705</v>
          </cell>
          <cell r="J18">
            <v>6213651</v>
          </cell>
          <cell r="K18">
            <v>0.36464200000000002</v>
          </cell>
        </row>
        <row r="19">
          <cell r="A19">
            <v>46</v>
          </cell>
          <cell r="B19" t="str">
            <v>WHOLE BLOOD &amp; PACKED RED BLOOD CELLS</v>
          </cell>
          <cell r="C19">
            <v>509670</v>
          </cell>
          <cell r="E19">
            <v>509670</v>
          </cell>
          <cell r="F19">
            <v>0</v>
          </cell>
          <cell r="G19">
            <v>509670</v>
          </cell>
          <cell r="H19">
            <v>50253</v>
          </cell>
          <cell r="I19">
            <v>983744</v>
          </cell>
          <cell r="J19">
            <v>1033997</v>
          </cell>
          <cell r="K19">
            <v>0.49291200000000002</v>
          </cell>
        </row>
        <row r="20">
          <cell r="A20">
            <v>48</v>
          </cell>
          <cell r="B20" t="str">
            <v>INTRAVENOUS THERAPY</v>
          </cell>
          <cell r="C20">
            <v>5022938</v>
          </cell>
          <cell r="E20">
            <v>5022938</v>
          </cell>
          <cell r="F20">
            <v>0</v>
          </cell>
          <cell r="G20">
            <v>5022938</v>
          </cell>
          <cell r="H20">
            <v>77258</v>
          </cell>
          <cell r="I20">
            <v>5957353</v>
          </cell>
          <cell r="J20">
            <v>6034611</v>
          </cell>
          <cell r="K20">
            <v>0.83235499999999996</v>
          </cell>
        </row>
        <row r="21">
          <cell r="A21">
            <v>49</v>
          </cell>
          <cell r="B21" t="str">
            <v>RESPIRATORY THERAPY</v>
          </cell>
          <cell r="C21">
            <v>914935</v>
          </cell>
          <cell r="D21">
            <v>0</v>
          </cell>
          <cell r="E21">
            <v>914935</v>
          </cell>
          <cell r="F21">
            <v>0</v>
          </cell>
          <cell r="G21">
            <v>914935</v>
          </cell>
          <cell r="H21">
            <v>1220332</v>
          </cell>
          <cell r="I21">
            <v>279702</v>
          </cell>
          <cell r="J21">
            <v>1500034</v>
          </cell>
          <cell r="K21">
            <v>0.60994300000000001</v>
          </cell>
        </row>
        <row r="22">
          <cell r="A22">
            <v>50</v>
          </cell>
          <cell r="B22" t="str">
            <v>PHYSICAL THERAPY</v>
          </cell>
          <cell r="C22">
            <v>5602889</v>
          </cell>
          <cell r="D22">
            <v>0</v>
          </cell>
          <cell r="E22">
            <v>5602889</v>
          </cell>
          <cell r="F22">
            <v>0</v>
          </cell>
          <cell r="G22">
            <v>5602889</v>
          </cell>
          <cell r="H22">
            <v>4485665</v>
          </cell>
          <cell r="I22">
            <v>4535211</v>
          </cell>
          <cell r="J22">
            <v>9020876</v>
          </cell>
          <cell r="K22">
            <v>0.62110299999999996</v>
          </cell>
        </row>
        <row r="23">
          <cell r="A23">
            <v>53</v>
          </cell>
          <cell r="B23" t="str">
            <v>ELECTROCARDIOLOGY</v>
          </cell>
          <cell r="C23">
            <v>99031</v>
          </cell>
          <cell r="E23">
            <v>99031</v>
          </cell>
          <cell r="F23">
            <v>0</v>
          </cell>
          <cell r="G23">
            <v>99031</v>
          </cell>
          <cell r="H23">
            <v>167611</v>
          </cell>
          <cell r="I23">
            <v>424446</v>
          </cell>
          <cell r="J23">
            <v>592057</v>
          </cell>
          <cell r="K23">
            <v>0.167266</v>
          </cell>
        </row>
        <row r="24">
          <cell r="A24">
            <v>54</v>
          </cell>
          <cell r="B24" t="str">
            <v>ELECTROENCEPHALOGRAPHY</v>
          </cell>
          <cell r="C24">
            <v>0</v>
          </cell>
          <cell r="E24">
            <v>0</v>
          </cell>
          <cell r="F24">
            <v>0</v>
          </cell>
          <cell r="G24">
            <v>0</v>
          </cell>
          <cell r="H24">
            <v>0</v>
          </cell>
          <cell r="I24">
            <v>0</v>
          </cell>
          <cell r="J24">
            <v>0</v>
          </cell>
          <cell r="K24">
            <v>0</v>
          </cell>
        </row>
        <row r="25">
          <cell r="A25">
            <v>55</v>
          </cell>
          <cell r="B25" t="str">
            <v>MEDICAL SUPPLIES CHARGED TO PATIENTS</v>
          </cell>
          <cell r="C25">
            <v>564287</v>
          </cell>
          <cell r="E25">
            <v>564287</v>
          </cell>
          <cell r="F25">
            <v>0</v>
          </cell>
          <cell r="G25">
            <v>564287</v>
          </cell>
          <cell r="H25">
            <v>627935</v>
          </cell>
          <cell r="I25">
            <v>88939</v>
          </cell>
          <cell r="J25">
            <v>716874</v>
          </cell>
          <cell r="K25">
            <v>0.78714899999999999</v>
          </cell>
        </row>
        <row r="26">
          <cell r="A26">
            <v>56</v>
          </cell>
          <cell r="B26" t="str">
            <v>DRUGS CHARGED TO PATIENTS</v>
          </cell>
          <cell r="C26">
            <v>10752750</v>
          </cell>
          <cell r="E26">
            <v>10752750</v>
          </cell>
          <cell r="F26">
            <v>0</v>
          </cell>
          <cell r="G26">
            <v>10752750</v>
          </cell>
          <cell r="H26">
            <v>4158575</v>
          </cell>
          <cell r="I26">
            <v>12155167</v>
          </cell>
          <cell r="J26">
            <v>16313742</v>
          </cell>
          <cell r="K26">
            <v>0.65912199999999999</v>
          </cell>
        </row>
        <row r="27">
          <cell r="A27">
            <v>59</v>
          </cell>
          <cell r="B27" t="str">
            <v>ENTEROSTOMY</v>
          </cell>
          <cell r="C27">
            <v>25838</v>
          </cell>
          <cell r="E27">
            <v>25838</v>
          </cell>
          <cell r="F27">
            <v>0</v>
          </cell>
          <cell r="G27">
            <v>25838</v>
          </cell>
          <cell r="H27">
            <v>14467</v>
          </cell>
          <cell r="I27">
            <v>27020</v>
          </cell>
          <cell r="J27">
            <v>41487</v>
          </cell>
          <cell r="K27">
            <v>0.62279799999999996</v>
          </cell>
        </row>
        <row r="28">
          <cell r="A28">
            <v>59.01</v>
          </cell>
          <cell r="B28" t="str">
            <v>NUTRITION SERVICES</v>
          </cell>
          <cell r="C28">
            <v>0</v>
          </cell>
          <cell r="E28">
            <v>0</v>
          </cell>
          <cell r="F28">
            <v>0</v>
          </cell>
          <cell r="G28">
            <v>0</v>
          </cell>
          <cell r="H28">
            <v>0</v>
          </cell>
          <cell r="I28">
            <v>0</v>
          </cell>
          <cell r="J28">
            <v>0</v>
          </cell>
          <cell r="K28">
            <v>0</v>
          </cell>
        </row>
        <row r="29">
          <cell r="A29">
            <v>59.02</v>
          </cell>
          <cell r="B29" t="str">
            <v>ECHOCARDIOGRAPHY</v>
          </cell>
          <cell r="C29">
            <v>108942</v>
          </cell>
          <cell r="E29">
            <v>108942</v>
          </cell>
          <cell r="F29">
            <v>0</v>
          </cell>
          <cell r="G29">
            <v>108942</v>
          </cell>
          <cell r="H29">
            <v>199048</v>
          </cell>
          <cell r="I29">
            <v>39748</v>
          </cell>
          <cell r="J29">
            <v>238796</v>
          </cell>
          <cell r="K29">
            <v>0.45621400000000001</v>
          </cell>
        </row>
        <row r="30">
          <cell r="A30">
            <v>59.03</v>
          </cell>
          <cell r="B30" t="str">
            <v>CARDIAC REHAB</v>
          </cell>
          <cell r="C30">
            <v>0</v>
          </cell>
          <cell r="E30">
            <v>0</v>
          </cell>
          <cell r="F30">
            <v>0</v>
          </cell>
          <cell r="G30">
            <v>0</v>
          </cell>
          <cell r="H30">
            <v>0</v>
          </cell>
          <cell r="I30">
            <v>0</v>
          </cell>
          <cell r="J30">
            <v>0</v>
          </cell>
          <cell r="K30">
            <v>0</v>
          </cell>
        </row>
        <row r="31">
          <cell r="A31">
            <v>59.04</v>
          </cell>
          <cell r="B31" t="str">
            <v>VASCULAR LAB</v>
          </cell>
          <cell r="C31">
            <v>124905</v>
          </cell>
          <cell r="E31">
            <v>124905</v>
          </cell>
          <cell r="F31">
            <v>0</v>
          </cell>
          <cell r="G31">
            <v>124905</v>
          </cell>
          <cell r="H31">
            <v>154491</v>
          </cell>
          <cell r="I31">
            <v>80646</v>
          </cell>
          <cell r="J31">
            <v>235137</v>
          </cell>
          <cell r="K31">
            <v>0.53120100000000003</v>
          </cell>
        </row>
        <row r="32">
          <cell r="A32">
            <v>59.05</v>
          </cell>
          <cell r="B32" t="str">
            <v>CT SCAN</v>
          </cell>
          <cell r="C32">
            <v>0</v>
          </cell>
          <cell r="E32">
            <v>0</v>
          </cell>
          <cell r="F32">
            <v>0</v>
          </cell>
          <cell r="G32">
            <v>0</v>
          </cell>
          <cell r="H32">
            <v>0</v>
          </cell>
          <cell r="I32">
            <v>0</v>
          </cell>
          <cell r="J32">
            <v>0</v>
          </cell>
          <cell r="K32">
            <v>0</v>
          </cell>
        </row>
        <row r="33">
          <cell r="A33">
            <v>59.06</v>
          </cell>
          <cell r="B33" t="str">
            <v>ULTRA SOUND</v>
          </cell>
          <cell r="C33">
            <v>0</v>
          </cell>
          <cell r="E33">
            <v>0</v>
          </cell>
          <cell r="F33">
            <v>0</v>
          </cell>
          <cell r="G33">
            <v>0</v>
          </cell>
          <cell r="H33">
            <v>0</v>
          </cell>
          <cell r="I33">
            <v>0</v>
          </cell>
          <cell r="J33">
            <v>0</v>
          </cell>
          <cell r="K33">
            <v>0</v>
          </cell>
        </row>
        <row r="34">
          <cell r="A34">
            <v>59.07</v>
          </cell>
          <cell r="B34" t="str">
            <v>CARDIAC CATHETERIZATION LABORATORY</v>
          </cell>
          <cell r="C34">
            <v>0</v>
          </cell>
          <cell r="E34">
            <v>0</v>
          </cell>
          <cell r="F34">
            <v>0</v>
          </cell>
          <cell r="G34">
            <v>0</v>
          </cell>
          <cell r="H34">
            <v>0</v>
          </cell>
          <cell r="I34">
            <v>0</v>
          </cell>
          <cell r="J34">
            <v>0</v>
          </cell>
          <cell r="K34">
            <v>0</v>
          </cell>
        </row>
        <row r="35">
          <cell r="A35">
            <v>59.08</v>
          </cell>
          <cell r="B35" t="str">
            <v>MAGNETIC RESONANCE IMAGING (MRI)</v>
          </cell>
          <cell r="C35">
            <v>17995</v>
          </cell>
          <cell r="E35">
            <v>17995</v>
          </cell>
          <cell r="F35">
            <v>0</v>
          </cell>
          <cell r="G35">
            <v>17995</v>
          </cell>
          <cell r="H35">
            <v>322994</v>
          </cell>
          <cell r="I35">
            <v>143983</v>
          </cell>
          <cell r="J35">
            <v>466977</v>
          </cell>
          <cell r="K35">
            <v>3.8535E-2</v>
          </cell>
        </row>
        <row r="36">
          <cell r="A36">
            <v>59.09</v>
          </cell>
          <cell r="B36" t="str">
            <v>OASIS</v>
          </cell>
          <cell r="C36">
            <v>208433</v>
          </cell>
          <cell r="E36">
            <v>208433</v>
          </cell>
          <cell r="F36">
            <v>0</v>
          </cell>
          <cell r="G36">
            <v>208433</v>
          </cell>
          <cell r="H36">
            <v>0</v>
          </cell>
          <cell r="I36">
            <v>0</v>
          </cell>
          <cell r="J36">
            <v>0</v>
          </cell>
          <cell r="K36">
            <v>0</v>
          </cell>
        </row>
        <row r="37">
          <cell r="A37">
            <v>59.1</v>
          </cell>
          <cell r="B37" t="str">
            <v>HEART FAILURE CLINIC</v>
          </cell>
          <cell r="C37">
            <v>0</v>
          </cell>
          <cell r="E37">
            <v>0</v>
          </cell>
          <cell r="F37">
            <v>0</v>
          </cell>
          <cell r="G37">
            <v>0</v>
          </cell>
          <cell r="H37">
            <v>0</v>
          </cell>
          <cell r="I37">
            <v>0</v>
          </cell>
          <cell r="J37">
            <v>0</v>
          </cell>
          <cell r="K37">
            <v>0</v>
          </cell>
        </row>
        <row r="38">
          <cell r="A38">
            <v>59.12</v>
          </cell>
          <cell r="B38" t="str">
            <v>CARDIOLOGY-OHVI</v>
          </cell>
          <cell r="C38">
            <v>0</v>
          </cell>
          <cell r="E38">
            <v>0</v>
          </cell>
          <cell r="F38">
            <v>0</v>
          </cell>
          <cell r="G38">
            <v>0</v>
          </cell>
          <cell r="H38">
            <v>0</v>
          </cell>
          <cell r="I38">
            <v>0</v>
          </cell>
          <cell r="J38">
            <v>0</v>
          </cell>
          <cell r="K38">
            <v>0</v>
          </cell>
        </row>
        <row r="39">
          <cell r="B39" t="str">
            <v>OUTPATIENT SERVICE COST CENTERS</v>
          </cell>
        </row>
        <row r="40">
          <cell r="A40">
            <v>60</v>
          </cell>
          <cell r="B40" t="str">
            <v>CLINIC</v>
          </cell>
          <cell r="C40">
            <v>2055653</v>
          </cell>
          <cell r="E40">
            <v>2055653</v>
          </cell>
          <cell r="F40">
            <v>0</v>
          </cell>
          <cell r="G40">
            <v>2055653</v>
          </cell>
          <cell r="H40">
            <v>117</v>
          </cell>
          <cell r="I40">
            <v>2123544</v>
          </cell>
          <cell r="J40">
            <v>2123661</v>
          </cell>
          <cell r="K40">
            <v>0.96797599999999995</v>
          </cell>
        </row>
        <row r="41">
          <cell r="A41">
            <v>61</v>
          </cell>
          <cell r="B41" t="str">
            <v>EMERGENCY</v>
          </cell>
          <cell r="C41">
            <v>6855584</v>
          </cell>
          <cell r="E41">
            <v>6855584</v>
          </cell>
          <cell r="F41">
            <v>57705</v>
          </cell>
          <cell r="G41">
            <v>6913289</v>
          </cell>
          <cell r="H41">
            <v>2012561</v>
          </cell>
          <cell r="I41">
            <v>14948836</v>
          </cell>
          <cell r="J41">
            <v>16961397</v>
          </cell>
          <cell r="K41">
            <v>0.40418700000000002</v>
          </cell>
        </row>
        <row r="42">
          <cell r="A42">
            <v>62</v>
          </cell>
          <cell r="B42" t="str">
            <v>OBSERVATION BEDS (NON-DISTINCT PART)</v>
          </cell>
          <cell r="C42">
            <v>509894</v>
          </cell>
          <cell r="E42">
            <v>509894</v>
          </cell>
          <cell r="G42">
            <v>509894</v>
          </cell>
          <cell r="H42">
            <v>9555</v>
          </cell>
          <cell r="I42">
            <v>737714</v>
          </cell>
          <cell r="J42">
            <v>747269</v>
          </cell>
          <cell r="K42">
            <v>0.68234300000000003</v>
          </cell>
        </row>
        <row r="43">
          <cell r="A43">
            <v>63</v>
          </cell>
          <cell r="B43" t="str">
            <v>OTHER OUTPATIENT SERVICE COST CENTER</v>
          </cell>
          <cell r="C43">
            <v>0</v>
          </cell>
          <cell r="E43">
            <v>0</v>
          </cell>
          <cell r="F43">
            <v>0</v>
          </cell>
          <cell r="G43">
            <v>0</v>
          </cell>
          <cell r="H43">
            <v>0</v>
          </cell>
          <cell r="I43">
            <v>0</v>
          </cell>
          <cell r="J43">
            <v>0</v>
          </cell>
          <cell r="K43">
            <v>0</v>
          </cell>
        </row>
        <row r="44">
          <cell r="B44" t="str">
            <v>NONREIMBURSABLE COST CENTERS</v>
          </cell>
        </row>
        <row r="45">
          <cell r="A45">
            <v>101</v>
          </cell>
          <cell r="B45" t="str">
            <v>SUBTOTAL</v>
          </cell>
          <cell r="C45">
            <v>59652440</v>
          </cell>
          <cell r="D45">
            <v>0</v>
          </cell>
          <cell r="E45">
            <v>59652440</v>
          </cell>
          <cell r="F45">
            <v>132700</v>
          </cell>
          <cell r="G45">
            <v>59785140</v>
          </cell>
          <cell r="H45">
            <v>52559139</v>
          </cell>
          <cell r="I45">
            <v>53322141</v>
          </cell>
          <cell r="J45">
            <v>105881280</v>
          </cell>
        </row>
        <row r="46">
          <cell r="A46">
            <v>102</v>
          </cell>
          <cell r="B46" t="str">
            <v>LESS OBSERVATION BEDS</v>
          </cell>
          <cell r="C46">
            <v>509894</v>
          </cell>
          <cell r="E46">
            <v>509894</v>
          </cell>
          <cell r="G46">
            <v>509894</v>
          </cell>
        </row>
        <row r="47">
          <cell r="A47">
            <v>103</v>
          </cell>
          <cell r="B47" t="str">
            <v>TOTAL</v>
          </cell>
          <cell r="C47">
            <v>59142546</v>
          </cell>
          <cell r="D47">
            <v>0</v>
          </cell>
          <cell r="E47">
            <v>59142546</v>
          </cell>
          <cell r="F47">
            <v>132700</v>
          </cell>
          <cell r="G47">
            <v>59275246</v>
          </cell>
          <cell r="H47">
            <v>52559139</v>
          </cell>
          <cell r="I47">
            <v>53322141</v>
          </cell>
          <cell r="J47">
            <v>105881280</v>
          </cell>
        </row>
      </sheetData>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cension P&amp;L"/>
      <sheetName val="National Office"/>
      <sheetName val="AHIS"/>
      <sheetName val="Trimedx"/>
      <sheetName val="Symphony"/>
      <sheetName val="MSC"/>
      <sheetName val="AH-AHA (Natl. Office)"/>
      <sheetName val="CHIMCO (Natl. Office)"/>
      <sheetName val="RSMG (Natl. Office)"/>
    </sheetNames>
    <sheetDataSet>
      <sheetData sheetId="0" refreshError="1"/>
      <sheetData sheetId="1" refreshError="1">
        <row r="6">
          <cell r="B6">
            <v>4</v>
          </cell>
          <cell r="C6">
            <v>0</v>
          </cell>
        </row>
        <row r="7">
          <cell r="B7" t="str">
            <v>4 Total</v>
          </cell>
          <cell r="C7">
            <v>281464.13</v>
          </cell>
        </row>
        <row r="8">
          <cell r="B8">
            <v>5</v>
          </cell>
          <cell r="C8">
            <v>1399809.51</v>
          </cell>
        </row>
        <row r="9">
          <cell r="B9" t="str">
            <v>5 Total</v>
          </cell>
          <cell r="C9">
            <v>1399809.51</v>
          </cell>
        </row>
        <row r="10">
          <cell r="B10">
            <v>11</v>
          </cell>
          <cell r="C10">
            <v>32976424.120000001</v>
          </cell>
        </row>
        <row r="11">
          <cell r="B11">
            <v>11</v>
          </cell>
          <cell r="C11">
            <v>72265.120000000024</v>
          </cell>
        </row>
        <row r="12">
          <cell r="B12">
            <v>11</v>
          </cell>
          <cell r="C12">
            <v>41601710.829999998</v>
          </cell>
        </row>
        <row r="13">
          <cell r="B13">
            <v>11</v>
          </cell>
          <cell r="C13">
            <v>0</v>
          </cell>
        </row>
        <row r="14">
          <cell r="B14">
            <v>11</v>
          </cell>
          <cell r="C14">
            <v>-5668830.04</v>
          </cell>
        </row>
        <row r="15">
          <cell r="B15">
            <v>11</v>
          </cell>
          <cell r="C15">
            <v>2192986.36</v>
          </cell>
        </row>
        <row r="16">
          <cell r="B16" t="str">
            <v>11 Total</v>
          </cell>
          <cell r="C16">
            <v>71174556.389999986</v>
          </cell>
        </row>
        <row r="17">
          <cell r="B17">
            <v>12</v>
          </cell>
          <cell r="C17">
            <v>64627687.529999994</v>
          </cell>
        </row>
        <row r="18">
          <cell r="B18">
            <v>12</v>
          </cell>
          <cell r="C18">
            <v>524658.64999999991</v>
          </cell>
        </row>
        <row r="19">
          <cell r="B19">
            <v>12</v>
          </cell>
          <cell r="C19">
            <v>-13493099.080000002</v>
          </cell>
        </row>
        <row r="20">
          <cell r="B20">
            <v>12</v>
          </cell>
          <cell r="C20">
            <v>0</v>
          </cell>
        </row>
        <row r="21">
          <cell r="B21">
            <v>12</v>
          </cell>
          <cell r="C21">
            <v>5688179.2400000002</v>
          </cell>
        </row>
        <row r="22">
          <cell r="B22">
            <v>12</v>
          </cell>
          <cell r="C22">
            <v>0</v>
          </cell>
        </row>
        <row r="23">
          <cell r="B23" t="str">
            <v>12 Total</v>
          </cell>
          <cell r="C23">
            <v>57347426.339999996</v>
          </cell>
        </row>
        <row r="24">
          <cell r="B24">
            <v>13</v>
          </cell>
          <cell r="C24">
            <v>5704218.3799999999</v>
          </cell>
        </row>
        <row r="25">
          <cell r="B25">
            <v>13</v>
          </cell>
          <cell r="C25">
            <v>0</v>
          </cell>
        </row>
        <row r="26">
          <cell r="B26">
            <v>13</v>
          </cell>
          <cell r="C26">
            <v>133183.19</v>
          </cell>
        </row>
        <row r="27">
          <cell r="B27">
            <v>13</v>
          </cell>
          <cell r="C27">
            <v>-1119869.0960327103</v>
          </cell>
        </row>
        <row r="28">
          <cell r="B28" t="str">
            <v>13 Total</v>
          </cell>
          <cell r="C28">
            <v>4717532.4739672896</v>
          </cell>
        </row>
        <row r="29">
          <cell r="B29">
            <v>14</v>
          </cell>
          <cell r="C29">
            <v>0</v>
          </cell>
        </row>
        <row r="30">
          <cell r="B30">
            <v>14</v>
          </cell>
          <cell r="C30">
            <v>9657.58</v>
          </cell>
        </row>
        <row r="31">
          <cell r="B31">
            <v>14</v>
          </cell>
          <cell r="C31">
            <v>0</v>
          </cell>
        </row>
        <row r="32">
          <cell r="B32">
            <v>14</v>
          </cell>
          <cell r="C32">
            <v>420811.07999999996</v>
          </cell>
        </row>
        <row r="33">
          <cell r="B33">
            <v>14</v>
          </cell>
          <cell r="C33">
            <v>543179.61</v>
          </cell>
        </row>
        <row r="34">
          <cell r="B34">
            <v>14</v>
          </cell>
          <cell r="C34">
            <v>5787.8</v>
          </cell>
        </row>
        <row r="35">
          <cell r="B35">
            <v>14</v>
          </cell>
          <cell r="C35">
            <v>7657963.2199999988</v>
          </cell>
        </row>
        <row r="36">
          <cell r="B36">
            <v>14</v>
          </cell>
          <cell r="C36">
            <v>221916.63</v>
          </cell>
        </row>
        <row r="37">
          <cell r="B37">
            <v>14</v>
          </cell>
          <cell r="C37">
            <v>116969</v>
          </cell>
        </row>
        <row r="38">
          <cell r="B38">
            <v>14</v>
          </cell>
          <cell r="C38">
            <v>993.14</v>
          </cell>
        </row>
        <row r="39">
          <cell r="B39">
            <v>14</v>
          </cell>
          <cell r="C39">
            <v>1278327.3199999998</v>
          </cell>
        </row>
        <row r="40">
          <cell r="B40">
            <v>14</v>
          </cell>
          <cell r="C40">
            <v>133145.09</v>
          </cell>
        </row>
        <row r="41">
          <cell r="B41">
            <v>14</v>
          </cell>
          <cell r="C41">
            <v>6668419.9000000004</v>
          </cell>
        </row>
        <row r="42">
          <cell r="B42">
            <v>14</v>
          </cell>
          <cell r="C42">
            <v>1274980.52</v>
          </cell>
        </row>
        <row r="43">
          <cell r="B43">
            <v>14</v>
          </cell>
          <cell r="C43">
            <v>15699827.6</v>
          </cell>
        </row>
        <row r="44">
          <cell r="B44">
            <v>14</v>
          </cell>
          <cell r="C44">
            <v>208582.41000000003</v>
          </cell>
        </row>
        <row r="45">
          <cell r="B45">
            <v>14</v>
          </cell>
          <cell r="C45">
            <v>306189.13</v>
          </cell>
        </row>
        <row r="46">
          <cell r="B46">
            <v>14</v>
          </cell>
          <cell r="C46">
            <v>653443.3899999999</v>
          </cell>
        </row>
        <row r="47">
          <cell r="B47">
            <v>14</v>
          </cell>
          <cell r="C47">
            <v>0</v>
          </cell>
        </row>
        <row r="48">
          <cell r="B48">
            <v>14</v>
          </cell>
          <cell r="C48">
            <v>37961.589999999997</v>
          </cell>
        </row>
        <row r="49">
          <cell r="B49">
            <v>14</v>
          </cell>
          <cell r="C49">
            <v>202898.78</v>
          </cell>
        </row>
        <row r="50">
          <cell r="B50">
            <v>14</v>
          </cell>
          <cell r="C50">
            <v>-4100226.5539672892</v>
          </cell>
        </row>
        <row r="51">
          <cell r="B51" t="str">
            <v>14 Total</v>
          </cell>
          <cell r="C51">
            <v>31340827.236032717</v>
          </cell>
        </row>
        <row r="52">
          <cell r="B52">
            <v>15</v>
          </cell>
          <cell r="C52">
            <v>43835.74</v>
          </cell>
        </row>
        <row r="53">
          <cell r="B53">
            <v>15</v>
          </cell>
          <cell r="C53">
            <v>850334.79</v>
          </cell>
        </row>
        <row r="54">
          <cell r="B54">
            <v>15</v>
          </cell>
          <cell r="C54">
            <v>140813.24</v>
          </cell>
        </row>
        <row r="55">
          <cell r="B55">
            <v>15</v>
          </cell>
          <cell r="C55">
            <v>28954.41</v>
          </cell>
        </row>
        <row r="56">
          <cell r="B56">
            <v>15</v>
          </cell>
          <cell r="C56">
            <v>95110.89</v>
          </cell>
        </row>
        <row r="57">
          <cell r="B57" t="str">
            <v>15 Total</v>
          </cell>
          <cell r="C57">
            <v>1159049.0699999998</v>
          </cell>
        </row>
        <row r="58">
          <cell r="B58">
            <v>16</v>
          </cell>
          <cell r="C58">
            <v>-570719.27</v>
          </cell>
        </row>
        <row r="59">
          <cell r="B59">
            <v>16</v>
          </cell>
          <cell r="C59">
            <v>1561860</v>
          </cell>
        </row>
        <row r="60">
          <cell r="B60">
            <v>16</v>
          </cell>
          <cell r="C60">
            <v>1351394.1400000001</v>
          </cell>
        </row>
        <row r="61">
          <cell r="B61">
            <v>16</v>
          </cell>
          <cell r="C61">
            <v>1951286.2100000002</v>
          </cell>
        </row>
        <row r="62">
          <cell r="B62" t="str">
            <v>16 Total</v>
          </cell>
          <cell r="C62">
            <v>4293821.08</v>
          </cell>
        </row>
        <row r="63">
          <cell r="B63">
            <v>17</v>
          </cell>
          <cell r="C63">
            <v>8815194.2100000009</v>
          </cell>
        </row>
        <row r="64">
          <cell r="B64">
            <v>17</v>
          </cell>
          <cell r="C64">
            <v>446838.51</v>
          </cell>
        </row>
        <row r="65">
          <cell r="B65">
            <v>17</v>
          </cell>
          <cell r="C65">
            <v>-446838.52</v>
          </cell>
        </row>
        <row r="66">
          <cell r="B66" t="str">
            <v>17 Total</v>
          </cell>
          <cell r="C66">
            <v>8815194.2000000011</v>
          </cell>
        </row>
        <row r="67">
          <cell r="B67">
            <v>18</v>
          </cell>
          <cell r="C67">
            <v>1127196</v>
          </cell>
        </row>
        <row r="68">
          <cell r="B68" t="str">
            <v>18 Total</v>
          </cell>
          <cell r="C68">
            <v>1127196</v>
          </cell>
        </row>
        <row r="69">
          <cell r="B69">
            <v>19</v>
          </cell>
          <cell r="C69">
            <v>306262.34999999998</v>
          </cell>
        </row>
        <row r="70">
          <cell r="B70" t="str">
            <v>19 Total</v>
          </cell>
          <cell r="C70">
            <v>306262.34999999998</v>
          </cell>
        </row>
        <row r="71">
          <cell r="B71">
            <v>20</v>
          </cell>
          <cell r="C71">
            <v>552425.04999999993</v>
          </cell>
        </row>
        <row r="72">
          <cell r="B72">
            <v>20</v>
          </cell>
          <cell r="C72">
            <v>0</v>
          </cell>
        </row>
        <row r="73">
          <cell r="B73">
            <v>20</v>
          </cell>
          <cell r="C73">
            <v>217037.29</v>
          </cell>
        </row>
        <row r="74">
          <cell r="B74">
            <v>20</v>
          </cell>
          <cell r="C74">
            <v>0</v>
          </cell>
        </row>
        <row r="75">
          <cell r="B75">
            <v>20</v>
          </cell>
          <cell r="C75">
            <v>0</v>
          </cell>
        </row>
        <row r="76">
          <cell r="B76">
            <v>20</v>
          </cell>
          <cell r="C76">
            <v>45811.32</v>
          </cell>
        </row>
        <row r="77">
          <cell r="B77">
            <v>20</v>
          </cell>
          <cell r="C77">
            <v>0</v>
          </cell>
        </row>
        <row r="78">
          <cell r="B78">
            <v>20</v>
          </cell>
          <cell r="C78">
            <v>36231.25</v>
          </cell>
        </row>
        <row r="79">
          <cell r="B79">
            <v>20</v>
          </cell>
          <cell r="C79">
            <v>169481.35</v>
          </cell>
        </row>
        <row r="80">
          <cell r="B80">
            <v>20</v>
          </cell>
          <cell r="C80">
            <v>0</v>
          </cell>
        </row>
        <row r="81">
          <cell r="B81" t="str">
            <v>20 Total</v>
          </cell>
          <cell r="C81">
            <v>1020986.2599999999</v>
          </cell>
        </row>
        <row r="82">
          <cell r="B82">
            <v>21</v>
          </cell>
          <cell r="C82">
            <v>6011.24</v>
          </cell>
        </row>
        <row r="83">
          <cell r="B83">
            <v>21</v>
          </cell>
          <cell r="C83">
            <v>2926.75</v>
          </cell>
        </row>
        <row r="84">
          <cell r="B84">
            <v>21</v>
          </cell>
          <cell r="C84">
            <v>5797631.6099999994</v>
          </cell>
        </row>
        <row r="85">
          <cell r="B85">
            <v>21</v>
          </cell>
          <cell r="C85">
            <v>0</v>
          </cell>
        </row>
        <row r="86">
          <cell r="B86">
            <v>21</v>
          </cell>
          <cell r="C86">
            <v>0</v>
          </cell>
        </row>
        <row r="87">
          <cell r="B87">
            <v>21</v>
          </cell>
          <cell r="C87">
            <v>26080.560000000001</v>
          </cell>
        </row>
        <row r="88">
          <cell r="B88">
            <v>21</v>
          </cell>
          <cell r="C88">
            <v>44989.21</v>
          </cell>
        </row>
        <row r="89">
          <cell r="B89">
            <v>21</v>
          </cell>
          <cell r="C89">
            <v>317192.56999999995</v>
          </cell>
        </row>
        <row r="90">
          <cell r="B90">
            <v>21</v>
          </cell>
          <cell r="C90">
            <v>1678807.1199999999</v>
          </cell>
        </row>
        <row r="91">
          <cell r="B91">
            <v>21</v>
          </cell>
          <cell r="C91">
            <v>1058076.46</v>
          </cell>
        </row>
        <row r="92">
          <cell r="B92">
            <v>21</v>
          </cell>
          <cell r="C92">
            <v>994.78</v>
          </cell>
        </row>
        <row r="93">
          <cell r="B93">
            <v>21</v>
          </cell>
          <cell r="C93">
            <v>284057.78999999998</v>
          </cell>
        </row>
        <row r="94">
          <cell r="B94">
            <v>21</v>
          </cell>
          <cell r="C94">
            <v>0</v>
          </cell>
        </row>
        <row r="95">
          <cell r="B95">
            <v>21</v>
          </cell>
          <cell r="C95">
            <v>466.26</v>
          </cell>
        </row>
        <row r="96">
          <cell r="B96">
            <v>21</v>
          </cell>
          <cell r="C96">
            <v>833317.75000000012</v>
          </cell>
        </row>
        <row r="97">
          <cell r="B97">
            <v>21</v>
          </cell>
          <cell r="C97">
            <v>23273.340000000004</v>
          </cell>
        </row>
        <row r="98">
          <cell r="B98" t="str">
            <v>21 Total</v>
          </cell>
          <cell r="C98">
            <v>10073825.439999998</v>
          </cell>
        </row>
        <row r="99">
          <cell r="B99">
            <v>23</v>
          </cell>
          <cell r="C99">
            <v>283523.70000000007</v>
          </cell>
        </row>
        <row r="100">
          <cell r="B100">
            <v>23</v>
          </cell>
          <cell r="C100">
            <v>0</v>
          </cell>
        </row>
        <row r="101">
          <cell r="B101">
            <v>23</v>
          </cell>
          <cell r="C101">
            <v>126408.25</v>
          </cell>
        </row>
        <row r="102">
          <cell r="B102">
            <v>23</v>
          </cell>
          <cell r="C102">
            <v>961.67</v>
          </cell>
        </row>
        <row r="103">
          <cell r="B103">
            <v>23</v>
          </cell>
          <cell r="C103">
            <v>0</v>
          </cell>
        </row>
        <row r="104">
          <cell r="B104">
            <v>23</v>
          </cell>
          <cell r="C104">
            <v>6708.03</v>
          </cell>
        </row>
        <row r="105">
          <cell r="B105">
            <v>23</v>
          </cell>
          <cell r="C105">
            <v>149496.32999999999</v>
          </cell>
        </row>
        <row r="106">
          <cell r="B106">
            <v>23</v>
          </cell>
          <cell r="C106">
            <v>143325.82</v>
          </cell>
        </row>
        <row r="107">
          <cell r="B107">
            <v>23</v>
          </cell>
          <cell r="C107">
            <v>8606.7400000000016</v>
          </cell>
        </row>
        <row r="108">
          <cell r="B108" t="str">
            <v>23 Total</v>
          </cell>
          <cell r="C108">
            <v>719030.54</v>
          </cell>
        </row>
        <row r="109">
          <cell r="B109">
            <v>24</v>
          </cell>
          <cell r="C109">
            <v>313691.84000000003</v>
          </cell>
        </row>
        <row r="110">
          <cell r="B110" t="str">
            <v>24 Total</v>
          </cell>
          <cell r="C110">
            <v>313691.84000000003</v>
          </cell>
        </row>
        <row r="111">
          <cell r="B111">
            <v>25</v>
          </cell>
          <cell r="C111">
            <v>1492.3300000000002</v>
          </cell>
        </row>
        <row r="112">
          <cell r="B112">
            <v>25</v>
          </cell>
          <cell r="C112">
            <v>248432.33999999994</v>
          </cell>
        </row>
        <row r="113">
          <cell r="B113">
            <v>25</v>
          </cell>
          <cell r="C113">
            <v>0</v>
          </cell>
        </row>
        <row r="114">
          <cell r="B114">
            <v>25</v>
          </cell>
          <cell r="C114">
            <v>177719.56</v>
          </cell>
        </row>
        <row r="115">
          <cell r="B115" t="str">
            <v>25 Total</v>
          </cell>
          <cell r="C115">
            <v>427644.22999999992</v>
          </cell>
        </row>
        <row r="116">
          <cell r="B116">
            <v>26</v>
          </cell>
          <cell r="C116">
            <v>251422.93</v>
          </cell>
        </row>
        <row r="117">
          <cell r="B117">
            <v>26</v>
          </cell>
          <cell r="C117">
            <v>356529.41000000003</v>
          </cell>
        </row>
        <row r="118">
          <cell r="B118">
            <v>26</v>
          </cell>
          <cell r="C118">
            <v>668125.18000000005</v>
          </cell>
        </row>
        <row r="119">
          <cell r="B119" t="str">
            <v>26 Total</v>
          </cell>
          <cell r="C119">
            <v>1276077.52</v>
          </cell>
        </row>
        <row r="120">
          <cell r="B120">
            <v>28</v>
          </cell>
          <cell r="C120">
            <v>308106.68</v>
          </cell>
        </row>
        <row r="121">
          <cell r="B121" t="str">
            <v>28 Total</v>
          </cell>
          <cell r="C121">
            <v>308106.68</v>
          </cell>
        </row>
        <row r="122">
          <cell r="B122">
            <v>29</v>
          </cell>
          <cell r="C122">
            <v>258510.00000000003</v>
          </cell>
        </row>
        <row r="123">
          <cell r="B123" t="str">
            <v>29 Total</v>
          </cell>
          <cell r="C123">
            <v>258510.00000000003</v>
          </cell>
        </row>
        <row r="124">
          <cell r="B124">
            <v>30</v>
          </cell>
          <cell r="C124">
            <v>1229659.6000000001</v>
          </cell>
        </row>
        <row r="125">
          <cell r="B125">
            <v>30</v>
          </cell>
          <cell r="C125">
            <v>0</v>
          </cell>
        </row>
        <row r="126">
          <cell r="B126">
            <v>30</v>
          </cell>
          <cell r="C126">
            <v>0</v>
          </cell>
        </row>
        <row r="127">
          <cell r="B127" t="str">
            <v>30 Total</v>
          </cell>
          <cell r="C127">
            <v>1229659.6000000001</v>
          </cell>
        </row>
        <row r="128">
          <cell r="B128">
            <v>31</v>
          </cell>
          <cell r="C128">
            <v>1315678.69</v>
          </cell>
        </row>
        <row r="129">
          <cell r="B129" t="str">
            <v>31 Total</v>
          </cell>
          <cell r="C129">
            <v>1315678.69</v>
          </cell>
        </row>
        <row r="130">
          <cell r="B130">
            <v>32</v>
          </cell>
          <cell r="C130">
            <v>1328798.27</v>
          </cell>
        </row>
        <row r="131">
          <cell r="B131">
            <v>32</v>
          </cell>
          <cell r="C131">
            <v>692296.89999999991</v>
          </cell>
        </row>
        <row r="132">
          <cell r="B132" t="str">
            <v>32 Total</v>
          </cell>
          <cell r="C132">
            <v>2021095.17</v>
          </cell>
        </row>
        <row r="133">
          <cell r="B133">
            <v>33</v>
          </cell>
          <cell r="C133">
            <v>-15000</v>
          </cell>
        </row>
        <row r="134">
          <cell r="B134">
            <v>33</v>
          </cell>
          <cell r="C134">
            <v>39174505.57</v>
          </cell>
        </row>
        <row r="135">
          <cell r="B135">
            <v>33</v>
          </cell>
          <cell r="C135">
            <v>682778.99</v>
          </cell>
        </row>
        <row r="136">
          <cell r="B136">
            <v>33</v>
          </cell>
          <cell r="C136">
            <v>1714168.38</v>
          </cell>
        </row>
        <row r="137">
          <cell r="B137">
            <v>33</v>
          </cell>
          <cell r="C137">
            <v>1153459.98</v>
          </cell>
        </row>
        <row r="138">
          <cell r="B138">
            <v>33</v>
          </cell>
          <cell r="C138">
            <v>48295.76</v>
          </cell>
        </row>
        <row r="139">
          <cell r="B139">
            <v>33</v>
          </cell>
          <cell r="C139">
            <v>46760</v>
          </cell>
        </row>
        <row r="140">
          <cell r="B140">
            <v>33</v>
          </cell>
          <cell r="C140">
            <v>0</v>
          </cell>
        </row>
        <row r="141">
          <cell r="B141">
            <v>33</v>
          </cell>
          <cell r="C141">
            <v>11282661.76</v>
          </cell>
        </row>
        <row r="142">
          <cell r="B142">
            <v>33</v>
          </cell>
          <cell r="C142">
            <v>0</v>
          </cell>
        </row>
        <row r="143">
          <cell r="B143">
            <v>33</v>
          </cell>
          <cell r="C143">
            <v>2742712.0700000003</v>
          </cell>
        </row>
        <row r="144">
          <cell r="B144">
            <v>33</v>
          </cell>
          <cell r="C144">
            <v>1520</v>
          </cell>
        </row>
        <row r="145">
          <cell r="B145" t="str">
            <v>33 Total</v>
          </cell>
          <cell r="C145">
            <v>56831862.509999998</v>
          </cell>
        </row>
        <row r="146">
          <cell r="B146">
            <v>34</v>
          </cell>
          <cell r="C146">
            <v>490278.24000000005</v>
          </cell>
        </row>
        <row r="147">
          <cell r="B147" t="str">
            <v>34 Total</v>
          </cell>
          <cell r="C147">
            <v>490278.24000000005</v>
          </cell>
        </row>
        <row r="148">
          <cell r="B148">
            <v>35</v>
          </cell>
          <cell r="C148">
            <v>-18025.830000000002</v>
          </cell>
        </row>
        <row r="149">
          <cell r="B149" t="str">
            <v>35 Total</v>
          </cell>
          <cell r="C149">
            <v>-18025.830000000002</v>
          </cell>
        </row>
        <row r="150">
          <cell r="B150">
            <v>35.03</v>
          </cell>
          <cell r="C150">
            <v>19064.84</v>
          </cell>
        </row>
        <row r="151">
          <cell r="B151">
            <v>35.03</v>
          </cell>
          <cell r="C151">
            <v>20574.38</v>
          </cell>
        </row>
        <row r="152">
          <cell r="B152">
            <v>35.03</v>
          </cell>
          <cell r="C152">
            <v>0</v>
          </cell>
        </row>
        <row r="153">
          <cell r="B153">
            <v>35.03</v>
          </cell>
          <cell r="C153">
            <v>50935.88</v>
          </cell>
        </row>
        <row r="154">
          <cell r="B154" t="str">
            <v>35.03 Total</v>
          </cell>
          <cell r="C154">
            <v>90575.1</v>
          </cell>
        </row>
        <row r="155">
          <cell r="B155">
            <v>35.049999999999997</v>
          </cell>
          <cell r="C155">
            <v>112827.98000000001</v>
          </cell>
        </row>
        <row r="156">
          <cell r="B156" t="str">
            <v>35.05 Total</v>
          </cell>
          <cell r="C156">
            <v>112827.98000000001</v>
          </cell>
        </row>
        <row r="157">
          <cell r="B157">
            <v>35.07</v>
          </cell>
          <cell r="C157">
            <v>1556247.64</v>
          </cell>
        </row>
        <row r="158">
          <cell r="B158">
            <v>35.07</v>
          </cell>
          <cell r="C158">
            <v>429215.85999999993</v>
          </cell>
        </row>
        <row r="159">
          <cell r="B159" t="str">
            <v>35.07 Total</v>
          </cell>
          <cell r="C159">
            <v>1985463.4999999998</v>
          </cell>
        </row>
        <row r="160">
          <cell r="B160">
            <v>35.090000000000003</v>
          </cell>
          <cell r="C160">
            <v>212925.13</v>
          </cell>
        </row>
        <row r="161">
          <cell r="B161">
            <v>35.090000000000003</v>
          </cell>
          <cell r="C161">
            <v>45847.92</v>
          </cell>
        </row>
        <row r="162">
          <cell r="B162" t="str">
            <v>35.09 Total</v>
          </cell>
          <cell r="C162">
            <v>258773.05</v>
          </cell>
        </row>
        <row r="163">
          <cell r="B163">
            <v>35.130000000000003</v>
          </cell>
          <cell r="C163">
            <v>700000</v>
          </cell>
        </row>
        <row r="164">
          <cell r="B164" t="str">
            <v>35.13 Total</v>
          </cell>
          <cell r="C164">
            <v>700000</v>
          </cell>
        </row>
        <row r="166">
          <cell r="B166" t="str">
            <v>Grand Total</v>
          </cell>
          <cell r="C166">
            <v>261379199.29999989</v>
          </cell>
        </row>
        <row r="168">
          <cell r="B168" t="str">
            <v>check</v>
          </cell>
          <cell r="C168">
            <v>0</v>
          </cell>
        </row>
      </sheetData>
      <sheetData sheetId="2" refreshError="1">
        <row r="6">
          <cell r="B6" t="str">
            <v>4.02 Total</v>
          </cell>
          <cell r="C6">
            <v>4295669.29</v>
          </cell>
        </row>
        <row r="7">
          <cell r="B7">
            <v>5.0199999999999996</v>
          </cell>
          <cell r="C7">
            <v>747598.3</v>
          </cell>
        </row>
        <row r="8">
          <cell r="B8" t="str">
            <v>5.02 Total</v>
          </cell>
          <cell r="C8">
            <v>747598.3</v>
          </cell>
        </row>
        <row r="9">
          <cell r="B9">
            <v>11.01</v>
          </cell>
          <cell r="C9">
            <v>0</v>
          </cell>
        </row>
        <row r="10">
          <cell r="B10">
            <v>11.01</v>
          </cell>
          <cell r="C10">
            <v>0</v>
          </cell>
        </row>
        <row r="11">
          <cell r="B11">
            <v>11.01</v>
          </cell>
          <cell r="C11">
            <v>2745119.7</v>
          </cell>
        </row>
        <row r="12">
          <cell r="B12">
            <v>11.01</v>
          </cell>
          <cell r="C12">
            <v>0</v>
          </cell>
        </row>
        <row r="13">
          <cell r="B13">
            <v>11.01</v>
          </cell>
          <cell r="C13">
            <v>0</v>
          </cell>
        </row>
        <row r="14">
          <cell r="B14">
            <v>11.01</v>
          </cell>
          <cell r="C14">
            <v>0</v>
          </cell>
        </row>
        <row r="15">
          <cell r="B15" t="str">
            <v>11.01 Total</v>
          </cell>
          <cell r="C15">
            <v>2745119.7</v>
          </cell>
        </row>
        <row r="16">
          <cell r="B16">
            <v>12.01</v>
          </cell>
          <cell r="C16">
            <v>196821629.88999999</v>
          </cell>
        </row>
        <row r="17">
          <cell r="B17">
            <v>12.01</v>
          </cell>
          <cell r="C17">
            <v>74914.919999999896</v>
          </cell>
        </row>
        <row r="18">
          <cell r="B18">
            <v>12.01</v>
          </cell>
          <cell r="C18">
            <v>-8349043.9999999991</v>
          </cell>
        </row>
        <row r="19">
          <cell r="B19">
            <v>12.01</v>
          </cell>
          <cell r="C19">
            <v>0</v>
          </cell>
        </row>
        <row r="20">
          <cell r="B20">
            <v>12.01</v>
          </cell>
          <cell r="C20">
            <v>15072286.49</v>
          </cell>
        </row>
        <row r="21">
          <cell r="B21">
            <v>12.01</v>
          </cell>
          <cell r="C21">
            <v>0</v>
          </cell>
        </row>
        <row r="22">
          <cell r="B22" t="str">
            <v>12.01 Total</v>
          </cell>
          <cell r="C22">
            <v>203619787.29999998</v>
          </cell>
        </row>
        <row r="23">
          <cell r="B23">
            <v>13.01</v>
          </cell>
          <cell r="C23">
            <v>14359910.310000001</v>
          </cell>
        </row>
        <row r="24">
          <cell r="B24">
            <v>13.01</v>
          </cell>
          <cell r="C24">
            <v>142412.65000000002</v>
          </cell>
        </row>
        <row r="25">
          <cell r="B25">
            <v>13.01</v>
          </cell>
          <cell r="C25">
            <v>-609137.94424550189</v>
          </cell>
        </row>
        <row r="26">
          <cell r="B26" t="str">
            <v>13.01 Total</v>
          </cell>
          <cell r="C26">
            <v>13893185.015754499</v>
          </cell>
        </row>
        <row r="27">
          <cell r="B27">
            <v>14.01</v>
          </cell>
          <cell r="C27">
            <v>0</v>
          </cell>
        </row>
        <row r="28">
          <cell r="B28">
            <v>14.01</v>
          </cell>
          <cell r="C28">
            <v>0</v>
          </cell>
        </row>
        <row r="29">
          <cell r="B29">
            <v>14.01</v>
          </cell>
          <cell r="C29">
            <v>0</v>
          </cell>
        </row>
        <row r="30">
          <cell r="B30">
            <v>14.01</v>
          </cell>
          <cell r="C30">
            <v>438023.71</v>
          </cell>
        </row>
        <row r="31">
          <cell r="B31">
            <v>14.01</v>
          </cell>
          <cell r="C31">
            <v>50758.28</v>
          </cell>
        </row>
        <row r="32">
          <cell r="B32">
            <v>14.01</v>
          </cell>
          <cell r="C32">
            <v>16947.82</v>
          </cell>
        </row>
        <row r="33">
          <cell r="B33">
            <v>14.01</v>
          </cell>
          <cell r="C33">
            <v>0</v>
          </cell>
        </row>
        <row r="34">
          <cell r="B34">
            <v>14.01</v>
          </cell>
          <cell r="C34">
            <v>483620.08999999997</v>
          </cell>
        </row>
        <row r="35">
          <cell r="B35">
            <v>14.01</v>
          </cell>
          <cell r="C35">
            <v>2536.86</v>
          </cell>
        </row>
        <row r="36">
          <cell r="B36">
            <v>14.01</v>
          </cell>
          <cell r="C36">
            <v>355900.69999999995</v>
          </cell>
        </row>
        <row r="37">
          <cell r="B37">
            <v>14.01</v>
          </cell>
          <cell r="C37">
            <v>287364.62</v>
          </cell>
        </row>
        <row r="38">
          <cell r="B38">
            <v>14.01</v>
          </cell>
          <cell r="C38">
            <v>15523959.300000001</v>
          </cell>
        </row>
        <row r="39">
          <cell r="B39">
            <v>14.01</v>
          </cell>
          <cell r="C39">
            <v>0</v>
          </cell>
        </row>
        <row r="40">
          <cell r="B40">
            <v>14.01</v>
          </cell>
          <cell r="C40">
            <v>0</v>
          </cell>
        </row>
        <row r="41">
          <cell r="B41">
            <v>14.01</v>
          </cell>
          <cell r="C41">
            <v>364469.25</v>
          </cell>
        </row>
        <row r="42">
          <cell r="B42">
            <v>14.01</v>
          </cell>
          <cell r="C42">
            <v>628469.66</v>
          </cell>
        </row>
        <row r="43">
          <cell r="B43">
            <v>14.01</v>
          </cell>
          <cell r="C43">
            <v>951123.03</v>
          </cell>
        </row>
        <row r="44">
          <cell r="B44">
            <v>14.01</v>
          </cell>
          <cell r="C44">
            <v>111134.58000000002</v>
          </cell>
        </row>
        <row r="45">
          <cell r="B45">
            <v>14.01</v>
          </cell>
          <cell r="C45">
            <v>0</v>
          </cell>
        </row>
        <row r="46">
          <cell r="B46">
            <v>14.01</v>
          </cell>
          <cell r="C46">
            <v>844624.52</v>
          </cell>
        </row>
        <row r="47">
          <cell r="B47">
            <v>14.01</v>
          </cell>
          <cell r="C47">
            <v>-1483457.3057544981</v>
          </cell>
        </row>
        <row r="48">
          <cell r="B48" t="str">
            <v>14.01 Total</v>
          </cell>
          <cell r="C48">
            <v>18575475.114245504</v>
          </cell>
        </row>
        <row r="49">
          <cell r="B49">
            <v>15.01</v>
          </cell>
          <cell r="C49">
            <v>176366.34999999998</v>
          </cell>
        </row>
        <row r="50">
          <cell r="B50">
            <v>15.01</v>
          </cell>
          <cell r="C50">
            <v>579133.79000000015</v>
          </cell>
        </row>
        <row r="51">
          <cell r="B51">
            <v>15.01</v>
          </cell>
          <cell r="C51">
            <v>30119.86</v>
          </cell>
        </row>
        <row r="52">
          <cell r="B52">
            <v>15.01</v>
          </cell>
          <cell r="C52">
            <v>95989.469999999987</v>
          </cell>
        </row>
        <row r="53">
          <cell r="B53">
            <v>15.01</v>
          </cell>
          <cell r="C53">
            <v>21520</v>
          </cell>
        </row>
        <row r="54">
          <cell r="B54" t="str">
            <v>15.01 Total</v>
          </cell>
          <cell r="C54">
            <v>903129.47000000009</v>
          </cell>
        </row>
        <row r="55">
          <cell r="B55">
            <v>16.010000000000002</v>
          </cell>
          <cell r="C55">
            <v>918020.02999999991</v>
          </cell>
        </row>
        <row r="56">
          <cell r="B56">
            <v>16.010000000000002</v>
          </cell>
          <cell r="C56">
            <v>0</v>
          </cell>
        </row>
        <row r="57">
          <cell r="B57">
            <v>16.010000000000002</v>
          </cell>
          <cell r="C57">
            <v>3609013.3299999991</v>
          </cell>
        </row>
        <row r="58">
          <cell r="B58">
            <v>16.010000000000002</v>
          </cell>
          <cell r="C58">
            <v>5271617.2800000012</v>
          </cell>
        </row>
        <row r="59">
          <cell r="B59" t="str">
            <v>16.01 Total</v>
          </cell>
          <cell r="C59">
            <v>9798650.6400000006</v>
          </cell>
        </row>
        <row r="60">
          <cell r="B60">
            <v>17.010000000000002</v>
          </cell>
          <cell r="C60">
            <v>6041790.75</v>
          </cell>
        </row>
        <row r="61">
          <cell r="B61">
            <v>17.010000000000002</v>
          </cell>
          <cell r="C61">
            <v>0</v>
          </cell>
        </row>
        <row r="62">
          <cell r="B62">
            <v>17.010000000000002</v>
          </cell>
          <cell r="C62">
            <v>0</v>
          </cell>
        </row>
        <row r="63">
          <cell r="B63" t="str">
            <v>17.01 Total</v>
          </cell>
          <cell r="C63">
            <v>6041790.75</v>
          </cell>
        </row>
        <row r="64">
          <cell r="B64">
            <v>18.010000000000002</v>
          </cell>
          <cell r="C64">
            <v>0</v>
          </cell>
        </row>
        <row r="65">
          <cell r="B65" t="str">
            <v>18.01 Total</v>
          </cell>
          <cell r="C65">
            <v>0</v>
          </cell>
        </row>
        <row r="66">
          <cell r="B66">
            <v>19.010000000000002</v>
          </cell>
          <cell r="C66">
            <v>0</v>
          </cell>
        </row>
        <row r="67">
          <cell r="B67" t="str">
            <v>19.01 Total</v>
          </cell>
          <cell r="C67">
            <v>0</v>
          </cell>
        </row>
        <row r="68">
          <cell r="B68">
            <v>20.010000000000002</v>
          </cell>
          <cell r="C68">
            <v>7769380.2799999984</v>
          </cell>
        </row>
        <row r="69">
          <cell r="B69">
            <v>20.010000000000002</v>
          </cell>
          <cell r="C69">
            <v>0</v>
          </cell>
        </row>
        <row r="70">
          <cell r="B70">
            <v>20.010000000000002</v>
          </cell>
          <cell r="C70">
            <v>996860.90999999992</v>
          </cell>
        </row>
        <row r="71">
          <cell r="B71">
            <v>20.010000000000002</v>
          </cell>
          <cell r="C71">
            <v>994.14</v>
          </cell>
        </row>
        <row r="72">
          <cell r="B72">
            <v>20.010000000000002</v>
          </cell>
          <cell r="C72">
            <v>23948.53</v>
          </cell>
        </row>
        <row r="73">
          <cell r="B73">
            <v>20.010000000000002</v>
          </cell>
          <cell r="C73">
            <v>6238701.7599999998</v>
          </cell>
        </row>
        <row r="74">
          <cell r="B74">
            <v>20.010000000000002</v>
          </cell>
          <cell r="C74">
            <v>0</v>
          </cell>
        </row>
        <row r="75">
          <cell r="B75">
            <v>20.010000000000002</v>
          </cell>
          <cell r="C75">
            <v>4983937.1499999985</v>
          </cell>
        </row>
        <row r="76">
          <cell r="B76">
            <v>20.010000000000002</v>
          </cell>
          <cell r="C76">
            <v>517698.32999999996</v>
          </cell>
        </row>
        <row r="77">
          <cell r="B77">
            <v>20.010000000000002</v>
          </cell>
          <cell r="C77">
            <v>0</v>
          </cell>
        </row>
        <row r="78">
          <cell r="B78" t="str">
            <v>20.01 Total</v>
          </cell>
          <cell r="C78">
            <v>20531521.099999994</v>
          </cell>
        </row>
        <row r="79">
          <cell r="B79">
            <v>21.01</v>
          </cell>
          <cell r="C79">
            <v>18982.480000000003</v>
          </cell>
        </row>
        <row r="80">
          <cell r="B80">
            <v>21.01</v>
          </cell>
          <cell r="C80">
            <v>0</v>
          </cell>
        </row>
        <row r="81">
          <cell r="B81">
            <v>21.01</v>
          </cell>
          <cell r="C81">
            <v>2021401.9599999995</v>
          </cell>
        </row>
        <row r="82">
          <cell r="B82">
            <v>21.01</v>
          </cell>
          <cell r="C82">
            <v>1215.68</v>
          </cell>
        </row>
        <row r="83">
          <cell r="B83">
            <v>21.01</v>
          </cell>
          <cell r="C83">
            <v>9738.130000000001</v>
          </cell>
        </row>
        <row r="84">
          <cell r="B84">
            <v>21.01</v>
          </cell>
          <cell r="C84">
            <v>323277.25</v>
          </cell>
        </row>
        <row r="85">
          <cell r="B85">
            <v>21.01</v>
          </cell>
          <cell r="C85">
            <v>83</v>
          </cell>
        </row>
        <row r="86">
          <cell r="B86">
            <v>21.01</v>
          </cell>
          <cell r="C86">
            <v>10</v>
          </cell>
        </row>
        <row r="87">
          <cell r="B87">
            <v>21.01</v>
          </cell>
          <cell r="C87">
            <v>1413.76</v>
          </cell>
        </row>
        <row r="88">
          <cell r="B88">
            <v>21.01</v>
          </cell>
          <cell r="C88">
            <v>87112.010000000009</v>
          </cell>
        </row>
        <row r="89">
          <cell r="B89">
            <v>21.01</v>
          </cell>
          <cell r="C89">
            <v>190724.06</v>
          </cell>
        </row>
        <row r="90">
          <cell r="B90">
            <v>21.01</v>
          </cell>
          <cell r="C90">
            <v>99276.12</v>
          </cell>
        </row>
        <row r="91">
          <cell r="B91">
            <v>21.01</v>
          </cell>
          <cell r="C91">
            <v>1029763.52</v>
          </cell>
        </row>
        <row r="92">
          <cell r="B92" t="str">
            <v>21.01 Total</v>
          </cell>
          <cell r="C92">
            <v>3782997.9699999988</v>
          </cell>
        </row>
        <row r="93">
          <cell r="B93">
            <v>23.01</v>
          </cell>
          <cell r="C93">
            <v>123851.33</v>
          </cell>
        </row>
        <row r="94">
          <cell r="B94">
            <v>23.01</v>
          </cell>
          <cell r="C94">
            <v>9575.07</v>
          </cell>
        </row>
        <row r="95">
          <cell r="B95">
            <v>23.01</v>
          </cell>
          <cell r="C95">
            <v>0</v>
          </cell>
        </row>
        <row r="96">
          <cell r="B96">
            <v>23.01</v>
          </cell>
          <cell r="C96">
            <v>0</v>
          </cell>
        </row>
        <row r="97">
          <cell r="B97">
            <v>23.01</v>
          </cell>
          <cell r="C97">
            <v>3708.9000000000005</v>
          </cell>
        </row>
        <row r="98">
          <cell r="B98">
            <v>23.01</v>
          </cell>
          <cell r="C98">
            <v>48294.200000000004</v>
          </cell>
        </row>
        <row r="99">
          <cell r="B99">
            <v>23.01</v>
          </cell>
          <cell r="C99">
            <v>18806.349999999999</v>
          </cell>
        </row>
        <row r="100">
          <cell r="B100" t="str">
            <v>23.01 Total</v>
          </cell>
          <cell r="C100">
            <v>204235.85</v>
          </cell>
        </row>
        <row r="101">
          <cell r="B101">
            <v>24.01</v>
          </cell>
          <cell r="C101">
            <v>4160906.66</v>
          </cell>
        </row>
        <row r="102">
          <cell r="B102" t="str">
            <v>24.01 Total</v>
          </cell>
          <cell r="C102">
            <v>4160906.66</v>
          </cell>
        </row>
        <row r="103">
          <cell r="B103">
            <v>25.01</v>
          </cell>
          <cell r="C103">
            <v>1464.3200000000002</v>
          </cell>
        </row>
        <row r="104">
          <cell r="B104">
            <v>25.01</v>
          </cell>
          <cell r="C104">
            <v>31482983.509999998</v>
          </cell>
        </row>
        <row r="105">
          <cell r="B105">
            <v>25.01</v>
          </cell>
          <cell r="C105">
            <v>257955.53000000003</v>
          </cell>
        </row>
        <row r="106">
          <cell r="B106">
            <v>25.01</v>
          </cell>
          <cell r="C106">
            <v>17641866.509999998</v>
          </cell>
        </row>
        <row r="107">
          <cell r="B107" t="str">
            <v>25.01 Total</v>
          </cell>
          <cell r="C107">
            <v>49384269.869999997</v>
          </cell>
        </row>
        <row r="108">
          <cell r="B108">
            <v>26.01</v>
          </cell>
          <cell r="C108">
            <v>99887.86</v>
          </cell>
        </row>
        <row r="109">
          <cell r="B109">
            <v>26.01</v>
          </cell>
          <cell r="C109">
            <v>43852.28</v>
          </cell>
        </row>
        <row r="110">
          <cell r="B110">
            <v>26.01</v>
          </cell>
          <cell r="C110">
            <v>98612.68</v>
          </cell>
        </row>
        <row r="111">
          <cell r="B111" t="str">
            <v>26.01 Total</v>
          </cell>
          <cell r="C111">
            <v>242352.82</v>
          </cell>
        </row>
        <row r="112">
          <cell r="B112">
            <v>28.01</v>
          </cell>
          <cell r="C112">
            <v>65572.52</v>
          </cell>
        </row>
        <row r="113">
          <cell r="B113" t="str">
            <v>28.01 Total</v>
          </cell>
          <cell r="C113">
            <v>65572.52</v>
          </cell>
        </row>
        <row r="114">
          <cell r="B114">
            <v>29.01</v>
          </cell>
          <cell r="C114">
            <v>1140076.7699999998</v>
          </cell>
        </row>
        <row r="115">
          <cell r="B115" t="str">
            <v>29.01 Total</v>
          </cell>
          <cell r="C115">
            <v>1140076.7699999998</v>
          </cell>
        </row>
        <row r="116">
          <cell r="B116">
            <v>30.01</v>
          </cell>
          <cell r="C116">
            <v>208973.67</v>
          </cell>
        </row>
        <row r="117">
          <cell r="B117">
            <v>30.01</v>
          </cell>
          <cell r="C117">
            <v>0</v>
          </cell>
        </row>
        <row r="118">
          <cell r="B118" t="str">
            <v>30.01 Total</v>
          </cell>
          <cell r="C118">
            <v>208973.67</v>
          </cell>
        </row>
        <row r="119">
          <cell r="B119">
            <v>31.01</v>
          </cell>
          <cell r="C119">
            <v>642138.11</v>
          </cell>
        </row>
        <row r="120">
          <cell r="B120" t="str">
            <v>31.01 Total</v>
          </cell>
          <cell r="C120">
            <v>642138.11</v>
          </cell>
        </row>
        <row r="121">
          <cell r="B121">
            <v>32.01</v>
          </cell>
          <cell r="C121">
            <v>234122.99</v>
          </cell>
        </row>
        <row r="122">
          <cell r="B122">
            <v>32.01</v>
          </cell>
          <cell r="C122">
            <v>61083.99</v>
          </cell>
        </row>
        <row r="123">
          <cell r="B123" t="str">
            <v>32.01 Total</v>
          </cell>
          <cell r="C123">
            <v>295206.98</v>
          </cell>
        </row>
        <row r="124">
          <cell r="B124">
            <v>33.01</v>
          </cell>
          <cell r="C124">
            <v>1672.25</v>
          </cell>
        </row>
        <row r="125">
          <cell r="B125">
            <v>33.01</v>
          </cell>
          <cell r="C125">
            <v>54267471.449999996</v>
          </cell>
        </row>
        <row r="126">
          <cell r="B126">
            <v>33.01</v>
          </cell>
          <cell r="C126">
            <v>0</v>
          </cell>
        </row>
        <row r="127">
          <cell r="B127">
            <v>33.01</v>
          </cell>
          <cell r="C127">
            <v>3113177.61</v>
          </cell>
        </row>
        <row r="128">
          <cell r="B128">
            <v>33.01</v>
          </cell>
          <cell r="C128">
            <v>0</v>
          </cell>
        </row>
        <row r="129">
          <cell r="B129">
            <v>33.01</v>
          </cell>
          <cell r="C129">
            <v>0</v>
          </cell>
        </row>
        <row r="130">
          <cell r="B130">
            <v>33.01</v>
          </cell>
          <cell r="C130">
            <v>0</v>
          </cell>
        </row>
        <row r="131">
          <cell r="B131">
            <v>33.01</v>
          </cell>
          <cell r="C131">
            <v>0</v>
          </cell>
        </row>
        <row r="132">
          <cell r="B132">
            <v>33.01</v>
          </cell>
          <cell r="C132">
            <v>58224963.429999992</v>
          </cell>
        </row>
        <row r="133">
          <cell r="B133">
            <v>33.01</v>
          </cell>
          <cell r="C133">
            <v>0</v>
          </cell>
        </row>
        <row r="134">
          <cell r="B134">
            <v>33.01</v>
          </cell>
          <cell r="C134">
            <v>0</v>
          </cell>
        </row>
        <row r="135">
          <cell r="B135">
            <v>33.01</v>
          </cell>
          <cell r="C135">
            <v>0</v>
          </cell>
        </row>
        <row r="136">
          <cell r="B136">
            <v>33.01</v>
          </cell>
          <cell r="C136">
            <v>11588.35</v>
          </cell>
        </row>
        <row r="137">
          <cell r="B137">
            <v>33.01</v>
          </cell>
          <cell r="C137">
            <v>0</v>
          </cell>
        </row>
        <row r="138">
          <cell r="B138" t="str">
            <v>33.01 Total</v>
          </cell>
          <cell r="C138">
            <v>115618873.08999997</v>
          </cell>
        </row>
        <row r="139">
          <cell r="B139">
            <v>34.01</v>
          </cell>
          <cell r="C139">
            <v>34018426.370000005</v>
          </cell>
        </row>
        <row r="140">
          <cell r="B140" t="str">
            <v>34.01 Total</v>
          </cell>
          <cell r="C140">
            <v>34018426.370000005</v>
          </cell>
        </row>
        <row r="141">
          <cell r="B141">
            <v>35.01</v>
          </cell>
          <cell r="C141">
            <v>-315542.46999999997</v>
          </cell>
        </row>
        <row r="142">
          <cell r="B142" t="str">
            <v>35.01 Total</v>
          </cell>
          <cell r="C142">
            <v>-315542.46999999997</v>
          </cell>
        </row>
        <row r="143">
          <cell r="B143">
            <v>35.04</v>
          </cell>
          <cell r="C143">
            <v>8584.82</v>
          </cell>
        </row>
        <row r="144">
          <cell r="B144">
            <v>35.04</v>
          </cell>
          <cell r="C144">
            <v>9908.2799999999988</v>
          </cell>
        </row>
        <row r="145">
          <cell r="B145">
            <v>35.04</v>
          </cell>
          <cell r="C145">
            <v>0</v>
          </cell>
        </row>
        <row r="146">
          <cell r="B146">
            <v>35.04</v>
          </cell>
          <cell r="C146">
            <v>410068.10999999987</v>
          </cell>
        </row>
        <row r="147">
          <cell r="B147" t="str">
            <v>35.04 Total</v>
          </cell>
          <cell r="C147">
            <v>428561.20999999985</v>
          </cell>
        </row>
        <row r="148">
          <cell r="B148">
            <v>35.06</v>
          </cell>
          <cell r="C148">
            <v>13889.79</v>
          </cell>
        </row>
        <row r="149">
          <cell r="B149" t="str">
            <v>35.06 Total</v>
          </cell>
          <cell r="C149">
            <v>13889.79</v>
          </cell>
        </row>
        <row r="150">
          <cell r="B150">
            <v>35.08</v>
          </cell>
          <cell r="C150">
            <v>140846788.13999999</v>
          </cell>
        </row>
        <row r="151">
          <cell r="B151">
            <v>35.08</v>
          </cell>
          <cell r="C151">
            <v>996276.85999999987</v>
          </cell>
        </row>
        <row r="152">
          <cell r="B152" t="str">
            <v>35.08 Total</v>
          </cell>
          <cell r="C152">
            <v>141843065</v>
          </cell>
        </row>
        <row r="153">
          <cell r="B153">
            <v>35.14</v>
          </cell>
          <cell r="C153">
            <v>1125364.26</v>
          </cell>
        </row>
      </sheetData>
      <sheetData sheetId="3" refreshError="1"/>
      <sheetData sheetId="4" refreshError="1">
        <row r="4">
          <cell r="B4" t="str">
            <v>C/C</v>
          </cell>
          <cell r="C4" t="str">
            <v>Symphony</v>
          </cell>
        </row>
        <row r="5">
          <cell r="B5">
            <v>4</v>
          </cell>
          <cell r="C5">
            <v>5479370.0500000007</v>
          </cell>
        </row>
        <row r="6">
          <cell r="B6" t="str">
            <v>4 Total</v>
          </cell>
          <cell r="C6">
            <v>5479370.0500000007</v>
          </cell>
        </row>
        <row r="7">
          <cell r="B7">
            <v>5</v>
          </cell>
          <cell r="C7">
            <v>138083.19</v>
          </cell>
        </row>
        <row r="8">
          <cell r="B8" t="str">
            <v>5 Total</v>
          </cell>
          <cell r="C8">
            <v>138083.19</v>
          </cell>
        </row>
        <row r="9">
          <cell r="B9">
            <v>12</v>
          </cell>
          <cell r="C9">
            <v>0</v>
          </cell>
        </row>
        <row r="10">
          <cell r="B10">
            <v>12</v>
          </cell>
          <cell r="C10">
            <v>0</v>
          </cell>
        </row>
        <row r="11">
          <cell r="B11">
            <v>12</v>
          </cell>
          <cell r="C11">
            <v>0</v>
          </cell>
        </row>
        <row r="12">
          <cell r="B12">
            <v>12</v>
          </cell>
          <cell r="C12">
            <v>0</v>
          </cell>
        </row>
        <row r="13">
          <cell r="B13">
            <v>12</v>
          </cell>
          <cell r="C13">
            <v>13313537.835999995</v>
          </cell>
        </row>
        <row r="14">
          <cell r="B14">
            <v>12</v>
          </cell>
          <cell r="C14">
            <v>0</v>
          </cell>
        </row>
        <row r="15">
          <cell r="B15" t="str">
            <v>12 Total</v>
          </cell>
          <cell r="C15">
            <v>13313537.835999995</v>
          </cell>
        </row>
        <row r="16">
          <cell r="B16">
            <v>13</v>
          </cell>
          <cell r="C16">
            <v>0</v>
          </cell>
        </row>
        <row r="17">
          <cell r="B17">
            <v>13</v>
          </cell>
          <cell r="C17">
            <v>0</v>
          </cell>
        </row>
        <row r="18">
          <cell r="B18">
            <v>13</v>
          </cell>
          <cell r="C18">
            <v>0</v>
          </cell>
        </row>
        <row r="19">
          <cell r="B19" t="str">
            <v>13 Total</v>
          </cell>
          <cell r="C19">
            <v>0</v>
          </cell>
        </row>
        <row r="20">
          <cell r="B20">
            <v>14</v>
          </cell>
          <cell r="C20">
            <v>0</v>
          </cell>
        </row>
        <row r="21">
          <cell r="B21">
            <v>14</v>
          </cell>
          <cell r="C21">
            <v>0</v>
          </cell>
        </row>
        <row r="22">
          <cell r="B22">
            <v>14</v>
          </cell>
          <cell r="C22">
            <v>0</v>
          </cell>
        </row>
        <row r="23">
          <cell r="B23">
            <v>14</v>
          </cell>
          <cell r="C23">
            <v>1245</v>
          </cell>
        </row>
        <row r="24">
          <cell r="B24">
            <v>14</v>
          </cell>
          <cell r="C24">
            <v>811564.8679999999</v>
          </cell>
        </row>
        <row r="25">
          <cell r="B25">
            <v>14</v>
          </cell>
          <cell r="C25">
            <v>0</v>
          </cell>
        </row>
        <row r="26">
          <cell r="B26">
            <v>14</v>
          </cell>
          <cell r="C26">
            <v>1565.62</v>
          </cell>
        </row>
        <row r="27">
          <cell r="B27">
            <v>14</v>
          </cell>
          <cell r="C27">
            <v>2624.96</v>
          </cell>
        </row>
        <row r="28">
          <cell r="B28">
            <v>14</v>
          </cell>
          <cell r="C28">
            <v>0</v>
          </cell>
        </row>
        <row r="29">
          <cell r="B29">
            <v>14</v>
          </cell>
          <cell r="C29">
            <v>0</v>
          </cell>
        </row>
        <row r="30">
          <cell r="B30">
            <v>14</v>
          </cell>
          <cell r="C30">
            <v>0</v>
          </cell>
        </row>
        <row r="31">
          <cell r="B31">
            <v>14</v>
          </cell>
          <cell r="C31">
            <v>0</v>
          </cell>
        </row>
        <row r="32">
          <cell r="B32">
            <v>14</v>
          </cell>
          <cell r="C32">
            <v>0</v>
          </cell>
        </row>
        <row r="33">
          <cell r="B33">
            <v>14</v>
          </cell>
          <cell r="C33">
            <v>0</v>
          </cell>
        </row>
        <row r="34">
          <cell r="B34">
            <v>14</v>
          </cell>
          <cell r="C34">
            <v>0</v>
          </cell>
        </row>
        <row r="35">
          <cell r="B35">
            <v>14</v>
          </cell>
          <cell r="C35">
            <v>0</v>
          </cell>
        </row>
        <row r="36">
          <cell r="B36" t="str">
            <v>14 Total</v>
          </cell>
          <cell r="C36">
            <v>817000.44799999986</v>
          </cell>
        </row>
        <row r="37">
          <cell r="B37">
            <v>15</v>
          </cell>
          <cell r="C37">
            <v>2085</v>
          </cell>
        </row>
        <row r="38">
          <cell r="B38">
            <v>15</v>
          </cell>
          <cell r="C38">
            <v>142030.56</v>
          </cell>
        </row>
        <row r="39">
          <cell r="B39">
            <v>15</v>
          </cell>
          <cell r="C39">
            <v>20702.690000000002</v>
          </cell>
        </row>
        <row r="40">
          <cell r="B40">
            <v>15</v>
          </cell>
          <cell r="C40">
            <v>0</v>
          </cell>
        </row>
        <row r="41">
          <cell r="B41">
            <v>15</v>
          </cell>
          <cell r="C41">
            <v>0</v>
          </cell>
        </row>
        <row r="42">
          <cell r="B42" t="str">
            <v>15 Total</v>
          </cell>
          <cell r="C42">
            <v>164818.25</v>
          </cell>
        </row>
        <row r="43">
          <cell r="B43">
            <v>16</v>
          </cell>
          <cell r="C43">
            <v>0</v>
          </cell>
        </row>
        <row r="44">
          <cell r="B44">
            <v>16</v>
          </cell>
          <cell r="C44">
            <v>0</v>
          </cell>
        </row>
        <row r="45">
          <cell r="B45">
            <v>16</v>
          </cell>
          <cell r="C45">
            <v>0</v>
          </cell>
        </row>
        <row r="46">
          <cell r="B46">
            <v>16</v>
          </cell>
          <cell r="C46">
            <v>0</v>
          </cell>
        </row>
        <row r="47">
          <cell r="B47" t="str">
            <v>16 Total</v>
          </cell>
          <cell r="C47">
            <v>0</v>
          </cell>
        </row>
        <row r="48">
          <cell r="B48">
            <v>17</v>
          </cell>
          <cell r="C48">
            <v>125764.84999999999</v>
          </cell>
        </row>
        <row r="49">
          <cell r="B49">
            <v>17</v>
          </cell>
          <cell r="C49">
            <v>0</v>
          </cell>
        </row>
        <row r="50">
          <cell r="B50">
            <v>17</v>
          </cell>
          <cell r="C50">
            <v>0</v>
          </cell>
        </row>
        <row r="51">
          <cell r="B51" t="str">
            <v>17 Total</v>
          </cell>
          <cell r="C51">
            <v>125764.84999999999</v>
          </cell>
        </row>
        <row r="52">
          <cell r="B52">
            <v>18</v>
          </cell>
          <cell r="C52">
            <v>0</v>
          </cell>
        </row>
        <row r="53">
          <cell r="B53" t="str">
            <v>18 Total</v>
          </cell>
          <cell r="C53">
            <v>0</v>
          </cell>
        </row>
        <row r="54">
          <cell r="B54">
            <v>19</v>
          </cell>
          <cell r="C54">
            <v>0</v>
          </cell>
        </row>
        <row r="55">
          <cell r="B55" t="str">
            <v>19 Total</v>
          </cell>
          <cell r="C55">
            <v>0</v>
          </cell>
        </row>
        <row r="56">
          <cell r="B56">
            <v>20</v>
          </cell>
          <cell r="C56">
            <v>17558.760000000002</v>
          </cell>
        </row>
        <row r="57">
          <cell r="B57">
            <v>20</v>
          </cell>
          <cell r="C57">
            <v>0</v>
          </cell>
        </row>
        <row r="58">
          <cell r="B58">
            <v>20</v>
          </cell>
          <cell r="C58">
            <v>41103.199999999997</v>
          </cell>
        </row>
        <row r="59">
          <cell r="B59">
            <v>20</v>
          </cell>
          <cell r="C59">
            <v>0</v>
          </cell>
        </row>
        <row r="60">
          <cell r="B60">
            <v>20</v>
          </cell>
          <cell r="C60">
            <v>0</v>
          </cell>
        </row>
        <row r="61">
          <cell r="B61">
            <v>20</v>
          </cell>
          <cell r="C61">
            <v>0</v>
          </cell>
        </row>
        <row r="62">
          <cell r="B62">
            <v>20</v>
          </cell>
          <cell r="C62">
            <v>0</v>
          </cell>
        </row>
        <row r="63">
          <cell r="B63">
            <v>20</v>
          </cell>
          <cell r="C63">
            <v>0</v>
          </cell>
        </row>
        <row r="64">
          <cell r="B64">
            <v>20</v>
          </cell>
          <cell r="C64">
            <v>41136.740000000005</v>
          </cell>
        </row>
        <row r="65">
          <cell r="B65">
            <v>20</v>
          </cell>
          <cell r="C65">
            <v>0</v>
          </cell>
        </row>
        <row r="66">
          <cell r="B66" t="str">
            <v>20 Total</v>
          </cell>
          <cell r="C66">
            <v>99798.700000000012</v>
          </cell>
        </row>
        <row r="67">
          <cell r="B67">
            <v>21</v>
          </cell>
          <cell r="C67">
            <v>0</v>
          </cell>
        </row>
        <row r="68">
          <cell r="B68">
            <v>21</v>
          </cell>
          <cell r="C68">
            <v>0</v>
          </cell>
        </row>
        <row r="69">
          <cell r="B69">
            <v>21</v>
          </cell>
          <cell r="C69">
            <v>1431942.6</v>
          </cell>
        </row>
        <row r="70">
          <cell r="B70">
            <v>21</v>
          </cell>
          <cell r="C70">
            <v>0</v>
          </cell>
        </row>
        <row r="71">
          <cell r="B71">
            <v>21</v>
          </cell>
          <cell r="C71">
            <v>0</v>
          </cell>
        </row>
        <row r="72">
          <cell r="B72">
            <v>21</v>
          </cell>
          <cell r="C72">
            <v>0</v>
          </cell>
        </row>
        <row r="73">
          <cell r="B73">
            <v>21</v>
          </cell>
          <cell r="C73">
            <v>0</v>
          </cell>
        </row>
        <row r="74">
          <cell r="B74">
            <v>21</v>
          </cell>
          <cell r="C74">
            <v>-0.47999999999956344</v>
          </cell>
        </row>
        <row r="75">
          <cell r="B75">
            <v>21</v>
          </cell>
          <cell r="C75">
            <v>0</v>
          </cell>
        </row>
        <row r="76">
          <cell r="B76">
            <v>21</v>
          </cell>
          <cell r="C76">
            <v>0</v>
          </cell>
        </row>
        <row r="77">
          <cell r="B77">
            <v>21</v>
          </cell>
          <cell r="C77">
            <v>-1.1999999999992723</v>
          </cell>
        </row>
        <row r="78">
          <cell r="B78">
            <v>21</v>
          </cell>
          <cell r="C78">
            <v>1.8500000000049477</v>
          </cell>
        </row>
        <row r="79">
          <cell r="B79">
            <v>21</v>
          </cell>
          <cell r="C79">
            <v>0.72000000000116415</v>
          </cell>
        </row>
        <row r="80">
          <cell r="B80" t="str">
            <v>21 Total</v>
          </cell>
          <cell r="C80">
            <v>1431943.4900000002</v>
          </cell>
        </row>
        <row r="81">
          <cell r="B81">
            <v>23</v>
          </cell>
          <cell r="C81">
            <v>13829.149999999996</v>
          </cell>
        </row>
        <row r="82">
          <cell r="B82">
            <v>23</v>
          </cell>
          <cell r="C82">
            <v>0</v>
          </cell>
        </row>
        <row r="83">
          <cell r="B83">
            <v>23</v>
          </cell>
          <cell r="C83">
            <v>0</v>
          </cell>
        </row>
        <row r="84">
          <cell r="B84">
            <v>23</v>
          </cell>
          <cell r="C84">
            <v>0</v>
          </cell>
        </row>
        <row r="85">
          <cell r="B85">
            <v>23</v>
          </cell>
          <cell r="C85">
            <v>0</v>
          </cell>
        </row>
        <row r="86">
          <cell r="B86">
            <v>23</v>
          </cell>
          <cell r="C86">
            <v>14904.929999999998</v>
          </cell>
        </row>
        <row r="87">
          <cell r="B87">
            <v>23</v>
          </cell>
          <cell r="C87">
            <v>0</v>
          </cell>
        </row>
        <row r="88">
          <cell r="B88" t="str">
            <v>23 Total</v>
          </cell>
          <cell r="C88">
            <v>28734.079999999994</v>
          </cell>
        </row>
        <row r="89">
          <cell r="B89">
            <v>24</v>
          </cell>
          <cell r="C89">
            <v>334856.69</v>
          </cell>
        </row>
        <row r="90">
          <cell r="B90" t="str">
            <v>24 Total</v>
          </cell>
          <cell r="C90">
            <v>334856.69</v>
          </cell>
        </row>
        <row r="91">
          <cell r="B91">
            <v>25</v>
          </cell>
          <cell r="C91">
            <v>31646.939999999995</v>
          </cell>
        </row>
        <row r="92">
          <cell r="B92">
            <v>25</v>
          </cell>
          <cell r="C92">
            <v>0</v>
          </cell>
        </row>
        <row r="93">
          <cell r="B93">
            <v>25</v>
          </cell>
          <cell r="C93">
            <v>2324.1399999999994</v>
          </cell>
        </row>
        <row r="94">
          <cell r="B94" t="str">
            <v>25 Total</v>
          </cell>
          <cell r="C94">
            <v>33971.079999999994</v>
          </cell>
        </row>
        <row r="95">
          <cell r="B95">
            <v>26</v>
          </cell>
          <cell r="C95">
            <v>0</v>
          </cell>
        </row>
        <row r="96">
          <cell r="B96">
            <v>26</v>
          </cell>
          <cell r="C96">
            <v>972.72</v>
          </cell>
        </row>
        <row r="97">
          <cell r="B97">
            <v>26</v>
          </cell>
          <cell r="C97">
            <v>19671.89</v>
          </cell>
        </row>
        <row r="98">
          <cell r="B98" t="str">
            <v>26 Total</v>
          </cell>
          <cell r="C98">
            <v>20644.61</v>
          </cell>
        </row>
        <row r="99">
          <cell r="B99">
            <v>28</v>
          </cell>
          <cell r="C99">
            <v>0</v>
          </cell>
        </row>
        <row r="100">
          <cell r="B100" t="str">
            <v>28 Total</v>
          </cell>
          <cell r="C100">
            <v>0</v>
          </cell>
        </row>
        <row r="101">
          <cell r="B101">
            <v>30</v>
          </cell>
          <cell r="C101">
            <v>0</v>
          </cell>
        </row>
        <row r="102">
          <cell r="B102">
            <v>30</v>
          </cell>
          <cell r="C102">
            <v>-20724</v>
          </cell>
        </row>
        <row r="103">
          <cell r="B103">
            <v>30</v>
          </cell>
          <cell r="C103">
            <v>0</v>
          </cell>
        </row>
        <row r="104">
          <cell r="B104" t="str">
            <v>30 Total</v>
          </cell>
          <cell r="C104">
            <v>-20724</v>
          </cell>
        </row>
        <row r="105">
          <cell r="B105">
            <v>31</v>
          </cell>
          <cell r="C105">
            <v>267220.34000000003</v>
          </cell>
        </row>
        <row r="106">
          <cell r="B106" t="str">
            <v>31 Total</v>
          </cell>
          <cell r="C106">
            <v>267220.34000000003</v>
          </cell>
        </row>
        <row r="107">
          <cell r="B107">
            <v>32</v>
          </cell>
          <cell r="C107">
            <v>6129.56</v>
          </cell>
        </row>
        <row r="108">
          <cell r="B108">
            <v>32</v>
          </cell>
          <cell r="C108">
            <v>0</v>
          </cell>
        </row>
        <row r="109">
          <cell r="B109" t="str">
            <v>32 Total</v>
          </cell>
          <cell r="C109">
            <v>6129.56</v>
          </cell>
        </row>
        <row r="110">
          <cell r="B110">
            <v>33</v>
          </cell>
          <cell r="C110">
            <v>0</v>
          </cell>
        </row>
        <row r="111">
          <cell r="B111">
            <v>33</v>
          </cell>
          <cell r="C111">
            <v>216957.28</v>
          </cell>
        </row>
        <row r="112">
          <cell r="B112">
            <v>33</v>
          </cell>
          <cell r="C112">
            <v>0</v>
          </cell>
        </row>
        <row r="113">
          <cell r="B113">
            <v>33</v>
          </cell>
          <cell r="C113">
            <v>0</v>
          </cell>
        </row>
        <row r="114">
          <cell r="B114">
            <v>33</v>
          </cell>
          <cell r="C114">
            <v>0</v>
          </cell>
        </row>
        <row r="115">
          <cell r="B115">
            <v>33</v>
          </cell>
          <cell r="C115">
            <v>2461366.023</v>
          </cell>
        </row>
        <row r="116">
          <cell r="B116">
            <v>33</v>
          </cell>
        </row>
        <row r="117">
          <cell r="B117">
            <v>33</v>
          </cell>
        </row>
        <row r="118">
          <cell r="B118">
            <v>33</v>
          </cell>
          <cell r="C118">
            <v>9406036.4299999923</v>
          </cell>
        </row>
        <row r="119">
          <cell r="B119">
            <v>33</v>
          </cell>
          <cell r="C119">
            <v>0</v>
          </cell>
        </row>
        <row r="120">
          <cell r="B120">
            <v>33</v>
          </cell>
          <cell r="C120">
            <v>0</v>
          </cell>
        </row>
        <row r="121">
          <cell r="B121">
            <v>33</v>
          </cell>
          <cell r="C121">
            <v>0</v>
          </cell>
        </row>
        <row r="122">
          <cell r="B122" t="str">
            <v>33 Total</v>
          </cell>
          <cell r="C122">
            <v>12084359.732999992</v>
          </cell>
        </row>
        <row r="123">
          <cell r="B123">
            <v>34</v>
          </cell>
          <cell r="C123">
            <v>74863.556299999997</v>
          </cell>
        </row>
        <row r="124">
          <cell r="B124" t="str">
            <v>34 Total</v>
          </cell>
          <cell r="C124">
            <v>74863.556299999997</v>
          </cell>
        </row>
        <row r="125">
          <cell r="B125">
            <v>35</v>
          </cell>
          <cell r="C125">
            <v>0</v>
          </cell>
        </row>
        <row r="126">
          <cell r="B126" t="str">
            <v>35 Total</v>
          </cell>
          <cell r="C126">
            <v>0</v>
          </cell>
        </row>
        <row r="127">
          <cell r="B127">
            <v>35.03</v>
          </cell>
          <cell r="C127">
            <v>0</v>
          </cell>
        </row>
        <row r="128">
          <cell r="B128">
            <v>35.03</v>
          </cell>
          <cell r="C128">
            <v>0</v>
          </cell>
        </row>
        <row r="129">
          <cell r="B129">
            <v>35.03</v>
          </cell>
          <cell r="C129">
            <v>0</v>
          </cell>
        </row>
        <row r="130">
          <cell r="B130">
            <v>35.03</v>
          </cell>
          <cell r="C130">
            <v>0</v>
          </cell>
        </row>
        <row r="131">
          <cell r="B131">
            <v>35.03</v>
          </cell>
          <cell r="C131">
            <v>0</v>
          </cell>
        </row>
        <row r="132">
          <cell r="B132" t="str">
            <v>35.03 Total</v>
          </cell>
          <cell r="C132">
            <v>0</v>
          </cell>
        </row>
        <row r="133">
          <cell r="B133">
            <v>35.049999999999997</v>
          </cell>
          <cell r="C133">
            <v>17260.270000000004</v>
          </cell>
        </row>
        <row r="134">
          <cell r="B134" t="str">
            <v>35.05 Total</v>
          </cell>
          <cell r="C134">
            <v>17260.270000000004</v>
          </cell>
        </row>
        <row r="135">
          <cell r="B135">
            <v>35.07</v>
          </cell>
          <cell r="C135">
            <v>1808045.0350000006</v>
          </cell>
        </row>
        <row r="136">
          <cell r="B136">
            <v>35.07</v>
          </cell>
          <cell r="C136">
            <v>24691.959999999963</v>
          </cell>
        </row>
        <row r="137">
          <cell r="B137" t="str">
            <v>35.07 Total</v>
          </cell>
          <cell r="C137">
            <v>1832736.9950000006</v>
          </cell>
        </row>
        <row r="138">
          <cell r="B138">
            <v>35.090000000000003</v>
          </cell>
          <cell r="C138">
            <v>0</v>
          </cell>
        </row>
        <row r="139">
          <cell r="B139">
            <v>35.090000000000003</v>
          </cell>
          <cell r="C139">
            <v>0</v>
          </cell>
        </row>
        <row r="140">
          <cell r="B140" t="str">
            <v>35.09 Total</v>
          </cell>
          <cell r="C140">
            <v>0</v>
          </cell>
        </row>
        <row r="141">
          <cell r="B141">
            <v>35.159999999999997</v>
          </cell>
          <cell r="C141">
            <v>0</v>
          </cell>
        </row>
        <row r="142">
          <cell r="B142" t="str">
            <v>35.16 Total</v>
          </cell>
          <cell r="C142">
            <v>0</v>
          </cell>
        </row>
        <row r="143">
          <cell r="B143">
            <v>35.119999999999997</v>
          </cell>
          <cell r="C143">
            <v>85660819.931700006</v>
          </cell>
        </row>
        <row r="144">
          <cell r="B144" t="str">
            <v>35.12 Total</v>
          </cell>
          <cell r="C144">
            <v>85660819.931700006</v>
          </cell>
        </row>
      </sheetData>
      <sheetData sheetId="5" refreshError="1">
        <row r="4">
          <cell r="B4" t="str">
            <v>C/C</v>
          </cell>
          <cell r="C4" t="str">
            <v>MSC</v>
          </cell>
        </row>
        <row r="5">
          <cell r="B5">
            <v>4</v>
          </cell>
          <cell r="C5">
            <v>0</v>
          </cell>
        </row>
        <row r="6">
          <cell r="B6">
            <v>4</v>
          </cell>
          <cell r="C6">
            <v>151198.87</v>
          </cell>
        </row>
        <row r="7">
          <cell r="B7" t="str">
            <v>4 Total</v>
          </cell>
          <cell r="C7">
            <v>151198.87</v>
          </cell>
        </row>
        <row r="8">
          <cell r="B8">
            <v>5</v>
          </cell>
          <cell r="C8">
            <v>724956.30000000016</v>
          </cell>
        </row>
        <row r="9">
          <cell r="B9" t="str">
            <v>5 Total</v>
          </cell>
          <cell r="C9">
            <v>724956.30000000016</v>
          </cell>
        </row>
        <row r="10">
          <cell r="B10">
            <v>11</v>
          </cell>
          <cell r="C10">
            <v>0</v>
          </cell>
        </row>
        <row r="11">
          <cell r="B11">
            <v>11</v>
          </cell>
          <cell r="C11">
            <v>0</v>
          </cell>
        </row>
        <row r="12">
          <cell r="B12">
            <v>11</v>
          </cell>
          <cell r="C12">
            <v>1264417.8999999999</v>
          </cell>
        </row>
        <row r="13">
          <cell r="B13">
            <v>11</v>
          </cell>
          <cell r="C13">
            <v>0</v>
          </cell>
        </row>
        <row r="14">
          <cell r="B14">
            <v>11</v>
          </cell>
          <cell r="C14">
            <v>0</v>
          </cell>
        </row>
        <row r="15">
          <cell r="B15">
            <v>11</v>
          </cell>
          <cell r="C15">
            <v>612006.09</v>
          </cell>
        </row>
        <row r="16">
          <cell r="B16" t="str">
            <v>11 Total</v>
          </cell>
          <cell r="C16">
            <v>1876423.9899999998</v>
          </cell>
        </row>
        <row r="17">
          <cell r="B17">
            <v>12</v>
          </cell>
          <cell r="C17">
            <v>12867993.879999999</v>
          </cell>
        </row>
        <row r="18">
          <cell r="B18">
            <v>12</v>
          </cell>
          <cell r="C18">
            <v>65338.830000000009</v>
          </cell>
        </row>
        <row r="19">
          <cell r="B19">
            <v>12</v>
          </cell>
          <cell r="C19">
            <v>-359861.5</v>
          </cell>
        </row>
        <row r="20">
          <cell r="B20">
            <v>12</v>
          </cell>
          <cell r="C20">
            <v>0</v>
          </cell>
        </row>
        <row r="21">
          <cell r="B21">
            <v>12</v>
          </cell>
          <cell r="C21">
            <v>1212105.3899999999</v>
          </cell>
        </row>
        <row r="22">
          <cell r="B22">
            <v>12</v>
          </cell>
          <cell r="C22">
            <v>0</v>
          </cell>
        </row>
        <row r="23">
          <cell r="B23" t="str">
            <v>12 Total</v>
          </cell>
          <cell r="C23">
            <v>13785576.6</v>
          </cell>
        </row>
        <row r="24">
          <cell r="B24">
            <v>13</v>
          </cell>
          <cell r="C24">
            <v>978989.30300000007</v>
          </cell>
        </row>
        <row r="25">
          <cell r="B25">
            <v>13</v>
          </cell>
          <cell r="C25">
            <v>24583</v>
          </cell>
        </row>
        <row r="26">
          <cell r="B26">
            <v>13</v>
          </cell>
          <cell r="C26">
            <v>0</v>
          </cell>
        </row>
        <row r="27">
          <cell r="B27" t="str">
            <v>13 Total</v>
          </cell>
          <cell r="C27">
            <v>1003572.3030000001</v>
          </cell>
        </row>
        <row r="28">
          <cell r="B28">
            <v>14</v>
          </cell>
          <cell r="C28">
            <v>0</v>
          </cell>
        </row>
        <row r="29">
          <cell r="B29">
            <v>14</v>
          </cell>
          <cell r="C29">
            <v>0</v>
          </cell>
        </row>
        <row r="30">
          <cell r="B30">
            <v>14</v>
          </cell>
          <cell r="C30">
            <v>0</v>
          </cell>
        </row>
        <row r="31">
          <cell r="B31">
            <v>14</v>
          </cell>
          <cell r="C31">
            <v>25399.969999999998</v>
          </cell>
        </row>
        <row r="32">
          <cell r="B32">
            <v>14</v>
          </cell>
          <cell r="C32">
            <v>18427.490000000002</v>
          </cell>
        </row>
        <row r="33">
          <cell r="B33">
            <v>14</v>
          </cell>
          <cell r="C33">
            <v>125507.87</v>
          </cell>
        </row>
        <row r="34">
          <cell r="B34">
            <v>14</v>
          </cell>
          <cell r="C34">
            <v>46834.979999999996</v>
          </cell>
        </row>
        <row r="35">
          <cell r="B35">
            <v>14</v>
          </cell>
          <cell r="C35">
            <v>0</v>
          </cell>
        </row>
        <row r="36">
          <cell r="B36">
            <v>14</v>
          </cell>
          <cell r="C36">
            <v>0</v>
          </cell>
        </row>
        <row r="37">
          <cell r="B37">
            <v>14</v>
          </cell>
          <cell r="C37">
            <v>14600</v>
          </cell>
        </row>
        <row r="38">
          <cell r="B38">
            <v>14</v>
          </cell>
          <cell r="C38">
            <v>1371523</v>
          </cell>
        </row>
        <row r="39">
          <cell r="B39">
            <v>14</v>
          </cell>
          <cell r="C39">
            <v>11133.879999999996</v>
          </cell>
        </row>
        <row r="40">
          <cell r="B40">
            <v>14</v>
          </cell>
          <cell r="C40">
            <v>86561.89</v>
          </cell>
        </row>
        <row r="41">
          <cell r="B41">
            <v>14</v>
          </cell>
          <cell r="C41">
            <v>46253.99</v>
          </cell>
        </row>
        <row r="42">
          <cell r="B42">
            <v>14</v>
          </cell>
          <cell r="C42">
            <v>68405.66</v>
          </cell>
        </row>
        <row r="43">
          <cell r="B43">
            <v>14</v>
          </cell>
          <cell r="C43">
            <v>0</v>
          </cell>
        </row>
        <row r="44">
          <cell r="B44">
            <v>14</v>
          </cell>
          <cell r="C44">
            <v>-24061.86</v>
          </cell>
        </row>
        <row r="45">
          <cell r="B45">
            <v>14</v>
          </cell>
          <cell r="C45">
            <v>0</v>
          </cell>
        </row>
        <row r="46">
          <cell r="B46" t="str">
            <v>14 Total</v>
          </cell>
          <cell r="C46">
            <v>1790586.8699999996</v>
          </cell>
        </row>
        <row r="47">
          <cell r="B47">
            <v>15</v>
          </cell>
          <cell r="C47">
            <v>15537</v>
          </cell>
        </row>
        <row r="48">
          <cell r="B48">
            <v>15</v>
          </cell>
          <cell r="C48">
            <v>111869.93</v>
          </cell>
        </row>
        <row r="49">
          <cell r="B49">
            <v>15</v>
          </cell>
          <cell r="C49">
            <v>19979.669999999998</v>
          </cell>
        </row>
        <row r="50">
          <cell r="B50">
            <v>15</v>
          </cell>
          <cell r="C50">
            <v>2685.4600000000005</v>
          </cell>
        </row>
        <row r="51">
          <cell r="B51">
            <v>15</v>
          </cell>
          <cell r="C51">
            <v>285</v>
          </cell>
        </row>
        <row r="52">
          <cell r="B52" t="str">
            <v>15 Total</v>
          </cell>
          <cell r="C52">
            <v>150357.05999999997</v>
          </cell>
        </row>
        <row r="53">
          <cell r="B53">
            <v>16</v>
          </cell>
          <cell r="C53">
            <v>-5077.58</v>
          </cell>
        </row>
        <row r="54">
          <cell r="B54">
            <v>16</v>
          </cell>
          <cell r="C54">
            <v>0</v>
          </cell>
        </row>
        <row r="55">
          <cell r="B55">
            <v>16</v>
          </cell>
          <cell r="C55">
            <v>150457.57999999999</v>
          </cell>
        </row>
        <row r="56">
          <cell r="B56">
            <v>16</v>
          </cell>
          <cell r="C56">
            <v>461224.96000000002</v>
          </cell>
        </row>
        <row r="57">
          <cell r="B57" t="str">
            <v>16 Total</v>
          </cell>
          <cell r="C57">
            <v>606604.96</v>
          </cell>
        </row>
        <row r="58">
          <cell r="B58">
            <v>17</v>
          </cell>
          <cell r="C58">
            <v>272365.3</v>
          </cell>
        </row>
        <row r="59">
          <cell r="B59">
            <v>17</v>
          </cell>
          <cell r="C59">
            <v>0</v>
          </cell>
        </row>
        <row r="60">
          <cell r="B60">
            <v>17</v>
          </cell>
          <cell r="C60">
            <v>0</v>
          </cell>
        </row>
        <row r="61">
          <cell r="B61" t="str">
            <v>17 Total</v>
          </cell>
          <cell r="C61">
            <v>272365.3</v>
          </cell>
        </row>
        <row r="62">
          <cell r="B62">
            <v>18</v>
          </cell>
          <cell r="C62">
            <v>690397.44</v>
          </cell>
        </row>
        <row r="63">
          <cell r="B63" t="str">
            <v>18 Total</v>
          </cell>
          <cell r="C63">
            <v>690397.44</v>
          </cell>
        </row>
        <row r="64">
          <cell r="B64">
            <v>19</v>
          </cell>
          <cell r="C64">
            <v>0</v>
          </cell>
        </row>
        <row r="65">
          <cell r="B65">
            <v>19</v>
          </cell>
          <cell r="C65">
            <v>16.23</v>
          </cell>
        </row>
        <row r="66">
          <cell r="B66">
            <v>19</v>
          </cell>
          <cell r="C66">
            <v>343.97</v>
          </cell>
        </row>
        <row r="67">
          <cell r="B67" t="str">
            <v>19 Total</v>
          </cell>
          <cell r="C67">
            <v>360.20000000000005</v>
          </cell>
        </row>
        <row r="68">
          <cell r="B68">
            <v>20</v>
          </cell>
          <cell r="C68">
            <v>344375.59000000008</v>
          </cell>
        </row>
        <row r="69">
          <cell r="B69">
            <v>20</v>
          </cell>
          <cell r="C69">
            <v>12.95</v>
          </cell>
        </row>
        <row r="70">
          <cell r="B70">
            <v>20</v>
          </cell>
          <cell r="C70">
            <v>0</v>
          </cell>
        </row>
        <row r="71">
          <cell r="B71">
            <v>20</v>
          </cell>
          <cell r="C71">
            <v>0</v>
          </cell>
        </row>
        <row r="72">
          <cell r="B72">
            <v>20</v>
          </cell>
          <cell r="C72">
            <v>0</v>
          </cell>
        </row>
        <row r="73">
          <cell r="B73">
            <v>20</v>
          </cell>
          <cell r="C73">
            <v>0</v>
          </cell>
        </row>
        <row r="74">
          <cell r="B74">
            <v>20</v>
          </cell>
          <cell r="C74">
            <v>0</v>
          </cell>
        </row>
        <row r="75">
          <cell r="B75">
            <v>20</v>
          </cell>
          <cell r="C75">
            <v>0</v>
          </cell>
        </row>
        <row r="76">
          <cell r="B76">
            <v>20</v>
          </cell>
          <cell r="C76">
            <v>0</v>
          </cell>
        </row>
        <row r="77">
          <cell r="B77">
            <v>20</v>
          </cell>
          <cell r="C77">
            <v>0</v>
          </cell>
        </row>
        <row r="78">
          <cell r="B78">
            <v>20</v>
          </cell>
          <cell r="C78">
            <v>0</v>
          </cell>
        </row>
        <row r="79">
          <cell r="B79" t="str">
            <v>20 Total</v>
          </cell>
          <cell r="C79">
            <v>344388.5400000001</v>
          </cell>
        </row>
        <row r="80">
          <cell r="B80">
            <v>21</v>
          </cell>
          <cell r="C80">
            <v>0</v>
          </cell>
        </row>
        <row r="81">
          <cell r="B81">
            <v>21</v>
          </cell>
          <cell r="C81">
            <v>0</v>
          </cell>
        </row>
        <row r="82">
          <cell r="B82">
            <v>21</v>
          </cell>
          <cell r="C82">
            <v>209723.6</v>
          </cell>
        </row>
        <row r="83">
          <cell r="B83">
            <v>21</v>
          </cell>
          <cell r="C83">
            <v>0</v>
          </cell>
        </row>
        <row r="84">
          <cell r="B84">
            <v>21</v>
          </cell>
          <cell r="C84">
            <v>0</v>
          </cell>
        </row>
        <row r="85">
          <cell r="B85">
            <v>21</v>
          </cell>
          <cell r="C85">
            <v>9304.7400000000016</v>
          </cell>
        </row>
        <row r="86">
          <cell r="B86">
            <v>21</v>
          </cell>
          <cell r="C86">
            <v>0</v>
          </cell>
        </row>
        <row r="87">
          <cell r="B87">
            <v>21</v>
          </cell>
          <cell r="C87">
            <v>0</v>
          </cell>
        </row>
        <row r="88">
          <cell r="B88">
            <v>21</v>
          </cell>
          <cell r="C88">
            <v>0</v>
          </cell>
        </row>
        <row r="89">
          <cell r="B89">
            <v>21</v>
          </cell>
          <cell r="C89">
            <v>0</v>
          </cell>
        </row>
        <row r="90">
          <cell r="B90">
            <v>21</v>
          </cell>
          <cell r="C90">
            <v>5743</v>
          </cell>
        </row>
        <row r="91">
          <cell r="B91">
            <v>21</v>
          </cell>
          <cell r="C91">
            <v>18286.129999999997</v>
          </cell>
        </row>
        <row r="92">
          <cell r="B92">
            <v>21</v>
          </cell>
          <cell r="C92">
            <v>0</v>
          </cell>
        </row>
        <row r="93">
          <cell r="B93">
            <v>21</v>
          </cell>
          <cell r="C93">
            <v>99579.330000000031</v>
          </cell>
        </row>
        <row r="94">
          <cell r="B94" t="str">
            <v>21 Total</v>
          </cell>
          <cell r="C94">
            <v>342636.80000000005</v>
          </cell>
        </row>
        <row r="95">
          <cell r="B95">
            <v>23</v>
          </cell>
          <cell r="C95">
            <v>121286.32000000002</v>
          </cell>
        </row>
        <row r="96">
          <cell r="B96">
            <v>23</v>
          </cell>
          <cell r="C96">
            <v>-158.11000000000001</v>
          </cell>
        </row>
        <row r="97">
          <cell r="B97">
            <v>23</v>
          </cell>
          <cell r="C97">
            <v>3451.6200000000008</v>
          </cell>
        </row>
        <row r="98">
          <cell r="B98">
            <v>23</v>
          </cell>
          <cell r="C98">
            <v>0</v>
          </cell>
        </row>
        <row r="99">
          <cell r="B99">
            <v>23</v>
          </cell>
          <cell r="C99">
            <v>0</v>
          </cell>
        </row>
        <row r="100">
          <cell r="B100">
            <v>23</v>
          </cell>
          <cell r="C100">
            <v>0</v>
          </cell>
        </row>
        <row r="101">
          <cell r="B101">
            <v>23</v>
          </cell>
          <cell r="C101">
            <v>43706.33</v>
          </cell>
        </row>
        <row r="102">
          <cell r="B102">
            <v>23</v>
          </cell>
          <cell r="C102">
            <v>0</v>
          </cell>
        </row>
        <row r="103">
          <cell r="B103" t="str">
            <v>23 Total</v>
          </cell>
          <cell r="C103">
            <v>168286.16000000003</v>
          </cell>
        </row>
        <row r="104">
          <cell r="B104">
            <v>24</v>
          </cell>
          <cell r="C104">
            <v>140467.28000000003</v>
          </cell>
        </row>
        <row r="105">
          <cell r="B105" t="str">
            <v>24 Total</v>
          </cell>
          <cell r="C105">
            <v>140467.28000000003</v>
          </cell>
        </row>
        <row r="106">
          <cell r="B106">
            <v>25</v>
          </cell>
          <cell r="C106">
            <v>141756.01</v>
          </cell>
        </row>
        <row r="107">
          <cell r="B107">
            <v>25</v>
          </cell>
          <cell r="C107">
            <v>55313.729999999996</v>
          </cell>
        </row>
        <row r="108">
          <cell r="B108">
            <v>25</v>
          </cell>
          <cell r="C108">
            <v>352965.45999999996</v>
          </cell>
        </row>
        <row r="109">
          <cell r="B109" t="str">
            <v>25 Total</v>
          </cell>
          <cell r="C109">
            <v>550035.19999999995</v>
          </cell>
        </row>
        <row r="110">
          <cell r="B110">
            <v>26</v>
          </cell>
          <cell r="C110">
            <v>4635.6399999999994</v>
          </cell>
        </row>
        <row r="111">
          <cell r="B111">
            <v>26</v>
          </cell>
          <cell r="C111">
            <v>17898.66</v>
          </cell>
        </row>
        <row r="112">
          <cell r="B112">
            <v>26</v>
          </cell>
          <cell r="C112">
            <v>9338.24</v>
          </cell>
        </row>
        <row r="113">
          <cell r="B113">
            <v>26</v>
          </cell>
          <cell r="C113">
            <v>29950.010000000006</v>
          </cell>
        </row>
        <row r="114">
          <cell r="B114" t="str">
            <v>26 Total</v>
          </cell>
          <cell r="C114">
            <v>61822.55</v>
          </cell>
        </row>
        <row r="115">
          <cell r="B115">
            <v>28</v>
          </cell>
          <cell r="C115">
            <v>30554</v>
          </cell>
        </row>
        <row r="116">
          <cell r="B116" t="str">
            <v>28 Total</v>
          </cell>
          <cell r="C116">
            <v>30554</v>
          </cell>
        </row>
        <row r="117">
          <cell r="B117">
            <v>30</v>
          </cell>
          <cell r="C117">
            <v>0</v>
          </cell>
        </row>
        <row r="118">
          <cell r="B118">
            <v>30</v>
          </cell>
          <cell r="C118">
            <v>0</v>
          </cell>
        </row>
        <row r="119">
          <cell r="B119" t="str">
            <v>30 Total</v>
          </cell>
          <cell r="C119">
            <v>0</v>
          </cell>
        </row>
        <row r="120">
          <cell r="B120">
            <v>31</v>
          </cell>
          <cell r="C120">
            <v>-2976116.17</v>
          </cell>
        </row>
        <row r="121">
          <cell r="B121" t="str">
            <v>31 Total</v>
          </cell>
          <cell r="C121">
            <v>-2976116.17</v>
          </cell>
        </row>
        <row r="122">
          <cell r="B122">
            <v>32</v>
          </cell>
          <cell r="C122">
            <v>5750</v>
          </cell>
        </row>
        <row r="123">
          <cell r="B123">
            <v>32</v>
          </cell>
          <cell r="C123">
            <v>0</v>
          </cell>
        </row>
        <row r="124">
          <cell r="B124" t="str">
            <v>32 Total</v>
          </cell>
          <cell r="C124">
            <v>5750</v>
          </cell>
        </row>
        <row r="125">
          <cell r="B125">
            <v>33</v>
          </cell>
          <cell r="C125">
            <v>0</v>
          </cell>
        </row>
        <row r="126">
          <cell r="B126">
            <v>33</v>
          </cell>
          <cell r="C126">
            <v>737313.87</v>
          </cell>
        </row>
        <row r="127">
          <cell r="B127">
            <v>33</v>
          </cell>
          <cell r="C127">
            <v>0</v>
          </cell>
        </row>
        <row r="128">
          <cell r="B128">
            <v>33</v>
          </cell>
          <cell r="C128">
            <v>0</v>
          </cell>
        </row>
        <row r="129">
          <cell r="B129">
            <v>33</v>
          </cell>
          <cell r="C129">
            <v>0</v>
          </cell>
        </row>
        <row r="130">
          <cell r="B130">
            <v>33</v>
          </cell>
          <cell r="C130">
            <v>0</v>
          </cell>
        </row>
        <row r="131">
          <cell r="B131">
            <v>33</v>
          </cell>
        </row>
        <row r="132">
          <cell r="B132">
            <v>33</v>
          </cell>
        </row>
        <row r="133">
          <cell r="B133">
            <v>33</v>
          </cell>
          <cell r="C133">
            <v>1012264.7799999999</v>
          </cell>
        </row>
        <row r="134">
          <cell r="B134">
            <v>33</v>
          </cell>
          <cell r="C134">
            <v>0</v>
          </cell>
        </row>
        <row r="135">
          <cell r="B135">
            <v>33</v>
          </cell>
          <cell r="C135">
            <v>0</v>
          </cell>
        </row>
        <row r="136">
          <cell r="B136">
            <v>33</v>
          </cell>
          <cell r="C136">
            <v>309627.77999999997</v>
          </cell>
        </row>
        <row r="137">
          <cell r="B137">
            <v>33</v>
          </cell>
          <cell r="C137">
            <v>0</v>
          </cell>
        </row>
        <row r="138">
          <cell r="B138" t="str">
            <v>33 Total</v>
          </cell>
          <cell r="C138">
            <v>2059206.43</v>
          </cell>
        </row>
        <row r="139">
          <cell r="B139">
            <v>34</v>
          </cell>
          <cell r="C139">
            <v>276010.61000000004</v>
          </cell>
        </row>
        <row r="140">
          <cell r="B140" t="str">
            <v>34 Total</v>
          </cell>
          <cell r="C140">
            <v>276010.61000000004</v>
          </cell>
        </row>
        <row r="141">
          <cell r="B141">
            <v>35</v>
          </cell>
          <cell r="C141">
            <v>0</v>
          </cell>
        </row>
        <row r="142">
          <cell r="B142" t="str">
            <v>35 Total</v>
          </cell>
          <cell r="C142">
            <v>0</v>
          </cell>
        </row>
        <row r="143">
          <cell r="B143">
            <v>35.03</v>
          </cell>
          <cell r="C143">
            <v>145775.81</v>
          </cell>
        </row>
        <row r="144">
          <cell r="B144">
            <v>35.03</v>
          </cell>
          <cell r="C144">
            <v>0</v>
          </cell>
        </row>
        <row r="145">
          <cell r="B145">
            <v>35.03</v>
          </cell>
          <cell r="C145">
            <v>0</v>
          </cell>
        </row>
      </sheetData>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ser"/>
      <sheetName val="Settings"/>
      <sheetName val="Orientation"/>
      <sheetName val="Delivery"/>
      <sheetName val="RptClose"/>
      <sheetName val="Hidden"/>
      <sheetName val="Formulas"/>
      <sheetName val="Report"/>
      <sheetName val="Charts"/>
      <sheetName val="PLNDrill1"/>
    </sheetNames>
    <sheetDataSet>
      <sheetData sheetId="0"/>
      <sheetData sheetId="1" refreshError="1"/>
      <sheetData sheetId="2"/>
      <sheetData sheetId="3"/>
      <sheetData sheetId="4"/>
      <sheetData sheetId="5" refreshError="1"/>
      <sheetData sheetId="6"/>
      <sheetData sheetId="7">
        <row r="4">
          <cell r="C4" t="b">
            <v>1</v>
          </cell>
        </row>
        <row r="6">
          <cell r="C6" t="b">
            <v>1</v>
          </cell>
        </row>
        <row r="53">
          <cell r="C53" t="str">
            <v>Physician Network</v>
          </cell>
        </row>
        <row r="54">
          <cell r="C54" t="str">
            <v xml:space="preserve">PROVIDER PRACTICE </v>
          </cell>
        </row>
        <row r="55">
          <cell r="C55">
            <v>0</v>
          </cell>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HC Income Stmt"/>
      <sheetName val="Raw Detail"/>
      <sheetName val="Schedule B-summary"/>
      <sheetName val="Schedule B-Detail"/>
      <sheetName val="Dept Summary"/>
      <sheetName val="Manhours pivot"/>
      <sheetName val="PeopleSoft Manhours"/>
      <sheetName val="Hours adjs"/>
      <sheetName val="C Adjustment summary"/>
      <sheetName val="C-1 Nonallowable"/>
      <sheetName val="C-2 Travel"/>
      <sheetName val="C-3 Prof_Consulting Fees"/>
      <sheetName val="C-3a Pro_Consult Fees AP Detail"/>
      <sheetName val="C-4 Dues Memberships"/>
      <sheetName val="C-4a Dues_Membership AP detail"/>
      <sheetName val="C-6 Legal Fees"/>
      <sheetName val="C-6a Legal Fees AP detail"/>
      <sheetName val="C-7 Interest Income"/>
      <sheetName val="C-8 Misc"/>
      <sheetName val="C-8a Misc AP detail"/>
      <sheetName val="C-9 Other Operating Income"/>
      <sheetName val="C-10 Bad Debt Expense"/>
      <sheetName val="C-11 Marketing"/>
      <sheetName val="C-12 Self Insurance"/>
      <sheetName val="C-16 MSO Central Billing"/>
      <sheetName val="C-17 Pension Curtailment"/>
      <sheetName val="C-18 Pension allocation"/>
      <sheetName val="C-19 Budget Vacancy Adj"/>
      <sheetName val="C-20 Additional Adjs"/>
      <sheetName val="C-20 Addtl Adjs AP Detail"/>
      <sheetName val="C-21 Balance Sheet "/>
      <sheetName val="B-1 Reclass summary"/>
      <sheetName val="B-1a Officer Salaries"/>
      <sheetName val="B-1b Interest Exp-Clay"/>
      <sheetName val="B-1e AHIS Rental"/>
      <sheetName val="B-1f SVMC Research"/>
      <sheetName val="B-1g Incorrect Acct reclass"/>
      <sheetName val="B-1g Mgmt Fees Detail"/>
      <sheetName val="B-1h Taxes"/>
      <sheetName val="D Related Orgs"/>
      <sheetName val="Ascension Allocs"/>
      <sheetName val="Ascension H.O."/>
      <sheetName val="SVMC-R B Pt I"/>
      <sheetName val="SVS B Pt I"/>
      <sheetName val="E Direct Allocations summary"/>
      <sheetName val="E-1 OPMC allocation"/>
      <sheetName val="E-2 SVMC Research allocation"/>
      <sheetName val="E-3 Clay County allocation"/>
      <sheetName val="E-4 Charlton allocation"/>
      <sheetName val="E-5 AHHO ACI allocation"/>
      <sheetName val="E-6 Clay Cap Int allocation"/>
      <sheetName val="E-7 TRG Admin allocation"/>
      <sheetName val="E-8 SVMC FHA Dues"/>
      <sheetName val="E-9 SVMC XRay Tech"/>
      <sheetName val="Allocation spreadsheet"/>
      <sheetName val="FY16 Consol. Income Stm"/>
      <sheetName val="Medicaid Chart"/>
      <sheetName val="PS Xwalk"/>
      <sheetName val="Dept xwalk"/>
    </sheetNames>
    <sheetDataSet>
      <sheetData sheetId="0" refreshError="1"/>
      <sheetData sheetId="1" refreshError="1"/>
      <sheetData sheetId="2">
        <row r="8">
          <cell r="A8" t="str">
            <v>HCFALn</v>
          </cell>
          <cell r="B8" t="str">
            <v>HCFALn Desc</v>
          </cell>
        </row>
        <row r="9">
          <cell r="A9">
            <v>4</v>
          </cell>
          <cell r="B9" t="str">
            <v>New Cap-Bldgs &amp; Fixt</v>
          </cell>
        </row>
        <row r="10">
          <cell r="A10">
            <v>5</v>
          </cell>
          <cell r="B10" t="str">
            <v>New Cap-Mov Equip</v>
          </cell>
        </row>
        <row r="11">
          <cell r="A11">
            <v>8</v>
          </cell>
          <cell r="B11" t="str">
            <v>Taxes &amp; Licenses (Non-Inc)</v>
          </cell>
        </row>
        <row r="12">
          <cell r="A12">
            <v>12</v>
          </cell>
          <cell r="B12" t="str">
            <v>Salaries &amp; Wages-Others</v>
          </cell>
        </row>
        <row r="13">
          <cell r="A13">
            <v>13</v>
          </cell>
          <cell r="B13" t="str">
            <v>Payroll Taxes</v>
          </cell>
        </row>
        <row r="14">
          <cell r="A14">
            <v>14</v>
          </cell>
          <cell r="B14" t="str">
            <v>Expl Bene-Payroll</v>
          </cell>
        </row>
        <row r="15">
          <cell r="A15">
            <v>15</v>
          </cell>
          <cell r="B15" t="str">
            <v>Expl Bene-Non Payroll</v>
          </cell>
        </row>
        <row r="16">
          <cell r="A16">
            <v>16</v>
          </cell>
          <cell r="B16" t="str">
            <v>Profit Sharing/Pension Plans</v>
          </cell>
        </row>
        <row r="17">
          <cell r="A17">
            <v>17</v>
          </cell>
          <cell r="B17" t="str">
            <v>Legal Fees</v>
          </cell>
        </row>
        <row r="18">
          <cell r="A18">
            <v>18</v>
          </cell>
          <cell r="B18" t="str">
            <v>Auditing &amp; Acctg Fees</v>
          </cell>
        </row>
        <row r="19">
          <cell r="A19">
            <v>19</v>
          </cell>
          <cell r="B19" t="str">
            <v>Utilities</v>
          </cell>
        </row>
        <row r="20">
          <cell r="A20">
            <v>20</v>
          </cell>
          <cell r="B20" t="str">
            <v>Communications</v>
          </cell>
        </row>
        <row r="21">
          <cell r="A21">
            <v>21</v>
          </cell>
          <cell r="B21" t="str">
            <v>Travel/Entertainment</v>
          </cell>
        </row>
        <row r="22">
          <cell r="A22">
            <v>23</v>
          </cell>
          <cell r="B22" t="str">
            <v>Cleaning, Office &amp; Admin Supply</v>
          </cell>
        </row>
        <row r="23">
          <cell r="A23">
            <v>24</v>
          </cell>
          <cell r="B23" t="str">
            <v>Minor Equip Expensed</v>
          </cell>
        </row>
        <row r="24">
          <cell r="A24">
            <v>25</v>
          </cell>
          <cell r="B24" t="str">
            <v>Repairs &amp; Maintenance</v>
          </cell>
        </row>
        <row r="25">
          <cell r="A25">
            <v>26</v>
          </cell>
          <cell r="B25" t="str">
            <v>Dues &amp; Subscriptions</v>
          </cell>
        </row>
        <row r="26">
          <cell r="A26">
            <v>28</v>
          </cell>
          <cell r="B26" t="str">
            <v>Insurance Premiums-Non Cap</v>
          </cell>
        </row>
        <row r="27">
          <cell r="A27">
            <v>29</v>
          </cell>
          <cell r="B27" t="str">
            <v>Taxes &amp; Licenses-Non Cap</v>
          </cell>
        </row>
        <row r="28">
          <cell r="A28">
            <v>30</v>
          </cell>
          <cell r="B28" t="str">
            <v>Interest Expense</v>
          </cell>
        </row>
        <row r="29">
          <cell r="A29">
            <v>31.02</v>
          </cell>
          <cell r="B29" t="str">
            <v>Other Corporate Expenses</v>
          </cell>
        </row>
        <row r="30">
          <cell r="A30">
            <v>31.03</v>
          </cell>
          <cell r="B30" t="str">
            <v>Donations</v>
          </cell>
        </row>
        <row r="31">
          <cell r="A31">
            <v>31.04</v>
          </cell>
          <cell r="B31" t="str">
            <v>Admin Other Expenses</v>
          </cell>
        </row>
        <row r="32">
          <cell r="A32">
            <v>31.05</v>
          </cell>
          <cell r="B32" t="str">
            <v>Advertising Expense</v>
          </cell>
        </row>
        <row r="33">
          <cell r="A33">
            <v>32</v>
          </cell>
          <cell r="B33" t="str">
            <v>Professional/Consulting Fees</v>
          </cell>
        </row>
        <row r="34">
          <cell r="A34">
            <v>33</v>
          </cell>
          <cell r="B34" t="str">
            <v>ORANGE PARK HEALTHCARE CENTER</v>
          </cell>
        </row>
        <row r="35">
          <cell r="A35">
            <v>34.020000000000003</v>
          </cell>
          <cell r="B35" t="str">
            <v>MARKETING &amp; COMMUNICATIONS</v>
          </cell>
        </row>
        <row r="36">
          <cell r="A36">
            <v>34.03</v>
          </cell>
          <cell r="B36" t="str">
            <v>OTHER ALLOCATIONS</v>
          </cell>
        </row>
        <row r="37">
          <cell r="A37">
            <v>35</v>
          </cell>
          <cell r="B37" t="str">
            <v>CLAY COUNTY HOSPITAL</v>
          </cell>
        </row>
      </sheetData>
      <sheetData sheetId="3" refreshError="1"/>
      <sheetData sheetId="4"/>
      <sheetData sheetId="5" refreshError="1"/>
      <sheetData sheetId="6" refreshError="1"/>
      <sheetData sheetId="7" refreshError="1"/>
      <sheetData sheetId="8">
        <row r="12">
          <cell r="A12">
            <v>26.02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St. Vincent's Health System</v>
          </cell>
        </row>
      </sheetData>
      <sheetData sheetId="32">
        <row r="1">
          <cell r="A1" t="str">
            <v>St. Vincent's Health System</v>
          </cell>
        </row>
      </sheetData>
      <sheetData sheetId="33" refreshError="1"/>
      <sheetData sheetId="34" refreshError="1"/>
      <sheetData sheetId="35" refreshError="1"/>
      <sheetData sheetId="36" refreshError="1"/>
      <sheetData sheetId="37" refreshError="1"/>
      <sheetData sheetId="38" refreshError="1"/>
      <sheetData sheetId="39">
        <row r="73">
          <cell r="H73">
            <v>29144907.690859392</v>
          </cell>
        </row>
      </sheetData>
      <sheetData sheetId="40">
        <row r="33">
          <cell r="Q33">
            <v>62030</v>
          </cell>
          <cell r="R33" t="str">
            <v>Ascension Investment Mgmt. - (62030)</v>
          </cell>
          <cell r="S33" t="str">
            <v>AH</v>
          </cell>
        </row>
        <row r="34">
          <cell r="Q34">
            <v>62044</v>
          </cell>
          <cell r="R34" t="str">
            <v>Ascension System Office - (62044)</v>
          </cell>
          <cell r="S34" t="str">
            <v>AH</v>
          </cell>
        </row>
        <row r="35">
          <cell r="Q35">
            <v>62045</v>
          </cell>
          <cell r="R35" t="str">
            <v>Ascension Executives - (62045)</v>
          </cell>
          <cell r="S35" t="str">
            <v>AH</v>
          </cell>
        </row>
        <row r="36">
          <cell r="Q36">
            <v>62053</v>
          </cell>
          <cell r="R36" t="str">
            <v>Ministry and Mission Fund - (62053)</v>
          </cell>
          <cell r="S36" t="str">
            <v>AH</v>
          </cell>
        </row>
        <row r="37">
          <cell r="Q37">
            <v>62055</v>
          </cell>
          <cell r="R37" t="str">
            <v>Mission Point - (62055)</v>
          </cell>
          <cell r="S37" t="str">
            <v>AH</v>
          </cell>
        </row>
        <row r="38">
          <cell r="Q38">
            <v>62066</v>
          </cell>
          <cell r="R38" t="str">
            <v>Ascension Finance - (62066)</v>
          </cell>
          <cell r="S38" t="str">
            <v>AH</v>
          </cell>
        </row>
        <row r="39">
          <cell r="Q39">
            <v>62067</v>
          </cell>
          <cell r="R39" t="str">
            <v>Ascension Human Resources - (62067)</v>
          </cell>
          <cell r="S39" t="str">
            <v>AH</v>
          </cell>
        </row>
        <row r="40">
          <cell r="Q40">
            <v>62065</v>
          </cell>
          <cell r="R40" t="str">
            <v>Ascension Legal Services - (62065)</v>
          </cell>
          <cell r="S40" t="str">
            <v>Legal</v>
          </cell>
        </row>
        <row r="41">
          <cell r="Q41">
            <v>62004</v>
          </cell>
          <cell r="R41" t="str">
            <v>Ascension Information Svcs - (62004)</v>
          </cell>
          <cell r="S41" t="str">
            <v>AIS</v>
          </cell>
        </row>
        <row r="42">
          <cell r="Q42">
            <v>62024</v>
          </cell>
          <cell r="R42" t="str">
            <v>Medxcel, LLC (DBA TriMedx) - (62024)</v>
          </cell>
          <cell r="S42" t="str">
            <v>Trimedx</v>
          </cell>
        </row>
        <row r="43">
          <cell r="Q43">
            <v>62054</v>
          </cell>
          <cell r="R43" t="str">
            <v>Value Creation Office (VCO) - (62054)</v>
          </cell>
          <cell r="S43" t="str">
            <v>VCO</v>
          </cell>
        </row>
        <row r="44">
          <cell r="Q44">
            <v>62016</v>
          </cell>
          <cell r="R44" t="str">
            <v>Symphony - (62016)</v>
          </cell>
          <cell r="S44" t="str">
            <v>Symphony</v>
          </cell>
        </row>
        <row r="45">
          <cell r="Q45">
            <v>62031</v>
          </cell>
          <cell r="R45" t="str">
            <v>Ministry Service Center - (62031)</v>
          </cell>
          <cell r="S45" t="str">
            <v>MSC</v>
          </cell>
        </row>
        <row r="46">
          <cell r="Q46">
            <v>62042</v>
          </cell>
          <cell r="R46" t="str">
            <v>The Resource Group - (62042)</v>
          </cell>
          <cell r="S46" t="str">
            <v>TRG</v>
          </cell>
        </row>
        <row r="47">
          <cell r="Q47">
            <v>62009</v>
          </cell>
          <cell r="R47" t="str">
            <v>Centralized Debt Management System - (62009)</v>
          </cell>
          <cell r="S47" t="str">
            <v>CDMS</v>
          </cell>
        </row>
        <row r="48">
          <cell r="Q48">
            <v>62056</v>
          </cell>
          <cell r="R48" t="str">
            <v>Ascension Phy Svs</v>
          </cell>
          <cell r="S48" t="str">
            <v>Phy</v>
          </cell>
        </row>
        <row r="49">
          <cell r="Q49">
            <v>62057</v>
          </cell>
          <cell r="R49" t="str">
            <v>National Revenue Center</v>
          </cell>
          <cell r="S49" t="str">
            <v>Phy</v>
          </cell>
        </row>
        <row r="50">
          <cell r="Q50">
            <v>69001</v>
          </cell>
          <cell r="R50" t="str">
            <v>AHAMG National Rev Service Ctr</v>
          </cell>
          <cell r="S50" t="str">
            <v>Phy</v>
          </cell>
        </row>
        <row r="51">
          <cell r="Q51">
            <v>69002</v>
          </cell>
          <cell r="R51" t="str">
            <v>AHAMG Administration</v>
          </cell>
          <cell r="S51" t="str">
            <v>Phy</v>
          </cell>
        </row>
      </sheetData>
      <sheetData sheetId="41" refreshError="1"/>
      <sheetData sheetId="42" refreshError="1"/>
      <sheetData sheetId="43" refreshError="1"/>
      <sheetData sheetId="44">
        <row r="28">
          <cell r="F28">
            <v>-3117280.2841291595</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57">
          <cell r="E557">
            <v>9670457.6199999992</v>
          </cell>
        </row>
      </sheetData>
      <sheetData sheetId="56">
        <row r="5">
          <cell r="A5" t="str">
            <v>Account Number</v>
          </cell>
          <cell r="B5" t="str">
            <v>Account Name</v>
          </cell>
        </row>
        <row r="6">
          <cell r="A6">
            <v>111100</v>
          </cell>
          <cell r="B6" t="str">
            <v>Cash–General</v>
          </cell>
        </row>
        <row r="7">
          <cell r="A7">
            <v>111200</v>
          </cell>
          <cell r="B7" t="str">
            <v>Cash-Payroll</v>
          </cell>
        </row>
        <row r="8">
          <cell r="A8">
            <v>111300</v>
          </cell>
          <cell r="B8" t="str">
            <v>Cash-Savings</v>
          </cell>
        </row>
        <row r="9">
          <cell r="A9">
            <v>111400</v>
          </cell>
          <cell r="B9" t="str">
            <v>Petty Cash</v>
          </cell>
        </row>
        <row r="10">
          <cell r="A10">
            <v>120000</v>
          </cell>
          <cell r="B10" t="str">
            <v>Investments</v>
          </cell>
        </row>
        <row r="11">
          <cell r="A11">
            <v>132100</v>
          </cell>
          <cell r="B11" t="str">
            <v>Medicaid</v>
          </cell>
        </row>
        <row r="12">
          <cell r="A12">
            <v>132200</v>
          </cell>
          <cell r="B12" t="str">
            <v>Medicare Part A</v>
          </cell>
        </row>
        <row r="13">
          <cell r="A13">
            <v>132300</v>
          </cell>
          <cell r="B13" t="str">
            <v>Medicare Part B</v>
          </cell>
        </row>
        <row r="14">
          <cell r="A14">
            <v>132400</v>
          </cell>
          <cell r="B14" t="str">
            <v>Private Pay</v>
          </cell>
        </row>
        <row r="15">
          <cell r="A15">
            <v>132500</v>
          </cell>
          <cell r="B15" t="str">
            <v>Managed Care</v>
          </cell>
        </row>
        <row r="16">
          <cell r="A16">
            <v>132600</v>
          </cell>
          <cell r="B16" t="str">
            <v>Veterans’ Administration</v>
          </cell>
        </row>
        <row r="17">
          <cell r="A17">
            <v>132700</v>
          </cell>
          <cell r="B17" t="str">
            <v>Hospice</v>
          </cell>
        </row>
        <row r="18">
          <cell r="A18">
            <v>132800</v>
          </cell>
          <cell r="B18" t="str">
            <v>Long-Term Care Insurance</v>
          </cell>
        </row>
        <row r="19">
          <cell r="A19">
            <v>132900</v>
          </cell>
          <cell r="B19" t="str">
            <v>Other Resident Accounts Receivables</v>
          </cell>
        </row>
        <row r="20">
          <cell r="A20">
            <v>133100</v>
          </cell>
          <cell r="B20" t="str">
            <v>Notes Receivable – Non-related Party</v>
          </cell>
        </row>
        <row r="21">
          <cell r="A21">
            <v>133109</v>
          </cell>
          <cell r="B21" t="str">
            <v>Receivables - Related Party</v>
          </cell>
        </row>
        <row r="22">
          <cell r="A22">
            <v>133900</v>
          </cell>
          <cell r="B22" t="str">
            <v>Other General Receivables – Non-related Party</v>
          </cell>
        </row>
        <row r="23">
          <cell r="A23">
            <v>139000</v>
          </cell>
          <cell r="B23" t="str">
            <v>Allowance for Doubtful Accounts</v>
          </cell>
        </row>
        <row r="24">
          <cell r="A24">
            <v>141000</v>
          </cell>
          <cell r="B24" t="str">
            <v>Medical/Nursing Supplies</v>
          </cell>
        </row>
        <row r="25">
          <cell r="A25">
            <v>141200</v>
          </cell>
          <cell r="B25" t="str">
            <v>Incontinence Supplies</v>
          </cell>
        </row>
        <row r="26">
          <cell r="A26">
            <v>141300</v>
          </cell>
          <cell r="B26" t="str">
            <v>Drugs – Legend</v>
          </cell>
        </row>
        <row r="27">
          <cell r="A27">
            <v>141400</v>
          </cell>
          <cell r="B27" t="str">
            <v>Drugs – Non-Legend</v>
          </cell>
        </row>
        <row r="28">
          <cell r="A28">
            <v>142100</v>
          </cell>
          <cell r="B28" t="str">
            <v>Raw Food</v>
          </cell>
        </row>
        <row r="29">
          <cell r="A29">
            <v>142200</v>
          </cell>
          <cell r="B29" t="str">
            <v>Food Supplements</v>
          </cell>
        </row>
        <row r="30">
          <cell r="A30">
            <v>142300</v>
          </cell>
          <cell r="B30" t="str">
            <v>Dietary Supplies</v>
          </cell>
        </row>
        <row r="31">
          <cell r="A31">
            <v>143100</v>
          </cell>
          <cell r="B31" t="str">
            <v>Housekeeping</v>
          </cell>
        </row>
        <row r="32">
          <cell r="A32">
            <v>143200</v>
          </cell>
          <cell r="B32" t="str">
            <v>Linen</v>
          </cell>
        </row>
        <row r="33">
          <cell r="A33">
            <v>143300</v>
          </cell>
          <cell r="B33" t="str">
            <v>Laundry Supplies</v>
          </cell>
        </row>
        <row r="34">
          <cell r="A34">
            <v>143400</v>
          </cell>
          <cell r="B34" t="str">
            <v>Maintenance/Plant Operations Supplies</v>
          </cell>
        </row>
        <row r="35">
          <cell r="A35">
            <v>143500</v>
          </cell>
          <cell r="B35" t="str">
            <v>Administrative Supplies</v>
          </cell>
        </row>
        <row r="36">
          <cell r="A36">
            <v>143600</v>
          </cell>
          <cell r="B36" t="str">
            <v>Gift Shop</v>
          </cell>
        </row>
        <row r="37">
          <cell r="A37">
            <v>149000</v>
          </cell>
          <cell r="B37" t="str">
            <v>Other Inventory</v>
          </cell>
        </row>
        <row r="38">
          <cell r="A38">
            <v>151000</v>
          </cell>
          <cell r="B38" t="str">
            <v>Insurance</v>
          </cell>
        </row>
        <row r="39">
          <cell r="A39">
            <v>152000</v>
          </cell>
          <cell r="B39" t="str">
            <v>Interest</v>
          </cell>
        </row>
        <row r="40">
          <cell r="A40">
            <v>153000</v>
          </cell>
          <cell r="B40" t="str">
            <v>Real Estate Taxes</v>
          </cell>
        </row>
        <row r="41">
          <cell r="A41">
            <v>154000</v>
          </cell>
          <cell r="B41" t="str">
            <v>Personal Property Taxes</v>
          </cell>
        </row>
        <row r="42">
          <cell r="A42">
            <v>155000</v>
          </cell>
          <cell r="B42" t="str">
            <v>License and Other Fees</v>
          </cell>
        </row>
        <row r="43">
          <cell r="A43">
            <v>159000</v>
          </cell>
          <cell r="B43" t="str">
            <v>Other Prepaid Expenses</v>
          </cell>
        </row>
        <row r="44">
          <cell r="A44">
            <v>161000</v>
          </cell>
          <cell r="B44" t="str">
            <v>Cash in Bank</v>
          </cell>
        </row>
        <row r="45">
          <cell r="A45">
            <v>162000</v>
          </cell>
          <cell r="B45" t="str">
            <v>Petty Cash</v>
          </cell>
        </row>
        <row r="46">
          <cell r="A46">
            <v>190000</v>
          </cell>
          <cell r="B46" t="str">
            <v>Other Current Assets</v>
          </cell>
        </row>
        <row r="47">
          <cell r="A47">
            <v>220000</v>
          </cell>
          <cell r="B47" t="str">
            <v>Long-Term Investments – Non-related Party</v>
          </cell>
        </row>
        <row r="48">
          <cell r="A48">
            <v>220009</v>
          </cell>
          <cell r="B48" t="str">
            <v>Long-Term Investments – Related Party</v>
          </cell>
        </row>
        <row r="49">
          <cell r="A49">
            <v>231100</v>
          </cell>
          <cell r="B49" t="str">
            <v>Notes Receivable – Non-related Party</v>
          </cell>
        </row>
        <row r="50">
          <cell r="A50">
            <v>231109</v>
          </cell>
          <cell r="B50" t="str">
            <v xml:space="preserve">Receivables - Related Party </v>
          </cell>
        </row>
        <row r="51">
          <cell r="A51">
            <v>241000</v>
          </cell>
          <cell r="B51" t="str">
            <v>Land</v>
          </cell>
        </row>
        <row r="52">
          <cell r="A52">
            <v>241100</v>
          </cell>
          <cell r="B52" t="str">
            <v>Land Improvements</v>
          </cell>
        </row>
        <row r="53">
          <cell r="A53">
            <v>242100</v>
          </cell>
          <cell r="B53" t="str">
            <v>Buildings</v>
          </cell>
        </row>
        <row r="54">
          <cell r="A54">
            <v>242200</v>
          </cell>
          <cell r="B54" t="str">
            <v>Building Improvements</v>
          </cell>
        </row>
        <row r="55">
          <cell r="A55">
            <v>242300</v>
          </cell>
          <cell r="B55" t="str">
            <v>Building – Fixtures</v>
          </cell>
        </row>
        <row r="56">
          <cell r="A56">
            <v>242400</v>
          </cell>
          <cell r="B56" t="str">
            <v>Leasehold Improvements</v>
          </cell>
        </row>
        <row r="57">
          <cell r="A57">
            <v>243100</v>
          </cell>
          <cell r="B57" t="str">
            <v>Equipment-Fixed</v>
          </cell>
        </row>
        <row r="58">
          <cell r="A58">
            <v>243200</v>
          </cell>
          <cell r="B58" t="str">
            <v>Equipment-Moveable</v>
          </cell>
        </row>
        <row r="59">
          <cell r="A59">
            <v>243900</v>
          </cell>
          <cell r="B59" t="str">
            <v>Equipment-Other</v>
          </cell>
        </row>
        <row r="60">
          <cell r="A60">
            <v>244000</v>
          </cell>
          <cell r="B60" t="str">
            <v>Furniture</v>
          </cell>
        </row>
        <row r="61">
          <cell r="A61">
            <v>245000</v>
          </cell>
          <cell r="B61" t="str">
            <v>Vehicles</v>
          </cell>
        </row>
        <row r="62">
          <cell r="A62">
            <v>246000</v>
          </cell>
          <cell r="B62" t="str">
            <v>Construction in Progress</v>
          </cell>
        </row>
        <row r="63">
          <cell r="A63">
            <v>249000</v>
          </cell>
          <cell r="B63" t="str">
            <v>Other Fixed Assets</v>
          </cell>
        </row>
        <row r="64">
          <cell r="A64">
            <v>251100</v>
          </cell>
          <cell r="B64" t="str">
            <v>Accumulated Depreciation - Land Improvements</v>
          </cell>
        </row>
        <row r="65">
          <cell r="A65">
            <v>252000</v>
          </cell>
          <cell r="B65" t="str">
            <v>Accumulated Depreciation – Buildings</v>
          </cell>
        </row>
        <row r="66">
          <cell r="A66">
            <v>253000</v>
          </cell>
          <cell r="B66" t="str">
            <v>Accumulated Depreciation – Equipment</v>
          </cell>
        </row>
        <row r="67">
          <cell r="A67">
            <v>254000</v>
          </cell>
          <cell r="B67" t="str">
            <v>Accumulated Depreciation - Furniture</v>
          </cell>
        </row>
        <row r="68">
          <cell r="A68">
            <v>255000</v>
          </cell>
          <cell r="B68" t="str">
            <v>Accumulated Depreciation – Vehicles</v>
          </cell>
        </row>
        <row r="69">
          <cell r="A69">
            <v>256000</v>
          </cell>
          <cell r="B69" t="str">
            <v>Accumulated Depreciation - Other Fixed Assets</v>
          </cell>
        </row>
        <row r="70">
          <cell r="A70">
            <v>261000</v>
          </cell>
          <cell r="B70" t="str">
            <v>Deposits –Utilities</v>
          </cell>
        </row>
        <row r="71">
          <cell r="A71">
            <v>262000</v>
          </cell>
          <cell r="B71" t="str">
            <v>Deposits-Leases</v>
          </cell>
        </row>
        <row r="72">
          <cell r="A72">
            <v>263000</v>
          </cell>
          <cell r="B72" t="str">
            <v>Deposits-Other</v>
          </cell>
        </row>
        <row r="73">
          <cell r="A73">
            <v>271000</v>
          </cell>
          <cell r="B73" t="str">
            <v>Investments</v>
          </cell>
        </row>
        <row r="74">
          <cell r="A74">
            <v>272000</v>
          </cell>
          <cell r="B74" t="str">
            <v>Resident Deposits</v>
          </cell>
        </row>
        <row r="75">
          <cell r="A75">
            <v>292100</v>
          </cell>
          <cell r="B75" t="str">
            <v>Organization Costs</v>
          </cell>
        </row>
        <row r="76">
          <cell r="A76">
            <v>292900</v>
          </cell>
          <cell r="B76" t="str">
            <v>Amortized Organization Costs</v>
          </cell>
        </row>
        <row r="77">
          <cell r="A77">
            <v>293000</v>
          </cell>
          <cell r="B77" t="str">
            <v>Reorganization Costs</v>
          </cell>
        </row>
        <row r="78">
          <cell r="A78">
            <v>293900</v>
          </cell>
          <cell r="B78" t="str">
            <v>Amortized Reorganization Costs</v>
          </cell>
        </row>
        <row r="79">
          <cell r="A79">
            <v>294000</v>
          </cell>
          <cell r="B79" t="str">
            <v>Deferred Loan Costs</v>
          </cell>
        </row>
        <row r="80">
          <cell r="A80">
            <v>294900</v>
          </cell>
          <cell r="B80" t="str">
            <v>Amortized Deferred Loan Costs</v>
          </cell>
        </row>
        <row r="81">
          <cell r="A81">
            <v>295000</v>
          </cell>
          <cell r="B81" t="str">
            <v>Start-up Costs</v>
          </cell>
        </row>
        <row r="82">
          <cell r="A82">
            <v>295900</v>
          </cell>
          <cell r="B82" t="str">
            <v>Amortized Start-up Costs</v>
          </cell>
        </row>
        <row r="83">
          <cell r="A83">
            <v>296000</v>
          </cell>
          <cell r="B83" t="str">
            <v>Goodwill</v>
          </cell>
        </row>
        <row r="84">
          <cell r="A84">
            <v>298000</v>
          </cell>
          <cell r="B84" t="str">
            <v>General and Professional Liability Insurance  - Self-Insured</v>
          </cell>
        </row>
        <row r="85">
          <cell r="A85">
            <v>299000</v>
          </cell>
          <cell r="B85" t="str">
            <v>Other Long-Term Assets</v>
          </cell>
        </row>
        <row r="86">
          <cell r="A86">
            <v>311000</v>
          </cell>
          <cell r="B86" t="str">
            <v xml:space="preserve">Accrued Payroll </v>
          </cell>
        </row>
        <row r="87">
          <cell r="A87">
            <v>312100</v>
          </cell>
          <cell r="B87" t="str">
            <v>Federal Income Tax</v>
          </cell>
        </row>
        <row r="88">
          <cell r="A88">
            <v>312200</v>
          </cell>
          <cell r="B88" t="str">
            <v xml:space="preserve">FICA </v>
          </cell>
        </row>
        <row r="89">
          <cell r="A89">
            <v>312300</v>
          </cell>
          <cell r="B89" t="str">
            <v>Unemployment Taxes</v>
          </cell>
        </row>
        <row r="90">
          <cell r="A90">
            <v>313100</v>
          </cell>
          <cell r="B90" t="str">
            <v>Group Insurance</v>
          </cell>
        </row>
        <row r="91">
          <cell r="A91">
            <v>313200</v>
          </cell>
          <cell r="B91" t="str">
            <v>Workers’ Compensation Insurance</v>
          </cell>
        </row>
        <row r="92">
          <cell r="A92">
            <v>313600</v>
          </cell>
          <cell r="B92" t="str">
            <v>Employee Retirement/Savings Plan</v>
          </cell>
        </row>
        <row r="93">
          <cell r="A93">
            <v>319100</v>
          </cell>
          <cell r="B93" t="str">
            <v>Union Dues</v>
          </cell>
        </row>
        <row r="94">
          <cell r="A94">
            <v>319900</v>
          </cell>
          <cell r="B94" t="str">
            <v>Other Employee Benefits</v>
          </cell>
        </row>
        <row r="95">
          <cell r="A95">
            <v>321000</v>
          </cell>
          <cell r="B95" t="str">
            <v>Real Estate Taxes</v>
          </cell>
        </row>
        <row r="96">
          <cell r="A96">
            <v>322000</v>
          </cell>
          <cell r="B96" t="str">
            <v>Personal Property Taxes</v>
          </cell>
        </row>
        <row r="97">
          <cell r="A97">
            <v>323000</v>
          </cell>
          <cell r="B97" t="str">
            <v>Sales Tax</v>
          </cell>
        </row>
        <row r="98">
          <cell r="A98">
            <v>324000</v>
          </cell>
          <cell r="B98" t="str">
            <v>Federal Income Tax</v>
          </cell>
        </row>
        <row r="99">
          <cell r="A99">
            <v>325000</v>
          </cell>
          <cell r="B99" t="str">
            <v>Franchise Tax</v>
          </cell>
        </row>
        <row r="100">
          <cell r="A100">
            <v>326000</v>
          </cell>
          <cell r="B100" t="str">
            <v>Other Taxes Payable</v>
          </cell>
        </row>
        <row r="101">
          <cell r="A101">
            <v>331000</v>
          </cell>
          <cell r="B101" t="str">
            <v>Trade Accounts Payable – Non-related Party</v>
          </cell>
        </row>
        <row r="102">
          <cell r="A102">
            <v>331009</v>
          </cell>
          <cell r="B102" t="str">
            <v>Trade Accounts Payable – Related Party</v>
          </cell>
        </row>
        <row r="103">
          <cell r="A103">
            <v>332000</v>
          </cell>
          <cell r="B103" t="str">
            <v>Notes Payable – Non-related Party</v>
          </cell>
        </row>
        <row r="104">
          <cell r="A104">
            <v>332009</v>
          </cell>
          <cell r="B104" t="str">
            <v>Notes Payable – Related Party</v>
          </cell>
        </row>
        <row r="105">
          <cell r="A105">
            <v>333000</v>
          </cell>
          <cell r="B105" t="str">
            <v>Interest Payable – Non-related Party</v>
          </cell>
        </row>
        <row r="106">
          <cell r="A106">
            <v>333009</v>
          </cell>
          <cell r="B106" t="str">
            <v>Interest Payable – Related Party</v>
          </cell>
        </row>
        <row r="107">
          <cell r="A107">
            <v>334000</v>
          </cell>
          <cell r="B107" t="str">
            <v>Rent Payable – Non-related Party</v>
          </cell>
        </row>
        <row r="108">
          <cell r="A108">
            <v>334009</v>
          </cell>
          <cell r="B108" t="str">
            <v>Rent Payable – Related Party</v>
          </cell>
        </row>
        <row r="109">
          <cell r="A109">
            <v>335000</v>
          </cell>
          <cell r="B109" t="str">
            <v>Management Fees Payable</v>
          </cell>
        </row>
        <row r="110">
          <cell r="A110">
            <v>336000</v>
          </cell>
          <cell r="B110" t="str">
            <v>Medicare</v>
          </cell>
        </row>
        <row r="111">
          <cell r="A111">
            <v>337000</v>
          </cell>
          <cell r="B111" t="str">
            <v>Medicaid</v>
          </cell>
        </row>
        <row r="112">
          <cell r="A112">
            <v>338000</v>
          </cell>
          <cell r="B112" t="str">
            <v>Current Portion of Long-Term Debt</v>
          </cell>
        </row>
        <row r="113">
          <cell r="A113">
            <v>339000</v>
          </cell>
          <cell r="B113" t="str">
            <v>Other General Payables</v>
          </cell>
        </row>
        <row r="114">
          <cell r="A114">
            <v>341000</v>
          </cell>
          <cell r="B114" t="str">
            <v>Estimated Unpaid Claims – General and Professional Liability Self-Insurance</v>
          </cell>
        </row>
        <row r="115">
          <cell r="A115">
            <v>350000</v>
          </cell>
          <cell r="B115" t="str">
            <v>Resident Trust Liabilities</v>
          </cell>
        </row>
        <row r="116">
          <cell r="A116">
            <v>390000</v>
          </cell>
          <cell r="B116" t="str">
            <v>Other Current Liabilities</v>
          </cell>
        </row>
        <row r="117">
          <cell r="A117">
            <v>410000</v>
          </cell>
          <cell r="B117" t="str">
            <v>Mortgage Payable – Non-related Party</v>
          </cell>
        </row>
        <row r="118">
          <cell r="A118">
            <v>410009</v>
          </cell>
          <cell r="B118" t="str">
            <v>Mortgage Payable – Related Party</v>
          </cell>
        </row>
        <row r="119">
          <cell r="A119">
            <v>420000</v>
          </cell>
          <cell r="B119" t="str">
            <v>Notes Payable - Non-related Party</v>
          </cell>
        </row>
        <row r="120">
          <cell r="A120">
            <v>420009</v>
          </cell>
          <cell r="B120" t="str">
            <v>Notes Payable – Related Party</v>
          </cell>
        </row>
        <row r="121">
          <cell r="A121">
            <v>430000</v>
          </cell>
          <cell r="B121" t="str">
            <v>Lease Payable - Non-related Party</v>
          </cell>
        </row>
        <row r="122">
          <cell r="A122">
            <v>430009</v>
          </cell>
          <cell r="B122" t="str">
            <v>Lease Payable – Related Party</v>
          </cell>
        </row>
        <row r="123">
          <cell r="A123">
            <v>440000</v>
          </cell>
          <cell r="B123" t="str">
            <v>Capitalized Lease Obligations – Non-related Party</v>
          </cell>
        </row>
        <row r="124">
          <cell r="A124">
            <v>440009</v>
          </cell>
          <cell r="B124" t="str">
            <v>Capitalized Lease Obligations – Related Party</v>
          </cell>
        </row>
        <row r="125">
          <cell r="A125">
            <v>450000</v>
          </cell>
          <cell r="B125" t="str">
            <v>Bonds Payable</v>
          </cell>
        </row>
        <row r="126">
          <cell r="A126">
            <v>460000</v>
          </cell>
          <cell r="B126" t="str">
            <v>Estimated Unpaid Claims – General and Professional Liability Self-Insurance</v>
          </cell>
        </row>
        <row r="127">
          <cell r="A127">
            <v>480000</v>
          </cell>
          <cell r="B127" t="str">
            <v>Residents’ Deposits</v>
          </cell>
        </row>
        <row r="128">
          <cell r="A128">
            <v>490000</v>
          </cell>
          <cell r="B128" t="str">
            <v>Other Long-Term Liabilities</v>
          </cell>
        </row>
        <row r="129">
          <cell r="A129">
            <v>511000</v>
          </cell>
          <cell r="B129" t="str">
            <v>Common Stock</v>
          </cell>
        </row>
        <row r="130">
          <cell r="A130">
            <v>512000</v>
          </cell>
          <cell r="B130" t="str">
            <v>Preferred Stock</v>
          </cell>
        </row>
        <row r="131">
          <cell r="A131">
            <v>513000</v>
          </cell>
          <cell r="B131" t="str">
            <v>Treasury Stock</v>
          </cell>
        </row>
        <row r="132">
          <cell r="A132">
            <v>514000</v>
          </cell>
          <cell r="B132" t="str">
            <v>Additional Paid-In Capital</v>
          </cell>
        </row>
        <row r="133">
          <cell r="A133">
            <v>521000</v>
          </cell>
          <cell r="B133" t="str">
            <v>Proprietorship Equity</v>
          </cell>
        </row>
        <row r="134">
          <cell r="A134">
            <v>522000</v>
          </cell>
          <cell r="B134" t="str">
            <v>Proprietor’s Draw</v>
          </cell>
        </row>
        <row r="135">
          <cell r="A135">
            <v>531000</v>
          </cell>
          <cell r="B135" t="str">
            <v>Partnership Equity</v>
          </cell>
        </row>
        <row r="136">
          <cell r="A136">
            <v>532000</v>
          </cell>
          <cell r="B136" t="str">
            <v>Partner’s Draw</v>
          </cell>
        </row>
        <row r="137">
          <cell r="A137">
            <v>541000</v>
          </cell>
          <cell r="B137" t="str">
            <v>Retained Earnings</v>
          </cell>
        </row>
        <row r="138">
          <cell r="A138">
            <v>542000</v>
          </cell>
          <cell r="B138" t="str">
            <v>Dividends</v>
          </cell>
        </row>
        <row r="139">
          <cell r="A139">
            <v>543000</v>
          </cell>
          <cell r="B139" t="str">
            <v>Net Profit/(Loss)</v>
          </cell>
        </row>
        <row r="140">
          <cell r="A140">
            <v>551000</v>
          </cell>
          <cell r="B140" t="str">
            <v>Unrestricted</v>
          </cell>
        </row>
        <row r="141">
          <cell r="A141">
            <v>552000</v>
          </cell>
          <cell r="B141" t="str">
            <v xml:space="preserve">Temporarily Restricted </v>
          </cell>
        </row>
        <row r="142">
          <cell r="A142">
            <v>553000</v>
          </cell>
          <cell r="B142" t="str">
            <v>Permanently Restricted</v>
          </cell>
        </row>
        <row r="143">
          <cell r="A143">
            <v>601100</v>
          </cell>
          <cell r="B143" t="str">
            <v>Medicaid Room and Board</v>
          </cell>
        </row>
        <row r="144">
          <cell r="A144">
            <v>601102</v>
          </cell>
          <cell r="B144" t="str">
            <v>Medicaid Supplemental Room and Board</v>
          </cell>
        </row>
        <row r="145">
          <cell r="A145">
            <v>601110</v>
          </cell>
          <cell r="B145" t="str">
            <v>Other Medicaid Routine Revenue</v>
          </cell>
        </row>
        <row r="146">
          <cell r="A146">
            <v>601200</v>
          </cell>
          <cell r="B146" t="str">
            <v>Medicare Room and Board</v>
          </cell>
        </row>
        <row r="147">
          <cell r="A147">
            <v>601210</v>
          </cell>
          <cell r="B147" t="str">
            <v>Other Medicare Routine Revenue</v>
          </cell>
        </row>
        <row r="148">
          <cell r="A148">
            <v>601300</v>
          </cell>
          <cell r="B148" t="str">
            <v>Private Pay Room and Board</v>
          </cell>
        </row>
        <row r="149">
          <cell r="A149">
            <v>601310</v>
          </cell>
          <cell r="B149" t="str">
            <v>Other Private Routine Revenue</v>
          </cell>
        </row>
        <row r="150">
          <cell r="A150">
            <v>601400</v>
          </cell>
          <cell r="B150" t="str">
            <v>Managed Care Room and Board</v>
          </cell>
        </row>
        <row r="151">
          <cell r="A151">
            <v>601410</v>
          </cell>
          <cell r="B151" t="str">
            <v>Other Managed Care Routine Revenue</v>
          </cell>
        </row>
        <row r="152">
          <cell r="A152">
            <v>601500</v>
          </cell>
          <cell r="B152" t="str">
            <v>Veterans’ Administration Room and Board</v>
          </cell>
        </row>
        <row r="153">
          <cell r="A153">
            <v>601510</v>
          </cell>
          <cell r="B153" t="str">
            <v>Other Veterans’ Administration Routine Revenue</v>
          </cell>
        </row>
        <row r="154">
          <cell r="A154">
            <v>601600</v>
          </cell>
          <cell r="B154" t="str">
            <v>Hospice Room and Board</v>
          </cell>
        </row>
        <row r="155">
          <cell r="A155">
            <v>601610</v>
          </cell>
          <cell r="B155" t="str">
            <v>Other Hospice Routine Revenue</v>
          </cell>
        </row>
        <row r="156">
          <cell r="A156">
            <v>601700</v>
          </cell>
          <cell r="B156" t="str">
            <v>Long-Term Care Insurance Room and Board</v>
          </cell>
        </row>
        <row r="157">
          <cell r="A157">
            <v>601710</v>
          </cell>
          <cell r="B157" t="str">
            <v>Other Long-Term Care Insurance Routine Revenue</v>
          </cell>
        </row>
        <row r="158">
          <cell r="A158">
            <v>601900</v>
          </cell>
          <cell r="B158" t="str">
            <v>Other Routine Care Payors</v>
          </cell>
        </row>
        <row r="159">
          <cell r="A159">
            <v>602100</v>
          </cell>
          <cell r="B159" t="str">
            <v>PT Medicaid</v>
          </cell>
        </row>
        <row r="160">
          <cell r="A160">
            <v>602210</v>
          </cell>
          <cell r="B160" t="str">
            <v>PT Medicare Part A</v>
          </cell>
        </row>
        <row r="161">
          <cell r="A161">
            <v>602220</v>
          </cell>
          <cell r="B161" t="str">
            <v>PT Medicare Part B</v>
          </cell>
        </row>
        <row r="162">
          <cell r="A162">
            <v>602300</v>
          </cell>
          <cell r="B162" t="str">
            <v>PT Private Pay</v>
          </cell>
        </row>
        <row r="163">
          <cell r="A163">
            <v>602400</v>
          </cell>
          <cell r="B163" t="str">
            <v>PT Managed Care</v>
          </cell>
        </row>
        <row r="164">
          <cell r="A164">
            <v>602500</v>
          </cell>
          <cell r="B164" t="str">
            <v xml:space="preserve">PT Veterans’ Administration </v>
          </cell>
        </row>
        <row r="165">
          <cell r="A165">
            <v>602600</v>
          </cell>
          <cell r="B165" t="str">
            <v>PT Hospice</v>
          </cell>
        </row>
        <row r="166">
          <cell r="A166">
            <v>602700</v>
          </cell>
          <cell r="B166" t="str">
            <v>PT Long-Term Care Insurance</v>
          </cell>
        </row>
        <row r="167">
          <cell r="A167">
            <v>602900</v>
          </cell>
          <cell r="B167" t="str">
            <v>PT Other Physical Therapy Payors</v>
          </cell>
        </row>
        <row r="168">
          <cell r="A168">
            <v>603100</v>
          </cell>
          <cell r="B168" t="str">
            <v>Speech Medicaid</v>
          </cell>
        </row>
        <row r="169">
          <cell r="A169">
            <v>603210</v>
          </cell>
          <cell r="B169" t="str">
            <v>Speech Medicare Part A</v>
          </cell>
        </row>
        <row r="170">
          <cell r="A170">
            <v>603220</v>
          </cell>
          <cell r="B170" t="str">
            <v>Speech Medicare Part B</v>
          </cell>
        </row>
        <row r="171">
          <cell r="A171">
            <v>603300</v>
          </cell>
          <cell r="B171" t="str">
            <v>Speech Private Pay</v>
          </cell>
        </row>
        <row r="172">
          <cell r="A172">
            <v>603400</v>
          </cell>
          <cell r="B172" t="str">
            <v>Speech Managed Care</v>
          </cell>
        </row>
        <row r="173">
          <cell r="A173">
            <v>603500</v>
          </cell>
          <cell r="B173" t="str">
            <v>Speech Veterans’ Administration</v>
          </cell>
        </row>
        <row r="174">
          <cell r="A174">
            <v>603600</v>
          </cell>
          <cell r="B174" t="str">
            <v>Speech Hospice</v>
          </cell>
        </row>
        <row r="175">
          <cell r="A175">
            <v>603700</v>
          </cell>
          <cell r="B175" t="str">
            <v>Speech Long-Term Care Insurance</v>
          </cell>
        </row>
        <row r="176">
          <cell r="A176">
            <v>603900</v>
          </cell>
          <cell r="B176" t="str">
            <v>Speech Other Speech and Audiological Therapy Payors</v>
          </cell>
        </row>
        <row r="177">
          <cell r="A177">
            <v>604100</v>
          </cell>
          <cell r="B177" t="str">
            <v>OT Medicaid</v>
          </cell>
        </row>
        <row r="178">
          <cell r="A178">
            <v>604210</v>
          </cell>
          <cell r="B178" t="str">
            <v>OT Medicare Part A</v>
          </cell>
        </row>
        <row r="179">
          <cell r="A179">
            <v>604220</v>
          </cell>
          <cell r="B179" t="str">
            <v>OT Medicare Part B</v>
          </cell>
        </row>
        <row r="180">
          <cell r="A180">
            <v>604300</v>
          </cell>
          <cell r="B180" t="str">
            <v>OT Private Pay</v>
          </cell>
        </row>
        <row r="181">
          <cell r="A181">
            <v>604400</v>
          </cell>
          <cell r="B181" t="str">
            <v>OT Managed Care</v>
          </cell>
        </row>
        <row r="182">
          <cell r="A182">
            <v>604500</v>
          </cell>
          <cell r="B182" t="str">
            <v>OT Veterans’ Administration</v>
          </cell>
        </row>
        <row r="183">
          <cell r="A183">
            <v>604600</v>
          </cell>
          <cell r="B183" t="str">
            <v>OT Hospice</v>
          </cell>
        </row>
        <row r="184">
          <cell r="A184">
            <v>604700</v>
          </cell>
          <cell r="B184" t="str">
            <v>OT Long-Term Care Insurance</v>
          </cell>
        </row>
        <row r="185">
          <cell r="A185">
            <v>604900</v>
          </cell>
          <cell r="B185" t="str">
            <v>OT Other Occupational Therapy Payors</v>
          </cell>
        </row>
        <row r="186">
          <cell r="A186">
            <v>605100</v>
          </cell>
          <cell r="B186" t="str">
            <v>Med Eq Medicaid</v>
          </cell>
        </row>
        <row r="187">
          <cell r="A187">
            <v>605210</v>
          </cell>
          <cell r="B187" t="str">
            <v>Med Eq Medicare Part A</v>
          </cell>
        </row>
        <row r="188">
          <cell r="A188">
            <v>605220</v>
          </cell>
          <cell r="B188" t="str">
            <v>Med Eq Medicare Part B</v>
          </cell>
        </row>
        <row r="189">
          <cell r="A189">
            <v>605300</v>
          </cell>
          <cell r="B189" t="str">
            <v>Med Eq Private Pay</v>
          </cell>
        </row>
        <row r="190">
          <cell r="A190">
            <v>605400</v>
          </cell>
          <cell r="B190" t="str">
            <v>Med Eq Managed Care</v>
          </cell>
        </row>
        <row r="191">
          <cell r="A191">
            <v>605500</v>
          </cell>
          <cell r="B191" t="str">
            <v>Med Eq Veterans’ Administration</v>
          </cell>
        </row>
        <row r="192">
          <cell r="A192">
            <v>605600</v>
          </cell>
          <cell r="B192" t="str">
            <v>Med Eq Hospice</v>
          </cell>
        </row>
        <row r="193">
          <cell r="A193">
            <v>605700</v>
          </cell>
          <cell r="B193" t="str">
            <v>Med Eq Long-Term Care Insurance</v>
          </cell>
        </row>
        <row r="194">
          <cell r="A194">
            <v>605900</v>
          </cell>
          <cell r="B194" t="str">
            <v>Med Eq Other Complex Medical Equipment Payors</v>
          </cell>
        </row>
        <row r="195">
          <cell r="A195">
            <v>606100</v>
          </cell>
          <cell r="B195" t="str">
            <v>Med Sup Medicaid</v>
          </cell>
        </row>
        <row r="196">
          <cell r="A196">
            <v>606210</v>
          </cell>
          <cell r="B196" t="str">
            <v>Med Sup Medicare Part A</v>
          </cell>
        </row>
        <row r="197">
          <cell r="A197">
            <v>606220</v>
          </cell>
          <cell r="B197" t="str">
            <v>Med Sup Medicare Part B</v>
          </cell>
        </row>
        <row r="198">
          <cell r="A198">
            <v>606300</v>
          </cell>
          <cell r="B198" t="str">
            <v>Med Sup Private Pay</v>
          </cell>
        </row>
        <row r="199">
          <cell r="A199">
            <v>606400</v>
          </cell>
          <cell r="B199" t="str">
            <v>Med Sup Managed Care</v>
          </cell>
        </row>
        <row r="200">
          <cell r="A200">
            <v>606500</v>
          </cell>
          <cell r="B200" t="str">
            <v>Med Sup Veterans’ Administration</v>
          </cell>
        </row>
        <row r="201">
          <cell r="A201">
            <v>606600</v>
          </cell>
          <cell r="B201" t="str">
            <v>Med Sup Hospice</v>
          </cell>
        </row>
        <row r="202">
          <cell r="A202">
            <v>606700</v>
          </cell>
          <cell r="B202" t="str">
            <v>Med Sup Long-Term Care Insurance</v>
          </cell>
        </row>
        <row r="203">
          <cell r="A203">
            <v>606900</v>
          </cell>
          <cell r="B203" t="str">
            <v>Med Sup Other Medical Supplies Payors</v>
          </cell>
        </row>
        <row r="204">
          <cell r="A204">
            <v>607100</v>
          </cell>
          <cell r="B204" t="str">
            <v>RT Medicaid</v>
          </cell>
        </row>
        <row r="205">
          <cell r="A205">
            <v>607210</v>
          </cell>
          <cell r="B205" t="str">
            <v>RT Medicare Part A</v>
          </cell>
        </row>
        <row r="206">
          <cell r="A206">
            <v>607220</v>
          </cell>
          <cell r="B206" t="str">
            <v>RT Medicare Part B</v>
          </cell>
        </row>
        <row r="207">
          <cell r="A207">
            <v>607300</v>
          </cell>
          <cell r="B207" t="str">
            <v>RT Private Pay</v>
          </cell>
        </row>
        <row r="208">
          <cell r="A208">
            <v>607400</v>
          </cell>
          <cell r="B208" t="str">
            <v>RT Managed Care</v>
          </cell>
        </row>
        <row r="209">
          <cell r="A209">
            <v>607500</v>
          </cell>
          <cell r="B209" t="str">
            <v>RT Veterans’ Administration</v>
          </cell>
        </row>
        <row r="210">
          <cell r="A210">
            <v>607600</v>
          </cell>
          <cell r="B210" t="str">
            <v>RT Hospice</v>
          </cell>
        </row>
        <row r="211">
          <cell r="A211">
            <v>607700</v>
          </cell>
          <cell r="B211" t="str">
            <v>RT Long-Term Care Insurance</v>
          </cell>
        </row>
        <row r="212">
          <cell r="A212">
            <v>607900</v>
          </cell>
          <cell r="B212" t="str">
            <v>RT Other Inhalation/Respiratory Therapy Payors</v>
          </cell>
        </row>
        <row r="213">
          <cell r="A213">
            <v>608100</v>
          </cell>
          <cell r="B213" t="str">
            <v>Pharmacy Medicaid</v>
          </cell>
        </row>
        <row r="214">
          <cell r="A214">
            <v>608210</v>
          </cell>
          <cell r="B214" t="str">
            <v>Pharmacy Medicare Part A</v>
          </cell>
        </row>
        <row r="215">
          <cell r="A215">
            <v>608220</v>
          </cell>
          <cell r="B215" t="str">
            <v>Pharmacy Medicare Part B</v>
          </cell>
        </row>
        <row r="216">
          <cell r="A216">
            <v>608300</v>
          </cell>
          <cell r="B216" t="str">
            <v>Pharmacy Private Pay</v>
          </cell>
        </row>
        <row r="217">
          <cell r="A217">
            <v>608400</v>
          </cell>
          <cell r="B217" t="str">
            <v>Pharmacy Managed Care</v>
          </cell>
        </row>
        <row r="218">
          <cell r="A218">
            <v>608500</v>
          </cell>
          <cell r="B218" t="str">
            <v>Pharmacy Veterans’ Administration</v>
          </cell>
        </row>
        <row r="219">
          <cell r="A219">
            <v>608600</v>
          </cell>
          <cell r="B219" t="str">
            <v>Pharmacy Hospice</v>
          </cell>
        </row>
        <row r="220">
          <cell r="A220">
            <v>608700</v>
          </cell>
          <cell r="B220" t="str">
            <v>Pharmacy Long-Term Care Insurance</v>
          </cell>
        </row>
        <row r="221">
          <cell r="A221">
            <v>608900</v>
          </cell>
          <cell r="B221" t="str">
            <v>Pharmacy Other Pharmacy Payors</v>
          </cell>
        </row>
        <row r="222">
          <cell r="A222">
            <v>609100</v>
          </cell>
          <cell r="B222" t="str">
            <v>Lab Medicaid</v>
          </cell>
        </row>
        <row r="223">
          <cell r="A223">
            <v>609210</v>
          </cell>
          <cell r="B223" t="str">
            <v>Lab Medicare Part A</v>
          </cell>
        </row>
        <row r="224">
          <cell r="A224">
            <v>609220</v>
          </cell>
          <cell r="B224" t="str">
            <v>Lab Medicare Part B</v>
          </cell>
        </row>
        <row r="225">
          <cell r="A225">
            <v>609300</v>
          </cell>
          <cell r="B225" t="str">
            <v>Lab Private Pay</v>
          </cell>
        </row>
        <row r="226">
          <cell r="A226">
            <v>609400</v>
          </cell>
          <cell r="B226" t="str">
            <v>Lab Managed Care</v>
          </cell>
        </row>
        <row r="227">
          <cell r="A227">
            <v>609500</v>
          </cell>
          <cell r="B227" t="str">
            <v>Lab Veterans’ Administration</v>
          </cell>
        </row>
        <row r="228">
          <cell r="A228">
            <v>609600</v>
          </cell>
          <cell r="B228" t="str">
            <v>Lab Hospice</v>
          </cell>
        </row>
        <row r="229">
          <cell r="A229">
            <v>609700</v>
          </cell>
          <cell r="B229" t="str">
            <v>Lab Long-Term Care Insurance</v>
          </cell>
        </row>
        <row r="230">
          <cell r="A230">
            <v>609900</v>
          </cell>
          <cell r="B230" t="str">
            <v>Lab Other Laboratory Payors</v>
          </cell>
        </row>
        <row r="231">
          <cell r="A231">
            <v>610100</v>
          </cell>
          <cell r="B231" t="str">
            <v>Radiology Medicaid</v>
          </cell>
        </row>
        <row r="232">
          <cell r="A232">
            <v>610210</v>
          </cell>
          <cell r="B232" t="str">
            <v>Radiology Medicare Part A</v>
          </cell>
        </row>
        <row r="233">
          <cell r="A233">
            <v>610220</v>
          </cell>
          <cell r="B233" t="str">
            <v>Radiology Medicare Part B</v>
          </cell>
        </row>
        <row r="234">
          <cell r="A234">
            <v>610300</v>
          </cell>
          <cell r="B234" t="str">
            <v>Radiology Private Pay</v>
          </cell>
        </row>
        <row r="235">
          <cell r="A235">
            <v>610400</v>
          </cell>
          <cell r="B235" t="str">
            <v>Radiology Managed Care</v>
          </cell>
        </row>
        <row r="236">
          <cell r="A236">
            <v>610500</v>
          </cell>
          <cell r="B236" t="str">
            <v>Radiology Veterans’ Administration</v>
          </cell>
        </row>
        <row r="237">
          <cell r="A237">
            <v>610600</v>
          </cell>
          <cell r="B237" t="str">
            <v>Radiology Hospice</v>
          </cell>
        </row>
        <row r="238">
          <cell r="A238">
            <v>610700</v>
          </cell>
          <cell r="B238" t="str">
            <v>Radiology Long-Term Care Insurance</v>
          </cell>
        </row>
        <row r="239">
          <cell r="A239">
            <v>610900</v>
          </cell>
          <cell r="B239" t="str">
            <v>Radiology Other Radiology Payors</v>
          </cell>
        </row>
        <row r="240">
          <cell r="A240">
            <v>611100</v>
          </cell>
          <cell r="B240" t="str">
            <v>IV Ther Medicaid</v>
          </cell>
        </row>
        <row r="241">
          <cell r="A241">
            <v>611210</v>
          </cell>
          <cell r="B241" t="str">
            <v>IV Ther Medicare Part A</v>
          </cell>
        </row>
        <row r="242">
          <cell r="A242">
            <v>611220</v>
          </cell>
          <cell r="B242" t="str">
            <v>IV Ther Medicare Part B</v>
          </cell>
        </row>
        <row r="243">
          <cell r="A243">
            <v>611300</v>
          </cell>
          <cell r="B243" t="str">
            <v>IV Ther Private Pay</v>
          </cell>
        </row>
        <row r="244">
          <cell r="A244">
            <v>611400</v>
          </cell>
          <cell r="B244" t="str">
            <v>IV Ther Managed Care</v>
          </cell>
        </row>
        <row r="245">
          <cell r="A245">
            <v>611500</v>
          </cell>
          <cell r="B245" t="str">
            <v>IV Ther Veterans’ Administration</v>
          </cell>
        </row>
        <row r="246">
          <cell r="A246">
            <v>611600</v>
          </cell>
          <cell r="B246" t="str">
            <v>IV Ther Hospice</v>
          </cell>
        </row>
        <row r="247">
          <cell r="A247">
            <v>611700</v>
          </cell>
          <cell r="B247" t="str">
            <v>IV Ther Long-Term Care Insurance</v>
          </cell>
        </row>
        <row r="248">
          <cell r="A248">
            <v>611900</v>
          </cell>
          <cell r="B248" t="str">
            <v>IV Ther Other IV Therapy Payors</v>
          </cell>
        </row>
        <row r="249">
          <cell r="A249">
            <v>613100</v>
          </cell>
          <cell r="B249" t="str">
            <v>Par Nutr Medicaid</v>
          </cell>
        </row>
        <row r="250">
          <cell r="A250">
            <v>613210</v>
          </cell>
          <cell r="B250" t="str">
            <v>Par Nutr Medicare Part A</v>
          </cell>
        </row>
        <row r="251">
          <cell r="A251">
            <v>613220</v>
          </cell>
          <cell r="B251" t="str">
            <v>Par Nutr Medicare Part B</v>
          </cell>
        </row>
        <row r="252">
          <cell r="A252">
            <v>613300</v>
          </cell>
          <cell r="B252" t="str">
            <v>Par Nutr Private Pay</v>
          </cell>
        </row>
        <row r="253">
          <cell r="A253">
            <v>613400</v>
          </cell>
          <cell r="B253" t="str">
            <v>Par Nutr Managed Care</v>
          </cell>
        </row>
        <row r="254">
          <cell r="A254">
            <v>613500</v>
          </cell>
          <cell r="B254" t="str">
            <v>Par Nutr Veterans’ Administration</v>
          </cell>
        </row>
        <row r="255">
          <cell r="A255">
            <v>613600</v>
          </cell>
          <cell r="B255" t="str">
            <v>Par Nutr Hospice</v>
          </cell>
        </row>
        <row r="256">
          <cell r="A256">
            <v>613700</v>
          </cell>
          <cell r="B256" t="str">
            <v>Par Nutr Long-Term Care Insurance</v>
          </cell>
        </row>
        <row r="257">
          <cell r="A257">
            <v>613900</v>
          </cell>
          <cell r="B257" t="str">
            <v>Par Nutr Other Total Parenteral Nutrition Payors</v>
          </cell>
        </row>
        <row r="258">
          <cell r="A258">
            <v>619100</v>
          </cell>
          <cell r="B258" t="str">
            <v>Oth Anc Medicaid</v>
          </cell>
        </row>
        <row r="259">
          <cell r="A259">
            <v>619210</v>
          </cell>
          <cell r="B259" t="str">
            <v>Oth Anc Medicare Part A</v>
          </cell>
        </row>
        <row r="260">
          <cell r="A260">
            <v>619220</v>
          </cell>
          <cell r="B260" t="str">
            <v>Oth Anc Medicare Part B</v>
          </cell>
        </row>
        <row r="261">
          <cell r="A261">
            <v>619300</v>
          </cell>
          <cell r="B261" t="str">
            <v>Oth Anc Private Pay</v>
          </cell>
        </row>
        <row r="262">
          <cell r="A262">
            <v>619400</v>
          </cell>
          <cell r="B262" t="str">
            <v>Oth Anc Managed Care</v>
          </cell>
        </row>
        <row r="263">
          <cell r="A263">
            <v>619500</v>
          </cell>
          <cell r="B263" t="str">
            <v>Oth Anc Veterans’ Administration</v>
          </cell>
        </row>
        <row r="264">
          <cell r="A264">
            <v>619600</v>
          </cell>
          <cell r="B264" t="str">
            <v>Oth Anc Hospice</v>
          </cell>
        </row>
        <row r="265">
          <cell r="A265">
            <v>619700</v>
          </cell>
          <cell r="B265" t="str">
            <v>Oth Anc Long-Term Care Insurance</v>
          </cell>
        </row>
        <row r="266">
          <cell r="A266">
            <v>619900</v>
          </cell>
          <cell r="B266" t="str">
            <v>Oth Anc Other Ancillary Cost Centers Payors</v>
          </cell>
        </row>
        <row r="267">
          <cell r="A267">
            <v>670100</v>
          </cell>
          <cell r="B267" t="str">
            <v>CA Medicaid</v>
          </cell>
        </row>
        <row r="268">
          <cell r="A268">
            <v>670210</v>
          </cell>
          <cell r="B268" t="str">
            <v>CA Medicare Part A</v>
          </cell>
        </row>
        <row r="269">
          <cell r="A269">
            <v>670220</v>
          </cell>
          <cell r="B269" t="str">
            <v>CA Medicare Part B</v>
          </cell>
        </row>
        <row r="270">
          <cell r="A270">
            <v>670400</v>
          </cell>
          <cell r="B270" t="str">
            <v>CA Managed Care</v>
          </cell>
        </row>
        <row r="271">
          <cell r="A271">
            <v>670500</v>
          </cell>
          <cell r="B271" t="str">
            <v>CA Veterans’ Administration</v>
          </cell>
        </row>
        <row r="272">
          <cell r="A272">
            <v>670800</v>
          </cell>
          <cell r="B272" t="str">
            <v>CA Charity Care</v>
          </cell>
        </row>
        <row r="273">
          <cell r="A273">
            <v>670900</v>
          </cell>
          <cell r="B273" t="str">
            <v>CA Other Payors</v>
          </cell>
        </row>
        <row r="274">
          <cell r="A274">
            <v>680100</v>
          </cell>
          <cell r="B274" t="str">
            <v>PY Set Medicaid</v>
          </cell>
        </row>
        <row r="275">
          <cell r="A275">
            <v>680200</v>
          </cell>
          <cell r="B275" t="str">
            <v>PY Set Medicare</v>
          </cell>
        </row>
        <row r="276">
          <cell r="A276">
            <v>680900</v>
          </cell>
          <cell r="B276" t="str">
            <v>PY Set Other Payors</v>
          </cell>
        </row>
        <row r="277">
          <cell r="A277">
            <v>690010</v>
          </cell>
          <cell r="B277" t="str">
            <v>Gift Shop Revenue</v>
          </cell>
        </row>
        <row r="278">
          <cell r="A278">
            <v>690020</v>
          </cell>
          <cell r="B278" t="str">
            <v>Arts and Crafts Revenue</v>
          </cell>
        </row>
        <row r="279">
          <cell r="A279">
            <v>690030</v>
          </cell>
          <cell r="B279" t="str">
            <v>Laundry Revenue</v>
          </cell>
        </row>
        <row r="280">
          <cell r="A280">
            <v>690040</v>
          </cell>
          <cell r="B280" t="str">
            <v>Meals Revenue</v>
          </cell>
        </row>
        <row r="281">
          <cell r="A281">
            <v>690050</v>
          </cell>
          <cell r="B281" t="str">
            <v>Vending Machines Revenue</v>
          </cell>
        </row>
        <row r="282">
          <cell r="A282">
            <v>690060</v>
          </cell>
          <cell r="B282" t="str">
            <v>Beauty and Barber Revenue</v>
          </cell>
        </row>
        <row r="283">
          <cell r="A283">
            <v>690070</v>
          </cell>
          <cell r="B283" t="str">
            <v>Personal Items Revenue</v>
          </cell>
        </row>
        <row r="284">
          <cell r="A284">
            <v>690080</v>
          </cell>
          <cell r="B284" t="str">
            <v>Contributions, Gifts, and Grants Revenue</v>
          </cell>
        </row>
        <row r="285">
          <cell r="A285">
            <v>690090</v>
          </cell>
          <cell r="B285" t="str">
            <v>Television Revenue</v>
          </cell>
        </row>
        <row r="286">
          <cell r="A286">
            <v>690100</v>
          </cell>
          <cell r="B286" t="str">
            <v>Telephone Revenue</v>
          </cell>
        </row>
        <row r="287">
          <cell r="A287">
            <v>690110</v>
          </cell>
          <cell r="B287" t="str">
            <v>Cable Television Revenue</v>
          </cell>
        </row>
        <row r="288">
          <cell r="A288">
            <v>690120</v>
          </cell>
          <cell r="B288" t="str">
            <v>Computer/Internet Revenue</v>
          </cell>
        </row>
        <row r="289">
          <cell r="A289">
            <v>690130</v>
          </cell>
          <cell r="B289" t="str">
            <v>Nurse Aid Training and Testing Revenue</v>
          </cell>
        </row>
        <row r="290">
          <cell r="A290">
            <v>690140</v>
          </cell>
          <cell r="B290" t="str">
            <v>Rental Revenue</v>
          </cell>
        </row>
        <row r="291">
          <cell r="A291">
            <v>690150</v>
          </cell>
          <cell r="B291" t="str">
            <v>Charges for Records</v>
          </cell>
        </row>
        <row r="292">
          <cell r="A292">
            <v>690160</v>
          </cell>
          <cell r="B292" t="str">
            <v>Adult Day Care Services Revenue</v>
          </cell>
        </row>
        <row r="293">
          <cell r="A293">
            <v>690170</v>
          </cell>
          <cell r="B293" t="str">
            <v>Child Care Services Revenue</v>
          </cell>
        </row>
        <row r="294">
          <cell r="A294">
            <v>690180</v>
          </cell>
          <cell r="B294" t="str">
            <v>Interest Revenue</v>
          </cell>
        </row>
        <row r="295">
          <cell r="A295">
            <v>690190</v>
          </cell>
          <cell r="B295" t="str">
            <v>Dividends Revenue</v>
          </cell>
        </row>
        <row r="296">
          <cell r="A296">
            <v>690200</v>
          </cell>
          <cell r="B296" t="str">
            <v>Gain/Loss on Sale of Assets</v>
          </cell>
        </row>
        <row r="297">
          <cell r="A297">
            <v>690300</v>
          </cell>
          <cell r="B297" t="str">
            <v>Gain/Loss on Sale of Restricted Assets</v>
          </cell>
        </row>
        <row r="298">
          <cell r="A298">
            <v>690900</v>
          </cell>
          <cell r="B298" t="str">
            <v xml:space="preserve">Other Revenue </v>
          </cell>
        </row>
        <row r="299">
          <cell r="A299">
            <v>710110</v>
          </cell>
          <cell r="B299" t="str">
            <v>Plant Op Salaries – Maintenance Supervisor</v>
          </cell>
        </row>
        <row r="300">
          <cell r="A300">
            <v>710120</v>
          </cell>
          <cell r="B300" t="str">
            <v>Plant Op Salaries – Maintenance Staff</v>
          </cell>
        </row>
        <row r="301">
          <cell r="A301">
            <v>710130</v>
          </cell>
          <cell r="B301" t="str">
            <v>Plant Op Salaries – Security Staff</v>
          </cell>
        </row>
        <row r="302">
          <cell r="A302">
            <v>710190</v>
          </cell>
          <cell r="B302" t="str">
            <v>Plant Op Salaries – Other Plant Operation Staff</v>
          </cell>
        </row>
        <row r="303">
          <cell r="A303">
            <v>710191</v>
          </cell>
          <cell r="B303" t="str">
            <v>Plant Op Bonus Expense</v>
          </cell>
        </row>
        <row r="304">
          <cell r="A304">
            <v>710199</v>
          </cell>
          <cell r="B304" t="str">
            <v>Plant Op Salaries-Owners</v>
          </cell>
        </row>
        <row r="305">
          <cell r="A305">
            <v>710420</v>
          </cell>
          <cell r="B305" t="str">
            <v>Plant Op FICA</v>
          </cell>
        </row>
        <row r="306">
          <cell r="A306">
            <v>710430</v>
          </cell>
          <cell r="B306" t="str">
            <v>Plant Op Unemployment Taxes</v>
          </cell>
        </row>
        <row r="307">
          <cell r="A307">
            <v>710440</v>
          </cell>
          <cell r="B307" t="str">
            <v>Plant Op Health Insurance</v>
          </cell>
        </row>
        <row r="308">
          <cell r="A308">
            <v>710450</v>
          </cell>
          <cell r="B308" t="str">
            <v>Plant Op Workers’ Compensation</v>
          </cell>
        </row>
        <row r="309">
          <cell r="A309">
            <v>710460</v>
          </cell>
          <cell r="B309" t="str">
            <v xml:space="preserve">Plant Op Employee Retirement/Savings Plan </v>
          </cell>
        </row>
        <row r="310">
          <cell r="A310">
            <v>710470</v>
          </cell>
          <cell r="B310" t="str">
            <v>Plant Op Life Insurance</v>
          </cell>
        </row>
        <row r="311">
          <cell r="A311">
            <v>710490</v>
          </cell>
          <cell r="B311" t="str">
            <v>Plant Op Other Payroll Taxes and Benefit Expense</v>
          </cell>
        </row>
        <row r="312">
          <cell r="A312">
            <v>710510</v>
          </cell>
          <cell r="B312" t="str">
            <v>Plant Op Maintenance Services</v>
          </cell>
        </row>
        <row r="313">
          <cell r="A313">
            <v>710520</v>
          </cell>
          <cell r="B313" t="str">
            <v>Plant Op Exterminator/Fumigation Services</v>
          </cell>
        </row>
        <row r="314">
          <cell r="A314">
            <v>710590</v>
          </cell>
          <cell r="B314" t="str">
            <v>Plant Op Other Contract Services Expense</v>
          </cell>
        </row>
        <row r="315">
          <cell r="A315">
            <v>710610</v>
          </cell>
          <cell r="B315" t="str">
            <v>Plant Op Non-capitalized Equipment Purchases</v>
          </cell>
        </row>
        <row r="316">
          <cell r="A316">
            <v>710620</v>
          </cell>
          <cell r="B316" t="str">
            <v>Plant Op Equipment Rental</v>
          </cell>
        </row>
        <row r="317">
          <cell r="A317">
            <v>710630</v>
          </cell>
          <cell r="B317" t="str">
            <v>Plant Op Fire Protection and Security</v>
          </cell>
        </row>
        <row r="318">
          <cell r="A318">
            <v>710690</v>
          </cell>
          <cell r="B318" t="str">
            <v>Plant Op Other Equipment Expense</v>
          </cell>
        </row>
        <row r="319">
          <cell r="A319">
            <v>710710</v>
          </cell>
          <cell r="B319" t="str">
            <v>Plant Op Maintenance Supplies</v>
          </cell>
        </row>
        <row r="320">
          <cell r="A320">
            <v>710720</v>
          </cell>
          <cell r="B320" t="str">
            <v>Plant Op Maintenance – Building</v>
          </cell>
        </row>
        <row r="321">
          <cell r="A321">
            <v>710730</v>
          </cell>
          <cell r="B321" t="str">
            <v>Plant Op Maintenance – Equipment</v>
          </cell>
        </row>
        <row r="322">
          <cell r="A322">
            <v>710740</v>
          </cell>
          <cell r="B322" t="str">
            <v>Plant Op Maintenance - Vehicle</v>
          </cell>
        </row>
        <row r="323">
          <cell r="A323">
            <v>710750</v>
          </cell>
          <cell r="B323" t="str">
            <v>Plant Op Maintenance – Grounds</v>
          </cell>
        </row>
        <row r="324">
          <cell r="A324">
            <v>710790</v>
          </cell>
          <cell r="B324" t="str">
            <v>Plant Op Other Maintenance Expense</v>
          </cell>
        </row>
        <row r="325">
          <cell r="A325">
            <v>710810</v>
          </cell>
          <cell r="B325" t="str">
            <v>Plant Op Utilities – Gas/Heating</v>
          </cell>
        </row>
        <row r="326">
          <cell r="A326">
            <v>710820</v>
          </cell>
          <cell r="B326" t="str">
            <v>Plant Op Utilities – Electric</v>
          </cell>
        </row>
        <row r="327">
          <cell r="A327">
            <v>710830</v>
          </cell>
          <cell r="B327" t="str">
            <v>Plant Op Utilities – Water</v>
          </cell>
        </row>
        <row r="328">
          <cell r="A328">
            <v>710840</v>
          </cell>
          <cell r="B328" t="str">
            <v>Plant Op Utilities – Sewer</v>
          </cell>
        </row>
        <row r="329">
          <cell r="A329">
            <v>710850</v>
          </cell>
          <cell r="B329" t="str">
            <v>Plant Op Waste Disposal/Refuse</v>
          </cell>
        </row>
        <row r="330">
          <cell r="A330">
            <v>710860</v>
          </cell>
          <cell r="B330" t="str">
            <v>Plant Op Hazardous Waste Disposal</v>
          </cell>
        </row>
        <row r="331">
          <cell r="A331">
            <v>710890</v>
          </cell>
          <cell r="B331" t="str">
            <v>Plant Op Other Utilities and Waste Disposal Expense</v>
          </cell>
        </row>
        <row r="332">
          <cell r="A332">
            <v>710901</v>
          </cell>
          <cell r="B332" t="str">
            <v>Plant Op Education and Training</v>
          </cell>
        </row>
        <row r="333">
          <cell r="A333">
            <v>710902</v>
          </cell>
          <cell r="B333" t="str">
            <v>Plant Op Travel</v>
          </cell>
        </row>
        <row r="334">
          <cell r="A334">
            <v>710903</v>
          </cell>
          <cell r="B334" t="str">
            <v>Plant Op Recruitment Expense</v>
          </cell>
        </row>
        <row r="335">
          <cell r="A335">
            <v>710904</v>
          </cell>
          <cell r="B335" t="str">
            <v>Plant Op Relocation/Moving Expense</v>
          </cell>
        </row>
        <row r="336">
          <cell r="A336">
            <v>710905</v>
          </cell>
          <cell r="B336" t="str">
            <v>Plant Op Uniforms</v>
          </cell>
        </row>
        <row r="337">
          <cell r="A337">
            <v>710990</v>
          </cell>
          <cell r="B337" t="str">
            <v>Plant Op Other Plant Operations Expense</v>
          </cell>
        </row>
        <row r="338">
          <cell r="A338">
            <v>710999</v>
          </cell>
          <cell r="B338" t="str">
            <v>Plant Op Plant Operations Related Party Expense</v>
          </cell>
        </row>
        <row r="339">
          <cell r="A339">
            <v>720110</v>
          </cell>
          <cell r="B339" t="str">
            <v>Hskpg Salaries – Housekeeping Supervisor</v>
          </cell>
        </row>
        <row r="340">
          <cell r="A340">
            <v>720120</v>
          </cell>
          <cell r="B340" t="str">
            <v>Hskpg Salaries – Housekeeping Staff</v>
          </cell>
        </row>
        <row r="341">
          <cell r="A341">
            <v>720190</v>
          </cell>
          <cell r="B341" t="str">
            <v>Hskpg Salaries – Other Housekeeping</v>
          </cell>
        </row>
        <row r="342">
          <cell r="A342">
            <v>720191</v>
          </cell>
          <cell r="B342" t="str">
            <v>Hskpg Bonus Expense</v>
          </cell>
        </row>
        <row r="343">
          <cell r="A343">
            <v>720199</v>
          </cell>
          <cell r="B343" t="str">
            <v>Hskpg Salaries-Owners</v>
          </cell>
        </row>
        <row r="344">
          <cell r="A344">
            <v>720420</v>
          </cell>
          <cell r="B344" t="str">
            <v>Hskpg FICA</v>
          </cell>
        </row>
        <row r="345">
          <cell r="A345">
            <v>720430</v>
          </cell>
          <cell r="B345" t="str">
            <v>Hskpg Unemployment Taxes</v>
          </cell>
        </row>
        <row r="346">
          <cell r="A346">
            <v>720440</v>
          </cell>
          <cell r="B346" t="str">
            <v>Hskpg Health Insurance</v>
          </cell>
        </row>
        <row r="347">
          <cell r="A347">
            <v>720450</v>
          </cell>
          <cell r="B347" t="str">
            <v>Hskpg Workers’ Compensation</v>
          </cell>
        </row>
        <row r="348">
          <cell r="A348">
            <v>720460</v>
          </cell>
          <cell r="B348" t="str">
            <v xml:space="preserve">Hskpg Employee Retirement/Savings Plan </v>
          </cell>
        </row>
        <row r="349">
          <cell r="A349">
            <v>720470</v>
          </cell>
          <cell r="B349" t="str">
            <v>Hskpg Life Insurance</v>
          </cell>
        </row>
        <row r="350">
          <cell r="A350">
            <v>720490</v>
          </cell>
          <cell r="B350" t="str">
            <v>Hskpg Other Payroll Taxes and Benefit Expense</v>
          </cell>
        </row>
        <row r="351">
          <cell r="A351">
            <v>720510</v>
          </cell>
          <cell r="B351" t="str">
            <v>Hskpg Contract Services – Housekeeping</v>
          </cell>
        </row>
        <row r="352">
          <cell r="A352">
            <v>720590</v>
          </cell>
          <cell r="B352" t="str">
            <v>Hskpg Other Contract Services Expense</v>
          </cell>
        </row>
        <row r="353">
          <cell r="A353">
            <v>720610</v>
          </cell>
          <cell r="B353" t="str">
            <v>Hskpg Non-Capitalized Equipment Purchases</v>
          </cell>
        </row>
        <row r="354">
          <cell r="A354">
            <v>720620</v>
          </cell>
          <cell r="B354" t="str">
            <v>Hskpg Equipment Rental</v>
          </cell>
        </row>
        <row r="355">
          <cell r="A355">
            <v>720690</v>
          </cell>
          <cell r="B355" t="str">
            <v>Hskpg Other Equipment Expense</v>
          </cell>
        </row>
        <row r="356">
          <cell r="A356">
            <v>720710</v>
          </cell>
          <cell r="B356" t="str">
            <v>Hskpg Housekeeping Supplies</v>
          </cell>
        </row>
        <row r="357">
          <cell r="A357">
            <v>720790</v>
          </cell>
          <cell r="B357" t="str">
            <v>Hskpg Other Supplies and Services Expense</v>
          </cell>
        </row>
        <row r="358">
          <cell r="A358">
            <v>720901</v>
          </cell>
          <cell r="B358" t="str">
            <v>Hskpg Education and Training</v>
          </cell>
        </row>
        <row r="359">
          <cell r="A359">
            <v>720902</v>
          </cell>
          <cell r="B359" t="str">
            <v>Hskpg Travel</v>
          </cell>
        </row>
        <row r="360">
          <cell r="A360">
            <v>720903</v>
          </cell>
          <cell r="B360" t="str">
            <v>Hskpg Recruitment Expense</v>
          </cell>
        </row>
        <row r="361">
          <cell r="A361">
            <v>720904</v>
          </cell>
          <cell r="B361" t="str">
            <v>Hskpg Relocation/Moving Expense</v>
          </cell>
        </row>
        <row r="362">
          <cell r="A362">
            <v>720905</v>
          </cell>
          <cell r="B362" t="str">
            <v>Hskpg Uniforms</v>
          </cell>
        </row>
        <row r="363">
          <cell r="A363">
            <v>720990</v>
          </cell>
          <cell r="B363" t="str">
            <v>Hskpg Other Housekeeping Expense</v>
          </cell>
        </row>
        <row r="364">
          <cell r="A364">
            <v>720999</v>
          </cell>
          <cell r="B364" t="str">
            <v>Hskpg Housekeeping Related Party Expense</v>
          </cell>
        </row>
        <row r="365">
          <cell r="A365">
            <v>730110</v>
          </cell>
          <cell r="B365" t="str">
            <v>Admin Salaries – Administrator</v>
          </cell>
        </row>
        <row r="366">
          <cell r="A366">
            <v>730120</v>
          </cell>
          <cell r="B366" t="str">
            <v>Admin Salaries – Owner-Administrator</v>
          </cell>
        </row>
        <row r="367">
          <cell r="A367">
            <v>730130</v>
          </cell>
          <cell r="B367" t="str">
            <v>Admin Salaries – Asst. Administrator</v>
          </cell>
        </row>
        <row r="368">
          <cell r="A368">
            <v>730140</v>
          </cell>
          <cell r="B368" t="str">
            <v>Admin Salaries – Owner Asst. Administrator</v>
          </cell>
        </row>
        <row r="369">
          <cell r="A369">
            <v>730160</v>
          </cell>
          <cell r="B369" t="str">
            <v>Admin Salaries – Other Supervisory Administrative</v>
          </cell>
        </row>
        <row r="370">
          <cell r="A370">
            <v>730170</v>
          </cell>
          <cell r="B370" t="str">
            <v>Admin Non-Employee Officers’ Salaries</v>
          </cell>
        </row>
        <row r="371">
          <cell r="A371">
            <v>730190</v>
          </cell>
          <cell r="B371" t="str">
            <v>Admin Salaries – Other Administrative</v>
          </cell>
        </row>
        <row r="372">
          <cell r="A372">
            <v>730199</v>
          </cell>
          <cell r="B372" t="str">
            <v xml:space="preserve">Admin Salaries – Other Administrative Owners </v>
          </cell>
        </row>
        <row r="373">
          <cell r="A373">
            <v>730210</v>
          </cell>
          <cell r="B373" t="str">
            <v>Admin Bonus – Administrator</v>
          </cell>
        </row>
        <row r="374">
          <cell r="A374">
            <v>730220</v>
          </cell>
          <cell r="B374" t="str">
            <v>Admin Bonus – Owner – Administrator</v>
          </cell>
        </row>
        <row r="375">
          <cell r="A375">
            <v>730230</v>
          </cell>
          <cell r="B375" t="str">
            <v>Admin Bonus – Asst. Administrator</v>
          </cell>
        </row>
        <row r="376">
          <cell r="A376">
            <v>730240</v>
          </cell>
          <cell r="B376" t="str">
            <v>Admin Bonus – Owner Asst. Administrator</v>
          </cell>
        </row>
        <row r="377">
          <cell r="A377">
            <v>730250</v>
          </cell>
          <cell r="B377" t="str">
            <v>Admin Bonus – Owners</v>
          </cell>
        </row>
        <row r="378">
          <cell r="A378">
            <v>730290</v>
          </cell>
          <cell r="B378" t="str">
            <v>Admin Other Bonus Expense</v>
          </cell>
        </row>
        <row r="379">
          <cell r="A379">
            <v>730420</v>
          </cell>
          <cell r="B379" t="str">
            <v>Admin FICA</v>
          </cell>
        </row>
        <row r="380">
          <cell r="A380">
            <v>730430</v>
          </cell>
          <cell r="B380" t="str">
            <v>Admin Unemployment Taxes</v>
          </cell>
        </row>
        <row r="381">
          <cell r="A381">
            <v>730440</v>
          </cell>
          <cell r="B381" t="str">
            <v>Admin Health Insurance</v>
          </cell>
        </row>
        <row r="382">
          <cell r="A382">
            <v>730450</v>
          </cell>
          <cell r="B382" t="str">
            <v>Admin Workers’ Compensation</v>
          </cell>
        </row>
        <row r="383">
          <cell r="A383">
            <v>730460</v>
          </cell>
          <cell r="B383" t="str">
            <v xml:space="preserve">Admin Employee Retirement/Savings Plan </v>
          </cell>
        </row>
        <row r="384">
          <cell r="A384">
            <v>730470</v>
          </cell>
          <cell r="B384" t="str">
            <v>Admin Life Insurance</v>
          </cell>
        </row>
        <row r="385">
          <cell r="A385">
            <v>730471</v>
          </cell>
          <cell r="B385" t="str">
            <v>Admin Life Insurance – Officers or Key Employees</v>
          </cell>
        </row>
        <row r="386">
          <cell r="A386">
            <v>730490</v>
          </cell>
          <cell r="B386" t="str">
            <v>Admin Other Payroll Taxes and Benefits Expense</v>
          </cell>
        </row>
        <row r="387">
          <cell r="A387">
            <v>730510</v>
          </cell>
          <cell r="B387" t="str">
            <v>Admin Contract Services – Non-related Party</v>
          </cell>
        </row>
        <row r="388">
          <cell r="A388">
            <v>730519</v>
          </cell>
          <cell r="B388" t="str">
            <v>Admin Contract Services – Related Party</v>
          </cell>
        </row>
        <row r="389">
          <cell r="A389">
            <v>730520</v>
          </cell>
          <cell r="B389" t="str">
            <v>Admin Management Fees – Non-related Party</v>
          </cell>
        </row>
        <row r="390">
          <cell r="A390">
            <v>730529</v>
          </cell>
          <cell r="B390" t="str">
            <v>Admin Management Fees – Related Party</v>
          </cell>
        </row>
        <row r="391">
          <cell r="A391">
            <v>730530</v>
          </cell>
          <cell r="B391" t="str">
            <v>Admin Data Processing – Non-related Party</v>
          </cell>
        </row>
        <row r="392">
          <cell r="A392">
            <v>730539</v>
          </cell>
          <cell r="B392" t="str">
            <v>Admin Data Processing  - Related Party</v>
          </cell>
        </row>
        <row r="393">
          <cell r="A393">
            <v>730540</v>
          </cell>
          <cell r="B393" t="str">
            <v>Admin Payroll Processing – Non-related Party</v>
          </cell>
        </row>
        <row r="394">
          <cell r="A394">
            <v>730549</v>
          </cell>
          <cell r="B394" t="str">
            <v>Admin Payroll Processing – Related Party</v>
          </cell>
        </row>
        <row r="395">
          <cell r="A395">
            <v>730550</v>
          </cell>
          <cell r="B395" t="str">
            <v>Admin Bookkeeping  - Non-related Party</v>
          </cell>
        </row>
        <row r="396">
          <cell r="A396">
            <v>730559</v>
          </cell>
          <cell r="B396" t="str">
            <v>Admin Bookkeeping  - Related Party</v>
          </cell>
        </row>
        <row r="397">
          <cell r="A397">
            <v>730560</v>
          </cell>
          <cell r="B397" t="str">
            <v>Admin Accounting</v>
          </cell>
        </row>
        <row r="398">
          <cell r="A398">
            <v>730570</v>
          </cell>
          <cell r="B398" t="str">
            <v>Admin Consulting – Non-related Party</v>
          </cell>
        </row>
        <row r="399">
          <cell r="A399">
            <v>730579</v>
          </cell>
          <cell r="B399" t="str">
            <v>Admin Consulting – Related Party</v>
          </cell>
        </row>
        <row r="400">
          <cell r="A400">
            <v>730580</v>
          </cell>
          <cell r="B400" t="str">
            <v>Admin Legal</v>
          </cell>
        </row>
        <row r="401">
          <cell r="A401">
            <v>730590</v>
          </cell>
          <cell r="B401" t="str">
            <v xml:space="preserve">Admin Other Contract and Professional Services </v>
          </cell>
        </row>
        <row r="402">
          <cell r="A402">
            <v>730610</v>
          </cell>
          <cell r="B402" t="str">
            <v>Admin Non-Capitalized Equipment Purchases</v>
          </cell>
        </row>
        <row r="403">
          <cell r="A403">
            <v>730620</v>
          </cell>
          <cell r="B403" t="str">
            <v>Admin Equipment Rental</v>
          </cell>
        </row>
        <row r="404">
          <cell r="A404">
            <v>730630</v>
          </cell>
          <cell r="B404" t="str">
            <v>Admin Administrative Equipment Maintenance</v>
          </cell>
        </row>
        <row r="405">
          <cell r="A405">
            <v>730690</v>
          </cell>
          <cell r="B405" t="str">
            <v>Admin Other Equipment Expense</v>
          </cell>
        </row>
        <row r="406">
          <cell r="A406">
            <v>730710</v>
          </cell>
          <cell r="B406" t="str">
            <v>Admin Office Supplies</v>
          </cell>
        </row>
        <row r="407">
          <cell r="A407">
            <v>730720</v>
          </cell>
          <cell r="B407" t="str">
            <v>Admin Postage</v>
          </cell>
        </row>
        <row r="408">
          <cell r="A408">
            <v>730730</v>
          </cell>
          <cell r="B408" t="str">
            <v>Admin Printing Expense</v>
          </cell>
        </row>
        <row r="409">
          <cell r="A409">
            <v>730740</v>
          </cell>
          <cell r="B409" t="str">
            <v>Admin Advertising</v>
          </cell>
        </row>
        <row r="410">
          <cell r="A410">
            <v>730750</v>
          </cell>
          <cell r="B410" t="str">
            <v>Admin Licenses</v>
          </cell>
        </row>
        <row r="411">
          <cell r="A411">
            <v>730770</v>
          </cell>
          <cell r="B411" t="str">
            <v>Admin Bank Service Charges</v>
          </cell>
        </row>
        <row r="412">
          <cell r="A412">
            <v>730780</v>
          </cell>
          <cell r="B412" t="str">
            <v>Admin Telephone/ Communication</v>
          </cell>
        </row>
        <row r="413">
          <cell r="A413">
            <v>730790</v>
          </cell>
          <cell r="B413" t="str">
            <v>Admin Other Supplies and Services Expense</v>
          </cell>
        </row>
        <row r="414">
          <cell r="A414">
            <v>730810</v>
          </cell>
          <cell r="B414" t="str">
            <v>Admin General &amp; Professional Liability – Third Party</v>
          </cell>
        </row>
        <row r="415">
          <cell r="A415">
            <v>730820</v>
          </cell>
          <cell r="B415" t="str">
            <v>Admin General Liability &amp; Professional Liability– Self Insured</v>
          </cell>
        </row>
        <row r="416">
          <cell r="A416">
            <v>730830</v>
          </cell>
          <cell r="B416" t="str">
            <v>Admin General &amp; Professional Liability – Deductibles and Coinsurance</v>
          </cell>
        </row>
        <row r="417">
          <cell r="A417">
            <v>730840</v>
          </cell>
          <cell r="B417" t="str">
            <v>Admin General &amp; Professional Liability – Excess Limits</v>
          </cell>
        </row>
        <row r="418">
          <cell r="A418">
            <v>730890</v>
          </cell>
          <cell r="B418" t="str">
            <v>Admin Other Insurance Expense</v>
          </cell>
        </row>
        <row r="419">
          <cell r="A419">
            <v>730901</v>
          </cell>
          <cell r="B419" t="str">
            <v>Admin Education/Training</v>
          </cell>
        </row>
        <row r="420">
          <cell r="A420">
            <v>730902</v>
          </cell>
          <cell r="B420" t="str">
            <v>Admin Travel</v>
          </cell>
        </row>
        <row r="421">
          <cell r="A421">
            <v>730903</v>
          </cell>
          <cell r="B421" t="str">
            <v>Admin Recruitment Expense</v>
          </cell>
        </row>
        <row r="422">
          <cell r="A422">
            <v>730904</v>
          </cell>
          <cell r="B422" t="str">
            <v>Admin Relocation/Moving Expense</v>
          </cell>
        </row>
        <row r="423">
          <cell r="A423">
            <v>730905</v>
          </cell>
          <cell r="B423" t="str">
            <v>Admin Uniforms</v>
          </cell>
        </row>
        <row r="424">
          <cell r="A424">
            <v>730906</v>
          </cell>
          <cell r="B424" t="str">
            <v>Admin Business Meals/Entertainment</v>
          </cell>
        </row>
        <row r="425">
          <cell r="A425">
            <v>730907</v>
          </cell>
          <cell r="B425" t="str">
            <v>Admin Interest Expense – Non-Related Party</v>
          </cell>
        </row>
        <row r="426">
          <cell r="A426">
            <v>730908</v>
          </cell>
          <cell r="B426" t="str">
            <v>Admin Dues/Subscriptions</v>
          </cell>
        </row>
        <row r="427">
          <cell r="A427">
            <v>730909</v>
          </cell>
          <cell r="B427" t="str">
            <v>Admin Taxes</v>
          </cell>
        </row>
        <row r="428">
          <cell r="A428">
            <v>730910</v>
          </cell>
          <cell r="B428" t="str">
            <v>Admin Settlement Costs</v>
          </cell>
        </row>
        <row r="429">
          <cell r="A429">
            <v>730914</v>
          </cell>
          <cell r="B429" t="str">
            <v>Admin Medicaid Bad Debts</v>
          </cell>
        </row>
        <row r="430">
          <cell r="A430">
            <v>730915</v>
          </cell>
          <cell r="B430" t="str">
            <v>Admin Other Bad Debts</v>
          </cell>
        </row>
        <row r="431">
          <cell r="A431">
            <v>730917</v>
          </cell>
          <cell r="B431" t="str">
            <v>Admin Board of Directors Fees</v>
          </cell>
        </row>
        <row r="432">
          <cell r="A432">
            <v>730918</v>
          </cell>
          <cell r="B432" t="str">
            <v>Admin Organization/Start-up Expense</v>
          </cell>
        </row>
        <row r="433">
          <cell r="A433">
            <v>730990</v>
          </cell>
          <cell r="B433" t="str">
            <v>Admin Other Administrative Expense</v>
          </cell>
        </row>
        <row r="434">
          <cell r="A434">
            <v>730999</v>
          </cell>
          <cell r="B434" t="str">
            <v>Admin Other Administrative Related Party Expense</v>
          </cell>
        </row>
        <row r="435">
          <cell r="A435">
            <v>810110</v>
          </cell>
          <cell r="B435" t="str">
            <v>Dir Salaries – RN Supervisor</v>
          </cell>
        </row>
        <row r="436">
          <cell r="A436">
            <v>810120</v>
          </cell>
          <cell r="B436" t="str">
            <v xml:space="preserve">Dir Salaries – RNs </v>
          </cell>
        </row>
        <row r="437">
          <cell r="A437">
            <v>810130</v>
          </cell>
          <cell r="B437" t="str">
            <v xml:space="preserve">Dir Salaries – LPNs </v>
          </cell>
        </row>
        <row r="438">
          <cell r="A438">
            <v>810140</v>
          </cell>
          <cell r="B438" t="str">
            <v xml:space="preserve">Dir Salaries – CNAs </v>
          </cell>
        </row>
        <row r="439">
          <cell r="A439">
            <v>810150</v>
          </cell>
          <cell r="B439" t="str">
            <v xml:space="preserve">Dir Salaries – Restorative CNAs </v>
          </cell>
        </row>
        <row r="440">
          <cell r="A440">
            <v>810190</v>
          </cell>
          <cell r="B440" t="str">
            <v>Dir Salaries – Other Direct Care</v>
          </cell>
        </row>
        <row r="441">
          <cell r="A441">
            <v>810199</v>
          </cell>
          <cell r="B441" t="str">
            <v>Dir Salaries - Owners</v>
          </cell>
        </row>
        <row r="442">
          <cell r="A442">
            <v>810220</v>
          </cell>
          <cell r="B442" t="str">
            <v>Dir Bonus Expense – RNs</v>
          </cell>
        </row>
        <row r="443">
          <cell r="A443">
            <v>810230</v>
          </cell>
          <cell r="B443" t="str">
            <v>Dir Bonus Expense – LPNs</v>
          </cell>
        </row>
        <row r="444">
          <cell r="A444">
            <v>810240</v>
          </cell>
          <cell r="B444" t="str">
            <v>Dir Bonus Expense – CNAs</v>
          </cell>
        </row>
        <row r="445">
          <cell r="A445">
            <v>810250</v>
          </cell>
          <cell r="B445" t="str">
            <v>Dir Bonus Expense – Restorative CNAs</v>
          </cell>
        </row>
        <row r="446">
          <cell r="A446">
            <v>810290</v>
          </cell>
          <cell r="B446" t="str">
            <v>Dir Bonus Expense – Other Direct Care</v>
          </cell>
        </row>
        <row r="447">
          <cell r="A447">
            <v>810420</v>
          </cell>
          <cell r="B447" t="str">
            <v>Dir FICA</v>
          </cell>
        </row>
        <row r="448">
          <cell r="A448">
            <v>810430</v>
          </cell>
          <cell r="B448" t="str">
            <v>Dir Unemployment Taxes</v>
          </cell>
        </row>
        <row r="449">
          <cell r="A449">
            <v>810440</v>
          </cell>
          <cell r="B449" t="str">
            <v>Dir Health Insurance</v>
          </cell>
        </row>
        <row r="450">
          <cell r="A450">
            <v>810450</v>
          </cell>
          <cell r="B450" t="str">
            <v>Dir Workers’ Compensation</v>
          </cell>
        </row>
        <row r="451">
          <cell r="A451">
            <v>810460</v>
          </cell>
          <cell r="B451" t="str">
            <v xml:space="preserve">Dir Employee Retirement/Savings Plan </v>
          </cell>
        </row>
        <row r="452">
          <cell r="A452">
            <v>810470</v>
          </cell>
          <cell r="B452" t="str">
            <v>Dir Life Insurance</v>
          </cell>
        </row>
        <row r="453">
          <cell r="A453">
            <v>810480</v>
          </cell>
          <cell r="B453" t="str">
            <v>Dir Uniforms</v>
          </cell>
        </row>
        <row r="454">
          <cell r="A454">
            <v>810490</v>
          </cell>
          <cell r="B454" t="str">
            <v>Dir Other Payroll Taxes and Benefit Expense</v>
          </cell>
        </row>
        <row r="455">
          <cell r="A455">
            <v>810510</v>
          </cell>
          <cell r="B455" t="str">
            <v xml:space="preserve">Dir Contract Services – Supervisory </v>
          </cell>
        </row>
        <row r="456">
          <cell r="A456">
            <v>810520</v>
          </cell>
          <cell r="B456" t="str">
            <v xml:space="preserve">Dir Contract Services – RNs </v>
          </cell>
        </row>
        <row r="457">
          <cell r="A457">
            <v>810530</v>
          </cell>
          <cell r="B457" t="str">
            <v xml:space="preserve">Dir Contract Services – LPNs </v>
          </cell>
        </row>
        <row r="458">
          <cell r="A458">
            <v>810540</v>
          </cell>
          <cell r="B458" t="str">
            <v xml:space="preserve">Dir Contract Services – CNAs </v>
          </cell>
        </row>
        <row r="459">
          <cell r="A459">
            <v>911110</v>
          </cell>
          <cell r="B459" t="str">
            <v>Indir Salaries – Director of Nursing</v>
          </cell>
        </row>
        <row r="460">
          <cell r="A460">
            <v>911120</v>
          </cell>
          <cell r="B460" t="str">
            <v>Indir Salaries – Asst. Director of Nursing</v>
          </cell>
        </row>
        <row r="461">
          <cell r="A461">
            <v>911141</v>
          </cell>
          <cell r="B461" t="str">
            <v>Indir Salaries – Minimum Data Set (MDS) Coordinator</v>
          </cell>
        </row>
        <row r="462">
          <cell r="A462">
            <v>911142</v>
          </cell>
          <cell r="B462" t="str">
            <v>Indir Salaries – Care Plan Coordinator</v>
          </cell>
        </row>
        <row r="463">
          <cell r="A463">
            <v>911143</v>
          </cell>
          <cell r="B463" t="str">
            <v>Indir Salaries – Staffing Coordinator</v>
          </cell>
        </row>
        <row r="464">
          <cell r="A464">
            <v>911150</v>
          </cell>
          <cell r="B464" t="str">
            <v>Indir Salaries – In-service Training/Staff Development</v>
          </cell>
        </row>
        <row r="465">
          <cell r="A465">
            <v>911160</v>
          </cell>
          <cell r="B465" t="str">
            <v>Indir Salaries – Quality Assurance/Risk Management</v>
          </cell>
        </row>
        <row r="466">
          <cell r="A466">
            <v>911170</v>
          </cell>
          <cell r="B466" t="str">
            <v>Indir Salaries – Ward/Unit Clerks</v>
          </cell>
        </row>
        <row r="467">
          <cell r="A467">
            <v>911180</v>
          </cell>
          <cell r="B467" t="str">
            <v>Indir Salaries – Hospitality Aides</v>
          </cell>
        </row>
        <row r="468">
          <cell r="A468">
            <v>911190</v>
          </cell>
          <cell r="B468" t="str">
            <v>Indir Salaries – Other Nursing Administration</v>
          </cell>
        </row>
        <row r="469">
          <cell r="A469">
            <v>911199</v>
          </cell>
          <cell r="B469" t="str">
            <v>Indir Salaries – Owners</v>
          </cell>
        </row>
        <row r="470">
          <cell r="A470">
            <v>911210</v>
          </cell>
          <cell r="B470" t="str">
            <v>Indir Bonus – Director of Nursing</v>
          </cell>
        </row>
        <row r="471">
          <cell r="A471">
            <v>911220</v>
          </cell>
          <cell r="B471" t="str">
            <v>Indir Bonus – Asst. Director of Nursing</v>
          </cell>
        </row>
        <row r="472">
          <cell r="A472">
            <v>911290</v>
          </cell>
          <cell r="B472" t="str">
            <v>Indir Other Bonus Expense</v>
          </cell>
        </row>
        <row r="473">
          <cell r="A473">
            <v>911310</v>
          </cell>
          <cell r="B473" t="str">
            <v>Indir Medical Director – Non-related Party</v>
          </cell>
        </row>
        <row r="474">
          <cell r="A474">
            <v>911319</v>
          </cell>
          <cell r="B474" t="str">
            <v>Indir Medical Director – Related Party</v>
          </cell>
        </row>
        <row r="475">
          <cell r="A475">
            <v>911330</v>
          </cell>
          <cell r="B475" t="str">
            <v>Indir Pharmacy Consultant – Non-related Party</v>
          </cell>
        </row>
        <row r="476">
          <cell r="A476">
            <v>911339</v>
          </cell>
          <cell r="B476" t="str">
            <v xml:space="preserve">Indir Pharmacy Consultant – Related Party </v>
          </cell>
        </row>
        <row r="477">
          <cell r="A477">
            <v>911350</v>
          </cell>
          <cell r="B477" t="str">
            <v>Indir Dental Consultant – Non-related Party</v>
          </cell>
        </row>
        <row r="478">
          <cell r="A478">
            <v>911359</v>
          </cell>
          <cell r="B478" t="str">
            <v>Indir Dental Consultant – Related Party</v>
          </cell>
        </row>
        <row r="479">
          <cell r="A479">
            <v>911370</v>
          </cell>
          <cell r="B479" t="str">
            <v>Indir Consultant Services – Nursing – Non-related Party</v>
          </cell>
        </row>
        <row r="480">
          <cell r="A480">
            <v>911379</v>
          </cell>
          <cell r="B480" t="str">
            <v xml:space="preserve">Indir Consultant Services – Nursing – Related Party </v>
          </cell>
        </row>
        <row r="481">
          <cell r="A481">
            <v>911390</v>
          </cell>
          <cell r="B481" t="str">
            <v>Indir Other Professional Services Fees Expense</v>
          </cell>
        </row>
        <row r="482">
          <cell r="A482">
            <v>911420</v>
          </cell>
          <cell r="B482" t="str">
            <v>Indir FICA</v>
          </cell>
        </row>
        <row r="483">
          <cell r="A483">
            <v>911430</v>
          </cell>
          <cell r="B483" t="str">
            <v>Indir Unemployment Taxes</v>
          </cell>
        </row>
        <row r="484">
          <cell r="A484">
            <v>911440</v>
          </cell>
          <cell r="B484" t="str">
            <v>Indir Health Insurance</v>
          </cell>
        </row>
        <row r="485">
          <cell r="A485">
            <v>911450</v>
          </cell>
          <cell r="B485" t="str">
            <v>Indir Workers’ Compensation</v>
          </cell>
        </row>
        <row r="486">
          <cell r="A486">
            <v>911460</v>
          </cell>
          <cell r="B486" t="str">
            <v xml:space="preserve">Indir Employee Retirement/Savings Plan </v>
          </cell>
        </row>
        <row r="487">
          <cell r="A487">
            <v>911470</v>
          </cell>
          <cell r="B487" t="str">
            <v>Indir Life Insurance</v>
          </cell>
        </row>
        <row r="488">
          <cell r="A488">
            <v>911490</v>
          </cell>
          <cell r="B488" t="str">
            <v>Indir Other Payroll Taxes and Benefit Expenses</v>
          </cell>
        </row>
        <row r="489">
          <cell r="A489">
            <v>911510</v>
          </cell>
          <cell r="B489" t="str">
            <v xml:space="preserve">Indir Contract Services – Nursing Administration </v>
          </cell>
        </row>
        <row r="490">
          <cell r="A490">
            <v>911610</v>
          </cell>
          <cell r="B490" t="str">
            <v>Indir Non-Capitalized Equipment Purchases</v>
          </cell>
        </row>
        <row r="491">
          <cell r="A491">
            <v>911620</v>
          </cell>
          <cell r="B491" t="str">
            <v>Indir Equipment Rental</v>
          </cell>
        </row>
        <row r="492">
          <cell r="A492">
            <v>911690</v>
          </cell>
          <cell r="B492" t="str">
            <v>Indir Other Equipment Expense</v>
          </cell>
        </row>
        <row r="493">
          <cell r="A493">
            <v>911710</v>
          </cell>
          <cell r="B493" t="str">
            <v>Indir Nursing Supplies</v>
          </cell>
        </row>
        <row r="494">
          <cell r="A494">
            <v>911720</v>
          </cell>
          <cell r="B494" t="str">
            <v>Indir Drugs – Non-Legend</v>
          </cell>
        </row>
        <row r="495">
          <cell r="A495">
            <v>911740</v>
          </cell>
          <cell r="B495" t="str">
            <v>Indir Tube Feeding Expense</v>
          </cell>
        </row>
        <row r="496">
          <cell r="A496">
            <v>911750</v>
          </cell>
          <cell r="B496" t="str">
            <v>Indir Incontinence Supplies</v>
          </cell>
        </row>
        <row r="497">
          <cell r="A497">
            <v>911760</v>
          </cell>
          <cell r="B497" t="str">
            <v>Indir Oxygen</v>
          </cell>
        </row>
        <row r="498">
          <cell r="A498">
            <v>911790</v>
          </cell>
          <cell r="B498" t="str">
            <v>Indir Other Supplies Expense</v>
          </cell>
        </row>
        <row r="499">
          <cell r="A499">
            <v>911901</v>
          </cell>
          <cell r="B499" t="str">
            <v>Indir Education/Training</v>
          </cell>
        </row>
        <row r="500">
          <cell r="A500">
            <v>911902</v>
          </cell>
          <cell r="B500" t="str">
            <v>Indir Travel</v>
          </cell>
        </row>
        <row r="501">
          <cell r="A501">
            <v>911903</v>
          </cell>
          <cell r="B501" t="str">
            <v>Indir Recruitment Expense</v>
          </cell>
        </row>
        <row r="502">
          <cell r="A502">
            <v>911904</v>
          </cell>
          <cell r="B502" t="str">
            <v>Indir Relocation/Moving Expense</v>
          </cell>
        </row>
        <row r="503">
          <cell r="A503">
            <v>911905</v>
          </cell>
          <cell r="B503" t="str">
            <v>Indir Uniforms</v>
          </cell>
        </row>
        <row r="504">
          <cell r="A504">
            <v>911906</v>
          </cell>
          <cell r="B504" t="str">
            <v>Indir Nursing Printing</v>
          </cell>
        </row>
        <row r="505">
          <cell r="A505">
            <v>911907</v>
          </cell>
          <cell r="B505" t="str">
            <v>Indir Utilization Review</v>
          </cell>
        </row>
        <row r="506">
          <cell r="A506">
            <v>911908</v>
          </cell>
          <cell r="B506" t="str">
            <v>Indir Dues/Subscriptions</v>
          </cell>
        </row>
        <row r="507">
          <cell r="A507">
            <v>911990</v>
          </cell>
          <cell r="B507" t="str">
            <v>Indir Other Nursing Service Expense</v>
          </cell>
        </row>
        <row r="508">
          <cell r="A508">
            <v>911999</v>
          </cell>
          <cell r="B508" t="str">
            <v>Indir Nursing Related Party Expense</v>
          </cell>
        </row>
        <row r="509">
          <cell r="A509">
            <v>912110</v>
          </cell>
          <cell r="B509" t="str">
            <v>Dietary Salaries – Department Head</v>
          </cell>
        </row>
        <row r="510">
          <cell r="A510">
            <v>912120</v>
          </cell>
          <cell r="B510" t="str">
            <v>Dietary Salaries – Supervisor</v>
          </cell>
        </row>
        <row r="511">
          <cell r="A511">
            <v>912120</v>
          </cell>
          <cell r="B511" t="str">
            <v>Dietary Salaries - Supervisor</v>
          </cell>
        </row>
        <row r="512">
          <cell r="A512">
            <v>912130</v>
          </cell>
          <cell r="B512" t="str">
            <v>Dietary Salaries – Staff</v>
          </cell>
        </row>
        <row r="513">
          <cell r="A513">
            <v>912190</v>
          </cell>
          <cell r="B513" t="str">
            <v>Dietary Salaries – Other Dietary</v>
          </cell>
        </row>
        <row r="514">
          <cell r="A514">
            <v>912191</v>
          </cell>
          <cell r="B514" t="str">
            <v>Dietary Bonus Expense</v>
          </cell>
        </row>
        <row r="515">
          <cell r="A515">
            <v>912199</v>
          </cell>
          <cell r="B515" t="str">
            <v>Dietary Salaries-Owners</v>
          </cell>
        </row>
        <row r="516">
          <cell r="A516">
            <v>912420</v>
          </cell>
          <cell r="B516" t="str">
            <v>Dietary FICA</v>
          </cell>
        </row>
        <row r="517">
          <cell r="A517">
            <v>912430</v>
          </cell>
          <cell r="B517" t="str">
            <v>Dietary Unemployment Taxes</v>
          </cell>
        </row>
        <row r="518">
          <cell r="A518">
            <v>912440</v>
          </cell>
          <cell r="B518" t="str">
            <v>Dietary Health Insurance</v>
          </cell>
        </row>
        <row r="519">
          <cell r="A519">
            <v>912450</v>
          </cell>
          <cell r="B519" t="str">
            <v>Dietary Workers’ Compensation</v>
          </cell>
        </row>
        <row r="520">
          <cell r="A520">
            <v>912460</v>
          </cell>
          <cell r="B520" t="str">
            <v xml:space="preserve">Dietary Employee Retirement/Savings Plan </v>
          </cell>
        </row>
        <row r="521">
          <cell r="A521">
            <v>912470</v>
          </cell>
          <cell r="B521" t="str">
            <v>Dietary Life Insurance</v>
          </cell>
        </row>
        <row r="522">
          <cell r="A522">
            <v>912490</v>
          </cell>
          <cell r="B522" t="str">
            <v>Dietary Other Payroll Taxes and Benefit Expense</v>
          </cell>
        </row>
        <row r="523">
          <cell r="A523">
            <v>912510</v>
          </cell>
          <cell r="B523" t="str">
            <v>Dietary Contract Services – Non-related Party</v>
          </cell>
        </row>
        <row r="524">
          <cell r="A524">
            <v>912519</v>
          </cell>
          <cell r="B524" t="str">
            <v>Dietary Contract Services – Related Party</v>
          </cell>
        </row>
        <row r="525">
          <cell r="A525">
            <v>912530</v>
          </cell>
          <cell r="B525" t="str">
            <v>Dietary Consultant Services – Dietary – Non-Related Party</v>
          </cell>
        </row>
        <row r="526">
          <cell r="A526">
            <v>912539</v>
          </cell>
          <cell r="B526" t="str">
            <v xml:space="preserve">Dietary Consultant Services – Dietary – Related Party </v>
          </cell>
        </row>
        <row r="527">
          <cell r="A527">
            <v>912590</v>
          </cell>
          <cell r="B527" t="str">
            <v>Dietary Other Contract and Professional Services Expense</v>
          </cell>
        </row>
        <row r="528">
          <cell r="A528">
            <v>912710</v>
          </cell>
          <cell r="B528" t="str">
            <v>Dietary Supplies – Consumable</v>
          </cell>
        </row>
        <row r="529">
          <cell r="A529">
            <v>912720</v>
          </cell>
          <cell r="B529" t="str">
            <v>Dietary Dietary Supplies</v>
          </cell>
        </row>
        <row r="530">
          <cell r="A530">
            <v>912730</v>
          </cell>
          <cell r="B530" t="str">
            <v>Dietary Dietary Printing</v>
          </cell>
        </row>
        <row r="531">
          <cell r="A531">
            <v>912740</v>
          </cell>
          <cell r="B531" t="str">
            <v>Dietary Raw Food</v>
          </cell>
        </row>
        <row r="532">
          <cell r="A532">
            <v>912750</v>
          </cell>
          <cell r="B532" t="str">
            <v>Dietary Dietary Supplements</v>
          </cell>
        </row>
        <row r="533">
          <cell r="A533">
            <v>912770</v>
          </cell>
          <cell r="B533" t="str">
            <v>Dietary Dues/Subscriptions</v>
          </cell>
        </row>
        <row r="534">
          <cell r="A534">
            <v>912790</v>
          </cell>
          <cell r="B534" t="str">
            <v>Dietary Other Supplies and Services Expense</v>
          </cell>
        </row>
        <row r="535">
          <cell r="A535">
            <v>912901</v>
          </cell>
          <cell r="B535" t="str">
            <v>Dietary Education/Training</v>
          </cell>
        </row>
        <row r="536">
          <cell r="A536">
            <v>912902</v>
          </cell>
          <cell r="B536" t="str">
            <v>Dietary Travel</v>
          </cell>
        </row>
        <row r="537">
          <cell r="A537">
            <v>912903</v>
          </cell>
          <cell r="B537" t="str">
            <v>Dietary Recruitment Expense</v>
          </cell>
        </row>
        <row r="538">
          <cell r="A538">
            <v>912904</v>
          </cell>
          <cell r="B538" t="str">
            <v>Dietary Relocation/Moving Expense</v>
          </cell>
        </row>
        <row r="539">
          <cell r="A539">
            <v>912905</v>
          </cell>
          <cell r="B539" t="str">
            <v>Dietary Uniforms</v>
          </cell>
        </row>
        <row r="540">
          <cell r="A540">
            <v>912990</v>
          </cell>
          <cell r="B540" t="str">
            <v>Dietary Other Dietary Services Expense</v>
          </cell>
        </row>
        <row r="541">
          <cell r="A541">
            <v>912999</v>
          </cell>
          <cell r="B541" t="str">
            <v>Dietary Dietary Related Party Expense</v>
          </cell>
        </row>
        <row r="542">
          <cell r="A542">
            <v>914110</v>
          </cell>
          <cell r="B542" t="str">
            <v>Activ Salaries – Activities Supervisor</v>
          </cell>
        </row>
        <row r="543">
          <cell r="A543">
            <v>914120</v>
          </cell>
          <cell r="B543" t="str">
            <v>Activ Salaries – Activities Staff</v>
          </cell>
        </row>
        <row r="544">
          <cell r="A544">
            <v>914190</v>
          </cell>
          <cell r="B544" t="str">
            <v>Activ Salaries – Other Activities</v>
          </cell>
        </row>
        <row r="545">
          <cell r="A545">
            <v>914191</v>
          </cell>
          <cell r="B545" t="str">
            <v>Activ Bonus Expense</v>
          </cell>
        </row>
        <row r="546">
          <cell r="A546">
            <v>914199</v>
          </cell>
          <cell r="B546" t="str">
            <v>Activ Salaries-Owners</v>
          </cell>
        </row>
        <row r="547">
          <cell r="A547">
            <v>914420</v>
          </cell>
          <cell r="B547" t="str">
            <v>Activ FICA</v>
          </cell>
        </row>
        <row r="548">
          <cell r="A548">
            <v>914430</v>
          </cell>
          <cell r="B548" t="str">
            <v>Activ Unemployment Taxes</v>
          </cell>
        </row>
        <row r="549">
          <cell r="A549">
            <v>914440</v>
          </cell>
          <cell r="B549" t="str">
            <v>Activ Health Insurance</v>
          </cell>
        </row>
        <row r="550">
          <cell r="A550">
            <v>914450</v>
          </cell>
          <cell r="B550" t="str">
            <v>Activ Workers’ Compensation</v>
          </cell>
        </row>
        <row r="551">
          <cell r="A551">
            <v>914460</v>
          </cell>
          <cell r="B551" t="str">
            <v xml:space="preserve">Activ Employee Retirement/Savings Plan </v>
          </cell>
        </row>
        <row r="552">
          <cell r="A552">
            <v>914470</v>
          </cell>
          <cell r="B552" t="str">
            <v>Activ Life Insurance</v>
          </cell>
        </row>
        <row r="553">
          <cell r="A553">
            <v>914490</v>
          </cell>
          <cell r="B553" t="str">
            <v>Activ Other Payroll Taxes and Benefit Expense</v>
          </cell>
        </row>
        <row r="554">
          <cell r="A554">
            <v>914510</v>
          </cell>
          <cell r="B554" t="str">
            <v>Activ Activities Consultant – Non-related Party</v>
          </cell>
        </row>
        <row r="555">
          <cell r="A555">
            <v>914519</v>
          </cell>
          <cell r="B555" t="str">
            <v>Activ Activities Consultant – Related Party</v>
          </cell>
        </row>
        <row r="556">
          <cell r="A556">
            <v>914590</v>
          </cell>
          <cell r="B556" t="str">
            <v>Activ Other Contract and Professional Services Expense</v>
          </cell>
        </row>
        <row r="557">
          <cell r="A557">
            <v>914610</v>
          </cell>
          <cell r="B557" t="str">
            <v>Activ Non-Capitalized Equipment Purchases</v>
          </cell>
        </row>
        <row r="558">
          <cell r="A558">
            <v>914620</v>
          </cell>
          <cell r="B558" t="str">
            <v>Activ Equipment Rental</v>
          </cell>
        </row>
        <row r="559">
          <cell r="A559">
            <v>914690</v>
          </cell>
          <cell r="B559" t="str">
            <v>Activ Other Equipment Expense</v>
          </cell>
        </row>
        <row r="560">
          <cell r="A560">
            <v>914710</v>
          </cell>
          <cell r="B560" t="str">
            <v>Activ Supplies – Activities</v>
          </cell>
        </row>
        <row r="561">
          <cell r="A561">
            <v>914790</v>
          </cell>
          <cell r="B561" t="str">
            <v>Activ Other Supplies and Services Expense</v>
          </cell>
        </row>
        <row r="562">
          <cell r="A562">
            <v>914901</v>
          </cell>
          <cell r="B562" t="str">
            <v>Activ Education and Training</v>
          </cell>
        </row>
        <row r="563">
          <cell r="A563">
            <v>914902</v>
          </cell>
          <cell r="B563" t="str">
            <v>Activ Travel</v>
          </cell>
        </row>
        <row r="564">
          <cell r="A564">
            <v>914903</v>
          </cell>
          <cell r="B564" t="str">
            <v>Activ Recruitment Expense</v>
          </cell>
        </row>
        <row r="565">
          <cell r="A565">
            <v>914904</v>
          </cell>
          <cell r="B565" t="str">
            <v>Activ Relocation/Moving Expense</v>
          </cell>
        </row>
        <row r="566">
          <cell r="A566">
            <v>914905</v>
          </cell>
          <cell r="B566" t="str">
            <v>Activ Uniforms</v>
          </cell>
        </row>
        <row r="567">
          <cell r="A567">
            <v>914990</v>
          </cell>
          <cell r="B567" t="str">
            <v>Activ Other Activities Expense</v>
          </cell>
        </row>
        <row r="568">
          <cell r="A568">
            <v>914999</v>
          </cell>
          <cell r="B568" t="str">
            <v>Activ Activities Related Party Expense</v>
          </cell>
        </row>
        <row r="569">
          <cell r="A569">
            <v>915110</v>
          </cell>
          <cell r="B569" t="str">
            <v>Soc Svc Salaries – Social Services Supervisor</v>
          </cell>
        </row>
        <row r="570">
          <cell r="A570">
            <v>915120</v>
          </cell>
          <cell r="B570" t="str">
            <v>Soc Svc Salaries – Social Services Staff</v>
          </cell>
        </row>
        <row r="571">
          <cell r="A571">
            <v>915130</v>
          </cell>
          <cell r="B571" t="str">
            <v>Soc Svc Salaries – Admissions/Discharge Coordinator</v>
          </cell>
        </row>
        <row r="572">
          <cell r="A572">
            <v>915140</v>
          </cell>
          <cell r="B572" t="str">
            <v>Soc Svc Pastoral Expense</v>
          </cell>
        </row>
        <row r="573">
          <cell r="A573">
            <v>915190</v>
          </cell>
          <cell r="B573" t="str">
            <v>Soc Svc Salaries – Other Social Services</v>
          </cell>
        </row>
        <row r="574">
          <cell r="A574">
            <v>915191</v>
          </cell>
          <cell r="B574" t="str">
            <v>Soc Svc Bonus Expense</v>
          </cell>
        </row>
        <row r="575">
          <cell r="A575">
            <v>915199</v>
          </cell>
          <cell r="B575" t="str">
            <v>Soc Svc Salaries-Owners</v>
          </cell>
        </row>
        <row r="576">
          <cell r="A576">
            <v>915420</v>
          </cell>
          <cell r="B576" t="str">
            <v>Soc Svc FICA</v>
          </cell>
        </row>
        <row r="577">
          <cell r="A577">
            <v>915430</v>
          </cell>
          <cell r="B577" t="str">
            <v>Soc Svc Unemployment Taxes</v>
          </cell>
        </row>
        <row r="578">
          <cell r="A578">
            <v>915440</v>
          </cell>
          <cell r="B578" t="str">
            <v>Soc Svc Health Insurance</v>
          </cell>
        </row>
        <row r="579">
          <cell r="A579">
            <v>915450</v>
          </cell>
          <cell r="B579" t="str">
            <v>Soc Svc Workers’ Compensation</v>
          </cell>
        </row>
        <row r="580">
          <cell r="A580">
            <v>915460</v>
          </cell>
          <cell r="B580" t="str">
            <v xml:space="preserve">Soc Svc Employee Retirement/Savings Plan </v>
          </cell>
        </row>
        <row r="581">
          <cell r="A581">
            <v>915470</v>
          </cell>
          <cell r="B581" t="str">
            <v>Soc Svc Life Insurance</v>
          </cell>
        </row>
        <row r="582">
          <cell r="A582">
            <v>915490</v>
          </cell>
          <cell r="B582" t="str">
            <v>Soc Svc Other Payroll Taxes and Benefit Expense</v>
          </cell>
        </row>
        <row r="583">
          <cell r="A583">
            <v>915510</v>
          </cell>
          <cell r="B583" t="str">
            <v>Soc Svc Contracted Services – Social Services – Non-related Party</v>
          </cell>
        </row>
        <row r="584">
          <cell r="A584">
            <v>915519</v>
          </cell>
          <cell r="B584" t="str">
            <v>Soc Svc Contracted Services – Social Services – Related Party</v>
          </cell>
        </row>
        <row r="585">
          <cell r="A585">
            <v>915530</v>
          </cell>
          <cell r="B585" t="str">
            <v>Soc Svc Social Services Consultant</v>
          </cell>
        </row>
        <row r="586">
          <cell r="A586">
            <v>915590</v>
          </cell>
          <cell r="B586" t="str">
            <v>Soc Svc Other Contract and Professional Services Expense</v>
          </cell>
        </row>
        <row r="587">
          <cell r="A587">
            <v>915610</v>
          </cell>
          <cell r="B587" t="str">
            <v>Soc Svc Non-Capitalized Equipment Purchases</v>
          </cell>
        </row>
        <row r="588">
          <cell r="A588">
            <v>915620</v>
          </cell>
          <cell r="B588" t="str">
            <v>Soc Svc Equipment Rental</v>
          </cell>
        </row>
        <row r="589">
          <cell r="A589">
            <v>915690</v>
          </cell>
          <cell r="B589" t="str">
            <v>Soc Svc Other Equipment Expense</v>
          </cell>
        </row>
        <row r="590">
          <cell r="A590">
            <v>915710</v>
          </cell>
          <cell r="B590" t="str">
            <v>Soc Svc Supplies – Social Services</v>
          </cell>
        </row>
        <row r="591">
          <cell r="A591">
            <v>915790</v>
          </cell>
          <cell r="B591" t="str">
            <v>Soc Svc Other Supplies and Services Expense</v>
          </cell>
        </row>
        <row r="592">
          <cell r="A592">
            <v>915901</v>
          </cell>
          <cell r="B592" t="str">
            <v>Soc Svc Education and Training</v>
          </cell>
        </row>
        <row r="593">
          <cell r="A593">
            <v>915902</v>
          </cell>
          <cell r="B593" t="str">
            <v>Soc Svc Travel</v>
          </cell>
        </row>
        <row r="594">
          <cell r="A594">
            <v>915903</v>
          </cell>
          <cell r="B594" t="str">
            <v>Soc Svc Recruitment Expense</v>
          </cell>
        </row>
        <row r="595">
          <cell r="A595">
            <v>915904</v>
          </cell>
          <cell r="B595" t="str">
            <v>Soc Svc Relocation/Moving Expense</v>
          </cell>
        </row>
        <row r="596">
          <cell r="A596">
            <v>915905</v>
          </cell>
          <cell r="B596" t="str">
            <v>Soc Svc Uniforms</v>
          </cell>
        </row>
        <row r="597">
          <cell r="A597">
            <v>915990</v>
          </cell>
          <cell r="B597" t="str">
            <v>Soc Svc Other Social Services Expense</v>
          </cell>
        </row>
        <row r="598">
          <cell r="A598">
            <v>915999</v>
          </cell>
          <cell r="B598" t="str">
            <v>Soc Svc Social Services Related Party Expense</v>
          </cell>
        </row>
        <row r="599">
          <cell r="A599">
            <v>916110</v>
          </cell>
          <cell r="B599" t="str">
            <v>Med Rec Salaries – Medical Records Supervisor</v>
          </cell>
        </row>
        <row r="600">
          <cell r="A600">
            <v>916120</v>
          </cell>
          <cell r="B600" t="str">
            <v>Med Rec Salaries – Medical Records Staff</v>
          </cell>
        </row>
        <row r="601">
          <cell r="A601">
            <v>916190</v>
          </cell>
          <cell r="B601" t="str">
            <v>Med Rec Salaries – Other Medical Records</v>
          </cell>
        </row>
        <row r="602">
          <cell r="A602">
            <v>916191</v>
          </cell>
          <cell r="B602" t="str">
            <v>Med Rec Bonus Expense</v>
          </cell>
        </row>
        <row r="603">
          <cell r="A603">
            <v>916199</v>
          </cell>
          <cell r="B603" t="str">
            <v>Med Rec Salaries-Owners</v>
          </cell>
        </row>
        <row r="604">
          <cell r="A604">
            <v>916420</v>
          </cell>
          <cell r="B604" t="str">
            <v>Med Rec FICA</v>
          </cell>
        </row>
        <row r="605">
          <cell r="A605">
            <v>916430</v>
          </cell>
          <cell r="B605" t="str">
            <v>Med Rec Unemployment Taxes</v>
          </cell>
        </row>
        <row r="606">
          <cell r="A606">
            <v>916440</v>
          </cell>
          <cell r="B606" t="str">
            <v>Med Rec Health Insurance</v>
          </cell>
        </row>
        <row r="607">
          <cell r="A607">
            <v>916450</v>
          </cell>
          <cell r="B607" t="str">
            <v>Med Rec Workers’ Compensation</v>
          </cell>
        </row>
        <row r="608">
          <cell r="A608">
            <v>916460</v>
          </cell>
          <cell r="B608" t="str">
            <v xml:space="preserve">Med Rec Employee Retirement/Savings Plan </v>
          </cell>
        </row>
        <row r="609">
          <cell r="A609">
            <v>916470</v>
          </cell>
          <cell r="B609" t="str">
            <v>Med Rec Life Insurance</v>
          </cell>
        </row>
        <row r="610">
          <cell r="A610">
            <v>916490</v>
          </cell>
          <cell r="B610" t="str">
            <v>Med Rec Other Payroll Taxes and Benefit Expense</v>
          </cell>
        </row>
        <row r="611">
          <cell r="A611">
            <v>916510</v>
          </cell>
          <cell r="B611" t="str">
            <v xml:space="preserve">Med Rec Contract Services – Medical Records – Non-related Party </v>
          </cell>
        </row>
        <row r="612">
          <cell r="A612">
            <v>916519</v>
          </cell>
          <cell r="B612" t="str">
            <v xml:space="preserve">Med Rec Contract Services – Medical Records – Related Party </v>
          </cell>
        </row>
        <row r="613">
          <cell r="A613">
            <v>916530</v>
          </cell>
          <cell r="B613" t="str">
            <v>Med Rec Medical Records Consultant – Non-related Party</v>
          </cell>
        </row>
        <row r="614">
          <cell r="A614">
            <v>916539</v>
          </cell>
          <cell r="B614" t="str">
            <v xml:space="preserve">Med Rec Medical Records Consultant – Related Party </v>
          </cell>
        </row>
        <row r="615">
          <cell r="A615">
            <v>916590</v>
          </cell>
          <cell r="B615" t="str">
            <v>Med Rec Other Contract and Professional Services Expense</v>
          </cell>
        </row>
        <row r="616">
          <cell r="A616">
            <v>916610</v>
          </cell>
          <cell r="B616" t="str">
            <v>Med Rec Non-Capitalized Equipment Purchases</v>
          </cell>
        </row>
        <row r="617">
          <cell r="A617">
            <v>916620</v>
          </cell>
          <cell r="B617" t="str">
            <v>Med Rec Equipment Rental</v>
          </cell>
        </row>
        <row r="618">
          <cell r="A618">
            <v>916690</v>
          </cell>
          <cell r="B618" t="str">
            <v>Med Rec Other Equipment Expense</v>
          </cell>
        </row>
        <row r="619">
          <cell r="A619">
            <v>916710</v>
          </cell>
          <cell r="B619" t="str">
            <v>Med Rec Medical Records Supplies</v>
          </cell>
        </row>
        <row r="620">
          <cell r="A620">
            <v>916790</v>
          </cell>
          <cell r="B620" t="str">
            <v>Med Rec Other Supplies Expense</v>
          </cell>
        </row>
        <row r="621">
          <cell r="A621">
            <v>916901</v>
          </cell>
          <cell r="B621" t="str">
            <v>Med Rec Education and Training</v>
          </cell>
        </row>
        <row r="622">
          <cell r="A622">
            <v>916902</v>
          </cell>
          <cell r="B622" t="str">
            <v>Med Rec Travel</v>
          </cell>
        </row>
        <row r="623">
          <cell r="A623">
            <v>916903</v>
          </cell>
          <cell r="B623" t="str">
            <v>Med Rec Recruitment Expense</v>
          </cell>
        </row>
        <row r="624">
          <cell r="A624">
            <v>916904</v>
          </cell>
          <cell r="B624" t="str">
            <v>Med Rec Relocation/Moving Expense</v>
          </cell>
        </row>
        <row r="625">
          <cell r="A625">
            <v>916905</v>
          </cell>
          <cell r="B625" t="str">
            <v>Med Rec Uniforms</v>
          </cell>
        </row>
        <row r="626">
          <cell r="A626">
            <v>916990</v>
          </cell>
          <cell r="B626" t="str">
            <v>Med Rec Other Medical Records Expense</v>
          </cell>
        </row>
        <row r="627">
          <cell r="A627">
            <v>916999</v>
          </cell>
          <cell r="B627" t="str">
            <v>Med Rec Medical Records Related Party Expense</v>
          </cell>
        </row>
        <row r="628">
          <cell r="A628">
            <v>917110</v>
          </cell>
          <cell r="B628" t="str">
            <v>CS Salaries – Central Supply Supervisor.</v>
          </cell>
        </row>
        <row r="629">
          <cell r="A629">
            <v>917120</v>
          </cell>
          <cell r="B629" t="str">
            <v>CS Salaries – Central Supply Staff.</v>
          </cell>
        </row>
        <row r="630">
          <cell r="A630">
            <v>917190</v>
          </cell>
          <cell r="B630" t="str">
            <v>CS Salaries – Other Central Supply</v>
          </cell>
        </row>
        <row r="631">
          <cell r="A631">
            <v>917191</v>
          </cell>
          <cell r="B631" t="str">
            <v>CS Bonus Expense</v>
          </cell>
        </row>
        <row r="632">
          <cell r="A632">
            <v>917199</v>
          </cell>
          <cell r="B632" t="str">
            <v>CS Salaries-Owners</v>
          </cell>
        </row>
        <row r="633">
          <cell r="A633">
            <v>917420</v>
          </cell>
          <cell r="B633" t="str">
            <v>CS FICA</v>
          </cell>
        </row>
        <row r="634">
          <cell r="A634">
            <v>917430</v>
          </cell>
          <cell r="B634" t="str">
            <v>CS Unemployment Taxes</v>
          </cell>
        </row>
        <row r="635">
          <cell r="A635">
            <v>917440</v>
          </cell>
          <cell r="B635" t="str">
            <v>CS Health Insurance</v>
          </cell>
        </row>
        <row r="636">
          <cell r="A636">
            <v>917450</v>
          </cell>
          <cell r="B636" t="str">
            <v>CS Workers’ Compensation</v>
          </cell>
        </row>
        <row r="637">
          <cell r="A637">
            <v>917460</v>
          </cell>
          <cell r="B637" t="str">
            <v xml:space="preserve">CS Employee Retirement/Savings Plan </v>
          </cell>
        </row>
        <row r="638">
          <cell r="A638">
            <v>917470</v>
          </cell>
          <cell r="B638" t="str">
            <v>CS Life Insurance</v>
          </cell>
        </row>
        <row r="639">
          <cell r="A639">
            <v>917490</v>
          </cell>
          <cell r="B639" t="str">
            <v>CS Other Payroll Taxes and Benefit Expense</v>
          </cell>
        </row>
        <row r="640">
          <cell r="A640">
            <v>917510</v>
          </cell>
          <cell r="B640" t="str">
            <v>CS Contracted Services – Central Supply – Non-related Party</v>
          </cell>
        </row>
        <row r="641">
          <cell r="A641">
            <v>917519</v>
          </cell>
          <cell r="B641" t="str">
            <v>CS Contracted Services – Central Supply – Related Party</v>
          </cell>
        </row>
        <row r="642">
          <cell r="A642">
            <v>917590</v>
          </cell>
          <cell r="B642" t="str">
            <v>CS Other Contract and Professional Services Expense</v>
          </cell>
        </row>
        <row r="643">
          <cell r="A643">
            <v>917610</v>
          </cell>
          <cell r="B643" t="str">
            <v>CS Non-Capitalized Equipment Purchases</v>
          </cell>
        </row>
        <row r="644">
          <cell r="A644">
            <v>917620</v>
          </cell>
          <cell r="B644" t="str">
            <v>CS Equipment Rental</v>
          </cell>
        </row>
        <row r="645">
          <cell r="A645">
            <v>917690</v>
          </cell>
          <cell r="B645" t="str">
            <v>CS Other Equipment Expense</v>
          </cell>
        </row>
        <row r="646">
          <cell r="A646">
            <v>917710</v>
          </cell>
          <cell r="B646" t="str">
            <v>CS Central Supply – Supply Expense</v>
          </cell>
        </row>
        <row r="647">
          <cell r="A647">
            <v>917790</v>
          </cell>
          <cell r="B647" t="str">
            <v>CS Other Supplies and Services Expense</v>
          </cell>
        </row>
        <row r="648">
          <cell r="A648">
            <v>917901</v>
          </cell>
          <cell r="B648" t="str">
            <v>CS Education and Training</v>
          </cell>
        </row>
        <row r="649">
          <cell r="A649">
            <v>917902</v>
          </cell>
          <cell r="B649" t="str">
            <v xml:space="preserve">CS Travel </v>
          </cell>
        </row>
        <row r="650">
          <cell r="A650">
            <v>917903</v>
          </cell>
          <cell r="B650" t="str">
            <v>CS Recruitment Expense</v>
          </cell>
        </row>
        <row r="651">
          <cell r="A651">
            <v>917904</v>
          </cell>
          <cell r="B651" t="str">
            <v>CS Relocation/Moving Expense</v>
          </cell>
        </row>
        <row r="652">
          <cell r="A652">
            <v>917905</v>
          </cell>
          <cell r="B652" t="str">
            <v>CS Uniforms</v>
          </cell>
        </row>
        <row r="653">
          <cell r="A653">
            <v>917990</v>
          </cell>
          <cell r="B653" t="str">
            <v>CS Other Central Supply Expense</v>
          </cell>
        </row>
        <row r="654">
          <cell r="A654">
            <v>917999</v>
          </cell>
          <cell r="B654" t="str">
            <v>CS Central Supply Related Party Expense</v>
          </cell>
        </row>
        <row r="655">
          <cell r="A655">
            <v>918110</v>
          </cell>
          <cell r="B655" t="str">
            <v>Laundry Salaries – Supervisor</v>
          </cell>
        </row>
        <row r="656">
          <cell r="A656">
            <v>918120</v>
          </cell>
          <cell r="B656" t="str">
            <v>Laundry Salaries – Staff</v>
          </cell>
        </row>
        <row r="657">
          <cell r="A657">
            <v>918190</v>
          </cell>
          <cell r="B657" t="str">
            <v>Laundry Salaries – Other Laundry and Linen</v>
          </cell>
        </row>
        <row r="658">
          <cell r="A658">
            <v>918191</v>
          </cell>
          <cell r="B658" t="str">
            <v>Laundry Bonus Expense</v>
          </cell>
        </row>
        <row r="659">
          <cell r="A659">
            <v>918199</v>
          </cell>
          <cell r="B659" t="str">
            <v>Laundry Salaries-Owners</v>
          </cell>
        </row>
        <row r="660">
          <cell r="A660">
            <v>918420</v>
          </cell>
          <cell r="B660" t="str">
            <v>Laundry FICA</v>
          </cell>
        </row>
        <row r="661">
          <cell r="A661">
            <v>918430</v>
          </cell>
          <cell r="B661" t="str">
            <v>Laundry Unemployment Taxes</v>
          </cell>
        </row>
        <row r="662">
          <cell r="A662">
            <v>918440</v>
          </cell>
          <cell r="B662" t="str">
            <v>Laundry Health Insurance</v>
          </cell>
        </row>
        <row r="663">
          <cell r="A663">
            <v>918450</v>
          </cell>
          <cell r="B663" t="str">
            <v>Laundry Workers’ Compensation</v>
          </cell>
        </row>
        <row r="664">
          <cell r="A664">
            <v>918460</v>
          </cell>
          <cell r="B664" t="str">
            <v xml:space="preserve">Laundry Employee Retirement/Savings Plan </v>
          </cell>
        </row>
        <row r="665">
          <cell r="A665">
            <v>918470</v>
          </cell>
          <cell r="B665" t="str">
            <v>Laundry Life Insurance</v>
          </cell>
        </row>
        <row r="666">
          <cell r="A666">
            <v>918490</v>
          </cell>
          <cell r="B666" t="str">
            <v>Laundry Other Payroll Taxes and Benefit Expense</v>
          </cell>
        </row>
        <row r="667">
          <cell r="A667">
            <v>918510</v>
          </cell>
          <cell r="B667" t="str">
            <v>Laundry Contract Services – Non-related Party</v>
          </cell>
        </row>
        <row r="668">
          <cell r="A668">
            <v>918519</v>
          </cell>
          <cell r="B668" t="str">
            <v xml:space="preserve">Laundry Contract Services – Related Party </v>
          </cell>
        </row>
        <row r="669">
          <cell r="A669">
            <v>918590</v>
          </cell>
          <cell r="B669" t="str">
            <v>Laundry Other Contract and Professional Services Expense</v>
          </cell>
        </row>
        <row r="670">
          <cell r="A670">
            <v>918610</v>
          </cell>
          <cell r="B670" t="str">
            <v>Laundry Non-Capitalized Equipment Purchases</v>
          </cell>
        </row>
        <row r="671">
          <cell r="A671">
            <v>918620</v>
          </cell>
          <cell r="B671" t="str">
            <v>Laundry Equipment Rental</v>
          </cell>
        </row>
        <row r="672">
          <cell r="A672">
            <v>918690</v>
          </cell>
          <cell r="B672" t="str">
            <v>Laundry Other Equipment Expense</v>
          </cell>
        </row>
        <row r="673">
          <cell r="A673">
            <v>918710</v>
          </cell>
          <cell r="B673" t="str">
            <v>Laundry Laundry and Linen Supplies</v>
          </cell>
        </row>
        <row r="674">
          <cell r="A674">
            <v>918720</v>
          </cell>
          <cell r="B674" t="str">
            <v>Laundry Linens</v>
          </cell>
        </row>
        <row r="675">
          <cell r="A675">
            <v>918790</v>
          </cell>
          <cell r="B675" t="str">
            <v>Laundry Other Supplies and Services Expense</v>
          </cell>
        </row>
        <row r="676">
          <cell r="A676">
            <v>918901</v>
          </cell>
          <cell r="B676" t="str">
            <v>Laundry Education and Training</v>
          </cell>
        </row>
        <row r="677">
          <cell r="A677">
            <v>918902</v>
          </cell>
          <cell r="B677" t="str">
            <v>Laundry Travel</v>
          </cell>
        </row>
        <row r="678">
          <cell r="A678">
            <v>918903</v>
          </cell>
          <cell r="B678" t="str">
            <v>Laundry Recruitment Expense</v>
          </cell>
        </row>
        <row r="679">
          <cell r="A679">
            <v>918904</v>
          </cell>
          <cell r="B679" t="str">
            <v>Laundry Relocation/Moving Expense</v>
          </cell>
        </row>
        <row r="680">
          <cell r="A680">
            <v>918905</v>
          </cell>
          <cell r="B680" t="str">
            <v>Laundry Uniforms</v>
          </cell>
        </row>
        <row r="681">
          <cell r="A681">
            <v>918990</v>
          </cell>
          <cell r="B681" t="str">
            <v xml:space="preserve">Laundry Other Laundry and Linen Expense </v>
          </cell>
        </row>
        <row r="682">
          <cell r="A682">
            <v>918999</v>
          </cell>
          <cell r="B682" t="str">
            <v>Laundry Laundry and Linen Related Party Expense</v>
          </cell>
        </row>
        <row r="683">
          <cell r="A683">
            <v>921110</v>
          </cell>
          <cell r="B683" t="str">
            <v>PT Salaries – Physical Therapists</v>
          </cell>
        </row>
        <row r="684">
          <cell r="A684">
            <v>921120</v>
          </cell>
          <cell r="B684" t="str">
            <v>PT Salaries – Licensed Physical Therapy Aides</v>
          </cell>
        </row>
        <row r="685">
          <cell r="A685">
            <v>921130</v>
          </cell>
          <cell r="B685" t="str">
            <v>PT Salaries – Physical Therapists Aides</v>
          </cell>
        </row>
        <row r="686">
          <cell r="A686">
            <v>921190</v>
          </cell>
          <cell r="B686" t="str">
            <v>PT Salaries – Other Physical Therapy</v>
          </cell>
        </row>
        <row r="687">
          <cell r="A687">
            <v>921191</v>
          </cell>
          <cell r="B687" t="str">
            <v>PT Bonus Expense</v>
          </cell>
        </row>
        <row r="688">
          <cell r="A688">
            <v>921199</v>
          </cell>
          <cell r="B688" t="str">
            <v>PT Salaries-Owners</v>
          </cell>
        </row>
        <row r="689">
          <cell r="A689">
            <v>921420</v>
          </cell>
          <cell r="B689" t="str">
            <v>PT FICA</v>
          </cell>
        </row>
        <row r="690">
          <cell r="A690">
            <v>921430</v>
          </cell>
          <cell r="B690" t="str">
            <v>PT Unemployment Taxes</v>
          </cell>
        </row>
        <row r="691">
          <cell r="A691">
            <v>921440</v>
          </cell>
          <cell r="B691" t="str">
            <v>PT Health Insurance</v>
          </cell>
        </row>
        <row r="692">
          <cell r="A692">
            <v>921450</v>
          </cell>
          <cell r="B692" t="str">
            <v>PT Workers’ Compensation</v>
          </cell>
        </row>
        <row r="693">
          <cell r="A693">
            <v>921460</v>
          </cell>
          <cell r="B693" t="str">
            <v xml:space="preserve">PT Employee Retirement/Savings Plan </v>
          </cell>
        </row>
        <row r="694">
          <cell r="A694">
            <v>921470</v>
          </cell>
          <cell r="B694" t="str">
            <v>PT Life Insurance</v>
          </cell>
        </row>
        <row r="695">
          <cell r="A695">
            <v>921490</v>
          </cell>
          <cell r="B695" t="str">
            <v>PT Other Payroll Taxes and Benefit Expense</v>
          </cell>
        </row>
        <row r="696">
          <cell r="A696">
            <v>921510</v>
          </cell>
          <cell r="B696" t="str">
            <v>PT Contract Services – Physical Therapy – Non-related Party</v>
          </cell>
        </row>
        <row r="697">
          <cell r="A697">
            <v>921519</v>
          </cell>
          <cell r="B697" t="str">
            <v xml:space="preserve">PT Contract Services – Physical Therapy – Related Party </v>
          </cell>
        </row>
        <row r="698">
          <cell r="A698">
            <v>921530</v>
          </cell>
          <cell r="B698" t="str">
            <v xml:space="preserve">PT Consultant Services – Non-related Party </v>
          </cell>
        </row>
        <row r="699">
          <cell r="A699">
            <v>921539</v>
          </cell>
          <cell r="B699" t="str">
            <v xml:space="preserve">PT Consultant Services - Related Party </v>
          </cell>
        </row>
        <row r="700">
          <cell r="A700">
            <v>921590</v>
          </cell>
          <cell r="B700" t="str">
            <v>PT Other Contract and Professional Services Expense</v>
          </cell>
        </row>
        <row r="701">
          <cell r="A701">
            <v>921610</v>
          </cell>
          <cell r="B701" t="str">
            <v>PT Non-Capitalized Equipment Purchases</v>
          </cell>
        </row>
        <row r="702">
          <cell r="A702">
            <v>921620</v>
          </cell>
          <cell r="B702" t="str">
            <v>PT Equipment Rental</v>
          </cell>
        </row>
        <row r="703">
          <cell r="A703">
            <v>921690</v>
          </cell>
          <cell r="B703" t="str">
            <v>PT Other Equipment Expense</v>
          </cell>
        </row>
        <row r="704">
          <cell r="A704">
            <v>921710</v>
          </cell>
          <cell r="B704" t="str">
            <v>PT Physical Therapy Supplies</v>
          </cell>
        </row>
        <row r="705">
          <cell r="A705">
            <v>921790</v>
          </cell>
          <cell r="B705" t="str">
            <v>PT Other Supplies and Services Expense</v>
          </cell>
        </row>
        <row r="706">
          <cell r="A706">
            <v>921901</v>
          </cell>
          <cell r="B706" t="str">
            <v>PT Education and Training</v>
          </cell>
        </row>
        <row r="707">
          <cell r="A707">
            <v>921902</v>
          </cell>
          <cell r="B707" t="str">
            <v xml:space="preserve">PT Travel </v>
          </cell>
        </row>
        <row r="708">
          <cell r="A708">
            <v>921903</v>
          </cell>
          <cell r="B708" t="str">
            <v>PT Recruitment Expense</v>
          </cell>
        </row>
        <row r="709">
          <cell r="A709">
            <v>921904</v>
          </cell>
          <cell r="B709" t="str">
            <v>PT Relocation/Moving Expense</v>
          </cell>
        </row>
        <row r="710">
          <cell r="A710">
            <v>921905</v>
          </cell>
          <cell r="B710" t="str">
            <v>PT Uniforms</v>
          </cell>
        </row>
        <row r="711">
          <cell r="A711">
            <v>921990</v>
          </cell>
          <cell r="B711" t="str">
            <v xml:space="preserve">PT Other Physical Therapy Expense </v>
          </cell>
        </row>
        <row r="712">
          <cell r="A712">
            <v>921999</v>
          </cell>
          <cell r="B712" t="str">
            <v>PT Physical Therapy Related Party Expense</v>
          </cell>
        </row>
        <row r="713">
          <cell r="A713">
            <v>922110</v>
          </cell>
          <cell r="B713" t="str">
            <v>Speech Salaries – Speech/Audiological   Therapists</v>
          </cell>
        </row>
        <row r="714">
          <cell r="A714">
            <v>922120</v>
          </cell>
          <cell r="B714" t="str">
            <v>Speech Salaries – Speech/Audiological Therapists Aides</v>
          </cell>
        </row>
        <row r="715">
          <cell r="A715">
            <v>922190</v>
          </cell>
          <cell r="B715" t="str">
            <v>Speech Salaries – Other Speech and Audiological Therapy</v>
          </cell>
        </row>
        <row r="716">
          <cell r="A716">
            <v>922191</v>
          </cell>
          <cell r="B716" t="str">
            <v>Speech Bonus Expense</v>
          </cell>
        </row>
        <row r="717">
          <cell r="A717">
            <v>922199</v>
          </cell>
          <cell r="B717" t="str">
            <v>Speech Salaries-Owners</v>
          </cell>
        </row>
        <row r="718">
          <cell r="A718">
            <v>922420</v>
          </cell>
          <cell r="B718" t="str">
            <v>Speech FICA</v>
          </cell>
        </row>
        <row r="719">
          <cell r="A719">
            <v>922430</v>
          </cell>
          <cell r="B719" t="str">
            <v>Speech Unemployment Taxes</v>
          </cell>
        </row>
        <row r="720">
          <cell r="A720">
            <v>922440</v>
          </cell>
          <cell r="B720" t="str">
            <v>Speech Health Insurance</v>
          </cell>
        </row>
        <row r="721">
          <cell r="A721">
            <v>922450</v>
          </cell>
          <cell r="B721" t="str">
            <v>Speech Workers’ Compensation</v>
          </cell>
        </row>
        <row r="722">
          <cell r="A722">
            <v>922460</v>
          </cell>
          <cell r="B722" t="str">
            <v xml:space="preserve">Speech Employee Retirement/Savings Plan </v>
          </cell>
        </row>
        <row r="723">
          <cell r="A723">
            <v>922470</v>
          </cell>
          <cell r="B723" t="str">
            <v>Speech Life Insurance</v>
          </cell>
        </row>
        <row r="724">
          <cell r="A724">
            <v>922490</v>
          </cell>
          <cell r="B724" t="str">
            <v>Speech Other Payroll Taxes and Benefit Expense</v>
          </cell>
        </row>
        <row r="725">
          <cell r="A725">
            <v>922510</v>
          </cell>
          <cell r="B725" t="str">
            <v>Speech Contract Services – Non-related Party</v>
          </cell>
        </row>
        <row r="726">
          <cell r="A726">
            <v>922519</v>
          </cell>
          <cell r="B726" t="str">
            <v xml:space="preserve">Speech Contract Services – Related Party </v>
          </cell>
        </row>
        <row r="727">
          <cell r="A727">
            <v>922530</v>
          </cell>
          <cell r="B727" t="str">
            <v>Speech Consultant Services – Non-related Party</v>
          </cell>
        </row>
        <row r="728">
          <cell r="A728">
            <v>922539</v>
          </cell>
          <cell r="B728" t="str">
            <v xml:space="preserve">Speech Consultant Services - Related Party </v>
          </cell>
        </row>
        <row r="729">
          <cell r="A729">
            <v>922590</v>
          </cell>
          <cell r="B729" t="str">
            <v>Speech Other Contract and Professional Services Expense</v>
          </cell>
        </row>
        <row r="730">
          <cell r="A730">
            <v>922610</v>
          </cell>
          <cell r="B730" t="str">
            <v>Speech Non-Capitalized Equipment Purchases</v>
          </cell>
        </row>
        <row r="731">
          <cell r="A731">
            <v>922620</v>
          </cell>
          <cell r="B731" t="str">
            <v>Speech Equipment Rental</v>
          </cell>
        </row>
        <row r="732">
          <cell r="A732">
            <v>922690</v>
          </cell>
          <cell r="B732" t="str">
            <v>Speech Other Equipment Expense</v>
          </cell>
        </row>
        <row r="733">
          <cell r="A733">
            <v>922710</v>
          </cell>
          <cell r="B733" t="str">
            <v>Speech Speech and Audiological Supplies</v>
          </cell>
        </row>
        <row r="734">
          <cell r="A734">
            <v>922790</v>
          </cell>
          <cell r="B734" t="str">
            <v>Speech Other Supplies and Services Expense</v>
          </cell>
        </row>
        <row r="735">
          <cell r="A735">
            <v>922901</v>
          </cell>
          <cell r="B735" t="str">
            <v>Speech Education and Training</v>
          </cell>
        </row>
        <row r="736">
          <cell r="A736">
            <v>922902</v>
          </cell>
          <cell r="B736" t="str">
            <v xml:space="preserve">Speech Travel </v>
          </cell>
        </row>
        <row r="737">
          <cell r="A737">
            <v>922903</v>
          </cell>
          <cell r="B737" t="str">
            <v>Speech Recruitment Expense</v>
          </cell>
        </row>
        <row r="738">
          <cell r="A738">
            <v>922904</v>
          </cell>
          <cell r="B738" t="str">
            <v>Speech Relocation/Moving Expense</v>
          </cell>
        </row>
        <row r="739">
          <cell r="A739">
            <v>922905</v>
          </cell>
          <cell r="B739" t="str">
            <v>Speech Uniforms</v>
          </cell>
        </row>
        <row r="740">
          <cell r="A740">
            <v>922990</v>
          </cell>
          <cell r="B740" t="str">
            <v>Speech Other Speech and Audiological Therapy Expense</v>
          </cell>
        </row>
        <row r="741">
          <cell r="A741">
            <v>922999</v>
          </cell>
          <cell r="B741" t="str">
            <v>Speech Speech and Audiological Related Party Expense</v>
          </cell>
        </row>
        <row r="742">
          <cell r="A742">
            <v>923110</v>
          </cell>
          <cell r="B742" t="str">
            <v>OT Salaries – Occupational Therapists</v>
          </cell>
        </row>
        <row r="743">
          <cell r="A743">
            <v>923120</v>
          </cell>
          <cell r="B743" t="str">
            <v>OT Salaries – Occupational Therapists Aides</v>
          </cell>
        </row>
        <row r="744">
          <cell r="A744">
            <v>923190</v>
          </cell>
          <cell r="B744" t="str">
            <v>OT Salaries – Other Occupational Therapy</v>
          </cell>
        </row>
        <row r="745">
          <cell r="A745">
            <v>923191</v>
          </cell>
          <cell r="B745" t="str">
            <v>OT Bonus Expense</v>
          </cell>
        </row>
        <row r="746">
          <cell r="A746">
            <v>923199</v>
          </cell>
          <cell r="B746" t="str">
            <v>OT Salaries-Owners</v>
          </cell>
        </row>
        <row r="747">
          <cell r="A747">
            <v>923420</v>
          </cell>
          <cell r="B747" t="str">
            <v>OT FICA</v>
          </cell>
        </row>
        <row r="748">
          <cell r="A748">
            <v>923420</v>
          </cell>
          <cell r="B748" t="str">
            <v>OT FICA</v>
          </cell>
        </row>
        <row r="749">
          <cell r="A749">
            <v>923430</v>
          </cell>
          <cell r="B749" t="str">
            <v>OT Unemployment Taxes</v>
          </cell>
        </row>
        <row r="750">
          <cell r="A750">
            <v>923440</v>
          </cell>
          <cell r="B750" t="str">
            <v>OT Health Insurance</v>
          </cell>
        </row>
        <row r="751">
          <cell r="A751">
            <v>923450</v>
          </cell>
          <cell r="B751" t="str">
            <v>OT Workers’ Compensation</v>
          </cell>
        </row>
        <row r="752">
          <cell r="A752">
            <v>923460</v>
          </cell>
          <cell r="B752" t="str">
            <v xml:space="preserve">OT Employee Retirement/Savings Plan </v>
          </cell>
        </row>
        <row r="753">
          <cell r="A753">
            <v>923470</v>
          </cell>
          <cell r="B753" t="str">
            <v>OT Life Insurance</v>
          </cell>
        </row>
        <row r="754">
          <cell r="A754">
            <v>923490</v>
          </cell>
          <cell r="B754" t="str">
            <v>OT Other Payroll Taxes and Benefit Expense</v>
          </cell>
        </row>
        <row r="755">
          <cell r="A755">
            <v>923510</v>
          </cell>
          <cell r="B755" t="str">
            <v>OT Contract Services – Non-related Party</v>
          </cell>
        </row>
        <row r="756">
          <cell r="A756">
            <v>923519</v>
          </cell>
          <cell r="B756" t="str">
            <v xml:space="preserve">OT Contract Services – Related Party </v>
          </cell>
        </row>
        <row r="757">
          <cell r="A757">
            <v>923530</v>
          </cell>
          <cell r="B757" t="str">
            <v>OT Consultant Services – Non-related Party</v>
          </cell>
        </row>
        <row r="758">
          <cell r="A758">
            <v>923539</v>
          </cell>
          <cell r="B758" t="str">
            <v xml:space="preserve">OT Consultant Services – Related Party </v>
          </cell>
        </row>
        <row r="759">
          <cell r="A759">
            <v>923590</v>
          </cell>
          <cell r="B759" t="str">
            <v>OT Other Contract and Professional Services Expense</v>
          </cell>
        </row>
        <row r="760">
          <cell r="A760">
            <v>923610</v>
          </cell>
          <cell r="B760" t="str">
            <v>OT Non-Capitalized Equipment Purchases</v>
          </cell>
        </row>
        <row r="761">
          <cell r="A761">
            <v>923620</v>
          </cell>
          <cell r="B761" t="str">
            <v>OT Equipment Rental</v>
          </cell>
        </row>
        <row r="762">
          <cell r="A762">
            <v>923690</v>
          </cell>
          <cell r="B762" t="str">
            <v>OT Other Equipment Expense</v>
          </cell>
        </row>
        <row r="763">
          <cell r="A763">
            <v>923710</v>
          </cell>
          <cell r="B763" t="str">
            <v>OT Occupational Therapy Supplies</v>
          </cell>
        </row>
        <row r="764">
          <cell r="A764">
            <v>923790</v>
          </cell>
          <cell r="B764" t="str">
            <v xml:space="preserve">OT Other Supplies and Services Expense </v>
          </cell>
        </row>
        <row r="765">
          <cell r="A765">
            <v>923901</v>
          </cell>
          <cell r="B765" t="str">
            <v>OT Education and Training</v>
          </cell>
        </row>
        <row r="766">
          <cell r="A766">
            <v>923902</v>
          </cell>
          <cell r="B766" t="str">
            <v xml:space="preserve">OT Travel </v>
          </cell>
        </row>
        <row r="767">
          <cell r="A767">
            <v>923903</v>
          </cell>
          <cell r="B767" t="str">
            <v>OT Recruitment Expense</v>
          </cell>
        </row>
        <row r="768">
          <cell r="A768">
            <v>923904</v>
          </cell>
          <cell r="B768" t="str">
            <v>OT Relocation/Moving Expense</v>
          </cell>
        </row>
        <row r="769">
          <cell r="A769">
            <v>923905</v>
          </cell>
          <cell r="B769" t="str">
            <v>OT Uniforms</v>
          </cell>
        </row>
        <row r="770">
          <cell r="A770">
            <v>923990</v>
          </cell>
          <cell r="B770" t="str">
            <v>OT Other Occupational Therapy Expenses</v>
          </cell>
        </row>
        <row r="771">
          <cell r="A771">
            <v>923999</v>
          </cell>
          <cell r="B771" t="str">
            <v>OT Occupational Therapy Related Party Expense</v>
          </cell>
        </row>
        <row r="772">
          <cell r="A772">
            <v>925110</v>
          </cell>
          <cell r="B772" t="str">
            <v xml:space="preserve">Med Eq Salaries </v>
          </cell>
        </row>
        <row r="773">
          <cell r="A773">
            <v>925190</v>
          </cell>
          <cell r="B773" t="str">
            <v>Med Eq Salaries – Other Complex Medical Equipment</v>
          </cell>
        </row>
        <row r="774">
          <cell r="A774">
            <v>925191</v>
          </cell>
          <cell r="B774" t="str">
            <v>Med Eq Bonus Expense</v>
          </cell>
        </row>
        <row r="775">
          <cell r="A775">
            <v>925199</v>
          </cell>
          <cell r="B775" t="str">
            <v>Med Eq Salaries-Owners</v>
          </cell>
        </row>
        <row r="776">
          <cell r="A776">
            <v>925420</v>
          </cell>
          <cell r="B776" t="str">
            <v>Med Eq FICA</v>
          </cell>
        </row>
        <row r="777">
          <cell r="A777">
            <v>925430</v>
          </cell>
          <cell r="B777" t="str">
            <v>Med Eq Unemployment Taxes</v>
          </cell>
        </row>
        <row r="778">
          <cell r="A778">
            <v>925440</v>
          </cell>
          <cell r="B778" t="str">
            <v>Med Eq Health Insurance</v>
          </cell>
        </row>
        <row r="779">
          <cell r="A779">
            <v>925450</v>
          </cell>
          <cell r="B779" t="str">
            <v>Med Eq Workers’ Compensation</v>
          </cell>
        </row>
        <row r="780">
          <cell r="A780">
            <v>925460</v>
          </cell>
          <cell r="B780" t="str">
            <v xml:space="preserve">Med Eq Employee Retirement/Savings Plan </v>
          </cell>
        </row>
        <row r="781">
          <cell r="A781">
            <v>925470</v>
          </cell>
          <cell r="B781" t="str">
            <v>Med Eq Life Insurance</v>
          </cell>
        </row>
        <row r="782">
          <cell r="A782">
            <v>925490</v>
          </cell>
          <cell r="B782" t="str">
            <v>Med Eq Other Payroll Taxes and Benefit Expense</v>
          </cell>
        </row>
        <row r="783">
          <cell r="A783">
            <v>925510</v>
          </cell>
          <cell r="B783" t="str">
            <v>Med Eq Contract Services – Non-related Party</v>
          </cell>
        </row>
        <row r="784">
          <cell r="A784">
            <v>925519</v>
          </cell>
          <cell r="B784" t="str">
            <v>Med Eq Contract Services – Related Party</v>
          </cell>
        </row>
        <row r="785">
          <cell r="A785">
            <v>925530</v>
          </cell>
          <cell r="B785" t="str">
            <v>Med Eq Consultant Services – Non-related Party</v>
          </cell>
        </row>
        <row r="786">
          <cell r="A786">
            <v>925539</v>
          </cell>
          <cell r="B786" t="str">
            <v>Med Eq Consultant Services – Related Party</v>
          </cell>
        </row>
        <row r="787">
          <cell r="A787">
            <v>925590</v>
          </cell>
          <cell r="B787" t="str">
            <v>Med Eq Other Contract and Professional Services Expense</v>
          </cell>
        </row>
        <row r="788">
          <cell r="A788">
            <v>925610</v>
          </cell>
          <cell r="B788" t="str">
            <v>Med Eq Non-capitalized Equipment Purchases</v>
          </cell>
        </row>
        <row r="789">
          <cell r="A789">
            <v>925620</v>
          </cell>
          <cell r="B789" t="str">
            <v xml:space="preserve">Med Eq Equipment Rental – Non-related Party </v>
          </cell>
        </row>
        <row r="790">
          <cell r="A790">
            <v>925629</v>
          </cell>
          <cell r="B790" t="str">
            <v>Med Eq Equipment Rental – Related Party</v>
          </cell>
        </row>
        <row r="791">
          <cell r="A791">
            <v>925690</v>
          </cell>
          <cell r="B791" t="str">
            <v>Med Eq Other Equipment Expense</v>
          </cell>
        </row>
        <row r="792">
          <cell r="A792">
            <v>925710</v>
          </cell>
          <cell r="B792" t="str">
            <v>Med Eq Complex Medical Equipment Supplies</v>
          </cell>
        </row>
        <row r="793">
          <cell r="A793">
            <v>925790</v>
          </cell>
          <cell r="B793" t="str">
            <v>Med Eq Other Supplies and Services Expense</v>
          </cell>
        </row>
        <row r="794">
          <cell r="A794">
            <v>925901</v>
          </cell>
          <cell r="B794" t="str">
            <v>Med Eq Education and Training</v>
          </cell>
        </row>
        <row r="795">
          <cell r="A795">
            <v>925902</v>
          </cell>
          <cell r="B795" t="str">
            <v xml:space="preserve">Med Eq Travel </v>
          </cell>
        </row>
        <row r="796">
          <cell r="A796">
            <v>925903</v>
          </cell>
          <cell r="B796" t="str">
            <v>Med Eq Recruitment Expense</v>
          </cell>
        </row>
        <row r="797">
          <cell r="A797">
            <v>925904</v>
          </cell>
          <cell r="B797" t="str">
            <v>Med Eq Relocation/Moving Expense</v>
          </cell>
        </row>
        <row r="798">
          <cell r="A798">
            <v>925905</v>
          </cell>
          <cell r="B798" t="str">
            <v>Med Eq Uniforms</v>
          </cell>
        </row>
        <row r="799">
          <cell r="A799">
            <v>925990</v>
          </cell>
          <cell r="B799" t="str">
            <v>Med Eq Other Complex Medical Equipment Expense</v>
          </cell>
        </row>
        <row r="800">
          <cell r="A800">
            <v>925999</v>
          </cell>
          <cell r="B800" t="str">
            <v>Med Eq Complex Medical Equipment Related Party Expense</v>
          </cell>
        </row>
        <row r="801">
          <cell r="A801">
            <v>926110</v>
          </cell>
          <cell r="B801" t="str">
            <v xml:space="preserve">Med Sup Salaries </v>
          </cell>
        </row>
        <row r="802">
          <cell r="A802">
            <v>926190</v>
          </cell>
          <cell r="B802" t="str">
            <v>Med Sup Salaries – Other</v>
          </cell>
        </row>
        <row r="803">
          <cell r="A803">
            <v>926191</v>
          </cell>
          <cell r="B803" t="str">
            <v>Med Sup Bonus Expense</v>
          </cell>
        </row>
        <row r="804">
          <cell r="A804">
            <v>926199</v>
          </cell>
          <cell r="B804" t="str">
            <v>Med Sup Salaries-Owners</v>
          </cell>
        </row>
        <row r="805">
          <cell r="A805">
            <v>926420</v>
          </cell>
          <cell r="B805" t="str">
            <v>Med Sup FICA</v>
          </cell>
        </row>
        <row r="806">
          <cell r="A806">
            <v>926430</v>
          </cell>
          <cell r="B806" t="str">
            <v>Med Sup Unemployment Taxes</v>
          </cell>
        </row>
        <row r="807">
          <cell r="A807">
            <v>926440</v>
          </cell>
          <cell r="B807" t="str">
            <v>Med Sup Health Insurance</v>
          </cell>
        </row>
        <row r="808">
          <cell r="A808">
            <v>926450</v>
          </cell>
          <cell r="B808" t="str">
            <v>Med Sup Workers’ Compensation</v>
          </cell>
        </row>
        <row r="809">
          <cell r="A809">
            <v>926460</v>
          </cell>
          <cell r="B809" t="str">
            <v xml:space="preserve">Med Sup Employee Retirement/Savings Plan </v>
          </cell>
        </row>
        <row r="810">
          <cell r="A810">
            <v>926470</v>
          </cell>
          <cell r="B810" t="str">
            <v>Med Sup Life Insurance</v>
          </cell>
        </row>
        <row r="811">
          <cell r="A811">
            <v>926490</v>
          </cell>
          <cell r="B811" t="str">
            <v>Med Sup Other Payroll Taxes and Benefit Related Expense</v>
          </cell>
        </row>
        <row r="812">
          <cell r="A812">
            <v>926710</v>
          </cell>
          <cell r="B812" t="str">
            <v>Med Sup Medical Supplies</v>
          </cell>
        </row>
        <row r="813">
          <cell r="A813">
            <v>926790</v>
          </cell>
          <cell r="B813" t="str">
            <v>Med Sup Other Supplies and Services Expense</v>
          </cell>
        </row>
        <row r="814">
          <cell r="A814">
            <v>926901</v>
          </cell>
          <cell r="B814" t="str">
            <v>Med Sup Education and Training</v>
          </cell>
        </row>
        <row r="815">
          <cell r="A815">
            <v>926902</v>
          </cell>
          <cell r="B815" t="str">
            <v xml:space="preserve">Med Sup Travel </v>
          </cell>
        </row>
        <row r="816">
          <cell r="A816">
            <v>926903</v>
          </cell>
          <cell r="B816" t="str">
            <v>Med Sup Recruitment Expense</v>
          </cell>
        </row>
        <row r="817">
          <cell r="A817">
            <v>926904</v>
          </cell>
          <cell r="B817" t="str">
            <v>Med Sup Relocation/Moving Expense</v>
          </cell>
        </row>
        <row r="818">
          <cell r="A818">
            <v>926905</v>
          </cell>
          <cell r="B818" t="str">
            <v>Med Sup Uniforms</v>
          </cell>
        </row>
        <row r="819">
          <cell r="A819">
            <v>926990</v>
          </cell>
          <cell r="B819" t="str">
            <v>Med Sup Other Medical Supplies Expense</v>
          </cell>
        </row>
        <row r="820">
          <cell r="A820">
            <v>926999</v>
          </cell>
          <cell r="B820" t="str">
            <v>Med Sup Medical Supplies Related Party Expense</v>
          </cell>
        </row>
        <row r="821">
          <cell r="A821">
            <v>927110</v>
          </cell>
          <cell r="B821" t="str">
            <v>RT Salaries</v>
          </cell>
        </row>
        <row r="822">
          <cell r="A822">
            <v>927190</v>
          </cell>
          <cell r="B822" t="str">
            <v>RT Salaries – Other Inhalation/Respiratory Therapy</v>
          </cell>
        </row>
        <row r="823">
          <cell r="A823">
            <v>927191</v>
          </cell>
          <cell r="B823" t="str">
            <v>RT Bonus Expense</v>
          </cell>
        </row>
        <row r="824">
          <cell r="A824">
            <v>927199</v>
          </cell>
          <cell r="B824" t="str">
            <v>RT Salaries-Owners</v>
          </cell>
        </row>
        <row r="825">
          <cell r="A825">
            <v>927420</v>
          </cell>
          <cell r="B825" t="str">
            <v>RT FICA</v>
          </cell>
        </row>
        <row r="826">
          <cell r="A826">
            <v>927430</v>
          </cell>
          <cell r="B826" t="str">
            <v>RT Unemployment Taxes</v>
          </cell>
        </row>
        <row r="827">
          <cell r="A827">
            <v>927440</v>
          </cell>
          <cell r="B827" t="str">
            <v>RT Health Insurance</v>
          </cell>
        </row>
        <row r="828">
          <cell r="A828">
            <v>927450</v>
          </cell>
          <cell r="B828" t="str">
            <v>RT Workers’ Compensation</v>
          </cell>
        </row>
        <row r="829">
          <cell r="A829">
            <v>927460</v>
          </cell>
          <cell r="B829" t="str">
            <v xml:space="preserve">RT Employee Retirement/Savings Plan </v>
          </cell>
        </row>
        <row r="830">
          <cell r="A830">
            <v>927470</v>
          </cell>
          <cell r="B830" t="str">
            <v>RT Life Insurance</v>
          </cell>
        </row>
        <row r="831">
          <cell r="A831">
            <v>927490</v>
          </cell>
          <cell r="B831" t="str">
            <v>RT Other Payroll Taxes and Benefit Expense</v>
          </cell>
        </row>
        <row r="832">
          <cell r="A832">
            <v>927510</v>
          </cell>
          <cell r="B832" t="str">
            <v xml:space="preserve">RT Contract Services – Non-related Party </v>
          </cell>
        </row>
        <row r="833">
          <cell r="A833">
            <v>927519</v>
          </cell>
          <cell r="B833" t="str">
            <v xml:space="preserve">RT Contract Services – Related Party </v>
          </cell>
        </row>
        <row r="834">
          <cell r="A834">
            <v>927530</v>
          </cell>
          <cell r="B834" t="str">
            <v xml:space="preserve">RT Consultant Services – Non-related Party </v>
          </cell>
        </row>
        <row r="835">
          <cell r="A835">
            <v>927539</v>
          </cell>
          <cell r="B835" t="str">
            <v xml:space="preserve">RT Consultant Services – Related Party </v>
          </cell>
        </row>
        <row r="836">
          <cell r="A836">
            <v>927590</v>
          </cell>
          <cell r="B836" t="str">
            <v>RT Other Contract and Professional Services Expense</v>
          </cell>
        </row>
        <row r="837">
          <cell r="A837">
            <v>927610</v>
          </cell>
          <cell r="B837" t="str">
            <v>RT Non-Capitalized Equipment Purchases</v>
          </cell>
        </row>
        <row r="838">
          <cell r="A838">
            <v>927620</v>
          </cell>
          <cell r="B838" t="str">
            <v>RT Equipment Rental</v>
          </cell>
        </row>
        <row r="839">
          <cell r="A839">
            <v>927690</v>
          </cell>
          <cell r="B839" t="str">
            <v>RT Other Equipment Expense</v>
          </cell>
        </row>
        <row r="840">
          <cell r="A840">
            <v>927710</v>
          </cell>
          <cell r="B840" t="str">
            <v>RT Supplies</v>
          </cell>
        </row>
        <row r="841">
          <cell r="A841">
            <v>927720</v>
          </cell>
          <cell r="B841" t="str">
            <v>RT Oxygen Costs</v>
          </cell>
        </row>
        <row r="842">
          <cell r="A842">
            <v>927790</v>
          </cell>
          <cell r="B842" t="str">
            <v>RT Other Supplies and Services Expense</v>
          </cell>
        </row>
        <row r="843">
          <cell r="A843">
            <v>927901</v>
          </cell>
          <cell r="B843" t="str">
            <v>RT Education and Training</v>
          </cell>
        </row>
        <row r="844">
          <cell r="A844">
            <v>927902</v>
          </cell>
          <cell r="B844" t="str">
            <v xml:space="preserve">RT Travel </v>
          </cell>
        </row>
        <row r="845">
          <cell r="A845">
            <v>927903</v>
          </cell>
          <cell r="B845" t="str">
            <v>RT Recruitment Expense</v>
          </cell>
        </row>
        <row r="846">
          <cell r="A846">
            <v>927904</v>
          </cell>
          <cell r="B846" t="str">
            <v>RT Relocation/Moving Expense</v>
          </cell>
        </row>
        <row r="847">
          <cell r="A847">
            <v>927905</v>
          </cell>
          <cell r="B847" t="str">
            <v>RT Uniforms</v>
          </cell>
        </row>
        <row r="848">
          <cell r="A848">
            <v>927990</v>
          </cell>
          <cell r="B848" t="str">
            <v>RT Other Inhalation/Respiratory Therapy Expense</v>
          </cell>
        </row>
        <row r="849">
          <cell r="A849">
            <v>927999</v>
          </cell>
          <cell r="B849" t="str">
            <v>RT Inhalation/Respiratory Therapy Related Party Expense</v>
          </cell>
        </row>
        <row r="850">
          <cell r="A850">
            <v>928110</v>
          </cell>
          <cell r="B850" t="str">
            <v>IV Ther Salaries</v>
          </cell>
        </row>
        <row r="851">
          <cell r="A851">
            <v>928190</v>
          </cell>
          <cell r="B851" t="str">
            <v>IV Ther Salaries – Other IV Therapy</v>
          </cell>
        </row>
        <row r="852">
          <cell r="A852">
            <v>928191</v>
          </cell>
          <cell r="B852" t="str">
            <v>IV Ther Bonus Expense</v>
          </cell>
        </row>
        <row r="853">
          <cell r="A853">
            <v>928199</v>
          </cell>
          <cell r="B853" t="str">
            <v>IV Ther Salaries-Owners</v>
          </cell>
        </row>
        <row r="854">
          <cell r="A854">
            <v>928420</v>
          </cell>
          <cell r="B854" t="str">
            <v>IV Ther FICA</v>
          </cell>
        </row>
        <row r="855">
          <cell r="A855">
            <v>928430</v>
          </cell>
          <cell r="B855" t="str">
            <v>IV Ther Unemployment Taxes</v>
          </cell>
        </row>
        <row r="856">
          <cell r="A856">
            <v>928440</v>
          </cell>
          <cell r="B856" t="str">
            <v>IV Ther Health Insurance</v>
          </cell>
        </row>
        <row r="857">
          <cell r="A857">
            <v>928450</v>
          </cell>
          <cell r="B857" t="str">
            <v>IV Ther Workers’ Compensation</v>
          </cell>
        </row>
        <row r="858">
          <cell r="A858">
            <v>928460</v>
          </cell>
          <cell r="B858" t="str">
            <v xml:space="preserve">IV Ther Employee Retirement/Savings Plan </v>
          </cell>
        </row>
        <row r="859">
          <cell r="A859">
            <v>928470</v>
          </cell>
          <cell r="B859" t="str">
            <v>IV Ther Life Insurance</v>
          </cell>
        </row>
        <row r="860">
          <cell r="A860">
            <v>928490</v>
          </cell>
          <cell r="B860" t="str">
            <v>IV Ther Other Payroll Taxes and Benefit Expense</v>
          </cell>
        </row>
        <row r="861">
          <cell r="A861">
            <v>928510</v>
          </cell>
          <cell r="B861" t="str">
            <v>IV Ther Contract Services – Non-related Party</v>
          </cell>
        </row>
        <row r="862">
          <cell r="A862">
            <v>928519</v>
          </cell>
          <cell r="B862" t="str">
            <v xml:space="preserve">IV Ther Contract Services – Related Party </v>
          </cell>
        </row>
        <row r="863">
          <cell r="A863">
            <v>928530</v>
          </cell>
          <cell r="B863" t="str">
            <v>IV Ther Consultant Services – Non-related Party</v>
          </cell>
        </row>
        <row r="864">
          <cell r="A864">
            <v>928539</v>
          </cell>
          <cell r="B864" t="str">
            <v xml:space="preserve">IV Ther Consultant Services – Related Party </v>
          </cell>
        </row>
        <row r="865">
          <cell r="A865">
            <v>928590</v>
          </cell>
          <cell r="B865" t="str">
            <v>IV Ther Other Contract and Professional Services Expense</v>
          </cell>
        </row>
        <row r="866">
          <cell r="A866">
            <v>928610</v>
          </cell>
          <cell r="B866" t="str">
            <v>IV Ther Non-Capitalized Equipment Purchases</v>
          </cell>
        </row>
        <row r="867">
          <cell r="A867">
            <v>928620</v>
          </cell>
          <cell r="B867" t="str">
            <v>IV Ther Equipment Rental</v>
          </cell>
        </row>
        <row r="868">
          <cell r="A868">
            <v>928690</v>
          </cell>
          <cell r="B868" t="str">
            <v>IV Ther Other Equipment Expense</v>
          </cell>
        </row>
        <row r="869">
          <cell r="A869">
            <v>928710</v>
          </cell>
          <cell r="B869" t="str">
            <v xml:space="preserve">IV Ther Supplies </v>
          </cell>
        </row>
        <row r="870">
          <cell r="A870">
            <v>928790</v>
          </cell>
          <cell r="B870" t="str">
            <v>IV Ther Other Supplies and Services Expense</v>
          </cell>
        </row>
        <row r="871">
          <cell r="A871">
            <v>928901</v>
          </cell>
          <cell r="B871" t="str">
            <v>IV Ther Education and Training</v>
          </cell>
        </row>
        <row r="872">
          <cell r="A872">
            <v>928902</v>
          </cell>
          <cell r="B872" t="str">
            <v xml:space="preserve">IV Ther Travel </v>
          </cell>
        </row>
        <row r="873">
          <cell r="A873">
            <v>928903</v>
          </cell>
          <cell r="B873" t="str">
            <v>IV Ther Recruitment Expense</v>
          </cell>
        </row>
        <row r="874">
          <cell r="A874">
            <v>928904</v>
          </cell>
          <cell r="B874" t="str">
            <v>IV Ther Relocation/Moving Expense</v>
          </cell>
        </row>
        <row r="875">
          <cell r="A875">
            <v>928905</v>
          </cell>
          <cell r="B875" t="str">
            <v>IV Ther Uniforms</v>
          </cell>
        </row>
        <row r="876">
          <cell r="A876">
            <v>928990</v>
          </cell>
          <cell r="B876" t="str">
            <v>IV Ther Other IV Therapy Expense</v>
          </cell>
        </row>
        <row r="877">
          <cell r="A877">
            <v>928999</v>
          </cell>
          <cell r="B877" t="str">
            <v>IV Ther IV Therapy Related Party Expense</v>
          </cell>
        </row>
        <row r="878">
          <cell r="A878">
            <v>929110</v>
          </cell>
          <cell r="B878" t="str">
            <v>Oth Anc Salaries-Owners</v>
          </cell>
        </row>
        <row r="879">
          <cell r="A879">
            <v>929190</v>
          </cell>
          <cell r="B879" t="str">
            <v>Oth Anc Salaries – Other Allowable Ancillary Cost Center</v>
          </cell>
        </row>
        <row r="880">
          <cell r="A880">
            <v>929191</v>
          </cell>
          <cell r="B880" t="str">
            <v>Oth Anc Bonus Expense</v>
          </cell>
        </row>
        <row r="881">
          <cell r="A881">
            <v>929199</v>
          </cell>
          <cell r="B881" t="str">
            <v>Oth Anc Salaries-Owners</v>
          </cell>
        </row>
        <row r="882">
          <cell r="A882">
            <v>929199</v>
          </cell>
          <cell r="B882" t="str">
            <v>Oth Anc Salaries-Owners</v>
          </cell>
        </row>
        <row r="883">
          <cell r="A883">
            <v>929420</v>
          </cell>
          <cell r="B883" t="str">
            <v>Oth Anc FICA</v>
          </cell>
        </row>
        <row r="884">
          <cell r="A884">
            <v>929430</v>
          </cell>
          <cell r="B884" t="str">
            <v>Oth Anc Unemployment Taxes</v>
          </cell>
        </row>
        <row r="885">
          <cell r="A885">
            <v>929440</v>
          </cell>
          <cell r="B885" t="str">
            <v>Oth Anc Health Insurance</v>
          </cell>
        </row>
        <row r="886">
          <cell r="A886">
            <v>929450</v>
          </cell>
          <cell r="B886" t="str">
            <v>Oth Anc Workers’ Compensation</v>
          </cell>
        </row>
        <row r="887">
          <cell r="A887">
            <v>929460</v>
          </cell>
          <cell r="B887" t="str">
            <v xml:space="preserve">Oth Anc Employee Retirement/Savings Plan </v>
          </cell>
        </row>
        <row r="888">
          <cell r="A888">
            <v>929470</v>
          </cell>
          <cell r="B888" t="str">
            <v>Oth Anc Life Insurance</v>
          </cell>
        </row>
        <row r="889">
          <cell r="A889">
            <v>929490</v>
          </cell>
          <cell r="B889" t="str">
            <v>Oth Anc Other Payroll Taxes and Benefit Expense</v>
          </cell>
        </row>
        <row r="890">
          <cell r="A890">
            <v>929510</v>
          </cell>
          <cell r="B890" t="str">
            <v>Oth Anc Contract Services – Non-related Party</v>
          </cell>
        </row>
        <row r="891">
          <cell r="A891">
            <v>929519</v>
          </cell>
          <cell r="B891" t="str">
            <v>Oth Anc Contract Services – Related Party</v>
          </cell>
        </row>
        <row r="892">
          <cell r="A892">
            <v>929530</v>
          </cell>
          <cell r="B892" t="str">
            <v>Oth Anc Consultant Services – Non-related Party</v>
          </cell>
        </row>
        <row r="893">
          <cell r="A893">
            <v>929539</v>
          </cell>
          <cell r="B893" t="str">
            <v>Oth Anc Consultant Services – Related Party</v>
          </cell>
        </row>
        <row r="894">
          <cell r="A894">
            <v>929590</v>
          </cell>
          <cell r="B894" t="str">
            <v>Oth Anc Other Contract and Professional Services Expense</v>
          </cell>
        </row>
        <row r="895">
          <cell r="A895">
            <v>929610</v>
          </cell>
          <cell r="B895" t="str">
            <v>Oth Anc Non-Capitalized Equipment Purchases</v>
          </cell>
        </row>
        <row r="896">
          <cell r="A896">
            <v>929620</v>
          </cell>
          <cell r="B896" t="str">
            <v>Oth Anc Equipment Rental</v>
          </cell>
        </row>
        <row r="897">
          <cell r="A897">
            <v>929690</v>
          </cell>
          <cell r="B897" t="str">
            <v>Oth Anc Other Equipment Expense</v>
          </cell>
        </row>
        <row r="898">
          <cell r="A898">
            <v>929710</v>
          </cell>
          <cell r="B898" t="str">
            <v xml:space="preserve">Oth Anc Supplies </v>
          </cell>
        </row>
        <row r="899">
          <cell r="A899">
            <v>929790</v>
          </cell>
          <cell r="B899" t="str">
            <v>Oth Anc Other Supplies and Services Expense</v>
          </cell>
        </row>
        <row r="900">
          <cell r="A900">
            <v>929901</v>
          </cell>
          <cell r="B900" t="str">
            <v>Oth Anc Education and Training</v>
          </cell>
        </row>
        <row r="901">
          <cell r="A901">
            <v>929902</v>
          </cell>
          <cell r="B901" t="str">
            <v xml:space="preserve">Oth Anc Travel </v>
          </cell>
        </row>
        <row r="902">
          <cell r="A902">
            <v>929903</v>
          </cell>
          <cell r="B902" t="str">
            <v>Oth Anc Recruitment Expense</v>
          </cell>
        </row>
        <row r="903">
          <cell r="A903">
            <v>929904</v>
          </cell>
          <cell r="B903" t="str">
            <v>Oth Anc Relocation/Moving Expense</v>
          </cell>
        </row>
        <row r="904">
          <cell r="A904">
            <v>929905</v>
          </cell>
          <cell r="B904" t="str">
            <v>Oth Anc Uniforms</v>
          </cell>
        </row>
        <row r="905">
          <cell r="A905">
            <v>929990</v>
          </cell>
          <cell r="B905" t="str">
            <v>Oth Anc Other Allowable Ancillary Cost Center Expense</v>
          </cell>
        </row>
        <row r="906">
          <cell r="A906">
            <v>929999</v>
          </cell>
          <cell r="B906" t="str">
            <v>Oth Anc Other Allowable Ancillary Related Party Expense</v>
          </cell>
        </row>
        <row r="907">
          <cell r="A907">
            <v>930110</v>
          </cell>
          <cell r="B907" t="str">
            <v>Lease Expense – Land/Building – Non-related Party</v>
          </cell>
        </row>
        <row r="908">
          <cell r="A908">
            <v>930119</v>
          </cell>
          <cell r="B908" t="str">
            <v xml:space="preserve">Lease Expense – Land/Building – Related Party </v>
          </cell>
        </row>
        <row r="909">
          <cell r="A909">
            <v>930130</v>
          </cell>
          <cell r="B909" t="str">
            <v>Rent/Lease Expense – Furniture/Equipment – Non-related Party</v>
          </cell>
        </row>
        <row r="910">
          <cell r="A910">
            <v>930139</v>
          </cell>
          <cell r="B910" t="str">
            <v>Rent/Lease Expense – Furniture/Equipment – Related Party</v>
          </cell>
        </row>
        <row r="911">
          <cell r="A911">
            <v>930190</v>
          </cell>
          <cell r="B911" t="str">
            <v>Other Rent/Lease Expense</v>
          </cell>
        </row>
        <row r="912">
          <cell r="A912">
            <v>930210</v>
          </cell>
          <cell r="B912" t="str">
            <v>Amortization of Mortgage Cost</v>
          </cell>
        </row>
        <row r="913">
          <cell r="A913">
            <v>930220</v>
          </cell>
          <cell r="B913" t="str">
            <v>Amortization of Debt Discount</v>
          </cell>
        </row>
        <row r="914">
          <cell r="A914">
            <v>930290</v>
          </cell>
          <cell r="B914" t="str">
            <v>Other Amortization Expense</v>
          </cell>
        </row>
        <row r="915">
          <cell r="A915">
            <v>930310</v>
          </cell>
          <cell r="B915" t="str">
            <v>Interest on Property</v>
          </cell>
        </row>
        <row r="916">
          <cell r="A916">
            <v>930320</v>
          </cell>
          <cell r="B916" t="str">
            <v>Interest Expense – Mortgage/Bond – Non-related Party</v>
          </cell>
        </row>
        <row r="917">
          <cell r="A917">
            <v>930329</v>
          </cell>
          <cell r="B917" t="str">
            <v>Interest Expense – Mortgage/Bond – Related Party</v>
          </cell>
        </row>
        <row r="918">
          <cell r="A918">
            <v>930340</v>
          </cell>
          <cell r="B918" t="str">
            <v xml:space="preserve">Interest Expense – Other Capital Loans – Non-related Party </v>
          </cell>
        </row>
        <row r="919">
          <cell r="A919">
            <v>930349</v>
          </cell>
          <cell r="B919" t="str">
            <v>Interest Expense – Other Capital Loans – Related Party</v>
          </cell>
        </row>
        <row r="920">
          <cell r="A920">
            <v>930390</v>
          </cell>
          <cell r="B920" t="str">
            <v xml:space="preserve">Other Interest Expense </v>
          </cell>
        </row>
        <row r="921">
          <cell r="A921">
            <v>930410</v>
          </cell>
          <cell r="B921" t="str">
            <v>Depreciation Expense – Land Improvements</v>
          </cell>
        </row>
        <row r="922">
          <cell r="A922">
            <v>930420</v>
          </cell>
          <cell r="B922" t="str">
            <v xml:space="preserve">Depreciation Expense – Building </v>
          </cell>
        </row>
        <row r="923">
          <cell r="A923">
            <v>930430</v>
          </cell>
          <cell r="B923" t="str">
            <v>Depreciation Expense – Equipment</v>
          </cell>
        </row>
        <row r="924">
          <cell r="A924">
            <v>930440</v>
          </cell>
          <cell r="B924" t="str">
            <v>Depreciation Expense – Furniture</v>
          </cell>
        </row>
        <row r="925">
          <cell r="A925">
            <v>930450</v>
          </cell>
          <cell r="B925" t="str">
            <v>Depreciation Expense – Vehicles</v>
          </cell>
        </row>
        <row r="926">
          <cell r="A926">
            <v>930490</v>
          </cell>
          <cell r="B926" t="str">
            <v>Depreciation Expense – Other Fixed Assets</v>
          </cell>
        </row>
        <row r="927">
          <cell r="A927">
            <v>930910</v>
          </cell>
          <cell r="B927" t="str">
            <v>Property Insurance</v>
          </cell>
        </row>
        <row r="928">
          <cell r="A928">
            <v>930920</v>
          </cell>
          <cell r="B928" t="str">
            <v>Property Taxes – Real Estate</v>
          </cell>
        </row>
        <row r="929">
          <cell r="A929">
            <v>930930</v>
          </cell>
          <cell r="B929" t="str">
            <v>Personal Property Taxes</v>
          </cell>
        </row>
        <row r="930">
          <cell r="A930">
            <v>930940</v>
          </cell>
          <cell r="B930" t="str">
            <v>Home Office Property Costs – Depreciation, Insurance, Interest, and Taxes</v>
          </cell>
        </row>
        <row r="931">
          <cell r="A931">
            <v>930990</v>
          </cell>
          <cell r="B931" t="str">
            <v>Other Property Costs</v>
          </cell>
        </row>
        <row r="932">
          <cell r="A932">
            <v>940110</v>
          </cell>
          <cell r="B932" t="str">
            <v>Radiology Salaries</v>
          </cell>
        </row>
        <row r="933">
          <cell r="A933">
            <v>940190</v>
          </cell>
          <cell r="B933" t="str">
            <v>Radiology Other Salaries</v>
          </cell>
        </row>
        <row r="934">
          <cell r="A934">
            <v>940191</v>
          </cell>
          <cell r="B934" t="str">
            <v>Radiology Bonus Expense</v>
          </cell>
        </row>
        <row r="935">
          <cell r="A935">
            <v>940199</v>
          </cell>
          <cell r="B935" t="str">
            <v>Radiology Salaries – Owners</v>
          </cell>
        </row>
        <row r="936">
          <cell r="A936">
            <v>940420</v>
          </cell>
          <cell r="B936" t="str">
            <v>Radiology FICA</v>
          </cell>
        </row>
        <row r="937">
          <cell r="A937">
            <v>940430</v>
          </cell>
          <cell r="B937" t="str">
            <v>Radiology Unemployment Taxes</v>
          </cell>
        </row>
        <row r="938">
          <cell r="A938">
            <v>940440</v>
          </cell>
          <cell r="B938" t="str">
            <v>Radiology Health Insurance</v>
          </cell>
        </row>
        <row r="939">
          <cell r="A939">
            <v>940450</v>
          </cell>
          <cell r="B939" t="str">
            <v>Radiology Workers’ Compensation</v>
          </cell>
        </row>
        <row r="940">
          <cell r="A940">
            <v>940460</v>
          </cell>
          <cell r="B940" t="str">
            <v>Radiology Employee Retirement/Savings Plan</v>
          </cell>
        </row>
        <row r="941">
          <cell r="A941">
            <v>940470</v>
          </cell>
          <cell r="B941" t="str">
            <v>Radiology Life Insurance</v>
          </cell>
        </row>
        <row r="942">
          <cell r="A942">
            <v>940490</v>
          </cell>
          <cell r="B942" t="str">
            <v>Radiology Other Payroll Taxes and Benefits Expense</v>
          </cell>
        </row>
        <row r="943">
          <cell r="A943">
            <v>940510</v>
          </cell>
          <cell r="B943" t="str">
            <v>Radiology Contract Services – Non-related Party</v>
          </cell>
        </row>
        <row r="944">
          <cell r="A944">
            <v>940519</v>
          </cell>
          <cell r="B944" t="str">
            <v>Radiology Contract Services – Related Party</v>
          </cell>
        </row>
        <row r="945">
          <cell r="A945">
            <v>940530</v>
          </cell>
          <cell r="B945" t="str">
            <v>Radiology Consultant Services – Non-related Party</v>
          </cell>
        </row>
        <row r="946">
          <cell r="A946">
            <v>940539</v>
          </cell>
          <cell r="B946" t="str">
            <v>Radiology Consultant Services – Related Party</v>
          </cell>
        </row>
        <row r="947">
          <cell r="A947">
            <v>940590</v>
          </cell>
          <cell r="B947" t="str">
            <v>Radiology Other Contract and Professional Services Expense</v>
          </cell>
        </row>
        <row r="948">
          <cell r="A948">
            <v>940610</v>
          </cell>
          <cell r="B948" t="str">
            <v>Radiology Non-Capitalized Equipment Purchases</v>
          </cell>
        </row>
        <row r="949">
          <cell r="A949">
            <v>940620</v>
          </cell>
          <cell r="B949" t="str">
            <v>Radiology Equipment Rental</v>
          </cell>
        </row>
        <row r="950">
          <cell r="A950">
            <v>940690</v>
          </cell>
          <cell r="B950" t="str">
            <v>Radiology Other Equipment Expense</v>
          </cell>
        </row>
        <row r="951">
          <cell r="A951">
            <v>940710</v>
          </cell>
          <cell r="B951" t="str">
            <v xml:space="preserve">Radiology Radiology Supplies </v>
          </cell>
        </row>
        <row r="952">
          <cell r="A952">
            <v>940790</v>
          </cell>
          <cell r="B952" t="str">
            <v>Radiology Other Supplies and Services Expense</v>
          </cell>
        </row>
        <row r="953">
          <cell r="A953">
            <v>940901</v>
          </cell>
          <cell r="B953" t="str">
            <v>Radiology Education and Training</v>
          </cell>
        </row>
        <row r="954">
          <cell r="A954">
            <v>940902</v>
          </cell>
          <cell r="B954" t="str">
            <v>Radiology Travel</v>
          </cell>
        </row>
        <row r="955">
          <cell r="A955">
            <v>940903</v>
          </cell>
          <cell r="B955" t="str">
            <v>Radiology Recruitment Expense</v>
          </cell>
        </row>
        <row r="956">
          <cell r="A956">
            <v>940904</v>
          </cell>
          <cell r="B956" t="str">
            <v>Radiology Relocation/Moving Expense</v>
          </cell>
        </row>
        <row r="957">
          <cell r="A957">
            <v>940905</v>
          </cell>
          <cell r="B957" t="str">
            <v>Radiology Uniforms</v>
          </cell>
        </row>
        <row r="958">
          <cell r="A958">
            <v>940910</v>
          </cell>
          <cell r="B958" t="str">
            <v>Radiology Hazardous Waste Disposal</v>
          </cell>
        </row>
        <row r="959">
          <cell r="A959">
            <v>940990</v>
          </cell>
          <cell r="B959" t="str">
            <v>Radiology Other Radiology Expense</v>
          </cell>
        </row>
        <row r="960">
          <cell r="A960">
            <v>940999</v>
          </cell>
          <cell r="B960" t="str">
            <v>Radiology Radiology Related Party Expense</v>
          </cell>
        </row>
        <row r="961">
          <cell r="A961">
            <v>941070</v>
          </cell>
          <cell r="B961" t="str">
            <v>Lab Life Insurance</v>
          </cell>
        </row>
        <row r="962">
          <cell r="A962">
            <v>941110</v>
          </cell>
          <cell r="B962" t="str">
            <v>Lab Salaries</v>
          </cell>
        </row>
        <row r="963">
          <cell r="A963">
            <v>941190</v>
          </cell>
          <cell r="B963" t="str">
            <v>Lab Other Salaries</v>
          </cell>
        </row>
        <row r="964">
          <cell r="A964">
            <v>941191</v>
          </cell>
          <cell r="B964" t="str">
            <v>Lab Bonus Expense</v>
          </cell>
        </row>
        <row r="965">
          <cell r="A965">
            <v>941199</v>
          </cell>
          <cell r="B965" t="str">
            <v>Lab Salaries - Owners</v>
          </cell>
        </row>
        <row r="966">
          <cell r="A966">
            <v>941420</v>
          </cell>
          <cell r="B966" t="str">
            <v>Lab FICA</v>
          </cell>
        </row>
        <row r="967">
          <cell r="A967">
            <v>941430</v>
          </cell>
          <cell r="B967" t="str">
            <v>Lab Unemployment Taxes</v>
          </cell>
        </row>
        <row r="968">
          <cell r="A968">
            <v>941440</v>
          </cell>
          <cell r="B968" t="str">
            <v>Lab Health Insurance</v>
          </cell>
        </row>
        <row r="969">
          <cell r="A969">
            <v>941450</v>
          </cell>
          <cell r="B969" t="str">
            <v>Lab Workers’ Compensation</v>
          </cell>
        </row>
        <row r="970">
          <cell r="A970">
            <v>941460</v>
          </cell>
          <cell r="B970" t="str">
            <v>Lab Employee Retirement/Savings Plan</v>
          </cell>
        </row>
        <row r="971">
          <cell r="A971">
            <v>941490</v>
          </cell>
          <cell r="B971" t="str">
            <v>Lab Other Payroll Taxes and Benefits Expense</v>
          </cell>
        </row>
        <row r="972">
          <cell r="A972">
            <v>941510</v>
          </cell>
          <cell r="B972" t="str">
            <v>Lab Contract Services – Non-related Party</v>
          </cell>
        </row>
        <row r="973">
          <cell r="A973">
            <v>941519</v>
          </cell>
          <cell r="B973" t="str">
            <v>Lab Contract Services – Related Party</v>
          </cell>
        </row>
        <row r="974">
          <cell r="A974">
            <v>941530</v>
          </cell>
          <cell r="B974" t="str">
            <v>Lab Consultant Services – Non-related Party</v>
          </cell>
        </row>
        <row r="975">
          <cell r="A975">
            <v>941539</v>
          </cell>
          <cell r="B975" t="str">
            <v>Lab Consultant Services – Related Party</v>
          </cell>
        </row>
        <row r="976">
          <cell r="A976">
            <v>941590</v>
          </cell>
          <cell r="B976" t="str">
            <v>Lab Other Contract and Professional Services Expense</v>
          </cell>
        </row>
        <row r="977">
          <cell r="A977">
            <v>941610</v>
          </cell>
          <cell r="B977" t="str">
            <v>Lab Non-Capitalized Equipment Purchases</v>
          </cell>
        </row>
        <row r="978">
          <cell r="A978">
            <v>941620</v>
          </cell>
          <cell r="B978" t="str">
            <v>Lab Equipment Rental</v>
          </cell>
        </row>
        <row r="979">
          <cell r="A979">
            <v>941690</v>
          </cell>
          <cell r="B979" t="str">
            <v>Lab Other Equipment Expense</v>
          </cell>
        </row>
        <row r="980">
          <cell r="A980">
            <v>941710</v>
          </cell>
          <cell r="B980" t="str">
            <v xml:space="preserve">Lab Laboratory Supplies </v>
          </cell>
        </row>
        <row r="981">
          <cell r="A981">
            <v>941790</v>
          </cell>
          <cell r="B981" t="str">
            <v>Lab Other Supplies and Services Expense</v>
          </cell>
        </row>
        <row r="982">
          <cell r="A982">
            <v>941901</v>
          </cell>
          <cell r="B982" t="str">
            <v>Lab Education and Training</v>
          </cell>
        </row>
        <row r="983">
          <cell r="A983">
            <v>941902</v>
          </cell>
          <cell r="B983" t="str">
            <v>Lab Travel</v>
          </cell>
        </row>
        <row r="984">
          <cell r="A984">
            <v>941903</v>
          </cell>
          <cell r="B984" t="str">
            <v>Lab Recruitment Expense</v>
          </cell>
        </row>
        <row r="985">
          <cell r="A985">
            <v>941904</v>
          </cell>
          <cell r="B985" t="str">
            <v>Lab Relocation/Moving Expense</v>
          </cell>
        </row>
        <row r="986">
          <cell r="A986">
            <v>941905</v>
          </cell>
          <cell r="B986" t="str">
            <v>Lab Uniforms</v>
          </cell>
        </row>
        <row r="987">
          <cell r="A987">
            <v>941910</v>
          </cell>
          <cell r="B987" t="str">
            <v>Lab Hazardous Waste Disposal</v>
          </cell>
        </row>
        <row r="988">
          <cell r="A988">
            <v>941990</v>
          </cell>
          <cell r="B988" t="str">
            <v>Lab Other Laboratory Expense</v>
          </cell>
        </row>
        <row r="989">
          <cell r="A989">
            <v>941999</v>
          </cell>
          <cell r="B989" t="str">
            <v>Lab Laboratory Related Party Expense</v>
          </cell>
        </row>
        <row r="990">
          <cell r="A990">
            <v>942110</v>
          </cell>
          <cell r="B990" t="str">
            <v>Pharmacy Salaries – Pharmacy</v>
          </cell>
        </row>
        <row r="991">
          <cell r="A991">
            <v>942190</v>
          </cell>
          <cell r="B991" t="str">
            <v>Pharmacy Other Salaries</v>
          </cell>
        </row>
        <row r="992">
          <cell r="A992">
            <v>942191</v>
          </cell>
          <cell r="B992" t="str">
            <v>Pharmacy Bonus Expense</v>
          </cell>
        </row>
        <row r="993">
          <cell r="A993">
            <v>942199</v>
          </cell>
          <cell r="B993" t="str">
            <v>Pharmacy Salaries - Owners</v>
          </cell>
        </row>
        <row r="994">
          <cell r="A994">
            <v>942420</v>
          </cell>
          <cell r="B994" t="str">
            <v>Pharmacy FICA</v>
          </cell>
        </row>
        <row r="995">
          <cell r="A995">
            <v>942430</v>
          </cell>
          <cell r="B995" t="str">
            <v>Pharmacy Unemployment Taxes</v>
          </cell>
        </row>
        <row r="996">
          <cell r="A996">
            <v>942440</v>
          </cell>
          <cell r="B996" t="str">
            <v>Pharmacy Health Insurance</v>
          </cell>
        </row>
        <row r="997">
          <cell r="A997">
            <v>942450</v>
          </cell>
          <cell r="B997" t="str">
            <v>Pharmacy Workers’ Compensation</v>
          </cell>
        </row>
        <row r="998">
          <cell r="A998">
            <v>942460</v>
          </cell>
          <cell r="B998" t="str">
            <v>Pharmacy Employee Retirement/Savings Plan</v>
          </cell>
        </row>
        <row r="999">
          <cell r="A999">
            <v>942470</v>
          </cell>
          <cell r="B999" t="str">
            <v>Pharmacy Life Insurance</v>
          </cell>
        </row>
        <row r="1000">
          <cell r="A1000">
            <v>942490</v>
          </cell>
          <cell r="B1000" t="str">
            <v>Pharmacy Other Payroll Taxes and Benefits Expense</v>
          </cell>
        </row>
        <row r="1001">
          <cell r="A1001">
            <v>942610</v>
          </cell>
          <cell r="B1001" t="str">
            <v>Pharmacy Non-Capitalized Equipment Purchases</v>
          </cell>
        </row>
        <row r="1002">
          <cell r="A1002">
            <v>942620</v>
          </cell>
          <cell r="B1002" t="str">
            <v>Pharmacy Equipment Rental</v>
          </cell>
        </row>
        <row r="1003">
          <cell r="A1003">
            <v>942690</v>
          </cell>
          <cell r="B1003" t="str">
            <v>Pharmacy Other Equipment Expense</v>
          </cell>
        </row>
        <row r="1004">
          <cell r="A1004">
            <v>942710</v>
          </cell>
          <cell r="B1004" t="str">
            <v>Pharmacy Pharmacy Supplies</v>
          </cell>
        </row>
        <row r="1005">
          <cell r="A1005">
            <v>942720</v>
          </cell>
          <cell r="B1005" t="str">
            <v>Pharmacy Legend Drugs (covered by Medicaid Prescription Drug Program)</v>
          </cell>
        </row>
        <row r="1006">
          <cell r="A1006">
            <v>942790</v>
          </cell>
          <cell r="B1006" t="str">
            <v>Pharmacy Other Supplies and Service Expense</v>
          </cell>
        </row>
        <row r="1007">
          <cell r="A1007">
            <v>942901</v>
          </cell>
          <cell r="B1007" t="str">
            <v>Pharmacy Education and Training</v>
          </cell>
        </row>
        <row r="1008">
          <cell r="A1008">
            <v>942902</v>
          </cell>
          <cell r="B1008" t="str">
            <v>Pharmacy Travel</v>
          </cell>
        </row>
        <row r="1009">
          <cell r="A1009">
            <v>942903</v>
          </cell>
          <cell r="B1009" t="str">
            <v>Pharmacy Recruitment Expense</v>
          </cell>
        </row>
        <row r="1010">
          <cell r="A1010">
            <v>942904</v>
          </cell>
          <cell r="B1010" t="str">
            <v>Pharmacy Relocation/Moving Expense</v>
          </cell>
        </row>
        <row r="1011">
          <cell r="A1011">
            <v>942905</v>
          </cell>
          <cell r="B1011" t="str">
            <v>Pharmacy Uniforms</v>
          </cell>
        </row>
        <row r="1012">
          <cell r="A1012">
            <v>942990</v>
          </cell>
          <cell r="B1012" t="str">
            <v>Pharmacy Other Pharmacy Expense</v>
          </cell>
        </row>
        <row r="1013">
          <cell r="A1013">
            <v>942999</v>
          </cell>
          <cell r="B1013" t="str">
            <v>Pharmacy Pharmacy Related Party Expense</v>
          </cell>
        </row>
        <row r="1014">
          <cell r="A1014">
            <v>943110</v>
          </cell>
          <cell r="B1014" t="str">
            <v xml:space="preserve">Salaries </v>
          </cell>
        </row>
        <row r="1015">
          <cell r="A1015">
            <v>943190</v>
          </cell>
          <cell r="B1015" t="str">
            <v>Other Salaries</v>
          </cell>
        </row>
        <row r="1016">
          <cell r="A1016">
            <v>943191</v>
          </cell>
          <cell r="B1016" t="str">
            <v>Bonus Expense</v>
          </cell>
        </row>
        <row r="1017">
          <cell r="A1017">
            <v>943199</v>
          </cell>
          <cell r="B1017" t="str">
            <v>Salaries – Owners</v>
          </cell>
        </row>
        <row r="1018">
          <cell r="A1018">
            <v>943420</v>
          </cell>
          <cell r="B1018" t="str">
            <v>FICA</v>
          </cell>
        </row>
        <row r="1019">
          <cell r="A1019">
            <v>943430</v>
          </cell>
          <cell r="B1019" t="str">
            <v>Unemployment Taxes</v>
          </cell>
        </row>
        <row r="1020">
          <cell r="A1020">
            <v>943440</v>
          </cell>
          <cell r="B1020" t="str">
            <v>Health Insurance</v>
          </cell>
        </row>
        <row r="1021">
          <cell r="A1021">
            <v>943450</v>
          </cell>
          <cell r="B1021" t="str">
            <v>Workers’ Compensation</v>
          </cell>
        </row>
        <row r="1022">
          <cell r="A1022">
            <v>943460</v>
          </cell>
          <cell r="B1022" t="str">
            <v>Employee Retirement/Savings Plan</v>
          </cell>
        </row>
        <row r="1023">
          <cell r="A1023">
            <v>943470</v>
          </cell>
          <cell r="B1023" t="str">
            <v>Life Insurance</v>
          </cell>
        </row>
        <row r="1024">
          <cell r="A1024">
            <v>943490</v>
          </cell>
          <cell r="B1024" t="str">
            <v>Other Benefits</v>
          </cell>
        </row>
        <row r="1025">
          <cell r="A1025">
            <v>943510</v>
          </cell>
          <cell r="B1025" t="str">
            <v>Contract Services – Non-related Party</v>
          </cell>
        </row>
        <row r="1026">
          <cell r="A1026">
            <v>943519</v>
          </cell>
          <cell r="B1026" t="str">
            <v>Contract Services – Related Party</v>
          </cell>
        </row>
        <row r="1027">
          <cell r="A1027">
            <v>943530</v>
          </cell>
          <cell r="B1027" t="str">
            <v>Consultant Services – Non-related Party</v>
          </cell>
        </row>
        <row r="1028">
          <cell r="A1028">
            <v>943539</v>
          </cell>
          <cell r="B1028" t="str">
            <v>Consultant Services – Related Party</v>
          </cell>
        </row>
        <row r="1029">
          <cell r="A1029">
            <v>943590</v>
          </cell>
          <cell r="B1029" t="str">
            <v>Other Contract and Professional Service Expense</v>
          </cell>
        </row>
        <row r="1030">
          <cell r="A1030">
            <v>943901</v>
          </cell>
          <cell r="B1030" t="str">
            <v>Education and Training</v>
          </cell>
        </row>
        <row r="1031">
          <cell r="A1031">
            <v>943902</v>
          </cell>
          <cell r="B1031" t="str">
            <v>Travel</v>
          </cell>
        </row>
        <row r="1032">
          <cell r="A1032">
            <v>943903</v>
          </cell>
          <cell r="B1032" t="str">
            <v>Recruitment Expense</v>
          </cell>
        </row>
        <row r="1033">
          <cell r="A1033">
            <v>943904</v>
          </cell>
          <cell r="B1033" t="str">
            <v>Relocation/Moving Expense</v>
          </cell>
        </row>
        <row r="1034">
          <cell r="A1034">
            <v>943905</v>
          </cell>
          <cell r="B1034" t="str">
            <v>Uniforms</v>
          </cell>
        </row>
        <row r="1035">
          <cell r="A1035">
            <v>943990</v>
          </cell>
          <cell r="B1035" t="str">
            <v>Other Non-Reimbursable Ancillary Cost Center Expense</v>
          </cell>
        </row>
        <row r="1036">
          <cell r="A1036">
            <v>943999</v>
          </cell>
          <cell r="B1036" t="str">
            <v>Other Non- Reimbursable Ancillary Related Party Expense</v>
          </cell>
        </row>
        <row r="1037">
          <cell r="A1037">
            <v>990100</v>
          </cell>
          <cell r="B1037" t="str">
            <v>Gift Shop Expenses</v>
          </cell>
        </row>
        <row r="1038">
          <cell r="A1038">
            <v>990200</v>
          </cell>
          <cell r="B1038" t="str">
            <v>Clinic Expenses</v>
          </cell>
        </row>
        <row r="1039">
          <cell r="A1039">
            <v>990300</v>
          </cell>
          <cell r="B1039" t="str">
            <v>Beauty and Barber Expenses</v>
          </cell>
        </row>
        <row r="1040">
          <cell r="A1040">
            <v>990410</v>
          </cell>
          <cell r="B1040" t="str">
            <v>Adult Day Care Expenses</v>
          </cell>
        </row>
        <row r="1041">
          <cell r="A1041">
            <v>990420</v>
          </cell>
          <cell r="B1041" t="str">
            <v>Child Day Care Expenses</v>
          </cell>
        </row>
        <row r="1042">
          <cell r="A1042">
            <v>990900</v>
          </cell>
          <cell r="B1042" t="str">
            <v>Other Non-Allowable Ancillary Cost Center Expense</v>
          </cell>
        </row>
        <row r="1043">
          <cell r="A1043">
            <v>995110</v>
          </cell>
          <cell r="B1043" t="str">
            <v>Marketing/Sales – Salaries</v>
          </cell>
        </row>
        <row r="1044">
          <cell r="A1044">
            <v>995191</v>
          </cell>
          <cell r="B1044" t="str">
            <v>Mrktg Bonus Expense</v>
          </cell>
        </row>
        <row r="1045">
          <cell r="A1045">
            <v>995199</v>
          </cell>
          <cell r="B1045" t="str">
            <v>Mrktg Salaries – Owners</v>
          </cell>
        </row>
        <row r="1046">
          <cell r="A1046">
            <v>995420</v>
          </cell>
          <cell r="B1046" t="str">
            <v>Mrktg Marketing/Sales – FICA</v>
          </cell>
        </row>
        <row r="1047">
          <cell r="A1047">
            <v>995430</v>
          </cell>
          <cell r="B1047" t="str">
            <v>Mrktg Marketing/Sales – Unemployment Taxes</v>
          </cell>
        </row>
        <row r="1048">
          <cell r="A1048">
            <v>995440</v>
          </cell>
          <cell r="B1048" t="str">
            <v>Mrktg Marketing/Sales – Health Insurance</v>
          </cell>
        </row>
        <row r="1049">
          <cell r="A1049">
            <v>995450</v>
          </cell>
          <cell r="B1049" t="str">
            <v>Mrktg Marketing/Sales – Workers’ Compensation</v>
          </cell>
        </row>
        <row r="1050">
          <cell r="A1050">
            <v>995460</v>
          </cell>
          <cell r="B1050" t="str">
            <v>Mrktg Marketing/Sales – Employee Retirement/Savings Plan</v>
          </cell>
        </row>
        <row r="1051">
          <cell r="A1051">
            <v>995470</v>
          </cell>
          <cell r="B1051" t="str">
            <v>Mrktg Marketing/Sales – Life Insurance</v>
          </cell>
        </row>
        <row r="1052">
          <cell r="A1052">
            <v>995901</v>
          </cell>
          <cell r="B1052" t="str">
            <v>Mrktg Education and Training</v>
          </cell>
        </row>
        <row r="1053">
          <cell r="A1053">
            <v>995902</v>
          </cell>
          <cell r="B1053" t="str">
            <v>Mrktg Travel</v>
          </cell>
        </row>
        <row r="1054">
          <cell r="A1054">
            <v>995903</v>
          </cell>
          <cell r="B1054" t="str">
            <v>Mrktg Recruitment Expense</v>
          </cell>
        </row>
        <row r="1055">
          <cell r="A1055">
            <v>995904</v>
          </cell>
          <cell r="B1055" t="str">
            <v>Mrktg Relocation/Moving Expense</v>
          </cell>
        </row>
        <row r="1056">
          <cell r="A1056">
            <v>995905</v>
          </cell>
          <cell r="B1056" t="str">
            <v>Mrktg Uniforms</v>
          </cell>
        </row>
        <row r="1057">
          <cell r="A1057">
            <v>995906</v>
          </cell>
          <cell r="B1057" t="str">
            <v>Mrktg Promotional Advertising</v>
          </cell>
        </row>
        <row r="1058">
          <cell r="A1058">
            <v>995990</v>
          </cell>
          <cell r="B1058" t="str">
            <v>Mrktg Marketing/Sales – Other Expense</v>
          </cell>
        </row>
        <row r="1059">
          <cell r="A1059">
            <v>998100</v>
          </cell>
          <cell r="B1059" t="str">
            <v>Compensatory Damages</v>
          </cell>
        </row>
        <row r="1060">
          <cell r="A1060">
            <v>998200</v>
          </cell>
          <cell r="B1060" t="str">
            <v>Punitive Damages</v>
          </cell>
        </row>
        <row r="1061">
          <cell r="A1061">
            <v>998300</v>
          </cell>
          <cell r="B1061" t="str">
            <v>Penalties/Fines</v>
          </cell>
        </row>
        <row r="1062">
          <cell r="A1062">
            <v>998580</v>
          </cell>
          <cell r="B1062" t="str">
            <v>Legal Expense</v>
          </cell>
        </row>
        <row r="1063">
          <cell r="A1063">
            <v>998990</v>
          </cell>
          <cell r="B1063" t="str">
            <v>Other Legal Expenses</v>
          </cell>
        </row>
        <row r="1064">
          <cell r="A1064">
            <v>999001</v>
          </cell>
          <cell r="B1064" t="str">
            <v>Reorganization Costs</v>
          </cell>
        </row>
        <row r="1065">
          <cell r="A1065">
            <v>999002</v>
          </cell>
          <cell r="B1065" t="str">
            <v>Discontinued Projects</v>
          </cell>
        </row>
        <row r="1066">
          <cell r="A1066">
            <v>999003</v>
          </cell>
          <cell r="B1066" t="str">
            <v>Income Taxes – State and Federal</v>
          </cell>
        </row>
        <row r="1067">
          <cell r="A1067">
            <v>999009</v>
          </cell>
          <cell r="B1067" t="str">
            <v>Interest Expense – Related Party</v>
          </cell>
        </row>
        <row r="1068">
          <cell r="A1068">
            <v>999011</v>
          </cell>
          <cell r="B1068" t="str">
            <v>Nurse Aide Testing</v>
          </cell>
        </row>
        <row r="1069">
          <cell r="A1069">
            <v>999012</v>
          </cell>
          <cell r="B1069" t="str">
            <v>Nurse Aide Training</v>
          </cell>
        </row>
        <row r="1070">
          <cell r="A1070">
            <v>999022</v>
          </cell>
          <cell r="B1070" t="str">
            <v>Hospice</v>
          </cell>
        </row>
        <row r="1071">
          <cell r="A1071">
            <v>999023</v>
          </cell>
          <cell r="B1071" t="str">
            <v>Dental (not covered by Medicaid dental program)</v>
          </cell>
        </row>
        <row r="1072">
          <cell r="A1072">
            <v>999025</v>
          </cell>
          <cell r="B1072" t="str">
            <v>Day Treatment – Purchased Services</v>
          </cell>
        </row>
        <row r="1073">
          <cell r="A1073">
            <v>999026</v>
          </cell>
          <cell r="B1073" t="str">
            <v>Television/Resident Rooms</v>
          </cell>
        </row>
        <row r="1074">
          <cell r="A1074">
            <v>999027</v>
          </cell>
          <cell r="B1074" t="str">
            <v>Non-Nursing Home Costs</v>
          </cell>
        </row>
        <row r="1075">
          <cell r="A1075">
            <v>999028</v>
          </cell>
          <cell r="B1075" t="str">
            <v>Burial/Funeral Expenses</v>
          </cell>
        </row>
        <row r="1076">
          <cell r="A1076">
            <v>999090</v>
          </cell>
          <cell r="B1076" t="str">
            <v xml:space="preserve">Other Non-allowable Expenses </v>
          </cell>
        </row>
        <row r="1077">
          <cell r="A1077">
            <v>999100</v>
          </cell>
          <cell r="B1077" t="str">
            <v>Contributions/Lobbying Expense</v>
          </cell>
        </row>
      </sheetData>
      <sheetData sheetId="57">
        <row r="6">
          <cell r="A6" t="str">
            <v>PS Account</v>
          </cell>
          <cell r="B6" t="str">
            <v>PS Acct Description</v>
          </cell>
          <cell r="C6" t="str">
            <v>Mcr HCFA Ln#</v>
          </cell>
          <cell r="D6" t="str">
            <v>Mcr HCFA Ln Desc</v>
          </cell>
          <cell r="E6" t="str">
            <v>Medicaid Acct #</v>
          </cell>
        </row>
        <row r="7">
          <cell r="A7">
            <v>0</v>
          </cell>
          <cell r="C7">
            <v>34</v>
          </cell>
          <cell r="D7" t="str">
            <v>SVMC RESEARCH</v>
          </cell>
        </row>
        <row r="8">
          <cell r="A8">
            <v>64959</v>
          </cell>
          <cell r="B8" t="str">
            <v>CHARLTON MEMORIAL HOSPITAL</v>
          </cell>
          <cell r="C8">
            <v>34.01</v>
          </cell>
          <cell r="D8" t="str">
            <v>CHARLTON MEMORIAL HOSPITAL</v>
          </cell>
        </row>
        <row r="9">
          <cell r="A9">
            <v>64971</v>
          </cell>
          <cell r="B9" t="str">
            <v>ST. VINCENT'S MEDICAL CENTER-CLAY</v>
          </cell>
          <cell r="C9">
            <v>35</v>
          </cell>
          <cell r="D9" t="str">
            <v>ST. VINCENT'S MEDICAL CENTER-CLAY</v>
          </cell>
        </row>
        <row r="10">
          <cell r="A10">
            <v>66600</v>
          </cell>
          <cell r="B10" t="str">
            <v>MARKETING &amp; COMMUNICATIONS</v>
          </cell>
          <cell r="C10">
            <v>34.020000000000003</v>
          </cell>
          <cell r="D10" t="str">
            <v>MARKETING &amp; COMMUNICATIONS</v>
          </cell>
        </row>
        <row r="11">
          <cell r="A11">
            <v>76201</v>
          </cell>
          <cell r="B11" t="str">
            <v>ORANGE PARK HEALTHCARE</v>
          </cell>
          <cell r="C11">
            <v>33</v>
          </cell>
          <cell r="D11" t="str">
            <v>ORANGE PARK HEALTHCARE CENTER</v>
          </cell>
        </row>
        <row r="12">
          <cell r="A12">
            <v>502000</v>
          </cell>
          <cell r="B12" t="str">
            <v>OperatgRevtraCompanyWithHM</v>
          </cell>
          <cell r="C12">
            <v>5</v>
          </cell>
          <cell r="D12" t="str">
            <v>New Cap-Mov Equip</v>
          </cell>
        </row>
        <row r="13">
          <cell r="A13">
            <v>507010</v>
          </cell>
          <cell r="B13" t="str">
            <v>SeminarsTuition Revenue</v>
          </cell>
          <cell r="C13">
            <v>5</v>
          </cell>
          <cell r="D13" t="str">
            <v>New Cap-Mov Equip</v>
          </cell>
        </row>
        <row r="14">
          <cell r="A14">
            <v>510000</v>
          </cell>
          <cell r="B14" t="str">
            <v>Building Rental Income</v>
          </cell>
          <cell r="C14">
            <v>4</v>
          </cell>
          <cell r="D14" t="str">
            <v>New Cap-Bldgs &amp; Fixt</v>
          </cell>
        </row>
        <row r="15">
          <cell r="A15">
            <v>510005</v>
          </cell>
          <cell r="B15" t="str">
            <v>GroundLand Lease Income</v>
          </cell>
          <cell r="C15">
            <v>4</v>
          </cell>
          <cell r="D15" t="str">
            <v>New Cap-Bldgs &amp; Fixt</v>
          </cell>
        </row>
        <row r="16">
          <cell r="A16">
            <v>511005</v>
          </cell>
          <cell r="B16" t="str">
            <v>Pharmacy Srvcs Rev NonEmployee</v>
          </cell>
          <cell r="C16">
            <v>31.04</v>
          </cell>
          <cell r="D16" t="str">
            <v>Admin Other Expenses</v>
          </cell>
        </row>
        <row r="17">
          <cell r="A17">
            <v>514000</v>
          </cell>
          <cell r="B17" t="str">
            <v>Unrestricted Donations Revenue</v>
          </cell>
          <cell r="C17">
            <v>4</v>
          </cell>
          <cell r="D17" t="str">
            <v>New Cap-Bldgs &amp; Fixt</v>
          </cell>
        </row>
        <row r="18">
          <cell r="A18">
            <v>524000</v>
          </cell>
          <cell r="B18" t="str">
            <v>Administrative Fees</v>
          </cell>
          <cell r="C18">
            <v>5</v>
          </cell>
          <cell r="D18" t="str">
            <v>New Cap-Mov Equip</v>
          </cell>
        </row>
        <row r="19">
          <cell r="A19">
            <v>524055</v>
          </cell>
          <cell r="B19" t="str">
            <v>IC Other Revenue</v>
          </cell>
          <cell r="C19">
            <v>5</v>
          </cell>
          <cell r="D19" t="str">
            <v>New Cap-Mov Equip</v>
          </cell>
        </row>
        <row r="20">
          <cell r="A20">
            <v>524060</v>
          </cell>
          <cell r="B20" t="str">
            <v>IC Rental Income</v>
          </cell>
          <cell r="C20">
            <v>5</v>
          </cell>
          <cell r="D20" t="str">
            <v>New Cap-Mov Equip</v>
          </cell>
        </row>
        <row r="21">
          <cell r="A21">
            <v>524110</v>
          </cell>
          <cell r="B21" t="str">
            <v>LatePenalty Fees</v>
          </cell>
          <cell r="C21">
            <v>31.04</v>
          </cell>
          <cell r="D21" t="str">
            <v>Admin Other Expenses</v>
          </cell>
        </row>
        <row r="22">
          <cell r="A22">
            <v>524180</v>
          </cell>
          <cell r="B22" t="str">
            <v>Other Miscellaneous Revenue</v>
          </cell>
          <cell r="C22">
            <v>5</v>
          </cell>
          <cell r="D22" t="str">
            <v>New Cap-Mov Equip</v>
          </cell>
        </row>
        <row r="23">
          <cell r="A23">
            <v>524181</v>
          </cell>
          <cell r="B23" t="str">
            <v>Other Miscellaneous Rev Elim</v>
          </cell>
          <cell r="C23">
            <v>5</v>
          </cell>
          <cell r="D23" t="str">
            <v>New Cap-Mov Equip</v>
          </cell>
        </row>
        <row r="24">
          <cell r="A24">
            <v>536000</v>
          </cell>
          <cell r="B24" t="str">
            <v>Inc from Uncnsl Entities Oper</v>
          </cell>
          <cell r="C24">
            <v>5</v>
          </cell>
          <cell r="D24" t="str">
            <v>New Cap-Mov Equip</v>
          </cell>
        </row>
        <row r="25">
          <cell r="A25">
            <v>543000</v>
          </cell>
          <cell r="B25" t="str">
            <v>NetAssetsRelfromRestrWithHM</v>
          </cell>
          <cell r="C25">
            <v>5</v>
          </cell>
          <cell r="D25" t="str">
            <v>New Cap-Mov Equip</v>
          </cell>
        </row>
        <row r="26">
          <cell r="A26">
            <v>600000</v>
          </cell>
          <cell r="B26" t="str">
            <v>Non Physician   Regular</v>
          </cell>
          <cell r="C26">
            <v>12</v>
          </cell>
          <cell r="D26" t="str">
            <v>Salaries &amp; Wages-Others</v>
          </cell>
        </row>
        <row r="27">
          <cell r="A27">
            <v>600005</v>
          </cell>
          <cell r="B27" t="str">
            <v>Non Physician   Premium</v>
          </cell>
          <cell r="C27">
            <v>12</v>
          </cell>
          <cell r="D27" t="str">
            <v>Salaries &amp; Wages-Others</v>
          </cell>
        </row>
        <row r="28">
          <cell r="A28">
            <v>600010</v>
          </cell>
          <cell r="B28" t="str">
            <v>Non Physician   Overtime</v>
          </cell>
          <cell r="C28">
            <v>12</v>
          </cell>
          <cell r="D28" t="str">
            <v>Salaries &amp; Wages-Others</v>
          </cell>
        </row>
        <row r="29">
          <cell r="A29">
            <v>600015</v>
          </cell>
          <cell r="B29" t="str">
            <v>Non Physician   At Risk Comp</v>
          </cell>
          <cell r="C29">
            <v>12</v>
          </cell>
          <cell r="D29" t="str">
            <v>Salaries &amp; Wages-Others</v>
          </cell>
        </row>
        <row r="30">
          <cell r="A30">
            <v>600020</v>
          </cell>
          <cell r="B30" t="str">
            <v>Non Physician   Wkrd Non Prod</v>
          </cell>
          <cell r="C30">
            <v>12</v>
          </cell>
          <cell r="D30" t="str">
            <v>Salaries &amp; Wages-Others</v>
          </cell>
        </row>
        <row r="31">
          <cell r="A31">
            <v>600025</v>
          </cell>
          <cell r="B31" t="str">
            <v>Non Physician   Non Wkrd NP</v>
          </cell>
          <cell r="C31">
            <v>12</v>
          </cell>
          <cell r="D31" t="str">
            <v>Salaries &amp; Wages-Others</v>
          </cell>
        </row>
        <row r="32">
          <cell r="A32">
            <v>605000</v>
          </cell>
          <cell r="B32" t="str">
            <v>Physicians Regular</v>
          </cell>
          <cell r="C32">
            <v>12</v>
          </cell>
          <cell r="D32" t="str">
            <v>Salaries &amp; Wages-Others</v>
          </cell>
        </row>
        <row r="33">
          <cell r="A33">
            <v>605005</v>
          </cell>
          <cell r="B33" t="str">
            <v>Physicians Premium</v>
          </cell>
          <cell r="C33">
            <v>12</v>
          </cell>
          <cell r="D33" t="str">
            <v>Salaries &amp; Wages-Others</v>
          </cell>
        </row>
        <row r="34">
          <cell r="A34">
            <v>605010</v>
          </cell>
          <cell r="B34" t="str">
            <v>Physicians Overtime</v>
          </cell>
          <cell r="C34">
            <v>12</v>
          </cell>
          <cell r="D34" t="str">
            <v>Salaries &amp; Wages-Others</v>
          </cell>
        </row>
        <row r="35">
          <cell r="A35">
            <v>605015</v>
          </cell>
          <cell r="B35" t="str">
            <v>Physicians At Risk Comp</v>
          </cell>
          <cell r="C35">
            <v>12</v>
          </cell>
          <cell r="D35" t="str">
            <v>Salaries &amp; Wages-Others</v>
          </cell>
        </row>
        <row r="36">
          <cell r="A36">
            <v>605020</v>
          </cell>
          <cell r="B36" t="str">
            <v>Physician   Wkrd Non Prod</v>
          </cell>
          <cell r="C36">
            <v>12</v>
          </cell>
          <cell r="D36" t="str">
            <v>Salaries &amp; Wages-Others</v>
          </cell>
        </row>
        <row r="37">
          <cell r="A37">
            <v>605025</v>
          </cell>
          <cell r="B37" t="str">
            <v>Physician   Non Wkrd Non Prod</v>
          </cell>
          <cell r="C37">
            <v>12</v>
          </cell>
          <cell r="D37" t="str">
            <v>Salaries &amp; Wages-Others</v>
          </cell>
        </row>
        <row r="38">
          <cell r="A38">
            <v>606000</v>
          </cell>
          <cell r="B38" t="str">
            <v>SalaryWageOtherSeverencePay</v>
          </cell>
          <cell r="C38">
            <v>12</v>
          </cell>
          <cell r="D38" t="str">
            <v>Salaries &amp; Wages-Others</v>
          </cell>
        </row>
        <row r="39">
          <cell r="A39">
            <v>606010</v>
          </cell>
          <cell r="B39" t="str">
            <v>SalaryWageOthrSalaryChargeback</v>
          </cell>
          <cell r="C39">
            <v>12</v>
          </cell>
          <cell r="D39" t="str">
            <v>Salaries &amp; Wages-Others</v>
          </cell>
        </row>
        <row r="40">
          <cell r="A40">
            <v>606020</v>
          </cell>
          <cell r="B40" t="str">
            <v>Salary Wage Other Accrued PTO</v>
          </cell>
          <cell r="C40">
            <v>12</v>
          </cell>
          <cell r="D40" t="str">
            <v>Salaries &amp; Wages-Others</v>
          </cell>
        </row>
        <row r="41">
          <cell r="A41">
            <v>606030</v>
          </cell>
          <cell r="B41" t="str">
            <v>Salary Wage Other Regular</v>
          </cell>
          <cell r="C41">
            <v>12</v>
          </cell>
          <cell r="D41" t="str">
            <v>Salaries &amp; Wages-Others</v>
          </cell>
        </row>
        <row r="42">
          <cell r="A42">
            <v>606035</v>
          </cell>
          <cell r="B42" t="str">
            <v>Salary Wage Other Premium</v>
          </cell>
          <cell r="C42">
            <v>12</v>
          </cell>
          <cell r="D42" t="str">
            <v>Salaries &amp; Wages-Others</v>
          </cell>
        </row>
        <row r="43">
          <cell r="A43">
            <v>606040</v>
          </cell>
          <cell r="B43" t="str">
            <v>Salary Wage Other Overtime</v>
          </cell>
          <cell r="C43">
            <v>12</v>
          </cell>
          <cell r="D43" t="str">
            <v>Salaries &amp; Wages-Others</v>
          </cell>
        </row>
        <row r="44">
          <cell r="A44">
            <v>606045</v>
          </cell>
          <cell r="B44" t="str">
            <v>Salary Wage Other Bonus</v>
          </cell>
          <cell r="C44">
            <v>12</v>
          </cell>
          <cell r="D44" t="str">
            <v>Salaries &amp; Wages-Others</v>
          </cell>
        </row>
        <row r="45">
          <cell r="A45">
            <v>606055</v>
          </cell>
          <cell r="B45" t="str">
            <v>Salary Wage Other - Wkrd NP</v>
          </cell>
          <cell r="C45">
            <v>12</v>
          </cell>
          <cell r="D45" t="str">
            <v>Salaries &amp; Wages-Others</v>
          </cell>
        </row>
        <row r="46">
          <cell r="A46">
            <v>606060</v>
          </cell>
          <cell r="B46" t="str">
            <v>Salary Wage Other   NonWkrd NP</v>
          </cell>
          <cell r="C46">
            <v>12</v>
          </cell>
          <cell r="D46" t="str">
            <v>Salaries &amp; Wages-Others</v>
          </cell>
        </row>
        <row r="47">
          <cell r="A47">
            <v>606065</v>
          </cell>
          <cell r="B47" t="str">
            <v>Salary Wage Other Other</v>
          </cell>
          <cell r="C47">
            <v>12</v>
          </cell>
          <cell r="D47" t="str">
            <v>Salaries &amp; Wages-Others</v>
          </cell>
        </row>
        <row r="48">
          <cell r="A48">
            <v>611000</v>
          </cell>
          <cell r="B48" t="str">
            <v>Contract Labor Patient Care</v>
          </cell>
          <cell r="C48">
            <v>31.04</v>
          </cell>
          <cell r="D48" t="str">
            <v>Admin Other Expenses</v>
          </cell>
        </row>
        <row r="49">
          <cell r="A49">
            <v>611005</v>
          </cell>
          <cell r="B49" t="str">
            <v>Contract Labor NonPatient Care</v>
          </cell>
          <cell r="C49">
            <v>31.04</v>
          </cell>
          <cell r="D49" t="str">
            <v>Admin Other Expenses</v>
          </cell>
        </row>
        <row r="50">
          <cell r="A50">
            <v>615005</v>
          </cell>
          <cell r="B50" t="str">
            <v>FICA</v>
          </cell>
          <cell r="C50">
            <v>13</v>
          </cell>
          <cell r="D50" t="str">
            <v>Payroll Taxes</v>
          </cell>
        </row>
        <row r="51">
          <cell r="A51">
            <v>615010</v>
          </cell>
          <cell r="B51" t="str">
            <v>FUTASUTA</v>
          </cell>
          <cell r="C51">
            <v>14</v>
          </cell>
          <cell r="D51" t="str">
            <v>Empl Bene-Payroll</v>
          </cell>
        </row>
        <row r="52">
          <cell r="A52">
            <v>616255</v>
          </cell>
          <cell r="B52" t="str">
            <v>Ins Premiums Workers Comp AH</v>
          </cell>
          <cell r="C52">
            <v>14</v>
          </cell>
          <cell r="D52" t="str">
            <v>Empl Bene-Payroll</v>
          </cell>
        </row>
        <row r="53">
          <cell r="A53">
            <v>616256</v>
          </cell>
          <cell r="B53" t="str">
            <v>WorkersCompDeductAdmibyAH</v>
          </cell>
          <cell r="C53">
            <v>14</v>
          </cell>
          <cell r="D53" t="str">
            <v>Empl Bene-Payroll</v>
          </cell>
        </row>
        <row r="54">
          <cell r="A54">
            <v>616300</v>
          </cell>
          <cell r="B54" t="str">
            <v>Workers Compensation IC Co</v>
          </cell>
          <cell r="C54">
            <v>14</v>
          </cell>
          <cell r="D54" t="str">
            <v>Empl Bene-Payroll</v>
          </cell>
        </row>
        <row r="55">
          <cell r="A55">
            <v>617500</v>
          </cell>
          <cell r="B55" t="str">
            <v>Medical Insurance</v>
          </cell>
          <cell r="C55">
            <v>14</v>
          </cell>
          <cell r="D55" t="str">
            <v>Empl Bene-Payroll</v>
          </cell>
        </row>
        <row r="56">
          <cell r="A56">
            <v>617501</v>
          </cell>
          <cell r="B56" t="str">
            <v>Medical Insurance Emp WH</v>
          </cell>
          <cell r="C56">
            <v>14</v>
          </cell>
          <cell r="D56" t="str">
            <v>Empl Bene-Payroll</v>
          </cell>
        </row>
        <row r="57">
          <cell r="A57">
            <v>617505</v>
          </cell>
          <cell r="B57" t="str">
            <v>Group Life insurance</v>
          </cell>
          <cell r="C57">
            <v>14</v>
          </cell>
          <cell r="D57" t="str">
            <v>Empl Bene-Payroll</v>
          </cell>
        </row>
        <row r="58">
          <cell r="A58">
            <v>617506</v>
          </cell>
          <cell r="B58" t="str">
            <v>Group Life Insurance Emp WH</v>
          </cell>
          <cell r="C58">
            <v>14</v>
          </cell>
          <cell r="D58" t="str">
            <v>Empl Bene-Payroll</v>
          </cell>
        </row>
        <row r="59">
          <cell r="A59">
            <v>617510</v>
          </cell>
          <cell r="B59" t="str">
            <v>Dental Insurance</v>
          </cell>
          <cell r="C59">
            <v>14</v>
          </cell>
          <cell r="D59" t="str">
            <v>Empl Bene-Payroll</v>
          </cell>
        </row>
        <row r="60">
          <cell r="A60">
            <v>617511</v>
          </cell>
          <cell r="B60" t="str">
            <v>Dental Insurance Emp WH</v>
          </cell>
          <cell r="C60">
            <v>14</v>
          </cell>
          <cell r="D60" t="str">
            <v>Empl Bene-Payroll</v>
          </cell>
        </row>
        <row r="61">
          <cell r="A61">
            <v>617515</v>
          </cell>
          <cell r="B61" t="str">
            <v>Vision Insurance</v>
          </cell>
          <cell r="C61">
            <v>14</v>
          </cell>
          <cell r="D61" t="str">
            <v>Empl Bene-Payroll</v>
          </cell>
        </row>
        <row r="62">
          <cell r="A62">
            <v>617516</v>
          </cell>
          <cell r="B62" t="str">
            <v>Vision Insurance Emp WH</v>
          </cell>
          <cell r="C62">
            <v>14</v>
          </cell>
          <cell r="D62" t="str">
            <v>Empl Bene-Payroll</v>
          </cell>
        </row>
        <row r="63">
          <cell r="A63">
            <v>617520</v>
          </cell>
          <cell r="B63" t="str">
            <v>Disability Insurance</v>
          </cell>
          <cell r="C63">
            <v>14</v>
          </cell>
          <cell r="D63" t="str">
            <v>Empl Bene-Payroll</v>
          </cell>
        </row>
        <row r="64">
          <cell r="A64">
            <v>617521</v>
          </cell>
          <cell r="B64" t="str">
            <v>Disability Insurance Emp WH</v>
          </cell>
          <cell r="C64">
            <v>14</v>
          </cell>
          <cell r="D64" t="str">
            <v>Empl Bene-Payroll</v>
          </cell>
        </row>
        <row r="65">
          <cell r="A65">
            <v>617525</v>
          </cell>
          <cell r="B65" t="str">
            <v>Long Term Care Insurance</v>
          </cell>
          <cell r="C65">
            <v>14</v>
          </cell>
          <cell r="D65" t="str">
            <v>Empl Bene-Payroll</v>
          </cell>
        </row>
        <row r="66">
          <cell r="A66">
            <v>617530</v>
          </cell>
          <cell r="B66" t="str">
            <v>Prescription</v>
          </cell>
          <cell r="C66">
            <v>14</v>
          </cell>
          <cell r="D66" t="str">
            <v>Empl Bene-Payroll</v>
          </cell>
        </row>
        <row r="67">
          <cell r="A67">
            <v>617535</v>
          </cell>
          <cell r="B67" t="str">
            <v>Cobra Payments</v>
          </cell>
          <cell r="C67">
            <v>14</v>
          </cell>
          <cell r="D67" t="str">
            <v>Empl Bene-Payroll</v>
          </cell>
        </row>
        <row r="68">
          <cell r="A68">
            <v>617540</v>
          </cell>
          <cell r="B68" t="str">
            <v>Health Insurance Admin Fees</v>
          </cell>
          <cell r="C68">
            <v>14</v>
          </cell>
          <cell r="D68" t="str">
            <v>Empl Bene-Payroll</v>
          </cell>
        </row>
        <row r="69">
          <cell r="A69">
            <v>617545</v>
          </cell>
          <cell r="B69" t="str">
            <v>Other Health Ins Benefits</v>
          </cell>
          <cell r="C69">
            <v>14</v>
          </cell>
          <cell r="D69" t="str">
            <v>Empl Bene-Payroll</v>
          </cell>
        </row>
        <row r="70">
          <cell r="A70">
            <v>617547</v>
          </cell>
          <cell r="B70" t="str">
            <v>StopLossRecoveriesContraExp</v>
          </cell>
          <cell r="C70">
            <v>14</v>
          </cell>
          <cell r="D70" t="str">
            <v>Empl Bene-Payroll</v>
          </cell>
        </row>
        <row r="71">
          <cell r="A71">
            <v>617548</v>
          </cell>
          <cell r="B71" t="str">
            <v>IntraInter SmHlthAdminFee</v>
          </cell>
          <cell r="C71">
            <v>15</v>
          </cell>
          <cell r="D71" t="str">
            <v>Empl Bene-Non Payroll</v>
          </cell>
        </row>
        <row r="72">
          <cell r="A72">
            <v>617549</v>
          </cell>
          <cell r="B72" t="str">
            <v>IC Care Mgt Fee Exp</v>
          </cell>
          <cell r="C72">
            <v>15</v>
          </cell>
          <cell r="D72" t="str">
            <v>Empl Bene-Non Payroll</v>
          </cell>
        </row>
        <row r="73">
          <cell r="A73">
            <v>618500</v>
          </cell>
          <cell r="B73" t="str">
            <v>Deferred Compensation</v>
          </cell>
          <cell r="C73">
            <v>16</v>
          </cell>
          <cell r="D73" t="str">
            <v>Profit Sharing/Pension Plans</v>
          </cell>
        </row>
        <row r="74">
          <cell r="A74">
            <v>618525</v>
          </cell>
          <cell r="B74" t="str">
            <v>TradDefedBenefitPensionPlanAdm</v>
          </cell>
          <cell r="C74">
            <v>16</v>
          </cell>
          <cell r="D74" t="str">
            <v>Profit Sharing/Pension Plans</v>
          </cell>
        </row>
        <row r="75">
          <cell r="A75">
            <v>620500</v>
          </cell>
          <cell r="B75" t="str">
            <v>401A403BEmployerMatchgContrib</v>
          </cell>
          <cell r="C75">
            <v>16</v>
          </cell>
          <cell r="D75" t="str">
            <v>Profit Sharing/Pension Plans</v>
          </cell>
        </row>
        <row r="76">
          <cell r="A76">
            <v>620510</v>
          </cell>
          <cell r="B76" t="str">
            <v>AH Savings Plan Expense</v>
          </cell>
          <cell r="C76">
            <v>16</v>
          </cell>
          <cell r="D76" t="str">
            <v>Profit Sharing/Pension Plans</v>
          </cell>
        </row>
        <row r="77">
          <cell r="A77">
            <v>620515</v>
          </cell>
          <cell r="B77" t="str">
            <v>401K Employer Matching Contrib</v>
          </cell>
          <cell r="C77">
            <v>16</v>
          </cell>
          <cell r="D77" t="str">
            <v>Profit Sharing/Pension Plans</v>
          </cell>
        </row>
        <row r="78">
          <cell r="A78">
            <v>621500</v>
          </cell>
          <cell r="B78" t="str">
            <v>ADandD Insurance</v>
          </cell>
          <cell r="C78">
            <v>14</v>
          </cell>
          <cell r="D78" t="str">
            <v>Empl Bene-Payroll</v>
          </cell>
        </row>
        <row r="79">
          <cell r="A79">
            <v>621501</v>
          </cell>
          <cell r="B79" t="str">
            <v>ADandD Insurance Emp WH</v>
          </cell>
          <cell r="C79">
            <v>14</v>
          </cell>
          <cell r="D79" t="str">
            <v>Empl Bene-Payroll</v>
          </cell>
        </row>
        <row r="80">
          <cell r="A80">
            <v>621510</v>
          </cell>
          <cell r="B80" t="str">
            <v>Benefits Transfer InOut</v>
          </cell>
          <cell r="C80">
            <v>15</v>
          </cell>
          <cell r="D80" t="str">
            <v>Empl Bene-Non Payroll</v>
          </cell>
        </row>
        <row r="81">
          <cell r="A81">
            <v>621535</v>
          </cell>
          <cell r="B81" t="str">
            <v>Employee Assistance Program</v>
          </cell>
          <cell r="C81">
            <v>15</v>
          </cell>
          <cell r="D81" t="str">
            <v>Empl Bene-Non Payroll</v>
          </cell>
        </row>
        <row r="82">
          <cell r="A82">
            <v>621550</v>
          </cell>
          <cell r="B82" t="str">
            <v>Employee Recognition Program</v>
          </cell>
          <cell r="C82">
            <v>15</v>
          </cell>
          <cell r="D82" t="str">
            <v>Empl Bene-Non Payroll</v>
          </cell>
        </row>
        <row r="83">
          <cell r="A83">
            <v>621570</v>
          </cell>
          <cell r="B83" t="str">
            <v>Executive Benefits Taxable</v>
          </cell>
          <cell r="C83">
            <v>14</v>
          </cell>
          <cell r="D83" t="str">
            <v>Empl Bene-Payroll</v>
          </cell>
        </row>
        <row r="84">
          <cell r="A84">
            <v>621575</v>
          </cell>
          <cell r="B84" t="str">
            <v>Health ClubWellness</v>
          </cell>
          <cell r="C84">
            <v>15</v>
          </cell>
          <cell r="D84" t="str">
            <v>Empl Bene-Non Payroll</v>
          </cell>
        </row>
        <row r="85">
          <cell r="A85">
            <v>621580</v>
          </cell>
          <cell r="B85" t="str">
            <v>Hyatt Legal Plan Premium</v>
          </cell>
          <cell r="C85">
            <v>14</v>
          </cell>
          <cell r="D85" t="str">
            <v>Empl Bene-Payroll</v>
          </cell>
        </row>
        <row r="86">
          <cell r="A86">
            <v>621581</v>
          </cell>
          <cell r="B86" t="str">
            <v>Hyatt Legal Plan Emp WH</v>
          </cell>
          <cell r="C86">
            <v>14</v>
          </cell>
          <cell r="D86" t="str">
            <v>Empl Bene-Payroll</v>
          </cell>
        </row>
        <row r="87">
          <cell r="A87">
            <v>621590</v>
          </cell>
          <cell r="B87" t="str">
            <v>Relocation</v>
          </cell>
          <cell r="C87">
            <v>15</v>
          </cell>
          <cell r="D87" t="str">
            <v>Empl Bene-Non Payroll</v>
          </cell>
        </row>
        <row r="88">
          <cell r="A88">
            <v>621595</v>
          </cell>
          <cell r="B88" t="str">
            <v>Supplemental Benefits</v>
          </cell>
          <cell r="C88">
            <v>14</v>
          </cell>
          <cell r="D88" t="str">
            <v>Empl Bene-Payroll</v>
          </cell>
        </row>
        <row r="89">
          <cell r="A89">
            <v>621600</v>
          </cell>
          <cell r="B89" t="str">
            <v>Supplemental Life</v>
          </cell>
          <cell r="C89">
            <v>14</v>
          </cell>
          <cell r="D89" t="str">
            <v>Empl Bene-Payroll</v>
          </cell>
        </row>
        <row r="90">
          <cell r="A90">
            <v>621605</v>
          </cell>
          <cell r="B90" t="str">
            <v>TPA Fees</v>
          </cell>
          <cell r="C90">
            <v>14</v>
          </cell>
          <cell r="D90" t="str">
            <v>Empl Bene-Payroll</v>
          </cell>
        </row>
        <row r="91">
          <cell r="A91">
            <v>621615</v>
          </cell>
          <cell r="B91" t="str">
            <v>Tuition Reimbursement</v>
          </cell>
          <cell r="C91">
            <v>15</v>
          </cell>
          <cell r="D91" t="str">
            <v>Empl Bene-Non Payroll</v>
          </cell>
        </row>
        <row r="92">
          <cell r="A92">
            <v>621620</v>
          </cell>
          <cell r="B92" t="str">
            <v>Uniforms</v>
          </cell>
          <cell r="C92">
            <v>15</v>
          </cell>
          <cell r="D92" t="str">
            <v>Empl Bene-Non Payroll</v>
          </cell>
        </row>
        <row r="93">
          <cell r="A93">
            <v>621625</v>
          </cell>
          <cell r="B93" t="str">
            <v>Other Benefits</v>
          </cell>
          <cell r="C93">
            <v>14</v>
          </cell>
          <cell r="D93" t="str">
            <v>Empl Bene-Payroll</v>
          </cell>
        </row>
        <row r="94">
          <cell r="A94">
            <v>621630</v>
          </cell>
          <cell r="B94" t="str">
            <v>HRA Benefit Expense</v>
          </cell>
          <cell r="C94">
            <v>14</v>
          </cell>
          <cell r="D94" t="str">
            <v>Empl Bene-Payroll</v>
          </cell>
        </row>
        <row r="95">
          <cell r="A95">
            <v>621635</v>
          </cell>
          <cell r="B95" t="str">
            <v>Benefits IC Co</v>
          </cell>
          <cell r="C95">
            <v>14</v>
          </cell>
          <cell r="D95" t="str">
            <v>Empl Bene-Payroll</v>
          </cell>
        </row>
        <row r="96">
          <cell r="A96">
            <v>628000</v>
          </cell>
          <cell r="B96" t="str">
            <v>AcctgBillgTransPurchSrvcsLabor</v>
          </cell>
          <cell r="C96">
            <v>31.04</v>
          </cell>
          <cell r="D96" t="str">
            <v>Admin Other Expenses</v>
          </cell>
        </row>
        <row r="97">
          <cell r="A97">
            <v>628020</v>
          </cell>
          <cell r="B97" t="str">
            <v>AcctgBillgTransPurchSrvcsOther</v>
          </cell>
          <cell r="C97">
            <v>31.04</v>
          </cell>
          <cell r="D97" t="str">
            <v>Admin Other Expenses</v>
          </cell>
        </row>
        <row r="98">
          <cell r="A98">
            <v>628025</v>
          </cell>
          <cell r="B98" t="str">
            <v>Purchased Services NRSC Labor</v>
          </cell>
          <cell r="C98">
            <v>31.04</v>
          </cell>
          <cell r="D98" t="str">
            <v>Admin Other Expenses</v>
          </cell>
        </row>
        <row r="99">
          <cell r="A99">
            <v>628030</v>
          </cell>
          <cell r="B99" t="str">
            <v>Purchased Services NRSC Other</v>
          </cell>
          <cell r="C99">
            <v>31.04</v>
          </cell>
          <cell r="D99" t="str">
            <v>Admin Other Expenses</v>
          </cell>
        </row>
        <row r="100">
          <cell r="A100">
            <v>628035</v>
          </cell>
          <cell r="B100" t="str">
            <v>Purch Svcs Athena Service Fees</v>
          </cell>
          <cell r="C100">
            <v>31.04</v>
          </cell>
          <cell r="D100" t="str">
            <v>Admin Other Expenses</v>
          </cell>
        </row>
        <row r="101">
          <cell r="A101">
            <v>628095</v>
          </cell>
          <cell r="B101" t="str">
            <v>Acctg Billg Trans PS Oth ICCo</v>
          </cell>
          <cell r="C101">
            <v>31.04</v>
          </cell>
          <cell r="D101" t="str">
            <v>Admin Other Expenses</v>
          </cell>
        </row>
        <row r="102">
          <cell r="A102">
            <v>630000</v>
          </cell>
          <cell r="B102" t="str">
            <v>Envtl Purchased Srvcs Labor</v>
          </cell>
          <cell r="C102">
            <v>31.04</v>
          </cell>
          <cell r="D102" t="str">
            <v>Admin Other Expenses</v>
          </cell>
        </row>
        <row r="103">
          <cell r="A103">
            <v>630020</v>
          </cell>
          <cell r="B103" t="str">
            <v>Envtl Purchased Srvcs Other</v>
          </cell>
          <cell r="C103">
            <v>31.04</v>
          </cell>
          <cell r="D103" t="str">
            <v>Admin Other Expenses</v>
          </cell>
        </row>
        <row r="104">
          <cell r="A104">
            <v>631000</v>
          </cell>
          <cell r="B104" t="str">
            <v>HR Purchased Srvcs Labor</v>
          </cell>
          <cell r="C104">
            <v>31.04</v>
          </cell>
          <cell r="D104" t="str">
            <v>Admin Other Expenses</v>
          </cell>
        </row>
        <row r="105">
          <cell r="A105">
            <v>631020</v>
          </cell>
          <cell r="B105" t="str">
            <v>HR Purchased Srvcs Other</v>
          </cell>
          <cell r="C105">
            <v>31.04</v>
          </cell>
          <cell r="D105" t="str">
            <v>Admin Other Expenses</v>
          </cell>
        </row>
        <row r="106">
          <cell r="A106">
            <v>632000</v>
          </cell>
          <cell r="B106" t="str">
            <v>Info Sys Purchased Srvcs Labor</v>
          </cell>
          <cell r="C106">
            <v>31.04</v>
          </cell>
          <cell r="D106" t="str">
            <v>Admin Other Expenses</v>
          </cell>
        </row>
        <row r="107">
          <cell r="A107">
            <v>632015</v>
          </cell>
          <cell r="B107" t="str">
            <v>InfoSysPurchServicesEquipRent</v>
          </cell>
          <cell r="C107">
            <v>31.04</v>
          </cell>
          <cell r="D107" t="str">
            <v>Admin Other Expenses</v>
          </cell>
        </row>
        <row r="108">
          <cell r="A108">
            <v>632020</v>
          </cell>
          <cell r="B108" t="str">
            <v>Info Sys Purchased Srvcs Other</v>
          </cell>
          <cell r="C108">
            <v>31.04</v>
          </cell>
          <cell r="D108" t="str">
            <v>Admin Other Expenses</v>
          </cell>
        </row>
        <row r="109">
          <cell r="A109">
            <v>633020</v>
          </cell>
          <cell r="B109" t="str">
            <v>Laundry Purchased Srvcs Other</v>
          </cell>
          <cell r="C109">
            <v>31.04</v>
          </cell>
          <cell r="D109" t="str">
            <v>Admin Other Expenses</v>
          </cell>
        </row>
        <row r="110">
          <cell r="A110">
            <v>634000</v>
          </cell>
          <cell r="B110" t="str">
            <v>Med Purchased Services Labor</v>
          </cell>
          <cell r="C110">
            <v>31.04</v>
          </cell>
          <cell r="D110" t="str">
            <v>Admin Other Expenses</v>
          </cell>
        </row>
        <row r="111">
          <cell r="A111">
            <v>636000</v>
          </cell>
          <cell r="B111" t="str">
            <v>RepairsMat Purch Srvcs Labor</v>
          </cell>
          <cell r="C111">
            <v>31.04</v>
          </cell>
          <cell r="D111" t="str">
            <v>Admin Other Expenses</v>
          </cell>
        </row>
        <row r="112">
          <cell r="A112">
            <v>636005</v>
          </cell>
          <cell r="B112" t="str">
            <v>RepairsMatPurchSrvcsSupplies</v>
          </cell>
          <cell r="C112">
            <v>31.04</v>
          </cell>
          <cell r="D112" t="str">
            <v>Admin Other Expenses</v>
          </cell>
        </row>
        <row r="113">
          <cell r="A113">
            <v>636020</v>
          </cell>
          <cell r="B113" t="str">
            <v>RepairsMat Purch Srvcs Other</v>
          </cell>
          <cell r="C113">
            <v>31.04</v>
          </cell>
          <cell r="D113" t="str">
            <v>Admin Other Expenses</v>
          </cell>
        </row>
        <row r="114">
          <cell r="A114">
            <v>637000</v>
          </cell>
          <cell r="B114" t="str">
            <v>TriMedx Purchased Srvcs Labor</v>
          </cell>
          <cell r="C114">
            <v>31.04</v>
          </cell>
          <cell r="D114" t="str">
            <v>Admin Other Expenses</v>
          </cell>
        </row>
        <row r="115">
          <cell r="A115">
            <v>637015</v>
          </cell>
          <cell r="B115" t="str">
            <v>TriMedx Purchased Srvcs Other</v>
          </cell>
          <cell r="C115">
            <v>31.04</v>
          </cell>
          <cell r="D115" t="str">
            <v>Admin Other Expenses</v>
          </cell>
        </row>
        <row r="116">
          <cell r="A116">
            <v>638020</v>
          </cell>
          <cell r="B116" t="str">
            <v>Reference Lab Other</v>
          </cell>
          <cell r="C116">
            <v>31.04</v>
          </cell>
          <cell r="D116" t="str">
            <v>Admin Other Expenses</v>
          </cell>
        </row>
        <row r="117">
          <cell r="A117">
            <v>639000</v>
          </cell>
          <cell r="B117" t="str">
            <v>PrintingCopy Center Labor</v>
          </cell>
          <cell r="C117">
            <v>31.04</v>
          </cell>
          <cell r="D117" t="str">
            <v>Admin Other Expenses</v>
          </cell>
        </row>
        <row r="118">
          <cell r="A118">
            <v>639020</v>
          </cell>
          <cell r="B118" t="str">
            <v>PrintingCopy Center Other</v>
          </cell>
          <cell r="C118">
            <v>31.04</v>
          </cell>
          <cell r="D118" t="str">
            <v>Admin Other Expenses</v>
          </cell>
        </row>
        <row r="119">
          <cell r="A119">
            <v>640000</v>
          </cell>
          <cell r="B119" t="str">
            <v>Other Purchased Services Labor</v>
          </cell>
          <cell r="C119">
            <v>31.04</v>
          </cell>
          <cell r="D119" t="str">
            <v>Admin Other Expenses</v>
          </cell>
        </row>
        <row r="120">
          <cell r="A120">
            <v>640005</v>
          </cell>
          <cell r="B120" t="str">
            <v>Other Purchased Srvcs Supplies</v>
          </cell>
          <cell r="C120">
            <v>31.04</v>
          </cell>
          <cell r="D120" t="str">
            <v>Admin Other Expenses</v>
          </cell>
        </row>
        <row r="121">
          <cell r="A121">
            <v>640020</v>
          </cell>
          <cell r="B121" t="str">
            <v>Other Purchased Services Other</v>
          </cell>
          <cell r="C121">
            <v>31.04</v>
          </cell>
          <cell r="D121" t="str">
            <v>Admin Other Expenses</v>
          </cell>
        </row>
        <row r="122">
          <cell r="A122">
            <v>640095</v>
          </cell>
          <cell r="B122" t="str">
            <v>Other Purchased Services IC Ot</v>
          </cell>
          <cell r="C122">
            <v>31.04</v>
          </cell>
          <cell r="D122" t="str">
            <v>Admin Other Expenses</v>
          </cell>
        </row>
        <row r="123">
          <cell r="A123">
            <v>641000</v>
          </cell>
          <cell r="B123" t="str">
            <v>AHIS  Purch Srvcs Labor</v>
          </cell>
          <cell r="C123">
            <v>31.04</v>
          </cell>
          <cell r="D123" t="str">
            <v>Admin Other Expenses</v>
          </cell>
        </row>
        <row r="124">
          <cell r="A124">
            <v>641020</v>
          </cell>
          <cell r="B124" t="str">
            <v>AHIS  Purch Srvcs Other</v>
          </cell>
          <cell r="C124">
            <v>31.04</v>
          </cell>
          <cell r="D124" t="str">
            <v>Admin Other Expenses</v>
          </cell>
        </row>
        <row r="125">
          <cell r="A125">
            <v>645020</v>
          </cell>
          <cell r="B125" t="str">
            <v>MWF Legal Purch Srvcs Other</v>
          </cell>
          <cell r="C125">
            <v>31.04</v>
          </cell>
          <cell r="D125" t="str">
            <v>Admin Other Expenses</v>
          </cell>
        </row>
        <row r="126">
          <cell r="A126">
            <v>647000</v>
          </cell>
          <cell r="B126" t="str">
            <v>Management Fees</v>
          </cell>
          <cell r="C126">
            <v>31.04</v>
          </cell>
          <cell r="D126" t="str">
            <v>Admin Other Expenses</v>
          </cell>
        </row>
        <row r="127">
          <cell r="A127">
            <v>651000</v>
          </cell>
          <cell r="B127" t="str">
            <v>Consulting Fees</v>
          </cell>
          <cell r="C127">
            <v>32</v>
          </cell>
          <cell r="D127" t="str">
            <v>Professional/Consulting Fees</v>
          </cell>
        </row>
        <row r="128">
          <cell r="A128">
            <v>651001</v>
          </cell>
          <cell r="B128" t="str">
            <v>Reimburse Consult</v>
          </cell>
          <cell r="C128">
            <v>32</v>
          </cell>
          <cell r="D128" t="str">
            <v>Professional/Consulting Fees</v>
          </cell>
        </row>
        <row r="129">
          <cell r="A129">
            <v>651002</v>
          </cell>
          <cell r="B129" t="str">
            <v>Reimburse Consult Conting</v>
          </cell>
          <cell r="C129">
            <v>32</v>
          </cell>
          <cell r="D129" t="str">
            <v>Professional/Consulting Fees</v>
          </cell>
        </row>
        <row r="130">
          <cell r="A130">
            <v>652005</v>
          </cell>
          <cell r="B130" t="str">
            <v>Physician Contracted Services</v>
          </cell>
          <cell r="C130">
            <v>32</v>
          </cell>
          <cell r="D130" t="str">
            <v>Professional/Consulting Fees</v>
          </cell>
        </row>
        <row r="131">
          <cell r="A131">
            <v>653000</v>
          </cell>
          <cell r="B131" t="str">
            <v>Legal Fees</v>
          </cell>
          <cell r="C131">
            <v>17</v>
          </cell>
          <cell r="D131" t="str">
            <v>Legal Fees</v>
          </cell>
        </row>
        <row r="132">
          <cell r="A132">
            <v>654000</v>
          </cell>
          <cell r="B132" t="str">
            <v>Audit Fees</v>
          </cell>
          <cell r="C132">
            <v>18</v>
          </cell>
          <cell r="D132" t="str">
            <v>Auditing &amp; Acctg Fees</v>
          </cell>
        </row>
        <row r="133">
          <cell r="A133">
            <v>655005</v>
          </cell>
          <cell r="B133" t="str">
            <v>Broker Fees</v>
          </cell>
          <cell r="C133">
            <v>18</v>
          </cell>
          <cell r="D133" t="str">
            <v>Auditing &amp; Acctg Fees</v>
          </cell>
        </row>
        <row r="134">
          <cell r="A134">
            <v>655010</v>
          </cell>
          <cell r="B134" t="str">
            <v>CHAN Fees</v>
          </cell>
          <cell r="C134">
            <v>18</v>
          </cell>
          <cell r="D134" t="str">
            <v>Auditing &amp; Acctg Fees</v>
          </cell>
        </row>
        <row r="135">
          <cell r="A135">
            <v>655025</v>
          </cell>
          <cell r="B135" t="str">
            <v>Employee Opinion Survey Fees</v>
          </cell>
          <cell r="C135">
            <v>31.04</v>
          </cell>
          <cell r="D135" t="str">
            <v>Admin Other Expenses</v>
          </cell>
        </row>
        <row r="136">
          <cell r="A136">
            <v>655030</v>
          </cell>
          <cell r="B136" t="str">
            <v>Employee Recruitment Fees</v>
          </cell>
          <cell r="C136">
            <v>15</v>
          </cell>
          <cell r="D136" t="str">
            <v>Empl Bene-Non Payroll</v>
          </cell>
        </row>
        <row r="137">
          <cell r="A137">
            <v>655060</v>
          </cell>
          <cell r="B137" t="str">
            <v>Physician Recruitment Fees</v>
          </cell>
          <cell r="C137">
            <v>31.04</v>
          </cell>
          <cell r="D137" t="str">
            <v>Admin Other Expenses</v>
          </cell>
        </row>
        <row r="138">
          <cell r="A138">
            <v>655072</v>
          </cell>
          <cell r="B138" t="str">
            <v>SummitConsultingProfFees</v>
          </cell>
          <cell r="C138">
            <v>32</v>
          </cell>
          <cell r="D138" t="str">
            <v>Professional/Consulting Fees</v>
          </cell>
        </row>
        <row r="139">
          <cell r="A139">
            <v>655075</v>
          </cell>
          <cell r="B139" t="str">
            <v>Tax Services</v>
          </cell>
          <cell r="C139">
            <v>18</v>
          </cell>
          <cell r="D139" t="str">
            <v>Auditing &amp; Acctg Fees</v>
          </cell>
        </row>
        <row r="140">
          <cell r="A140">
            <v>655095</v>
          </cell>
          <cell r="B140" t="str">
            <v>Other Professional Fees</v>
          </cell>
          <cell r="C140">
            <v>32</v>
          </cell>
          <cell r="D140" t="str">
            <v>Professional/Consulting Fees</v>
          </cell>
        </row>
        <row r="141">
          <cell r="A141">
            <v>655096</v>
          </cell>
          <cell r="B141" t="str">
            <v>Professional Fees IC Co</v>
          </cell>
          <cell r="C141">
            <v>32</v>
          </cell>
          <cell r="D141" t="str">
            <v>Professional/Consulting Fees</v>
          </cell>
        </row>
        <row r="142">
          <cell r="A142">
            <v>700000</v>
          </cell>
          <cell r="B142" t="str">
            <v>General Medical Supplies</v>
          </cell>
          <cell r="C142">
            <v>31.04</v>
          </cell>
          <cell r="D142" t="str">
            <v>Admin Other Expenses</v>
          </cell>
        </row>
        <row r="143">
          <cell r="A143">
            <v>701000</v>
          </cell>
          <cell r="B143" t="str">
            <v>Imaging and Radiology Supplies</v>
          </cell>
          <cell r="C143">
            <v>31.04</v>
          </cell>
          <cell r="D143" t="str">
            <v>Admin Other Expenses</v>
          </cell>
        </row>
        <row r="144">
          <cell r="A144">
            <v>702000</v>
          </cell>
          <cell r="B144" t="str">
            <v>Endomechanicals</v>
          </cell>
          <cell r="C144">
            <v>31.04</v>
          </cell>
          <cell r="D144" t="str">
            <v>Admin Other Expenses</v>
          </cell>
        </row>
        <row r="145">
          <cell r="A145">
            <v>702005</v>
          </cell>
          <cell r="B145" t="str">
            <v>Surgical Minor Equipment</v>
          </cell>
          <cell r="C145">
            <v>24</v>
          </cell>
          <cell r="D145" t="str">
            <v>Minor Equip Expensed</v>
          </cell>
        </row>
        <row r="146">
          <cell r="A146">
            <v>702010</v>
          </cell>
          <cell r="B146" t="str">
            <v>Sutures</v>
          </cell>
          <cell r="C146">
            <v>31.04</v>
          </cell>
          <cell r="D146" t="str">
            <v>Admin Other Expenses</v>
          </cell>
        </row>
        <row r="147">
          <cell r="A147">
            <v>702015</v>
          </cell>
          <cell r="B147" t="str">
            <v>Other Surgical Supplies</v>
          </cell>
          <cell r="C147">
            <v>31.04</v>
          </cell>
          <cell r="D147" t="str">
            <v>Admin Other Expenses</v>
          </cell>
        </row>
        <row r="148">
          <cell r="A148">
            <v>703000</v>
          </cell>
          <cell r="B148" t="str">
            <v>Cardiac Implants</v>
          </cell>
          <cell r="C148">
            <v>31.04</v>
          </cell>
          <cell r="D148" t="str">
            <v>Admin Other Expenses</v>
          </cell>
        </row>
        <row r="149">
          <cell r="A149">
            <v>703010</v>
          </cell>
          <cell r="B149" t="str">
            <v>Neuro Implants</v>
          </cell>
          <cell r="C149">
            <v>31.04</v>
          </cell>
          <cell r="D149" t="str">
            <v>Admin Other Expenses</v>
          </cell>
        </row>
        <row r="150">
          <cell r="A150">
            <v>703015</v>
          </cell>
          <cell r="B150" t="str">
            <v>Orthopedic Implants</v>
          </cell>
          <cell r="C150">
            <v>31.04</v>
          </cell>
          <cell r="D150" t="str">
            <v>Admin Other Expenses</v>
          </cell>
        </row>
        <row r="151">
          <cell r="A151">
            <v>703020</v>
          </cell>
          <cell r="B151" t="str">
            <v>Other Implants</v>
          </cell>
          <cell r="C151">
            <v>31.04</v>
          </cell>
          <cell r="D151" t="str">
            <v>Admin Other Expenses</v>
          </cell>
        </row>
        <row r="152">
          <cell r="A152">
            <v>703025</v>
          </cell>
          <cell r="B152" t="str">
            <v>Total Joints Implants</v>
          </cell>
          <cell r="C152">
            <v>31.04</v>
          </cell>
          <cell r="D152" t="str">
            <v>Admin Other Expenses</v>
          </cell>
        </row>
        <row r="153">
          <cell r="A153">
            <v>703030</v>
          </cell>
          <cell r="B153" t="str">
            <v>Spine Implants</v>
          </cell>
          <cell r="C153">
            <v>31.04</v>
          </cell>
          <cell r="D153" t="str">
            <v>Admin Other Expenses</v>
          </cell>
        </row>
        <row r="154">
          <cell r="A154">
            <v>704005</v>
          </cell>
          <cell r="B154" t="str">
            <v>Pharmaceuticals Hospital</v>
          </cell>
          <cell r="C154">
            <v>31.04</v>
          </cell>
          <cell r="D154" t="str">
            <v>Admin Other Expenses</v>
          </cell>
        </row>
        <row r="155">
          <cell r="A155">
            <v>704025</v>
          </cell>
          <cell r="B155" t="str">
            <v>Pharmaceuticals Transfer InOut</v>
          </cell>
          <cell r="C155">
            <v>31.04</v>
          </cell>
          <cell r="D155" t="str">
            <v>Admin Other Expenses</v>
          </cell>
        </row>
        <row r="156">
          <cell r="A156">
            <v>705000</v>
          </cell>
          <cell r="B156" t="str">
            <v>Laboratory Supplies</v>
          </cell>
          <cell r="C156">
            <v>31.04</v>
          </cell>
          <cell r="D156" t="str">
            <v>Admin Other Expenses</v>
          </cell>
        </row>
        <row r="157">
          <cell r="A157">
            <v>709000</v>
          </cell>
          <cell r="B157" t="str">
            <v>Dietary Paper Products</v>
          </cell>
          <cell r="C157">
            <v>31.04</v>
          </cell>
          <cell r="D157" t="str">
            <v>Admin Other Expenses</v>
          </cell>
        </row>
        <row r="158">
          <cell r="A158">
            <v>709005</v>
          </cell>
          <cell r="B158" t="str">
            <v>Dietary Transfer InOut</v>
          </cell>
          <cell r="C158">
            <v>31.04</v>
          </cell>
          <cell r="D158" t="str">
            <v>Admin Other Expenses</v>
          </cell>
        </row>
        <row r="159">
          <cell r="A159">
            <v>709015</v>
          </cell>
          <cell r="B159" t="str">
            <v>Food Supplies</v>
          </cell>
          <cell r="C159">
            <v>31.04</v>
          </cell>
          <cell r="D159" t="str">
            <v>Admin Other Expenses</v>
          </cell>
        </row>
        <row r="160">
          <cell r="A160">
            <v>709025</v>
          </cell>
          <cell r="B160" t="str">
            <v>Other Dietary Supplies</v>
          </cell>
          <cell r="C160">
            <v>31.04</v>
          </cell>
          <cell r="D160" t="str">
            <v>Admin Other Expenses</v>
          </cell>
        </row>
        <row r="161">
          <cell r="A161">
            <v>709500</v>
          </cell>
          <cell r="B161" t="str">
            <v>Environmental Srvcs Supplies</v>
          </cell>
          <cell r="C161">
            <v>31.04</v>
          </cell>
          <cell r="D161" t="str">
            <v>Admin Other Expenses</v>
          </cell>
        </row>
        <row r="162">
          <cell r="A162">
            <v>709505</v>
          </cell>
          <cell r="B162" t="str">
            <v>Freight</v>
          </cell>
          <cell r="C162">
            <v>31.04</v>
          </cell>
          <cell r="D162" t="str">
            <v>Admin Other Expenses</v>
          </cell>
        </row>
        <row r="163">
          <cell r="A163">
            <v>709506</v>
          </cell>
          <cell r="B163" t="str">
            <v>Distribution Fees Supply Exp</v>
          </cell>
          <cell r="C163">
            <v>31.04</v>
          </cell>
          <cell r="D163" t="str">
            <v>Admin Other Expenses</v>
          </cell>
        </row>
        <row r="164">
          <cell r="A164">
            <v>709515</v>
          </cell>
          <cell r="B164" t="str">
            <v>Linen And Bedding</v>
          </cell>
          <cell r="C164">
            <v>31.04</v>
          </cell>
          <cell r="D164" t="str">
            <v>Admin Other Expenses</v>
          </cell>
        </row>
        <row r="165">
          <cell r="A165">
            <v>709520</v>
          </cell>
          <cell r="B165" t="str">
            <v>Office Supplies</v>
          </cell>
          <cell r="C165">
            <v>23</v>
          </cell>
          <cell r="D165" t="str">
            <v>Cleaning, Office &amp; Admin Supply</v>
          </cell>
        </row>
        <row r="166">
          <cell r="A166">
            <v>709525</v>
          </cell>
          <cell r="B166" t="str">
            <v>Sales Tax</v>
          </cell>
          <cell r="C166">
            <v>31.04</v>
          </cell>
          <cell r="D166" t="str">
            <v>Admin Other Expenses</v>
          </cell>
        </row>
        <row r="167">
          <cell r="A167">
            <v>709530</v>
          </cell>
          <cell r="B167" t="str">
            <v>Purchasing Rebates Received</v>
          </cell>
          <cell r="C167">
            <v>34.03</v>
          </cell>
          <cell r="D167" t="str">
            <v>OTHER ALLOCATIONS</v>
          </cell>
        </row>
        <row r="168">
          <cell r="A168">
            <v>709535</v>
          </cell>
          <cell r="B168" t="str">
            <v>Miscellaneous Supply Charge</v>
          </cell>
          <cell r="C168">
            <v>31.04</v>
          </cell>
          <cell r="D168" t="str">
            <v>Admin Other Expenses</v>
          </cell>
        </row>
        <row r="169">
          <cell r="A169">
            <v>709540</v>
          </cell>
          <cell r="B169" t="str">
            <v>Supplies Inventory Adjustment</v>
          </cell>
          <cell r="C169">
            <v>31.04</v>
          </cell>
          <cell r="D169" t="str">
            <v>Admin Other Expenses</v>
          </cell>
        </row>
        <row r="170">
          <cell r="A170">
            <v>709547</v>
          </cell>
          <cell r="B170" t="str">
            <v>Other Non Medical Supplies</v>
          </cell>
          <cell r="C170">
            <v>31.04</v>
          </cell>
          <cell r="D170" t="str">
            <v>Admin Other Expenses</v>
          </cell>
        </row>
        <row r="171">
          <cell r="A171">
            <v>724000</v>
          </cell>
          <cell r="B171" t="str">
            <v>Bad Debt NonPatient</v>
          </cell>
          <cell r="C171">
            <v>31.04</v>
          </cell>
          <cell r="D171" t="str">
            <v>Admin Other Expenses</v>
          </cell>
        </row>
        <row r="172">
          <cell r="A172">
            <v>725000</v>
          </cell>
          <cell r="B172" t="str">
            <v>Patient Collection Agency Fees</v>
          </cell>
          <cell r="C172">
            <v>31.04</v>
          </cell>
          <cell r="D172" t="str">
            <v>Admin Other Expenses</v>
          </cell>
        </row>
        <row r="173">
          <cell r="A173">
            <v>727000</v>
          </cell>
          <cell r="B173" t="str">
            <v>Auto Insurance</v>
          </cell>
          <cell r="C173">
            <v>28</v>
          </cell>
          <cell r="D173" t="str">
            <v>Insurance Premiums-Non Cap</v>
          </cell>
        </row>
        <row r="174">
          <cell r="A174">
            <v>727005</v>
          </cell>
          <cell r="B174" t="str">
            <v>Directors and Officers</v>
          </cell>
          <cell r="C174">
            <v>28</v>
          </cell>
          <cell r="D174" t="str">
            <v>Insurance Premiums-Non Cap</v>
          </cell>
        </row>
        <row r="175">
          <cell r="A175">
            <v>727010</v>
          </cell>
          <cell r="B175" t="str">
            <v>HeliportAir Ambulance</v>
          </cell>
          <cell r="C175">
            <v>31.04</v>
          </cell>
          <cell r="D175" t="str">
            <v>Admin Other Expenses</v>
          </cell>
        </row>
        <row r="176">
          <cell r="A176">
            <v>727015</v>
          </cell>
          <cell r="B176" t="str">
            <v>Other Insurance</v>
          </cell>
          <cell r="C176">
            <v>28</v>
          </cell>
          <cell r="D176" t="str">
            <v>Insurance Premiums-Non Cap</v>
          </cell>
        </row>
        <row r="177">
          <cell r="A177">
            <v>727020</v>
          </cell>
          <cell r="B177" t="str">
            <v>Property Insurance</v>
          </cell>
          <cell r="C177">
            <v>8</v>
          </cell>
          <cell r="D177" t="str">
            <v>Taxes &amp; Licenses (Non-Inc)</v>
          </cell>
        </row>
        <row r="178">
          <cell r="A178">
            <v>730000</v>
          </cell>
          <cell r="B178" t="str">
            <v>PGL Premiums Admistered by AH</v>
          </cell>
          <cell r="C178">
            <v>28</v>
          </cell>
          <cell r="D178" t="str">
            <v>Insurance Premiums-Non Cap</v>
          </cell>
        </row>
        <row r="179">
          <cell r="A179">
            <v>730005</v>
          </cell>
          <cell r="B179" t="str">
            <v>PGLDeductiblesAdministeredbyAH</v>
          </cell>
          <cell r="C179">
            <v>28</v>
          </cell>
          <cell r="D179" t="str">
            <v>Insurance Premiums-Non Cap</v>
          </cell>
        </row>
        <row r="180">
          <cell r="A180">
            <v>736015</v>
          </cell>
          <cell r="B180" t="str">
            <v>Medical Admin Fees</v>
          </cell>
          <cell r="C180">
            <v>15</v>
          </cell>
          <cell r="D180" t="str">
            <v>Empl Bene-Non Payroll</v>
          </cell>
        </row>
        <row r="181">
          <cell r="A181">
            <v>737000</v>
          </cell>
          <cell r="B181" t="str">
            <v>Minor Equipment</v>
          </cell>
          <cell r="C181">
            <v>24</v>
          </cell>
          <cell r="D181" t="str">
            <v>Minor Equip Expensed</v>
          </cell>
        </row>
        <row r="182">
          <cell r="A182">
            <v>738000</v>
          </cell>
          <cell r="B182" t="str">
            <v>Maint and Repair Buildings</v>
          </cell>
          <cell r="C182">
            <v>25</v>
          </cell>
          <cell r="D182" t="str">
            <v>Repairs &amp; Maintenance</v>
          </cell>
        </row>
        <row r="183">
          <cell r="A183">
            <v>738003</v>
          </cell>
          <cell r="B183" t="str">
            <v>Maint and Repair</v>
          </cell>
          <cell r="C183">
            <v>25</v>
          </cell>
          <cell r="D183" t="str">
            <v>Repairs &amp; Maintenance</v>
          </cell>
        </row>
        <row r="184">
          <cell r="A184">
            <v>738004</v>
          </cell>
          <cell r="B184" t="str">
            <v>Maint and Repair Equipment</v>
          </cell>
          <cell r="C184">
            <v>25</v>
          </cell>
          <cell r="D184" t="str">
            <v>Repairs &amp; Maintenance</v>
          </cell>
        </row>
        <row r="185">
          <cell r="A185">
            <v>738010</v>
          </cell>
          <cell r="B185" t="str">
            <v>Maint and Repair Equip NonMed</v>
          </cell>
          <cell r="C185">
            <v>25</v>
          </cell>
          <cell r="D185" t="str">
            <v>Repairs &amp; Maintenance</v>
          </cell>
        </row>
        <row r="186">
          <cell r="A186">
            <v>738015</v>
          </cell>
          <cell r="B186" t="str">
            <v>Maint and Repair Grounds</v>
          </cell>
          <cell r="C186">
            <v>25</v>
          </cell>
          <cell r="D186" t="str">
            <v>Repairs &amp; Maintenance</v>
          </cell>
        </row>
        <row r="187">
          <cell r="A187">
            <v>738020</v>
          </cell>
          <cell r="B187" t="str">
            <v>Maint and Repair Supplies</v>
          </cell>
          <cell r="C187">
            <v>25</v>
          </cell>
          <cell r="D187" t="str">
            <v>Repairs &amp; Maintenance</v>
          </cell>
        </row>
        <row r="188">
          <cell r="A188">
            <v>738025</v>
          </cell>
          <cell r="B188" t="str">
            <v>Maint and Repair Vehicles</v>
          </cell>
          <cell r="C188">
            <v>25</v>
          </cell>
          <cell r="D188" t="str">
            <v>Repairs &amp; Maintenance</v>
          </cell>
        </row>
        <row r="189">
          <cell r="A189">
            <v>738035</v>
          </cell>
          <cell r="B189" t="str">
            <v>Preventive Mat Contracts Equip</v>
          </cell>
          <cell r="C189">
            <v>25</v>
          </cell>
          <cell r="D189" t="str">
            <v>Repairs &amp; Maintenance</v>
          </cell>
        </row>
        <row r="190">
          <cell r="A190">
            <v>739000</v>
          </cell>
          <cell r="B190" t="str">
            <v>UtilitiesCellularPagerService</v>
          </cell>
          <cell r="C190">
            <v>20</v>
          </cell>
          <cell r="D190" t="str">
            <v>Communications</v>
          </cell>
        </row>
        <row r="191">
          <cell r="A191">
            <v>739010</v>
          </cell>
          <cell r="B191" t="str">
            <v>Utilities Electricity</v>
          </cell>
          <cell r="C191">
            <v>19</v>
          </cell>
          <cell r="D191" t="str">
            <v>Utilities</v>
          </cell>
        </row>
        <row r="192">
          <cell r="A192">
            <v>739020</v>
          </cell>
          <cell r="B192" t="str">
            <v>Utilities Fuel Oil</v>
          </cell>
          <cell r="C192">
            <v>19</v>
          </cell>
          <cell r="D192" t="str">
            <v>Utilities</v>
          </cell>
        </row>
        <row r="193">
          <cell r="A193">
            <v>739025</v>
          </cell>
          <cell r="B193" t="str">
            <v>Utilities Med Waste Disposal</v>
          </cell>
          <cell r="C193">
            <v>19</v>
          </cell>
          <cell r="D193" t="str">
            <v>Utilities</v>
          </cell>
        </row>
        <row r="194">
          <cell r="A194">
            <v>739040</v>
          </cell>
          <cell r="B194" t="str">
            <v>Utilities Solid Waste Disposal</v>
          </cell>
          <cell r="C194">
            <v>19</v>
          </cell>
          <cell r="D194" t="str">
            <v>Utilities</v>
          </cell>
        </row>
        <row r="195">
          <cell r="A195">
            <v>739045</v>
          </cell>
          <cell r="B195" t="str">
            <v>UtilitiesTelVideoConferencg</v>
          </cell>
          <cell r="C195">
            <v>20</v>
          </cell>
          <cell r="D195" t="str">
            <v>Communications</v>
          </cell>
        </row>
        <row r="196">
          <cell r="A196">
            <v>739046</v>
          </cell>
          <cell r="B196" t="str">
            <v>Utilities Television</v>
          </cell>
          <cell r="C196">
            <v>31.04</v>
          </cell>
          <cell r="D196" t="str">
            <v>Admin Other Expenses</v>
          </cell>
        </row>
        <row r="197">
          <cell r="A197">
            <v>739050</v>
          </cell>
          <cell r="B197" t="str">
            <v>Utilities WaterSewer</v>
          </cell>
          <cell r="C197">
            <v>19</v>
          </cell>
          <cell r="D197" t="str">
            <v>Utilities</v>
          </cell>
        </row>
        <row r="198">
          <cell r="A198">
            <v>739055</v>
          </cell>
          <cell r="B198" t="str">
            <v>Utilities Other</v>
          </cell>
          <cell r="C198">
            <v>19</v>
          </cell>
          <cell r="D198" t="str">
            <v>Utilities</v>
          </cell>
        </row>
        <row r="199">
          <cell r="A199">
            <v>740005</v>
          </cell>
          <cell r="B199" t="str">
            <v>BuildingStorage Rent 1yr</v>
          </cell>
          <cell r="C199">
            <v>4</v>
          </cell>
          <cell r="D199" t="str">
            <v>New Cap-Bldgs &amp; Fixt</v>
          </cell>
        </row>
        <row r="200">
          <cell r="A200">
            <v>740010</v>
          </cell>
          <cell r="B200" t="str">
            <v>Bldg Rent Common Area Maint</v>
          </cell>
          <cell r="C200">
            <v>25</v>
          </cell>
          <cell r="D200" t="str">
            <v>Repairs &amp; Maintenance</v>
          </cell>
        </row>
        <row r="201">
          <cell r="A201">
            <v>740020</v>
          </cell>
          <cell r="B201" t="str">
            <v>Rent Exp IC Co</v>
          </cell>
          <cell r="C201">
            <v>4</v>
          </cell>
          <cell r="D201" t="str">
            <v>New Cap-Bldgs &amp; Fixt</v>
          </cell>
        </row>
        <row r="202">
          <cell r="A202">
            <v>741000</v>
          </cell>
          <cell r="B202" t="str">
            <v>Equipment Rent 1yr</v>
          </cell>
          <cell r="C202">
            <v>5</v>
          </cell>
          <cell r="D202" t="str">
            <v>New Cap-Mov Equip</v>
          </cell>
        </row>
        <row r="203">
          <cell r="A203">
            <v>742000</v>
          </cell>
          <cell r="B203" t="str">
            <v>Capital Leases Expense</v>
          </cell>
          <cell r="C203">
            <v>5</v>
          </cell>
          <cell r="D203" t="str">
            <v>New Cap-Mov Equip</v>
          </cell>
        </row>
        <row r="204">
          <cell r="A204">
            <v>742010</v>
          </cell>
          <cell r="B204" t="str">
            <v>BuildingStorage Lease Expense</v>
          </cell>
          <cell r="C204">
            <v>4</v>
          </cell>
          <cell r="D204" t="str">
            <v>New Cap-Bldgs &amp; Fixt</v>
          </cell>
        </row>
        <row r="205">
          <cell r="A205">
            <v>742015</v>
          </cell>
          <cell r="B205" t="str">
            <v>Vehicles Lease Expense</v>
          </cell>
          <cell r="C205">
            <v>5</v>
          </cell>
          <cell r="D205" t="str">
            <v>New Cap-Mov Equip</v>
          </cell>
        </row>
        <row r="206">
          <cell r="A206">
            <v>742020</v>
          </cell>
          <cell r="B206" t="str">
            <v>Other Equipment Lease Expense</v>
          </cell>
          <cell r="C206">
            <v>5</v>
          </cell>
          <cell r="D206" t="str">
            <v>New Cap-Mov Equip</v>
          </cell>
        </row>
        <row r="207">
          <cell r="A207">
            <v>744016</v>
          </cell>
          <cell r="B207" t="str">
            <v>CostOfGoodsSoldRetailGiftShop</v>
          </cell>
          <cell r="C207">
            <v>31.04</v>
          </cell>
          <cell r="D207" t="str">
            <v>Admin Other Expenses</v>
          </cell>
        </row>
        <row r="208">
          <cell r="A208">
            <v>745000</v>
          </cell>
          <cell r="B208" t="str">
            <v>Loss on Sale PPE</v>
          </cell>
          <cell r="C208">
            <v>31.04</v>
          </cell>
          <cell r="D208" t="str">
            <v>Admin Other Expenses</v>
          </cell>
        </row>
        <row r="209">
          <cell r="A209">
            <v>746000</v>
          </cell>
          <cell r="B209" t="str">
            <v>AirRail</v>
          </cell>
          <cell r="C209">
            <v>21</v>
          </cell>
          <cell r="D209" t="str">
            <v>Travel/Entertainment</v>
          </cell>
        </row>
        <row r="210">
          <cell r="A210">
            <v>746005</v>
          </cell>
          <cell r="B210" t="str">
            <v>Auto Rental</v>
          </cell>
          <cell r="C210">
            <v>21</v>
          </cell>
          <cell r="D210" t="str">
            <v>Travel/Entertainment</v>
          </cell>
        </row>
        <row r="211">
          <cell r="A211">
            <v>746015</v>
          </cell>
          <cell r="B211" t="str">
            <v>Entertainment</v>
          </cell>
          <cell r="C211">
            <v>21</v>
          </cell>
          <cell r="D211" t="str">
            <v>Travel/Entertainment</v>
          </cell>
        </row>
        <row r="212">
          <cell r="A212">
            <v>746020</v>
          </cell>
          <cell r="B212" t="str">
            <v>Lodging</v>
          </cell>
          <cell r="C212">
            <v>21</v>
          </cell>
          <cell r="D212" t="str">
            <v>Travel/Entertainment</v>
          </cell>
        </row>
        <row r="213">
          <cell r="A213">
            <v>746025</v>
          </cell>
          <cell r="B213" t="str">
            <v>Meals</v>
          </cell>
          <cell r="C213">
            <v>21</v>
          </cell>
          <cell r="D213" t="str">
            <v>Travel/Entertainment</v>
          </cell>
        </row>
        <row r="214">
          <cell r="A214">
            <v>746030</v>
          </cell>
          <cell r="B214" t="str">
            <v>Mileage</v>
          </cell>
          <cell r="C214">
            <v>21</v>
          </cell>
          <cell r="D214" t="str">
            <v>Travel/Entertainment</v>
          </cell>
        </row>
        <row r="215">
          <cell r="A215">
            <v>746040</v>
          </cell>
          <cell r="B215" t="str">
            <v>ParkingTollsTips</v>
          </cell>
          <cell r="C215">
            <v>21</v>
          </cell>
          <cell r="D215" t="str">
            <v>Travel/Entertainment</v>
          </cell>
        </row>
        <row r="216">
          <cell r="A216">
            <v>746045</v>
          </cell>
          <cell r="B216" t="str">
            <v>TaxiLimo</v>
          </cell>
          <cell r="C216">
            <v>21</v>
          </cell>
          <cell r="D216" t="str">
            <v>Travel/Entertainment</v>
          </cell>
        </row>
        <row r="217">
          <cell r="A217">
            <v>746055</v>
          </cell>
          <cell r="B217" t="str">
            <v>Other Travel Expense</v>
          </cell>
          <cell r="C217">
            <v>21</v>
          </cell>
          <cell r="D217" t="str">
            <v>Travel/Entertainment</v>
          </cell>
        </row>
        <row r="218">
          <cell r="A218">
            <v>747000</v>
          </cell>
          <cell r="B218" t="str">
            <v>NonPhysician Prof Ed Expenses</v>
          </cell>
          <cell r="C218">
            <v>26</v>
          </cell>
          <cell r="D218" t="str">
            <v>Dues &amp; Subscriptions</v>
          </cell>
        </row>
        <row r="219">
          <cell r="A219">
            <v>747010</v>
          </cell>
          <cell r="B219" t="str">
            <v>Physician Prof Ed Expenses</v>
          </cell>
          <cell r="C219">
            <v>26</v>
          </cell>
          <cell r="D219" t="str">
            <v>Dues &amp; Subscriptions</v>
          </cell>
        </row>
        <row r="220">
          <cell r="A220">
            <v>747015</v>
          </cell>
          <cell r="B220" t="str">
            <v>RegistrationCourse Fees</v>
          </cell>
          <cell r="C220">
            <v>26</v>
          </cell>
          <cell r="D220" t="str">
            <v>Dues &amp; Subscriptions</v>
          </cell>
        </row>
        <row r="221">
          <cell r="A221">
            <v>747020</v>
          </cell>
          <cell r="B221" t="str">
            <v>SeminarEducation Expenses</v>
          </cell>
          <cell r="C221">
            <v>26</v>
          </cell>
          <cell r="D221" t="str">
            <v>Dues &amp; Subscriptions</v>
          </cell>
        </row>
        <row r="222">
          <cell r="A222">
            <v>747030</v>
          </cell>
          <cell r="B222" t="str">
            <v>Training</v>
          </cell>
          <cell r="C222">
            <v>31.04</v>
          </cell>
          <cell r="D222" t="str">
            <v>Admin Other Expenses</v>
          </cell>
        </row>
        <row r="223">
          <cell r="A223">
            <v>748000</v>
          </cell>
          <cell r="B223" t="str">
            <v>Advertising</v>
          </cell>
          <cell r="C223">
            <v>31.05</v>
          </cell>
          <cell r="D223" t="str">
            <v>Advertising Expense</v>
          </cell>
        </row>
        <row r="224">
          <cell r="A224">
            <v>748005</v>
          </cell>
          <cell r="B224" t="str">
            <v>Corporate Sponsorship</v>
          </cell>
          <cell r="C224">
            <v>31.05</v>
          </cell>
          <cell r="D224" t="str">
            <v>Advertising Expense</v>
          </cell>
        </row>
        <row r="225">
          <cell r="A225">
            <v>748010</v>
          </cell>
          <cell r="B225" t="str">
            <v>Marketing</v>
          </cell>
          <cell r="C225">
            <v>31.05</v>
          </cell>
          <cell r="D225" t="str">
            <v>Advertising Expense</v>
          </cell>
        </row>
        <row r="226">
          <cell r="A226">
            <v>748020</v>
          </cell>
          <cell r="B226" t="str">
            <v>Promotional Items</v>
          </cell>
          <cell r="C226">
            <v>31.05</v>
          </cell>
          <cell r="D226" t="str">
            <v>Advertising Expense</v>
          </cell>
        </row>
        <row r="227">
          <cell r="A227">
            <v>748031</v>
          </cell>
          <cell r="B227" t="str">
            <v>Community Benefit Expense</v>
          </cell>
          <cell r="C227">
            <v>31.04</v>
          </cell>
          <cell r="D227" t="str">
            <v>Admin Other Expenses</v>
          </cell>
        </row>
        <row r="228">
          <cell r="A228">
            <v>749000</v>
          </cell>
          <cell r="B228" t="str">
            <v>BoardofDirBrdCommitteeMeetgs</v>
          </cell>
          <cell r="C228">
            <v>31.02</v>
          </cell>
          <cell r="D228" t="str">
            <v>Other Corporate Expenses</v>
          </cell>
        </row>
        <row r="229">
          <cell r="A229">
            <v>749030</v>
          </cell>
          <cell r="B229" t="str">
            <v>CostReportNonReimbEntertaExps</v>
          </cell>
          <cell r="C229">
            <v>31.04</v>
          </cell>
          <cell r="D229" t="str">
            <v>Admin Other Expenses</v>
          </cell>
        </row>
        <row r="230">
          <cell r="A230">
            <v>749035</v>
          </cell>
          <cell r="B230" t="str">
            <v>Other Meetings Expense</v>
          </cell>
          <cell r="C230">
            <v>31.02</v>
          </cell>
          <cell r="D230" t="str">
            <v>Other Corporate Expenses</v>
          </cell>
        </row>
        <row r="231">
          <cell r="A231">
            <v>750000</v>
          </cell>
          <cell r="B231" t="str">
            <v>OtherOperatgExptraCompWithHM</v>
          </cell>
          <cell r="C231">
            <v>31.04</v>
          </cell>
          <cell r="D231" t="str">
            <v>Admin Other Expenses</v>
          </cell>
        </row>
        <row r="232">
          <cell r="A232">
            <v>750005</v>
          </cell>
          <cell r="B232" t="str">
            <v>OtherOperatgExpterCompBetwnHMs</v>
          </cell>
          <cell r="C232">
            <v>31.04</v>
          </cell>
          <cell r="D232" t="str">
            <v>Admin Other Expenses</v>
          </cell>
        </row>
        <row r="233">
          <cell r="A233">
            <v>751010</v>
          </cell>
          <cell r="B233" t="str">
            <v>System Office Fees</v>
          </cell>
          <cell r="C233">
            <v>32</v>
          </cell>
          <cell r="D233" t="str">
            <v>Professional/Consulting Fees</v>
          </cell>
        </row>
        <row r="234">
          <cell r="A234">
            <v>755006</v>
          </cell>
          <cell r="B234" t="str">
            <v>Administrative Fees CDMS</v>
          </cell>
          <cell r="C234">
            <v>31.02</v>
          </cell>
          <cell r="D234" t="str">
            <v>Other Corporate Expenses</v>
          </cell>
        </row>
        <row r="235">
          <cell r="A235">
            <v>755010</v>
          </cell>
          <cell r="B235" t="str">
            <v>AmbulancePatientTransportExps</v>
          </cell>
          <cell r="C235">
            <v>31.04</v>
          </cell>
          <cell r="D235" t="str">
            <v>Admin Other Expenses</v>
          </cell>
        </row>
        <row r="236">
          <cell r="A236">
            <v>755020</v>
          </cell>
          <cell r="B236" t="str">
            <v>BankFinance Service Charges</v>
          </cell>
          <cell r="C236">
            <v>31.04</v>
          </cell>
          <cell r="D236" t="str">
            <v>Admin Other Expenses</v>
          </cell>
        </row>
        <row r="237">
          <cell r="A237">
            <v>755025</v>
          </cell>
          <cell r="B237" t="str">
            <v>Books and Subscriptions</v>
          </cell>
          <cell r="C237">
            <v>31.04</v>
          </cell>
          <cell r="D237" t="str">
            <v>Admin Other Expenses</v>
          </cell>
        </row>
        <row r="238">
          <cell r="A238">
            <v>755035</v>
          </cell>
          <cell r="B238" t="str">
            <v>Copier Allocation</v>
          </cell>
          <cell r="C238">
            <v>31.04</v>
          </cell>
          <cell r="D238" t="str">
            <v>Admin Other Expenses</v>
          </cell>
        </row>
        <row r="239">
          <cell r="A239">
            <v>755040</v>
          </cell>
          <cell r="B239" t="str">
            <v>Courier Service Costs</v>
          </cell>
          <cell r="C239">
            <v>31.04</v>
          </cell>
          <cell r="D239" t="str">
            <v>Admin Other Expenses</v>
          </cell>
        </row>
        <row r="240">
          <cell r="A240">
            <v>755050</v>
          </cell>
          <cell r="B240" t="str">
            <v>DisbtofUnrestrrDonationsGiftKd</v>
          </cell>
          <cell r="C240">
            <v>31.04</v>
          </cell>
          <cell r="D240" t="str">
            <v>Admin Other Expenses</v>
          </cell>
        </row>
        <row r="241">
          <cell r="A241">
            <v>755055</v>
          </cell>
          <cell r="B241" t="str">
            <v>DisbtofUnRstrDntnsOutHM</v>
          </cell>
          <cell r="C241">
            <v>31.04</v>
          </cell>
          <cell r="D241" t="str">
            <v>Admin Other Expenses</v>
          </cell>
        </row>
        <row r="242">
          <cell r="A242">
            <v>755060</v>
          </cell>
          <cell r="B242" t="str">
            <v>DisbtofUnrestrrDonationsWithHM</v>
          </cell>
          <cell r="C242">
            <v>31.04</v>
          </cell>
          <cell r="D242" t="str">
            <v>Admin Other Expenses</v>
          </cell>
        </row>
        <row r="243">
          <cell r="A243">
            <v>755065</v>
          </cell>
          <cell r="B243" t="str">
            <v>Discounts</v>
          </cell>
          <cell r="C243">
            <v>31.04</v>
          </cell>
          <cell r="D243" t="str">
            <v>Admin Other Expenses</v>
          </cell>
        </row>
        <row r="244">
          <cell r="A244">
            <v>755066</v>
          </cell>
          <cell r="B244" t="str">
            <v>Donated Services Category III</v>
          </cell>
          <cell r="C244">
            <v>31.03</v>
          </cell>
          <cell r="D244" t="str">
            <v>Donations</v>
          </cell>
        </row>
        <row r="245">
          <cell r="A245">
            <v>755070</v>
          </cell>
          <cell r="B245" t="str">
            <v>Dues</v>
          </cell>
          <cell r="C245">
            <v>26</v>
          </cell>
          <cell r="D245" t="str">
            <v>Dues &amp; Subscriptions</v>
          </cell>
        </row>
        <row r="246">
          <cell r="A246">
            <v>755080</v>
          </cell>
          <cell r="B246" t="str">
            <v>Employee Recruitment Expenses</v>
          </cell>
          <cell r="C246">
            <v>15</v>
          </cell>
          <cell r="D246" t="str">
            <v>Empl Bene-Non Payroll</v>
          </cell>
        </row>
        <row r="247">
          <cell r="A247">
            <v>755085</v>
          </cell>
          <cell r="B247" t="str">
            <v>Employee Relations</v>
          </cell>
          <cell r="C247">
            <v>31.04</v>
          </cell>
          <cell r="D247" t="str">
            <v>Admin Other Expenses</v>
          </cell>
        </row>
        <row r="248">
          <cell r="A248">
            <v>755086</v>
          </cell>
          <cell r="B248" t="str">
            <v>Fundraisg Activities Operatg</v>
          </cell>
          <cell r="C248">
            <v>31.04</v>
          </cell>
          <cell r="D248" t="str">
            <v>Admin Other Expenses</v>
          </cell>
        </row>
        <row r="249">
          <cell r="A249">
            <v>755090</v>
          </cell>
          <cell r="B249" t="str">
            <v>Grant Projects Restricted</v>
          </cell>
          <cell r="C249">
            <v>31.04</v>
          </cell>
          <cell r="D249" t="str">
            <v>Admin Other Expenses</v>
          </cell>
        </row>
        <row r="250">
          <cell r="A250">
            <v>755105</v>
          </cell>
          <cell r="B250" t="str">
            <v>Institutional Membership Fees</v>
          </cell>
          <cell r="C250">
            <v>26</v>
          </cell>
          <cell r="D250" t="str">
            <v>Dues &amp; Subscriptions</v>
          </cell>
        </row>
        <row r="251">
          <cell r="A251">
            <v>755115</v>
          </cell>
          <cell r="B251" t="str">
            <v>Late Penalty Fees</v>
          </cell>
          <cell r="C251">
            <v>31.04</v>
          </cell>
          <cell r="D251" t="str">
            <v>Admin Other Expenses</v>
          </cell>
        </row>
        <row r="252">
          <cell r="A252">
            <v>755125</v>
          </cell>
          <cell r="B252" t="str">
            <v>Licenses Fees and Permits</v>
          </cell>
          <cell r="C252">
            <v>29</v>
          </cell>
          <cell r="D252" t="str">
            <v>Taxes &amp; Licenses-Non Cap</v>
          </cell>
        </row>
        <row r="253">
          <cell r="A253">
            <v>755140</v>
          </cell>
          <cell r="B253" t="str">
            <v>Postage</v>
          </cell>
          <cell r="C253">
            <v>31.04</v>
          </cell>
          <cell r="D253" t="str">
            <v>Admin Other Expenses</v>
          </cell>
        </row>
        <row r="254">
          <cell r="A254">
            <v>755145</v>
          </cell>
          <cell r="B254" t="str">
            <v>Printing And Duplicating</v>
          </cell>
          <cell r="C254">
            <v>31.04</v>
          </cell>
          <cell r="D254" t="str">
            <v>Admin Other Expenses</v>
          </cell>
        </row>
        <row r="255">
          <cell r="A255">
            <v>755150</v>
          </cell>
          <cell r="B255" t="str">
            <v>Record Retention Expenses</v>
          </cell>
          <cell r="C255">
            <v>31.04</v>
          </cell>
          <cell r="D255" t="str">
            <v>Admin Other Expenses</v>
          </cell>
        </row>
        <row r="256">
          <cell r="A256">
            <v>755160</v>
          </cell>
          <cell r="B256" t="str">
            <v>Remote Hosting Fees</v>
          </cell>
          <cell r="C256">
            <v>31.04</v>
          </cell>
          <cell r="D256" t="str">
            <v>Admin Other Expenses</v>
          </cell>
        </row>
        <row r="257">
          <cell r="A257">
            <v>755166</v>
          </cell>
          <cell r="B257" t="str">
            <v>Restricted Expense</v>
          </cell>
          <cell r="C257">
            <v>31.04</v>
          </cell>
          <cell r="D257" t="str">
            <v>Admin Other Expenses</v>
          </cell>
        </row>
        <row r="258">
          <cell r="A258">
            <v>755167</v>
          </cell>
          <cell r="B258" t="str">
            <v>Scholarship Expense</v>
          </cell>
          <cell r="C258">
            <v>31.04</v>
          </cell>
          <cell r="D258" t="str">
            <v>Admin Other Expenses</v>
          </cell>
        </row>
        <row r="259">
          <cell r="A259">
            <v>755170</v>
          </cell>
          <cell r="B259" t="str">
            <v>Security Expense</v>
          </cell>
          <cell r="C259">
            <v>31.04</v>
          </cell>
          <cell r="D259" t="str">
            <v>Admin Other Expenses</v>
          </cell>
        </row>
        <row r="260">
          <cell r="A260">
            <v>755175</v>
          </cell>
          <cell r="B260" t="str">
            <v>Software License Maintenance</v>
          </cell>
          <cell r="C260">
            <v>25</v>
          </cell>
          <cell r="D260" t="str">
            <v>Repairs &amp; Maintenance</v>
          </cell>
        </row>
        <row r="261">
          <cell r="A261">
            <v>755180</v>
          </cell>
          <cell r="B261" t="str">
            <v>Software NonCapital</v>
          </cell>
          <cell r="C261">
            <v>31.04</v>
          </cell>
          <cell r="D261" t="str">
            <v>Admin Other Expenses</v>
          </cell>
        </row>
        <row r="262">
          <cell r="A262">
            <v>755185</v>
          </cell>
          <cell r="B262" t="str">
            <v>Special Projects And Programs</v>
          </cell>
          <cell r="C262">
            <v>31.04</v>
          </cell>
          <cell r="D262" t="str">
            <v>Admin Other Expenses</v>
          </cell>
        </row>
        <row r="263">
          <cell r="A263">
            <v>755200</v>
          </cell>
          <cell r="B263" t="str">
            <v>OtherMiscellaneousOperatgExps</v>
          </cell>
          <cell r="C263">
            <v>31.04</v>
          </cell>
          <cell r="D263" t="str">
            <v>Admin Other Expenses</v>
          </cell>
        </row>
        <row r="264">
          <cell r="A264">
            <v>755220</v>
          </cell>
          <cell r="B264" t="str">
            <v>Residency Residents</v>
          </cell>
          <cell r="C264">
            <v>31.04</v>
          </cell>
          <cell r="D264" t="str">
            <v>Admin Other Expenses</v>
          </cell>
        </row>
        <row r="265">
          <cell r="A265">
            <v>760005</v>
          </cell>
          <cell r="B265" t="str">
            <v>Amortization Software</v>
          </cell>
          <cell r="C265">
            <v>5</v>
          </cell>
          <cell r="D265" t="str">
            <v>New Cap-Mov Equip</v>
          </cell>
        </row>
        <row r="266">
          <cell r="A266">
            <v>763100</v>
          </cell>
          <cell r="B266" t="str">
            <v>Depreciation Land Improvements</v>
          </cell>
          <cell r="C266">
            <v>4</v>
          </cell>
          <cell r="D266" t="str">
            <v>New Cap-Bldgs &amp; Fixt</v>
          </cell>
        </row>
        <row r="267">
          <cell r="A267">
            <v>763205</v>
          </cell>
          <cell r="B267" t="str">
            <v>Depreciation Building</v>
          </cell>
          <cell r="C267">
            <v>4</v>
          </cell>
          <cell r="D267" t="str">
            <v>New Cap-Bldgs &amp; Fixt</v>
          </cell>
        </row>
        <row r="268">
          <cell r="A268">
            <v>763215</v>
          </cell>
          <cell r="B268" t="str">
            <v>Depreciation Bldg Improvements</v>
          </cell>
          <cell r="C268">
            <v>4</v>
          </cell>
          <cell r="D268" t="str">
            <v>New Cap-Bldgs &amp; Fixt</v>
          </cell>
        </row>
        <row r="269">
          <cell r="A269">
            <v>763220</v>
          </cell>
          <cell r="B269" t="str">
            <v>Depr Bldg Service Equip</v>
          </cell>
          <cell r="C269">
            <v>4</v>
          </cell>
          <cell r="D269" t="str">
            <v>New Cap-Bldgs &amp; Fixt</v>
          </cell>
        </row>
        <row r="270">
          <cell r="A270">
            <v>763230</v>
          </cell>
          <cell r="B270" t="str">
            <v>Depreciation Fixed Equipment</v>
          </cell>
          <cell r="C270">
            <v>4</v>
          </cell>
          <cell r="D270" t="str">
            <v>New Cap-Bldgs &amp; Fixt</v>
          </cell>
        </row>
        <row r="271">
          <cell r="A271">
            <v>764050</v>
          </cell>
          <cell r="B271" t="str">
            <v>Depreciation Computer Hardware</v>
          </cell>
          <cell r="C271">
            <v>5</v>
          </cell>
          <cell r="D271" t="str">
            <v>New Cap-Mov Equip</v>
          </cell>
        </row>
        <row r="272">
          <cell r="A272">
            <v>764065</v>
          </cell>
          <cell r="B272" t="str">
            <v>Depreciation Moveable Equip</v>
          </cell>
          <cell r="C272">
            <v>5</v>
          </cell>
          <cell r="D272" t="str">
            <v>New Cap-Mov Equip</v>
          </cell>
        </row>
        <row r="273">
          <cell r="A273">
            <v>764080</v>
          </cell>
          <cell r="B273" t="str">
            <v>DeprMoveableEquipNursgDepts</v>
          </cell>
          <cell r="C273">
            <v>5</v>
          </cell>
          <cell r="D273" t="str">
            <v>New Cap-Mov Equip</v>
          </cell>
        </row>
        <row r="274">
          <cell r="A274">
            <v>764090</v>
          </cell>
          <cell r="B274" t="str">
            <v>DeprMoveableEquipSupportDepts</v>
          </cell>
          <cell r="C274">
            <v>5</v>
          </cell>
          <cell r="D274" t="str">
            <v>New Cap-Mov Equip</v>
          </cell>
        </row>
        <row r="275">
          <cell r="A275">
            <v>764095</v>
          </cell>
          <cell r="B275" t="str">
            <v>Depreciation other </v>
          </cell>
          <cell r="C275">
            <v>5</v>
          </cell>
          <cell r="D275" t="str">
            <v>New Cap-Mov Equip</v>
          </cell>
        </row>
        <row r="276">
          <cell r="A276">
            <v>766005</v>
          </cell>
          <cell r="B276" t="str">
            <v>Capitalized Interest Contra</v>
          </cell>
          <cell r="C276">
            <v>30</v>
          </cell>
          <cell r="D276" t="str">
            <v>Interest Expense</v>
          </cell>
        </row>
        <row r="277">
          <cell r="A277">
            <v>766011</v>
          </cell>
          <cell r="B277" t="str">
            <v>Intercompany Interest</v>
          </cell>
          <cell r="C277">
            <v>30</v>
          </cell>
          <cell r="D277" t="str">
            <v>Interest Expense</v>
          </cell>
        </row>
        <row r="278">
          <cell r="A278">
            <v>766015</v>
          </cell>
          <cell r="B278" t="str">
            <v>Int Exp CDMS</v>
          </cell>
          <cell r="C278">
            <v>30</v>
          </cell>
          <cell r="D278" t="str">
            <v>Interest Expense</v>
          </cell>
        </row>
        <row r="279">
          <cell r="A279">
            <v>766070</v>
          </cell>
          <cell r="B279" t="str">
            <v>Int Exp 02D Var Wisconsin</v>
          </cell>
          <cell r="C279">
            <v>30</v>
          </cell>
          <cell r="D279" t="str">
            <v>Interest Expense</v>
          </cell>
        </row>
        <row r="280">
          <cell r="A280">
            <v>766155</v>
          </cell>
          <cell r="B280" t="str">
            <v>Int Exp Basis Swap</v>
          </cell>
          <cell r="C280">
            <v>30</v>
          </cell>
          <cell r="D280" t="str">
            <v>Interest Expense</v>
          </cell>
        </row>
        <row r="281">
          <cell r="A281">
            <v>766170</v>
          </cell>
          <cell r="B281" t="str">
            <v>Int Exp Local Bonds</v>
          </cell>
          <cell r="C281">
            <v>30</v>
          </cell>
          <cell r="D281" t="str">
            <v>Interest Expense</v>
          </cell>
        </row>
        <row r="282">
          <cell r="A282">
            <v>766180</v>
          </cell>
          <cell r="B282" t="str">
            <v>CDMS Int Exp 10E Fixed WI</v>
          </cell>
          <cell r="C282">
            <v>30</v>
          </cell>
          <cell r="D282" t="str">
            <v>Interest Expense</v>
          </cell>
        </row>
        <row r="283">
          <cell r="A283">
            <v>771500</v>
          </cell>
          <cell r="B283" t="str">
            <v>Other Fed State Mun Taxes</v>
          </cell>
          <cell r="C283">
            <v>8</v>
          </cell>
          <cell r="D283" t="str">
            <v>Taxes &amp; Licenses (Non-Inc)</v>
          </cell>
        </row>
        <row r="284">
          <cell r="A284">
            <v>771505</v>
          </cell>
          <cell r="B284" t="str">
            <v>Personal Property Tax</v>
          </cell>
          <cell r="C284">
            <v>8</v>
          </cell>
          <cell r="D284" t="str">
            <v>Taxes &amp; Licenses (Non-Inc)</v>
          </cell>
        </row>
        <row r="285">
          <cell r="A285">
            <v>771510</v>
          </cell>
          <cell r="B285" t="str">
            <v>Real Estate Tax</v>
          </cell>
          <cell r="C285">
            <v>8</v>
          </cell>
          <cell r="D285" t="str">
            <v>Taxes &amp; Licenses (Non-Inc)</v>
          </cell>
        </row>
        <row r="286">
          <cell r="A286">
            <v>787010</v>
          </cell>
          <cell r="B286" t="str">
            <v>Restructuring Costs</v>
          </cell>
          <cell r="C286">
            <v>31.04</v>
          </cell>
          <cell r="D286" t="str">
            <v>Admin Other Expenses</v>
          </cell>
        </row>
        <row r="287">
          <cell r="A287">
            <v>787011</v>
          </cell>
          <cell r="B287" t="str">
            <v>Non Recurring Operating Exps</v>
          </cell>
          <cell r="C287">
            <v>31.04</v>
          </cell>
          <cell r="D287" t="str">
            <v>Admin Other Expenses</v>
          </cell>
        </row>
        <row r="288">
          <cell r="A288">
            <v>787012</v>
          </cell>
          <cell r="B288" t="str">
            <v>Symphony Non Recurring Op Exps</v>
          </cell>
          <cell r="C288">
            <v>16</v>
          </cell>
          <cell r="D288" t="str">
            <v>Profit Sharing/Pension Plans</v>
          </cell>
        </row>
        <row r="289">
          <cell r="A289">
            <v>787013</v>
          </cell>
          <cell r="B289" t="str">
            <v>NonRecur Oper Exp Salary Wages</v>
          </cell>
          <cell r="C289">
            <v>12</v>
          </cell>
          <cell r="D289" t="str">
            <v>Salaries &amp; Wages-Others</v>
          </cell>
        </row>
        <row r="290">
          <cell r="A290">
            <v>800005</v>
          </cell>
          <cell r="B290" t="str">
            <v>Investment Income HSD</v>
          </cell>
          <cell r="C290">
            <v>30</v>
          </cell>
          <cell r="D290" t="str">
            <v>Interest Expense</v>
          </cell>
        </row>
        <row r="291">
          <cell r="A291">
            <v>802000</v>
          </cell>
          <cell r="B291" t="str">
            <v>Investment Income NonHSD</v>
          </cell>
          <cell r="C291">
            <v>30</v>
          </cell>
          <cell r="D291" t="str">
            <v>Interest Expense</v>
          </cell>
        </row>
        <row r="292">
          <cell r="A292">
            <v>804000</v>
          </cell>
          <cell r="B292" t="str">
            <v>Unrealized GaLoss on vests HSD</v>
          </cell>
          <cell r="C292">
            <v>30</v>
          </cell>
          <cell r="D292" t="str">
            <v>Interest Expense</v>
          </cell>
        </row>
        <row r="293">
          <cell r="A293">
            <v>806000</v>
          </cell>
          <cell r="B293" t="str">
            <v>UnrzdGaLossonvestsOthrvests</v>
          </cell>
          <cell r="C293">
            <v>30</v>
          </cell>
          <cell r="D293" t="str">
            <v>Interest Expense</v>
          </cell>
        </row>
        <row r="294">
          <cell r="A294">
            <v>809000</v>
          </cell>
          <cell r="B294" t="str">
            <v>IncomefromUnconsEntitiesNonOp</v>
          </cell>
          <cell r="C294">
            <v>30</v>
          </cell>
          <cell r="D294" t="str">
            <v>Interest Expense</v>
          </cell>
        </row>
        <row r="295">
          <cell r="A295">
            <v>815000</v>
          </cell>
          <cell r="B295" t="str">
            <v>Donations Made</v>
          </cell>
          <cell r="C295">
            <v>31.03</v>
          </cell>
          <cell r="D295" t="str">
            <v>Donations</v>
          </cell>
        </row>
        <row r="296">
          <cell r="A296">
            <v>826030</v>
          </cell>
          <cell r="B296" t="str">
            <v>GaLossOthertRateSwapsCDMS</v>
          </cell>
          <cell r="C296">
            <v>30</v>
          </cell>
          <cell r="D296" t="str">
            <v>Interest Expense</v>
          </cell>
        </row>
      </sheetData>
      <sheetData sheetId="58">
        <row r="7">
          <cell r="A7" t="str">
            <v>PS Dept</v>
          </cell>
          <cell r="B7" t="str">
            <v>PS Dept Description</v>
          </cell>
        </row>
        <row r="8">
          <cell r="A8">
            <v>16450</v>
          </cell>
          <cell r="B8" t="str">
            <v>Oncology Support Services 001</v>
          </cell>
        </row>
        <row r="9">
          <cell r="A9">
            <v>32325</v>
          </cell>
          <cell r="B9" t="str">
            <v>Ambulance Ground 001</v>
          </cell>
        </row>
        <row r="10">
          <cell r="A10">
            <v>64100</v>
          </cell>
          <cell r="B10" t="str">
            <v>Administration 001</v>
          </cell>
        </row>
        <row r="11">
          <cell r="A11">
            <v>64250</v>
          </cell>
          <cell r="B11" t="str">
            <v>Administration 005</v>
          </cell>
        </row>
        <row r="12">
          <cell r="A12">
            <v>64254</v>
          </cell>
          <cell r="B12" t="str">
            <v>Administration 007</v>
          </cell>
        </row>
        <row r="13">
          <cell r="A13">
            <v>64257</v>
          </cell>
          <cell r="B13" t="str">
            <v>Administration 008</v>
          </cell>
        </row>
        <row r="14">
          <cell r="A14">
            <v>64600</v>
          </cell>
          <cell r="B14" t="str">
            <v>Business Devp 001</v>
          </cell>
        </row>
        <row r="15">
          <cell r="A15">
            <v>64601</v>
          </cell>
          <cell r="B15" t="str">
            <v>Business Devp 002</v>
          </cell>
        </row>
        <row r="16">
          <cell r="A16">
            <v>64900</v>
          </cell>
          <cell r="B16" t="str">
            <v>CHAN 001</v>
          </cell>
        </row>
        <row r="17">
          <cell r="A17">
            <v>64954</v>
          </cell>
          <cell r="B17" t="str">
            <v>Depreciation Amortization 001</v>
          </cell>
        </row>
        <row r="18">
          <cell r="A18">
            <v>64950</v>
          </cell>
          <cell r="B18" t="str">
            <v>Balance Sheet Department 001</v>
          </cell>
        </row>
        <row r="19">
          <cell r="A19">
            <v>64951</v>
          </cell>
          <cell r="B19" t="str">
            <v>Corporate Transactions 001</v>
          </cell>
        </row>
        <row r="20">
          <cell r="A20">
            <v>64959</v>
          </cell>
          <cell r="B20" t="str">
            <v>Miscellaneous 001</v>
          </cell>
        </row>
        <row r="21">
          <cell r="A21">
            <v>64966</v>
          </cell>
          <cell r="B21" t="str">
            <v>Interest 001</v>
          </cell>
        </row>
        <row r="22">
          <cell r="A22">
            <v>64971</v>
          </cell>
          <cell r="B22" t="str">
            <v>Clay County Hospital</v>
          </cell>
        </row>
        <row r="23">
          <cell r="A23">
            <v>64976</v>
          </cell>
          <cell r="B23" t="str">
            <v>Project Because</v>
          </cell>
        </row>
        <row r="24">
          <cell r="A24">
            <v>64988</v>
          </cell>
          <cell r="B24" t="str">
            <v>Unassigned Expense 001</v>
          </cell>
        </row>
        <row r="25">
          <cell r="A25">
            <v>65050</v>
          </cell>
          <cell r="B25" t="str">
            <v>Financial Reporting Analysis</v>
          </cell>
        </row>
        <row r="26">
          <cell r="A26">
            <v>65100</v>
          </cell>
          <cell r="B26" t="str">
            <v>General Finance 001</v>
          </cell>
        </row>
        <row r="27">
          <cell r="A27">
            <v>65102</v>
          </cell>
          <cell r="B27" t="str">
            <v>General Finance 002</v>
          </cell>
        </row>
        <row r="28">
          <cell r="A28">
            <v>65200</v>
          </cell>
          <cell r="B28" t="str">
            <v>Managed Care Contracting 001</v>
          </cell>
        </row>
        <row r="29">
          <cell r="A29">
            <v>65300</v>
          </cell>
          <cell r="B29" t="str">
            <v>Reimbursement 001</v>
          </cell>
        </row>
        <row r="30">
          <cell r="A30">
            <v>65350</v>
          </cell>
          <cell r="B30" t="str">
            <v>Decision Support 001</v>
          </cell>
        </row>
        <row r="31">
          <cell r="A31">
            <v>65375</v>
          </cell>
          <cell r="B31" t="str">
            <v>Treasury 001</v>
          </cell>
        </row>
        <row r="32">
          <cell r="A32">
            <v>65450</v>
          </cell>
          <cell r="B32" t="str">
            <v>Revenue Cycle Mgmt 001</v>
          </cell>
        </row>
        <row r="33">
          <cell r="A33">
            <v>65454</v>
          </cell>
          <cell r="B33" t="str">
            <v>Revenue Cycle Mgmt 004</v>
          </cell>
        </row>
        <row r="34">
          <cell r="A34">
            <v>65500</v>
          </cell>
          <cell r="B34" t="str">
            <v>Strategic Planning 001</v>
          </cell>
        </row>
        <row r="35">
          <cell r="A35">
            <v>65750</v>
          </cell>
          <cell r="B35" t="str">
            <v>Patient Access Admitting 001</v>
          </cell>
        </row>
        <row r="36">
          <cell r="A36">
            <v>65850</v>
          </cell>
          <cell r="B36" t="str">
            <v>Central Scheduling 001</v>
          </cell>
        </row>
        <row r="37">
          <cell r="A37">
            <v>66050</v>
          </cell>
          <cell r="B37" t="str">
            <v>Patient Accounting 001</v>
          </cell>
        </row>
        <row r="38">
          <cell r="A38">
            <v>66052</v>
          </cell>
          <cell r="B38" t="str">
            <v>Patient Accounting 002</v>
          </cell>
        </row>
        <row r="39">
          <cell r="A39">
            <v>66400</v>
          </cell>
          <cell r="B39" t="str">
            <v>Health Info Mgmt Admin 001</v>
          </cell>
        </row>
        <row r="40">
          <cell r="A40">
            <v>66450</v>
          </cell>
          <cell r="B40" t="str">
            <v>Hlth Info Mgmt Operations 001</v>
          </cell>
        </row>
        <row r="41">
          <cell r="A41">
            <v>66500</v>
          </cell>
          <cell r="B41" t="str">
            <v>HIM Coding Documentation 001</v>
          </cell>
        </row>
        <row r="42">
          <cell r="A42">
            <v>66600</v>
          </cell>
          <cell r="B42" t="str">
            <v>Marketing 001</v>
          </cell>
        </row>
        <row r="43">
          <cell r="A43">
            <v>66702</v>
          </cell>
          <cell r="B43" t="str">
            <v>Community Relations 001</v>
          </cell>
        </row>
        <row r="44">
          <cell r="A44">
            <v>66751</v>
          </cell>
          <cell r="B44" t="str">
            <v>Emergency Pregnancy Services</v>
          </cell>
        </row>
        <row r="45">
          <cell r="A45">
            <v>66752</v>
          </cell>
          <cell r="B45" t="str">
            <v>Community Svc Prog 001</v>
          </cell>
        </row>
        <row r="46">
          <cell r="A46">
            <v>66756</v>
          </cell>
          <cell r="B46" t="str">
            <v>Vincentian Services</v>
          </cell>
        </row>
        <row r="47">
          <cell r="A47">
            <v>66757</v>
          </cell>
          <cell r="B47" t="str">
            <v>Faith Community Nursing</v>
          </cell>
        </row>
        <row r="48">
          <cell r="A48">
            <v>66800</v>
          </cell>
          <cell r="B48" t="str">
            <v>Public Relations 001</v>
          </cell>
        </row>
        <row r="49">
          <cell r="A49">
            <v>66850</v>
          </cell>
          <cell r="B49" t="str">
            <v>Benefits Admin 001</v>
          </cell>
        </row>
        <row r="50">
          <cell r="A50">
            <v>66854</v>
          </cell>
          <cell r="B50" t="str">
            <v>Benefits Admin 003</v>
          </cell>
        </row>
        <row r="51">
          <cell r="A51">
            <v>66900</v>
          </cell>
          <cell r="B51" t="str">
            <v>Compensation Services 001</v>
          </cell>
        </row>
        <row r="52">
          <cell r="A52">
            <v>66940</v>
          </cell>
          <cell r="B52" t="str">
            <v>Employee Education 001</v>
          </cell>
        </row>
        <row r="53">
          <cell r="A53">
            <v>66980</v>
          </cell>
          <cell r="B53" t="str">
            <v>Employee Hlth and Wellness 001</v>
          </cell>
        </row>
        <row r="54">
          <cell r="A54">
            <v>67030</v>
          </cell>
          <cell r="B54" t="str">
            <v>Employee Labor Relations 001</v>
          </cell>
        </row>
        <row r="55">
          <cell r="A55">
            <v>67031</v>
          </cell>
          <cell r="B55" t="str">
            <v>Associate Engagement</v>
          </cell>
        </row>
        <row r="56">
          <cell r="A56">
            <v>67110</v>
          </cell>
          <cell r="B56" t="str">
            <v>Public Relations 001</v>
          </cell>
        </row>
        <row r="57">
          <cell r="A57">
            <v>67250</v>
          </cell>
          <cell r="B57" t="str">
            <v>Corp Responsibility Prgrm 001</v>
          </cell>
        </row>
        <row r="58">
          <cell r="A58">
            <v>67400</v>
          </cell>
          <cell r="B58" t="str">
            <v>Risk Management 001</v>
          </cell>
        </row>
        <row r="59">
          <cell r="A59">
            <v>67450</v>
          </cell>
          <cell r="B59" t="str">
            <v>Total Quality Management 001</v>
          </cell>
        </row>
        <row r="60">
          <cell r="A60">
            <v>67552</v>
          </cell>
          <cell r="B60" t="str">
            <v>Medical Staff</v>
          </cell>
        </row>
        <row r="61">
          <cell r="A61">
            <v>67600</v>
          </cell>
          <cell r="B61" t="str">
            <v>Medical Education 001</v>
          </cell>
        </row>
        <row r="62">
          <cell r="A62">
            <v>67950</v>
          </cell>
          <cell r="B62" t="str">
            <v>Physician Support Services 001</v>
          </cell>
        </row>
        <row r="63">
          <cell r="A63">
            <v>67965</v>
          </cell>
          <cell r="B63" t="str">
            <v>Physician Support Services 002</v>
          </cell>
        </row>
        <row r="64">
          <cell r="A64">
            <v>67966</v>
          </cell>
          <cell r="B64" t="str">
            <v>Physician Support Services 003</v>
          </cell>
        </row>
        <row r="65">
          <cell r="A65">
            <v>68000</v>
          </cell>
          <cell r="B65" t="str">
            <v>Chief Legal Counsel 001</v>
          </cell>
        </row>
        <row r="66">
          <cell r="A66">
            <v>68452</v>
          </cell>
          <cell r="B66" t="str">
            <v>Govt Advocacy Relations 001</v>
          </cell>
        </row>
        <row r="67">
          <cell r="A67">
            <v>68500</v>
          </cell>
          <cell r="B67" t="str">
            <v>Mission Integration 001</v>
          </cell>
        </row>
        <row r="68">
          <cell r="A68">
            <v>69150</v>
          </cell>
          <cell r="B68" t="str">
            <v>Maintenance 001</v>
          </cell>
        </row>
        <row r="69">
          <cell r="A69">
            <v>69550</v>
          </cell>
          <cell r="B69" t="str">
            <v>Facility Support 001</v>
          </cell>
        </row>
        <row r="70">
          <cell r="A70">
            <v>69650</v>
          </cell>
          <cell r="B70" t="str">
            <v>Plant Operations 001</v>
          </cell>
        </row>
        <row r="71">
          <cell r="A71">
            <v>69750</v>
          </cell>
          <cell r="B71" t="str">
            <v>Print Shop 001</v>
          </cell>
        </row>
        <row r="72">
          <cell r="A72">
            <v>69850</v>
          </cell>
          <cell r="B72" t="str">
            <v>Security 001</v>
          </cell>
        </row>
        <row r="73">
          <cell r="A73">
            <v>70550</v>
          </cell>
          <cell r="B73" t="str">
            <v>Management Information Sys 001</v>
          </cell>
        </row>
        <row r="74">
          <cell r="A74">
            <v>70600</v>
          </cell>
          <cell r="B74" t="str">
            <v>Telecom Switchboard 001</v>
          </cell>
        </row>
        <row r="75">
          <cell r="A75">
            <v>70663</v>
          </cell>
          <cell r="B75" t="str">
            <v>Inventory Management 002</v>
          </cell>
        </row>
        <row r="76">
          <cell r="A76">
            <v>70700</v>
          </cell>
          <cell r="B76" t="str">
            <v>Purchasing 001</v>
          </cell>
        </row>
        <row r="77">
          <cell r="A77">
            <v>70701</v>
          </cell>
          <cell r="B77" t="str">
            <v>Materials Management 001</v>
          </cell>
        </row>
        <row r="78">
          <cell r="A78">
            <v>76200</v>
          </cell>
          <cell r="B78" t="str">
            <v>ACI INVESTMENTS</v>
          </cell>
        </row>
        <row r="79">
          <cell r="A79">
            <v>76201</v>
          </cell>
          <cell r="B79" t="str">
            <v>ORANGE PARK HEALTHCARE</v>
          </cell>
        </row>
        <row r="80">
          <cell r="A80">
            <v>76218</v>
          </cell>
          <cell r="B80" t="str">
            <v>RIVERSIDE PROPERTIES</v>
          </cell>
        </row>
        <row r="81">
          <cell r="A81">
            <v>76219</v>
          </cell>
          <cell r="B81" t="str">
            <v>WAYCROSS BUILDING</v>
          </cell>
        </row>
        <row r="82">
          <cell r="A82">
            <v>78300</v>
          </cell>
          <cell r="B82" t="str">
            <v>Property Admin Services 001</v>
          </cell>
        </row>
        <row r="83">
          <cell r="A83">
            <v>86056</v>
          </cell>
          <cell r="B83" t="str">
            <v>Grants ARHQ</v>
          </cell>
        </row>
        <row r="84">
          <cell r="A84">
            <v>88500</v>
          </cell>
          <cell r="B84" t="str">
            <v>Fitness Center 001</v>
          </cell>
        </row>
        <row r="85">
          <cell r="A85">
            <v>88701</v>
          </cell>
          <cell r="B85" t="str">
            <v>Seton Pharmacy Dillon</v>
          </cell>
        </row>
        <row r="86">
          <cell r="A86">
            <v>88704</v>
          </cell>
          <cell r="B86" t="str">
            <v>Seton Pharmacy Southside</v>
          </cell>
        </row>
        <row r="87">
          <cell r="A87">
            <v>88705</v>
          </cell>
          <cell r="B87" t="str">
            <v>Seton Pharmacy Northside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to HSW (3)"/>
      <sheetName val="Notes to HSW (2)"/>
      <sheetName val="AP CODING"/>
      <sheetName val="TALLY  (2)"/>
      <sheetName val="Scope Track"/>
      <sheetName val="CALCS"/>
      <sheetName val="G702"/>
      <sheetName val="G703"/>
      <sheetName val="Detail"/>
      <sheetName val="July 10438"/>
      <sheetName val="Staff Recap July"/>
      <sheetName val="SOV Worksheet"/>
      <sheetName val="JRC Cost"/>
      <sheetName val="June 10438"/>
      <sheetName val="Staff Recap June"/>
      <sheetName val="TALLY  (3)"/>
    </sheetNames>
    <sheetDataSet>
      <sheetData sheetId="0"/>
      <sheetData sheetId="1"/>
      <sheetData sheetId="2"/>
      <sheetData sheetId="3"/>
      <sheetData sheetId="4"/>
      <sheetData sheetId="5"/>
      <sheetData sheetId="6">
        <row r="1">
          <cell r="G1" t="str">
            <v>AIA DOCUMENT G702</v>
          </cell>
        </row>
      </sheetData>
      <sheetData sheetId="7">
        <row r="1">
          <cell r="G1" t="str">
            <v>AIA DOCUMENT G702</v>
          </cell>
        </row>
        <row r="10">
          <cell r="V10">
            <v>2.1999999999999999E-2</v>
          </cell>
          <cell r="AI10">
            <v>5.7099999999999998E-3</v>
          </cell>
        </row>
      </sheetData>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port"/>
      <sheetName val="KMC"/>
      <sheetName val="Whatcom"/>
      <sheetName val="UnitedGen"/>
      <sheetName val="SJMC"/>
      <sheetName val="PIMC"/>
      <sheetName val="oip"/>
      <sheetName val="oip kmc"/>
      <sheetName val="PHMG"/>
      <sheetName val="oip phmg"/>
    </sheetNames>
    <sheetDataSet>
      <sheetData sheetId="0" refreshError="1"/>
      <sheetData sheetId="1"/>
      <sheetData sheetId="2" refreshError="1"/>
      <sheetData sheetId="3">
        <row r="33">
          <cell r="B33">
            <v>2012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 BU"/>
      <sheetName val="Crosswalks_ACCT"/>
      <sheetName val="Crosswalks_DEPT"/>
      <sheetName val="App_ID"/>
      <sheetName val="GL Mapping 042414"/>
      <sheetName val="S9B "/>
      <sheetName val="INEva PS Depts All"/>
      <sheetName val="Pt Rev Depts"/>
      <sheetName val="Business Units"/>
      <sheetName val="BU_DEPT_TABLE"/>
      <sheetName val="BU"/>
      <sheetName val="ACCOUNTS"/>
      <sheetName val="Unknowns"/>
    </sheetNames>
    <sheetDataSet>
      <sheetData sheetId="0"/>
      <sheetData sheetId="1"/>
      <sheetData sheetId="2"/>
      <sheetData sheetId="3">
        <row r="4">
          <cell r="B4">
            <v>10028</v>
          </cell>
        </row>
      </sheetData>
      <sheetData sheetId="4">
        <row r="2">
          <cell r="A2">
            <v>2010110050</v>
          </cell>
        </row>
      </sheetData>
      <sheetData sheetId="5">
        <row r="574">
          <cell r="C574">
            <v>8610</v>
          </cell>
        </row>
      </sheetData>
      <sheetData sheetId="6">
        <row r="574">
          <cell r="C574">
            <v>8610</v>
          </cell>
          <cell r="D574">
            <v>64100</v>
          </cell>
          <cell r="E574" t="str">
            <v>ADMINISTRATION</v>
          </cell>
        </row>
        <row r="575">
          <cell r="C575" t="str">
            <v>BS</v>
          </cell>
          <cell r="D575">
            <v>64950</v>
          </cell>
          <cell r="E575" t="str">
            <v>BALANCE SHEET</v>
          </cell>
        </row>
        <row r="576">
          <cell r="C576" t="str">
            <v>NA</v>
          </cell>
          <cell r="D576">
            <v>64952</v>
          </cell>
          <cell r="E576" t="str">
            <v>CORPORATE STATS</v>
          </cell>
        </row>
        <row r="578">
          <cell r="C578">
            <v>7101</v>
          </cell>
          <cell r="D578">
            <v>64988</v>
          </cell>
          <cell r="E578" t="str">
            <v>DR. STEPHEN BRAUN</v>
          </cell>
        </row>
        <row r="579">
          <cell r="C579">
            <v>7105</v>
          </cell>
          <cell r="D579">
            <v>43256</v>
          </cell>
          <cell r="E579" t="str">
            <v xml:space="preserve">DR. HERMAN REID  </v>
          </cell>
        </row>
        <row r="580">
          <cell r="C580">
            <v>7135</v>
          </cell>
          <cell r="D580">
            <v>14840</v>
          </cell>
          <cell r="E580" t="str">
            <v xml:space="preserve">SLEEP CENTER          </v>
          </cell>
        </row>
        <row r="581">
          <cell r="C581">
            <v>7218</v>
          </cell>
          <cell r="D581">
            <v>40150</v>
          </cell>
          <cell r="E581" t="str">
            <v>WOMEN'S PSYCHOLOGY</v>
          </cell>
        </row>
        <row r="582">
          <cell r="C582">
            <v>7219</v>
          </cell>
          <cell r="D582">
            <v>17601</v>
          </cell>
          <cell r="E582" t="str">
            <v xml:space="preserve">ENDOCRINOLOGY         </v>
          </cell>
        </row>
        <row r="583">
          <cell r="C583">
            <v>7255</v>
          </cell>
          <cell r="D583">
            <v>64988</v>
          </cell>
          <cell r="E583" t="str">
            <v xml:space="preserve">GENETICS COUNSELING - invalid (S/B Co 20)   </v>
          </cell>
        </row>
        <row r="584">
          <cell r="C584">
            <v>7260</v>
          </cell>
          <cell r="D584">
            <v>44451</v>
          </cell>
          <cell r="E584" t="str">
            <v>DRS. BRAKE &amp; BRAKE</v>
          </cell>
        </row>
        <row r="585">
          <cell r="C585">
            <v>7264</v>
          </cell>
          <cell r="D585">
            <v>45246</v>
          </cell>
          <cell r="E585" t="str">
            <v>TRI-STATE PEDS</v>
          </cell>
        </row>
        <row r="586">
          <cell r="C586">
            <v>7265</v>
          </cell>
          <cell r="D586">
            <v>45271</v>
          </cell>
          <cell r="E586" t="str">
            <v xml:space="preserve">PEDS CLINIC           </v>
          </cell>
        </row>
        <row r="587">
          <cell r="C587">
            <v>7266</v>
          </cell>
          <cell r="D587">
            <v>45272</v>
          </cell>
          <cell r="E587" t="str">
            <v xml:space="preserve">DR. CARMACK           </v>
          </cell>
        </row>
        <row r="588">
          <cell r="C588">
            <v>7267</v>
          </cell>
          <cell r="D588">
            <v>64988</v>
          </cell>
          <cell r="E588" t="str">
            <v>NP CLINIC</v>
          </cell>
        </row>
        <row r="589">
          <cell r="C589">
            <v>7268</v>
          </cell>
          <cell r="D589">
            <v>44300</v>
          </cell>
          <cell r="E589" t="str">
            <v>LEASED PROVIDERS - SPN I</v>
          </cell>
        </row>
        <row r="590">
          <cell r="C590">
            <v>7270</v>
          </cell>
          <cell r="D590">
            <v>18202</v>
          </cell>
          <cell r="E590" t="str">
            <v xml:space="preserve">SENIOR HEALTH         </v>
          </cell>
        </row>
        <row r="591">
          <cell r="C591">
            <v>7271</v>
          </cell>
          <cell r="D591">
            <v>39033</v>
          </cell>
          <cell r="E591" t="str">
            <v>DR. GALLAGHER</v>
          </cell>
        </row>
        <row r="592">
          <cell r="C592">
            <v>7274</v>
          </cell>
          <cell r="D592">
            <v>18200</v>
          </cell>
          <cell r="E592" t="str">
            <v>POST ACUTE CARE</v>
          </cell>
        </row>
        <row r="593">
          <cell r="C593">
            <v>7310</v>
          </cell>
          <cell r="D593">
            <v>46554</v>
          </cell>
          <cell r="E593" t="str">
            <v>NEPHROLOGY - CONSOLIDATED</v>
          </cell>
        </row>
        <row r="594">
          <cell r="C594">
            <v>7311</v>
          </cell>
          <cell r="D594">
            <v>46555</v>
          </cell>
          <cell r="E594" t="str">
            <v>NEPHROLOGY - INPATIENT</v>
          </cell>
        </row>
        <row r="595">
          <cell r="C595">
            <v>7312</v>
          </cell>
          <cell r="D595">
            <v>46556</v>
          </cell>
          <cell r="E595" t="str">
            <v>NEPHROLOGY - OUTPATIENT</v>
          </cell>
        </row>
        <row r="596">
          <cell r="C596">
            <v>7313</v>
          </cell>
          <cell r="D596">
            <v>46557</v>
          </cell>
          <cell r="E596" t="str">
            <v>NEPHROLOGY - MADISONVILLE</v>
          </cell>
        </row>
        <row r="597">
          <cell r="C597">
            <v>7314</v>
          </cell>
          <cell r="D597">
            <v>46558</v>
          </cell>
          <cell r="E597" t="str">
            <v>NEPHROLOGY - PRINCETON</v>
          </cell>
        </row>
        <row r="598">
          <cell r="C598">
            <v>7320</v>
          </cell>
          <cell r="D598">
            <v>42459</v>
          </cell>
          <cell r="E598" t="str">
            <v>PULMONOLOGY - CONSOLIDATED</v>
          </cell>
        </row>
        <row r="599">
          <cell r="C599">
            <v>7321</v>
          </cell>
          <cell r="D599">
            <v>42456</v>
          </cell>
          <cell r="E599" t="str">
            <v>PULMONOLOGY - EVANSVILLE</v>
          </cell>
        </row>
        <row r="600">
          <cell r="C600">
            <v>7322</v>
          </cell>
          <cell r="D600">
            <v>42458</v>
          </cell>
          <cell r="E600" t="str">
            <v>PULMONOLOGY - SLEEP</v>
          </cell>
        </row>
        <row r="601">
          <cell r="C601">
            <v>7978</v>
          </cell>
          <cell r="D601">
            <v>46559</v>
          </cell>
          <cell r="E601" t="str">
            <v>NEPHROLOGY</v>
          </cell>
        </row>
        <row r="602">
          <cell r="C602">
            <v>7979</v>
          </cell>
          <cell r="D602">
            <v>43253</v>
          </cell>
          <cell r="E602" t="str">
            <v>DR. COBB</v>
          </cell>
        </row>
        <row r="603">
          <cell r="C603">
            <v>7980</v>
          </cell>
          <cell r="D603">
            <v>43254</v>
          </cell>
          <cell r="E603" t="str">
            <v xml:space="preserve">DR. DONNA SWEETS      </v>
          </cell>
        </row>
        <row r="604">
          <cell r="C604">
            <v>7981</v>
          </cell>
          <cell r="D604">
            <v>43251</v>
          </cell>
          <cell r="E604" t="str">
            <v xml:space="preserve">PARTNERS IN WOMEN'S   </v>
          </cell>
        </row>
        <row r="605">
          <cell r="C605">
            <v>7982</v>
          </cell>
          <cell r="D605">
            <v>42457</v>
          </cell>
          <cell r="E605" t="str">
            <v xml:space="preserve">PULMONARY             </v>
          </cell>
        </row>
        <row r="606">
          <cell r="C606">
            <v>7983</v>
          </cell>
          <cell r="D606">
            <v>42551</v>
          </cell>
          <cell r="E606" t="str">
            <v>RHEUMATOLOGY</v>
          </cell>
        </row>
        <row r="607">
          <cell r="C607">
            <v>7984</v>
          </cell>
          <cell r="D607">
            <v>43252</v>
          </cell>
          <cell r="E607" t="str">
            <v>DR. KRISOTPHER BEICKMAN</v>
          </cell>
        </row>
        <row r="608">
          <cell r="C608">
            <v>7992</v>
          </cell>
          <cell r="D608">
            <v>64988</v>
          </cell>
          <cell r="E608" t="str">
            <v xml:space="preserve">ST. MARY'S CENTER FOR </v>
          </cell>
        </row>
        <row r="609">
          <cell r="C609">
            <v>7993</v>
          </cell>
          <cell r="D609">
            <v>64988</v>
          </cell>
          <cell r="E609" t="str">
            <v xml:space="preserve">DOC GRANT-CENTER FOR  </v>
          </cell>
        </row>
        <row r="610">
          <cell r="C610">
            <v>7994</v>
          </cell>
          <cell r="D610">
            <v>43400</v>
          </cell>
          <cell r="E610" t="str">
            <v>DR. M. TURQUEST-WELLS (closed)</v>
          </cell>
        </row>
        <row r="611">
          <cell r="C611">
            <v>7996</v>
          </cell>
          <cell r="D611">
            <v>64988</v>
          </cell>
          <cell r="E611" t="str">
            <v>CFC-MMG</v>
          </cell>
        </row>
        <row r="612">
          <cell r="C612">
            <v>8509</v>
          </cell>
          <cell r="D612">
            <v>66050</v>
          </cell>
          <cell r="E612" t="str">
            <v xml:space="preserve">PHYSICIAN BILLING     </v>
          </cell>
        </row>
        <row r="613">
          <cell r="C613">
            <v>8511</v>
          </cell>
          <cell r="D613">
            <v>70550</v>
          </cell>
          <cell r="E613" t="str">
            <v>E CLINICAL IMPLEMENTATION</v>
          </cell>
        </row>
        <row r="614">
          <cell r="C614">
            <v>8608</v>
          </cell>
          <cell r="D614">
            <v>66901</v>
          </cell>
          <cell r="E614" t="str">
            <v xml:space="preserve">SEVERENCE </v>
          </cell>
        </row>
        <row r="615">
          <cell r="C615">
            <v>8609</v>
          </cell>
          <cell r="D615">
            <v>64104</v>
          </cell>
          <cell r="E615" t="str">
            <v xml:space="preserve">ALLOCATED COST        </v>
          </cell>
        </row>
        <row r="617">
          <cell r="C617">
            <v>8626</v>
          </cell>
          <cell r="D617">
            <v>64852</v>
          </cell>
          <cell r="E617" t="str">
            <v>BUDGET ADJUSTMENTS</v>
          </cell>
        </row>
        <row r="618">
          <cell r="C618" t="str">
            <v>BS</v>
          </cell>
          <cell r="D618">
            <v>64950</v>
          </cell>
          <cell r="E618" t="str">
            <v>BALANCE SHEET</v>
          </cell>
        </row>
        <row r="619">
          <cell r="C619" t="str">
            <v>NA</v>
          </cell>
          <cell r="D619">
            <v>64952</v>
          </cell>
          <cell r="E619" t="str">
            <v>CORPORATE STATS</v>
          </cell>
        </row>
        <row r="621">
          <cell r="C621">
            <v>7600</v>
          </cell>
          <cell r="D621">
            <v>44279</v>
          </cell>
          <cell r="E621" t="str">
            <v xml:space="preserve">INTEGRITY FAMILY </v>
          </cell>
        </row>
        <row r="622">
          <cell r="C622">
            <v>7601</v>
          </cell>
          <cell r="D622">
            <v>44301</v>
          </cell>
          <cell r="E622" t="str">
            <v>DR. W. BLANKE</v>
          </cell>
        </row>
        <row r="623">
          <cell r="C623">
            <v>7602</v>
          </cell>
          <cell r="D623">
            <v>44280</v>
          </cell>
          <cell r="E623" t="str">
            <v>DR. T. BAIRD</v>
          </cell>
        </row>
        <row r="624">
          <cell r="C624">
            <v>7603</v>
          </cell>
          <cell r="D624">
            <v>44281</v>
          </cell>
          <cell r="E624" t="str">
            <v>DR. L. ELLERBROOK</v>
          </cell>
        </row>
        <row r="625">
          <cell r="C625">
            <v>7604</v>
          </cell>
          <cell r="D625">
            <v>44282</v>
          </cell>
          <cell r="E625" t="str">
            <v>DR. C. SCHAFFER</v>
          </cell>
        </row>
        <row r="626">
          <cell r="C626">
            <v>7605</v>
          </cell>
          <cell r="D626">
            <v>44463</v>
          </cell>
          <cell r="E626" t="str">
            <v>PHYSICIAN A INTEGRITY</v>
          </cell>
        </row>
        <row r="627">
          <cell r="C627">
            <v>7610</v>
          </cell>
          <cell r="D627">
            <v>44283</v>
          </cell>
          <cell r="E627" t="str">
            <v>WESTSIDE CONNECTION</v>
          </cell>
        </row>
        <row r="628">
          <cell r="C628">
            <v>7611</v>
          </cell>
          <cell r="D628">
            <v>44302</v>
          </cell>
          <cell r="E628" t="str">
            <v>DR. S. ELLIOTT</v>
          </cell>
        </row>
        <row r="629">
          <cell r="C629">
            <v>7612</v>
          </cell>
          <cell r="D629">
            <v>44310</v>
          </cell>
          <cell r="E629" t="str">
            <v>NURSE PRACTITIONER</v>
          </cell>
        </row>
        <row r="630">
          <cell r="C630">
            <v>7613</v>
          </cell>
          <cell r="D630">
            <v>44311</v>
          </cell>
          <cell r="E630" t="str">
            <v>DR. H. REYES</v>
          </cell>
        </row>
        <row r="631">
          <cell r="C631">
            <v>7614</v>
          </cell>
          <cell r="D631">
            <v>44312</v>
          </cell>
          <cell r="E631" t="str">
            <v>DR. D. LLANA</v>
          </cell>
        </row>
        <row r="632">
          <cell r="C632">
            <v>7620</v>
          </cell>
          <cell r="D632">
            <v>39016</v>
          </cell>
          <cell r="E632" t="str">
            <v xml:space="preserve">IMDC (INTERNAL   </v>
          </cell>
        </row>
        <row r="633">
          <cell r="C633">
            <v>7621</v>
          </cell>
          <cell r="D633">
            <v>39017</v>
          </cell>
          <cell r="E633" t="str">
            <v>DR. M. CAMPBELL</v>
          </cell>
        </row>
        <row r="634">
          <cell r="C634">
            <v>7622</v>
          </cell>
          <cell r="D634">
            <v>39019</v>
          </cell>
          <cell r="E634" t="str">
            <v>DR. F. HOPKINS</v>
          </cell>
        </row>
        <row r="635">
          <cell r="C635">
            <v>7623</v>
          </cell>
          <cell r="D635">
            <v>39020</v>
          </cell>
          <cell r="E635" t="str">
            <v>DR. K. FEHRENBACHER</v>
          </cell>
        </row>
        <row r="636">
          <cell r="C636">
            <v>7624</v>
          </cell>
          <cell r="D636">
            <v>39021</v>
          </cell>
          <cell r="E636" t="str">
            <v>DR. N. WERNE</v>
          </cell>
        </row>
        <row r="637">
          <cell r="C637">
            <v>7630</v>
          </cell>
          <cell r="D637">
            <v>44313</v>
          </cell>
          <cell r="E637" t="str">
            <v xml:space="preserve">DR. LIKE         </v>
          </cell>
        </row>
        <row r="638">
          <cell r="C638">
            <v>7640</v>
          </cell>
          <cell r="D638">
            <v>44320</v>
          </cell>
          <cell r="E638" t="str">
            <v>SHERER FAMILY MEDICINE</v>
          </cell>
        </row>
        <row r="639">
          <cell r="C639">
            <v>7650</v>
          </cell>
          <cell r="D639">
            <v>44959</v>
          </cell>
          <cell r="E639" t="str">
            <v>HEBRON PEDIATRICS</v>
          </cell>
        </row>
        <row r="640">
          <cell r="C640">
            <v>7651</v>
          </cell>
          <cell r="D640">
            <v>45257</v>
          </cell>
          <cell r="E640" t="str">
            <v>DR. B. COCHRAN</v>
          </cell>
        </row>
        <row r="641">
          <cell r="C641">
            <v>7652</v>
          </cell>
          <cell r="D641">
            <v>45258</v>
          </cell>
          <cell r="E641" t="str">
            <v>DR. J. LOPEZ</v>
          </cell>
        </row>
        <row r="642">
          <cell r="C642">
            <v>7653</v>
          </cell>
          <cell r="D642">
            <v>45259</v>
          </cell>
          <cell r="E642" t="str">
            <v>DR. A. SCHAPKER</v>
          </cell>
        </row>
        <row r="643">
          <cell r="C643">
            <v>7654</v>
          </cell>
          <cell r="D643">
            <v>45260</v>
          </cell>
          <cell r="E643" t="str">
            <v>DR. J. VOYLES</v>
          </cell>
        </row>
        <row r="644">
          <cell r="C644">
            <v>7660</v>
          </cell>
          <cell r="D644">
            <v>45261</v>
          </cell>
          <cell r="E644" t="str">
            <v>GOLDMAN &amp; PROBERT</v>
          </cell>
        </row>
        <row r="645">
          <cell r="C645">
            <v>7661</v>
          </cell>
          <cell r="D645">
            <v>45262</v>
          </cell>
          <cell r="E645" t="str">
            <v>DR. GOLDMAN</v>
          </cell>
        </row>
        <row r="646">
          <cell r="C646">
            <v>7662</v>
          </cell>
          <cell r="D646">
            <v>45264</v>
          </cell>
          <cell r="E646" t="str">
            <v xml:space="preserve">DR. PROBERT </v>
          </cell>
        </row>
        <row r="647">
          <cell r="C647">
            <v>7663</v>
          </cell>
          <cell r="D647">
            <v>45274</v>
          </cell>
          <cell r="E647" t="str">
            <v>PHYSICIAN A G &amp; P</v>
          </cell>
        </row>
        <row r="648">
          <cell r="C648">
            <v>7670</v>
          </cell>
          <cell r="D648">
            <v>45265</v>
          </cell>
          <cell r="E648" t="str">
            <v>WEINZAPFEL &amp; STONE</v>
          </cell>
        </row>
        <row r="649">
          <cell r="C649">
            <v>7671</v>
          </cell>
          <cell r="D649">
            <v>45266</v>
          </cell>
          <cell r="E649" t="str">
            <v>DR. T. WEINZAPFEL</v>
          </cell>
        </row>
        <row r="650">
          <cell r="C650">
            <v>7672</v>
          </cell>
          <cell r="D650">
            <v>45263</v>
          </cell>
          <cell r="E650" t="str">
            <v>DR. J. STONE</v>
          </cell>
        </row>
        <row r="651">
          <cell r="C651">
            <v>7673</v>
          </cell>
          <cell r="D651">
            <v>45267</v>
          </cell>
          <cell r="E651" t="str">
            <v>DR. C CARMACK</v>
          </cell>
        </row>
        <row r="652">
          <cell r="C652">
            <v>7674</v>
          </cell>
          <cell r="D652">
            <v>45273</v>
          </cell>
          <cell r="E652" t="str">
            <v>DR. ESAN</v>
          </cell>
        </row>
        <row r="653">
          <cell r="C653">
            <v>7680</v>
          </cell>
          <cell r="D653">
            <v>39022</v>
          </cell>
          <cell r="E653" t="str">
            <v>JENISON &amp; WALSH</v>
          </cell>
        </row>
        <row r="654">
          <cell r="C654">
            <v>7681</v>
          </cell>
          <cell r="D654">
            <v>39023</v>
          </cell>
          <cell r="E654" t="str">
            <v>DR. J. JENISON</v>
          </cell>
        </row>
        <row r="655">
          <cell r="C655">
            <v>7682</v>
          </cell>
          <cell r="D655">
            <v>39024</v>
          </cell>
          <cell r="E655" t="str">
            <v>DR. A WALSH</v>
          </cell>
        </row>
        <row r="656">
          <cell r="C656">
            <v>7701</v>
          </cell>
          <cell r="D656">
            <v>44290</v>
          </cell>
          <cell r="E656" t="str">
            <v xml:space="preserve">DR. LLOYD MCGINNIS </v>
          </cell>
        </row>
        <row r="657">
          <cell r="C657">
            <v>7702</v>
          </cell>
          <cell r="D657">
            <v>44291</v>
          </cell>
          <cell r="E657" t="str">
            <v xml:space="preserve">DR. JANET KELLEY   </v>
          </cell>
        </row>
        <row r="658">
          <cell r="C658">
            <v>7703</v>
          </cell>
          <cell r="D658">
            <v>44292</v>
          </cell>
          <cell r="E658" t="str">
            <v xml:space="preserve">DR. ROBERT BARNES  </v>
          </cell>
        </row>
        <row r="659">
          <cell r="C659">
            <v>7704</v>
          </cell>
          <cell r="D659">
            <v>44293</v>
          </cell>
          <cell r="E659" t="str">
            <v xml:space="preserve">DR. STEVEN ELLIOTT </v>
          </cell>
        </row>
        <row r="660">
          <cell r="C660">
            <v>7705</v>
          </cell>
          <cell r="D660">
            <v>44321</v>
          </cell>
          <cell r="E660" t="str">
            <v xml:space="preserve">DR. STEVEN BARNETT </v>
          </cell>
        </row>
        <row r="661">
          <cell r="C661">
            <v>7706</v>
          </cell>
          <cell r="D661">
            <v>44322</v>
          </cell>
          <cell r="E661" t="str">
            <v>DR. ANNE BUTSCH</v>
          </cell>
        </row>
        <row r="662">
          <cell r="C662">
            <v>7707</v>
          </cell>
          <cell r="D662">
            <v>44330</v>
          </cell>
          <cell r="E662" t="str">
            <v>DR. CHRISTIE REAGAN</v>
          </cell>
        </row>
        <row r="663">
          <cell r="C663">
            <v>7708</v>
          </cell>
          <cell r="D663">
            <v>45268</v>
          </cell>
          <cell r="E663" t="str">
            <v>DR. ROBERT RANSDELL</v>
          </cell>
        </row>
        <row r="664">
          <cell r="C664">
            <v>7709</v>
          </cell>
          <cell r="D664">
            <v>45269</v>
          </cell>
          <cell r="E664" t="str">
            <v>DR. B. NEAHRING</v>
          </cell>
        </row>
        <row r="665">
          <cell r="C665">
            <v>7710</v>
          </cell>
          <cell r="D665">
            <v>39025</v>
          </cell>
          <cell r="E665" t="str">
            <v>DR. S. BHATEJA</v>
          </cell>
        </row>
        <row r="666">
          <cell r="C666">
            <v>7711</v>
          </cell>
          <cell r="D666">
            <v>45270</v>
          </cell>
          <cell r="E666" t="str">
            <v>DR. LATA SHUKLA (rolls up to 7650-Hebron)</v>
          </cell>
        </row>
        <row r="667">
          <cell r="C667">
            <v>7712</v>
          </cell>
          <cell r="D667">
            <v>44331</v>
          </cell>
          <cell r="E667" t="str">
            <v>DR. MANALO IBAY</v>
          </cell>
        </row>
        <row r="668">
          <cell r="C668">
            <v>7713</v>
          </cell>
          <cell r="D668">
            <v>44332</v>
          </cell>
          <cell r="E668" t="str">
            <v>DR. BHARGAVI MANDIPALLE</v>
          </cell>
        </row>
        <row r="669">
          <cell r="C669">
            <v>7714</v>
          </cell>
          <cell r="D669">
            <v>44464</v>
          </cell>
          <cell r="E669" t="str">
            <v>DR. GARRETT</v>
          </cell>
        </row>
        <row r="670">
          <cell r="C670">
            <v>7750</v>
          </cell>
          <cell r="D670">
            <v>44341</v>
          </cell>
          <cell r="E670" t="str">
            <v>NORTHBROOK PHYSICIANS</v>
          </cell>
        </row>
        <row r="671">
          <cell r="C671">
            <v>7977</v>
          </cell>
          <cell r="D671">
            <v>46553</v>
          </cell>
          <cell r="E671" t="str">
            <v>NEPHROLOGY EMPLOYEES</v>
          </cell>
        </row>
        <row r="672">
          <cell r="C672">
            <v>8609</v>
          </cell>
          <cell r="D672">
            <v>64104</v>
          </cell>
          <cell r="E672" t="str">
            <v xml:space="preserve">ALLOCATED COST     </v>
          </cell>
        </row>
      </sheetData>
      <sheetData sheetId="7">
        <row r="2">
          <cell r="C2" t="str">
            <v>Legacy System ( C)</v>
          </cell>
        </row>
      </sheetData>
      <sheetData sheetId="8">
        <row r="2">
          <cell r="C2" t="str">
            <v>Legacy System ( C)</v>
          </cell>
          <cell r="D2" t="str">
            <v>Entity/Company Description (D)</v>
          </cell>
        </row>
        <row r="5">
          <cell r="C5">
            <v>20</v>
          </cell>
          <cell r="D5" t="str">
            <v>St. Mary's Medical Center of Evansville</v>
          </cell>
        </row>
        <row r="6">
          <cell r="C6">
            <v>24</v>
          </cell>
          <cell r="D6" t="str">
            <v>St. Mary's Peripheral Vascular Services Management Company, LLC</v>
          </cell>
        </row>
        <row r="7">
          <cell r="C7">
            <v>27</v>
          </cell>
          <cell r="D7" t="str">
            <v>St. Mary's Warrick Emergency Medical Services Inc</v>
          </cell>
        </row>
        <row r="8">
          <cell r="C8">
            <v>28</v>
          </cell>
          <cell r="D8" t="str">
            <v>St. Mary's OhioValleyHeartCare</v>
          </cell>
        </row>
        <row r="9">
          <cell r="C9">
            <v>30</v>
          </cell>
          <cell r="D9" t="str">
            <v>St. Mary's Medical Center Foundation, Inc.</v>
          </cell>
        </row>
        <row r="10">
          <cell r="C10">
            <v>33</v>
          </cell>
          <cell r="D10" t="str">
            <v>Seton Health Corporation of Southern Indiana, Inc.</v>
          </cell>
        </row>
        <row r="11">
          <cell r="C11">
            <v>35</v>
          </cell>
          <cell r="D11" t="str">
            <v>St. Mary's Building Corporation</v>
          </cell>
        </row>
        <row r="12">
          <cell r="C12">
            <v>50</v>
          </cell>
          <cell r="D12" t="str">
            <v>St. Mary's At Home, Inc</v>
          </cell>
        </row>
        <row r="13">
          <cell r="C13">
            <v>55</v>
          </cell>
          <cell r="D13" t="str">
            <v>INEVA St Marys CARE Partners I</v>
          </cell>
        </row>
        <row r="14">
          <cell r="C14">
            <v>58</v>
          </cell>
          <cell r="D14" t="str">
            <v>INEVA St Marys At Work LLC</v>
          </cell>
        </row>
        <row r="15">
          <cell r="C15">
            <v>60</v>
          </cell>
          <cell r="D15" t="str">
            <v>St. Mary's Breast Center, LLC (St Mary's for Women)</v>
          </cell>
        </row>
        <row r="16">
          <cell r="C16">
            <v>85</v>
          </cell>
          <cell r="D16" t="str">
            <v>Mission Health System</v>
          </cell>
        </row>
        <row r="17">
          <cell r="C17">
            <v>86</v>
          </cell>
          <cell r="D17" t="str">
            <v>St. Mary's Medical Group Inc</v>
          </cell>
        </row>
        <row r="18">
          <cell r="C18">
            <v>87</v>
          </cell>
          <cell r="D18" t="str">
            <v>Ohio Valley Heart Care Inc., LLC</v>
          </cell>
        </row>
        <row r="19">
          <cell r="C19">
            <v>95</v>
          </cell>
          <cell r="D19" t="str">
            <v>St. Mary's Physicians Network, LLC</v>
          </cell>
        </row>
        <row r="20">
          <cell r="C20">
            <v>96</v>
          </cell>
          <cell r="D20" t="str">
            <v>Primary Physician Network, LLC</v>
          </cell>
        </row>
        <row r="21">
          <cell r="C21">
            <v>98</v>
          </cell>
          <cell r="D21" t="str">
            <v>St. Mary's Physicians' Health Group, LLC</v>
          </cell>
        </row>
        <row r="22">
          <cell r="C22">
            <v>65</v>
          </cell>
          <cell r="D22" t="str">
            <v>St. Mary's Warrick Hospital, Inc.</v>
          </cell>
        </row>
        <row r="23">
          <cell r="C23">
            <v>65</v>
          </cell>
          <cell r="D23" t="str">
            <v>St. Mary's Warrick Hospital Foundation, Inc</v>
          </cell>
        </row>
        <row r="24">
          <cell r="C24">
            <v>4</v>
          </cell>
          <cell r="D24" t="str">
            <v>Ambulatory Care Center LLC</v>
          </cell>
        </row>
        <row r="25">
          <cell r="C25" t="str">
            <v>SMADS</v>
          </cell>
          <cell r="D25" t="str">
            <v>St. Mary's Acute Dialysis Services, LLC</v>
          </cell>
        </row>
        <row r="26">
          <cell r="C26" t="str">
            <v>Non</v>
          </cell>
          <cell r="D26" t="str">
            <v>Evansville Adjustments</v>
          </cell>
        </row>
        <row r="27">
          <cell r="C27" t="str">
            <v>Non</v>
          </cell>
          <cell r="D27" t="str">
            <v>INEVA St Marys Health Svc Adj</v>
          </cell>
        </row>
        <row r="28">
          <cell r="C28" t="str">
            <v>Rollup</v>
          </cell>
          <cell r="D28" t="str">
            <v xml:space="preserve">St. Mary's Medical Group LLC  </v>
          </cell>
        </row>
        <row r="29">
          <cell r="C29" t="str">
            <v>Non</v>
          </cell>
          <cell r="D29" t="str">
            <v>INEVA St Marys Med Grp Adj</v>
          </cell>
        </row>
        <row r="30">
          <cell r="C30" t="str">
            <v>JV</v>
          </cell>
          <cell r="D30" t="str">
            <v>Seton Health Service, LLC</v>
          </cell>
        </row>
        <row r="31">
          <cell r="C31" t="str">
            <v>JV</v>
          </cell>
          <cell r="D31" t="str">
            <v>Genesis Health Alliance, LLC</v>
          </cell>
        </row>
      </sheetData>
      <sheetData sheetId="9"/>
      <sheetData sheetId="10">
        <row r="2">
          <cell r="B2" t="str">
            <v>Account</v>
          </cell>
        </row>
      </sheetData>
      <sheetData sheetId="11">
        <row r="2">
          <cell r="B2" t="str">
            <v>Account</v>
          </cell>
          <cell r="C2" t="str">
            <v>Descr</v>
          </cell>
          <cell r="D2" t="str">
            <v>Short Desc</v>
          </cell>
          <cell r="E2" t="str">
            <v>Eff Date</v>
          </cell>
          <cell r="F2" t="str">
            <v>Status</v>
          </cell>
          <cell r="G2" t="str">
            <v>Type</v>
          </cell>
          <cell r="H2" t="str">
            <v>Control Flag</v>
          </cell>
          <cell r="I2" t="str">
            <v>Type</v>
          </cell>
          <cell r="J2" t="str">
            <v>Category</v>
          </cell>
          <cell r="K2" t="str">
            <v>Subledger</v>
          </cell>
          <cell r="L2" t="str">
            <v>Hyperion Category</v>
          </cell>
          <cell r="M2" t="str">
            <v>Facility Stats</v>
          </cell>
          <cell r="N2" t="str">
            <v>Primary Stats</v>
          </cell>
          <cell r="O2" t="str">
            <v>Other Dept Stats</v>
          </cell>
          <cell r="P2" t="str">
            <v>Breakout Available</v>
          </cell>
          <cell r="Q2" t="str">
            <v>IP Breakout</v>
          </cell>
          <cell r="R2" t="str">
            <v>OP Breakout</v>
          </cell>
          <cell r="S2" t="str">
            <v>Hyerion Ref</v>
          </cell>
        </row>
        <row r="3">
          <cell r="B3">
            <v>90203</v>
          </cell>
          <cell r="C3" t="str">
            <v>HFM  Newborn Births</v>
          </cell>
          <cell r="D3" t="str">
            <v>Births</v>
          </cell>
          <cell r="E3">
            <v>367</v>
          </cell>
          <cell r="F3" t="str">
            <v>I</v>
          </cell>
          <cell r="G3">
            <v>0</v>
          </cell>
          <cell r="H3" t="str">
            <v>N</v>
          </cell>
          <cell r="I3" t="str">
            <v>Statistics</v>
          </cell>
          <cell r="J3" t="str">
            <v>Invalid Account</v>
          </cell>
          <cell r="K3" t="str">
            <v>Invalid Account</v>
          </cell>
          <cell r="L3">
            <v>0</v>
          </cell>
          <cell r="M3">
            <v>0</v>
          </cell>
          <cell r="N3">
            <v>0</v>
          </cell>
          <cell r="O3">
            <v>0</v>
          </cell>
          <cell r="P3">
            <v>0</v>
          </cell>
          <cell r="Q3">
            <v>0</v>
          </cell>
          <cell r="R3">
            <v>0</v>
          </cell>
          <cell r="S3">
            <v>0</v>
          </cell>
        </row>
        <row r="4">
          <cell r="B4">
            <v>100000</v>
          </cell>
          <cell r="C4" t="str">
            <v>HSD Operating</v>
          </cell>
          <cell r="D4" t="str">
            <v>HSD Operat</v>
          </cell>
          <cell r="E4">
            <v>41580</v>
          </cell>
          <cell r="F4" t="str">
            <v>I</v>
          </cell>
          <cell r="G4" t="str">
            <v>A</v>
          </cell>
          <cell r="H4" t="str">
            <v>N</v>
          </cell>
          <cell r="I4" t="str">
            <v>Asset</v>
          </cell>
          <cell r="J4" t="str">
            <v>Use 180010\Map to Dept 64950</v>
          </cell>
          <cell r="K4">
            <v>0</v>
          </cell>
          <cell r="L4" t="str">
            <v xml:space="preserve"> </v>
          </cell>
          <cell r="M4" t="str">
            <v xml:space="preserve"> </v>
          </cell>
          <cell r="N4">
            <v>0</v>
          </cell>
          <cell r="O4">
            <v>0</v>
          </cell>
          <cell r="P4">
            <v>0</v>
          </cell>
          <cell r="Q4">
            <v>0</v>
          </cell>
          <cell r="R4" t="str">
            <v xml:space="preserve"> </v>
          </cell>
          <cell r="S4" t="str">
            <v xml:space="preserve"> </v>
          </cell>
        </row>
        <row r="5">
          <cell r="B5">
            <v>100000</v>
          </cell>
          <cell r="C5" t="str">
            <v>HSD Operating</v>
          </cell>
          <cell r="D5" t="str">
            <v>HSD Operat</v>
          </cell>
          <cell r="E5">
            <v>41579</v>
          </cell>
          <cell r="F5" t="str">
            <v>A</v>
          </cell>
          <cell r="G5" t="str">
            <v>A</v>
          </cell>
          <cell r="H5" t="str">
            <v>N</v>
          </cell>
          <cell r="I5" t="str">
            <v>Asset</v>
          </cell>
          <cell r="J5" t="str">
            <v>Use 180010\Map to Dept 64950</v>
          </cell>
          <cell r="K5">
            <v>0</v>
          </cell>
          <cell r="L5" t="str">
            <v xml:space="preserve"> </v>
          </cell>
          <cell r="M5" t="str">
            <v xml:space="preserve"> </v>
          </cell>
          <cell r="N5">
            <v>0</v>
          </cell>
          <cell r="O5">
            <v>0</v>
          </cell>
          <cell r="P5">
            <v>0</v>
          </cell>
          <cell r="Q5">
            <v>0</v>
          </cell>
          <cell r="R5" t="str">
            <v xml:space="preserve"> </v>
          </cell>
          <cell r="S5" t="str">
            <v xml:space="preserve"> </v>
          </cell>
        </row>
        <row r="6">
          <cell r="B6">
            <v>100000</v>
          </cell>
          <cell r="C6" t="str">
            <v>HSD Operating</v>
          </cell>
          <cell r="D6" t="str">
            <v>HSD Operat</v>
          </cell>
          <cell r="E6">
            <v>41518</v>
          </cell>
          <cell r="F6" t="str">
            <v>I</v>
          </cell>
          <cell r="G6" t="str">
            <v>A</v>
          </cell>
          <cell r="H6" t="str">
            <v>Y</v>
          </cell>
          <cell r="I6" t="str">
            <v>Asset</v>
          </cell>
          <cell r="J6" t="str">
            <v>Use 180010\Map to Dept 64950</v>
          </cell>
          <cell r="K6">
            <v>0</v>
          </cell>
          <cell r="L6" t="str">
            <v xml:space="preserve"> </v>
          </cell>
          <cell r="M6" t="str">
            <v xml:space="preserve"> </v>
          </cell>
          <cell r="N6">
            <v>0</v>
          </cell>
          <cell r="O6">
            <v>0</v>
          </cell>
          <cell r="P6">
            <v>0</v>
          </cell>
          <cell r="Q6">
            <v>0</v>
          </cell>
          <cell r="R6" t="str">
            <v xml:space="preserve"> </v>
          </cell>
          <cell r="S6" t="str">
            <v xml:space="preserve"> </v>
          </cell>
        </row>
        <row r="7">
          <cell r="B7">
            <v>100000</v>
          </cell>
          <cell r="C7" t="str">
            <v>HSD Operating</v>
          </cell>
          <cell r="D7" t="str">
            <v>HSD Operat</v>
          </cell>
          <cell r="E7">
            <v>367</v>
          </cell>
          <cell r="F7" t="str">
            <v>A</v>
          </cell>
          <cell r="G7" t="str">
            <v>A</v>
          </cell>
          <cell r="H7" t="str">
            <v>N</v>
          </cell>
          <cell r="I7" t="str">
            <v>Asset</v>
          </cell>
          <cell r="J7" t="str">
            <v>Use 180010\Map to Dept 64950</v>
          </cell>
          <cell r="K7">
            <v>0</v>
          </cell>
          <cell r="L7" t="str">
            <v xml:space="preserve"> </v>
          </cell>
          <cell r="M7" t="str">
            <v xml:space="preserve"> </v>
          </cell>
          <cell r="N7">
            <v>0</v>
          </cell>
          <cell r="O7">
            <v>0</v>
          </cell>
          <cell r="P7">
            <v>0</v>
          </cell>
          <cell r="Q7">
            <v>0</v>
          </cell>
          <cell r="R7" t="str">
            <v xml:space="preserve"> </v>
          </cell>
          <cell r="S7" t="str">
            <v xml:space="preserve"> </v>
          </cell>
        </row>
        <row r="8">
          <cell r="B8">
            <v>100001</v>
          </cell>
          <cell r="C8" t="str">
            <v>HSD Operating Unrealized</v>
          </cell>
          <cell r="D8" t="str">
            <v>HSD Opera1</v>
          </cell>
          <cell r="E8">
            <v>367</v>
          </cell>
          <cell r="F8" t="str">
            <v>A</v>
          </cell>
          <cell r="G8" t="str">
            <v>A</v>
          </cell>
          <cell r="H8" t="str">
            <v>N</v>
          </cell>
          <cell r="I8" t="str">
            <v>Asset</v>
          </cell>
          <cell r="J8">
            <v>0</v>
          </cell>
          <cell r="K8">
            <v>0</v>
          </cell>
          <cell r="L8" t="str">
            <v xml:space="preserve"> </v>
          </cell>
          <cell r="M8" t="str">
            <v xml:space="preserve"> </v>
          </cell>
          <cell r="N8">
            <v>0</v>
          </cell>
          <cell r="O8" t="str">
            <v xml:space="preserve"> </v>
          </cell>
          <cell r="P8">
            <v>0</v>
          </cell>
          <cell r="Q8">
            <v>0</v>
          </cell>
          <cell r="R8" t="str">
            <v xml:space="preserve"> </v>
          </cell>
          <cell r="S8" t="str">
            <v xml:space="preserve"> </v>
          </cell>
        </row>
        <row r="9">
          <cell r="B9">
            <v>100002</v>
          </cell>
          <cell r="C9" t="str">
            <v>HSD Smarthealth</v>
          </cell>
          <cell r="D9" t="str">
            <v>HSD Smarth</v>
          </cell>
          <cell r="E9">
            <v>367</v>
          </cell>
          <cell r="F9" t="str">
            <v>A</v>
          </cell>
          <cell r="G9" t="str">
            <v>A</v>
          </cell>
          <cell r="H9" t="str">
            <v>N</v>
          </cell>
          <cell r="I9" t="str">
            <v>Asset</v>
          </cell>
          <cell r="J9">
            <v>0</v>
          </cell>
          <cell r="K9">
            <v>0</v>
          </cell>
          <cell r="L9" t="str">
            <v xml:space="preserve"> </v>
          </cell>
          <cell r="M9" t="str">
            <v xml:space="preserve"> </v>
          </cell>
          <cell r="N9">
            <v>0</v>
          </cell>
          <cell r="O9" t="str">
            <v xml:space="preserve"> </v>
          </cell>
          <cell r="P9">
            <v>0</v>
          </cell>
          <cell r="Q9">
            <v>0</v>
          </cell>
          <cell r="R9" t="str">
            <v xml:space="preserve"> </v>
          </cell>
          <cell r="S9" t="str">
            <v xml:space="preserve"> </v>
          </cell>
        </row>
        <row r="10">
          <cell r="B10">
            <v>100005</v>
          </cell>
          <cell r="C10" t="str">
            <v>HSD Checking</v>
          </cell>
          <cell r="D10" t="str">
            <v>HSD Checki</v>
          </cell>
          <cell r="E10">
            <v>367</v>
          </cell>
          <cell r="F10" t="str">
            <v>A</v>
          </cell>
          <cell r="G10" t="str">
            <v>A</v>
          </cell>
          <cell r="H10" t="str">
            <v>N</v>
          </cell>
          <cell r="I10" t="str">
            <v>Asset</v>
          </cell>
          <cell r="J10">
            <v>0</v>
          </cell>
          <cell r="K10">
            <v>0</v>
          </cell>
          <cell r="L10" t="str">
            <v xml:space="preserve"> </v>
          </cell>
          <cell r="M10" t="str">
            <v xml:space="preserve"> </v>
          </cell>
          <cell r="N10">
            <v>0</v>
          </cell>
          <cell r="O10" t="str">
            <v xml:space="preserve"> </v>
          </cell>
          <cell r="P10">
            <v>0</v>
          </cell>
          <cell r="Q10">
            <v>0</v>
          </cell>
          <cell r="R10" t="str">
            <v xml:space="preserve"> </v>
          </cell>
          <cell r="S10" t="str">
            <v xml:space="preserve"> </v>
          </cell>
        </row>
        <row r="11">
          <cell r="B11">
            <v>100006</v>
          </cell>
          <cell r="C11" t="str">
            <v>HSD Checking Mellon</v>
          </cell>
          <cell r="D11" t="str">
            <v>HSD Check1</v>
          </cell>
          <cell r="E11">
            <v>367</v>
          </cell>
          <cell r="F11" t="str">
            <v>A</v>
          </cell>
          <cell r="G11" t="str">
            <v>A</v>
          </cell>
          <cell r="H11" t="str">
            <v>N</v>
          </cell>
          <cell r="I11" t="str">
            <v>Asset</v>
          </cell>
          <cell r="J11">
            <v>0</v>
          </cell>
          <cell r="K11">
            <v>0</v>
          </cell>
          <cell r="L11" t="str">
            <v xml:space="preserve"> </v>
          </cell>
          <cell r="M11" t="str">
            <v xml:space="preserve"> </v>
          </cell>
          <cell r="N11">
            <v>0</v>
          </cell>
          <cell r="O11" t="str">
            <v xml:space="preserve"> </v>
          </cell>
          <cell r="P11">
            <v>0</v>
          </cell>
          <cell r="Q11">
            <v>0</v>
          </cell>
          <cell r="R11" t="str">
            <v xml:space="preserve"> </v>
          </cell>
          <cell r="S11" t="str">
            <v xml:space="preserve"> </v>
          </cell>
        </row>
        <row r="12">
          <cell r="B12">
            <v>100007</v>
          </cell>
          <cell r="C12" t="str">
            <v>HSD Checking Mellon STVHS</v>
          </cell>
          <cell r="D12" t="str">
            <v>HSD Check2</v>
          </cell>
          <cell r="E12">
            <v>367</v>
          </cell>
          <cell r="F12" t="str">
            <v>A</v>
          </cell>
          <cell r="G12" t="str">
            <v>A</v>
          </cell>
          <cell r="H12" t="str">
            <v>N</v>
          </cell>
          <cell r="I12" t="str">
            <v>Asset</v>
          </cell>
          <cell r="J12">
            <v>0</v>
          </cell>
          <cell r="K12">
            <v>0</v>
          </cell>
          <cell r="L12" t="str">
            <v xml:space="preserve"> </v>
          </cell>
          <cell r="M12" t="str">
            <v xml:space="preserve"> </v>
          </cell>
          <cell r="N12">
            <v>0</v>
          </cell>
          <cell r="O12" t="str">
            <v xml:space="preserve"> </v>
          </cell>
          <cell r="P12">
            <v>0</v>
          </cell>
          <cell r="Q12">
            <v>0</v>
          </cell>
          <cell r="R12" t="str">
            <v xml:space="preserve"> </v>
          </cell>
          <cell r="S12" t="str">
            <v xml:space="preserve"> </v>
          </cell>
        </row>
        <row r="13">
          <cell r="B13">
            <v>100008</v>
          </cell>
          <cell r="C13" t="str">
            <v>HSD Checking Mellon SVE</v>
          </cell>
          <cell r="D13" t="str">
            <v>HSD Check3</v>
          </cell>
          <cell r="E13">
            <v>367</v>
          </cell>
          <cell r="F13" t="str">
            <v>A</v>
          </cell>
          <cell r="G13" t="str">
            <v>A</v>
          </cell>
          <cell r="H13" t="str">
            <v>N</v>
          </cell>
          <cell r="I13" t="str">
            <v>Asset</v>
          </cell>
          <cell r="J13">
            <v>0</v>
          </cell>
          <cell r="K13">
            <v>0</v>
          </cell>
          <cell r="L13" t="str">
            <v xml:space="preserve"> </v>
          </cell>
          <cell r="M13" t="str">
            <v xml:space="preserve"> </v>
          </cell>
          <cell r="N13">
            <v>0</v>
          </cell>
          <cell r="O13" t="str">
            <v xml:space="preserve"> </v>
          </cell>
          <cell r="P13">
            <v>0</v>
          </cell>
          <cell r="Q13">
            <v>0</v>
          </cell>
          <cell r="R13" t="str">
            <v xml:space="preserve"> </v>
          </cell>
          <cell r="S13" t="str">
            <v xml:space="preserve"> </v>
          </cell>
        </row>
        <row r="14">
          <cell r="B14">
            <v>100010</v>
          </cell>
          <cell r="C14" t="str">
            <v>HSD CHS Proceeds</v>
          </cell>
          <cell r="D14" t="str">
            <v>HSD CHS Pr</v>
          </cell>
          <cell r="E14">
            <v>367</v>
          </cell>
          <cell r="F14" t="str">
            <v>A</v>
          </cell>
          <cell r="G14" t="str">
            <v>A</v>
          </cell>
          <cell r="H14" t="str">
            <v>N</v>
          </cell>
          <cell r="I14" t="str">
            <v>Asset</v>
          </cell>
          <cell r="J14">
            <v>0</v>
          </cell>
          <cell r="K14">
            <v>0</v>
          </cell>
          <cell r="L14" t="str">
            <v xml:space="preserve"> </v>
          </cell>
          <cell r="M14" t="str">
            <v xml:space="preserve"> </v>
          </cell>
          <cell r="N14">
            <v>0</v>
          </cell>
          <cell r="O14" t="str">
            <v xml:space="preserve"> </v>
          </cell>
          <cell r="P14">
            <v>0</v>
          </cell>
          <cell r="Q14">
            <v>0</v>
          </cell>
          <cell r="R14" t="str">
            <v xml:space="preserve"> </v>
          </cell>
          <cell r="S14" t="str">
            <v xml:space="preserve"> </v>
          </cell>
        </row>
        <row r="15">
          <cell r="B15">
            <v>100015</v>
          </cell>
          <cell r="C15" t="str">
            <v>HSD Employee Leave Sharing</v>
          </cell>
          <cell r="D15" t="str">
            <v>HSD Employ</v>
          </cell>
          <cell r="E15">
            <v>367</v>
          </cell>
          <cell r="F15" t="str">
            <v>A</v>
          </cell>
          <cell r="G15" t="str">
            <v>A</v>
          </cell>
          <cell r="H15" t="str">
            <v>N</v>
          </cell>
          <cell r="I15" t="str">
            <v>Asset</v>
          </cell>
          <cell r="J15">
            <v>0</v>
          </cell>
          <cell r="K15">
            <v>0</v>
          </cell>
          <cell r="L15" t="str">
            <v xml:space="preserve"> </v>
          </cell>
          <cell r="M15" t="str">
            <v xml:space="preserve"> </v>
          </cell>
          <cell r="N15">
            <v>0</v>
          </cell>
          <cell r="O15" t="str">
            <v xml:space="preserve"> </v>
          </cell>
          <cell r="P15">
            <v>0</v>
          </cell>
          <cell r="Q15">
            <v>0</v>
          </cell>
          <cell r="R15" t="str">
            <v xml:space="preserve"> </v>
          </cell>
          <cell r="S15" t="str">
            <v xml:space="preserve"> </v>
          </cell>
        </row>
        <row r="16">
          <cell r="B16">
            <v>100020</v>
          </cell>
          <cell r="C16" t="str">
            <v>HSD Savings</v>
          </cell>
          <cell r="D16" t="str">
            <v>HSD Saving</v>
          </cell>
          <cell r="E16">
            <v>367</v>
          </cell>
          <cell r="F16" t="str">
            <v>A</v>
          </cell>
          <cell r="G16" t="str">
            <v>A</v>
          </cell>
          <cell r="H16" t="str">
            <v>N</v>
          </cell>
          <cell r="I16" t="str">
            <v>Asset</v>
          </cell>
          <cell r="J16">
            <v>0</v>
          </cell>
          <cell r="K16">
            <v>0</v>
          </cell>
          <cell r="L16" t="str">
            <v xml:space="preserve"> </v>
          </cell>
          <cell r="M16" t="str">
            <v xml:space="preserve"> </v>
          </cell>
          <cell r="N16">
            <v>0</v>
          </cell>
          <cell r="O16" t="str">
            <v xml:space="preserve"> </v>
          </cell>
          <cell r="P16">
            <v>0</v>
          </cell>
          <cell r="Q16">
            <v>0</v>
          </cell>
          <cell r="R16" t="str">
            <v xml:space="preserve"> </v>
          </cell>
          <cell r="S16" t="str">
            <v xml:space="preserve"> </v>
          </cell>
        </row>
        <row r="17">
          <cell r="B17">
            <v>100025</v>
          </cell>
          <cell r="C17" t="str">
            <v>HSD Suspense</v>
          </cell>
          <cell r="D17" t="str">
            <v>HSD Suspen</v>
          </cell>
          <cell r="E17">
            <v>367</v>
          </cell>
          <cell r="F17" t="str">
            <v>A</v>
          </cell>
          <cell r="G17" t="str">
            <v>A</v>
          </cell>
          <cell r="H17" t="str">
            <v>N</v>
          </cell>
          <cell r="I17" t="str">
            <v>Asset</v>
          </cell>
          <cell r="J17">
            <v>0</v>
          </cell>
          <cell r="K17">
            <v>0</v>
          </cell>
          <cell r="L17" t="str">
            <v xml:space="preserve"> </v>
          </cell>
          <cell r="M17" t="str">
            <v xml:space="preserve"> </v>
          </cell>
          <cell r="N17">
            <v>0</v>
          </cell>
          <cell r="O17" t="str">
            <v xml:space="preserve"> </v>
          </cell>
          <cell r="P17">
            <v>0</v>
          </cell>
          <cell r="Q17">
            <v>0</v>
          </cell>
          <cell r="R17" t="str">
            <v xml:space="preserve"> </v>
          </cell>
          <cell r="S17" t="str">
            <v xml:space="preserve"> </v>
          </cell>
        </row>
        <row r="18">
          <cell r="B18">
            <v>100030</v>
          </cell>
          <cell r="C18" t="str">
            <v>HSD Cash Concentration Mellon</v>
          </cell>
          <cell r="D18" t="str">
            <v>HSD Cash C</v>
          </cell>
          <cell r="E18">
            <v>367</v>
          </cell>
          <cell r="F18" t="str">
            <v>A</v>
          </cell>
          <cell r="G18" t="str">
            <v>A</v>
          </cell>
          <cell r="H18" t="str">
            <v>N</v>
          </cell>
          <cell r="I18" t="str">
            <v>Asset</v>
          </cell>
          <cell r="J18">
            <v>0</v>
          </cell>
          <cell r="K18">
            <v>0</v>
          </cell>
          <cell r="L18" t="str">
            <v xml:space="preserve"> </v>
          </cell>
          <cell r="M18" t="str">
            <v xml:space="preserve"> </v>
          </cell>
          <cell r="N18">
            <v>0</v>
          </cell>
          <cell r="O18" t="str">
            <v xml:space="preserve"> </v>
          </cell>
          <cell r="P18">
            <v>0</v>
          </cell>
          <cell r="Q18">
            <v>0</v>
          </cell>
          <cell r="R18" t="str">
            <v xml:space="preserve"> </v>
          </cell>
          <cell r="S18" t="str">
            <v xml:space="preserve"> </v>
          </cell>
        </row>
        <row r="19">
          <cell r="B19">
            <v>100035</v>
          </cell>
          <cell r="C19" t="str">
            <v>HSD Cash Concentration SCL</v>
          </cell>
          <cell r="D19" t="str">
            <v>HSD Cash 1</v>
          </cell>
          <cell r="E19">
            <v>367</v>
          </cell>
          <cell r="F19" t="str">
            <v>A</v>
          </cell>
          <cell r="G19" t="str">
            <v>A</v>
          </cell>
          <cell r="H19" t="str">
            <v>N</v>
          </cell>
          <cell r="I19" t="str">
            <v>Asset</v>
          </cell>
          <cell r="J19">
            <v>0</v>
          </cell>
          <cell r="K19">
            <v>0</v>
          </cell>
          <cell r="L19" t="str">
            <v xml:space="preserve"> </v>
          </cell>
          <cell r="M19" t="str">
            <v xml:space="preserve"> </v>
          </cell>
          <cell r="N19">
            <v>0</v>
          </cell>
          <cell r="O19" t="str">
            <v xml:space="preserve"> </v>
          </cell>
          <cell r="P19">
            <v>0</v>
          </cell>
          <cell r="Q19">
            <v>0</v>
          </cell>
          <cell r="R19" t="str">
            <v xml:space="preserve"> </v>
          </cell>
          <cell r="S19" t="str">
            <v xml:space="preserve"> </v>
          </cell>
        </row>
        <row r="20">
          <cell r="B20">
            <v>100040</v>
          </cell>
          <cell r="C20" t="str">
            <v>HSD Cash Concentration SSF</v>
          </cell>
          <cell r="D20" t="str">
            <v>HSD Cash 2</v>
          </cell>
          <cell r="E20">
            <v>367</v>
          </cell>
          <cell r="F20" t="str">
            <v>A</v>
          </cell>
          <cell r="G20" t="str">
            <v>A</v>
          </cell>
          <cell r="H20" t="str">
            <v>N</v>
          </cell>
          <cell r="I20" t="str">
            <v>Asset</v>
          </cell>
          <cell r="J20">
            <v>0</v>
          </cell>
          <cell r="K20">
            <v>0</v>
          </cell>
          <cell r="L20" t="str">
            <v xml:space="preserve"> </v>
          </cell>
          <cell r="M20" t="str">
            <v xml:space="preserve"> </v>
          </cell>
          <cell r="N20">
            <v>0</v>
          </cell>
          <cell r="O20" t="str">
            <v xml:space="preserve"> </v>
          </cell>
          <cell r="P20">
            <v>0</v>
          </cell>
          <cell r="Q20">
            <v>0</v>
          </cell>
          <cell r="R20" t="str">
            <v xml:space="preserve"> </v>
          </cell>
          <cell r="S20" t="str">
            <v xml:space="preserve"> </v>
          </cell>
        </row>
        <row r="21">
          <cell r="B21">
            <v>100045</v>
          </cell>
          <cell r="C21" t="str">
            <v>HSD Cash Concentration CHS</v>
          </cell>
          <cell r="D21" t="str">
            <v>HSD Cash 3</v>
          </cell>
          <cell r="E21">
            <v>367</v>
          </cell>
          <cell r="F21" t="str">
            <v>A</v>
          </cell>
          <cell r="G21" t="str">
            <v>A</v>
          </cell>
          <cell r="H21" t="str">
            <v>N</v>
          </cell>
          <cell r="I21" t="str">
            <v>Asset</v>
          </cell>
          <cell r="J21">
            <v>0</v>
          </cell>
          <cell r="K21">
            <v>0</v>
          </cell>
          <cell r="L21" t="str">
            <v xml:space="preserve"> </v>
          </cell>
          <cell r="M21" t="str">
            <v xml:space="preserve"> </v>
          </cell>
          <cell r="N21">
            <v>0</v>
          </cell>
          <cell r="O21" t="str">
            <v xml:space="preserve"> </v>
          </cell>
          <cell r="P21">
            <v>0</v>
          </cell>
          <cell r="Q21">
            <v>0</v>
          </cell>
          <cell r="R21" t="str">
            <v xml:space="preserve"> </v>
          </cell>
          <cell r="S21" t="str">
            <v xml:space="preserve"> </v>
          </cell>
        </row>
        <row r="22">
          <cell r="B22">
            <v>100050</v>
          </cell>
          <cell r="C22" t="str">
            <v>HSDCashConcentrationConcepcion</v>
          </cell>
          <cell r="D22" t="str">
            <v>HSDCashCon</v>
          </cell>
          <cell r="E22">
            <v>367</v>
          </cell>
          <cell r="F22" t="str">
            <v>A</v>
          </cell>
          <cell r="G22" t="str">
            <v>A</v>
          </cell>
          <cell r="H22" t="str">
            <v>N</v>
          </cell>
          <cell r="I22" t="str">
            <v>Asset</v>
          </cell>
          <cell r="J22">
            <v>0</v>
          </cell>
          <cell r="K22">
            <v>0</v>
          </cell>
          <cell r="L22" t="str">
            <v xml:space="preserve"> </v>
          </cell>
          <cell r="M22" t="str">
            <v xml:space="preserve"> </v>
          </cell>
          <cell r="N22">
            <v>0</v>
          </cell>
          <cell r="O22" t="str">
            <v xml:space="preserve"> </v>
          </cell>
          <cell r="P22">
            <v>0</v>
          </cell>
          <cell r="Q22">
            <v>0</v>
          </cell>
          <cell r="R22" t="str">
            <v xml:space="preserve"> </v>
          </cell>
          <cell r="S22" t="str">
            <v xml:space="preserve"> </v>
          </cell>
        </row>
        <row r="23">
          <cell r="B23">
            <v>100055</v>
          </cell>
          <cell r="C23" t="str">
            <v>HSDCashConcentrationDCHSWest</v>
          </cell>
          <cell r="D23" t="str">
            <v>HSDCashCo1</v>
          </cell>
          <cell r="E23">
            <v>367</v>
          </cell>
          <cell r="F23" t="str">
            <v>A</v>
          </cell>
          <cell r="G23" t="str">
            <v>A</v>
          </cell>
          <cell r="H23" t="str">
            <v>N</v>
          </cell>
          <cell r="I23" t="str">
            <v>Asset</v>
          </cell>
          <cell r="J23">
            <v>0</v>
          </cell>
          <cell r="K23">
            <v>0</v>
          </cell>
          <cell r="L23" t="str">
            <v xml:space="preserve"> </v>
          </cell>
          <cell r="M23" t="str">
            <v xml:space="preserve"> </v>
          </cell>
          <cell r="N23">
            <v>0</v>
          </cell>
          <cell r="O23" t="str">
            <v xml:space="preserve"> </v>
          </cell>
          <cell r="P23">
            <v>0</v>
          </cell>
          <cell r="Q23">
            <v>0</v>
          </cell>
          <cell r="R23" t="str">
            <v xml:space="preserve"> </v>
          </cell>
          <cell r="S23" t="str">
            <v xml:space="preserve"> </v>
          </cell>
        </row>
        <row r="24">
          <cell r="B24">
            <v>100060</v>
          </cell>
          <cell r="C24" t="str">
            <v>CDMS Operating</v>
          </cell>
          <cell r="D24" t="str">
            <v>CDMS Opera</v>
          </cell>
          <cell r="E24">
            <v>367</v>
          </cell>
          <cell r="F24" t="str">
            <v>A</v>
          </cell>
          <cell r="G24" t="str">
            <v>A</v>
          </cell>
          <cell r="H24" t="str">
            <v>N</v>
          </cell>
          <cell r="I24" t="str">
            <v>Asset</v>
          </cell>
          <cell r="J24">
            <v>0</v>
          </cell>
          <cell r="K24">
            <v>0</v>
          </cell>
          <cell r="L24" t="str">
            <v xml:space="preserve"> </v>
          </cell>
          <cell r="M24" t="str">
            <v xml:space="preserve"> </v>
          </cell>
          <cell r="N24">
            <v>0</v>
          </cell>
          <cell r="O24" t="str">
            <v xml:space="preserve"> </v>
          </cell>
          <cell r="P24">
            <v>0</v>
          </cell>
          <cell r="Q24">
            <v>0</v>
          </cell>
          <cell r="R24" t="str">
            <v xml:space="preserve"> </v>
          </cell>
          <cell r="S24" t="str">
            <v xml:space="preserve"> </v>
          </cell>
        </row>
        <row r="25">
          <cell r="B25">
            <v>100065</v>
          </cell>
          <cell r="C25" t="str">
            <v>CDMS Buffalo Restricted</v>
          </cell>
          <cell r="D25" t="str">
            <v>CDMS Buffa</v>
          </cell>
          <cell r="E25">
            <v>367</v>
          </cell>
          <cell r="F25" t="str">
            <v>A</v>
          </cell>
          <cell r="G25" t="str">
            <v>A</v>
          </cell>
          <cell r="H25" t="str">
            <v>N</v>
          </cell>
          <cell r="I25" t="str">
            <v>Asset</v>
          </cell>
          <cell r="J25">
            <v>0</v>
          </cell>
          <cell r="K25">
            <v>0</v>
          </cell>
          <cell r="L25" t="str">
            <v xml:space="preserve"> </v>
          </cell>
          <cell r="M25" t="str">
            <v xml:space="preserve"> </v>
          </cell>
          <cell r="N25">
            <v>0</v>
          </cell>
          <cell r="O25" t="str">
            <v xml:space="preserve"> </v>
          </cell>
          <cell r="P25">
            <v>0</v>
          </cell>
          <cell r="Q25">
            <v>0</v>
          </cell>
          <cell r="R25" t="str">
            <v xml:space="preserve"> </v>
          </cell>
          <cell r="S25" t="str">
            <v xml:space="preserve"> </v>
          </cell>
        </row>
        <row r="26">
          <cell r="B26">
            <v>100070</v>
          </cell>
          <cell r="C26" t="str">
            <v>CDMS CHS COI</v>
          </cell>
          <cell r="D26" t="str">
            <v>CDMS CHS C</v>
          </cell>
          <cell r="E26">
            <v>367</v>
          </cell>
          <cell r="F26" t="str">
            <v>A</v>
          </cell>
          <cell r="G26" t="str">
            <v>A</v>
          </cell>
          <cell r="H26" t="str">
            <v>N</v>
          </cell>
          <cell r="I26" t="str">
            <v>Asset</v>
          </cell>
          <cell r="J26">
            <v>0</v>
          </cell>
          <cell r="K26">
            <v>0</v>
          </cell>
          <cell r="L26" t="str">
            <v xml:space="preserve"> </v>
          </cell>
          <cell r="M26" t="str">
            <v xml:space="preserve"> </v>
          </cell>
          <cell r="N26">
            <v>0</v>
          </cell>
          <cell r="O26" t="str">
            <v xml:space="preserve"> </v>
          </cell>
          <cell r="P26">
            <v>0</v>
          </cell>
          <cell r="Q26">
            <v>0</v>
          </cell>
          <cell r="R26" t="str">
            <v xml:space="preserve"> </v>
          </cell>
          <cell r="S26" t="str">
            <v xml:space="preserve"> </v>
          </cell>
        </row>
        <row r="27">
          <cell r="B27">
            <v>100075</v>
          </cell>
          <cell r="C27" t="str">
            <v>CDMS COIOIDPremium</v>
          </cell>
          <cell r="D27" t="str">
            <v>CDMS COIOI</v>
          </cell>
          <cell r="E27">
            <v>367</v>
          </cell>
          <cell r="F27" t="str">
            <v>A</v>
          </cell>
          <cell r="G27" t="str">
            <v>A</v>
          </cell>
          <cell r="H27" t="str">
            <v>N</v>
          </cell>
          <cell r="I27" t="str">
            <v>Asset</v>
          </cell>
          <cell r="J27">
            <v>0</v>
          </cell>
          <cell r="K27">
            <v>0</v>
          </cell>
          <cell r="L27" t="str">
            <v xml:space="preserve"> </v>
          </cell>
          <cell r="M27" t="str">
            <v xml:space="preserve"> </v>
          </cell>
          <cell r="N27">
            <v>0</v>
          </cell>
          <cell r="O27" t="str">
            <v xml:space="preserve"> </v>
          </cell>
          <cell r="P27">
            <v>0</v>
          </cell>
          <cell r="Q27">
            <v>0</v>
          </cell>
          <cell r="R27" t="str">
            <v xml:space="preserve"> </v>
          </cell>
          <cell r="S27" t="str">
            <v xml:space="preserve"> </v>
          </cell>
        </row>
        <row r="28">
          <cell r="B28">
            <v>100080</v>
          </cell>
          <cell r="C28" t="str">
            <v>CDMS Escrow Restructure</v>
          </cell>
          <cell r="D28" t="str">
            <v>CDMS Escro</v>
          </cell>
          <cell r="E28">
            <v>367</v>
          </cell>
          <cell r="F28" t="str">
            <v>A</v>
          </cell>
          <cell r="G28" t="str">
            <v>A</v>
          </cell>
          <cell r="H28" t="str">
            <v>N</v>
          </cell>
          <cell r="I28" t="str">
            <v>Asset</v>
          </cell>
          <cell r="J28">
            <v>0</v>
          </cell>
          <cell r="K28">
            <v>0</v>
          </cell>
          <cell r="L28" t="str">
            <v xml:space="preserve"> </v>
          </cell>
          <cell r="M28" t="str">
            <v xml:space="preserve"> </v>
          </cell>
          <cell r="N28">
            <v>0</v>
          </cell>
          <cell r="O28" t="str">
            <v xml:space="preserve"> </v>
          </cell>
          <cell r="P28">
            <v>0</v>
          </cell>
          <cell r="Q28">
            <v>0</v>
          </cell>
          <cell r="R28" t="str">
            <v xml:space="preserve"> </v>
          </cell>
          <cell r="S28" t="str">
            <v xml:space="preserve"> </v>
          </cell>
        </row>
        <row r="29">
          <cell r="B29">
            <v>100085</v>
          </cell>
          <cell r="C29" t="str">
            <v>CDMS Nazareth Hall Cash</v>
          </cell>
          <cell r="D29" t="str">
            <v>CDMS Nazar</v>
          </cell>
          <cell r="E29">
            <v>367</v>
          </cell>
          <cell r="F29" t="str">
            <v>A</v>
          </cell>
          <cell r="G29" t="str">
            <v>A</v>
          </cell>
          <cell r="H29" t="str">
            <v>N</v>
          </cell>
          <cell r="I29" t="str">
            <v>Asset</v>
          </cell>
          <cell r="J29">
            <v>0</v>
          </cell>
          <cell r="K29">
            <v>0</v>
          </cell>
          <cell r="L29" t="str">
            <v xml:space="preserve"> </v>
          </cell>
          <cell r="M29" t="str">
            <v xml:space="preserve"> </v>
          </cell>
          <cell r="N29">
            <v>0</v>
          </cell>
          <cell r="O29" t="str">
            <v xml:space="preserve"> </v>
          </cell>
          <cell r="P29">
            <v>0</v>
          </cell>
          <cell r="Q29">
            <v>0</v>
          </cell>
          <cell r="R29" t="str">
            <v xml:space="preserve"> </v>
          </cell>
          <cell r="S29" t="str">
            <v xml:space="preserve"> </v>
          </cell>
        </row>
        <row r="30">
          <cell r="B30">
            <v>100086</v>
          </cell>
          <cell r="C30" t="str">
            <v>CDMS Cost of Issue</v>
          </cell>
          <cell r="D30" t="str">
            <v>CDMS Cost</v>
          </cell>
          <cell r="E30">
            <v>367</v>
          </cell>
          <cell r="F30" t="str">
            <v>A</v>
          </cell>
          <cell r="G30" t="str">
            <v>A</v>
          </cell>
          <cell r="H30" t="str">
            <v>N</v>
          </cell>
          <cell r="I30" t="str">
            <v>Asset</v>
          </cell>
          <cell r="J30">
            <v>0</v>
          </cell>
          <cell r="K30">
            <v>0</v>
          </cell>
          <cell r="L30" t="str">
            <v xml:space="preserve"> </v>
          </cell>
          <cell r="M30" t="str">
            <v xml:space="preserve"> </v>
          </cell>
          <cell r="N30">
            <v>0</v>
          </cell>
          <cell r="O30" t="str">
            <v xml:space="preserve"> </v>
          </cell>
          <cell r="P30">
            <v>0</v>
          </cell>
          <cell r="Q30">
            <v>0</v>
          </cell>
          <cell r="R30" t="str">
            <v xml:space="preserve"> </v>
          </cell>
          <cell r="S30" t="str">
            <v xml:space="preserve"> </v>
          </cell>
        </row>
        <row r="31">
          <cell r="B31">
            <v>100090</v>
          </cell>
          <cell r="C31" t="str">
            <v>CDMS Unassigned Cash</v>
          </cell>
          <cell r="D31" t="str">
            <v>CDMS Unass</v>
          </cell>
          <cell r="E31">
            <v>367</v>
          </cell>
          <cell r="F31" t="str">
            <v>A</v>
          </cell>
          <cell r="G31" t="str">
            <v>A</v>
          </cell>
          <cell r="H31" t="str">
            <v>N</v>
          </cell>
          <cell r="I31" t="str">
            <v>Asset</v>
          </cell>
          <cell r="J31">
            <v>0</v>
          </cell>
          <cell r="K31">
            <v>0</v>
          </cell>
          <cell r="L31" t="str">
            <v xml:space="preserve"> </v>
          </cell>
          <cell r="M31" t="str">
            <v xml:space="preserve"> </v>
          </cell>
          <cell r="N31">
            <v>0</v>
          </cell>
          <cell r="O31" t="str">
            <v xml:space="preserve"> </v>
          </cell>
          <cell r="P31">
            <v>0</v>
          </cell>
          <cell r="Q31">
            <v>0</v>
          </cell>
          <cell r="R31" t="str">
            <v xml:space="preserve"> </v>
          </cell>
          <cell r="S31" t="str">
            <v xml:space="preserve"> </v>
          </cell>
        </row>
        <row r="32">
          <cell r="B32">
            <v>100091</v>
          </cell>
          <cell r="C32" t="str">
            <v>Mellon T157</v>
          </cell>
          <cell r="D32" t="str">
            <v>Mellon 035</v>
          </cell>
          <cell r="E32">
            <v>367</v>
          </cell>
          <cell r="F32" t="str">
            <v>A</v>
          </cell>
          <cell r="G32" t="str">
            <v>A</v>
          </cell>
          <cell r="H32" t="str">
            <v>N</v>
          </cell>
          <cell r="I32" t="str">
            <v>Asset</v>
          </cell>
          <cell r="J32">
            <v>0</v>
          </cell>
          <cell r="K32">
            <v>0</v>
          </cell>
          <cell r="L32" t="str">
            <v xml:space="preserve"> </v>
          </cell>
          <cell r="M32" t="str">
            <v xml:space="preserve"> </v>
          </cell>
          <cell r="N32">
            <v>0</v>
          </cell>
          <cell r="O32" t="str">
            <v xml:space="preserve"> </v>
          </cell>
          <cell r="P32">
            <v>0</v>
          </cell>
          <cell r="Q32">
            <v>0</v>
          </cell>
          <cell r="R32" t="str">
            <v xml:space="preserve"> </v>
          </cell>
          <cell r="S32" t="str">
            <v xml:space="preserve"> </v>
          </cell>
        </row>
        <row r="33">
          <cell r="B33">
            <v>100092</v>
          </cell>
          <cell r="C33" t="str">
            <v>Mellon T159</v>
          </cell>
          <cell r="D33" t="str">
            <v>Mellon 072</v>
          </cell>
          <cell r="E33">
            <v>367</v>
          </cell>
          <cell r="F33" t="str">
            <v>A</v>
          </cell>
          <cell r="G33" t="str">
            <v>A</v>
          </cell>
          <cell r="H33" t="str">
            <v>N</v>
          </cell>
          <cell r="I33" t="str">
            <v>Asset</v>
          </cell>
          <cell r="J33">
            <v>0</v>
          </cell>
          <cell r="K33">
            <v>0</v>
          </cell>
          <cell r="L33" t="str">
            <v xml:space="preserve"> </v>
          </cell>
          <cell r="M33" t="str">
            <v xml:space="preserve"> </v>
          </cell>
          <cell r="N33">
            <v>0</v>
          </cell>
          <cell r="O33" t="str">
            <v xml:space="preserve"> </v>
          </cell>
          <cell r="P33">
            <v>0</v>
          </cell>
          <cell r="Q33">
            <v>0</v>
          </cell>
          <cell r="R33" t="str">
            <v xml:space="preserve"> </v>
          </cell>
          <cell r="S33" t="str">
            <v xml:space="preserve"> </v>
          </cell>
        </row>
        <row r="34">
          <cell r="B34">
            <v>100093</v>
          </cell>
          <cell r="C34" t="str">
            <v>Mellon T161</v>
          </cell>
          <cell r="D34" t="str">
            <v>Mellon 141</v>
          </cell>
          <cell r="E34">
            <v>367</v>
          </cell>
          <cell r="F34" t="str">
            <v>A</v>
          </cell>
          <cell r="G34" t="str">
            <v>A</v>
          </cell>
          <cell r="H34" t="str">
            <v>N</v>
          </cell>
          <cell r="I34" t="str">
            <v>Asset</v>
          </cell>
          <cell r="J34">
            <v>0</v>
          </cell>
          <cell r="K34">
            <v>0</v>
          </cell>
          <cell r="L34" t="str">
            <v xml:space="preserve"> </v>
          </cell>
          <cell r="M34" t="str">
            <v xml:space="preserve"> </v>
          </cell>
          <cell r="N34">
            <v>0</v>
          </cell>
          <cell r="O34" t="str">
            <v xml:space="preserve"> </v>
          </cell>
          <cell r="P34">
            <v>0</v>
          </cell>
          <cell r="Q34">
            <v>0</v>
          </cell>
          <cell r="R34" t="str">
            <v xml:space="preserve"> </v>
          </cell>
          <cell r="S34" t="str">
            <v xml:space="preserve"> </v>
          </cell>
        </row>
        <row r="35">
          <cell r="B35">
            <v>100094</v>
          </cell>
          <cell r="C35" t="str">
            <v>Mellon T164</v>
          </cell>
          <cell r="D35" t="str">
            <v>Mellon 073</v>
          </cell>
          <cell r="E35">
            <v>367</v>
          </cell>
          <cell r="F35" t="str">
            <v>A</v>
          </cell>
          <cell r="G35" t="str">
            <v>A</v>
          </cell>
          <cell r="H35" t="str">
            <v>N</v>
          </cell>
          <cell r="I35" t="str">
            <v>Asset</v>
          </cell>
          <cell r="J35">
            <v>0</v>
          </cell>
          <cell r="K35">
            <v>0</v>
          </cell>
          <cell r="L35" t="str">
            <v xml:space="preserve"> </v>
          </cell>
          <cell r="M35" t="str">
            <v xml:space="preserve"> </v>
          </cell>
          <cell r="N35">
            <v>0</v>
          </cell>
          <cell r="O35" t="str">
            <v xml:space="preserve"> </v>
          </cell>
          <cell r="P35">
            <v>0</v>
          </cell>
          <cell r="Q35">
            <v>0</v>
          </cell>
          <cell r="R35" t="str">
            <v xml:space="preserve"> </v>
          </cell>
          <cell r="S35" t="str">
            <v xml:space="preserve"> </v>
          </cell>
        </row>
        <row r="36">
          <cell r="B36">
            <v>100095</v>
          </cell>
          <cell r="C36" t="str">
            <v>Mellon T169</v>
          </cell>
          <cell r="D36" t="str">
            <v>Mellon 139</v>
          </cell>
          <cell r="E36">
            <v>367</v>
          </cell>
          <cell r="F36" t="str">
            <v>A</v>
          </cell>
          <cell r="G36" t="str">
            <v>A</v>
          </cell>
          <cell r="H36" t="str">
            <v>N</v>
          </cell>
          <cell r="I36" t="str">
            <v>Asset</v>
          </cell>
          <cell r="J36">
            <v>0</v>
          </cell>
          <cell r="K36">
            <v>0</v>
          </cell>
          <cell r="L36" t="str">
            <v xml:space="preserve"> </v>
          </cell>
          <cell r="M36" t="str">
            <v xml:space="preserve"> </v>
          </cell>
          <cell r="N36">
            <v>0</v>
          </cell>
          <cell r="O36" t="str">
            <v xml:space="preserve"> </v>
          </cell>
          <cell r="P36">
            <v>0</v>
          </cell>
          <cell r="Q36">
            <v>0</v>
          </cell>
          <cell r="R36" t="str">
            <v xml:space="preserve"> </v>
          </cell>
          <cell r="S36" t="str">
            <v xml:space="preserve"> </v>
          </cell>
        </row>
        <row r="37">
          <cell r="B37">
            <v>100096</v>
          </cell>
          <cell r="C37" t="str">
            <v>Mellon T171</v>
          </cell>
          <cell r="D37" t="str">
            <v>Mellon 127</v>
          </cell>
          <cell r="E37">
            <v>367</v>
          </cell>
          <cell r="F37" t="str">
            <v>A</v>
          </cell>
          <cell r="G37" t="str">
            <v>A</v>
          </cell>
          <cell r="H37" t="str">
            <v>N</v>
          </cell>
          <cell r="I37" t="str">
            <v>Asset</v>
          </cell>
          <cell r="J37">
            <v>0</v>
          </cell>
          <cell r="K37">
            <v>0</v>
          </cell>
          <cell r="L37" t="str">
            <v xml:space="preserve"> </v>
          </cell>
          <cell r="M37" t="str">
            <v xml:space="preserve"> </v>
          </cell>
          <cell r="N37">
            <v>0</v>
          </cell>
          <cell r="O37" t="str">
            <v xml:space="preserve"> </v>
          </cell>
          <cell r="P37">
            <v>0</v>
          </cell>
          <cell r="Q37">
            <v>0</v>
          </cell>
          <cell r="R37" t="str">
            <v xml:space="preserve"> </v>
          </cell>
          <cell r="S37" t="str">
            <v xml:space="preserve"> </v>
          </cell>
        </row>
        <row r="38">
          <cell r="B38">
            <v>100097</v>
          </cell>
          <cell r="C38" t="str">
            <v>Mellon T175</v>
          </cell>
          <cell r="D38" t="str">
            <v>Mellon 900</v>
          </cell>
          <cell r="E38">
            <v>367</v>
          </cell>
          <cell r="F38" t="str">
            <v>A</v>
          </cell>
          <cell r="G38" t="str">
            <v>A</v>
          </cell>
          <cell r="H38" t="str">
            <v>N</v>
          </cell>
          <cell r="I38" t="str">
            <v>Asset</v>
          </cell>
          <cell r="J38">
            <v>0</v>
          </cell>
          <cell r="K38">
            <v>0</v>
          </cell>
          <cell r="L38" t="str">
            <v xml:space="preserve"> </v>
          </cell>
          <cell r="M38" t="str">
            <v xml:space="preserve"> </v>
          </cell>
          <cell r="N38">
            <v>0</v>
          </cell>
          <cell r="O38" t="str">
            <v xml:space="preserve"> </v>
          </cell>
          <cell r="P38">
            <v>0</v>
          </cell>
          <cell r="Q38">
            <v>0</v>
          </cell>
          <cell r="R38" t="str">
            <v xml:space="preserve"> </v>
          </cell>
          <cell r="S38" t="str">
            <v xml:space="preserve"> </v>
          </cell>
        </row>
        <row r="39">
          <cell r="B39">
            <v>100098</v>
          </cell>
          <cell r="C39" t="str">
            <v>Mellon T176</v>
          </cell>
          <cell r="D39" t="str">
            <v>Mellon 940</v>
          </cell>
          <cell r="E39">
            <v>367</v>
          </cell>
          <cell r="F39" t="str">
            <v>A</v>
          </cell>
          <cell r="G39" t="str">
            <v>A</v>
          </cell>
          <cell r="H39" t="str">
            <v>N</v>
          </cell>
          <cell r="I39" t="str">
            <v>Asset</v>
          </cell>
          <cell r="J39">
            <v>0</v>
          </cell>
          <cell r="K39">
            <v>0</v>
          </cell>
          <cell r="L39" t="str">
            <v xml:space="preserve"> </v>
          </cell>
          <cell r="M39" t="str">
            <v xml:space="preserve"> </v>
          </cell>
          <cell r="N39">
            <v>0</v>
          </cell>
          <cell r="O39" t="str">
            <v xml:space="preserve"> </v>
          </cell>
          <cell r="P39">
            <v>0</v>
          </cell>
          <cell r="Q39">
            <v>0</v>
          </cell>
          <cell r="R39" t="str">
            <v xml:space="preserve"> </v>
          </cell>
          <cell r="S39" t="str">
            <v xml:space="preserve"> </v>
          </cell>
        </row>
        <row r="40">
          <cell r="B40">
            <v>100099</v>
          </cell>
          <cell r="C40" t="str">
            <v>Mellon T177</v>
          </cell>
          <cell r="D40" t="str">
            <v>Mellon 941</v>
          </cell>
          <cell r="E40">
            <v>367</v>
          </cell>
          <cell r="F40" t="str">
            <v>A</v>
          </cell>
          <cell r="G40" t="str">
            <v>A</v>
          </cell>
          <cell r="H40" t="str">
            <v>N</v>
          </cell>
          <cell r="I40" t="str">
            <v>Asset</v>
          </cell>
          <cell r="J40">
            <v>0</v>
          </cell>
          <cell r="K40">
            <v>0</v>
          </cell>
          <cell r="L40" t="str">
            <v xml:space="preserve"> </v>
          </cell>
          <cell r="M40" t="str">
            <v xml:space="preserve"> </v>
          </cell>
          <cell r="N40">
            <v>0</v>
          </cell>
          <cell r="O40" t="str">
            <v xml:space="preserve"> </v>
          </cell>
          <cell r="P40">
            <v>0</v>
          </cell>
          <cell r="Q40">
            <v>0</v>
          </cell>
          <cell r="R40" t="str">
            <v xml:space="preserve"> </v>
          </cell>
          <cell r="S40" t="str">
            <v xml:space="preserve"> </v>
          </cell>
        </row>
        <row r="41">
          <cell r="B41">
            <v>100100</v>
          </cell>
          <cell r="C41" t="str">
            <v>Mellon T190</v>
          </cell>
          <cell r="D41" t="str">
            <v>Mellon 020</v>
          </cell>
          <cell r="E41">
            <v>367</v>
          </cell>
          <cell r="F41" t="str">
            <v>A</v>
          </cell>
          <cell r="G41" t="str">
            <v>A</v>
          </cell>
          <cell r="H41" t="str">
            <v>N</v>
          </cell>
          <cell r="I41" t="str">
            <v>Asset</v>
          </cell>
          <cell r="J41">
            <v>0</v>
          </cell>
          <cell r="K41">
            <v>0</v>
          </cell>
          <cell r="L41" t="str">
            <v xml:space="preserve"> </v>
          </cell>
          <cell r="M41" t="str">
            <v xml:space="preserve"> </v>
          </cell>
          <cell r="N41">
            <v>0</v>
          </cell>
          <cell r="O41" t="str">
            <v xml:space="preserve"> </v>
          </cell>
          <cell r="P41">
            <v>0</v>
          </cell>
          <cell r="Q41">
            <v>0</v>
          </cell>
          <cell r="R41" t="str">
            <v xml:space="preserve"> </v>
          </cell>
          <cell r="S41" t="str">
            <v xml:space="preserve"> </v>
          </cell>
        </row>
        <row r="42">
          <cell r="B42">
            <v>100101</v>
          </cell>
          <cell r="C42" t="str">
            <v>Mellon T198</v>
          </cell>
          <cell r="D42" t="str">
            <v>Mellon 19</v>
          </cell>
          <cell r="E42">
            <v>367</v>
          </cell>
          <cell r="F42" t="str">
            <v>A</v>
          </cell>
          <cell r="G42" t="str">
            <v>A</v>
          </cell>
          <cell r="H42" t="str">
            <v>N</v>
          </cell>
          <cell r="I42" t="str">
            <v>Asset</v>
          </cell>
          <cell r="J42">
            <v>0</v>
          </cell>
          <cell r="K42">
            <v>0</v>
          </cell>
          <cell r="L42" t="str">
            <v xml:space="preserve"> </v>
          </cell>
          <cell r="M42" t="str">
            <v xml:space="preserve"> </v>
          </cell>
          <cell r="N42">
            <v>0</v>
          </cell>
          <cell r="O42" t="str">
            <v xml:space="preserve"> </v>
          </cell>
          <cell r="P42">
            <v>0</v>
          </cell>
          <cell r="Q42">
            <v>0</v>
          </cell>
          <cell r="R42" t="str">
            <v xml:space="preserve"> </v>
          </cell>
          <cell r="S42" t="str">
            <v xml:space="preserve"> </v>
          </cell>
        </row>
        <row r="43">
          <cell r="B43">
            <v>100102</v>
          </cell>
          <cell r="C43" t="str">
            <v>Mellon T210</v>
          </cell>
          <cell r="D43" t="str">
            <v>Mellon 013</v>
          </cell>
          <cell r="E43">
            <v>367</v>
          </cell>
          <cell r="F43" t="str">
            <v>A</v>
          </cell>
          <cell r="G43" t="str">
            <v>A</v>
          </cell>
          <cell r="H43" t="str">
            <v>N</v>
          </cell>
          <cell r="I43" t="str">
            <v>Asset</v>
          </cell>
          <cell r="J43">
            <v>0</v>
          </cell>
          <cell r="K43">
            <v>0</v>
          </cell>
          <cell r="L43" t="str">
            <v xml:space="preserve"> </v>
          </cell>
          <cell r="M43" t="str">
            <v xml:space="preserve"> </v>
          </cell>
          <cell r="N43">
            <v>0</v>
          </cell>
          <cell r="O43" t="str">
            <v xml:space="preserve"> </v>
          </cell>
          <cell r="P43">
            <v>0</v>
          </cell>
          <cell r="Q43">
            <v>0</v>
          </cell>
          <cell r="R43" t="str">
            <v xml:space="preserve"> </v>
          </cell>
          <cell r="S43" t="str">
            <v xml:space="preserve"> </v>
          </cell>
        </row>
        <row r="44">
          <cell r="B44">
            <v>100103</v>
          </cell>
          <cell r="C44" t="str">
            <v>Mellon T216</v>
          </cell>
          <cell r="D44" t="str">
            <v>Mellon 050</v>
          </cell>
          <cell r="E44">
            <v>367</v>
          </cell>
          <cell r="F44" t="str">
            <v>A</v>
          </cell>
          <cell r="G44" t="str">
            <v>A</v>
          </cell>
          <cell r="H44" t="str">
            <v>N</v>
          </cell>
          <cell r="I44" t="str">
            <v>Asset</v>
          </cell>
          <cell r="J44">
            <v>0</v>
          </cell>
          <cell r="K44">
            <v>0</v>
          </cell>
          <cell r="L44" t="str">
            <v xml:space="preserve"> </v>
          </cell>
          <cell r="M44" t="str">
            <v xml:space="preserve"> </v>
          </cell>
          <cell r="N44">
            <v>0</v>
          </cell>
          <cell r="O44" t="str">
            <v xml:space="preserve"> </v>
          </cell>
          <cell r="P44">
            <v>0</v>
          </cell>
          <cell r="Q44">
            <v>0</v>
          </cell>
          <cell r="R44" t="str">
            <v xml:space="preserve"> </v>
          </cell>
          <cell r="S44" t="str">
            <v xml:space="preserve"> </v>
          </cell>
        </row>
        <row r="45">
          <cell r="B45">
            <v>100104</v>
          </cell>
          <cell r="C45" t="str">
            <v>Mellon T217</v>
          </cell>
          <cell r="D45" t="str">
            <v>Mellon 003</v>
          </cell>
          <cell r="E45">
            <v>367</v>
          </cell>
          <cell r="F45" t="str">
            <v>A</v>
          </cell>
          <cell r="G45" t="str">
            <v>A</v>
          </cell>
          <cell r="H45" t="str">
            <v>N</v>
          </cell>
          <cell r="I45" t="str">
            <v>Asset</v>
          </cell>
          <cell r="J45">
            <v>0</v>
          </cell>
          <cell r="K45">
            <v>0</v>
          </cell>
          <cell r="L45" t="str">
            <v xml:space="preserve"> </v>
          </cell>
          <cell r="M45" t="str">
            <v xml:space="preserve"> </v>
          </cell>
          <cell r="N45">
            <v>0</v>
          </cell>
          <cell r="O45" t="str">
            <v xml:space="preserve"> </v>
          </cell>
          <cell r="P45">
            <v>0</v>
          </cell>
          <cell r="Q45">
            <v>0</v>
          </cell>
          <cell r="R45" t="str">
            <v xml:space="preserve"> </v>
          </cell>
          <cell r="S45" t="str">
            <v xml:space="preserve"> </v>
          </cell>
        </row>
        <row r="46">
          <cell r="B46">
            <v>100105</v>
          </cell>
          <cell r="C46" t="str">
            <v>Mellon T227</v>
          </cell>
          <cell r="D46" t="str">
            <v>Mellon 181</v>
          </cell>
          <cell r="E46">
            <v>367</v>
          </cell>
          <cell r="F46" t="str">
            <v>A</v>
          </cell>
          <cell r="G46" t="str">
            <v>A</v>
          </cell>
          <cell r="H46" t="str">
            <v>N</v>
          </cell>
          <cell r="I46" t="str">
            <v>Asset</v>
          </cell>
          <cell r="J46">
            <v>0</v>
          </cell>
          <cell r="K46">
            <v>0</v>
          </cell>
          <cell r="L46" t="str">
            <v xml:space="preserve"> </v>
          </cell>
          <cell r="M46" t="str">
            <v xml:space="preserve"> </v>
          </cell>
          <cell r="N46">
            <v>0</v>
          </cell>
          <cell r="O46" t="str">
            <v xml:space="preserve"> </v>
          </cell>
          <cell r="P46">
            <v>0</v>
          </cell>
          <cell r="Q46">
            <v>0</v>
          </cell>
          <cell r="R46" t="str">
            <v xml:space="preserve"> </v>
          </cell>
          <cell r="S46" t="str">
            <v xml:space="preserve"> </v>
          </cell>
        </row>
        <row r="47">
          <cell r="B47">
            <v>100106</v>
          </cell>
          <cell r="C47" t="str">
            <v>Mellon T228</v>
          </cell>
          <cell r="D47" t="str">
            <v>Mellon 069</v>
          </cell>
          <cell r="E47">
            <v>367</v>
          </cell>
          <cell r="F47" t="str">
            <v>A</v>
          </cell>
          <cell r="G47" t="str">
            <v>A</v>
          </cell>
          <cell r="H47" t="str">
            <v>N</v>
          </cell>
          <cell r="I47" t="str">
            <v>Asset</v>
          </cell>
          <cell r="J47">
            <v>0</v>
          </cell>
          <cell r="K47">
            <v>0</v>
          </cell>
          <cell r="L47" t="str">
            <v xml:space="preserve"> </v>
          </cell>
          <cell r="M47" t="str">
            <v xml:space="preserve"> </v>
          </cell>
          <cell r="N47">
            <v>0</v>
          </cell>
          <cell r="O47" t="str">
            <v xml:space="preserve"> </v>
          </cell>
          <cell r="P47">
            <v>0</v>
          </cell>
          <cell r="Q47">
            <v>0</v>
          </cell>
          <cell r="R47" t="str">
            <v xml:space="preserve"> </v>
          </cell>
          <cell r="S47" t="str">
            <v xml:space="preserve"> </v>
          </cell>
        </row>
        <row r="48">
          <cell r="B48">
            <v>100107</v>
          </cell>
          <cell r="C48" t="str">
            <v>Mellon T235</v>
          </cell>
          <cell r="D48" t="str">
            <v>Mellon 019</v>
          </cell>
          <cell r="E48">
            <v>367</v>
          </cell>
          <cell r="F48" t="str">
            <v>A</v>
          </cell>
          <cell r="G48" t="str">
            <v>A</v>
          </cell>
          <cell r="H48" t="str">
            <v>N</v>
          </cell>
          <cell r="I48" t="str">
            <v>Asset</v>
          </cell>
          <cell r="J48">
            <v>0</v>
          </cell>
          <cell r="K48">
            <v>0</v>
          </cell>
          <cell r="L48" t="str">
            <v xml:space="preserve"> </v>
          </cell>
          <cell r="M48" t="str">
            <v xml:space="preserve"> </v>
          </cell>
          <cell r="N48">
            <v>0</v>
          </cell>
          <cell r="O48" t="str">
            <v xml:space="preserve"> </v>
          </cell>
          <cell r="P48">
            <v>0</v>
          </cell>
          <cell r="Q48">
            <v>0</v>
          </cell>
          <cell r="R48" t="str">
            <v xml:space="preserve"> </v>
          </cell>
          <cell r="S48" t="str">
            <v xml:space="preserve"> </v>
          </cell>
        </row>
        <row r="49">
          <cell r="B49">
            <v>100108</v>
          </cell>
          <cell r="C49" t="str">
            <v>Mellon T236</v>
          </cell>
          <cell r="D49" t="str">
            <v>Mellon 020</v>
          </cell>
          <cell r="E49">
            <v>367</v>
          </cell>
          <cell r="F49" t="str">
            <v>A</v>
          </cell>
          <cell r="G49" t="str">
            <v>A</v>
          </cell>
          <cell r="H49" t="str">
            <v>N</v>
          </cell>
          <cell r="I49" t="str">
            <v>Asset</v>
          </cell>
          <cell r="J49">
            <v>0</v>
          </cell>
          <cell r="K49">
            <v>0</v>
          </cell>
          <cell r="L49" t="str">
            <v xml:space="preserve"> </v>
          </cell>
          <cell r="M49" t="str">
            <v xml:space="preserve"> </v>
          </cell>
          <cell r="N49">
            <v>0</v>
          </cell>
          <cell r="O49" t="str">
            <v xml:space="preserve"> </v>
          </cell>
          <cell r="P49">
            <v>0</v>
          </cell>
          <cell r="Q49">
            <v>0</v>
          </cell>
          <cell r="R49" t="str">
            <v xml:space="preserve"> </v>
          </cell>
          <cell r="S49" t="str">
            <v xml:space="preserve"> </v>
          </cell>
        </row>
        <row r="50">
          <cell r="B50">
            <v>100109</v>
          </cell>
          <cell r="C50" t="str">
            <v>Mellon T237</v>
          </cell>
          <cell r="D50" t="str">
            <v>Mellon 021</v>
          </cell>
          <cell r="E50">
            <v>367</v>
          </cell>
          <cell r="F50" t="str">
            <v>A</v>
          </cell>
          <cell r="G50" t="str">
            <v>A</v>
          </cell>
          <cell r="H50" t="str">
            <v>N</v>
          </cell>
          <cell r="I50" t="str">
            <v>Asset</v>
          </cell>
          <cell r="J50">
            <v>0</v>
          </cell>
          <cell r="K50">
            <v>0</v>
          </cell>
          <cell r="L50" t="str">
            <v xml:space="preserve"> </v>
          </cell>
          <cell r="M50" t="str">
            <v xml:space="preserve"> </v>
          </cell>
          <cell r="N50">
            <v>0</v>
          </cell>
          <cell r="O50" t="str">
            <v xml:space="preserve"> </v>
          </cell>
          <cell r="P50">
            <v>0</v>
          </cell>
          <cell r="Q50">
            <v>0</v>
          </cell>
          <cell r="R50" t="str">
            <v xml:space="preserve"> </v>
          </cell>
          <cell r="S50" t="str">
            <v xml:space="preserve"> </v>
          </cell>
        </row>
        <row r="51">
          <cell r="B51">
            <v>100110</v>
          </cell>
          <cell r="C51" t="str">
            <v>Mellon T245</v>
          </cell>
          <cell r="D51" t="str">
            <v>Mellon 005</v>
          </cell>
          <cell r="E51">
            <v>367</v>
          </cell>
          <cell r="F51" t="str">
            <v>A</v>
          </cell>
          <cell r="G51" t="str">
            <v>A</v>
          </cell>
          <cell r="H51" t="str">
            <v>N</v>
          </cell>
          <cell r="I51" t="str">
            <v>Asset</v>
          </cell>
          <cell r="J51">
            <v>0</v>
          </cell>
          <cell r="K51">
            <v>0</v>
          </cell>
          <cell r="L51" t="str">
            <v xml:space="preserve"> </v>
          </cell>
          <cell r="M51" t="str">
            <v xml:space="preserve"> </v>
          </cell>
          <cell r="N51">
            <v>0</v>
          </cell>
          <cell r="O51" t="str">
            <v xml:space="preserve"> </v>
          </cell>
          <cell r="P51">
            <v>0</v>
          </cell>
          <cell r="Q51">
            <v>0</v>
          </cell>
          <cell r="R51" t="str">
            <v xml:space="preserve"> </v>
          </cell>
          <cell r="S51" t="str">
            <v xml:space="preserve"> </v>
          </cell>
        </row>
        <row r="52">
          <cell r="B52">
            <v>100111</v>
          </cell>
          <cell r="C52" t="str">
            <v>Mellon T246</v>
          </cell>
          <cell r="D52" t="str">
            <v>Mellon 140</v>
          </cell>
          <cell r="E52">
            <v>367</v>
          </cell>
          <cell r="F52" t="str">
            <v>A</v>
          </cell>
          <cell r="G52" t="str">
            <v>A</v>
          </cell>
          <cell r="H52" t="str">
            <v>N</v>
          </cell>
          <cell r="I52" t="str">
            <v>Asset</v>
          </cell>
          <cell r="J52">
            <v>0</v>
          </cell>
          <cell r="K52">
            <v>0</v>
          </cell>
          <cell r="L52" t="str">
            <v xml:space="preserve"> </v>
          </cell>
          <cell r="M52" t="str">
            <v xml:space="preserve"> </v>
          </cell>
          <cell r="N52">
            <v>0</v>
          </cell>
          <cell r="O52" t="str">
            <v xml:space="preserve"> </v>
          </cell>
          <cell r="P52">
            <v>0</v>
          </cell>
          <cell r="Q52">
            <v>0</v>
          </cell>
          <cell r="R52" t="str">
            <v xml:space="preserve"> </v>
          </cell>
          <cell r="S52" t="str">
            <v xml:space="preserve"> </v>
          </cell>
        </row>
        <row r="53">
          <cell r="B53">
            <v>100112</v>
          </cell>
          <cell r="C53" t="str">
            <v>Mellon T247</v>
          </cell>
          <cell r="D53" t="str">
            <v>Mellon 193</v>
          </cell>
          <cell r="E53">
            <v>367</v>
          </cell>
          <cell r="F53" t="str">
            <v>A</v>
          </cell>
          <cell r="G53" t="str">
            <v>A</v>
          </cell>
          <cell r="H53" t="str">
            <v>N</v>
          </cell>
          <cell r="I53" t="str">
            <v>Asset</v>
          </cell>
          <cell r="J53">
            <v>0</v>
          </cell>
          <cell r="K53">
            <v>0</v>
          </cell>
          <cell r="L53" t="str">
            <v xml:space="preserve"> </v>
          </cell>
          <cell r="M53" t="str">
            <v xml:space="preserve"> </v>
          </cell>
          <cell r="N53">
            <v>0</v>
          </cell>
          <cell r="O53" t="str">
            <v xml:space="preserve"> </v>
          </cell>
          <cell r="P53">
            <v>0</v>
          </cell>
          <cell r="Q53">
            <v>0</v>
          </cell>
          <cell r="R53" t="str">
            <v xml:space="preserve"> </v>
          </cell>
          <cell r="S53" t="str">
            <v xml:space="preserve"> </v>
          </cell>
        </row>
        <row r="54">
          <cell r="B54">
            <v>100113</v>
          </cell>
          <cell r="C54" t="str">
            <v>Mellon T249</v>
          </cell>
          <cell r="D54" t="str">
            <v>Mellon 142</v>
          </cell>
          <cell r="E54">
            <v>367</v>
          </cell>
          <cell r="F54" t="str">
            <v>A</v>
          </cell>
          <cell r="G54" t="str">
            <v>A</v>
          </cell>
          <cell r="H54" t="str">
            <v>N</v>
          </cell>
          <cell r="I54" t="str">
            <v>Asset</v>
          </cell>
          <cell r="J54">
            <v>0</v>
          </cell>
          <cell r="K54">
            <v>0</v>
          </cell>
          <cell r="L54" t="str">
            <v xml:space="preserve"> </v>
          </cell>
          <cell r="M54" t="str">
            <v xml:space="preserve"> </v>
          </cell>
          <cell r="N54">
            <v>0</v>
          </cell>
          <cell r="O54" t="str">
            <v xml:space="preserve"> </v>
          </cell>
          <cell r="P54">
            <v>0</v>
          </cell>
          <cell r="Q54">
            <v>0</v>
          </cell>
          <cell r="R54" t="str">
            <v xml:space="preserve"> </v>
          </cell>
          <cell r="S54" t="str">
            <v xml:space="preserve"> </v>
          </cell>
        </row>
        <row r="55">
          <cell r="B55">
            <v>100114</v>
          </cell>
          <cell r="C55" t="str">
            <v>Mellon T250</v>
          </cell>
          <cell r="D55" t="str">
            <v>Mellon 122</v>
          </cell>
          <cell r="E55">
            <v>367</v>
          </cell>
          <cell r="F55" t="str">
            <v>A</v>
          </cell>
          <cell r="G55" t="str">
            <v>A</v>
          </cell>
          <cell r="H55" t="str">
            <v>N</v>
          </cell>
          <cell r="I55" t="str">
            <v>Asset</v>
          </cell>
          <cell r="J55">
            <v>0</v>
          </cell>
          <cell r="K55">
            <v>0</v>
          </cell>
          <cell r="L55" t="str">
            <v xml:space="preserve"> </v>
          </cell>
          <cell r="M55" t="str">
            <v xml:space="preserve"> </v>
          </cell>
          <cell r="N55">
            <v>0</v>
          </cell>
          <cell r="O55" t="str">
            <v xml:space="preserve"> </v>
          </cell>
          <cell r="P55">
            <v>0</v>
          </cell>
          <cell r="Q55">
            <v>0</v>
          </cell>
          <cell r="R55" t="str">
            <v xml:space="preserve"> </v>
          </cell>
          <cell r="S55" t="str">
            <v xml:space="preserve"> </v>
          </cell>
        </row>
        <row r="56">
          <cell r="B56">
            <v>100115</v>
          </cell>
          <cell r="C56" t="str">
            <v>Mellon T254</v>
          </cell>
          <cell r="D56" t="str">
            <v>Mellon 194</v>
          </cell>
          <cell r="E56">
            <v>367</v>
          </cell>
          <cell r="F56" t="str">
            <v>A</v>
          </cell>
          <cell r="G56" t="str">
            <v>A</v>
          </cell>
          <cell r="H56" t="str">
            <v>N</v>
          </cell>
          <cell r="I56" t="str">
            <v>Asset</v>
          </cell>
          <cell r="J56">
            <v>0</v>
          </cell>
          <cell r="K56">
            <v>0</v>
          </cell>
          <cell r="L56" t="str">
            <v xml:space="preserve"> </v>
          </cell>
          <cell r="M56" t="str">
            <v xml:space="preserve"> </v>
          </cell>
          <cell r="N56">
            <v>0</v>
          </cell>
          <cell r="O56" t="str">
            <v xml:space="preserve"> </v>
          </cell>
          <cell r="P56">
            <v>0</v>
          </cell>
          <cell r="Q56">
            <v>0</v>
          </cell>
          <cell r="R56" t="str">
            <v xml:space="preserve"> </v>
          </cell>
          <cell r="S56" t="str">
            <v xml:space="preserve"> </v>
          </cell>
        </row>
        <row r="57">
          <cell r="B57">
            <v>100116</v>
          </cell>
          <cell r="C57" t="str">
            <v>Mellon T255</v>
          </cell>
          <cell r="D57" t="str">
            <v>Mellon 143</v>
          </cell>
          <cell r="E57">
            <v>367</v>
          </cell>
          <cell r="F57" t="str">
            <v>A</v>
          </cell>
          <cell r="G57" t="str">
            <v>A</v>
          </cell>
          <cell r="H57" t="str">
            <v>N</v>
          </cell>
          <cell r="I57" t="str">
            <v>Asset</v>
          </cell>
          <cell r="J57">
            <v>0</v>
          </cell>
          <cell r="K57">
            <v>0</v>
          </cell>
          <cell r="L57" t="str">
            <v xml:space="preserve"> </v>
          </cell>
          <cell r="M57" t="str">
            <v xml:space="preserve"> </v>
          </cell>
          <cell r="N57">
            <v>0</v>
          </cell>
          <cell r="O57" t="str">
            <v xml:space="preserve"> </v>
          </cell>
          <cell r="P57">
            <v>0</v>
          </cell>
          <cell r="Q57">
            <v>0</v>
          </cell>
          <cell r="R57" t="str">
            <v xml:space="preserve"> </v>
          </cell>
          <cell r="S57" t="str">
            <v xml:space="preserve"> </v>
          </cell>
        </row>
        <row r="58">
          <cell r="B58">
            <v>100117</v>
          </cell>
          <cell r="C58" t="str">
            <v>Mellon T119</v>
          </cell>
          <cell r="D58" t="str">
            <v>Mellon 008</v>
          </cell>
          <cell r="E58">
            <v>367</v>
          </cell>
          <cell r="F58" t="str">
            <v>A</v>
          </cell>
          <cell r="G58" t="str">
            <v>A</v>
          </cell>
          <cell r="H58" t="str">
            <v>N</v>
          </cell>
          <cell r="I58" t="str">
            <v>Asset</v>
          </cell>
          <cell r="J58">
            <v>0</v>
          </cell>
          <cell r="K58">
            <v>0</v>
          </cell>
          <cell r="L58" t="str">
            <v xml:space="preserve"> </v>
          </cell>
          <cell r="M58" t="str">
            <v xml:space="preserve"> </v>
          </cell>
          <cell r="N58">
            <v>0</v>
          </cell>
          <cell r="O58" t="str">
            <v xml:space="preserve"> </v>
          </cell>
          <cell r="P58">
            <v>0</v>
          </cell>
          <cell r="Q58">
            <v>0</v>
          </cell>
          <cell r="R58" t="str">
            <v xml:space="preserve"> </v>
          </cell>
          <cell r="S58" t="str">
            <v xml:space="preserve"> </v>
          </cell>
        </row>
        <row r="59">
          <cell r="B59">
            <v>100118</v>
          </cell>
          <cell r="C59" t="str">
            <v>Mellon T126</v>
          </cell>
          <cell r="D59" t="str">
            <v>Mellon 079</v>
          </cell>
          <cell r="E59">
            <v>367</v>
          </cell>
          <cell r="F59" t="str">
            <v>A</v>
          </cell>
          <cell r="G59" t="str">
            <v>A</v>
          </cell>
          <cell r="H59" t="str">
            <v>N</v>
          </cell>
          <cell r="I59" t="str">
            <v>Asset</v>
          </cell>
          <cell r="J59">
            <v>0</v>
          </cell>
          <cell r="K59">
            <v>0</v>
          </cell>
          <cell r="L59" t="str">
            <v xml:space="preserve"> </v>
          </cell>
          <cell r="M59" t="str">
            <v xml:space="preserve"> </v>
          </cell>
          <cell r="N59">
            <v>0</v>
          </cell>
          <cell r="O59" t="str">
            <v xml:space="preserve"> </v>
          </cell>
          <cell r="P59">
            <v>0</v>
          </cell>
          <cell r="Q59">
            <v>0</v>
          </cell>
          <cell r="R59" t="str">
            <v xml:space="preserve"> </v>
          </cell>
          <cell r="S59" t="str">
            <v xml:space="preserve"> </v>
          </cell>
        </row>
        <row r="60">
          <cell r="B60">
            <v>100119</v>
          </cell>
          <cell r="C60" t="str">
            <v>Mellon T128</v>
          </cell>
          <cell r="D60" t="str">
            <v>Mellon 195</v>
          </cell>
          <cell r="E60">
            <v>367</v>
          </cell>
          <cell r="F60" t="str">
            <v>A</v>
          </cell>
          <cell r="G60" t="str">
            <v>A</v>
          </cell>
          <cell r="H60" t="str">
            <v>N</v>
          </cell>
          <cell r="I60" t="str">
            <v>Asset</v>
          </cell>
          <cell r="J60">
            <v>0</v>
          </cell>
          <cell r="K60">
            <v>0</v>
          </cell>
          <cell r="L60" t="str">
            <v xml:space="preserve"> </v>
          </cell>
          <cell r="M60" t="str">
            <v xml:space="preserve"> </v>
          </cell>
          <cell r="N60">
            <v>0</v>
          </cell>
          <cell r="O60" t="str">
            <v xml:space="preserve"> </v>
          </cell>
          <cell r="P60">
            <v>0</v>
          </cell>
          <cell r="Q60">
            <v>0</v>
          </cell>
          <cell r="R60" t="str">
            <v xml:space="preserve"> </v>
          </cell>
          <cell r="S60" t="str">
            <v xml:space="preserve"> </v>
          </cell>
        </row>
        <row r="61">
          <cell r="B61">
            <v>100120</v>
          </cell>
          <cell r="C61" t="str">
            <v>Mellon T129</v>
          </cell>
          <cell r="D61" t="str">
            <v>Mellon 110</v>
          </cell>
          <cell r="E61">
            <v>367</v>
          </cell>
          <cell r="F61" t="str">
            <v>A</v>
          </cell>
          <cell r="G61" t="str">
            <v>A</v>
          </cell>
          <cell r="H61" t="str">
            <v>N</v>
          </cell>
          <cell r="I61" t="str">
            <v>Asset</v>
          </cell>
          <cell r="J61">
            <v>0</v>
          </cell>
          <cell r="K61">
            <v>0</v>
          </cell>
          <cell r="L61" t="str">
            <v xml:space="preserve"> </v>
          </cell>
          <cell r="M61" t="str">
            <v xml:space="preserve"> </v>
          </cell>
          <cell r="N61">
            <v>0</v>
          </cell>
          <cell r="O61" t="str">
            <v xml:space="preserve"> </v>
          </cell>
          <cell r="P61">
            <v>0</v>
          </cell>
          <cell r="Q61">
            <v>0</v>
          </cell>
          <cell r="R61" t="str">
            <v xml:space="preserve"> </v>
          </cell>
          <cell r="S61" t="str">
            <v xml:space="preserve"> </v>
          </cell>
        </row>
        <row r="62">
          <cell r="B62">
            <v>100121</v>
          </cell>
          <cell r="C62" t="str">
            <v>Mellon T130</v>
          </cell>
          <cell r="D62" t="str">
            <v>Mellon 136</v>
          </cell>
          <cell r="E62">
            <v>367</v>
          </cell>
          <cell r="F62" t="str">
            <v>A</v>
          </cell>
          <cell r="G62" t="str">
            <v>A</v>
          </cell>
          <cell r="H62" t="str">
            <v>N</v>
          </cell>
          <cell r="I62" t="str">
            <v>Asset</v>
          </cell>
          <cell r="J62">
            <v>0</v>
          </cell>
          <cell r="K62">
            <v>0</v>
          </cell>
          <cell r="L62" t="str">
            <v xml:space="preserve"> </v>
          </cell>
          <cell r="M62" t="str">
            <v xml:space="preserve"> </v>
          </cell>
          <cell r="N62">
            <v>0</v>
          </cell>
          <cell r="O62" t="str">
            <v xml:space="preserve"> </v>
          </cell>
          <cell r="P62">
            <v>0</v>
          </cell>
          <cell r="Q62">
            <v>0</v>
          </cell>
          <cell r="R62" t="str">
            <v xml:space="preserve"> </v>
          </cell>
          <cell r="S62" t="str">
            <v xml:space="preserve"> </v>
          </cell>
        </row>
        <row r="63">
          <cell r="B63">
            <v>100122</v>
          </cell>
          <cell r="C63" t="str">
            <v>Mellon T131</v>
          </cell>
          <cell r="D63" t="str">
            <v>Mellon 196</v>
          </cell>
          <cell r="E63">
            <v>367</v>
          </cell>
          <cell r="F63" t="str">
            <v>A</v>
          </cell>
          <cell r="G63" t="str">
            <v>A</v>
          </cell>
          <cell r="H63" t="str">
            <v>N</v>
          </cell>
          <cell r="I63" t="str">
            <v>Asset</v>
          </cell>
          <cell r="J63">
            <v>0</v>
          </cell>
          <cell r="K63">
            <v>0</v>
          </cell>
          <cell r="L63" t="str">
            <v xml:space="preserve"> </v>
          </cell>
          <cell r="M63" t="str">
            <v xml:space="preserve"> </v>
          </cell>
          <cell r="N63">
            <v>0</v>
          </cell>
          <cell r="O63" t="str">
            <v xml:space="preserve"> </v>
          </cell>
          <cell r="P63">
            <v>0</v>
          </cell>
          <cell r="Q63">
            <v>0</v>
          </cell>
          <cell r="R63" t="str">
            <v xml:space="preserve"> </v>
          </cell>
          <cell r="S63" t="str">
            <v xml:space="preserve"> </v>
          </cell>
        </row>
        <row r="64">
          <cell r="B64">
            <v>100123</v>
          </cell>
          <cell r="C64" t="str">
            <v>Mellon T132</v>
          </cell>
          <cell r="D64" t="str">
            <v>Mellon 024</v>
          </cell>
          <cell r="E64">
            <v>367</v>
          </cell>
          <cell r="F64" t="str">
            <v>A</v>
          </cell>
          <cell r="G64" t="str">
            <v>A</v>
          </cell>
          <cell r="H64" t="str">
            <v>N</v>
          </cell>
          <cell r="I64" t="str">
            <v>Asset</v>
          </cell>
          <cell r="J64">
            <v>0</v>
          </cell>
          <cell r="K64">
            <v>0</v>
          </cell>
          <cell r="L64" t="str">
            <v xml:space="preserve"> </v>
          </cell>
          <cell r="M64" t="str">
            <v xml:space="preserve"> </v>
          </cell>
          <cell r="N64">
            <v>0</v>
          </cell>
          <cell r="O64" t="str">
            <v xml:space="preserve"> </v>
          </cell>
          <cell r="P64">
            <v>0</v>
          </cell>
          <cell r="Q64">
            <v>0</v>
          </cell>
          <cell r="R64" t="str">
            <v xml:space="preserve"> </v>
          </cell>
          <cell r="S64" t="str">
            <v xml:space="preserve"> </v>
          </cell>
        </row>
        <row r="65">
          <cell r="B65">
            <v>100124</v>
          </cell>
          <cell r="C65" t="str">
            <v>Mellon T136</v>
          </cell>
          <cell r="D65" t="str">
            <v>Mellon 176</v>
          </cell>
          <cell r="E65">
            <v>367</v>
          </cell>
          <cell r="F65" t="str">
            <v>A</v>
          </cell>
          <cell r="G65" t="str">
            <v>A</v>
          </cell>
          <cell r="H65" t="str">
            <v>N</v>
          </cell>
          <cell r="I65" t="str">
            <v>Asset</v>
          </cell>
          <cell r="J65">
            <v>0</v>
          </cell>
          <cell r="K65">
            <v>0</v>
          </cell>
          <cell r="L65" t="str">
            <v xml:space="preserve"> </v>
          </cell>
          <cell r="M65" t="str">
            <v xml:space="preserve"> </v>
          </cell>
          <cell r="N65">
            <v>0</v>
          </cell>
          <cell r="O65" t="str">
            <v xml:space="preserve"> </v>
          </cell>
          <cell r="P65">
            <v>0</v>
          </cell>
          <cell r="Q65">
            <v>0</v>
          </cell>
          <cell r="R65" t="str">
            <v xml:space="preserve"> </v>
          </cell>
          <cell r="S65" t="str">
            <v xml:space="preserve"> </v>
          </cell>
        </row>
        <row r="66">
          <cell r="B66">
            <v>100125</v>
          </cell>
          <cell r="C66" t="str">
            <v>Mellon T144</v>
          </cell>
          <cell r="D66" t="str">
            <v>Mellon 092</v>
          </cell>
          <cell r="E66">
            <v>367</v>
          </cell>
          <cell r="F66" t="str">
            <v>A</v>
          </cell>
          <cell r="G66" t="str">
            <v>A</v>
          </cell>
          <cell r="H66" t="str">
            <v>N</v>
          </cell>
          <cell r="I66" t="str">
            <v>Asset</v>
          </cell>
          <cell r="J66">
            <v>0</v>
          </cell>
          <cell r="K66">
            <v>0</v>
          </cell>
          <cell r="L66" t="str">
            <v xml:space="preserve"> </v>
          </cell>
          <cell r="M66" t="str">
            <v xml:space="preserve"> </v>
          </cell>
          <cell r="N66">
            <v>0</v>
          </cell>
          <cell r="O66" t="str">
            <v xml:space="preserve"> </v>
          </cell>
          <cell r="P66">
            <v>0</v>
          </cell>
          <cell r="Q66">
            <v>0</v>
          </cell>
          <cell r="R66" t="str">
            <v xml:space="preserve"> </v>
          </cell>
          <cell r="S66" t="str">
            <v xml:space="preserve"> </v>
          </cell>
        </row>
        <row r="67">
          <cell r="B67">
            <v>100126</v>
          </cell>
          <cell r="C67" t="str">
            <v>Mellon T146</v>
          </cell>
          <cell r="D67" t="str">
            <v>Mellon 050</v>
          </cell>
          <cell r="E67">
            <v>367</v>
          </cell>
          <cell r="F67" t="str">
            <v>A</v>
          </cell>
          <cell r="G67" t="str">
            <v>A</v>
          </cell>
          <cell r="H67" t="str">
            <v>N</v>
          </cell>
          <cell r="I67" t="str">
            <v>Asset</v>
          </cell>
          <cell r="J67">
            <v>0</v>
          </cell>
          <cell r="K67">
            <v>0</v>
          </cell>
          <cell r="L67" t="str">
            <v xml:space="preserve"> </v>
          </cell>
          <cell r="M67" t="str">
            <v xml:space="preserve"> </v>
          </cell>
          <cell r="N67">
            <v>0</v>
          </cell>
          <cell r="O67" t="str">
            <v xml:space="preserve"> </v>
          </cell>
          <cell r="P67">
            <v>0</v>
          </cell>
          <cell r="Q67">
            <v>0</v>
          </cell>
          <cell r="R67" t="str">
            <v xml:space="preserve"> </v>
          </cell>
          <cell r="S67" t="str">
            <v xml:space="preserve"> </v>
          </cell>
        </row>
        <row r="68">
          <cell r="B68">
            <v>100127</v>
          </cell>
          <cell r="C68" t="str">
            <v>Mellon T151</v>
          </cell>
          <cell r="D68" t="str">
            <v>Mellon 104</v>
          </cell>
          <cell r="E68">
            <v>367</v>
          </cell>
          <cell r="F68" t="str">
            <v>A</v>
          </cell>
          <cell r="G68" t="str">
            <v>A</v>
          </cell>
          <cell r="H68" t="str">
            <v>N</v>
          </cell>
          <cell r="I68" t="str">
            <v>Asset</v>
          </cell>
          <cell r="J68">
            <v>0</v>
          </cell>
          <cell r="K68">
            <v>0</v>
          </cell>
          <cell r="L68" t="str">
            <v xml:space="preserve"> </v>
          </cell>
          <cell r="M68" t="str">
            <v xml:space="preserve"> </v>
          </cell>
          <cell r="N68">
            <v>0</v>
          </cell>
          <cell r="O68" t="str">
            <v xml:space="preserve"> </v>
          </cell>
          <cell r="P68">
            <v>0</v>
          </cell>
          <cell r="Q68">
            <v>0</v>
          </cell>
          <cell r="R68" t="str">
            <v xml:space="preserve"> </v>
          </cell>
          <cell r="S68" t="str">
            <v xml:space="preserve"> </v>
          </cell>
        </row>
        <row r="69">
          <cell r="B69">
            <v>100128</v>
          </cell>
          <cell r="C69" t="str">
            <v>Mellon T152</v>
          </cell>
          <cell r="D69" t="str">
            <v>Mellon 197</v>
          </cell>
          <cell r="E69">
            <v>367</v>
          </cell>
          <cell r="F69" t="str">
            <v>A</v>
          </cell>
          <cell r="G69" t="str">
            <v>A</v>
          </cell>
          <cell r="H69" t="str">
            <v>N</v>
          </cell>
          <cell r="I69" t="str">
            <v>Asset</v>
          </cell>
          <cell r="J69">
            <v>0</v>
          </cell>
          <cell r="K69">
            <v>0</v>
          </cell>
          <cell r="L69" t="str">
            <v xml:space="preserve"> </v>
          </cell>
          <cell r="M69" t="str">
            <v xml:space="preserve"> </v>
          </cell>
          <cell r="N69">
            <v>0</v>
          </cell>
          <cell r="O69" t="str">
            <v xml:space="preserve"> </v>
          </cell>
          <cell r="P69">
            <v>0</v>
          </cell>
          <cell r="Q69">
            <v>0</v>
          </cell>
          <cell r="R69" t="str">
            <v xml:space="preserve"> </v>
          </cell>
          <cell r="S69" t="str">
            <v xml:space="preserve"> </v>
          </cell>
        </row>
        <row r="70">
          <cell r="B70">
            <v>100129</v>
          </cell>
          <cell r="C70" t="str">
            <v>Mellon T153</v>
          </cell>
          <cell r="D70" t="str">
            <v>Mellon 182</v>
          </cell>
          <cell r="E70">
            <v>367</v>
          </cell>
          <cell r="F70" t="str">
            <v>A</v>
          </cell>
          <cell r="G70" t="str">
            <v>A</v>
          </cell>
          <cell r="H70" t="str">
            <v>N</v>
          </cell>
          <cell r="I70" t="str">
            <v>Asset</v>
          </cell>
          <cell r="J70">
            <v>0</v>
          </cell>
          <cell r="K70">
            <v>0</v>
          </cell>
          <cell r="L70" t="str">
            <v xml:space="preserve"> </v>
          </cell>
          <cell r="M70" t="str">
            <v xml:space="preserve"> </v>
          </cell>
          <cell r="N70">
            <v>0</v>
          </cell>
          <cell r="O70" t="str">
            <v xml:space="preserve"> </v>
          </cell>
          <cell r="P70">
            <v>0</v>
          </cell>
          <cell r="Q70">
            <v>0</v>
          </cell>
          <cell r="R70" t="str">
            <v xml:space="preserve"> </v>
          </cell>
          <cell r="S70" t="str">
            <v xml:space="preserve"> </v>
          </cell>
        </row>
        <row r="71">
          <cell r="B71">
            <v>100130</v>
          </cell>
          <cell r="C71" t="str">
            <v>Mellon T155</v>
          </cell>
          <cell r="D71" t="str">
            <v>Mellon 198</v>
          </cell>
          <cell r="E71">
            <v>367</v>
          </cell>
          <cell r="F71" t="str">
            <v>A</v>
          </cell>
          <cell r="G71" t="str">
            <v>A</v>
          </cell>
          <cell r="H71" t="str">
            <v>N</v>
          </cell>
          <cell r="I71" t="str">
            <v>Asset</v>
          </cell>
          <cell r="J71">
            <v>0</v>
          </cell>
          <cell r="K71">
            <v>0</v>
          </cell>
          <cell r="L71" t="str">
            <v xml:space="preserve"> </v>
          </cell>
          <cell r="M71" t="str">
            <v xml:space="preserve"> </v>
          </cell>
          <cell r="N71">
            <v>0</v>
          </cell>
          <cell r="O71" t="str">
            <v xml:space="preserve"> </v>
          </cell>
          <cell r="P71">
            <v>0</v>
          </cell>
          <cell r="Q71">
            <v>0</v>
          </cell>
          <cell r="R71" t="str">
            <v xml:space="preserve"> </v>
          </cell>
          <cell r="S71" t="str">
            <v xml:space="preserve"> </v>
          </cell>
        </row>
        <row r="72">
          <cell r="B72">
            <v>100131</v>
          </cell>
          <cell r="C72" t="str">
            <v>Mellon T158</v>
          </cell>
          <cell r="D72" t="str">
            <v>Mellon 074</v>
          </cell>
          <cell r="E72">
            <v>367</v>
          </cell>
          <cell r="F72" t="str">
            <v>A</v>
          </cell>
          <cell r="G72" t="str">
            <v>A</v>
          </cell>
          <cell r="H72" t="str">
            <v>N</v>
          </cell>
          <cell r="I72" t="str">
            <v>Asset</v>
          </cell>
          <cell r="J72">
            <v>0</v>
          </cell>
          <cell r="K72">
            <v>0</v>
          </cell>
          <cell r="L72" t="str">
            <v xml:space="preserve"> </v>
          </cell>
          <cell r="M72" t="str">
            <v xml:space="preserve"> </v>
          </cell>
          <cell r="N72">
            <v>0</v>
          </cell>
          <cell r="O72" t="str">
            <v xml:space="preserve"> </v>
          </cell>
          <cell r="P72">
            <v>0</v>
          </cell>
          <cell r="Q72">
            <v>0</v>
          </cell>
          <cell r="R72" t="str">
            <v xml:space="preserve"> </v>
          </cell>
          <cell r="S72" t="str">
            <v xml:space="preserve"> </v>
          </cell>
        </row>
        <row r="73">
          <cell r="B73">
            <v>100132</v>
          </cell>
          <cell r="C73" t="str">
            <v>Mellon T160</v>
          </cell>
          <cell r="D73" t="str">
            <v>Mellon 093</v>
          </cell>
          <cell r="E73">
            <v>367</v>
          </cell>
          <cell r="F73" t="str">
            <v>A</v>
          </cell>
          <cell r="G73" t="str">
            <v>A</v>
          </cell>
          <cell r="H73" t="str">
            <v>N</v>
          </cell>
          <cell r="I73" t="str">
            <v>Asset</v>
          </cell>
          <cell r="J73">
            <v>0</v>
          </cell>
          <cell r="K73">
            <v>0</v>
          </cell>
          <cell r="L73" t="str">
            <v xml:space="preserve"> </v>
          </cell>
          <cell r="M73" t="str">
            <v xml:space="preserve"> </v>
          </cell>
          <cell r="N73">
            <v>0</v>
          </cell>
          <cell r="O73" t="str">
            <v xml:space="preserve"> </v>
          </cell>
          <cell r="P73">
            <v>0</v>
          </cell>
          <cell r="Q73">
            <v>0</v>
          </cell>
          <cell r="R73" t="str">
            <v xml:space="preserve"> </v>
          </cell>
          <cell r="S73" t="str">
            <v xml:space="preserve"> </v>
          </cell>
        </row>
        <row r="74">
          <cell r="B74">
            <v>100133</v>
          </cell>
          <cell r="C74" t="str">
            <v>Mellon T168</v>
          </cell>
          <cell r="D74" t="str">
            <v>Mellon 183</v>
          </cell>
          <cell r="E74">
            <v>367</v>
          </cell>
          <cell r="F74" t="str">
            <v>A</v>
          </cell>
          <cell r="G74" t="str">
            <v>A</v>
          </cell>
          <cell r="H74" t="str">
            <v>N</v>
          </cell>
          <cell r="I74" t="str">
            <v>Asset</v>
          </cell>
          <cell r="J74">
            <v>0</v>
          </cell>
          <cell r="K74">
            <v>0</v>
          </cell>
          <cell r="L74" t="str">
            <v xml:space="preserve"> </v>
          </cell>
          <cell r="M74" t="str">
            <v xml:space="preserve"> </v>
          </cell>
          <cell r="N74">
            <v>0</v>
          </cell>
          <cell r="O74" t="str">
            <v xml:space="preserve"> </v>
          </cell>
          <cell r="P74">
            <v>0</v>
          </cell>
          <cell r="Q74">
            <v>0</v>
          </cell>
          <cell r="R74" t="str">
            <v xml:space="preserve"> </v>
          </cell>
          <cell r="S74" t="str">
            <v xml:space="preserve"> </v>
          </cell>
        </row>
        <row r="75">
          <cell r="B75">
            <v>100134</v>
          </cell>
          <cell r="C75" t="str">
            <v>Mellon T170</v>
          </cell>
          <cell r="D75" t="str">
            <v>Mellon 006</v>
          </cell>
          <cell r="E75">
            <v>367</v>
          </cell>
          <cell r="F75" t="str">
            <v>A</v>
          </cell>
          <cell r="G75" t="str">
            <v>A</v>
          </cell>
          <cell r="H75" t="str">
            <v>N</v>
          </cell>
          <cell r="I75" t="str">
            <v>Asset</v>
          </cell>
          <cell r="J75">
            <v>0</v>
          </cell>
          <cell r="K75">
            <v>0</v>
          </cell>
          <cell r="L75" t="str">
            <v xml:space="preserve"> </v>
          </cell>
          <cell r="M75" t="str">
            <v xml:space="preserve"> </v>
          </cell>
          <cell r="N75">
            <v>0</v>
          </cell>
          <cell r="O75" t="str">
            <v xml:space="preserve"> </v>
          </cell>
          <cell r="P75">
            <v>0</v>
          </cell>
          <cell r="Q75">
            <v>0</v>
          </cell>
          <cell r="R75" t="str">
            <v xml:space="preserve"> </v>
          </cell>
          <cell r="S75" t="str">
            <v xml:space="preserve"> </v>
          </cell>
        </row>
        <row r="76">
          <cell r="B76">
            <v>100135</v>
          </cell>
          <cell r="C76" t="str">
            <v>Mellon T172</v>
          </cell>
          <cell r="D76" t="str">
            <v>Mellon 177</v>
          </cell>
          <cell r="E76">
            <v>367</v>
          </cell>
          <cell r="F76" t="str">
            <v>A</v>
          </cell>
          <cell r="G76" t="str">
            <v>A</v>
          </cell>
          <cell r="H76" t="str">
            <v>N</v>
          </cell>
          <cell r="I76" t="str">
            <v>Asset</v>
          </cell>
          <cell r="J76">
            <v>0</v>
          </cell>
          <cell r="K76">
            <v>0</v>
          </cell>
          <cell r="L76" t="str">
            <v xml:space="preserve"> </v>
          </cell>
          <cell r="M76" t="str">
            <v xml:space="preserve"> </v>
          </cell>
          <cell r="N76">
            <v>0</v>
          </cell>
          <cell r="O76" t="str">
            <v xml:space="preserve"> </v>
          </cell>
          <cell r="P76">
            <v>0</v>
          </cell>
          <cell r="Q76">
            <v>0</v>
          </cell>
          <cell r="R76" t="str">
            <v xml:space="preserve"> </v>
          </cell>
          <cell r="S76" t="str">
            <v xml:space="preserve"> </v>
          </cell>
        </row>
        <row r="77">
          <cell r="B77">
            <v>100136</v>
          </cell>
          <cell r="C77" t="str">
            <v>Mellon T173</v>
          </cell>
          <cell r="D77" t="str">
            <v>Mellon 126</v>
          </cell>
          <cell r="E77">
            <v>367</v>
          </cell>
          <cell r="F77" t="str">
            <v>A</v>
          </cell>
          <cell r="G77" t="str">
            <v>A</v>
          </cell>
          <cell r="H77" t="str">
            <v>N</v>
          </cell>
          <cell r="I77" t="str">
            <v>Asset</v>
          </cell>
          <cell r="J77">
            <v>0</v>
          </cell>
          <cell r="K77">
            <v>0</v>
          </cell>
          <cell r="L77" t="str">
            <v xml:space="preserve"> </v>
          </cell>
          <cell r="M77" t="str">
            <v xml:space="preserve"> </v>
          </cell>
          <cell r="N77">
            <v>0</v>
          </cell>
          <cell r="O77" t="str">
            <v xml:space="preserve"> </v>
          </cell>
          <cell r="P77">
            <v>0</v>
          </cell>
          <cell r="Q77">
            <v>0</v>
          </cell>
          <cell r="R77" t="str">
            <v xml:space="preserve"> </v>
          </cell>
          <cell r="S77" t="str">
            <v xml:space="preserve"> </v>
          </cell>
        </row>
        <row r="78">
          <cell r="B78">
            <v>100137</v>
          </cell>
          <cell r="C78" t="str">
            <v>Mellon T174</v>
          </cell>
          <cell r="D78" t="str">
            <v>Mellon 174</v>
          </cell>
          <cell r="E78">
            <v>367</v>
          </cell>
          <cell r="F78" t="str">
            <v>A</v>
          </cell>
          <cell r="G78" t="str">
            <v>A</v>
          </cell>
          <cell r="H78" t="str">
            <v>N</v>
          </cell>
          <cell r="I78" t="str">
            <v>Asset</v>
          </cell>
          <cell r="J78">
            <v>0</v>
          </cell>
          <cell r="K78">
            <v>0</v>
          </cell>
          <cell r="L78" t="str">
            <v xml:space="preserve"> </v>
          </cell>
          <cell r="M78" t="str">
            <v xml:space="preserve"> </v>
          </cell>
          <cell r="N78">
            <v>0</v>
          </cell>
          <cell r="O78" t="str">
            <v xml:space="preserve"> </v>
          </cell>
          <cell r="P78">
            <v>0</v>
          </cell>
          <cell r="Q78">
            <v>0</v>
          </cell>
          <cell r="R78" t="str">
            <v xml:space="preserve"> </v>
          </cell>
          <cell r="S78" t="str">
            <v xml:space="preserve"> </v>
          </cell>
        </row>
        <row r="79">
          <cell r="B79">
            <v>100138</v>
          </cell>
          <cell r="C79" t="str">
            <v>Mellon T178</v>
          </cell>
          <cell r="D79" t="str">
            <v>Mellon 942</v>
          </cell>
          <cell r="E79">
            <v>367</v>
          </cell>
          <cell r="F79" t="str">
            <v>A</v>
          </cell>
          <cell r="G79" t="str">
            <v>A</v>
          </cell>
          <cell r="H79" t="str">
            <v>N</v>
          </cell>
          <cell r="I79" t="str">
            <v>Asset</v>
          </cell>
          <cell r="J79">
            <v>0</v>
          </cell>
          <cell r="K79">
            <v>0</v>
          </cell>
          <cell r="L79" t="str">
            <v xml:space="preserve"> </v>
          </cell>
          <cell r="M79" t="str">
            <v xml:space="preserve"> </v>
          </cell>
          <cell r="N79">
            <v>0</v>
          </cell>
          <cell r="O79" t="str">
            <v xml:space="preserve"> </v>
          </cell>
          <cell r="P79">
            <v>0</v>
          </cell>
          <cell r="Q79">
            <v>0</v>
          </cell>
          <cell r="R79" t="str">
            <v xml:space="preserve"> </v>
          </cell>
          <cell r="S79" t="str">
            <v xml:space="preserve"> </v>
          </cell>
        </row>
        <row r="80">
          <cell r="B80">
            <v>100139</v>
          </cell>
          <cell r="C80" t="str">
            <v>Mellon T179</v>
          </cell>
          <cell r="D80" t="str">
            <v>Mellon 025</v>
          </cell>
          <cell r="E80">
            <v>367</v>
          </cell>
          <cell r="F80" t="str">
            <v>A</v>
          </cell>
          <cell r="G80" t="str">
            <v>A</v>
          </cell>
          <cell r="H80" t="str">
            <v>N</v>
          </cell>
          <cell r="I80" t="str">
            <v>Asset</v>
          </cell>
          <cell r="J80">
            <v>0</v>
          </cell>
          <cell r="K80">
            <v>0</v>
          </cell>
          <cell r="L80" t="str">
            <v xml:space="preserve"> </v>
          </cell>
          <cell r="M80" t="str">
            <v xml:space="preserve"> </v>
          </cell>
          <cell r="N80">
            <v>0</v>
          </cell>
          <cell r="O80" t="str">
            <v xml:space="preserve"> </v>
          </cell>
          <cell r="P80">
            <v>0</v>
          </cell>
          <cell r="Q80">
            <v>0</v>
          </cell>
          <cell r="R80" t="str">
            <v xml:space="preserve"> </v>
          </cell>
          <cell r="S80" t="str">
            <v xml:space="preserve"> </v>
          </cell>
        </row>
        <row r="81">
          <cell r="B81">
            <v>100140</v>
          </cell>
          <cell r="C81" t="str">
            <v>Mellon T182</v>
          </cell>
          <cell r="D81" t="str">
            <v>Mellon 118</v>
          </cell>
          <cell r="E81">
            <v>367</v>
          </cell>
          <cell r="F81" t="str">
            <v>A</v>
          </cell>
          <cell r="G81" t="str">
            <v>A</v>
          </cell>
          <cell r="H81" t="str">
            <v>N</v>
          </cell>
          <cell r="I81" t="str">
            <v>Asset</v>
          </cell>
          <cell r="J81">
            <v>0</v>
          </cell>
          <cell r="K81">
            <v>0</v>
          </cell>
          <cell r="L81" t="str">
            <v xml:space="preserve"> </v>
          </cell>
          <cell r="M81" t="str">
            <v xml:space="preserve"> </v>
          </cell>
          <cell r="N81">
            <v>0</v>
          </cell>
          <cell r="O81" t="str">
            <v xml:space="preserve"> </v>
          </cell>
          <cell r="P81">
            <v>0</v>
          </cell>
          <cell r="Q81">
            <v>0</v>
          </cell>
          <cell r="R81" t="str">
            <v xml:space="preserve"> </v>
          </cell>
          <cell r="S81" t="str">
            <v xml:space="preserve"> </v>
          </cell>
        </row>
        <row r="82">
          <cell r="B82">
            <v>100141</v>
          </cell>
          <cell r="C82" t="str">
            <v>Mellon T183</v>
          </cell>
          <cell r="D82" t="str">
            <v>Mellon 121</v>
          </cell>
          <cell r="E82">
            <v>367</v>
          </cell>
          <cell r="F82" t="str">
            <v>A</v>
          </cell>
          <cell r="G82" t="str">
            <v>A</v>
          </cell>
          <cell r="H82" t="str">
            <v>N</v>
          </cell>
          <cell r="I82" t="str">
            <v>Asset</v>
          </cell>
          <cell r="J82">
            <v>0</v>
          </cell>
          <cell r="K82">
            <v>0</v>
          </cell>
          <cell r="L82" t="str">
            <v xml:space="preserve"> </v>
          </cell>
          <cell r="M82" t="str">
            <v xml:space="preserve"> </v>
          </cell>
          <cell r="N82">
            <v>0</v>
          </cell>
          <cell r="O82" t="str">
            <v xml:space="preserve"> </v>
          </cell>
          <cell r="P82">
            <v>0</v>
          </cell>
          <cell r="Q82">
            <v>0</v>
          </cell>
          <cell r="R82" t="str">
            <v xml:space="preserve"> </v>
          </cell>
          <cell r="S82" t="str">
            <v xml:space="preserve"> </v>
          </cell>
        </row>
        <row r="83">
          <cell r="B83">
            <v>100142</v>
          </cell>
          <cell r="C83" t="str">
            <v>Mellon T185</v>
          </cell>
          <cell r="D83" t="str">
            <v>Mellon 031</v>
          </cell>
          <cell r="E83">
            <v>367</v>
          </cell>
          <cell r="F83" t="str">
            <v>A</v>
          </cell>
          <cell r="G83" t="str">
            <v>A</v>
          </cell>
          <cell r="H83" t="str">
            <v>N</v>
          </cell>
          <cell r="I83" t="str">
            <v>Asset</v>
          </cell>
          <cell r="J83">
            <v>0</v>
          </cell>
          <cell r="K83">
            <v>0</v>
          </cell>
          <cell r="L83" t="str">
            <v xml:space="preserve"> </v>
          </cell>
          <cell r="M83" t="str">
            <v xml:space="preserve"> </v>
          </cell>
          <cell r="N83">
            <v>0</v>
          </cell>
          <cell r="O83" t="str">
            <v xml:space="preserve"> </v>
          </cell>
          <cell r="P83">
            <v>0</v>
          </cell>
          <cell r="Q83">
            <v>0</v>
          </cell>
          <cell r="R83" t="str">
            <v xml:space="preserve"> </v>
          </cell>
          <cell r="S83" t="str">
            <v xml:space="preserve"> </v>
          </cell>
        </row>
        <row r="84">
          <cell r="B84">
            <v>100143</v>
          </cell>
          <cell r="C84" t="str">
            <v>Mellon T186</v>
          </cell>
          <cell r="D84" t="str">
            <v>Mellon 111</v>
          </cell>
          <cell r="E84">
            <v>367</v>
          </cell>
          <cell r="F84" t="str">
            <v>A</v>
          </cell>
          <cell r="G84" t="str">
            <v>A</v>
          </cell>
          <cell r="H84" t="str">
            <v>N</v>
          </cell>
          <cell r="I84" t="str">
            <v>Asset</v>
          </cell>
          <cell r="J84">
            <v>0</v>
          </cell>
          <cell r="K84">
            <v>0</v>
          </cell>
          <cell r="L84" t="str">
            <v xml:space="preserve"> </v>
          </cell>
          <cell r="M84" t="str">
            <v xml:space="preserve"> </v>
          </cell>
          <cell r="N84">
            <v>0</v>
          </cell>
          <cell r="O84" t="str">
            <v xml:space="preserve"> </v>
          </cell>
          <cell r="P84">
            <v>0</v>
          </cell>
          <cell r="Q84">
            <v>0</v>
          </cell>
          <cell r="R84" t="str">
            <v xml:space="preserve"> </v>
          </cell>
          <cell r="S84" t="str">
            <v xml:space="preserve"> </v>
          </cell>
        </row>
        <row r="85">
          <cell r="B85">
            <v>100144</v>
          </cell>
          <cell r="C85" t="str">
            <v>Mellon T187</v>
          </cell>
          <cell r="D85" t="str">
            <v>Mellon 199</v>
          </cell>
          <cell r="E85">
            <v>367</v>
          </cell>
          <cell r="F85" t="str">
            <v>A</v>
          </cell>
          <cell r="G85" t="str">
            <v>A</v>
          </cell>
          <cell r="H85" t="str">
            <v>N</v>
          </cell>
          <cell r="I85" t="str">
            <v>Asset</v>
          </cell>
          <cell r="J85">
            <v>0</v>
          </cell>
          <cell r="K85">
            <v>0</v>
          </cell>
          <cell r="L85" t="str">
            <v xml:space="preserve"> </v>
          </cell>
          <cell r="M85" t="str">
            <v xml:space="preserve"> </v>
          </cell>
          <cell r="N85">
            <v>0</v>
          </cell>
          <cell r="O85" t="str">
            <v xml:space="preserve"> </v>
          </cell>
          <cell r="P85">
            <v>0</v>
          </cell>
          <cell r="Q85">
            <v>0</v>
          </cell>
          <cell r="R85" t="str">
            <v xml:space="preserve"> </v>
          </cell>
          <cell r="S85" t="str">
            <v xml:space="preserve"> </v>
          </cell>
        </row>
        <row r="86">
          <cell r="B86">
            <v>100145</v>
          </cell>
          <cell r="C86" t="str">
            <v>Mellon T192</v>
          </cell>
          <cell r="D86" t="str">
            <v>Mellon 030</v>
          </cell>
          <cell r="E86">
            <v>367</v>
          </cell>
          <cell r="F86" t="str">
            <v>A</v>
          </cell>
          <cell r="G86" t="str">
            <v>A</v>
          </cell>
          <cell r="H86" t="str">
            <v>N</v>
          </cell>
          <cell r="I86" t="str">
            <v>Asset</v>
          </cell>
          <cell r="J86">
            <v>0</v>
          </cell>
          <cell r="K86">
            <v>0</v>
          </cell>
          <cell r="L86" t="str">
            <v xml:space="preserve"> </v>
          </cell>
          <cell r="M86" t="str">
            <v xml:space="preserve"> </v>
          </cell>
          <cell r="N86">
            <v>0</v>
          </cell>
          <cell r="O86" t="str">
            <v xml:space="preserve"> </v>
          </cell>
          <cell r="P86">
            <v>0</v>
          </cell>
          <cell r="Q86">
            <v>0</v>
          </cell>
          <cell r="R86" t="str">
            <v xml:space="preserve"> </v>
          </cell>
          <cell r="S86" t="str">
            <v xml:space="preserve"> </v>
          </cell>
        </row>
        <row r="87">
          <cell r="B87">
            <v>100146</v>
          </cell>
          <cell r="C87" t="str">
            <v>Mellon T193</v>
          </cell>
          <cell r="D87" t="str">
            <v>Mellon 112</v>
          </cell>
          <cell r="E87">
            <v>367</v>
          </cell>
          <cell r="F87" t="str">
            <v>A</v>
          </cell>
          <cell r="G87" t="str">
            <v>A</v>
          </cell>
          <cell r="H87" t="str">
            <v>N</v>
          </cell>
          <cell r="I87" t="str">
            <v>Asset</v>
          </cell>
          <cell r="J87">
            <v>0</v>
          </cell>
          <cell r="K87">
            <v>0</v>
          </cell>
          <cell r="L87" t="str">
            <v xml:space="preserve"> </v>
          </cell>
          <cell r="M87" t="str">
            <v xml:space="preserve"> </v>
          </cell>
          <cell r="N87">
            <v>0</v>
          </cell>
          <cell r="O87" t="str">
            <v xml:space="preserve"> </v>
          </cell>
          <cell r="P87">
            <v>0</v>
          </cell>
          <cell r="Q87">
            <v>0</v>
          </cell>
          <cell r="R87" t="str">
            <v xml:space="preserve"> </v>
          </cell>
          <cell r="S87" t="str">
            <v xml:space="preserve"> </v>
          </cell>
        </row>
        <row r="88">
          <cell r="B88">
            <v>100147</v>
          </cell>
          <cell r="C88" t="str">
            <v>Mellon T194</v>
          </cell>
          <cell r="D88" t="str">
            <v>Mellon 113</v>
          </cell>
          <cell r="E88">
            <v>367</v>
          </cell>
          <cell r="F88" t="str">
            <v>A</v>
          </cell>
          <cell r="G88" t="str">
            <v>A</v>
          </cell>
          <cell r="H88" t="str">
            <v>N</v>
          </cell>
          <cell r="I88" t="str">
            <v>Asset</v>
          </cell>
          <cell r="J88">
            <v>0</v>
          </cell>
          <cell r="K88">
            <v>0</v>
          </cell>
          <cell r="L88" t="str">
            <v xml:space="preserve"> </v>
          </cell>
          <cell r="M88" t="str">
            <v xml:space="preserve"> </v>
          </cell>
          <cell r="N88">
            <v>0</v>
          </cell>
          <cell r="O88" t="str">
            <v xml:space="preserve"> </v>
          </cell>
          <cell r="P88">
            <v>0</v>
          </cell>
          <cell r="Q88">
            <v>0</v>
          </cell>
          <cell r="R88" t="str">
            <v xml:space="preserve"> </v>
          </cell>
          <cell r="S88" t="str">
            <v xml:space="preserve"> </v>
          </cell>
        </row>
        <row r="89">
          <cell r="B89">
            <v>100148</v>
          </cell>
          <cell r="C89" t="str">
            <v>Mellon T195</v>
          </cell>
          <cell r="D89" t="str">
            <v>Mellon 113</v>
          </cell>
          <cell r="E89">
            <v>367</v>
          </cell>
          <cell r="F89" t="str">
            <v>A</v>
          </cell>
          <cell r="G89" t="str">
            <v>A</v>
          </cell>
          <cell r="H89" t="str">
            <v>N</v>
          </cell>
          <cell r="I89" t="str">
            <v>Asset</v>
          </cell>
          <cell r="J89">
            <v>0</v>
          </cell>
          <cell r="K89">
            <v>0</v>
          </cell>
          <cell r="L89" t="str">
            <v xml:space="preserve"> </v>
          </cell>
          <cell r="M89" t="str">
            <v xml:space="preserve"> </v>
          </cell>
          <cell r="N89">
            <v>0</v>
          </cell>
          <cell r="O89" t="str">
            <v xml:space="preserve"> </v>
          </cell>
          <cell r="P89">
            <v>0</v>
          </cell>
          <cell r="Q89">
            <v>0</v>
          </cell>
          <cell r="R89" t="str">
            <v xml:space="preserve"> </v>
          </cell>
          <cell r="S89" t="str">
            <v xml:space="preserve"> </v>
          </cell>
        </row>
        <row r="90">
          <cell r="B90">
            <v>100149</v>
          </cell>
          <cell r="C90" t="str">
            <v>Mellon T199</v>
          </cell>
          <cell r="D90" t="str">
            <v>Mellon 114</v>
          </cell>
          <cell r="E90">
            <v>367</v>
          </cell>
          <cell r="F90" t="str">
            <v>A</v>
          </cell>
          <cell r="G90" t="str">
            <v>A</v>
          </cell>
          <cell r="H90" t="str">
            <v>N</v>
          </cell>
          <cell r="I90" t="str">
            <v>Asset</v>
          </cell>
          <cell r="J90">
            <v>0</v>
          </cell>
          <cell r="K90">
            <v>0</v>
          </cell>
          <cell r="L90" t="str">
            <v xml:space="preserve"> </v>
          </cell>
          <cell r="M90" t="str">
            <v xml:space="preserve"> </v>
          </cell>
          <cell r="N90">
            <v>0</v>
          </cell>
          <cell r="O90" t="str">
            <v xml:space="preserve"> </v>
          </cell>
          <cell r="P90">
            <v>0</v>
          </cell>
          <cell r="Q90">
            <v>0</v>
          </cell>
          <cell r="R90" t="str">
            <v xml:space="preserve"> </v>
          </cell>
          <cell r="S90" t="str">
            <v xml:space="preserve"> </v>
          </cell>
        </row>
        <row r="91">
          <cell r="B91">
            <v>100150</v>
          </cell>
          <cell r="C91" t="str">
            <v>Mellon T200</v>
          </cell>
          <cell r="D91" t="str">
            <v>Mellon 115</v>
          </cell>
          <cell r="E91">
            <v>367</v>
          </cell>
          <cell r="F91" t="str">
            <v>A</v>
          </cell>
          <cell r="G91" t="str">
            <v>A</v>
          </cell>
          <cell r="H91" t="str">
            <v>N</v>
          </cell>
          <cell r="I91" t="str">
            <v>Asset</v>
          </cell>
          <cell r="J91">
            <v>0</v>
          </cell>
          <cell r="K91">
            <v>0</v>
          </cell>
          <cell r="L91" t="str">
            <v xml:space="preserve"> </v>
          </cell>
          <cell r="M91" t="str">
            <v xml:space="preserve"> </v>
          </cell>
          <cell r="N91">
            <v>0</v>
          </cell>
          <cell r="O91" t="str">
            <v xml:space="preserve"> </v>
          </cell>
          <cell r="P91">
            <v>0</v>
          </cell>
          <cell r="Q91">
            <v>0</v>
          </cell>
          <cell r="R91" t="str">
            <v xml:space="preserve"> </v>
          </cell>
          <cell r="S91" t="str">
            <v xml:space="preserve"> </v>
          </cell>
        </row>
        <row r="92">
          <cell r="B92">
            <v>100151</v>
          </cell>
          <cell r="C92" t="str">
            <v>Mellon T203</v>
          </cell>
          <cell r="D92" t="str">
            <v>Mellon 116</v>
          </cell>
          <cell r="E92">
            <v>367</v>
          </cell>
          <cell r="F92" t="str">
            <v>A</v>
          </cell>
          <cell r="G92" t="str">
            <v>A</v>
          </cell>
          <cell r="H92" t="str">
            <v>N</v>
          </cell>
          <cell r="I92" t="str">
            <v>Asset</v>
          </cell>
          <cell r="J92">
            <v>0</v>
          </cell>
          <cell r="K92">
            <v>0</v>
          </cell>
          <cell r="L92" t="str">
            <v xml:space="preserve"> </v>
          </cell>
          <cell r="M92" t="str">
            <v xml:space="preserve"> </v>
          </cell>
          <cell r="N92">
            <v>0</v>
          </cell>
          <cell r="O92" t="str">
            <v xml:space="preserve"> </v>
          </cell>
          <cell r="P92">
            <v>0</v>
          </cell>
          <cell r="Q92">
            <v>0</v>
          </cell>
          <cell r="R92" t="str">
            <v xml:space="preserve"> </v>
          </cell>
          <cell r="S92" t="str">
            <v xml:space="preserve"> </v>
          </cell>
        </row>
        <row r="93">
          <cell r="B93">
            <v>100152</v>
          </cell>
          <cell r="C93" t="str">
            <v>Mellon T206</v>
          </cell>
          <cell r="D93" t="str">
            <v>Mellon 022</v>
          </cell>
          <cell r="E93">
            <v>367</v>
          </cell>
          <cell r="F93" t="str">
            <v>A</v>
          </cell>
          <cell r="G93" t="str">
            <v>A</v>
          </cell>
          <cell r="H93" t="str">
            <v>N</v>
          </cell>
          <cell r="I93" t="str">
            <v>Asset</v>
          </cell>
          <cell r="J93">
            <v>0</v>
          </cell>
          <cell r="K93">
            <v>0</v>
          </cell>
          <cell r="L93" t="str">
            <v xml:space="preserve"> </v>
          </cell>
          <cell r="M93" t="str">
            <v xml:space="preserve"> </v>
          </cell>
          <cell r="N93">
            <v>0</v>
          </cell>
          <cell r="O93" t="str">
            <v xml:space="preserve"> </v>
          </cell>
          <cell r="P93">
            <v>0</v>
          </cell>
          <cell r="Q93">
            <v>0</v>
          </cell>
          <cell r="R93" t="str">
            <v xml:space="preserve"> </v>
          </cell>
          <cell r="S93" t="str">
            <v xml:space="preserve"> </v>
          </cell>
        </row>
        <row r="94">
          <cell r="B94">
            <v>100153</v>
          </cell>
          <cell r="C94" t="str">
            <v>Mellon T208</v>
          </cell>
          <cell r="D94" t="str">
            <v>Mellon 004</v>
          </cell>
          <cell r="E94">
            <v>367</v>
          </cell>
          <cell r="F94" t="str">
            <v>A</v>
          </cell>
          <cell r="G94" t="str">
            <v>A</v>
          </cell>
          <cell r="H94" t="str">
            <v>N</v>
          </cell>
          <cell r="I94" t="str">
            <v>Asset</v>
          </cell>
          <cell r="J94">
            <v>0</v>
          </cell>
          <cell r="K94">
            <v>0</v>
          </cell>
          <cell r="L94" t="str">
            <v xml:space="preserve"> </v>
          </cell>
          <cell r="M94" t="str">
            <v xml:space="preserve"> </v>
          </cell>
          <cell r="N94">
            <v>0</v>
          </cell>
          <cell r="O94" t="str">
            <v xml:space="preserve"> </v>
          </cell>
          <cell r="P94">
            <v>0</v>
          </cell>
          <cell r="Q94">
            <v>0</v>
          </cell>
          <cell r="R94" t="str">
            <v xml:space="preserve"> </v>
          </cell>
          <cell r="S94" t="str">
            <v xml:space="preserve"> </v>
          </cell>
        </row>
        <row r="95">
          <cell r="B95">
            <v>100154</v>
          </cell>
          <cell r="C95" t="str">
            <v>Mellon T209</v>
          </cell>
          <cell r="D95" t="str">
            <v>Mellon 027</v>
          </cell>
          <cell r="E95">
            <v>367</v>
          </cell>
          <cell r="F95" t="str">
            <v>A</v>
          </cell>
          <cell r="G95" t="str">
            <v>A</v>
          </cell>
          <cell r="H95" t="str">
            <v>N</v>
          </cell>
          <cell r="I95" t="str">
            <v>Asset</v>
          </cell>
          <cell r="J95">
            <v>0</v>
          </cell>
          <cell r="K95">
            <v>0</v>
          </cell>
          <cell r="L95" t="str">
            <v xml:space="preserve"> </v>
          </cell>
          <cell r="M95" t="str">
            <v xml:space="preserve"> </v>
          </cell>
          <cell r="N95">
            <v>0</v>
          </cell>
          <cell r="O95" t="str">
            <v xml:space="preserve"> </v>
          </cell>
          <cell r="P95">
            <v>0</v>
          </cell>
          <cell r="Q95">
            <v>0</v>
          </cell>
          <cell r="R95" t="str">
            <v xml:space="preserve"> </v>
          </cell>
          <cell r="S95" t="str">
            <v xml:space="preserve"> </v>
          </cell>
        </row>
        <row r="96">
          <cell r="B96">
            <v>100155</v>
          </cell>
          <cell r="C96" t="str">
            <v>Mellon T214</v>
          </cell>
          <cell r="D96" t="str">
            <v>Mellon 051</v>
          </cell>
          <cell r="E96">
            <v>367</v>
          </cell>
          <cell r="F96" t="str">
            <v>A</v>
          </cell>
          <cell r="G96" t="str">
            <v>A</v>
          </cell>
          <cell r="H96" t="str">
            <v>N</v>
          </cell>
          <cell r="I96" t="str">
            <v>Asset</v>
          </cell>
          <cell r="J96">
            <v>0</v>
          </cell>
          <cell r="K96">
            <v>0</v>
          </cell>
          <cell r="L96" t="str">
            <v xml:space="preserve"> </v>
          </cell>
          <cell r="M96" t="str">
            <v xml:space="preserve"> </v>
          </cell>
          <cell r="N96">
            <v>0</v>
          </cell>
          <cell r="O96" t="str">
            <v xml:space="preserve"> </v>
          </cell>
          <cell r="P96">
            <v>0</v>
          </cell>
          <cell r="Q96">
            <v>0</v>
          </cell>
          <cell r="R96" t="str">
            <v xml:space="preserve"> </v>
          </cell>
          <cell r="S96" t="str">
            <v xml:space="preserve"> </v>
          </cell>
        </row>
        <row r="97">
          <cell r="B97">
            <v>100156</v>
          </cell>
          <cell r="C97" t="str">
            <v>Mellon T215</v>
          </cell>
          <cell r="D97" t="str">
            <v>Mellon 026</v>
          </cell>
          <cell r="E97">
            <v>367</v>
          </cell>
          <cell r="F97" t="str">
            <v>A</v>
          </cell>
          <cell r="G97" t="str">
            <v>A</v>
          </cell>
          <cell r="H97" t="str">
            <v>N</v>
          </cell>
          <cell r="I97" t="str">
            <v>Asset</v>
          </cell>
          <cell r="J97">
            <v>0</v>
          </cell>
          <cell r="K97">
            <v>0</v>
          </cell>
          <cell r="L97" t="str">
            <v xml:space="preserve"> </v>
          </cell>
          <cell r="M97" t="str">
            <v xml:space="preserve"> </v>
          </cell>
          <cell r="N97">
            <v>0</v>
          </cell>
          <cell r="O97" t="str">
            <v xml:space="preserve"> </v>
          </cell>
          <cell r="P97">
            <v>0</v>
          </cell>
          <cell r="Q97">
            <v>0</v>
          </cell>
          <cell r="R97" t="str">
            <v xml:space="preserve"> </v>
          </cell>
          <cell r="S97" t="str">
            <v xml:space="preserve"> </v>
          </cell>
        </row>
        <row r="98">
          <cell r="B98">
            <v>100157</v>
          </cell>
          <cell r="C98" t="str">
            <v>Mellon T218</v>
          </cell>
          <cell r="D98" t="str">
            <v>Mellon 014</v>
          </cell>
          <cell r="E98">
            <v>367</v>
          </cell>
          <cell r="F98" t="str">
            <v>A</v>
          </cell>
          <cell r="G98" t="str">
            <v>A</v>
          </cell>
          <cell r="H98" t="str">
            <v>N</v>
          </cell>
          <cell r="I98" t="str">
            <v>Asset</v>
          </cell>
          <cell r="J98">
            <v>0</v>
          </cell>
          <cell r="K98">
            <v>0</v>
          </cell>
          <cell r="L98" t="str">
            <v xml:space="preserve"> </v>
          </cell>
          <cell r="M98" t="str">
            <v xml:space="preserve"> </v>
          </cell>
          <cell r="N98">
            <v>0</v>
          </cell>
          <cell r="O98" t="str">
            <v xml:space="preserve"> </v>
          </cell>
          <cell r="P98">
            <v>0</v>
          </cell>
          <cell r="Q98">
            <v>0</v>
          </cell>
          <cell r="R98" t="str">
            <v xml:space="preserve"> </v>
          </cell>
          <cell r="S98" t="str">
            <v xml:space="preserve"> </v>
          </cell>
        </row>
        <row r="99">
          <cell r="B99">
            <v>100158</v>
          </cell>
          <cell r="C99" t="str">
            <v>Mellon T219</v>
          </cell>
          <cell r="D99" t="str">
            <v>Mellon 022</v>
          </cell>
          <cell r="E99">
            <v>367</v>
          </cell>
          <cell r="F99" t="str">
            <v>A</v>
          </cell>
          <cell r="G99" t="str">
            <v>A</v>
          </cell>
          <cell r="H99" t="str">
            <v>N</v>
          </cell>
          <cell r="I99" t="str">
            <v>Asset</v>
          </cell>
          <cell r="J99">
            <v>0</v>
          </cell>
          <cell r="K99">
            <v>0</v>
          </cell>
          <cell r="L99" t="str">
            <v xml:space="preserve"> </v>
          </cell>
          <cell r="M99" t="str">
            <v xml:space="preserve"> </v>
          </cell>
          <cell r="N99">
            <v>0</v>
          </cell>
          <cell r="O99" t="str">
            <v xml:space="preserve"> </v>
          </cell>
          <cell r="P99">
            <v>0</v>
          </cell>
          <cell r="Q99">
            <v>0</v>
          </cell>
          <cell r="R99" t="str">
            <v xml:space="preserve"> </v>
          </cell>
          <cell r="S99" t="str">
            <v xml:space="preserve"> </v>
          </cell>
        </row>
        <row r="100">
          <cell r="B100">
            <v>100159</v>
          </cell>
          <cell r="C100" t="str">
            <v>Mellon T220</v>
          </cell>
          <cell r="D100" t="str">
            <v>Mellon 076</v>
          </cell>
          <cell r="E100">
            <v>367</v>
          </cell>
          <cell r="F100" t="str">
            <v>A</v>
          </cell>
          <cell r="G100" t="str">
            <v>A</v>
          </cell>
          <cell r="H100" t="str">
            <v>N</v>
          </cell>
          <cell r="I100" t="str">
            <v>Asset</v>
          </cell>
          <cell r="J100">
            <v>0</v>
          </cell>
          <cell r="K100">
            <v>0</v>
          </cell>
          <cell r="L100" t="str">
            <v xml:space="preserve"> </v>
          </cell>
          <cell r="M100" t="str">
            <v xml:space="preserve"> </v>
          </cell>
          <cell r="N100">
            <v>0</v>
          </cell>
          <cell r="O100" t="str">
            <v xml:space="preserve"> </v>
          </cell>
          <cell r="P100">
            <v>0</v>
          </cell>
          <cell r="Q100">
            <v>0</v>
          </cell>
          <cell r="R100" t="str">
            <v xml:space="preserve"> </v>
          </cell>
          <cell r="S100" t="str">
            <v xml:space="preserve"> </v>
          </cell>
        </row>
        <row r="101">
          <cell r="B101">
            <v>100160</v>
          </cell>
          <cell r="C101" t="str">
            <v>Mellon T221</v>
          </cell>
          <cell r="D101" t="str">
            <v>Mellon 032</v>
          </cell>
          <cell r="E101">
            <v>367</v>
          </cell>
          <cell r="F101" t="str">
            <v>A</v>
          </cell>
          <cell r="G101" t="str">
            <v>A</v>
          </cell>
          <cell r="H101" t="str">
            <v>N</v>
          </cell>
          <cell r="I101" t="str">
            <v>Asset</v>
          </cell>
          <cell r="J101">
            <v>0</v>
          </cell>
          <cell r="K101">
            <v>0</v>
          </cell>
          <cell r="L101" t="str">
            <v xml:space="preserve"> </v>
          </cell>
          <cell r="M101" t="str">
            <v xml:space="preserve"> </v>
          </cell>
          <cell r="N101">
            <v>0</v>
          </cell>
          <cell r="O101" t="str">
            <v xml:space="preserve"> </v>
          </cell>
          <cell r="P101">
            <v>0</v>
          </cell>
          <cell r="Q101">
            <v>0</v>
          </cell>
          <cell r="R101" t="str">
            <v xml:space="preserve"> </v>
          </cell>
          <cell r="S101" t="str">
            <v xml:space="preserve"> </v>
          </cell>
        </row>
        <row r="102">
          <cell r="B102">
            <v>100161</v>
          </cell>
          <cell r="C102" t="str">
            <v>Mellon T222</v>
          </cell>
          <cell r="D102" t="str">
            <v>Mellon 033</v>
          </cell>
          <cell r="E102">
            <v>367</v>
          </cell>
          <cell r="F102" t="str">
            <v>A</v>
          </cell>
          <cell r="G102" t="str">
            <v>A</v>
          </cell>
          <cell r="H102" t="str">
            <v>N</v>
          </cell>
          <cell r="I102" t="str">
            <v>Asset</v>
          </cell>
          <cell r="J102">
            <v>0</v>
          </cell>
          <cell r="K102">
            <v>0</v>
          </cell>
          <cell r="L102" t="str">
            <v xml:space="preserve"> </v>
          </cell>
          <cell r="M102" t="str">
            <v xml:space="preserve"> </v>
          </cell>
          <cell r="N102">
            <v>0</v>
          </cell>
          <cell r="O102" t="str">
            <v xml:space="preserve"> </v>
          </cell>
          <cell r="P102">
            <v>0</v>
          </cell>
          <cell r="Q102">
            <v>0</v>
          </cell>
          <cell r="R102" t="str">
            <v xml:space="preserve"> </v>
          </cell>
          <cell r="S102" t="str">
            <v xml:space="preserve"> </v>
          </cell>
        </row>
        <row r="103">
          <cell r="B103">
            <v>100162</v>
          </cell>
          <cell r="C103" t="str">
            <v>Mellon T223</v>
          </cell>
          <cell r="D103" t="str">
            <v>Mellon 034</v>
          </cell>
          <cell r="E103">
            <v>367</v>
          </cell>
          <cell r="F103" t="str">
            <v>A</v>
          </cell>
          <cell r="G103" t="str">
            <v>A</v>
          </cell>
          <cell r="H103" t="str">
            <v>N</v>
          </cell>
          <cell r="I103" t="str">
            <v>Asset</v>
          </cell>
          <cell r="J103">
            <v>0</v>
          </cell>
          <cell r="K103">
            <v>0</v>
          </cell>
          <cell r="L103" t="str">
            <v xml:space="preserve"> </v>
          </cell>
          <cell r="M103" t="str">
            <v xml:space="preserve"> </v>
          </cell>
          <cell r="N103">
            <v>0</v>
          </cell>
          <cell r="O103" t="str">
            <v xml:space="preserve"> </v>
          </cell>
          <cell r="P103">
            <v>0</v>
          </cell>
          <cell r="Q103">
            <v>0</v>
          </cell>
          <cell r="R103" t="str">
            <v xml:space="preserve"> </v>
          </cell>
          <cell r="S103" t="str">
            <v xml:space="preserve"> </v>
          </cell>
        </row>
        <row r="104">
          <cell r="B104">
            <v>100163</v>
          </cell>
          <cell r="C104" t="str">
            <v>Mellon T224</v>
          </cell>
          <cell r="D104" t="str">
            <v>Mellon 032</v>
          </cell>
          <cell r="E104">
            <v>367</v>
          </cell>
          <cell r="F104" t="str">
            <v>A</v>
          </cell>
          <cell r="G104" t="str">
            <v>A</v>
          </cell>
          <cell r="H104" t="str">
            <v>N</v>
          </cell>
          <cell r="I104" t="str">
            <v>Asset</v>
          </cell>
          <cell r="J104">
            <v>0</v>
          </cell>
          <cell r="K104">
            <v>0</v>
          </cell>
          <cell r="L104" t="str">
            <v xml:space="preserve"> </v>
          </cell>
          <cell r="M104" t="str">
            <v xml:space="preserve"> </v>
          </cell>
          <cell r="N104">
            <v>0</v>
          </cell>
          <cell r="O104" t="str">
            <v xml:space="preserve"> </v>
          </cell>
          <cell r="P104">
            <v>0</v>
          </cell>
          <cell r="Q104">
            <v>0</v>
          </cell>
          <cell r="R104" t="str">
            <v xml:space="preserve"> </v>
          </cell>
          <cell r="S104" t="str">
            <v xml:space="preserve"> </v>
          </cell>
        </row>
        <row r="105">
          <cell r="B105">
            <v>100164</v>
          </cell>
          <cell r="C105" t="str">
            <v>Mellon T114</v>
          </cell>
          <cell r="D105" t="str">
            <v>Mellon 058</v>
          </cell>
          <cell r="E105">
            <v>367</v>
          </cell>
          <cell r="F105" t="str">
            <v>A</v>
          </cell>
          <cell r="G105" t="str">
            <v>A</v>
          </cell>
          <cell r="H105" t="str">
            <v>N</v>
          </cell>
          <cell r="I105" t="str">
            <v>Asset</v>
          </cell>
          <cell r="J105">
            <v>0</v>
          </cell>
          <cell r="K105">
            <v>0</v>
          </cell>
          <cell r="L105" t="str">
            <v xml:space="preserve"> </v>
          </cell>
          <cell r="M105" t="str">
            <v xml:space="preserve"> </v>
          </cell>
          <cell r="N105">
            <v>0</v>
          </cell>
          <cell r="O105" t="str">
            <v xml:space="preserve"> </v>
          </cell>
          <cell r="P105">
            <v>0</v>
          </cell>
          <cell r="Q105">
            <v>0</v>
          </cell>
          <cell r="R105" t="str">
            <v xml:space="preserve"> </v>
          </cell>
          <cell r="S105" t="str">
            <v xml:space="preserve"> </v>
          </cell>
        </row>
        <row r="106">
          <cell r="B106">
            <v>100165</v>
          </cell>
          <cell r="C106" t="str">
            <v>Mellon T125</v>
          </cell>
          <cell r="D106" t="str">
            <v>Mellon 036</v>
          </cell>
          <cell r="E106">
            <v>367</v>
          </cell>
          <cell r="F106" t="str">
            <v>A</v>
          </cell>
          <cell r="G106" t="str">
            <v>A</v>
          </cell>
          <cell r="H106" t="str">
            <v>N</v>
          </cell>
          <cell r="I106" t="str">
            <v>Asset</v>
          </cell>
          <cell r="J106">
            <v>0</v>
          </cell>
          <cell r="K106">
            <v>0</v>
          </cell>
          <cell r="L106" t="str">
            <v xml:space="preserve"> </v>
          </cell>
          <cell r="M106" t="str">
            <v xml:space="preserve"> </v>
          </cell>
          <cell r="N106">
            <v>0</v>
          </cell>
          <cell r="O106" t="str">
            <v xml:space="preserve"> </v>
          </cell>
          <cell r="P106">
            <v>0</v>
          </cell>
          <cell r="Q106">
            <v>0</v>
          </cell>
          <cell r="R106" t="str">
            <v xml:space="preserve"> </v>
          </cell>
          <cell r="S106" t="str">
            <v xml:space="preserve"> </v>
          </cell>
        </row>
        <row r="107">
          <cell r="B107">
            <v>100166</v>
          </cell>
          <cell r="C107" t="str">
            <v>Mellon T133</v>
          </cell>
          <cell r="D107" t="str">
            <v>Mellon 052</v>
          </cell>
          <cell r="E107">
            <v>367</v>
          </cell>
          <cell r="F107" t="str">
            <v>A</v>
          </cell>
          <cell r="G107" t="str">
            <v>A</v>
          </cell>
          <cell r="H107" t="str">
            <v>N</v>
          </cell>
          <cell r="I107" t="str">
            <v>Asset</v>
          </cell>
          <cell r="J107">
            <v>0</v>
          </cell>
          <cell r="K107">
            <v>0</v>
          </cell>
          <cell r="L107" t="str">
            <v xml:space="preserve"> </v>
          </cell>
          <cell r="M107" t="str">
            <v xml:space="preserve"> </v>
          </cell>
          <cell r="N107">
            <v>0</v>
          </cell>
          <cell r="O107" t="str">
            <v xml:space="preserve"> </v>
          </cell>
          <cell r="P107">
            <v>0</v>
          </cell>
          <cell r="Q107">
            <v>0</v>
          </cell>
          <cell r="R107" t="str">
            <v xml:space="preserve"> </v>
          </cell>
          <cell r="S107" t="str">
            <v xml:space="preserve"> </v>
          </cell>
        </row>
        <row r="108">
          <cell r="B108">
            <v>100167</v>
          </cell>
          <cell r="C108" t="str">
            <v>Mellon T138</v>
          </cell>
          <cell r="D108" t="str">
            <v>Mellon 123</v>
          </cell>
          <cell r="E108">
            <v>367</v>
          </cell>
          <cell r="F108" t="str">
            <v>A</v>
          </cell>
          <cell r="G108" t="str">
            <v>A</v>
          </cell>
          <cell r="H108" t="str">
            <v>N</v>
          </cell>
          <cell r="I108" t="str">
            <v>Asset</v>
          </cell>
          <cell r="J108">
            <v>0</v>
          </cell>
          <cell r="K108">
            <v>0</v>
          </cell>
          <cell r="L108" t="str">
            <v xml:space="preserve"> </v>
          </cell>
          <cell r="M108" t="str">
            <v xml:space="preserve"> </v>
          </cell>
          <cell r="N108">
            <v>0</v>
          </cell>
          <cell r="O108" t="str">
            <v xml:space="preserve"> </v>
          </cell>
          <cell r="P108">
            <v>0</v>
          </cell>
          <cell r="Q108">
            <v>0</v>
          </cell>
          <cell r="R108" t="str">
            <v xml:space="preserve"> </v>
          </cell>
          <cell r="S108" t="str">
            <v xml:space="preserve"> </v>
          </cell>
        </row>
        <row r="109">
          <cell r="B109">
            <v>100168</v>
          </cell>
          <cell r="C109" t="str">
            <v>Mellon T142</v>
          </cell>
          <cell r="D109" t="str">
            <v>Mellon 100</v>
          </cell>
          <cell r="E109">
            <v>367</v>
          </cell>
          <cell r="F109" t="str">
            <v>A</v>
          </cell>
          <cell r="G109" t="str">
            <v>A</v>
          </cell>
          <cell r="H109" t="str">
            <v>N</v>
          </cell>
          <cell r="I109" t="str">
            <v>Asset</v>
          </cell>
          <cell r="J109">
            <v>0</v>
          </cell>
          <cell r="K109">
            <v>0</v>
          </cell>
          <cell r="L109" t="str">
            <v xml:space="preserve"> </v>
          </cell>
          <cell r="M109" t="str">
            <v xml:space="preserve"> </v>
          </cell>
          <cell r="N109">
            <v>0</v>
          </cell>
          <cell r="O109" t="str">
            <v xml:space="preserve"> </v>
          </cell>
          <cell r="P109">
            <v>0</v>
          </cell>
          <cell r="Q109">
            <v>0</v>
          </cell>
          <cell r="R109" t="str">
            <v xml:space="preserve"> </v>
          </cell>
          <cell r="S109" t="str">
            <v xml:space="preserve"> </v>
          </cell>
        </row>
        <row r="110">
          <cell r="B110">
            <v>100169</v>
          </cell>
          <cell r="C110" t="str">
            <v>Mellon T143</v>
          </cell>
          <cell r="D110" t="str">
            <v>Mellon 070</v>
          </cell>
          <cell r="E110">
            <v>367</v>
          </cell>
          <cell r="F110" t="str">
            <v>A</v>
          </cell>
          <cell r="G110" t="str">
            <v>A</v>
          </cell>
          <cell r="H110" t="str">
            <v>N</v>
          </cell>
          <cell r="I110" t="str">
            <v>Asset</v>
          </cell>
          <cell r="J110">
            <v>0</v>
          </cell>
          <cell r="K110">
            <v>0</v>
          </cell>
          <cell r="L110" t="str">
            <v xml:space="preserve"> </v>
          </cell>
          <cell r="M110" t="str">
            <v xml:space="preserve"> </v>
          </cell>
          <cell r="N110">
            <v>0</v>
          </cell>
          <cell r="O110" t="str">
            <v xml:space="preserve"> </v>
          </cell>
          <cell r="P110">
            <v>0</v>
          </cell>
          <cell r="Q110">
            <v>0</v>
          </cell>
          <cell r="R110" t="str">
            <v xml:space="preserve"> </v>
          </cell>
          <cell r="S110" t="str">
            <v xml:space="preserve"> </v>
          </cell>
        </row>
        <row r="111">
          <cell r="B111">
            <v>100170</v>
          </cell>
          <cell r="C111" t="str">
            <v>Mellon T148</v>
          </cell>
          <cell r="D111" t="str">
            <v>Mellon 055</v>
          </cell>
          <cell r="E111">
            <v>367</v>
          </cell>
          <cell r="F111" t="str">
            <v>A</v>
          </cell>
          <cell r="G111" t="str">
            <v>A</v>
          </cell>
          <cell r="H111" t="str">
            <v>N</v>
          </cell>
          <cell r="I111" t="str">
            <v>Asset</v>
          </cell>
          <cell r="J111">
            <v>0</v>
          </cell>
          <cell r="K111">
            <v>0</v>
          </cell>
          <cell r="L111" t="str">
            <v xml:space="preserve"> </v>
          </cell>
          <cell r="M111" t="str">
            <v xml:space="preserve"> </v>
          </cell>
          <cell r="N111">
            <v>0</v>
          </cell>
          <cell r="O111" t="str">
            <v xml:space="preserve"> </v>
          </cell>
          <cell r="P111">
            <v>0</v>
          </cell>
          <cell r="Q111">
            <v>0</v>
          </cell>
          <cell r="R111" t="str">
            <v xml:space="preserve"> </v>
          </cell>
          <cell r="S111" t="str">
            <v xml:space="preserve"> </v>
          </cell>
        </row>
        <row r="112">
          <cell r="B112">
            <v>100171</v>
          </cell>
          <cell r="C112" t="str">
            <v>Mellon T154</v>
          </cell>
          <cell r="D112" t="str">
            <v>Mellon 026</v>
          </cell>
          <cell r="E112">
            <v>367</v>
          </cell>
          <cell r="F112" t="str">
            <v>A</v>
          </cell>
          <cell r="G112" t="str">
            <v>A</v>
          </cell>
          <cell r="H112" t="str">
            <v>N</v>
          </cell>
          <cell r="I112" t="str">
            <v>Asset</v>
          </cell>
          <cell r="J112">
            <v>0</v>
          </cell>
          <cell r="K112">
            <v>0</v>
          </cell>
          <cell r="L112" t="str">
            <v xml:space="preserve"> </v>
          </cell>
          <cell r="M112" t="str">
            <v xml:space="preserve"> </v>
          </cell>
          <cell r="N112">
            <v>0</v>
          </cell>
          <cell r="O112" t="str">
            <v xml:space="preserve"> </v>
          </cell>
          <cell r="P112">
            <v>0</v>
          </cell>
          <cell r="Q112">
            <v>0</v>
          </cell>
          <cell r="R112" t="str">
            <v xml:space="preserve"> </v>
          </cell>
          <cell r="S112" t="str">
            <v xml:space="preserve"> </v>
          </cell>
        </row>
        <row r="113">
          <cell r="B113">
            <v>100172</v>
          </cell>
          <cell r="C113" t="str">
            <v>Mellon T156</v>
          </cell>
          <cell r="D113" t="str">
            <v>Mellon 11</v>
          </cell>
          <cell r="E113">
            <v>367</v>
          </cell>
          <cell r="F113" t="str">
            <v>A</v>
          </cell>
          <cell r="G113" t="str">
            <v>A</v>
          </cell>
          <cell r="H113" t="str">
            <v>N</v>
          </cell>
          <cell r="I113" t="str">
            <v>Asset</v>
          </cell>
          <cell r="J113">
            <v>0</v>
          </cell>
          <cell r="K113">
            <v>0</v>
          </cell>
          <cell r="L113" t="str">
            <v xml:space="preserve"> </v>
          </cell>
          <cell r="M113" t="str">
            <v xml:space="preserve"> </v>
          </cell>
          <cell r="N113">
            <v>0</v>
          </cell>
          <cell r="O113" t="str">
            <v xml:space="preserve"> </v>
          </cell>
          <cell r="P113">
            <v>0</v>
          </cell>
          <cell r="Q113">
            <v>0</v>
          </cell>
          <cell r="R113" t="str">
            <v xml:space="preserve"> </v>
          </cell>
          <cell r="S113" t="str">
            <v xml:space="preserve"> </v>
          </cell>
        </row>
        <row r="114">
          <cell r="B114">
            <v>100173</v>
          </cell>
          <cell r="C114" t="str">
            <v>Mellon T163</v>
          </cell>
          <cell r="D114" t="str">
            <v>Mellon 013</v>
          </cell>
          <cell r="E114">
            <v>367</v>
          </cell>
          <cell r="F114" t="str">
            <v>A</v>
          </cell>
          <cell r="G114" t="str">
            <v>A</v>
          </cell>
          <cell r="H114" t="str">
            <v>N</v>
          </cell>
          <cell r="I114" t="str">
            <v>Asset</v>
          </cell>
          <cell r="J114">
            <v>0</v>
          </cell>
          <cell r="K114">
            <v>0</v>
          </cell>
          <cell r="L114" t="str">
            <v xml:space="preserve"> </v>
          </cell>
          <cell r="M114" t="str">
            <v xml:space="preserve"> </v>
          </cell>
          <cell r="N114">
            <v>0</v>
          </cell>
          <cell r="O114" t="str">
            <v xml:space="preserve"> </v>
          </cell>
          <cell r="P114">
            <v>0</v>
          </cell>
          <cell r="Q114">
            <v>0</v>
          </cell>
          <cell r="R114" t="str">
            <v xml:space="preserve"> </v>
          </cell>
          <cell r="S114" t="str">
            <v xml:space="preserve"> </v>
          </cell>
        </row>
        <row r="115">
          <cell r="B115">
            <v>100174</v>
          </cell>
          <cell r="C115" t="str">
            <v>Mellon T180</v>
          </cell>
          <cell r="D115" t="str">
            <v>Mellon 027</v>
          </cell>
          <cell r="E115">
            <v>367</v>
          </cell>
          <cell r="F115" t="str">
            <v>A</v>
          </cell>
          <cell r="G115" t="str">
            <v>A</v>
          </cell>
          <cell r="H115" t="str">
            <v>N</v>
          </cell>
          <cell r="I115" t="str">
            <v>Asset</v>
          </cell>
          <cell r="J115">
            <v>0</v>
          </cell>
          <cell r="K115">
            <v>0</v>
          </cell>
          <cell r="L115" t="str">
            <v xml:space="preserve"> </v>
          </cell>
          <cell r="M115" t="str">
            <v xml:space="preserve"> </v>
          </cell>
          <cell r="N115">
            <v>0</v>
          </cell>
          <cell r="O115" t="str">
            <v xml:space="preserve"> </v>
          </cell>
          <cell r="P115">
            <v>0</v>
          </cell>
          <cell r="Q115">
            <v>0</v>
          </cell>
          <cell r="R115" t="str">
            <v xml:space="preserve"> </v>
          </cell>
          <cell r="S115" t="str">
            <v xml:space="preserve"> </v>
          </cell>
        </row>
        <row r="116">
          <cell r="B116">
            <v>100175</v>
          </cell>
          <cell r="C116" t="str">
            <v>Mellon T188</v>
          </cell>
          <cell r="D116" t="str">
            <v>Mellon 12</v>
          </cell>
          <cell r="E116">
            <v>367</v>
          </cell>
          <cell r="F116" t="str">
            <v>A</v>
          </cell>
          <cell r="G116" t="str">
            <v>A</v>
          </cell>
          <cell r="H116" t="str">
            <v>N</v>
          </cell>
          <cell r="I116" t="str">
            <v>Asset</v>
          </cell>
          <cell r="J116">
            <v>0</v>
          </cell>
          <cell r="K116">
            <v>0</v>
          </cell>
          <cell r="L116" t="str">
            <v xml:space="preserve"> </v>
          </cell>
          <cell r="M116" t="str">
            <v xml:space="preserve"> </v>
          </cell>
          <cell r="N116">
            <v>0</v>
          </cell>
          <cell r="O116" t="str">
            <v xml:space="preserve"> </v>
          </cell>
          <cell r="P116">
            <v>0</v>
          </cell>
          <cell r="Q116">
            <v>0</v>
          </cell>
          <cell r="R116" t="str">
            <v xml:space="preserve"> </v>
          </cell>
          <cell r="S116" t="str">
            <v xml:space="preserve"> </v>
          </cell>
        </row>
        <row r="117">
          <cell r="B117">
            <v>100176</v>
          </cell>
          <cell r="C117" t="str">
            <v>Mellon T196</v>
          </cell>
          <cell r="D117" t="str">
            <v>Mellon 117</v>
          </cell>
          <cell r="E117">
            <v>367</v>
          </cell>
          <cell r="F117" t="str">
            <v>A</v>
          </cell>
          <cell r="G117" t="str">
            <v>A</v>
          </cell>
          <cell r="H117" t="str">
            <v>N</v>
          </cell>
          <cell r="I117" t="str">
            <v>Asset</v>
          </cell>
          <cell r="J117">
            <v>0</v>
          </cell>
          <cell r="K117">
            <v>0</v>
          </cell>
          <cell r="L117" t="str">
            <v xml:space="preserve"> </v>
          </cell>
          <cell r="M117" t="str">
            <v xml:space="preserve"> </v>
          </cell>
          <cell r="N117">
            <v>0</v>
          </cell>
          <cell r="O117" t="str">
            <v xml:space="preserve"> </v>
          </cell>
          <cell r="P117">
            <v>0</v>
          </cell>
          <cell r="Q117">
            <v>0</v>
          </cell>
          <cell r="R117" t="str">
            <v xml:space="preserve"> </v>
          </cell>
          <cell r="S117" t="str">
            <v xml:space="preserve"> </v>
          </cell>
        </row>
        <row r="118">
          <cell r="B118">
            <v>100177</v>
          </cell>
          <cell r="C118" t="str">
            <v>Mellon T197</v>
          </cell>
          <cell r="D118" t="str">
            <v>Mellon 118</v>
          </cell>
          <cell r="E118">
            <v>367</v>
          </cell>
          <cell r="F118" t="str">
            <v>A</v>
          </cell>
          <cell r="G118" t="str">
            <v>A</v>
          </cell>
          <cell r="H118" t="str">
            <v>N</v>
          </cell>
          <cell r="I118" t="str">
            <v>Asset</v>
          </cell>
          <cell r="J118">
            <v>0</v>
          </cell>
          <cell r="K118">
            <v>0</v>
          </cell>
          <cell r="L118" t="str">
            <v xml:space="preserve"> </v>
          </cell>
          <cell r="M118" t="str">
            <v xml:space="preserve"> </v>
          </cell>
          <cell r="N118">
            <v>0</v>
          </cell>
          <cell r="O118" t="str">
            <v xml:space="preserve"> </v>
          </cell>
          <cell r="P118">
            <v>0</v>
          </cell>
          <cell r="Q118">
            <v>0</v>
          </cell>
          <cell r="R118" t="str">
            <v xml:space="preserve"> </v>
          </cell>
          <cell r="S118" t="str">
            <v xml:space="preserve"> </v>
          </cell>
        </row>
        <row r="119">
          <cell r="B119">
            <v>100178</v>
          </cell>
          <cell r="C119" t="str">
            <v>Mellon T202</v>
          </cell>
          <cell r="D119" t="str">
            <v>Mellon 119</v>
          </cell>
          <cell r="E119">
            <v>367</v>
          </cell>
          <cell r="F119" t="str">
            <v>A</v>
          </cell>
          <cell r="G119" t="str">
            <v>A</v>
          </cell>
          <cell r="H119" t="str">
            <v>N</v>
          </cell>
          <cell r="I119" t="str">
            <v>Asset</v>
          </cell>
          <cell r="J119">
            <v>0</v>
          </cell>
          <cell r="K119">
            <v>0</v>
          </cell>
          <cell r="L119" t="str">
            <v xml:space="preserve"> </v>
          </cell>
          <cell r="M119" t="str">
            <v xml:space="preserve"> </v>
          </cell>
          <cell r="N119">
            <v>0</v>
          </cell>
          <cell r="O119" t="str">
            <v xml:space="preserve"> </v>
          </cell>
          <cell r="P119">
            <v>0</v>
          </cell>
          <cell r="Q119">
            <v>0</v>
          </cell>
          <cell r="R119" t="str">
            <v xml:space="preserve"> </v>
          </cell>
          <cell r="S119" t="str">
            <v xml:space="preserve"> </v>
          </cell>
        </row>
        <row r="120">
          <cell r="B120">
            <v>100179</v>
          </cell>
          <cell r="C120" t="str">
            <v>Mellon T204</v>
          </cell>
          <cell r="D120" t="str">
            <v>Mellon 035</v>
          </cell>
          <cell r="E120">
            <v>367</v>
          </cell>
          <cell r="F120" t="str">
            <v>A</v>
          </cell>
          <cell r="G120" t="str">
            <v>A</v>
          </cell>
          <cell r="H120" t="str">
            <v>N</v>
          </cell>
          <cell r="I120" t="str">
            <v>Asset</v>
          </cell>
          <cell r="J120">
            <v>0</v>
          </cell>
          <cell r="K120">
            <v>0</v>
          </cell>
          <cell r="L120" t="str">
            <v xml:space="preserve"> </v>
          </cell>
          <cell r="M120" t="str">
            <v xml:space="preserve"> </v>
          </cell>
          <cell r="N120">
            <v>0</v>
          </cell>
          <cell r="O120" t="str">
            <v xml:space="preserve"> </v>
          </cell>
          <cell r="P120">
            <v>0</v>
          </cell>
          <cell r="Q120">
            <v>0</v>
          </cell>
          <cell r="R120" t="str">
            <v xml:space="preserve"> </v>
          </cell>
          <cell r="S120" t="str">
            <v xml:space="preserve"> </v>
          </cell>
        </row>
        <row r="121">
          <cell r="B121">
            <v>100180</v>
          </cell>
          <cell r="C121" t="str">
            <v>Mellon T207</v>
          </cell>
          <cell r="D121" t="str">
            <v>Mellon 155</v>
          </cell>
          <cell r="E121">
            <v>367</v>
          </cell>
          <cell r="F121" t="str">
            <v>A</v>
          </cell>
          <cell r="G121" t="str">
            <v>A</v>
          </cell>
          <cell r="H121" t="str">
            <v>N</v>
          </cell>
          <cell r="I121" t="str">
            <v>Asset</v>
          </cell>
          <cell r="J121">
            <v>0</v>
          </cell>
          <cell r="K121">
            <v>0</v>
          </cell>
          <cell r="L121" t="str">
            <v xml:space="preserve"> </v>
          </cell>
          <cell r="M121" t="str">
            <v xml:space="preserve"> </v>
          </cell>
          <cell r="N121">
            <v>0</v>
          </cell>
          <cell r="O121" t="str">
            <v xml:space="preserve"> </v>
          </cell>
          <cell r="P121">
            <v>0</v>
          </cell>
          <cell r="Q121">
            <v>0</v>
          </cell>
          <cell r="R121" t="str">
            <v xml:space="preserve"> </v>
          </cell>
          <cell r="S121" t="str">
            <v xml:space="preserve"> </v>
          </cell>
        </row>
        <row r="122">
          <cell r="B122">
            <v>100181</v>
          </cell>
          <cell r="C122" t="str">
            <v>Mellon T212</v>
          </cell>
          <cell r="D122" t="str">
            <v>Mellon 077</v>
          </cell>
          <cell r="E122">
            <v>367</v>
          </cell>
          <cell r="F122" t="str">
            <v>A</v>
          </cell>
          <cell r="G122" t="str">
            <v>A</v>
          </cell>
          <cell r="H122" t="str">
            <v>N</v>
          </cell>
          <cell r="I122" t="str">
            <v>Asset</v>
          </cell>
          <cell r="J122">
            <v>0</v>
          </cell>
          <cell r="K122">
            <v>0</v>
          </cell>
          <cell r="L122" t="str">
            <v xml:space="preserve"> </v>
          </cell>
          <cell r="M122" t="str">
            <v xml:space="preserve"> </v>
          </cell>
          <cell r="N122">
            <v>0</v>
          </cell>
          <cell r="O122" t="str">
            <v xml:space="preserve"> </v>
          </cell>
          <cell r="P122">
            <v>0</v>
          </cell>
          <cell r="Q122">
            <v>0</v>
          </cell>
          <cell r="R122" t="str">
            <v xml:space="preserve"> </v>
          </cell>
          <cell r="S122" t="str">
            <v xml:space="preserve"> </v>
          </cell>
        </row>
        <row r="123">
          <cell r="B123">
            <v>100182</v>
          </cell>
          <cell r="C123" t="str">
            <v>Mellon T225</v>
          </cell>
          <cell r="D123" t="str">
            <v>Mellon 184</v>
          </cell>
          <cell r="E123">
            <v>367</v>
          </cell>
          <cell r="F123" t="str">
            <v>A</v>
          </cell>
          <cell r="G123" t="str">
            <v>A</v>
          </cell>
          <cell r="H123" t="str">
            <v>N</v>
          </cell>
          <cell r="I123" t="str">
            <v>Asset</v>
          </cell>
          <cell r="J123">
            <v>0</v>
          </cell>
          <cell r="K123">
            <v>0</v>
          </cell>
          <cell r="L123" t="str">
            <v xml:space="preserve"> </v>
          </cell>
          <cell r="M123" t="str">
            <v xml:space="preserve"> </v>
          </cell>
          <cell r="N123">
            <v>0</v>
          </cell>
          <cell r="O123" t="str">
            <v xml:space="preserve"> </v>
          </cell>
          <cell r="P123">
            <v>0</v>
          </cell>
          <cell r="Q123">
            <v>0</v>
          </cell>
          <cell r="R123" t="str">
            <v xml:space="preserve"> </v>
          </cell>
          <cell r="S123" t="str">
            <v xml:space="preserve"> </v>
          </cell>
        </row>
        <row r="124">
          <cell r="B124">
            <v>100183</v>
          </cell>
          <cell r="C124" t="str">
            <v>Mellon T226</v>
          </cell>
          <cell r="D124" t="str">
            <v>Mellon 040</v>
          </cell>
          <cell r="E124">
            <v>367</v>
          </cell>
          <cell r="F124" t="str">
            <v>A</v>
          </cell>
          <cell r="G124" t="str">
            <v>A</v>
          </cell>
          <cell r="H124" t="str">
            <v>N</v>
          </cell>
          <cell r="I124" t="str">
            <v>Asset</v>
          </cell>
          <cell r="J124">
            <v>0</v>
          </cell>
          <cell r="K124">
            <v>0</v>
          </cell>
          <cell r="L124" t="str">
            <v xml:space="preserve"> </v>
          </cell>
          <cell r="M124" t="str">
            <v xml:space="preserve"> </v>
          </cell>
          <cell r="N124">
            <v>0</v>
          </cell>
          <cell r="O124" t="str">
            <v xml:space="preserve"> </v>
          </cell>
          <cell r="P124">
            <v>0</v>
          </cell>
          <cell r="Q124">
            <v>0</v>
          </cell>
          <cell r="R124" t="str">
            <v xml:space="preserve"> </v>
          </cell>
          <cell r="S124" t="str">
            <v xml:space="preserve"> </v>
          </cell>
        </row>
        <row r="125">
          <cell r="B125">
            <v>100184</v>
          </cell>
          <cell r="C125" t="str">
            <v>Mellon T229</v>
          </cell>
          <cell r="D125" t="str">
            <v>Mellon 185</v>
          </cell>
          <cell r="E125">
            <v>367</v>
          </cell>
          <cell r="F125" t="str">
            <v>A</v>
          </cell>
          <cell r="G125" t="str">
            <v>A</v>
          </cell>
          <cell r="H125" t="str">
            <v>N</v>
          </cell>
          <cell r="I125" t="str">
            <v>Asset</v>
          </cell>
          <cell r="J125">
            <v>0</v>
          </cell>
          <cell r="K125">
            <v>0</v>
          </cell>
          <cell r="L125" t="str">
            <v xml:space="preserve"> </v>
          </cell>
          <cell r="M125" t="str">
            <v xml:space="preserve"> </v>
          </cell>
          <cell r="N125">
            <v>0</v>
          </cell>
          <cell r="O125" t="str">
            <v xml:space="preserve"> </v>
          </cell>
          <cell r="P125">
            <v>0</v>
          </cell>
          <cell r="Q125">
            <v>0</v>
          </cell>
          <cell r="R125" t="str">
            <v xml:space="preserve"> </v>
          </cell>
          <cell r="S125" t="str">
            <v xml:space="preserve"> </v>
          </cell>
        </row>
        <row r="126">
          <cell r="B126">
            <v>100185</v>
          </cell>
          <cell r="C126" t="str">
            <v>Mellon T230</v>
          </cell>
          <cell r="D126" t="str">
            <v>Mellon 186</v>
          </cell>
          <cell r="E126">
            <v>367</v>
          </cell>
          <cell r="F126" t="str">
            <v>A</v>
          </cell>
          <cell r="G126" t="str">
            <v>A</v>
          </cell>
          <cell r="H126" t="str">
            <v>N</v>
          </cell>
          <cell r="I126" t="str">
            <v>Asset</v>
          </cell>
          <cell r="J126">
            <v>0</v>
          </cell>
          <cell r="K126">
            <v>0</v>
          </cell>
          <cell r="L126" t="str">
            <v xml:space="preserve"> </v>
          </cell>
          <cell r="M126" t="str">
            <v xml:space="preserve"> </v>
          </cell>
          <cell r="N126">
            <v>0</v>
          </cell>
          <cell r="O126" t="str">
            <v xml:space="preserve"> </v>
          </cell>
          <cell r="P126">
            <v>0</v>
          </cell>
          <cell r="Q126">
            <v>0</v>
          </cell>
          <cell r="R126" t="str">
            <v xml:space="preserve"> </v>
          </cell>
          <cell r="S126" t="str">
            <v xml:space="preserve"> </v>
          </cell>
        </row>
        <row r="127">
          <cell r="B127">
            <v>100186</v>
          </cell>
          <cell r="C127" t="str">
            <v>Mellon T233</v>
          </cell>
          <cell r="D127" t="str">
            <v>Mellon 13</v>
          </cell>
          <cell r="E127">
            <v>367</v>
          </cell>
          <cell r="F127" t="str">
            <v>A</v>
          </cell>
          <cell r="G127" t="str">
            <v>A</v>
          </cell>
          <cell r="H127" t="str">
            <v>N</v>
          </cell>
          <cell r="I127" t="str">
            <v>Asset</v>
          </cell>
          <cell r="J127">
            <v>0</v>
          </cell>
          <cell r="K127">
            <v>0</v>
          </cell>
          <cell r="L127" t="str">
            <v xml:space="preserve"> </v>
          </cell>
          <cell r="M127" t="str">
            <v xml:space="preserve"> </v>
          </cell>
          <cell r="N127">
            <v>0</v>
          </cell>
          <cell r="O127" t="str">
            <v xml:space="preserve"> </v>
          </cell>
          <cell r="P127">
            <v>0</v>
          </cell>
          <cell r="Q127">
            <v>0</v>
          </cell>
          <cell r="R127" t="str">
            <v xml:space="preserve"> </v>
          </cell>
          <cell r="S127" t="str">
            <v xml:space="preserve"> </v>
          </cell>
        </row>
        <row r="128">
          <cell r="B128">
            <v>100187</v>
          </cell>
          <cell r="C128" t="str">
            <v>Mellon T234</v>
          </cell>
          <cell r="D128" t="str">
            <v>Mellon 017</v>
          </cell>
          <cell r="E128">
            <v>367</v>
          </cell>
          <cell r="F128" t="str">
            <v>A</v>
          </cell>
          <cell r="G128" t="str">
            <v>A</v>
          </cell>
          <cell r="H128" t="str">
            <v>N</v>
          </cell>
          <cell r="I128" t="str">
            <v>Asset</v>
          </cell>
          <cell r="J128">
            <v>0</v>
          </cell>
          <cell r="K128">
            <v>0</v>
          </cell>
          <cell r="L128" t="str">
            <v xml:space="preserve"> </v>
          </cell>
          <cell r="M128" t="str">
            <v xml:space="preserve"> </v>
          </cell>
          <cell r="N128">
            <v>0</v>
          </cell>
          <cell r="O128" t="str">
            <v xml:space="preserve"> </v>
          </cell>
          <cell r="P128">
            <v>0</v>
          </cell>
          <cell r="Q128">
            <v>0</v>
          </cell>
          <cell r="R128" t="str">
            <v xml:space="preserve"> </v>
          </cell>
          <cell r="S128" t="str">
            <v xml:space="preserve"> </v>
          </cell>
        </row>
        <row r="129">
          <cell r="B129">
            <v>100188</v>
          </cell>
          <cell r="C129" t="str">
            <v>Mellon T241</v>
          </cell>
          <cell r="D129" t="str">
            <v>Mellon 078</v>
          </cell>
          <cell r="E129">
            <v>367</v>
          </cell>
          <cell r="F129" t="str">
            <v>A</v>
          </cell>
          <cell r="G129" t="str">
            <v>A</v>
          </cell>
          <cell r="H129" t="str">
            <v>N</v>
          </cell>
          <cell r="I129" t="str">
            <v>Asset</v>
          </cell>
          <cell r="J129">
            <v>0</v>
          </cell>
          <cell r="K129">
            <v>0</v>
          </cell>
          <cell r="L129" t="str">
            <v xml:space="preserve"> </v>
          </cell>
          <cell r="M129" t="str">
            <v xml:space="preserve"> </v>
          </cell>
          <cell r="N129">
            <v>0</v>
          </cell>
          <cell r="O129" t="str">
            <v xml:space="preserve"> </v>
          </cell>
          <cell r="P129">
            <v>0</v>
          </cell>
          <cell r="Q129">
            <v>0</v>
          </cell>
          <cell r="R129" t="str">
            <v xml:space="preserve"> </v>
          </cell>
          <cell r="S129" t="str">
            <v xml:space="preserve"> </v>
          </cell>
        </row>
        <row r="130">
          <cell r="B130">
            <v>100189</v>
          </cell>
          <cell r="C130" t="str">
            <v>Mellon T244</v>
          </cell>
          <cell r="D130" t="str">
            <v>Mellon 017</v>
          </cell>
          <cell r="E130">
            <v>367</v>
          </cell>
          <cell r="F130" t="str">
            <v>A</v>
          </cell>
          <cell r="G130" t="str">
            <v>A</v>
          </cell>
          <cell r="H130" t="str">
            <v>N</v>
          </cell>
          <cell r="I130" t="str">
            <v>Asset</v>
          </cell>
          <cell r="J130">
            <v>0</v>
          </cell>
          <cell r="K130">
            <v>0</v>
          </cell>
          <cell r="L130" t="str">
            <v xml:space="preserve"> </v>
          </cell>
          <cell r="M130" t="str">
            <v xml:space="preserve"> </v>
          </cell>
          <cell r="N130">
            <v>0</v>
          </cell>
          <cell r="O130" t="str">
            <v xml:space="preserve"> </v>
          </cell>
          <cell r="P130">
            <v>0</v>
          </cell>
          <cell r="Q130">
            <v>0</v>
          </cell>
          <cell r="R130" t="str">
            <v xml:space="preserve"> </v>
          </cell>
          <cell r="S130" t="str">
            <v xml:space="preserve"> </v>
          </cell>
        </row>
        <row r="131">
          <cell r="B131">
            <v>100190</v>
          </cell>
          <cell r="C131" t="str">
            <v>Mellon T259</v>
          </cell>
          <cell r="D131" t="str">
            <v>Mellon 139</v>
          </cell>
          <cell r="E131">
            <v>367</v>
          </cell>
          <cell r="F131" t="str">
            <v>A</v>
          </cell>
          <cell r="G131" t="str">
            <v>A</v>
          </cell>
          <cell r="H131" t="str">
            <v>N</v>
          </cell>
          <cell r="I131" t="str">
            <v>Asset</v>
          </cell>
          <cell r="J131">
            <v>0</v>
          </cell>
          <cell r="K131">
            <v>0</v>
          </cell>
          <cell r="L131" t="str">
            <v xml:space="preserve"> </v>
          </cell>
          <cell r="M131" t="str">
            <v xml:space="preserve"> </v>
          </cell>
          <cell r="N131">
            <v>0</v>
          </cell>
          <cell r="O131" t="str">
            <v xml:space="preserve"> </v>
          </cell>
          <cell r="P131">
            <v>0</v>
          </cell>
          <cell r="Q131">
            <v>0</v>
          </cell>
          <cell r="R131" t="str">
            <v xml:space="preserve"> </v>
          </cell>
          <cell r="S131" t="str">
            <v xml:space="preserve"> </v>
          </cell>
        </row>
        <row r="132">
          <cell r="B132">
            <v>100191</v>
          </cell>
          <cell r="C132" t="str">
            <v>Mellon T260</v>
          </cell>
          <cell r="D132" t="str">
            <v>Mellon 139</v>
          </cell>
          <cell r="E132">
            <v>367</v>
          </cell>
          <cell r="F132" t="str">
            <v>A</v>
          </cell>
          <cell r="G132" t="str">
            <v>A</v>
          </cell>
          <cell r="H132" t="str">
            <v>N</v>
          </cell>
          <cell r="I132" t="str">
            <v>Asset</v>
          </cell>
          <cell r="J132">
            <v>0</v>
          </cell>
          <cell r="K132">
            <v>0</v>
          </cell>
          <cell r="L132" t="str">
            <v xml:space="preserve"> </v>
          </cell>
          <cell r="M132" t="str">
            <v xml:space="preserve"> </v>
          </cell>
          <cell r="N132">
            <v>0</v>
          </cell>
          <cell r="O132" t="str">
            <v xml:space="preserve"> </v>
          </cell>
          <cell r="P132">
            <v>0</v>
          </cell>
          <cell r="Q132">
            <v>0</v>
          </cell>
          <cell r="R132" t="str">
            <v xml:space="preserve"> </v>
          </cell>
          <cell r="S132" t="str">
            <v xml:space="preserve"> </v>
          </cell>
        </row>
        <row r="133">
          <cell r="B133">
            <v>100192</v>
          </cell>
          <cell r="C133" t="str">
            <v>Mellon T261</v>
          </cell>
          <cell r="D133" t="str">
            <v>Mellon 140</v>
          </cell>
          <cell r="E133">
            <v>367</v>
          </cell>
          <cell r="F133" t="str">
            <v>A</v>
          </cell>
          <cell r="G133" t="str">
            <v>A</v>
          </cell>
          <cell r="H133" t="str">
            <v>N</v>
          </cell>
          <cell r="I133" t="str">
            <v>Asset</v>
          </cell>
          <cell r="J133">
            <v>0</v>
          </cell>
          <cell r="K133">
            <v>0</v>
          </cell>
          <cell r="L133" t="str">
            <v xml:space="preserve"> </v>
          </cell>
          <cell r="M133" t="str">
            <v xml:space="preserve"> </v>
          </cell>
          <cell r="N133">
            <v>0</v>
          </cell>
          <cell r="O133" t="str">
            <v xml:space="preserve"> </v>
          </cell>
          <cell r="P133">
            <v>0</v>
          </cell>
          <cell r="Q133">
            <v>0</v>
          </cell>
          <cell r="R133" t="str">
            <v xml:space="preserve"> </v>
          </cell>
          <cell r="S133" t="str">
            <v xml:space="preserve"> </v>
          </cell>
        </row>
        <row r="134">
          <cell r="B134">
            <v>100193</v>
          </cell>
          <cell r="C134" t="str">
            <v>Mellon T264</v>
          </cell>
          <cell r="D134" t="str">
            <v>Mellon 142</v>
          </cell>
          <cell r="E134">
            <v>367</v>
          </cell>
          <cell r="F134" t="str">
            <v>A</v>
          </cell>
          <cell r="G134" t="str">
            <v>A</v>
          </cell>
          <cell r="H134" t="str">
            <v>N</v>
          </cell>
          <cell r="I134" t="str">
            <v>Asset</v>
          </cell>
          <cell r="J134">
            <v>0</v>
          </cell>
          <cell r="K134">
            <v>0</v>
          </cell>
          <cell r="L134" t="str">
            <v xml:space="preserve"> </v>
          </cell>
          <cell r="M134" t="str">
            <v xml:space="preserve"> </v>
          </cell>
          <cell r="N134">
            <v>0</v>
          </cell>
          <cell r="O134" t="str">
            <v xml:space="preserve"> </v>
          </cell>
          <cell r="P134">
            <v>0</v>
          </cell>
          <cell r="Q134">
            <v>0</v>
          </cell>
          <cell r="R134" t="str">
            <v xml:space="preserve"> </v>
          </cell>
          <cell r="S134" t="str">
            <v xml:space="preserve"> </v>
          </cell>
        </row>
        <row r="135">
          <cell r="B135">
            <v>100194</v>
          </cell>
          <cell r="C135" t="str">
            <v>Mellon T265</v>
          </cell>
          <cell r="D135" t="str">
            <v>Mellon 142</v>
          </cell>
          <cell r="E135">
            <v>367</v>
          </cell>
          <cell r="F135" t="str">
            <v>A</v>
          </cell>
          <cell r="G135" t="str">
            <v>A</v>
          </cell>
          <cell r="H135" t="str">
            <v>N</v>
          </cell>
          <cell r="I135" t="str">
            <v>Asset</v>
          </cell>
          <cell r="J135">
            <v>0</v>
          </cell>
          <cell r="K135">
            <v>0</v>
          </cell>
          <cell r="L135" t="str">
            <v xml:space="preserve"> </v>
          </cell>
          <cell r="M135" t="str">
            <v xml:space="preserve"> </v>
          </cell>
          <cell r="N135">
            <v>0</v>
          </cell>
          <cell r="O135" t="str">
            <v xml:space="preserve"> </v>
          </cell>
          <cell r="P135">
            <v>0</v>
          </cell>
          <cell r="Q135">
            <v>0</v>
          </cell>
          <cell r="R135" t="str">
            <v xml:space="preserve"> </v>
          </cell>
          <cell r="S135" t="str">
            <v xml:space="preserve"> </v>
          </cell>
        </row>
        <row r="136">
          <cell r="B136">
            <v>100195</v>
          </cell>
          <cell r="C136" t="str">
            <v>Mellon T267</v>
          </cell>
          <cell r="D136" t="str">
            <v>Mellon 140</v>
          </cell>
          <cell r="E136">
            <v>367</v>
          </cell>
          <cell r="F136" t="str">
            <v>A</v>
          </cell>
          <cell r="G136" t="str">
            <v>A</v>
          </cell>
          <cell r="H136" t="str">
            <v>N</v>
          </cell>
          <cell r="I136" t="str">
            <v>Asset</v>
          </cell>
          <cell r="J136">
            <v>0</v>
          </cell>
          <cell r="K136">
            <v>0</v>
          </cell>
          <cell r="L136" t="str">
            <v xml:space="preserve"> </v>
          </cell>
          <cell r="M136" t="str">
            <v xml:space="preserve"> </v>
          </cell>
          <cell r="N136">
            <v>0</v>
          </cell>
          <cell r="O136" t="str">
            <v xml:space="preserve"> </v>
          </cell>
          <cell r="P136">
            <v>0</v>
          </cell>
          <cell r="Q136">
            <v>0</v>
          </cell>
          <cell r="R136" t="str">
            <v xml:space="preserve"> </v>
          </cell>
          <cell r="S136" t="str">
            <v xml:space="preserve"> </v>
          </cell>
        </row>
        <row r="137">
          <cell r="B137">
            <v>100196</v>
          </cell>
          <cell r="C137" t="str">
            <v>Mellon T268</v>
          </cell>
          <cell r="D137" t="str">
            <v>Mellon 040</v>
          </cell>
          <cell r="E137">
            <v>367</v>
          </cell>
          <cell r="F137" t="str">
            <v>A</v>
          </cell>
          <cell r="G137" t="str">
            <v>A</v>
          </cell>
          <cell r="H137" t="str">
            <v>N</v>
          </cell>
          <cell r="I137" t="str">
            <v>Asset</v>
          </cell>
          <cell r="J137">
            <v>0</v>
          </cell>
          <cell r="K137">
            <v>0</v>
          </cell>
          <cell r="L137" t="str">
            <v xml:space="preserve"> </v>
          </cell>
          <cell r="M137" t="str">
            <v xml:space="preserve"> </v>
          </cell>
          <cell r="N137">
            <v>0</v>
          </cell>
          <cell r="O137" t="str">
            <v xml:space="preserve"> </v>
          </cell>
          <cell r="P137">
            <v>0</v>
          </cell>
          <cell r="Q137">
            <v>0</v>
          </cell>
          <cell r="R137" t="str">
            <v xml:space="preserve"> </v>
          </cell>
          <cell r="S137" t="str">
            <v xml:space="preserve"> </v>
          </cell>
        </row>
        <row r="138">
          <cell r="B138">
            <v>100197</v>
          </cell>
          <cell r="C138" t="str">
            <v>Mellon T269</v>
          </cell>
          <cell r="D138" t="str">
            <v>Mellon 037</v>
          </cell>
          <cell r="E138">
            <v>367</v>
          </cell>
          <cell r="F138" t="str">
            <v>A</v>
          </cell>
          <cell r="G138" t="str">
            <v>A</v>
          </cell>
          <cell r="H138" t="str">
            <v>N</v>
          </cell>
          <cell r="I138" t="str">
            <v>Asset</v>
          </cell>
          <cell r="J138">
            <v>0</v>
          </cell>
          <cell r="K138">
            <v>0</v>
          </cell>
          <cell r="L138" t="str">
            <v xml:space="preserve"> </v>
          </cell>
          <cell r="M138" t="str">
            <v xml:space="preserve"> </v>
          </cell>
          <cell r="N138">
            <v>0</v>
          </cell>
          <cell r="O138" t="str">
            <v xml:space="preserve"> </v>
          </cell>
          <cell r="P138">
            <v>0</v>
          </cell>
          <cell r="Q138">
            <v>0</v>
          </cell>
          <cell r="R138" t="str">
            <v xml:space="preserve"> </v>
          </cell>
          <cell r="S138" t="str">
            <v xml:space="preserve"> </v>
          </cell>
        </row>
        <row r="139">
          <cell r="B139">
            <v>100198</v>
          </cell>
          <cell r="C139" t="str">
            <v>Mellon T271</v>
          </cell>
          <cell r="D139" t="str">
            <v>Mellon 079</v>
          </cell>
          <cell r="E139">
            <v>367</v>
          </cell>
          <cell r="F139" t="str">
            <v>A</v>
          </cell>
          <cell r="G139" t="str">
            <v>A</v>
          </cell>
          <cell r="H139" t="str">
            <v>N</v>
          </cell>
          <cell r="I139" t="str">
            <v>Asset</v>
          </cell>
          <cell r="J139">
            <v>0</v>
          </cell>
          <cell r="K139">
            <v>0</v>
          </cell>
          <cell r="L139" t="str">
            <v xml:space="preserve"> </v>
          </cell>
          <cell r="M139" t="str">
            <v xml:space="preserve"> </v>
          </cell>
          <cell r="N139">
            <v>0</v>
          </cell>
          <cell r="O139" t="str">
            <v xml:space="preserve"> </v>
          </cell>
          <cell r="P139">
            <v>0</v>
          </cell>
          <cell r="Q139">
            <v>0</v>
          </cell>
          <cell r="R139" t="str">
            <v xml:space="preserve"> </v>
          </cell>
          <cell r="S139" t="str">
            <v xml:space="preserve"> </v>
          </cell>
        </row>
        <row r="140">
          <cell r="B140">
            <v>100199</v>
          </cell>
          <cell r="C140" t="str">
            <v>Mellon T273</v>
          </cell>
          <cell r="D140" t="str">
            <v>Mellon 037</v>
          </cell>
          <cell r="E140">
            <v>367</v>
          </cell>
          <cell r="F140" t="str">
            <v>A</v>
          </cell>
          <cell r="G140" t="str">
            <v>A</v>
          </cell>
          <cell r="H140" t="str">
            <v>N</v>
          </cell>
          <cell r="I140" t="str">
            <v>Asset</v>
          </cell>
          <cell r="J140">
            <v>0</v>
          </cell>
          <cell r="K140">
            <v>0</v>
          </cell>
          <cell r="L140" t="str">
            <v xml:space="preserve"> </v>
          </cell>
          <cell r="M140" t="str">
            <v xml:space="preserve"> </v>
          </cell>
          <cell r="N140">
            <v>0</v>
          </cell>
          <cell r="O140" t="str">
            <v xml:space="preserve"> </v>
          </cell>
          <cell r="P140">
            <v>0</v>
          </cell>
          <cell r="Q140">
            <v>0</v>
          </cell>
          <cell r="R140" t="str">
            <v xml:space="preserve"> </v>
          </cell>
          <cell r="S140" t="str">
            <v xml:space="preserve"> </v>
          </cell>
        </row>
        <row r="141">
          <cell r="B141">
            <v>100200</v>
          </cell>
          <cell r="C141" t="str">
            <v>Mellon T275</v>
          </cell>
          <cell r="D141" t="str">
            <v>Mellon 037</v>
          </cell>
          <cell r="E141">
            <v>367</v>
          </cell>
          <cell r="F141" t="str">
            <v>A</v>
          </cell>
          <cell r="G141" t="str">
            <v>A</v>
          </cell>
          <cell r="H141" t="str">
            <v>N</v>
          </cell>
          <cell r="I141" t="str">
            <v>Asset</v>
          </cell>
          <cell r="J141">
            <v>0</v>
          </cell>
          <cell r="K141">
            <v>0</v>
          </cell>
          <cell r="L141" t="str">
            <v xml:space="preserve"> </v>
          </cell>
          <cell r="M141" t="str">
            <v xml:space="preserve"> </v>
          </cell>
          <cell r="N141">
            <v>0</v>
          </cell>
          <cell r="O141" t="str">
            <v xml:space="preserve"> </v>
          </cell>
          <cell r="P141">
            <v>0</v>
          </cell>
          <cell r="Q141">
            <v>0</v>
          </cell>
          <cell r="R141" t="str">
            <v xml:space="preserve"> </v>
          </cell>
          <cell r="S141" t="str">
            <v xml:space="preserve"> </v>
          </cell>
        </row>
        <row r="142">
          <cell r="B142">
            <v>100201</v>
          </cell>
          <cell r="C142" t="str">
            <v>Mellon T276</v>
          </cell>
          <cell r="D142" t="str">
            <v>Mellon 037</v>
          </cell>
          <cell r="E142">
            <v>367</v>
          </cell>
          <cell r="F142" t="str">
            <v>A</v>
          </cell>
          <cell r="G142" t="str">
            <v>A</v>
          </cell>
          <cell r="H142" t="str">
            <v>N</v>
          </cell>
          <cell r="I142" t="str">
            <v>Asset</v>
          </cell>
          <cell r="J142">
            <v>0</v>
          </cell>
          <cell r="K142">
            <v>0</v>
          </cell>
          <cell r="L142" t="str">
            <v xml:space="preserve"> </v>
          </cell>
          <cell r="M142" t="str">
            <v xml:space="preserve"> </v>
          </cell>
          <cell r="N142">
            <v>0</v>
          </cell>
          <cell r="O142" t="str">
            <v xml:space="preserve"> </v>
          </cell>
          <cell r="P142">
            <v>0</v>
          </cell>
          <cell r="Q142">
            <v>0</v>
          </cell>
          <cell r="R142" t="str">
            <v xml:space="preserve"> </v>
          </cell>
          <cell r="S142" t="str">
            <v xml:space="preserve"> </v>
          </cell>
        </row>
        <row r="143">
          <cell r="B143">
            <v>100202</v>
          </cell>
          <cell r="C143" t="str">
            <v>Mellon T277</v>
          </cell>
          <cell r="D143" t="str">
            <v>Mellon 069</v>
          </cell>
          <cell r="E143">
            <v>367</v>
          </cell>
          <cell r="F143" t="str">
            <v>A</v>
          </cell>
          <cell r="G143" t="str">
            <v>A</v>
          </cell>
          <cell r="H143" t="str">
            <v>N</v>
          </cell>
          <cell r="I143" t="str">
            <v>Asset</v>
          </cell>
          <cell r="J143">
            <v>0</v>
          </cell>
          <cell r="K143">
            <v>0</v>
          </cell>
          <cell r="L143" t="str">
            <v xml:space="preserve"> </v>
          </cell>
          <cell r="M143" t="str">
            <v xml:space="preserve"> </v>
          </cell>
          <cell r="N143">
            <v>0</v>
          </cell>
          <cell r="O143" t="str">
            <v xml:space="preserve"> </v>
          </cell>
          <cell r="P143">
            <v>0</v>
          </cell>
          <cell r="Q143">
            <v>0</v>
          </cell>
          <cell r="R143" t="str">
            <v xml:space="preserve"> </v>
          </cell>
          <cell r="S143" t="str">
            <v xml:space="preserve"> </v>
          </cell>
        </row>
        <row r="144">
          <cell r="B144">
            <v>100203</v>
          </cell>
          <cell r="C144" t="str">
            <v>Mellon T286</v>
          </cell>
          <cell r="D144" t="str">
            <v>Mellon 013</v>
          </cell>
          <cell r="E144">
            <v>367</v>
          </cell>
          <cell r="F144" t="str">
            <v>A</v>
          </cell>
          <cell r="G144" t="str">
            <v>A</v>
          </cell>
          <cell r="H144" t="str">
            <v>N</v>
          </cell>
          <cell r="I144" t="str">
            <v>Asset</v>
          </cell>
          <cell r="J144">
            <v>0</v>
          </cell>
          <cell r="K144">
            <v>0</v>
          </cell>
          <cell r="L144" t="str">
            <v xml:space="preserve"> </v>
          </cell>
          <cell r="M144" t="str">
            <v xml:space="preserve"> </v>
          </cell>
          <cell r="N144">
            <v>0</v>
          </cell>
          <cell r="O144" t="str">
            <v xml:space="preserve"> </v>
          </cell>
          <cell r="P144">
            <v>0</v>
          </cell>
          <cell r="Q144">
            <v>0</v>
          </cell>
          <cell r="R144" t="str">
            <v xml:space="preserve"> </v>
          </cell>
          <cell r="S144" t="str">
            <v xml:space="preserve"> </v>
          </cell>
        </row>
        <row r="145">
          <cell r="B145">
            <v>100204</v>
          </cell>
          <cell r="C145" t="str">
            <v>Mellon T291</v>
          </cell>
          <cell r="D145" t="str">
            <v>Mellon 037</v>
          </cell>
          <cell r="E145">
            <v>367</v>
          </cell>
          <cell r="F145" t="str">
            <v>A</v>
          </cell>
          <cell r="G145" t="str">
            <v>A</v>
          </cell>
          <cell r="H145" t="str">
            <v>N</v>
          </cell>
          <cell r="I145" t="str">
            <v>Asset</v>
          </cell>
          <cell r="J145">
            <v>0</v>
          </cell>
          <cell r="K145">
            <v>0</v>
          </cell>
          <cell r="L145" t="str">
            <v xml:space="preserve"> </v>
          </cell>
          <cell r="M145" t="str">
            <v xml:space="preserve"> </v>
          </cell>
          <cell r="N145">
            <v>0</v>
          </cell>
          <cell r="O145" t="str">
            <v xml:space="preserve"> </v>
          </cell>
          <cell r="P145">
            <v>0</v>
          </cell>
          <cell r="Q145">
            <v>0</v>
          </cell>
          <cell r="R145" t="str">
            <v xml:space="preserve"> </v>
          </cell>
          <cell r="S145" t="str">
            <v xml:space="preserve"> </v>
          </cell>
        </row>
        <row r="146">
          <cell r="B146">
            <v>100205</v>
          </cell>
          <cell r="C146" t="str">
            <v>Mellon T297</v>
          </cell>
          <cell r="D146" t="str">
            <v>Mellon 037</v>
          </cell>
          <cell r="E146">
            <v>367</v>
          </cell>
          <cell r="F146" t="str">
            <v>A</v>
          </cell>
          <cell r="G146" t="str">
            <v>A</v>
          </cell>
          <cell r="H146" t="str">
            <v>N</v>
          </cell>
          <cell r="I146" t="str">
            <v>Asset</v>
          </cell>
          <cell r="J146">
            <v>0</v>
          </cell>
          <cell r="K146">
            <v>0</v>
          </cell>
          <cell r="L146" t="str">
            <v xml:space="preserve"> </v>
          </cell>
          <cell r="M146" t="str">
            <v xml:space="preserve"> </v>
          </cell>
          <cell r="N146">
            <v>0</v>
          </cell>
          <cell r="O146" t="str">
            <v xml:space="preserve"> </v>
          </cell>
          <cell r="P146">
            <v>0</v>
          </cell>
          <cell r="Q146">
            <v>0</v>
          </cell>
          <cell r="R146" t="str">
            <v xml:space="preserve"> </v>
          </cell>
          <cell r="S146" t="str">
            <v xml:space="preserve"> </v>
          </cell>
        </row>
        <row r="147">
          <cell r="B147">
            <v>100206</v>
          </cell>
          <cell r="C147" t="str">
            <v>Mellon T299</v>
          </cell>
          <cell r="D147" t="str">
            <v>Mellon 037</v>
          </cell>
          <cell r="E147">
            <v>367</v>
          </cell>
          <cell r="F147" t="str">
            <v>A</v>
          </cell>
          <cell r="G147" t="str">
            <v>A</v>
          </cell>
          <cell r="H147" t="str">
            <v>N</v>
          </cell>
          <cell r="I147" t="str">
            <v>Asset</v>
          </cell>
          <cell r="J147">
            <v>0</v>
          </cell>
          <cell r="K147">
            <v>0</v>
          </cell>
          <cell r="L147" t="str">
            <v xml:space="preserve"> </v>
          </cell>
          <cell r="M147" t="str">
            <v xml:space="preserve"> </v>
          </cell>
          <cell r="N147">
            <v>0</v>
          </cell>
          <cell r="O147" t="str">
            <v xml:space="preserve"> </v>
          </cell>
          <cell r="P147">
            <v>0</v>
          </cell>
          <cell r="Q147">
            <v>0</v>
          </cell>
          <cell r="R147" t="str">
            <v xml:space="preserve"> </v>
          </cell>
          <cell r="S147" t="str">
            <v xml:space="preserve"> </v>
          </cell>
        </row>
        <row r="148">
          <cell r="B148">
            <v>100207</v>
          </cell>
          <cell r="C148" t="str">
            <v>Mellon T302</v>
          </cell>
          <cell r="D148" t="str">
            <v>Mellon 004</v>
          </cell>
          <cell r="E148">
            <v>367</v>
          </cell>
          <cell r="F148" t="str">
            <v>A</v>
          </cell>
          <cell r="G148" t="str">
            <v>A</v>
          </cell>
          <cell r="H148" t="str">
            <v>N</v>
          </cell>
          <cell r="I148" t="str">
            <v>Asset</v>
          </cell>
          <cell r="J148">
            <v>0</v>
          </cell>
          <cell r="K148">
            <v>0</v>
          </cell>
          <cell r="L148" t="str">
            <v xml:space="preserve"> </v>
          </cell>
          <cell r="M148" t="str">
            <v xml:space="preserve"> </v>
          </cell>
          <cell r="N148">
            <v>0</v>
          </cell>
          <cell r="O148" t="str">
            <v xml:space="preserve"> </v>
          </cell>
          <cell r="P148">
            <v>0</v>
          </cell>
          <cell r="Q148">
            <v>0</v>
          </cell>
          <cell r="R148" t="str">
            <v xml:space="preserve"> </v>
          </cell>
          <cell r="S148" t="str">
            <v xml:space="preserve"> </v>
          </cell>
        </row>
        <row r="149">
          <cell r="B149">
            <v>100208</v>
          </cell>
          <cell r="C149" t="str">
            <v>Mellon T305</v>
          </cell>
          <cell r="D149" t="str">
            <v>Mellon 022</v>
          </cell>
          <cell r="E149">
            <v>367</v>
          </cell>
          <cell r="F149" t="str">
            <v>A</v>
          </cell>
          <cell r="G149" t="str">
            <v>A</v>
          </cell>
          <cell r="H149" t="str">
            <v>N</v>
          </cell>
          <cell r="I149" t="str">
            <v>Asset</v>
          </cell>
          <cell r="J149">
            <v>0</v>
          </cell>
          <cell r="K149">
            <v>0</v>
          </cell>
          <cell r="L149" t="str">
            <v xml:space="preserve"> </v>
          </cell>
          <cell r="M149" t="str">
            <v xml:space="preserve"> </v>
          </cell>
          <cell r="N149">
            <v>0</v>
          </cell>
          <cell r="O149" t="str">
            <v xml:space="preserve"> </v>
          </cell>
          <cell r="P149">
            <v>0</v>
          </cell>
          <cell r="Q149">
            <v>0</v>
          </cell>
          <cell r="R149" t="str">
            <v xml:space="preserve"> </v>
          </cell>
          <cell r="S149" t="str">
            <v xml:space="preserve"> </v>
          </cell>
        </row>
        <row r="150">
          <cell r="B150">
            <v>100209</v>
          </cell>
          <cell r="C150" t="str">
            <v>Mellon T306</v>
          </cell>
          <cell r="D150" t="str">
            <v>Mellon 037</v>
          </cell>
          <cell r="E150">
            <v>367</v>
          </cell>
          <cell r="F150" t="str">
            <v>A</v>
          </cell>
          <cell r="G150" t="str">
            <v>A</v>
          </cell>
          <cell r="H150" t="str">
            <v>N</v>
          </cell>
          <cell r="I150" t="str">
            <v>Asset</v>
          </cell>
          <cell r="J150">
            <v>0</v>
          </cell>
          <cell r="K150">
            <v>0</v>
          </cell>
          <cell r="L150" t="str">
            <v xml:space="preserve"> </v>
          </cell>
          <cell r="M150" t="str">
            <v xml:space="preserve"> </v>
          </cell>
          <cell r="N150">
            <v>0</v>
          </cell>
          <cell r="O150" t="str">
            <v xml:space="preserve"> </v>
          </cell>
          <cell r="P150">
            <v>0</v>
          </cell>
          <cell r="Q150">
            <v>0</v>
          </cell>
          <cell r="R150" t="str">
            <v xml:space="preserve"> </v>
          </cell>
          <cell r="S150" t="str">
            <v xml:space="preserve"> </v>
          </cell>
        </row>
        <row r="151">
          <cell r="B151">
            <v>100210</v>
          </cell>
          <cell r="C151" t="str">
            <v>Mellon T309</v>
          </cell>
          <cell r="D151" t="str">
            <v>Mellon 037</v>
          </cell>
          <cell r="E151">
            <v>367</v>
          </cell>
          <cell r="F151" t="str">
            <v>A</v>
          </cell>
          <cell r="G151" t="str">
            <v>A</v>
          </cell>
          <cell r="H151" t="str">
            <v>N</v>
          </cell>
          <cell r="I151" t="str">
            <v>Asset</v>
          </cell>
          <cell r="J151">
            <v>0</v>
          </cell>
          <cell r="K151">
            <v>0</v>
          </cell>
          <cell r="L151" t="str">
            <v xml:space="preserve"> </v>
          </cell>
          <cell r="M151" t="str">
            <v xml:space="preserve"> </v>
          </cell>
          <cell r="N151">
            <v>0</v>
          </cell>
          <cell r="O151" t="str">
            <v xml:space="preserve"> </v>
          </cell>
          <cell r="P151">
            <v>0</v>
          </cell>
          <cell r="Q151">
            <v>0</v>
          </cell>
          <cell r="R151" t="str">
            <v xml:space="preserve"> </v>
          </cell>
          <cell r="S151" t="str">
            <v xml:space="preserve"> </v>
          </cell>
        </row>
        <row r="152">
          <cell r="B152">
            <v>100211</v>
          </cell>
          <cell r="C152" t="str">
            <v>Mellon T311</v>
          </cell>
          <cell r="D152" t="str">
            <v>Mellon 037</v>
          </cell>
          <cell r="E152">
            <v>367</v>
          </cell>
          <cell r="F152" t="str">
            <v>A</v>
          </cell>
          <cell r="G152" t="str">
            <v>A</v>
          </cell>
          <cell r="H152" t="str">
            <v>N</v>
          </cell>
          <cell r="I152" t="str">
            <v>Asset</v>
          </cell>
          <cell r="J152">
            <v>0</v>
          </cell>
          <cell r="K152">
            <v>0</v>
          </cell>
          <cell r="L152" t="str">
            <v xml:space="preserve"> </v>
          </cell>
          <cell r="M152" t="str">
            <v xml:space="preserve"> </v>
          </cell>
          <cell r="N152">
            <v>0</v>
          </cell>
          <cell r="O152" t="str">
            <v xml:space="preserve"> </v>
          </cell>
          <cell r="P152">
            <v>0</v>
          </cell>
          <cell r="Q152">
            <v>0</v>
          </cell>
          <cell r="R152" t="str">
            <v xml:space="preserve"> </v>
          </cell>
          <cell r="S152" t="str">
            <v xml:space="preserve"> </v>
          </cell>
        </row>
        <row r="153">
          <cell r="B153">
            <v>100212</v>
          </cell>
          <cell r="C153" t="str">
            <v>Mellon T313</v>
          </cell>
          <cell r="D153" t="str">
            <v>Mellon 037</v>
          </cell>
          <cell r="E153">
            <v>367</v>
          </cell>
          <cell r="F153" t="str">
            <v>A</v>
          </cell>
          <cell r="G153" t="str">
            <v>A</v>
          </cell>
          <cell r="H153" t="str">
            <v>N</v>
          </cell>
          <cell r="I153" t="str">
            <v>Asset</v>
          </cell>
          <cell r="J153">
            <v>0</v>
          </cell>
          <cell r="K153">
            <v>0</v>
          </cell>
          <cell r="L153" t="str">
            <v xml:space="preserve"> </v>
          </cell>
          <cell r="M153" t="str">
            <v xml:space="preserve"> </v>
          </cell>
          <cell r="N153">
            <v>0</v>
          </cell>
          <cell r="O153" t="str">
            <v xml:space="preserve"> </v>
          </cell>
          <cell r="P153">
            <v>0</v>
          </cell>
          <cell r="Q153">
            <v>0</v>
          </cell>
          <cell r="R153" t="str">
            <v xml:space="preserve"> </v>
          </cell>
          <cell r="S153" t="str">
            <v xml:space="preserve"> </v>
          </cell>
        </row>
        <row r="154">
          <cell r="B154">
            <v>100213</v>
          </cell>
          <cell r="C154" t="str">
            <v>Mellon T318</v>
          </cell>
          <cell r="D154" t="str">
            <v>Mellon 005</v>
          </cell>
          <cell r="E154">
            <v>367</v>
          </cell>
          <cell r="F154" t="str">
            <v>A</v>
          </cell>
          <cell r="G154" t="str">
            <v>A</v>
          </cell>
          <cell r="H154" t="str">
            <v>N</v>
          </cell>
          <cell r="I154" t="str">
            <v>Asset</v>
          </cell>
          <cell r="J154">
            <v>0</v>
          </cell>
          <cell r="K154">
            <v>0</v>
          </cell>
          <cell r="L154" t="str">
            <v xml:space="preserve"> </v>
          </cell>
          <cell r="M154" t="str">
            <v xml:space="preserve"> </v>
          </cell>
          <cell r="N154">
            <v>0</v>
          </cell>
          <cell r="O154" t="str">
            <v xml:space="preserve"> </v>
          </cell>
          <cell r="P154">
            <v>0</v>
          </cell>
          <cell r="Q154">
            <v>0</v>
          </cell>
          <cell r="R154" t="str">
            <v xml:space="preserve"> </v>
          </cell>
          <cell r="S154" t="str">
            <v xml:space="preserve"> </v>
          </cell>
        </row>
        <row r="155">
          <cell r="B155">
            <v>100214</v>
          </cell>
          <cell r="C155" t="str">
            <v>Mellon T320</v>
          </cell>
          <cell r="D155" t="str">
            <v>Mellon 050</v>
          </cell>
          <cell r="E155">
            <v>367</v>
          </cell>
          <cell r="F155" t="str">
            <v>A</v>
          </cell>
          <cell r="G155" t="str">
            <v>A</v>
          </cell>
          <cell r="H155" t="str">
            <v>N</v>
          </cell>
          <cell r="I155" t="str">
            <v>Asset</v>
          </cell>
          <cell r="J155">
            <v>0</v>
          </cell>
          <cell r="K155">
            <v>0</v>
          </cell>
          <cell r="L155" t="str">
            <v xml:space="preserve"> </v>
          </cell>
          <cell r="M155" t="str">
            <v xml:space="preserve"> </v>
          </cell>
          <cell r="N155">
            <v>0</v>
          </cell>
          <cell r="O155" t="str">
            <v xml:space="preserve"> </v>
          </cell>
          <cell r="P155">
            <v>0</v>
          </cell>
          <cell r="Q155">
            <v>0</v>
          </cell>
          <cell r="R155" t="str">
            <v xml:space="preserve"> </v>
          </cell>
          <cell r="S155" t="str">
            <v xml:space="preserve"> </v>
          </cell>
        </row>
        <row r="156">
          <cell r="B156">
            <v>100215</v>
          </cell>
          <cell r="C156" t="str">
            <v>Mellon T323</v>
          </cell>
          <cell r="D156" t="str">
            <v>Mellon 058</v>
          </cell>
          <cell r="E156">
            <v>367</v>
          </cell>
          <cell r="F156" t="str">
            <v>A</v>
          </cell>
          <cell r="G156" t="str">
            <v>A</v>
          </cell>
          <cell r="H156" t="str">
            <v>N</v>
          </cell>
          <cell r="I156" t="str">
            <v>Asset</v>
          </cell>
          <cell r="J156">
            <v>0</v>
          </cell>
          <cell r="K156">
            <v>0</v>
          </cell>
          <cell r="L156" t="str">
            <v xml:space="preserve"> </v>
          </cell>
          <cell r="M156" t="str">
            <v xml:space="preserve"> </v>
          </cell>
          <cell r="N156">
            <v>0</v>
          </cell>
          <cell r="O156" t="str">
            <v xml:space="preserve"> </v>
          </cell>
          <cell r="P156">
            <v>0</v>
          </cell>
          <cell r="Q156">
            <v>0</v>
          </cell>
          <cell r="R156" t="str">
            <v xml:space="preserve"> </v>
          </cell>
          <cell r="S156" t="str">
            <v xml:space="preserve"> </v>
          </cell>
        </row>
        <row r="157">
          <cell r="B157">
            <v>100216</v>
          </cell>
          <cell r="C157" t="str">
            <v>Mellon T134</v>
          </cell>
          <cell r="D157" t="str">
            <v>Mellon 104</v>
          </cell>
          <cell r="E157">
            <v>367</v>
          </cell>
          <cell r="F157" t="str">
            <v>A</v>
          </cell>
          <cell r="G157" t="str">
            <v>A</v>
          </cell>
          <cell r="H157" t="str">
            <v>N</v>
          </cell>
          <cell r="I157" t="str">
            <v>Asset</v>
          </cell>
          <cell r="J157">
            <v>0</v>
          </cell>
          <cell r="K157">
            <v>0</v>
          </cell>
          <cell r="L157" t="str">
            <v xml:space="preserve"> </v>
          </cell>
          <cell r="M157" t="str">
            <v xml:space="preserve"> </v>
          </cell>
          <cell r="N157">
            <v>0</v>
          </cell>
          <cell r="O157" t="str">
            <v xml:space="preserve"> </v>
          </cell>
          <cell r="P157">
            <v>0</v>
          </cell>
          <cell r="Q157">
            <v>0</v>
          </cell>
          <cell r="R157" t="str">
            <v xml:space="preserve"> </v>
          </cell>
          <cell r="S157" t="str">
            <v xml:space="preserve"> </v>
          </cell>
        </row>
        <row r="158">
          <cell r="B158">
            <v>100217</v>
          </cell>
          <cell r="C158" t="str">
            <v>Mellon T135</v>
          </cell>
          <cell r="D158" t="str">
            <v>Mellon 105</v>
          </cell>
          <cell r="E158">
            <v>367</v>
          </cell>
          <cell r="F158" t="str">
            <v>A</v>
          </cell>
          <cell r="G158" t="str">
            <v>A</v>
          </cell>
          <cell r="H158" t="str">
            <v>N</v>
          </cell>
          <cell r="I158" t="str">
            <v>Asset</v>
          </cell>
          <cell r="J158">
            <v>0</v>
          </cell>
          <cell r="K158">
            <v>0</v>
          </cell>
          <cell r="L158" t="str">
            <v xml:space="preserve"> </v>
          </cell>
          <cell r="M158" t="str">
            <v xml:space="preserve"> </v>
          </cell>
          <cell r="N158">
            <v>0</v>
          </cell>
          <cell r="O158" t="str">
            <v xml:space="preserve"> </v>
          </cell>
          <cell r="P158">
            <v>0</v>
          </cell>
          <cell r="Q158">
            <v>0</v>
          </cell>
          <cell r="R158" t="str">
            <v xml:space="preserve"> </v>
          </cell>
          <cell r="S158" t="str">
            <v xml:space="preserve"> </v>
          </cell>
        </row>
        <row r="159">
          <cell r="B159">
            <v>100218</v>
          </cell>
          <cell r="C159" t="str">
            <v>Mellon T139</v>
          </cell>
          <cell r="D159" t="str">
            <v>Mellon 022</v>
          </cell>
          <cell r="E159">
            <v>367</v>
          </cell>
          <cell r="F159" t="str">
            <v>A</v>
          </cell>
          <cell r="G159" t="str">
            <v>A</v>
          </cell>
          <cell r="H159" t="str">
            <v>N</v>
          </cell>
          <cell r="I159" t="str">
            <v>Asset</v>
          </cell>
          <cell r="J159">
            <v>0</v>
          </cell>
          <cell r="K159">
            <v>0</v>
          </cell>
          <cell r="L159" t="str">
            <v xml:space="preserve"> </v>
          </cell>
          <cell r="M159" t="str">
            <v xml:space="preserve"> </v>
          </cell>
          <cell r="N159">
            <v>0</v>
          </cell>
          <cell r="O159" t="str">
            <v xml:space="preserve"> </v>
          </cell>
          <cell r="P159">
            <v>0</v>
          </cell>
          <cell r="Q159">
            <v>0</v>
          </cell>
          <cell r="R159" t="str">
            <v xml:space="preserve"> </v>
          </cell>
          <cell r="S159" t="str">
            <v xml:space="preserve"> </v>
          </cell>
        </row>
        <row r="160">
          <cell r="B160">
            <v>100219</v>
          </cell>
          <cell r="C160" t="str">
            <v>Mellon T141</v>
          </cell>
          <cell r="D160" t="str">
            <v>Mellon 142</v>
          </cell>
          <cell r="E160">
            <v>367</v>
          </cell>
          <cell r="F160" t="str">
            <v>A</v>
          </cell>
          <cell r="G160" t="str">
            <v>A</v>
          </cell>
          <cell r="H160" t="str">
            <v>N</v>
          </cell>
          <cell r="I160" t="str">
            <v>Asset</v>
          </cell>
          <cell r="J160">
            <v>0</v>
          </cell>
          <cell r="K160">
            <v>0</v>
          </cell>
          <cell r="L160" t="str">
            <v xml:space="preserve"> </v>
          </cell>
          <cell r="M160" t="str">
            <v xml:space="preserve"> </v>
          </cell>
          <cell r="N160">
            <v>0</v>
          </cell>
          <cell r="O160" t="str">
            <v xml:space="preserve"> </v>
          </cell>
          <cell r="P160">
            <v>0</v>
          </cell>
          <cell r="Q160">
            <v>0</v>
          </cell>
          <cell r="R160" t="str">
            <v xml:space="preserve"> </v>
          </cell>
          <cell r="S160" t="str">
            <v xml:space="preserve"> </v>
          </cell>
        </row>
        <row r="161">
          <cell r="B161">
            <v>100220</v>
          </cell>
          <cell r="C161" t="str">
            <v>Mellon T145</v>
          </cell>
          <cell r="D161" t="str">
            <v>Mellon 022</v>
          </cell>
          <cell r="E161">
            <v>367</v>
          </cell>
          <cell r="F161" t="str">
            <v>A</v>
          </cell>
          <cell r="G161" t="str">
            <v>A</v>
          </cell>
          <cell r="H161" t="str">
            <v>N</v>
          </cell>
          <cell r="I161" t="str">
            <v>Asset</v>
          </cell>
          <cell r="J161">
            <v>0</v>
          </cell>
          <cell r="K161">
            <v>0</v>
          </cell>
          <cell r="L161" t="str">
            <v xml:space="preserve"> </v>
          </cell>
          <cell r="M161" t="str">
            <v xml:space="preserve"> </v>
          </cell>
          <cell r="N161">
            <v>0</v>
          </cell>
          <cell r="O161" t="str">
            <v xml:space="preserve"> </v>
          </cell>
          <cell r="P161">
            <v>0</v>
          </cell>
          <cell r="Q161">
            <v>0</v>
          </cell>
          <cell r="R161" t="str">
            <v xml:space="preserve"> </v>
          </cell>
          <cell r="S161" t="str">
            <v xml:space="preserve"> </v>
          </cell>
        </row>
        <row r="162">
          <cell r="B162">
            <v>100221</v>
          </cell>
          <cell r="C162" t="str">
            <v>Mellon T147</v>
          </cell>
          <cell r="D162" t="str">
            <v>Mellon 022</v>
          </cell>
          <cell r="E162">
            <v>367</v>
          </cell>
          <cell r="F162" t="str">
            <v>A</v>
          </cell>
          <cell r="G162" t="str">
            <v>A</v>
          </cell>
          <cell r="H162" t="str">
            <v>N</v>
          </cell>
          <cell r="I162" t="str">
            <v>Asset</v>
          </cell>
          <cell r="J162">
            <v>0</v>
          </cell>
          <cell r="K162">
            <v>0</v>
          </cell>
          <cell r="L162" t="str">
            <v xml:space="preserve"> </v>
          </cell>
          <cell r="M162" t="str">
            <v xml:space="preserve"> </v>
          </cell>
          <cell r="N162">
            <v>0</v>
          </cell>
          <cell r="O162" t="str">
            <v xml:space="preserve"> </v>
          </cell>
          <cell r="P162">
            <v>0</v>
          </cell>
          <cell r="Q162">
            <v>0</v>
          </cell>
          <cell r="R162" t="str">
            <v xml:space="preserve"> </v>
          </cell>
          <cell r="S162" t="str">
            <v xml:space="preserve"> </v>
          </cell>
        </row>
        <row r="163">
          <cell r="B163">
            <v>100222</v>
          </cell>
          <cell r="C163" t="str">
            <v>Mellon T149</v>
          </cell>
          <cell r="D163" t="str">
            <v>Mellon 142</v>
          </cell>
          <cell r="E163">
            <v>367</v>
          </cell>
          <cell r="F163" t="str">
            <v>A</v>
          </cell>
          <cell r="G163" t="str">
            <v>A</v>
          </cell>
          <cell r="H163" t="str">
            <v>N</v>
          </cell>
          <cell r="I163" t="str">
            <v>Asset</v>
          </cell>
          <cell r="J163">
            <v>0</v>
          </cell>
          <cell r="K163">
            <v>0</v>
          </cell>
          <cell r="L163" t="str">
            <v xml:space="preserve"> </v>
          </cell>
          <cell r="M163" t="str">
            <v xml:space="preserve"> </v>
          </cell>
          <cell r="N163">
            <v>0</v>
          </cell>
          <cell r="O163" t="str">
            <v xml:space="preserve"> </v>
          </cell>
          <cell r="P163">
            <v>0</v>
          </cell>
          <cell r="Q163">
            <v>0</v>
          </cell>
          <cell r="R163" t="str">
            <v xml:space="preserve"> </v>
          </cell>
          <cell r="S163" t="str">
            <v xml:space="preserve"> </v>
          </cell>
        </row>
        <row r="164">
          <cell r="B164">
            <v>100223</v>
          </cell>
          <cell r="C164" t="str">
            <v>Mellon T162</v>
          </cell>
          <cell r="D164" t="str">
            <v>Mellon 058</v>
          </cell>
          <cell r="E164">
            <v>367</v>
          </cell>
          <cell r="F164" t="str">
            <v>A</v>
          </cell>
          <cell r="G164" t="str">
            <v>A</v>
          </cell>
          <cell r="H164" t="str">
            <v>N</v>
          </cell>
          <cell r="I164" t="str">
            <v>Asset</v>
          </cell>
          <cell r="J164">
            <v>0</v>
          </cell>
          <cell r="K164">
            <v>0</v>
          </cell>
          <cell r="L164" t="str">
            <v xml:space="preserve"> </v>
          </cell>
          <cell r="M164" t="str">
            <v xml:space="preserve"> </v>
          </cell>
          <cell r="N164">
            <v>0</v>
          </cell>
          <cell r="O164" t="str">
            <v xml:space="preserve"> </v>
          </cell>
          <cell r="P164">
            <v>0</v>
          </cell>
          <cell r="Q164">
            <v>0</v>
          </cell>
          <cell r="R164" t="str">
            <v xml:space="preserve"> </v>
          </cell>
          <cell r="S164" t="str">
            <v xml:space="preserve"> </v>
          </cell>
        </row>
        <row r="165">
          <cell r="B165">
            <v>100224</v>
          </cell>
          <cell r="C165" t="str">
            <v>Mellon T165</v>
          </cell>
          <cell r="D165" t="str">
            <v>Mellon 139</v>
          </cell>
          <cell r="E165">
            <v>367</v>
          </cell>
          <cell r="F165" t="str">
            <v>A</v>
          </cell>
          <cell r="G165" t="str">
            <v>A</v>
          </cell>
          <cell r="H165" t="str">
            <v>N</v>
          </cell>
          <cell r="I165" t="str">
            <v>Asset</v>
          </cell>
          <cell r="J165">
            <v>0</v>
          </cell>
          <cell r="K165">
            <v>0</v>
          </cell>
          <cell r="L165" t="str">
            <v xml:space="preserve"> </v>
          </cell>
          <cell r="M165" t="str">
            <v xml:space="preserve"> </v>
          </cell>
          <cell r="N165">
            <v>0</v>
          </cell>
          <cell r="O165" t="str">
            <v xml:space="preserve"> </v>
          </cell>
          <cell r="P165">
            <v>0</v>
          </cell>
          <cell r="Q165">
            <v>0</v>
          </cell>
          <cell r="R165" t="str">
            <v xml:space="preserve"> </v>
          </cell>
          <cell r="S165" t="str">
            <v xml:space="preserve"> </v>
          </cell>
        </row>
        <row r="166">
          <cell r="B166">
            <v>100225</v>
          </cell>
          <cell r="C166" t="str">
            <v>Mellon T166</v>
          </cell>
          <cell r="D166" t="str">
            <v>Mellon 108</v>
          </cell>
          <cell r="E166">
            <v>367</v>
          </cell>
          <cell r="F166" t="str">
            <v>A</v>
          </cell>
          <cell r="G166" t="str">
            <v>A</v>
          </cell>
          <cell r="H166" t="str">
            <v>N</v>
          </cell>
          <cell r="I166" t="str">
            <v>Asset</v>
          </cell>
          <cell r="J166">
            <v>0</v>
          </cell>
          <cell r="K166">
            <v>0</v>
          </cell>
          <cell r="L166" t="str">
            <v xml:space="preserve"> </v>
          </cell>
          <cell r="M166" t="str">
            <v xml:space="preserve"> </v>
          </cell>
          <cell r="N166">
            <v>0</v>
          </cell>
          <cell r="O166" t="str">
            <v xml:space="preserve"> </v>
          </cell>
          <cell r="P166">
            <v>0</v>
          </cell>
          <cell r="Q166">
            <v>0</v>
          </cell>
          <cell r="R166" t="str">
            <v xml:space="preserve"> </v>
          </cell>
          <cell r="S166" t="str">
            <v xml:space="preserve"> </v>
          </cell>
        </row>
        <row r="167">
          <cell r="B167">
            <v>100226</v>
          </cell>
          <cell r="C167" t="str">
            <v>Mellon T167</v>
          </cell>
          <cell r="D167" t="str">
            <v>Mellon 127</v>
          </cell>
          <cell r="E167">
            <v>367</v>
          </cell>
          <cell r="F167" t="str">
            <v>A</v>
          </cell>
          <cell r="G167" t="str">
            <v>A</v>
          </cell>
          <cell r="H167" t="str">
            <v>N</v>
          </cell>
          <cell r="I167" t="str">
            <v>Asset</v>
          </cell>
          <cell r="J167">
            <v>0</v>
          </cell>
          <cell r="K167">
            <v>0</v>
          </cell>
          <cell r="L167" t="str">
            <v xml:space="preserve"> </v>
          </cell>
          <cell r="M167" t="str">
            <v xml:space="preserve"> </v>
          </cell>
          <cell r="N167">
            <v>0</v>
          </cell>
          <cell r="O167" t="str">
            <v xml:space="preserve"> </v>
          </cell>
          <cell r="P167">
            <v>0</v>
          </cell>
          <cell r="Q167">
            <v>0</v>
          </cell>
          <cell r="R167" t="str">
            <v xml:space="preserve"> </v>
          </cell>
          <cell r="S167" t="str">
            <v xml:space="preserve"> </v>
          </cell>
        </row>
        <row r="168">
          <cell r="B168">
            <v>100227</v>
          </cell>
          <cell r="C168" t="str">
            <v>Mellon T181</v>
          </cell>
          <cell r="D168" t="str">
            <v>Mellon 027</v>
          </cell>
          <cell r="E168">
            <v>367</v>
          </cell>
          <cell r="F168" t="str">
            <v>A</v>
          </cell>
          <cell r="G168" t="str">
            <v>A</v>
          </cell>
          <cell r="H168" t="str">
            <v>N</v>
          </cell>
          <cell r="I168" t="str">
            <v>Asset</v>
          </cell>
          <cell r="J168">
            <v>0</v>
          </cell>
          <cell r="K168">
            <v>0</v>
          </cell>
          <cell r="L168" t="str">
            <v xml:space="preserve"> </v>
          </cell>
          <cell r="M168" t="str">
            <v xml:space="preserve"> </v>
          </cell>
          <cell r="N168">
            <v>0</v>
          </cell>
          <cell r="O168" t="str">
            <v xml:space="preserve"> </v>
          </cell>
          <cell r="P168">
            <v>0</v>
          </cell>
          <cell r="Q168">
            <v>0</v>
          </cell>
          <cell r="R168" t="str">
            <v xml:space="preserve"> </v>
          </cell>
          <cell r="S168" t="str">
            <v xml:space="preserve"> </v>
          </cell>
        </row>
        <row r="169">
          <cell r="B169">
            <v>100228</v>
          </cell>
          <cell r="C169" t="str">
            <v>Mellon T184</v>
          </cell>
          <cell r="D169" t="str">
            <v>Mellon 008</v>
          </cell>
          <cell r="E169">
            <v>367</v>
          </cell>
          <cell r="F169" t="str">
            <v>A</v>
          </cell>
          <cell r="G169" t="str">
            <v>A</v>
          </cell>
          <cell r="H169" t="str">
            <v>N</v>
          </cell>
          <cell r="I169" t="str">
            <v>Asset</v>
          </cell>
          <cell r="J169">
            <v>0</v>
          </cell>
          <cell r="K169">
            <v>0</v>
          </cell>
          <cell r="L169" t="str">
            <v xml:space="preserve"> </v>
          </cell>
          <cell r="M169" t="str">
            <v xml:space="preserve"> </v>
          </cell>
          <cell r="N169">
            <v>0</v>
          </cell>
          <cell r="O169" t="str">
            <v xml:space="preserve"> </v>
          </cell>
          <cell r="P169">
            <v>0</v>
          </cell>
          <cell r="Q169">
            <v>0</v>
          </cell>
          <cell r="R169" t="str">
            <v xml:space="preserve"> </v>
          </cell>
          <cell r="S169" t="str">
            <v xml:space="preserve"> </v>
          </cell>
        </row>
        <row r="170">
          <cell r="B170">
            <v>100229</v>
          </cell>
          <cell r="C170" t="str">
            <v>Mellon T189</v>
          </cell>
          <cell r="D170" t="str">
            <v>Mellon 006</v>
          </cell>
          <cell r="E170">
            <v>367</v>
          </cell>
          <cell r="F170" t="str">
            <v>A</v>
          </cell>
          <cell r="G170" t="str">
            <v>A</v>
          </cell>
          <cell r="H170" t="str">
            <v>N</v>
          </cell>
          <cell r="I170" t="str">
            <v>Asset</v>
          </cell>
          <cell r="J170">
            <v>0</v>
          </cell>
          <cell r="K170">
            <v>0</v>
          </cell>
          <cell r="L170" t="str">
            <v xml:space="preserve"> </v>
          </cell>
          <cell r="M170" t="str">
            <v xml:space="preserve"> </v>
          </cell>
          <cell r="N170">
            <v>0</v>
          </cell>
          <cell r="O170" t="str">
            <v xml:space="preserve"> </v>
          </cell>
          <cell r="P170">
            <v>0</v>
          </cell>
          <cell r="Q170">
            <v>0</v>
          </cell>
          <cell r="R170" t="str">
            <v xml:space="preserve"> </v>
          </cell>
          <cell r="S170" t="str">
            <v xml:space="preserve"> </v>
          </cell>
        </row>
        <row r="171">
          <cell r="B171">
            <v>100230</v>
          </cell>
          <cell r="C171" t="str">
            <v>Mellon T191</v>
          </cell>
          <cell r="D171" t="str">
            <v>Mellon 020</v>
          </cell>
          <cell r="E171">
            <v>367</v>
          </cell>
          <cell r="F171" t="str">
            <v>A</v>
          </cell>
          <cell r="G171" t="str">
            <v>A</v>
          </cell>
          <cell r="H171" t="str">
            <v>N</v>
          </cell>
          <cell r="I171" t="str">
            <v>Asset</v>
          </cell>
          <cell r="J171">
            <v>0</v>
          </cell>
          <cell r="K171">
            <v>0</v>
          </cell>
          <cell r="L171" t="str">
            <v xml:space="preserve"> </v>
          </cell>
          <cell r="M171" t="str">
            <v xml:space="preserve"> </v>
          </cell>
          <cell r="N171">
            <v>0</v>
          </cell>
          <cell r="O171" t="str">
            <v xml:space="preserve"> </v>
          </cell>
          <cell r="P171">
            <v>0</v>
          </cell>
          <cell r="Q171">
            <v>0</v>
          </cell>
          <cell r="R171" t="str">
            <v xml:space="preserve"> </v>
          </cell>
          <cell r="S171" t="str">
            <v xml:space="preserve"> </v>
          </cell>
        </row>
        <row r="172">
          <cell r="B172">
            <v>100231</v>
          </cell>
          <cell r="C172" t="str">
            <v>Mellon T201</v>
          </cell>
          <cell r="D172" t="str">
            <v>Mellon 141</v>
          </cell>
          <cell r="E172">
            <v>367</v>
          </cell>
          <cell r="F172" t="str">
            <v>A</v>
          </cell>
          <cell r="G172" t="str">
            <v>A</v>
          </cell>
          <cell r="H172" t="str">
            <v>N</v>
          </cell>
          <cell r="I172" t="str">
            <v>Asset</v>
          </cell>
          <cell r="J172">
            <v>0</v>
          </cell>
          <cell r="K172">
            <v>0</v>
          </cell>
          <cell r="L172" t="str">
            <v xml:space="preserve"> </v>
          </cell>
          <cell r="M172" t="str">
            <v xml:space="preserve"> </v>
          </cell>
          <cell r="N172">
            <v>0</v>
          </cell>
          <cell r="O172" t="str">
            <v xml:space="preserve"> </v>
          </cell>
          <cell r="P172">
            <v>0</v>
          </cell>
          <cell r="Q172">
            <v>0</v>
          </cell>
          <cell r="R172" t="str">
            <v xml:space="preserve"> </v>
          </cell>
          <cell r="S172" t="str">
            <v xml:space="preserve"> </v>
          </cell>
        </row>
        <row r="173">
          <cell r="B173">
            <v>100232</v>
          </cell>
          <cell r="C173" t="str">
            <v>Mellon T205</v>
          </cell>
          <cell r="D173" t="str">
            <v>Mellon 040</v>
          </cell>
          <cell r="E173">
            <v>367</v>
          </cell>
          <cell r="F173" t="str">
            <v>A</v>
          </cell>
          <cell r="G173" t="str">
            <v>A</v>
          </cell>
          <cell r="H173" t="str">
            <v>N</v>
          </cell>
          <cell r="I173" t="str">
            <v>Asset</v>
          </cell>
          <cell r="J173">
            <v>0</v>
          </cell>
          <cell r="K173">
            <v>0</v>
          </cell>
          <cell r="L173" t="str">
            <v xml:space="preserve"> </v>
          </cell>
          <cell r="M173" t="str">
            <v xml:space="preserve"> </v>
          </cell>
          <cell r="N173">
            <v>0</v>
          </cell>
          <cell r="O173" t="str">
            <v xml:space="preserve"> </v>
          </cell>
          <cell r="P173">
            <v>0</v>
          </cell>
          <cell r="Q173">
            <v>0</v>
          </cell>
          <cell r="R173" t="str">
            <v xml:space="preserve"> </v>
          </cell>
          <cell r="S173" t="str">
            <v xml:space="preserve"> </v>
          </cell>
        </row>
        <row r="174">
          <cell r="B174">
            <v>100233</v>
          </cell>
          <cell r="C174" t="str">
            <v>Mellon T211</v>
          </cell>
          <cell r="D174" t="str">
            <v>Mellon 003</v>
          </cell>
          <cell r="E174">
            <v>367</v>
          </cell>
          <cell r="F174" t="str">
            <v>A</v>
          </cell>
          <cell r="G174" t="str">
            <v>A</v>
          </cell>
          <cell r="H174" t="str">
            <v>N</v>
          </cell>
          <cell r="I174" t="str">
            <v>Asset</v>
          </cell>
          <cell r="J174">
            <v>0</v>
          </cell>
          <cell r="K174">
            <v>0</v>
          </cell>
          <cell r="L174" t="str">
            <v xml:space="preserve"> </v>
          </cell>
          <cell r="M174" t="str">
            <v xml:space="preserve"> </v>
          </cell>
          <cell r="N174">
            <v>0</v>
          </cell>
          <cell r="O174" t="str">
            <v xml:space="preserve"> </v>
          </cell>
          <cell r="P174">
            <v>0</v>
          </cell>
          <cell r="Q174">
            <v>0</v>
          </cell>
          <cell r="R174" t="str">
            <v xml:space="preserve"> </v>
          </cell>
          <cell r="S174" t="str">
            <v xml:space="preserve"> </v>
          </cell>
        </row>
        <row r="175">
          <cell r="B175">
            <v>100234</v>
          </cell>
          <cell r="C175" t="str">
            <v>Mellon T213</v>
          </cell>
          <cell r="D175" t="str">
            <v>Mellon 000</v>
          </cell>
          <cell r="E175">
            <v>367</v>
          </cell>
          <cell r="F175" t="str">
            <v>A</v>
          </cell>
          <cell r="G175" t="str">
            <v>A</v>
          </cell>
          <cell r="H175" t="str">
            <v>N</v>
          </cell>
          <cell r="I175" t="str">
            <v>Asset</v>
          </cell>
          <cell r="J175">
            <v>0</v>
          </cell>
          <cell r="K175">
            <v>0</v>
          </cell>
          <cell r="L175" t="str">
            <v xml:space="preserve"> </v>
          </cell>
          <cell r="M175" t="str">
            <v xml:space="preserve"> </v>
          </cell>
          <cell r="N175">
            <v>0</v>
          </cell>
          <cell r="O175" t="str">
            <v xml:space="preserve"> </v>
          </cell>
          <cell r="P175">
            <v>0</v>
          </cell>
          <cell r="Q175">
            <v>0</v>
          </cell>
          <cell r="R175" t="str">
            <v xml:space="preserve"> </v>
          </cell>
          <cell r="S175" t="str">
            <v xml:space="preserve"> </v>
          </cell>
        </row>
        <row r="176">
          <cell r="B176">
            <v>100235</v>
          </cell>
          <cell r="C176" t="str">
            <v>Mellon T231</v>
          </cell>
          <cell r="D176" t="str">
            <v>Mellon 139</v>
          </cell>
          <cell r="E176">
            <v>367</v>
          </cell>
          <cell r="F176" t="str">
            <v>A</v>
          </cell>
          <cell r="G176" t="str">
            <v>A</v>
          </cell>
          <cell r="H176" t="str">
            <v>N</v>
          </cell>
          <cell r="I176" t="str">
            <v>Asset</v>
          </cell>
          <cell r="J176">
            <v>0</v>
          </cell>
          <cell r="K176">
            <v>0</v>
          </cell>
          <cell r="L176" t="str">
            <v xml:space="preserve"> </v>
          </cell>
          <cell r="M176" t="str">
            <v xml:space="preserve"> </v>
          </cell>
          <cell r="N176">
            <v>0</v>
          </cell>
          <cell r="O176" t="str">
            <v xml:space="preserve"> </v>
          </cell>
          <cell r="P176">
            <v>0</v>
          </cell>
          <cell r="Q176">
            <v>0</v>
          </cell>
          <cell r="R176" t="str">
            <v xml:space="preserve"> </v>
          </cell>
          <cell r="S176" t="str">
            <v xml:space="preserve"> </v>
          </cell>
        </row>
        <row r="177">
          <cell r="B177">
            <v>100236</v>
          </cell>
          <cell r="C177" t="str">
            <v>Mellon T232</v>
          </cell>
          <cell r="D177" t="str">
            <v>Mellon 004</v>
          </cell>
          <cell r="E177">
            <v>367</v>
          </cell>
          <cell r="F177" t="str">
            <v>A</v>
          </cell>
          <cell r="G177" t="str">
            <v>A</v>
          </cell>
          <cell r="H177" t="str">
            <v>N</v>
          </cell>
          <cell r="I177" t="str">
            <v>Asset</v>
          </cell>
          <cell r="J177">
            <v>0</v>
          </cell>
          <cell r="K177">
            <v>0</v>
          </cell>
          <cell r="L177" t="str">
            <v xml:space="preserve"> </v>
          </cell>
          <cell r="M177" t="str">
            <v xml:space="preserve"> </v>
          </cell>
          <cell r="N177">
            <v>0</v>
          </cell>
          <cell r="O177" t="str">
            <v xml:space="preserve"> </v>
          </cell>
          <cell r="P177">
            <v>0</v>
          </cell>
          <cell r="Q177">
            <v>0</v>
          </cell>
          <cell r="R177" t="str">
            <v xml:space="preserve"> </v>
          </cell>
          <cell r="S177" t="str">
            <v xml:space="preserve"> </v>
          </cell>
        </row>
        <row r="178">
          <cell r="B178">
            <v>100237</v>
          </cell>
          <cell r="C178" t="str">
            <v>Mellon T238</v>
          </cell>
          <cell r="D178" t="str">
            <v>Mellon 069</v>
          </cell>
          <cell r="E178">
            <v>367</v>
          </cell>
          <cell r="F178" t="str">
            <v>A</v>
          </cell>
          <cell r="G178" t="str">
            <v>A</v>
          </cell>
          <cell r="H178" t="str">
            <v>N</v>
          </cell>
          <cell r="I178" t="str">
            <v>Asset</v>
          </cell>
          <cell r="J178">
            <v>0</v>
          </cell>
          <cell r="K178">
            <v>0</v>
          </cell>
          <cell r="L178" t="str">
            <v xml:space="preserve"> </v>
          </cell>
          <cell r="M178" t="str">
            <v xml:space="preserve"> </v>
          </cell>
          <cell r="N178">
            <v>0</v>
          </cell>
          <cell r="O178" t="str">
            <v xml:space="preserve"> </v>
          </cell>
          <cell r="P178">
            <v>0</v>
          </cell>
          <cell r="Q178">
            <v>0</v>
          </cell>
          <cell r="R178" t="str">
            <v xml:space="preserve"> </v>
          </cell>
          <cell r="S178" t="str">
            <v xml:space="preserve"> </v>
          </cell>
        </row>
        <row r="179">
          <cell r="B179">
            <v>100238</v>
          </cell>
          <cell r="C179" t="str">
            <v>Mellon T290</v>
          </cell>
          <cell r="D179" t="str">
            <v>Mellon 037</v>
          </cell>
          <cell r="E179">
            <v>367</v>
          </cell>
          <cell r="F179" t="str">
            <v>A</v>
          </cell>
          <cell r="G179" t="str">
            <v>A</v>
          </cell>
          <cell r="H179" t="str">
            <v>N</v>
          </cell>
          <cell r="I179" t="str">
            <v>Asset</v>
          </cell>
          <cell r="J179">
            <v>0</v>
          </cell>
          <cell r="K179">
            <v>0</v>
          </cell>
          <cell r="L179" t="str">
            <v xml:space="preserve"> </v>
          </cell>
          <cell r="M179" t="str">
            <v xml:space="preserve"> </v>
          </cell>
          <cell r="N179">
            <v>0</v>
          </cell>
          <cell r="O179" t="str">
            <v xml:space="preserve"> </v>
          </cell>
          <cell r="P179">
            <v>0</v>
          </cell>
          <cell r="Q179">
            <v>0</v>
          </cell>
          <cell r="R179" t="str">
            <v xml:space="preserve"> </v>
          </cell>
          <cell r="S179" t="str">
            <v xml:space="preserve"> </v>
          </cell>
        </row>
        <row r="180">
          <cell r="B180">
            <v>100239</v>
          </cell>
          <cell r="C180" t="str">
            <v>Mellon T292</v>
          </cell>
          <cell r="D180" t="str">
            <v>Mellon 037</v>
          </cell>
          <cell r="E180">
            <v>367</v>
          </cell>
          <cell r="F180" t="str">
            <v>A</v>
          </cell>
          <cell r="G180" t="str">
            <v>A</v>
          </cell>
          <cell r="H180" t="str">
            <v>N</v>
          </cell>
          <cell r="I180" t="str">
            <v>Asset</v>
          </cell>
          <cell r="J180">
            <v>0</v>
          </cell>
          <cell r="K180">
            <v>0</v>
          </cell>
          <cell r="L180" t="str">
            <v xml:space="preserve"> </v>
          </cell>
          <cell r="M180" t="str">
            <v xml:space="preserve"> </v>
          </cell>
          <cell r="N180">
            <v>0</v>
          </cell>
          <cell r="O180" t="str">
            <v xml:space="preserve"> </v>
          </cell>
          <cell r="P180">
            <v>0</v>
          </cell>
          <cell r="Q180">
            <v>0</v>
          </cell>
          <cell r="R180" t="str">
            <v xml:space="preserve"> </v>
          </cell>
          <cell r="S180" t="str">
            <v xml:space="preserve"> </v>
          </cell>
        </row>
        <row r="181">
          <cell r="B181">
            <v>100240</v>
          </cell>
          <cell r="C181" t="str">
            <v>Mellon T137</v>
          </cell>
          <cell r="D181" t="str">
            <v>Mellon 142</v>
          </cell>
          <cell r="E181">
            <v>367</v>
          </cell>
          <cell r="F181" t="str">
            <v>A</v>
          </cell>
          <cell r="G181" t="str">
            <v>A</v>
          </cell>
          <cell r="H181" t="str">
            <v>N</v>
          </cell>
          <cell r="I181" t="str">
            <v>Asset</v>
          </cell>
          <cell r="J181">
            <v>0</v>
          </cell>
          <cell r="K181">
            <v>0</v>
          </cell>
          <cell r="L181" t="str">
            <v xml:space="preserve"> </v>
          </cell>
          <cell r="M181" t="str">
            <v xml:space="preserve"> </v>
          </cell>
          <cell r="N181">
            <v>0</v>
          </cell>
          <cell r="O181" t="str">
            <v xml:space="preserve"> </v>
          </cell>
          <cell r="P181">
            <v>0</v>
          </cell>
          <cell r="Q181">
            <v>0</v>
          </cell>
          <cell r="R181" t="str">
            <v xml:space="preserve"> </v>
          </cell>
          <cell r="S181" t="str">
            <v xml:space="preserve"> </v>
          </cell>
        </row>
        <row r="182">
          <cell r="B182">
            <v>100241</v>
          </cell>
          <cell r="C182" t="str">
            <v>Mellon T140</v>
          </cell>
          <cell r="D182" t="str">
            <v>Mellon 142</v>
          </cell>
          <cell r="E182">
            <v>367</v>
          </cell>
          <cell r="F182" t="str">
            <v>A</v>
          </cell>
          <cell r="G182" t="str">
            <v>A</v>
          </cell>
          <cell r="H182" t="str">
            <v>N</v>
          </cell>
          <cell r="I182" t="str">
            <v>Asset</v>
          </cell>
          <cell r="J182">
            <v>0</v>
          </cell>
          <cell r="K182">
            <v>0</v>
          </cell>
          <cell r="L182" t="str">
            <v xml:space="preserve"> </v>
          </cell>
          <cell r="M182" t="str">
            <v xml:space="preserve"> </v>
          </cell>
          <cell r="N182">
            <v>0</v>
          </cell>
          <cell r="O182" t="str">
            <v xml:space="preserve"> </v>
          </cell>
          <cell r="P182">
            <v>0</v>
          </cell>
          <cell r="Q182">
            <v>0</v>
          </cell>
          <cell r="R182" t="str">
            <v xml:space="preserve"> </v>
          </cell>
          <cell r="S182" t="str">
            <v xml:space="preserve"> </v>
          </cell>
        </row>
        <row r="183">
          <cell r="B183">
            <v>100242</v>
          </cell>
          <cell r="C183" t="str">
            <v>Mellon T150</v>
          </cell>
          <cell r="D183" t="str">
            <v>Mellon 033</v>
          </cell>
          <cell r="E183">
            <v>367</v>
          </cell>
          <cell r="F183" t="str">
            <v>A</v>
          </cell>
          <cell r="G183" t="str">
            <v>A</v>
          </cell>
          <cell r="H183" t="str">
            <v>N</v>
          </cell>
          <cell r="I183" t="str">
            <v>Asset</v>
          </cell>
          <cell r="J183">
            <v>0</v>
          </cell>
          <cell r="K183">
            <v>0</v>
          </cell>
          <cell r="L183" t="str">
            <v xml:space="preserve"> </v>
          </cell>
          <cell r="M183" t="str">
            <v xml:space="preserve"> </v>
          </cell>
          <cell r="N183">
            <v>0</v>
          </cell>
          <cell r="O183" t="str">
            <v xml:space="preserve"> </v>
          </cell>
          <cell r="P183">
            <v>0</v>
          </cell>
          <cell r="Q183">
            <v>0</v>
          </cell>
          <cell r="R183" t="str">
            <v xml:space="preserve"> </v>
          </cell>
          <cell r="S183" t="str">
            <v xml:space="preserve"> </v>
          </cell>
        </row>
        <row r="184">
          <cell r="B184">
            <v>100243</v>
          </cell>
          <cell r="C184" t="str">
            <v>Mellon T239</v>
          </cell>
          <cell r="D184" t="str">
            <v>Mellon 069</v>
          </cell>
          <cell r="E184">
            <v>367</v>
          </cell>
          <cell r="F184" t="str">
            <v>A</v>
          </cell>
          <cell r="G184" t="str">
            <v>A</v>
          </cell>
          <cell r="H184" t="str">
            <v>N</v>
          </cell>
          <cell r="I184" t="str">
            <v>Asset</v>
          </cell>
          <cell r="J184">
            <v>0</v>
          </cell>
          <cell r="K184">
            <v>0</v>
          </cell>
          <cell r="L184" t="str">
            <v xml:space="preserve"> </v>
          </cell>
          <cell r="M184" t="str">
            <v xml:space="preserve"> </v>
          </cell>
          <cell r="N184">
            <v>0</v>
          </cell>
          <cell r="O184" t="str">
            <v xml:space="preserve"> </v>
          </cell>
          <cell r="P184">
            <v>0</v>
          </cell>
          <cell r="Q184">
            <v>0</v>
          </cell>
          <cell r="R184" t="str">
            <v xml:space="preserve"> </v>
          </cell>
          <cell r="S184" t="str">
            <v xml:space="preserve"> </v>
          </cell>
        </row>
        <row r="185">
          <cell r="B185">
            <v>100244</v>
          </cell>
          <cell r="C185" t="str">
            <v>Mellon T252</v>
          </cell>
          <cell r="D185" t="str">
            <v>Mellon 140</v>
          </cell>
          <cell r="E185">
            <v>367</v>
          </cell>
          <cell r="F185" t="str">
            <v>A</v>
          </cell>
          <cell r="G185" t="str">
            <v>A</v>
          </cell>
          <cell r="H185" t="str">
            <v>N</v>
          </cell>
          <cell r="I185" t="str">
            <v>Asset</v>
          </cell>
          <cell r="J185">
            <v>0</v>
          </cell>
          <cell r="K185">
            <v>0</v>
          </cell>
          <cell r="L185" t="str">
            <v xml:space="preserve"> </v>
          </cell>
          <cell r="M185" t="str">
            <v xml:space="preserve"> </v>
          </cell>
          <cell r="N185">
            <v>0</v>
          </cell>
          <cell r="O185" t="str">
            <v xml:space="preserve"> </v>
          </cell>
          <cell r="P185">
            <v>0</v>
          </cell>
          <cell r="Q185">
            <v>0</v>
          </cell>
          <cell r="R185" t="str">
            <v xml:space="preserve"> </v>
          </cell>
          <cell r="S185" t="str">
            <v xml:space="preserve"> </v>
          </cell>
        </row>
        <row r="186">
          <cell r="B186">
            <v>100245</v>
          </cell>
          <cell r="C186" t="str">
            <v>Mellon T263</v>
          </cell>
          <cell r="D186" t="str">
            <v>Mellon 142</v>
          </cell>
          <cell r="E186">
            <v>367</v>
          </cell>
          <cell r="F186" t="str">
            <v>A</v>
          </cell>
          <cell r="G186" t="str">
            <v>A</v>
          </cell>
          <cell r="H186" t="str">
            <v>N</v>
          </cell>
          <cell r="I186" t="str">
            <v>Asset</v>
          </cell>
          <cell r="J186">
            <v>0</v>
          </cell>
          <cell r="K186">
            <v>0</v>
          </cell>
          <cell r="L186" t="str">
            <v xml:space="preserve"> </v>
          </cell>
          <cell r="M186" t="str">
            <v xml:space="preserve"> </v>
          </cell>
          <cell r="N186">
            <v>0</v>
          </cell>
          <cell r="O186" t="str">
            <v xml:space="preserve"> </v>
          </cell>
          <cell r="P186">
            <v>0</v>
          </cell>
          <cell r="Q186">
            <v>0</v>
          </cell>
          <cell r="R186" t="str">
            <v xml:space="preserve"> </v>
          </cell>
          <cell r="S186" t="str">
            <v xml:space="preserve"> </v>
          </cell>
        </row>
        <row r="187">
          <cell r="B187">
            <v>100246</v>
          </cell>
          <cell r="C187" t="str">
            <v>Mellon T293</v>
          </cell>
          <cell r="D187" t="str">
            <v>Mellon 069</v>
          </cell>
          <cell r="E187">
            <v>367</v>
          </cell>
          <cell r="F187" t="str">
            <v>A</v>
          </cell>
          <cell r="G187" t="str">
            <v>A</v>
          </cell>
          <cell r="H187" t="str">
            <v>N</v>
          </cell>
          <cell r="I187" t="str">
            <v>Asset</v>
          </cell>
          <cell r="J187">
            <v>0</v>
          </cell>
          <cell r="K187">
            <v>0</v>
          </cell>
          <cell r="L187" t="str">
            <v xml:space="preserve"> </v>
          </cell>
          <cell r="M187" t="str">
            <v xml:space="preserve"> </v>
          </cell>
          <cell r="N187">
            <v>0</v>
          </cell>
          <cell r="O187" t="str">
            <v xml:space="preserve"> </v>
          </cell>
          <cell r="P187">
            <v>0</v>
          </cell>
          <cell r="Q187">
            <v>0</v>
          </cell>
          <cell r="R187" t="str">
            <v xml:space="preserve"> </v>
          </cell>
          <cell r="S187" t="str">
            <v xml:space="preserve"> </v>
          </cell>
        </row>
        <row r="188">
          <cell r="B188">
            <v>100247</v>
          </cell>
          <cell r="C188" t="str">
            <v>Mellon T295</v>
          </cell>
          <cell r="D188" t="str">
            <v>Mellon 104</v>
          </cell>
          <cell r="E188">
            <v>367</v>
          </cell>
          <cell r="F188" t="str">
            <v>A</v>
          </cell>
          <cell r="G188" t="str">
            <v>A</v>
          </cell>
          <cell r="H188" t="str">
            <v>N</v>
          </cell>
          <cell r="I188" t="str">
            <v>Asset</v>
          </cell>
          <cell r="J188">
            <v>0</v>
          </cell>
          <cell r="K188">
            <v>0</v>
          </cell>
          <cell r="L188" t="str">
            <v xml:space="preserve"> </v>
          </cell>
          <cell r="M188" t="str">
            <v xml:space="preserve"> </v>
          </cell>
          <cell r="N188">
            <v>0</v>
          </cell>
          <cell r="O188" t="str">
            <v xml:space="preserve"> </v>
          </cell>
          <cell r="P188">
            <v>0</v>
          </cell>
          <cell r="Q188">
            <v>0</v>
          </cell>
          <cell r="R188" t="str">
            <v xml:space="preserve"> </v>
          </cell>
          <cell r="S188" t="str">
            <v xml:space="preserve"> </v>
          </cell>
        </row>
        <row r="189">
          <cell r="B189">
            <v>100248</v>
          </cell>
          <cell r="C189" t="str">
            <v>Mellon T296</v>
          </cell>
          <cell r="D189" t="str">
            <v>Mellon 001</v>
          </cell>
          <cell r="E189">
            <v>367</v>
          </cell>
          <cell r="F189" t="str">
            <v>A</v>
          </cell>
          <cell r="G189" t="str">
            <v>A</v>
          </cell>
          <cell r="H189" t="str">
            <v>N</v>
          </cell>
          <cell r="I189" t="str">
            <v>Asset</v>
          </cell>
          <cell r="J189">
            <v>0</v>
          </cell>
          <cell r="K189">
            <v>0</v>
          </cell>
          <cell r="L189" t="str">
            <v xml:space="preserve"> </v>
          </cell>
          <cell r="M189" t="str">
            <v xml:space="preserve"> </v>
          </cell>
          <cell r="N189">
            <v>0</v>
          </cell>
          <cell r="O189" t="str">
            <v xml:space="preserve"> </v>
          </cell>
          <cell r="P189">
            <v>0</v>
          </cell>
          <cell r="Q189">
            <v>0</v>
          </cell>
          <cell r="R189" t="str">
            <v xml:space="preserve"> </v>
          </cell>
          <cell r="S189" t="str">
            <v xml:space="preserve"> </v>
          </cell>
        </row>
        <row r="190">
          <cell r="B190">
            <v>100249</v>
          </cell>
          <cell r="C190" t="str">
            <v>Mellon T298</v>
          </cell>
          <cell r="D190" t="str">
            <v>Mellon 121</v>
          </cell>
          <cell r="E190">
            <v>367</v>
          </cell>
          <cell r="F190" t="str">
            <v>A</v>
          </cell>
          <cell r="G190" t="str">
            <v>A</v>
          </cell>
          <cell r="H190" t="str">
            <v>N</v>
          </cell>
          <cell r="I190" t="str">
            <v>Asset</v>
          </cell>
          <cell r="J190">
            <v>0</v>
          </cell>
          <cell r="K190">
            <v>0</v>
          </cell>
          <cell r="L190" t="str">
            <v xml:space="preserve"> </v>
          </cell>
          <cell r="M190" t="str">
            <v xml:space="preserve"> </v>
          </cell>
          <cell r="N190">
            <v>0</v>
          </cell>
          <cell r="O190" t="str">
            <v xml:space="preserve"> </v>
          </cell>
          <cell r="P190">
            <v>0</v>
          </cell>
          <cell r="Q190">
            <v>0</v>
          </cell>
          <cell r="R190" t="str">
            <v xml:space="preserve"> </v>
          </cell>
          <cell r="S190" t="str">
            <v xml:space="preserve"> </v>
          </cell>
        </row>
        <row r="191">
          <cell r="B191">
            <v>100250</v>
          </cell>
          <cell r="C191" t="str">
            <v>Mellon T300</v>
          </cell>
          <cell r="D191" t="str">
            <v>Mellon 037</v>
          </cell>
          <cell r="E191">
            <v>367</v>
          </cell>
          <cell r="F191" t="str">
            <v>A</v>
          </cell>
          <cell r="G191" t="str">
            <v>A</v>
          </cell>
          <cell r="H191" t="str">
            <v>N</v>
          </cell>
          <cell r="I191" t="str">
            <v>Asset</v>
          </cell>
          <cell r="J191">
            <v>0</v>
          </cell>
          <cell r="K191">
            <v>0</v>
          </cell>
          <cell r="L191" t="str">
            <v xml:space="preserve"> </v>
          </cell>
          <cell r="M191" t="str">
            <v xml:space="preserve"> </v>
          </cell>
          <cell r="N191">
            <v>0</v>
          </cell>
          <cell r="O191" t="str">
            <v xml:space="preserve"> </v>
          </cell>
          <cell r="P191">
            <v>0</v>
          </cell>
          <cell r="Q191">
            <v>0</v>
          </cell>
          <cell r="R191" t="str">
            <v xml:space="preserve"> </v>
          </cell>
          <cell r="S191" t="str">
            <v xml:space="preserve"> </v>
          </cell>
        </row>
        <row r="192">
          <cell r="B192">
            <v>100251</v>
          </cell>
          <cell r="C192" t="str">
            <v>Mellon T303</v>
          </cell>
          <cell r="D192" t="str">
            <v>Mellon 000</v>
          </cell>
          <cell r="E192">
            <v>367</v>
          </cell>
          <cell r="F192" t="str">
            <v>A</v>
          </cell>
          <cell r="G192" t="str">
            <v>A</v>
          </cell>
          <cell r="H192" t="str">
            <v>N</v>
          </cell>
          <cell r="I192" t="str">
            <v>Asset</v>
          </cell>
          <cell r="J192">
            <v>0</v>
          </cell>
          <cell r="K192">
            <v>0</v>
          </cell>
          <cell r="L192" t="str">
            <v xml:space="preserve"> </v>
          </cell>
          <cell r="M192" t="str">
            <v xml:space="preserve"> </v>
          </cell>
          <cell r="N192">
            <v>0</v>
          </cell>
          <cell r="O192" t="str">
            <v xml:space="preserve"> </v>
          </cell>
          <cell r="P192">
            <v>0</v>
          </cell>
          <cell r="Q192">
            <v>0</v>
          </cell>
          <cell r="R192" t="str">
            <v xml:space="preserve"> </v>
          </cell>
          <cell r="S192" t="str">
            <v xml:space="preserve"> </v>
          </cell>
        </row>
        <row r="193">
          <cell r="B193">
            <v>100252</v>
          </cell>
          <cell r="C193" t="str">
            <v>Mellon T304</v>
          </cell>
          <cell r="D193" t="str">
            <v>Mellon 022</v>
          </cell>
          <cell r="E193">
            <v>367</v>
          </cell>
          <cell r="F193" t="str">
            <v>A</v>
          </cell>
          <cell r="G193" t="str">
            <v>A</v>
          </cell>
          <cell r="H193" t="str">
            <v>N</v>
          </cell>
          <cell r="I193" t="str">
            <v>Asset</v>
          </cell>
          <cell r="J193">
            <v>0</v>
          </cell>
          <cell r="K193">
            <v>0</v>
          </cell>
          <cell r="L193" t="str">
            <v xml:space="preserve"> </v>
          </cell>
          <cell r="M193" t="str">
            <v xml:space="preserve"> </v>
          </cell>
          <cell r="N193">
            <v>0</v>
          </cell>
          <cell r="O193" t="str">
            <v xml:space="preserve"> </v>
          </cell>
          <cell r="P193">
            <v>0</v>
          </cell>
          <cell r="Q193">
            <v>0</v>
          </cell>
          <cell r="R193" t="str">
            <v xml:space="preserve"> </v>
          </cell>
          <cell r="S193" t="str">
            <v xml:space="preserve"> </v>
          </cell>
        </row>
        <row r="194">
          <cell r="B194">
            <v>100253</v>
          </cell>
          <cell r="C194" t="str">
            <v>Mellon T307</v>
          </cell>
          <cell r="D194" t="str">
            <v>Mellon 037</v>
          </cell>
          <cell r="E194">
            <v>367</v>
          </cell>
          <cell r="F194" t="str">
            <v>A</v>
          </cell>
          <cell r="G194" t="str">
            <v>A</v>
          </cell>
          <cell r="H194" t="str">
            <v>N</v>
          </cell>
          <cell r="I194" t="str">
            <v>Asset</v>
          </cell>
          <cell r="J194">
            <v>0</v>
          </cell>
          <cell r="K194">
            <v>0</v>
          </cell>
          <cell r="L194" t="str">
            <v xml:space="preserve"> </v>
          </cell>
          <cell r="M194" t="str">
            <v xml:space="preserve"> </v>
          </cell>
          <cell r="N194">
            <v>0</v>
          </cell>
          <cell r="O194" t="str">
            <v xml:space="preserve"> </v>
          </cell>
          <cell r="P194">
            <v>0</v>
          </cell>
          <cell r="Q194">
            <v>0</v>
          </cell>
          <cell r="R194" t="str">
            <v xml:space="preserve"> </v>
          </cell>
          <cell r="S194" t="str">
            <v xml:space="preserve"> </v>
          </cell>
        </row>
        <row r="195">
          <cell r="B195">
            <v>100254</v>
          </cell>
          <cell r="C195" t="str">
            <v>Mellon T308</v>
          </cell>
          <cell r="D195" t="str">
            <v>Mellon 037</v>
          </cell>
          <cell r="E195">
            <v>367</v>
          </cell>
          <cell r="F195" t="str">
            <v>A</v>
          </cell>
          <cell r="G195" t="str">
            <v>A</v>
          </cell>
          <cell r="H195" t="str">
            <v>N</v>
          </cell>
          <cell r="I195" t="str">
            <v>Asset</v>
          </cell>
          <cell r="J195">
            <v>0</v>
          </cell>
          <cell r="K195">
            <v>0</v>
          </cell>
          <cell r="L195" t="str">
            <v xml:space="preserve"> </v>
          </cell>
          <cell r="M195" t="str">
            <v xml:space="preserve"> </v>
          </cell>
          <cell r="N195">
            <v>0</v>
          </cell>
          <cell r="O195" t="str">
            <v xml:space="preserve"> </v>
          </cell>
          <cell r="P195">
            <v>0</v>
          </cell>
          <cell r="Q195">
            <v>0</v>
          </cell>
          <cell r="R195" t="str">
            <v xml:space="preserve"> </v>
          </cell>
          <cell r="S195" t="str">
            <v xml:space="preserve"> </v>
          </cell>
        </row>
        <row r="196">
          <cell r="B196">
            <v>100255</v>
          </cell>
          <cell r="C196" t="str">
            <v>Mellon T312</v>
          </cell>
          <cell r="D196" t="str">
            <v>Mellon 037</v>
          </cell>
          <cell r="E196">
            <v>367</v>
          </cell>
          <cell r="F196" t="str">
            <v>A</v>
          </cell>
          <cell r="G196" t="str">
            <v>A</v>
          </cell>
          <cell r="H196" t="str">
            <v>N</v>
          </cell>
          <cell r="I196" t="str">
            <v>Asset</v>
          </cell>
          <cell r="J196">
            <v>0</v>
          </cell>
          <cell r="K196">
            <v>0</v>
          </cell>
          <cell r="L196" t="str">
            <v xml:space="preserve"> </v>
          </cell>
          <cell r="M196" t="str">
            <v xml:space="preserve"> </v>
          </cell>
          <cell r="N196">
            <v>0</v>
          </cell>
          <cell r="O196" t="str">
            <v xml:space="preserve"> </v>
          </cell>
          <cell r="P196">
            <v>0</v>
          </cell>
          <cell r="Q196">
            <v>0</v>
          </cell>
          <cell r="R196" t="str">
            <v xml:space="preserve"> </v>
          </cell>
          <cell r="S196" t="str">
            <v xml:space="preserve"> </v>
          </cell>
        </row>
        <row r="197">
          <cell r="B197">
            <v>100256</v>
          </cell>
          <cell r="C197" t="str">
            <v>Mellon T314</v>
          </cell>
          <cell r="D197" t="str">
            <v>Mellon 078</v>
          </cell>
          <cell r="E197">
            <v>367</v>
          </cell>
          <cell r="F197" t="str">
            <v>A</v>
          </cell>
          <cell r="G197" t="str">
            <v>A</v>
          </cell>
          <cell r="H197" t="str">
            <v>N</v>
          </cell>
          <cell r="I197" t="str">
            <v>Asset</v>
          </cell>
          <cell r="J197">
            <v>0</v>
          </cell>
          <cell r="K197">
            <v>0</v>
          </cell>
          <cell r="L197" t="str">
            <v xml:space="preserve"> </v>
          </cell>
          <cell r="M197" t="str">
            <v xml:space="preserve"> </v>
          </cell>
          <cell r="N197">
            <v>0</v>
          </cell>
          <cell r="O197" t="str">
            <v xml:space="preserve"> </v>
          </cell>
          <cell r="P197">
            <v>0</v>
          </cell>
          <cell r="Q197">
            <v>0</v>
          </cell>
          <cell r="R197" t="str">
            <v xml:space="preserve"> </v>
          </cell>
          <cell r="S197" t="str">
            <v xml:space="preserve"> </v>
          </cell>
        </row>
        <row r="198">
          <cell r="B198">
            <v>100257</v>
          </cell>
          <cell r="C198" t="str">
            <v>Mellon T316</v>
          </cell>
          <cell r="D198" t="str">
            <v>Mellon 006</v>
          </cell>
          <cell r="E198">
            <v>367</v>
          </cell>
          <cell r="F198" t="str">
            <v>A</v>
          </cell>
          <cell r="G198" t="str">
            <v>A</v>
          </cell>
          <cell r="H198" t="str">
            <v>N</v>
          </cell>
          <cell r="I198" t="str">
            <v>Asset</v>
          </cell>
          <cell r="J198">
            <v>0</v>
          </cell>
          <cell r="K198">
            <v>0</v>
          </cell>
          <cell r="L198" t="str">
            <v xml:space="preserve"> </v>
          </cell>
          <cell r="M198" t="str">
            <v xml:space="preserve"> </v>
          </cell>
          <cell r="N198">
            <v>0</v>
          </cell>
          <cell r="O198" t="str">
            <v xml:space="preserve"> </v>
          </cell>
          <cell r="P198">
            <v>0</v>
          </cell>
          <cell r="Q198">
            <v>0</v>
          </cell>
          <cell r="R198" t="str">
            <v xml:space="preserve"> </v>
          </cell>
          <cell r="S198" t="str">
            <v xml:space="preserve"> </v>
          </cell>
        </row>
        <row r="199">
          <cell r="B199">
            <v>100258</v>
          </cell>
          <cell r="C199" t="str">
            <v>Mellon T319</v>
          </cell>
          <cell r="D199" t="str">
            <v>Mellon 021</v>
          </cell>
          <cell r="E199">
            <v>367</v>
          </cell>
          <cell r="F199" t="str">
            <v>A</v>
          </cell>
          <cell r="G199" t="str">
            <v>A</v>
          </cell>
          <cell r="H199" t="str">
            <v>N</v>
          </cell>
          <cell r="I199" t="str">
            <v>Asset</v>
          </cell>
          <cell r="J199">
            <v>0</v>
          </cell>
          <cell r="K199">
            <v>0</v>
          </cell>
          <cell r="L199" t="str">
            <v xml:space="preserve"> </v>
          </cell>
          <cell r="M199" t="str">
            <v xml:space="preserve"> </v>
          </cell>
          <cell r="N199">
            <v>0</v>
          </cell>
          <cell r="O199" t="str">
            <v xml:space="preserve"> </v>
          </cell>
          <cell r="P199">
            <v>0</v>
          </cell>
          <cell r="Q199">
            <v>0</v>
          </cell>
          <cell r="R199" t="str">
            <v xml:space="preserve"> </v>
          </cell>
          <cell r="S199" t="str">
            <v xml:space="preserve"> </v>
          </cell>
        </row>
        <row r="200">
          <cell r="B200">
            <v>100259</v>
          </cell>
          <cell r="C200" t="str">
            <v>Mellon T321</v>
          </cell>
          <cell r="D200" t="str">
            <v>Mellon 006</v>
          </cell>
          <cell r="E200">
            <v>367</v>
          </cell>
          <cell r="F200" t="str">
            <v>A</v>
          </cell>
          <cell r="G200" t="str">
            <v>A</v>
          </cell>
          <cell r="H200" t="str">
            <v>N</v>
          </cell>
          <cell r="I200" t="str">
            <v>Asset</v>
          </cell>
          <cell r="J200">
            <v>0</v>
          </cell>
          <cell r="K200">
            <v>0</v>
          </cell>
          <cell r="L200" t="str">
            <v xml:space="preserve"> </v>
          </cell>
          <cell r="M200" t="str">
            <v xml:space="preserve"> </v>
          </cell>
          <cell r="N200">
            <v>0</v>
          </cell>
          <cell r="O200" t="str">
            <v xml:space="preserve"> </v>
          </cell>
          <cell r="P200">
            <v>0</v>
          </cell>
          <cell r="Q200">
            <v>0</v>
          </cell>
          <cell r="R200" t="str">
            <v xml:space="preserve"> </v>
          </cell>
          <cell r="S200" t="str">
            <v xml:space="preserve"> </v>
          </cell>
        </row>
        <row r="201">
          <cell r="B201">
            <v>100260</v>
          </cell>
          <cell r="C201" t="str">
            <v>Mellon T322</v>
          </cell>
          <cell r="D201" t="str">
            <v>Mellon 058</v>
          </cell>
          <cell r="E201">
            <v>367</v>
          </cell>
          <cell r="F201" t="str">
            <v>A</v>
          </cell>
          <cell r="G201" t="str">
            <v>A</v>
          </cell>
          <cell r="H201" t="str">
            <v>N</v>
          </cell>
          <cell r="I201" t="str">
            <v>Asset</v>
          </cell>
          <cell r="J201">
            <v>0</v>
          </cell>
          <cell r="K201">
            <v>0</v>
          </cell>
          <cell r="L201" t="str">
            <v xml:space="preserve"> </v>
          </cell>
          <cell r="M201" t="str">
            <v xml:space="preserve"> </v>
          </cell>
          <cell r="N201">
            <v>0</v>
          </cell>
          <cell r="O201" t="str">
            <v xml:space="preserve"> </v>
          </cell>
          <cell r="P201">
            <v>0</v>
          </cell>
          <cell r="Q201">
            <v>0</v>
          </cell>
          <cell r="R201" t="str">
            <v xml:space="preserve"> </v>
          </cell>
          <cell r="S201" t="str">
            <v xml:space="preserve"> </v>
          </cell>
        </row>
        <row r="202">
          <cell r="B202">
            <v>100261</v>
          </cell>
          <cell r="C202" t="str">
            <v>Mellon T324</v>
          </cell>
          <cell r="D202" t="str">
            <v>Mellon 041</v>
          </cell>
          <cell r="E202">
            <v>367</v>
          </cell>
          <cell r="F202" t="str">
            <v>A</v>
          </cell>
          <cell r="G202" t="str">
            <v>A</v>
          </cell>
          <cell r="H202" t="str">
            <v>N</v>
          </cell>
          <cell r="I202" t="str">
            <v>Asset</v>
          </cell>
          <cell r="J202">
            <v>0</v>
          </cell>
          <cell r="K202">
            <v>0</v>
          </cell>
          <cell r="L202" t="str">
            <v xml:space="preserve"> </v>
          </cell>
          <cell r="M202" t="str">
            <v xml:space="preserve"> </v>
          </cell>
          <cell r="N202">
            <v>0</v>
          </cell>
          <cell r="O202" t="str">
            <v xml:space="preserve"> </v>
          </cell>
          <cell r="P202">
            <v>0</v>
          </cell>
          <cell r="Q202">
            <v>0</v>
          </cell>
          <cell r="R202" t="str">
            <v xml:space="preserve"> </v>
          </cell>
          <cell r="S202" t="str">
            <v xml:space="preserve"> </v>
          </cell>
        </row>
        <row r="203">
          <cell r="B203">
            <v>100262</v>
          </cell>
          <cell r="C203" t="str">
            <v>Mellon T325</v>
          </cell>
          <cell r="D203" t="str">
            <v>Mellon 041</v>
          </cell>
          <cell r="E203">
            <v>367</v>
          </cell>
          <cell r="F203" t="str">
            <v>A</v>
          </cell>
          <cell r="G203" t="str">
            <v>A</v>
          </cell>
          <cell r="H203" t="str">
            <v>N</v>
          </cell>
          <cell r="I203" t="str">
            <v>Asset</v>
          </cell>
          <cell r="J203">
            <v>0</v>
          </cell>
          <cell r="K203">
            <v>0</v>
          </cell>
          <cell r="L203" t="str">
            <v xml:space="preserve"> </v>
          </cell>
          <cell r="M203" t="str">
            <v xml:space="preserve"> </v>
          </cell>
          <cell r="N203">
            <v>0</v>
          </cell>
          <cell r="O203" t="str">
            <v xml:space="preserve"> </v>
          </cell>
          <cell r="P203">
            <v>0</v>
          </cell>
          <cell r="Q203">
            <v>0</v>
          </cell>
          <cell r="R203" t="str">
            <v xml:space="preserve"> </v>
          </cell>
          <cell r="S203" t="str">
            <v xml:space="preserve"> </v>
          </cell>
        </row>
        <row r="204">
          <cell r="B204">
            <v>100263</v>
          </cell>
          <cell r="C204" t="str">
            <v>Mellon T326</v>
          </cell>
          <cell r="D204" t="str">
            <v>Mellon 047</v>
          </cell>
          <cell r="E204">
            <v>367</v>
          </cell>
          <cell r="F204" t="str">
            <v>A</v>
          </cell>
          <cell r="G204" t="str">
            <v>A</v>
          </cell>
          <cell r="H204" t="str">
            <v>N</v>
          </cell>
          <cell r="I204" t="str">
            <v>Asset</v>
          </cell>
          <cell r="J204">
            <v>0</v>
          </cell>
          <cell r="K204">
            <v>0</v>
          </cell>
          <cell r="L204" t="str">
            <v xml:space="preserve"> </v>
          </cell>
          <cell r="M204" t="str">
            <v xml:space="preserve"> </v>
          </cell>
          <cell r="N204">
            <v>0</v>
          </cell>
          <cell r="O204" t="str">
            <v xml:space="preserve"> </v>
          </cell>
          <cell r="P204">
            <v>0</v>
          </cell>
          <cell r="Q204">
            <v>0</v>
          </cell>
          <cell r="R204" t="str">
            <v xml:space="preserve"> </v>
          </cell>
          <cell r="S204" t="str">
            <v xml:space="preserve"> </v>
          </cell>
        </row>
        <row r="205">
          <cell r="B205">
            <v>100264</v>
          </cell>
          <cell r="C205" t="str">
            <v>Mellon T327</v>
          </cell>
          <cell r="D205" t="str">
            <v>Mellon 041</v>
          </cell>
          <cell r="E205">
            <v>367</v>
          </cell>
          <cell r="F205" t="str">
            <v>A</v>
          </cell>
          <cell r="G205" t="str">
            <v>A</v>
          </cell>
          <cell r="H205" t="str">
            <v>N</v>
          </cell>
          <cell r="I205" t="str">
            <v>Asset</v>
          </cell>
          <cell r="J205">
            <v>0</v>
          </cell>
          <cell r="K205">
            <v>0</v>
          </cell>
          <cell r="L205" t="str">
            <v xml:space="preserve"> </v>
          </cell>
          <cell r="M205" t="str">
            <v xml:space="preserve"> </v>
          </cell>
          <cell r="N205">
            <v>0</v>
          </cell>
          <cell r="O205" t="str">
            <v xml:space="preserve"> </v>
          </cell>
          <cell r="P205">
            <v>0</v>
          </cell>
          <cell r="Q205">
            <v>0</v>
          </cell>
          <cell r="R205" t="str">
            <v xml:space="preserve"> </v>
          </cell>
          <cell r="S205" t="str">
            <v xml:space="preserve"> </v>
          </cell>
        </row>
        <row r="206">
          <cell r="B206">
            <v>100265</v>
          </cell>
          <cell r="C206" t="str">
            <v>Mellon T328</v>
          </cell>
          <cell r="D206" t="str">
            <v>Mellon 041</v>
          </cell>
          <cell r="E206">
            <v>367</v>
          </cell>
          <cell r="F206" t="str">
            <v>A</v>
          </cell>
          <cell r="G206" t="str">
            <v>A</v>
          </cell>
          <cell r="H206" t="str">
            <v>N</v>
          </cell>
          <cell r="I206" t="str">
            <v>Asset</v>
          </cell>
          <cell r="J206">
            <v>0</v>
          </cell>
          <cell r="K206">
            <v>0</v>
          </cell>
          <cell r="L206" t="str">
            <v xml:space="preserve"> </v>
          </cell>
          <cell r="M206" t="str">
            <v xml:space="preserve"> </v>
          </cell>
          <cell r="N206">
            <v>0</v>
          </cell>
          <cell r="O206" t="str">
            <v xml:space="preserve"> </v>
          </cell>
          <cell r="P206">
            <v>0</v>
          </cell>
          <cell r="Q206">
            <v>0</v>
          </cell>
          <cell r="R206" t="str">
            <v xml:space="preserve"> </v>
          </cell>
          <cell r="S206" t="str">
            <v xml:space="preserve"> </v>
          </cell>
        </row>
        <row r="207">
          <cell r="B207">
            <v>100266</v>
          </cell>
          <cell r="C207" t="str">
            <v>Mellon T329</v>
          </cell>
          <cell r="D207" t="str">
            <v>Mellon 041</v>
          </cell>
          <cell r="E207">
            <v>367</v>
          </cell>
          <cell r="F207" t="str">
            <v>A</v>
          </cell>
          <cell r="G207" t="str">
            <v>A</v>
          </cell>
          <cell r="H207" t="str">
            <v>N</v>
          </cell>
          <cell r="I207" t="str">
            <v>Asset</v>
          </cell>
          <cell r="J207">
            <v>0</v>
          </cell>
          <cell r="K207">
            <v>0</v>
          </cell>
          <cell r="L207" t="str">
            <v xml:space="preserve"> </v>
          </cell>
          <cell r="M207" t="str">
            <v xml:space="preserve"> </v>
          </cell>
          <cell r="N207">
            <v>0</v>
          </cell>
          <cell r="O207" t="str">
            <v xml:space="preserve"> </v>
          </cell>
          <cell r="P207">
            <v>0</v>
          </cell>
          <cell r="Q207">
            <v>0</v>
          </cell>
          <cell r="R207" t="str">
            <v xml:space="preserve"> </v>
          </cell>
          <cell r="S207" t="str">
            <v xml:space="preserve"> </v>
          </cell>
        </row>
        <row r="208">
          <cell r="B208">
            <v>100267</v>
          </cell>
          <cell r="C208" t="str">
            <v>Mellon T240</v>
          </cell>
          <cell r="D208" t="str">
            <v>Mellon 069</v>
          </cell>
          <cell r="E208">
            <v>367</v>
          </cell>
          <cell r="F208" t="str">
            <v>A</v>
          </cell>
          <cell r="G208" t="str">
            <v>A</v>
          </cell>
          <cell r="H208" t="str">
            <v>N</v>
          </cell>
          <cell r="I208" t="str">
            <v>Asset</v>
          </cell>
          <cell r="J208">
            <v>0</v>
          </cell>
          <cell r="K208">
            <v>0</v>
          </cell>
          <cell r="L208" t="str">
            <v xml:space="preserve"> </v>
          </cell>
          <cell r="M208" t="str">
            <v xml:space="preserve"> </v>
          </cell>
          <cell r="N208">
            <v>0</v>
          </cell>
          <cell r="O208" t="str">
            <v xml:space="preserve"> </v>
          </cell>
          <cell r="P208">
            <v>0</v>
          </cell>
          <cell r="Q208">
            <v>0</v>
          </cell>
          <cell r="R208" t="str">
            <v xml:space="preserve"> </v>
          </cell>
          <cell r="S208" t="str">
            <v xml:space="preserve"> </v>
          </cell>
        </row>
        <row r="209">
          <cell r="B209">
            <v>100268</v>
          </cell>
          <cell r="C209" t="str">
            <v>Mellon T242</v>
          </cell>
          <cell r="D209" t="str">
            <v>Mellon 142</v>
          </cell>
          <cell r="E209">
            <v>367</v>
          </cell>
          <cell r="F209" t="str">
            <v>A</v>
          </cell>
          <cell r="G209" t="str">
            <v>A</v>
          </cell>
          <cell r="H209" t="str">
            <v>N</v>
          </cell>
          <cell r="I209" t="str">
            <v>Asset</v>
          </cell>
          <cell r="J209">
            <v>0</v>
          </cell>
          <cell r="K209">
            <v>0</v>
          </cell>
          <cell r="L209" t="str">
            <v xml:space="preserve"> </v>
          </cell>
          <cell r="M209" t="str">
            <v xml:space="preserve"> </v>
          </cell>
          <cell r="N209">
            <v>0</v>
          </cell>
          <cell r="O209" t="str">
            <v xml:space="preserve"> </v>
          </cell>
          <cell r="P209">
            <v>0</v>
          </cell>
          <cell r="Q209">
            <v>0</v>
          </cell>
          <cell r="R209" t="str">
            <v xml:space="preserve"> </v>
          </cell>
          <cell r="S209" t="str">
            <v xml:space="preserve"> </v>
          </cell>
        </row>
        <row r="210">
          <cell r="B210">
            <v>100269</v>
          </cell>
          <cell r="C210" t="str">
            <v>Mellon T243</v>
          </cell>
          <cell r="D210" t="str">
            <v>Mellon 069</v>
          </cell>
          <cell r="E210">
            <v>367</v>
          </cell>
          <cell r="F210" t="str">
            <v>A</v>
          </cell>
          <cell r="G210" t="str">
            <v>A</v>
          </cell>
          <cell r="H210" t="str">
            <v>N</v>
          </cell>
          <cell r="I210" t="str">
            <v>Asset</v>
          </cell>
          <cell r="J210">
            <v>0</v>
          </cell>
          <cell r="K210">
            <v>0</v>
          </cell>
          <cell r="L210" t="str">
            <v xml:space="preserve"> </v>
          </cell>
          <cell r="M210" t="str">
            <v xml:space="preserve"> </v>
          </cell>
          <cell r="N210">
            <v>0</v>
          </cell>
          <cell r="O210" t="str">
            <v xml:space="preserve"> </v>
          </cell>
          <cell r="P210">
            <v>0</v>
          </cell>
          <cell r="Q210">
            <v>0</v>
          </cell>
          <cell r="R210" t="str">
            <v xml:space="preserve"> </v>
          </cell>
          <cell r="S210" t="str">
            <v xml:space="preserve"> </v>
          </cell>
        </row>
        <row r="211">
          <cell r="B211">
            <v>100270</v>
          </cell>
          <cell r="C211" t="str">
            <v>Mellon T248</v>
          </cell>
          <cell r="D211" t="str">
            <v>Mellon 139</v>
          </cell>
          <cell r="E211">
            <v>367</v>
          </cell>
          <cell r="F211" t="str">
            <v>A</v>
          </cell>
          <cell r="G211" t="str">
            <v>A</v>
          </cell>
          <cell r="H211" t="str">
            <v>N</v>
          </cell>
          <cell r="I211" t="str">
            <v>Asset</v>
          </cell>
          <cell r="J211">
            <v>0</v>
          </cell>
          <cell r="K211">
            <v>0</v>
          </cell>
          <cell r="L211" t="str">
            <v xml:space="preserve"> </v>
          </cell>
          <cell r="M211" t="str">
            <v xml:space="preserve"> </v>
          </cell>
          <cell r="N211">
            <v>0</v>
          </cell>
          <cell r="O211" t="str">
            <v xml:space="preserve"> </v>
          </cell>
          <cell r="P211">
            <v>0</v>
          </cell>
          <cell r="Q211">
            <v>0</v>
          </cell>
          <cell r="R211" t="str">
            <v xml:space="preserve"> </v>
          </cell>
          <cell r="S211" t="str">
            <v xml:space="preserve"> </v>
          </cell>
        </row>
        <row r="212">
          <cell r="B212">
            <v>100271</v>
          </cell>
          <cell r="C212" t="str">
            <v>Mellon T251</v>
          </cell>
          <cell r="D212" t="str">
            <v>Mellon 140</v>
          </cell>
          <cell r="E212">
            <v>367</v>
          </cell>
          <cell r="F212" t="str">
            <v>A</v>
          </cell>
          <cell r="G212" t="str">
            <v>A</v>
          </cell>
          <cell r="H212" t="str">
            <v>N</v>
          </cell>
          <cell r="I212" t="str">
            <v>Asset</v>
          </cell>
          <cell r="J212">
            <v>0</v>
          </cell>
          <cell r="K212">
            <v>0</v>
          </cell>
          <cell r="L212" t="str">
            <v xml:space="preserve"> </v>
          </cell>
          <cell r="M212" t="str">
            <v xml:space="preserve"> </v>
          </cell>
          <cell r="N212">
            <v>0</v>
          </cell>
          <cell r="O212" t="str">
            <v xml:space="preserve"> </v>
          </cell>
          <cell r="P212">
            <v>0</v>
          </cell>
          <cell r="Q212">
            <v>0</v>
          </cell>
          <cell r="R212" t="str">
            <v xml:space="preserve"> </v>
          </cell>
          <cell r="S212" t="str">
            <v xml:space="preserve"> </v>
          </cell>
        </row>
        <row r="213">
          <cell r="B213">
            <v>100272</v>
          </cell>
          <cell r="C213" t="str">
            <v>Mellon T253</v>
          </cell>
          <cell r="D213" t="str">
            <v>Mellon 009</v>
          </cell>
          <cell r="E213">
            <v>367</v>
          </cell>
          <cell r="F213" t="str">
            <v>A</v>
          </cell>
          <cell r="G213" t="str">
            <v>A</v>
          </cell>
          <cell r="H213" t="str">
            <v>N</v>
          </cell>
          <cell r="I213" t="str">
            <v>Asset</v>
          </cell>
          <cell r="J213">
            <v>0</v>
          </cell>
          <cell r="K213">
            <v>0</v>
          </cell>
          <cell r="L213" t="str">
            <v xml:space="preserve"> </v>
          </cell>
          <cell r="M213" t="str">
            <v xml:space="preserve"> </v>
          </cell>
          <cell r="N213">
            <v>0</v>
          </cell>
          <cell r="O213" t="str">
            <v xml:space="preserve"> </v>
          </cell>
          <cell r="P213">
            <v>0</v>
          </cell>
          <cell r="Q213">
            <v>0</v>
          </cell>
          <cell r="R213" t="str">
            <v xml:space="preserve"> </v>
          </cell>
          <cell r="S213" t="str">
            <v xml:space="preserve"> </v>
          </cell>
        </row>
        <row r="214">
          <cell r="B214">
            <v>100273</v>
          </cell>
          <cell r="C214" t="str">
            <v>Mellon T258</v>
          </cell>
          <cell r="D214" t="str">
            <v>Mellon 022</v>
          </cell>
          <cell r="E214">
            <v>367</v>
          </cell>
          <cell r="F214" t="str">
            <v>A</v>
          </cell>
          <cell r="G214" t="str">
            <v>A</v>
          </cell>
          <cell r="H214" t="str">
            <v>N</v>
          </cell>
          <cell r="I214" t="str">
            <v>Asset</v>
          </cell>
          <cell r="J214">
            <v>0</v>
          </cell>
          <cell r="K214">
            <v>0</v>
          </cell>
          <cell r="L214" t="str">
            <v xml:space="preserve"> </v>
          </cell>
          <cell r="M214" t="str">
            <v xml:space="preserve"> </v>
          </cell>
          <cell r="N214">
            <v>0</v>
          </cell>
          <cell r="O214" t="str">
            <v xml:space="preserve"> </v>
          </cell>
          <cell r="P214">
            <v>0</v>
          </cell>
          <cell r="Q214">
            <v>0</v>
          </cell>
          <cell r="R214" t="str">
            <v xml:space="preserve"> </v>
          </cell>
          <cell r="S214" t="str">
            <v xml:space="preserve"> </v>
          </cell>
        </row>
        <row r="215">
          <cell r="B215">
            <v>100274</v>
          </cell>
          <cell r="C215" t="str">
            <v>Mellon T262</v>
          </cell>
          <cell r="D215" t="str">
            <v>Mellon 142</v>
          </cell>
          <cell r="E215">
            <v>367</v>
          </cell>
          <cell r="F215" t="str">
            <v>A</v>
          </cell>
          <cell r="G215" t="str">
            <v>A</v>
          </cell>
          <cell r="H215" t="str">
            <v>N</v>
          </cell>
          <cell r="I215" t="str">
            <v>Asset</v>
          </cell>
          <cell r="J215">
            <v>0</v>
          </cell>
          <cell r="K215">
            <v>0</v>
          </cell>
          <cell r="L215" t="str">
            <v xml:space="preserve"> </v>
          </cell>
          <cell r="M215" t="str">
            <v xml:space="preserve"> </v>
          </cell>
          <cell r="N215">
            <v>0</v>
          </cell>
          <cell r="O215" t="str">
            <v xml:space="preserve"> </v>
          </cell>
          <cell r="P215">
            <v>0</v>
          </cell>
          <cell r="Q215">
            <v>0</v>
          </cell>
          <cell r="R215" t="str">
            <v xml:space="preserve"> </v>
          </cell>
          <cell r="S215" t="str">
            <v xml:space="preserve"> </v>
          </cell>
        </row>
        <row r="216">
          <cell r="B216">
            <v>100275</v>
          </cell>
          <cell r="C216" t="str">
            <v>Mellon T266</v>
          </cell>
          <cell r="D216" t="str">
            <v>Mellon 143</v>
          </cell>
          <cell r="E216">
            <v>367</v>
          </cell>
          <cell r="F216" t="str">
            <v>A</v>
          </cell>
          <cell r="G216" t="str">
            <v>A</v>
          </cell>
          <cell r="H216" t="str">
            <v>N</v>
          </cell>
          <cell r="I216" t="str">
            <v>Asset</v>
          </cell>
          <cell r="J216">
            <v>0</v>
          </cell>
          <cell r="K216">
            <v>0</v>
          </cell>
          <cell r="L216" t="str">
            <v xml:space="preserve"> </v>
          </cell>
          <cell r="M216" t="str">
            <v xml:space="preserve"> </v>
          </cell>
          <cell r="N216">
            <v>0</v>
          </cell>
          <cell r="O216" t="str">
            <v xml:space="preserve"> </v>
          </cell>
          <cell r="P216">
            <v>0</v>
          </cell>
          <cell r="Q216">
            <v>0</v>
          </cell>
          <cell r="R216" t="str">
            <v xml:space="preserve"> </v>
          </cell>
          <cell r="S216" t="str">
            <v xml:space="preserve"> </v>
          </cell>
        </row>
        <row r="217">
          <cell r="B217">
            <v>100276</v>
          </cell>
          <cell r="C217" t="str">
            <v>Mellon T270</v>
          </cell>
          <cell r="D217" t="str">
            <v>Mellon 037</v>
          </cell>
          <cell r="E217">
            <v>367</v>
          </cell>
          <cell r="F217" t="str">
            <v>A</v>
          </cell>
          <cell r="G217" t="str">
            <v>A</v>
          </cell>
          <cell r="H217" t="str">
            <v>N</v>
          </cell>
          <cell r="I217" t="str">
            <v>Asset</v>
          </cell>
          <cell r="J217">
            <v>0</v>
          </cell>
          <cell r="K217">
            <v>0</v>
          </cell>
          <cell r="L217" t="str">
            <v xml:space="preserve"> </v>
          </cell>
          <cell r="M217" t="str">
            <v xml:space="preserve"> </v>
          </cell>
          <cell r="N217">
            <v>0</v>
          </cell>
          <cell r="O217" t="str">
            <v xml:space="preserve"> </v>
          </cell>
          <cell r="P217">
            <v>0</v>
          </cell>
          <cell r="Q217">
            <v>0</v>
          </cell>
          <cell r="R217" t="str">
            <v xml:space="preserve"> </v>
          </cell>
          <cell r="S217" t="str">
            <v xml:space="preserve"> </v>
          </cell>
        </row>
        <row r="218">
          <cell r="B218">
            <v>100277</v>
          </cell>
          <cell r="C218" t="str">
            <v>Mellon T272</v>
          </cell>
          <cell r="D218" t="str">
            <v>Mellon 001</v>
          </cell>
          <cell r="E218">
            <v>367</v>
          </cell>
          <cell r="F218" t="str">
            <v>A</v>
          </cell>
          <cell r="G218" t="str">
            <v>A</v>
          </cell>
          <cell r="H218" t="str">
            <v>N</v>
          </cell>
          <cell r="I218" t="str">
            <v>Asset</v>
          </cell>
          <cell r="J218">
            <v>0</v>
          </cell>
          <cell r="K218">
            <v>0</v>
          </cell>
          <cell r="L218" t="str">
            <v xml:space="preserve"> </v>
          </cell>
          <cell r="M218" t="str">
            <v xml:space="preserve"> </v>
          </cell>
          <cell r="N218">
            <v>0</v>
          </cell>
          <cell r="O218" t="str">
            <v xml:space="preserve"> </v>
          </cell>
          <cell r="P218">
            <v>0</v>
          </cell>
          <cell r="Q218">
            <v>0</v>
          </cell>
          <cell r="R218" t="str">
            <v xml:space="preserve"> </v>
          </cell>
          <cell r="S218" t="str">
            <v xml:space="preserve"> </v>
          </cell>
        </row>
        <row r="219">
          <cell r="B219">
            <v>100278</v>
          </cell>
          <cell r="C219" t="str">
            <v>Mellon T274</v>
          </cell>
          <cell r="D219" t="str">
            <v>Mellon 037</v>
          </cell>
          <cell r="E219">
            <v>367</v>
          </cell>
          <cell r="F219" t="str">
            <v>A</v>
          </cell>
          <cell r="G219" t="str">
            <v>A</v>
          </cell>
          <cell r="H219" t="str">
            <v>N</v>
          </cell>
          <cell r="I219" t="str">
            <v>Asset</v>
          </cell>
          <cell r="J219">
            <v>0</v>
          </cell>
          <cell r="K219">
            <v>0</v>
          </cell>
          <cell r="L219" t="str">
            <v xml:space="preserve"> </v>
          </cell>
          <cell r="M219" t="str">
            <v xml:space="preserve"> </v>
          </cell>
          <cell r="N219">
            <v>0</v>
          </cell>
          <cell r="O219" t="str">
            <v xml:space="preserve"> </v>
          </cell>
          <cell r="P219">
            <v>0</v>
          </cell>
          <cell r="Q219">
            <v>0</v>
          </cell>
          <cell r="R219" t="str">
            <v xml:space="preserve"> </v>
          </cell>
          <cell r="S219" t="str">
            <v xml:space="preserve"> </v>
          </cell>
        </row>
        <row r="220">
          <cell r="B220">
            <v>100279</v>
          </cell>
          <cell r="C220" t="str">
            <v>Mellon T278</v>
          </cell>
          <cell r="D220" t="str">
            <v>Mellon 079</v>
          </cell>
          <cell r="E220">
            <v>367</v>
          </cell>
          <cell r="F220" t="str">
            <v>A</v>
          </cell>
          <cell r="G220" t="str">
            <v>A</v>
          </cell>
          <cell r="H220" t="str">
            <v>N</v>
          </cell>
          <cell r="I220" t="str">
            <v>Asset</v>
          </cell>
          <cell r="J220">
            <v>0</v>
          </cell>
          <cell r="K220">
            <v>0</v>
          </cell>
          <cell r="L220" t="str">
            <v xml:space="preserve"> </v>
          </cell>
          <cell r="M220" t="str">
            <v xml:space="preserve"> </v>
          </cell>
          <cell r="N220">
            <v>0</v>
          </cell>
          <cell r="O220" t="str">
            <v xml:space="preserve"> </v>
          </cell>
          <cell r="P220">
            <v>0</v>
          </cell>
          <cell r="Q220">
            <v>0</v>
          </cell>
          <cell r="R220" t="str">
            <v xml:space="preserve"> </v>
          </cell>
          <cell r="S220" t="str">
            <v xml:space="preserve"> </v>
          </cell>
        </row>
        <row r="221">
          <cell r="B221">
            <v>100280</v>
          </cell>
          <cell r="C221" t="str">
            <v>Mellon T279</v>
          </cell>
          <cell r="D221" t="str">
            <v>Mellon 103</v>
          </cell>
          <cell r="E221">
            <v>367</v>
          </cell>
          <cell r="F221" t="str">
            <v>A</v>
          </cell>
          <cell r="G221" t="str">
            <v>A</v>
          </cell>
          <cell r="H221" t="str">
            <v>N</v>
          </cell>
          <cell r="I221" t="str">
            <v>Asset</v>
          </cell>
          <cell r="J221">
            <v>0</v>
          </cell>
          <cell r="K221">
            <v>0</v>
          </cell>
          <cell r="L221" t="str">
            <v xml:space="preserve"> </v>
          </cell>
          <cell r="M221" t="str">
            <v xml:space="preserve"> </v>
          </cell>
          <cell r="N221">
            <v>0</v>
          </cell>
          <cell r="O221" t="str">
            <v xml:space="preserve"> </v>
          </cell>
          <cell r="P221">
            <v>0</v>
          </cell>
          <cell r="Q221">
            <v>0</v>
          </cell>
          <cell r="R221" t="str">
            <v xml:space="preserve"> </v>
          </cell>
          <cell r="S221" t="str">
            <v xml:space="preserve"> </v>
          </cell>
        </row>
        <row r="222">
          <cell r="B222">
            <v>100281</v>
          </cell>
          <cell r="C222" t="str">
            <v>Mellon T280</v>
          </cell>
          <cell r="D222" t="str">
            <v>Mellon 019</v>
          </cell>
          <cell r="E222">
            <v>367</v>
          </cell>
          <cell r="F222" t="str">
            <v>A</v>
          </cell>
          <cell r="G222" t="str">
            <v>A</v>
          </cell>
          <cell r="H222" t="str">
            <v>N</v>
          </cell>
          <cell r="I222" t="str">
            <v>Asset</v>
          </cell>
          <cell r="J222">
            <v>0</v>
          </cell>
          <cell r="K222">
            <v>0</v>
          </cell>
          <cell r="L222" t="str">
            <v xml:space="preserve"> </v>
          </cell>
          <cell r="M222" t="str">
            <v xml:space="preserve"> </v>
          </cell>
          <cell r="N222">
            <v>0</v>
          </cell>
          <cell r="O222" t="str">
            <v xml:space="preserve"> </v>
          </cell>
          <cell r="P222">
            <v>0</v>
          </cell>
          <cell r="Q222">
            <v>0</v>
          </cell>
          <cell r="R222" t="str">
            <v xml:space="preserve"> </v>
          </cell>
          <cell r="S222" t="str">
            <v xml:space="preserve"> </v>
          </cell>
        </row>
        <row r="223">
          <cell r="B223">
            <v>100282</v>
          </cell>
          <cell r="C223" t="str">
            <v>Mellon T281</v>
          </cell>
          <cell r="D223" t="str">
            <v>Mellon 058</v>
          </cell>
          <cell r="E223">
            <v>367</v>
          </cell>
          <cell r="F223" t="str">
            <v>A</v>
          </cell>
          <cell r="G223" t="str">
            <v>A</v>
          </cell>
          <cell r="H223" t="str">
            <v>N</v>
          </cell>
          <cell r="I223" t="str">
            <v>Asset</v>
          </cell>
          <cell r="J223">
            <v>0</v>
          </cell>
          <cell r="K223">
            <v>0</v>
          </cell>
          <cell r="L223" t="str">
            <v xml:space="preserve"> </v>
          </cell>
          <cell r="M223" t="str">
            <v xml:space="preserve"> </v>
          </cell>
          <cell r="N223">
            <v>0</v>
          </cell>
          <cell r="O223" t="str">
            <v xml:space="preserve"> </v>
          </cell>
          <cell r="P223">
            <v>0</v>
          </cell>
          <cell r="Q223">
            <v>0</v>
          </cell>
          <cell r="R223" t="str">
            <v xml:space="preserve"> </v>
          </cell>
          <cell r="S223" t="str">
            <v xml:space="preserve"> </v>
          </cell>
        </row>
        <row r="224">
          <cell r="B224">
            <v>100283</v>
          </cell>
          <cell r="C224" t="str">
            <v>Mellon T282</v>
          </cell>
          <cell r="D224" t="str">
            <v>Mellon 122</v>
          </cell>
          <cell r="E224">
            <v>367</v>
          </cell>
          <cell r="F224" t="str">
            <v>A</v>
          </cell>
          <cell r="G224" t="str">
            <v>A</v>
          </cell>
          <cell r="H224" t="str">
            <v>N</v>
          </cell>
          <cell r="I224" t="str">
            <v>Asset</v>
          </cell>
          <cell r="J224">
            <v>0</v>
          </cell>
          <cell r="K224">
            <v>0</v>
          </cell>
          <cell r="L224" t="str">
            <v xml:space="preserve"> </v>
          </cell>
          <cell r="M224" t="str">
            <v xml:space="preserve"> </v>
          </cell>
          <cell r="N224">
            <v>0</v>
          </cell>
          <cell r="O224" t="str">
            <v xml:space="preserve"> </v>
          </cell>
          <cell r="P224">
            <v>0</v>
          </cell>
          <cell r="Q224">
            <v>0</v>
          </cell>
          <cell r="R224" t="str">
            <v xml:space="preserve"> </v>
          </cell>
          <cell r="S224" t="str">
            <v xml:space="preserve"> </v>
          </cell>
        </row>
        <row r="225">
          <cell r="B225">
            <v>100284</v>
          </cell>
          <cell r="C225" t="str">
            <v>Mellon T283</v>
          </cell>
          <cell r="D225" t="str">
            <v>Mellon 002</v>
          </cell>
          <cell r="E225">
            <v>367</v>
          </cell>
          <cell r="F225" t="str">
            <v>A</v>
          </cell>
          <cell r="G225" t="str">
            <v>A</v>
          </cell>
          <cell r="H225" t="str">
            <v>N</v>
          </cell>
          <cell r="I225" t="str">
            <v>Asset</v>
          </cell>
          <cell r="J225">
            <v>0</v>
          </cell>
          <cell r="K225">
            <v>0</v>
          </cell>
          <cell r="L225" t="str">
            <v xml:space="preserve"> </v>
          </cell>
          <cell r="M225" t="str">
            <v xml:space="preserve"> </v>
          </cell>
          <cell r="N225">
            <v>0</v>
          </cell>
          <cell r="O225" t="str">
            <v xml:space="preserve"> </v>
          </cell>
          <cell r="P225">
            <v>0</v>
          </cell>
          <cell r="Q225">
            <v>0</v>
          </cell>
          <cell r="R225" t="str">
            <v xml:space="preserve"> </v>
          </cell>
          <cell r="S225" t="str">
            <v xml:space="preserve"> </v>
          </cell>
        </row>
        <row r="226">
          <cell r="B226">
            <v>100285</v>
          </cell>
          <cell r="C226" t="str">
            <v>Mellon T284</v>
          </cell>
          <cell r="D226" t="str">
            <v>Mellon 079</v>
          </cell>
          <cell r="E226">
            <v>367</v>
          </cell>
          <cell r="F226" t="str">
            <v>A</v>
          </cell>
          <cell r="G226" t="str">
            <v>A</v>
          </cell>
          <cell r="H226" t="str">
            <v>N</v>
          </cell>
          <cell r="I226" t="str">
            <v>Asset</v>
          </cell>
          <cell r="J226">
            <v>0</v>
          </cell>
          <cell r="K226">
            <v>0</v>
          </cell>
          <cell r="L226" t="str">
            <v xml:space="preserve"> </v>
          </cell>
          <cell r="M226" t="str">
            <v xml:space="preserve"> </v>
          </cell>
          <cell r="N226">
            <v>0</v>
          </cell>
          <cell r="O226" t="str">
            <v xml:space="preserve"> </v>
          </cell>
          <cell r="P226">
            <v>0</v>
          </cell>
          <cell r="Q226">
            <v>0</v>
          </cell>
          <cell r="R226" t="str">
            <v xml:space="preserve"> </v>
          </cell>
          <cell r="S226" t="str">
            <v xml:space="preserve"> </v>
          </cell>
        </row>
        <row r="227">
          <cell r="B227">
            <v>100286</v>
          </cell>
          <cell r="C227" t="str">
            <v>Mellon T285</v>
          </cell>
          <cell r="D227" t="str">
            <v>Mellon 121</v>
          </cell>
          <cell r="E227">
            <v>367</v>
          </cell>
          <cell r="F227" t="str">
            <v>A</v>
          </cell>
          <cell r="G227" t="str">
            <v>A</v>
          </cell>
          <cell r="H227" t="str">
            <v>N</v>
          </cell>
          <cell r="I227" t="str">
            <v>Asset</v>
          </cell>
          <cell r="J227">
            <v>0</v>
          </cell>
          <cell r="K227">
            <v>0</v>
          </cell>
          <cell r="L227" t="str">
            <v xml:space="preserve"> </v>
          </cell>
          <cell r="M227" t="str">
            <v xml:space="preserve"> </v>
          </cell>
          <cell r="N227">
            <v>0</v>
          </cell>
          <cell r="O227" t="str">
            <v xml:space="preserve"> </v>
          </cell>
          <cell r="P227">
            <v>0</v>
          </cell>
          <cell r="Q227">
            <v>0</v>
          </cell>
          <cell r="R227" t="str">
            <v xml:space="preserve"> </v>
          </cell>
          <cell r="S227" t="str">
            <v xml:space="preserve"> </v>
          </cell>
        </row>
        <row r="228">
          <cell r="B228">
            <v>100287</v>
          </cell>
          <cell r="C228" t="str">
            <v>Mellon T287</v>
          </cell>
          <cell r="D228" t="str">
            <v>Mellon 005</v>
          </cell>
          <cell r="E228">
            <v>367</v>
          </cell>
          <cell r="F228" t="str">
            <v>A</v>
          </cell>
          <cell r="G228" t="str">
            <v>A</v>
          </cell>
          <cell r="H228" t="str">
            <v>N</v>
          </cell>
          <cell r="I228" t="str">
            <v>Asset</v>
          </cell>
          <cell r="J228">
            <v>0</v>
          </cell>
          <cell r="K228">
            <v>0</v>
          </cell>
          <cell r="L228" t="str">
            <v xml:space="preserve"> </v>
          </cell>
          <cell r="M228" t="str">
            <v xml:space="preserve"> </v>
          </cell>
          <cell r="N228">
            <v>0</v>
          </cell>
          <cell r="O228" t="str">
            <v xml:space="preserve"> </v>
          </cell>
          <cell r="P228">
            <v>0</v>
          </cell>
          <cell r="Q228">
            <v>0</v>
          </cell>
          <cell r="R228" t="str">
            <v xml:space="preserve"> </v>
          </cell>
          <cell r="S228" t="str">
            <v xml:space="preserve"> </v>
          </cell>
        </row>
        <row r="229">
          <cell r="B229">
            <v>100288</v>
          </cell>
          <cell r="C229" t="str">
            <v>Mellon T288</v>
          </cell>
          <cell r="D229" t="str">
            <v>Mellon 006</v>
          </cell>
          <cell r="E229">
            <v>367</v>
          </cell>
          <cell r="F229" t="str">
            <v>A</v>
          </cell>
          <cell r="G229" t="str">
            <v>A</v>
          </cell>
          <cell r="H229" t="str">
            <v>N</v>
          </cell>
          <cell r="I229" t="str">
            <v>Asset</v>
          </cell>
          <cell r="J229">
            <v>0</v>
          </cell>
          <cell r="K229">
            <v>0</v>
          </cell>
          <cell r="L229" t="str">
            <v xml:space="preserve"> </v>
          </cell>
          <cell r="M229" t="str">
            <v xml:space="preserve"> </v>
          </cell>
          <cell r="N229">
            <v>0</v>
          </cell>
          <cell r="O229" t="str">
            <v xml:space="preserve"> </v>
          </cell>
          <cell r="P229">
            <v>0</v>
          </cell>
          <cell r="Q229">
            <v>0</v>
          </cell>
          <cell r="R229" t="str">
            <v xml:space="preserve"> </v>
          </cell>
          <cell r="S229" t="str">
            <v xml:space="preserve"> </v>
          </cell>
        </row>
        <row r="230">
          <cell r="B230">
            <v>100289</v>
          </cell>
          <cell r="C230" t="str">
            <v>Mellon T289</v>
          </cell>
          <cell r="D230" t="str">
            <v>Mellon 006</v>
          </cell>
          <cell r="E230">
            <v>367</v>
          </cell>
          <cell r="F230" t="str">
            <v>A</v>
          </cell>
          <cell r="G230" t="str">
            <v>A</v>
          </cell>
          <cell r="H230" t="str">
            <v>N</v>
          </cell>
          <cell r="I230" t="str">
            <v>Asset</v>
          </cell>
          <cell r="J230">
            <v>0</v>
          </cell>
          <cell r="K230">
            <v>0</v>
          </cell>
          <cell r="L230" t="str">
            <v xml:space="preserve"> </v>
          </cell>
          <cell r="M230" t="str">
            <v xml:space="preserve"> </v>
          </cell>
          <cell r="N230">
            <v>0</v>
          </cell>
          <cell r="O230" t="str">
            <v xml:space="preserve"> </v>
          </cell>
          <cell r="P230">
            <v>0</v>
          </cell>
          <cell r="Q230">
            <v>0</v>
          </cell>
          <cell r="R230" t="str">
            <v xml:space="preserve"> </v>
          </cell>
          <cell r="S230" t="str">
            <v xml:space="preserve"> </v>
          </cell>
        </row>
        <row r="231">
          <cell r="B231">
            <v>100290</v>
          </cell>
          <cell r="C231" t="str">
            <v>Mellon T294</v>
          </cell>
          <cell r="D231" t="str">
            <v>Mellon 070</v>
          </cell>
          <cell r="E231">
            <v>367</v>
          </cell>
          <cell r="F231" t="str">
            <v>A</v>
          </cell>
          <cell r="G231" t="str">
            <v>A</v>
          </cell>
          <cell r="H231" t="str">
            <v>N</v>
          </cell>
          <cell r="I231" t="str">
            <v>Asset</v>
          </cell>
          <cell r="J231">
            <v>0</v>
          </cell>
          <cell r="K231">
            <v>0</v>
          </cell>
          <cell r="L231" t="str">
            <v xml:space="preserve"> </v>
          </cell>
          <cell r="M231" t="str">
            <v xml:space="preserve"> </v>
          </cell>
          <cell r="N231">
            <v>0</v>
          </cell>
          <cell r="O231" t="str">
            <v xml:space="preserve"> </v>
          </cell>
          <cell r="P231">
            <v>0</v>
          </cell>
          <cell r="Q231">
            <v>0</v>
          </cell>
          <cell r="R231" t="str">
            <v xml:space="preserve"> </v>
          </cell>
          <cell r="S231" t="str">
            <v xml:space="preserve"> </v>
          </cell>
        </row>
        <row r="232">
          <cell r="B232">
            <v>100291</v>
          </cell>
          <cell r="C232" t="str">
            <v>Mellon T301</v>
          </cell>
          <cell r="D232" t="str">
            <v>Mellon 079</v>
          </cell>
          <cell r="E232">
            <v>367</v>
          </cell>
          <cell r="F232" t="str">
            <v>A</v>
          </cell>
          <cell r="G232" t="str">
            <v>A</v>
          </cell>
          <cell r="H232" t="str">
            <v>N</v>
          </cell>
          <cell r="I232" t="str">
            <v>Asset</v>
          </cell>
          <cell r="J232">
            <v>0</v>
          </cell>
          <cell r="K232">
            <v>0</v>
          </cell>
          <cell r="L232" t="str">
            <v xml:space="preserve"> </v>
          </cell>
          <cell r="M232" t="str">
            <v xml:space="preserve"> </v>
          </cell>
          <cell r="N232">
            <v>0</v>
          </cell>
          <cell r="O232" t="str">
            <v xml:space="preserve"> </v>
          </cell>
          <cell r="P232">
            <v>0</v>
          </cell>
          <cell r="Q232">
            <v>0</v>
          </cell>
          <cell r="R232" t="str">
            <v xml:space="preserve"> </v>
          </cell>
          <cell r="S232" t="str">
            <v xml:space="preserve"> </v>
          </cell>
        </row>
        <row r="233">
          <cell r="B233">
            <v>100292</v>
          </cell>
          <cell r="C233" t="str">
            <v>Mellon T310</v>
          </cell>
          <cell r="D233" t="str">
            <v>Mellon 040</v>
          </cell>
          <cell r="E233">
            <v>367</v>
          </cell>
          <cell r="F233" t="str">
            <v>A</v>
          </cell>
          <cell r="G233" t="str">
            <v>A</v>
          </cell>
          <cell r="H233" t="str">
            <v>N</v>
          </cell>
          <cell r="I233" t="str">
            <v>Asset</v>
          </cell>
          <cell r="J233">
            <v>0</v>
          </cell>
          <cell r="K233">
            <v>0</v>
          </cell>
          <cell r="L233" t="str">
            <v xml:space="preserve"> </v>
          </cell>
          <cell r="M233" t="str">
            <v xml:space="preserve"> </v>
          </cell>
          <cell r="N233">
            <v>0</v>
          </cell>
          <cell r="O233" t="str">
            <v xml:space="preserve"> </v>
          </cell>
          <cell r="P233">
            <v>0</v>
          </cell>
          <cell r="Q233">
            <v>0</v>
          </cell>
          <cell r="R233" t="str">
            <v xml:space="preserve"> </v>
          </cell>
          <cell r="S233" t="str">
            <v xml:space="preserve"> </v>
          </cell>
        </row>
        <row r="234">
          <cell r="B234">
            <v>100293</v>
          </cell>
          <cell r="C234" t="str">
            <v>Mellon T315</v>
          </cell>
          <cell r="D234" t="str">
            <v>Mellon 122</v>
          </cell>
          <cell r="E234">
            <v>367</v>
          </cell>
          <cell r="F234" t="str">
            <v>A</v>
          </cell>
          <cell r="G234" t="str">
            <v>A</v>
          </cell>
          <cell r="H234" t="str">
            <v>N</v>
          </cell>
          <cell r="I234" t="str">
            <v>Asset</v>
          </cell>
          <cell r="J234">
            <v>0</v>
          </cell>
          <cell r="K234">
            <v>0</v>
          </cell>
          <cell r="L234" t="str">
            <v xml:space="preserve"> </v>
          </cell>
          <cell r="M234" t="str">
            <v xml:space="preserve"> </v>
          </cell>
          <cell r="N234">
            <v>0</v>
          </cell>
          <cell r="O234" t="str">
            <v xml:space="preserve"> </v>
          </cell>
          <cell r="P234">
            <v>0</v>
          </cell>
          <cell r="Q234">
            <v>0</v>
          </cell>
          <cell r="R234" t="str">
            <v xml:space="preserve"> </v>
          </cell>
          <cell r="S234" t="str">
            <v xml:space="preserve"> </v>
          </cell>
        </row>
        <row r="235">
          <cell r="B235">
            <v>100294</v>
          </cell>
          <cell r="C235" t="str">
            <v>Mellon T317</v>
          </cell>
          <cell r="D235" t="str">
            <v>Mellon 023</v>
          </cell>
          <cell r="E235">
            <v>367</v>
          </cell>
          <cell r="F235" t="str">
            <v>A</v>
          </cell>
          <cell r="G235" t="str">
            <v>A</v>
          </cell>
          <cell r="H235" t="str">
            <v>N</v>
          </cell>
          <cell r="I235" t="str">
            <v>Asset</v>
          </cell>
          <cell r="J235">
            <v>0</v>
          </cell>
          <cell r="K235">
            <v>0</v>
          </cell>
          <cell r="L235" t="str">
            <v xml:space="preserve"> </v>
          </cell>
          <cell r="M235" t="str">
            <v xml:space="preserve"> </v>
          </cell>
          <cell r="N235">
            <v>0</v>
          </cell>
          <cell r="O235" t="str">
            <v xml:space="preserve"> </v>
          </cell>
          <cell r="P235">
            <v>0</v>
          </cell>
          <cell r="Q235">
            <v>0</v>
          </cell>
          <cell r="R235" t="str">
            <v xml:space="preserve"> </v>
          </cell>
          <cell r="S235" t="str">
            <v xml:space="preserve"> </v>
          </cell>
        </row>
        <row r="236">
          <cell r="B236">
            <v>100295</v>
          </cell>
          <cell r="C236" t="str">
            <v>Mellon T332</v>
          </cell>
          <cell r="D236" t="str">
            <v>Mellon 001</v>
          </cell>
          <cell r="E236">
            <v>367</v>
          </cell>
          <cell r="F236" t="str">
            <v>A</v>
          </cell>
          <cell r="G236" t="str">
            <v>A</v>
          </cell>
          <cell r="H236" t="str">
            <v>N</v>
          </cell>
          <cell r="I236" t="str">
            <v>Asset</v>
          </cell>
          <cell r="J236">
            <v>0</v>
          </cell>
          <cell r="K236">
            <v>0</v>
          </cell>
          <cell r="L236" t="str">
            <v xml:space="preserve"> </v>
          </cell>
          <cell r="M236" t="str">
            <v xml:space="preserve"> </v>
          </cell>
          <cell r="N236">
            <v>0</v>
          </cell>
          <cell r="O236" t="str">
            <v xml:space="preserve"> </v>
          </cell>
          <cell r="P236">
            <v>0</v>
          </cell>
          <cell r="Q236">
            <v>0</v>
          </cell>
          <cell r="R236" t="str">
            <v xml:space="preserve"> </v>
          </cell>
          <cell r="S236" t="str">
            <v xml:space="preserve"> </v>
          </cell>
        </row>
        <row r="237">
          <cell r="B237">
            <v>100296</v>
          </cell>
          <cell r="C237" t="str">
            <v>Mellon T336</v>
          </cell>
          <cell r="D237" t="str">
            <v>Mellon 041</v>
          </cell>
          <cell r="E237">
            <v>367</v>
          </cell>
          <cell r="F237" t="str">
            <v>A</v>
          </cell>
          <cell r="G237" t="str">
            <v>A</v>
          </cell>
          <cell r="H237" t="str">
            <v>N</v>
          </cell>
          <cell r="I237" t="str">
            <v>Asset</v>
          </cell>
          <cell r="J237">
            <v>0</v>
          </cell>
          <cell r="K237">
            <v>0</v>
          </cell>
          <cell r="L237" t="str">
            <v xml:space="preserve"> </v>
          </cell>
          <cell r="M237" t="str">
            <v xml:space="preserve"> </v>
          </cell>
          <cell r="N237">
            <v>0</v>
          </cell>
          <cell r="O237" t="str">
            <v xml:space="preserve"> </v>
          </cell>
          <cell r="P237">
            <v>0</v>
          </cell>
          <cell r="Q237">
            <v>0</v>
          </cell>
          <cell r="R237" t="str">
            <v xml:space="preserve"> </v>
          </cell>
          <cell r="S237" t="str">
            <v xml:space="preserve"> </v>
          </cell>
        </row>
        <row r="238">
          <cell r="B238">
            <v>100297</v>
          </cell>
          <cell r="C238" t="str">
            <v>Mellon T338</v>
          </cell>
          <cell r="D238" t="str">
            <v>Mellon 008</v>
          </cell>
          <cell r="E238">
            <v>367</v>
          </cell>
          <cell r="F238" t="str">
            <v>A</v>
          </cell>
          <cell r="G238" t="str">
            <v>A</v>
          </cell>
          <cell r="H238" t="str">
            <v>N</v>
          </cell>
          <cell r="I238" t="str">
            <v>Asset</v>
          </cell>
          <cell r="J238">
            <v>0</v>
          </cell>
          <cell r="K238">
            <v>0</v>
          </cell>
          <cell r="L238" t="str">
            <v xml:space="preserve"> </v>
          </cell>
          <cell r="M238" t="str">
            <v xml:space="preserve"> </v>
          </cell>
          <cell r="N238">
            <v>0</v>
          </cell>
          <cell r="O238" t="str">
            <v xml:space="preserve"> </v>
          </cell>
          <cell r="P238">
            <v>0</v>
          </cell>
          <cell r="Q238">
            <v>0</v>
          </cell>
          <cell r="R238" t="str">
            <v xml:space="preserve"> </v>
          </cell>
          <cell r="S238" t="str">
            <v xml:space="preserve"> </v>
          </cell>
        </row>
        <row r="239">
          <cell r="B239">
            <v>100298</v>
          </cell>
          <cell r="C239" t="str">
            <v>Mellon T341</v>
          </cell>
          <cell r="D239" t="str">
            <v>Mellon 079</v>
          </cell>
          <cell r="E239">
            <v>367</v>
          </cell>
          <cell r="F239" t="str">
            <v>A</v>
          </cell>
          <cell r="G239" t="str">
            <v>A</v>
          </cell>
          <cell r="H239" t="str">
            <v>N</v>
          </cell>
          <cell r="I239" t="str">
            <v>Asset</v>
          </cell>
          <cell r="J239">
            <v>0</v>
          </cell>
          <cell r="K239">
            <v>0</v>
          </cell>
          <cell r="L239" t="str">
            <v xml:space="preserve"> </v>
          </cell>
          <cell r="M239" t="str">
            <v xml:space="preserve"> </v>
          </cell>
          <cell r="N239">
            <v>0</v>
          </cell>
          <cell r="O239" t="str">
            <v xml:space="preserve"> </v>
          </cell>
          <cell r="P239">
            <v>0</v>
          </cell>
          <cell r="Q239">
            <v>0</v>
          </cell>
          <cell r="R239" t="str">
            <v xml:space="preserve"> </v>
          </cell>
          <cell r="S239" t="str">
            <v xml:space="preserve"> </v>
          </cell>
        </row>
        <row r="240">
          <cell r="B240">
            <v>100299</v>
          </cell>
          <cell r="C240" t="str">
            <v>Mellon T343</v>
          </cell>
          <cell r="D240" t="str">
            <v>Mellon 079</v>
          </cell>
          <cell r="E240">
            <v>367</v>
          </cell>
          <cell r="F240" t="str">
            <v>A</v>
          </cell>
          <cell r="G240" t="str">
            <v>A</v>
          </cell>
          <cell r="H240" t="str">
            <v>N</v>
          </cell>
          <cell r="I240" t="str">
            <v>Asset</v>
          </cell>
          <cell r="J240">
            <v>0</v>
          </cell>
          <cell r="K240">
            <v>0</v>
          </cell>
          <cell r="L240" t="str">
            <v xml:space="preserve"> </v>
          </cell>
          <cell r="M240" t="str">
            <v xml:space="preserve"> </v>
          </cell>
          <cell r="N240">
            <v>0</v>
          </cell>
          <cell r="O240" t="str">
            <v xml:space="preserve"> </v>
          </cell>
          <cell r="P240">
            <v>0</v>
          </cell>
          <cell r="Q240">
            <v>0</v>
          </cell>
          <cell r="R240" t="str">
            <v xml:space="preserve"> </v>
          </cell>
          <cell r="S240" t="str">
            <v xml:space="preserve"> </v>
          </cell>
        </row>
        <row r="241">
          <cell r="B241">
            <v>100300</v>
          </cell>
          <cell r="C241" t="str">
            <v>Mellon T333</v>
          </cell>
          <cell r="D241" t="str">
            <v>Mellon 001</v>
          </cell>
          <cell r="E241">
            <v>367</v>
          </cell>
          <cell r="F241" t="str">
            <v>A</v>
          </cell>
          <cell r="G241" t="str">
            <v>A</v>
          </cell>
          <cell r="H241" t="str">
            <v>N</v>
          </cell>
          <cell r="I241" t="str">
            <v>Asset</v>
          </cell>
          <cell r="J241">
            <v>0</v>
          </cell>
          <cell r="K241">
            <v>0</v>
          </cell>
          <cell r="L241" t="str">
            <v xml:space="preserve"> </v>
          </cell>
          <cell r="M241" t="str">
            <v xml:space="preserve"> </v>
          </cell>
          <cell r="N241">
            <v>0</v>
          </cell>
          <cell r="O241" t="str">
            <v xml:space="preserve"> </v>
          </cell>
          <cell r="P241">
            <v>0</v>
          </cell>
          <cell r="Q241">
            <v>0</v>
          </cell>
          <cell r="R241" t="str">
            <v xml:space="preserve"> </v>
          </cell>
          <cell r="S241" t="str">
            <v xml:space="preserve"> </v>
          </cell>
        </row>
        <row r="242">
          <cell r="B242">
            <v>100301</v>
          </cell>
          <cell r="C242" t="str">
            <v>Mellon T334</v>
          </cell>
          <cell r="D242" t="str">
            <v>Mellon 001</v>
          </cell>
          <cell r="E242">
            <v>367</v>
          </cell>
          <cell r="F242" t="str">
            <v>A</v>
          </cell>
          <cell r="G242" t="str">
            <v>A</v>
          </cell>
          <cell r="H242" t="str">
            <v>N</v>
          </cell>
          <cell r="I242" t="str">
            <v>Asset</v>
          </cell>
          <cell r="J242">
            <v>0</v>
          </cell>
          <cell r="K242">
            <v>0</v>
          </cell>
          <cell r="L242" t="str">
            <v xml:space="preserve"> </v>
          </cell>
          <cell r="M242" t="str">
            <v xml:space="preserve"> </v>
          </cell>
          <cell r="N242">
            <v>0</v>
          </cell>
          <cell r="O242" t="str">
            <v xml:space="preserve"> </v>
          </cell>
          <cell r="P242">
            <v>0</v>
          </cell>
          <cell r="Q242">
            <v>0</v>
          </cell>
          <cell r="R242" t="str">
            <v xml:space="preserve"> </v>
          </cell>
          <cell r="S242" t="str">
            <v xml:space="preserve"> </v>
          </cell>
        </row>
        <row r="243">
          <cell r="B243">
            <v>100302</v>
          </cell>
          <cell r="C243" t="str">
            <v>Mellon T339</v>
          </cell>
          <cell r="D243" t="str">
            <v>Mellon 079</v>
          </cell>
          <cell r="E243">
            <v>367</v>
          </cell>
          <cell r="F243" t="str">
            <v>A</v>
          </cell>
          <cell r="G243" t="str">
            <v>A</v>
          </cell>
          <cell r="H243" t="str">
            <v>N</v>
          </cell>
          <cell r="I243" t="str">
            <v>Asset</v>
          </cell>
          <cell r="J243">
            <v>0</v>
          </cell>
          <cell r="K243">
            <v>0</v>
          </cell>
          <cell r="L243" t="str">
            <v xml:space="preserve"> </v>
          </cell>
          <cell r="M243" t="str">
            <v xml:space="preserve"> </v>
          </cell>
          <cell r="N243">
            <v>0</v>
          </cell>
          <cell r="O243" t="str">
            <v xml:space="preserve"> </v>
          </cell>
          <cell r="P243">
            <v>0</v>
          </cell>
          <cell r="Q243">
            <v>0</v>
          </cell>
          <cell r="R243" t="str">
            <v xml:space="preserve"> </v>
          </cell>
          <cell r="S243" t="str">
            <v xml:space="preserve"> </v>
          </cell>
        </row>
        <row r="244">
          <cell r="B244">
            <v>100303</v>
          </cell>
          <cell r="C244" t="str">
            <v>Mellon T331</v>
          </cell>
          <cell r="D244" t="str">
            <v>Mellon 001</v>
          </cell>
          <cell r="E244">
            <v>367</v>
          </cell>
          <cell r="F244" t="str">
            <v>A</v>
          </cell>
          <cell r="G244" t="str">
            <v>A</v>
          </cell>
          <cell r="H244" t="str">
            <v>N</v>
          </cell>
          <cell r="I244" t="str">
            <v>Asset</v>
          </cell>
          <cell r="J244">
            <v>0</v>
          </cell>
          <cell r="K244">
            <v>0</v>
          </cell>
          <cell r="L244" t="str">
            <v xml:space="preserve"> </v>
          </cell>
          <cell r="M244" t="str">
            <v xml:space="preserve"> </v>
          </cell>
          <cell r="N244">
            <v>0</v>
          </cell>
          <cell r="O244" t="str">
            <v xml:space="preserve"> </v>
          </cell>
          <cell r="P244">
            <v>0</v>
          </cell>
          <cell r="Q244">
            <v>0</v>
          </cell>
          <cell r="R244" t="str">
            <v xml:space="preserve"> </v>
          </cell>
          <cell r="S244" t="str">
            <v xml:space="preserve"> </v>
          </cell>
        </row>
        <row r="245">
          <cell r="B245">
            <v>100304</v>
          </cell>
          <cell r="C245" t="str">
            <v>Mellon T335</v>
          </cell>
          <cell r="D245" t="str">
            <v>Mellon 001</v>
          </cell>
          <cell r="E245">
            <v>367</v>
          </cell>
          <cell r="F245" t="str">
            <v>A</v>
          </cell>
          <cell r="G245" t="str">
            <v>A</v>
          </cell>
          <cell r="H245" t="str">
            <v>N</v>
          </cell>
          <cell r="I245" t="str">
            <v>Asset</v>
          </cell>
          <cell r="J245">
            <v>0</v>
          </cell>
          <cell r="K245">
            <v>0</v>
          </cell>
          <cell r="L245" t="str">
            <v xml:space="preserve"> </v>
          </cell>
          <cell r="M245" t="str">
            <v xml:space="preserve"> </v>
          </cell>
          <cell r="N245">
            <v>0</v>
          </cell>
          <cell r="O245" t="str">
            <v xml:space="preserve"> </v>
          </cell>
          <cell r="P245">
            <v>0</v>
          </cell>
          <cell r="Q245">
            <v>0</v>
          </cell>
          <cell r="R245" t="str">
            <v xml:space="preserve"> </v>
          </cell>
          <cell r="S245" t="str">
            <v xml:space="preserve"> </v>
          </cell>
        </row>
        <row r="246">
          <cell r="B246">
            <v>100305</v>
          </cell>
          <cell r="C246" t="str">
            <v>Mellon T340</v>
          </cell>
          <cell r="D246" t="str">
            <v>Mellon 079</v>
          </cell>
          <cell r="E246">
            <v>367</v>
          </cell>
          <cell r="F246" t="str">
            <v>A</v>
          </cell>
          <cell r="G246" t="str">
            <v>A</v>
          </cell>
          <cell r="H246" t="str">
            <v>N</v>
          </cell>
          <cell r="I246" t="str">
            <v>Asset</v>
          </cell>
          <cell r="J246">
            <v>0</v>
          </cell>
          <cell r="K246">
            <v>0</v>
          </cell>
          <cell r="L246" t="str">
            <v xml:space="preserve"> </v>
          </cell>
          <cell r="M246" t="str">
            <v xml:space="preserve"> </v>
          </cell>
          <cell r="N246">
            <v>0</v>
          </cell>
          <cell r="O246" t="str">
            <v xml:space="preserve"> </v>
          </cell>
          <cell r="P246">
            <v>0</v>
          </cell>
          <cell r="Q246">
            <v>0</v>
          </cell>
          <cell r="R246" t="str">
            <v xml:space="preserve"> </v>
          </cell>
          <cell r="S246" t="str">
            <v xml:space="preserve"> </v>
          </cell>
        </row>
        <row r="247">
          <cell r="B247">
            <v>100306</v>
          </cell>
          <cell r="C247" t="str">
            <v>Mellon T330</v>
          </cell>
          <cell r="D247" t="str">
            <v>Mellon 041</v>
          </cell>
          <cell r="E247">
            <v>367</v>
          </cell>
          <cell r="F247" t="str">
            <v>A</v>
          </cell>
          <cell r="G247" t="str">
            <v>A</v>
          </cell>
          <cell r="H247" t="str">
            <v>N</v>
          </cell>
          <cell r="I247" t="str">
            <v>Asset</v>
          </cell>
          <cell r="J247">
            <v>0</v>
          </cell>
          <cell r="K247">
            <v>0</v>
          </cell>
          <cell r="L247" t="str">
            <v xml:space="preserve"> </v>
          </cell>
          <cell r="M247" t="str">
            <v xml:space="preserve"> </v>
          </cell>
          <cell r="N247">
            <v>0</v>
          </cell>
          <cell r="O247" t="str">
            <v xml:space="preserve"> </v>
          </cell>
          <cell r="P247">
            <v>0</v>
          </cell>
          <cell r="Q247">
            <v>0</v>
          </cell>
          <cell r="R247" t="str">
            <v xml:space="preserve"> </v>
          </cell>
          <cell r="S247" t="str">
            <v xml:space="preserve"> </v>
          </cell>
        </row>
        <row r="248">
          <cell r="B248">
            <v>100307</v>
          </cell>
          <cell r="C248" t="str">
            <v>Mellon T337</v>
          </cell>
          <cell r="D248" t="str">
            <v>Mellon 119</v>
          </cell>
          <cell r="E248">
            <v>367</v>
          </cell>
          <cell r="F248" t="str">
            <v>A</v>
          </cell>
          <cell r="G248" t="str">
            <v>A</v>
          </cell>
          <cell r="H248" t="str">
            <v>N</v>
          </cell>
          <cell r="I248" t="str">
            <v>Asset</v>
          </cell>
          <cell r="J248">
            <v>0</v>
          </cell>
          <cell r="K248">
            <v>0</v>
          </cell>
          <cell r="L248" t="str">
            <v xml:space="preserve"> </v>
          </cell>
          <cell r="M248" t="str">
            <v xml:space="preserve"> </v>
          </cell>
          <cell r="N248">
            <v>0</v>
          </cell>
          <cell r="O248" t="str">
            <v xml:space="preserve"> </v>
          </cell>
          <cell r="P248">
            <v>0</v>
          </cell>
          <cell r="Q248">
            <v>0</v>
          </cell>
          <cell r="R248" t="str">
            <v xml:space="preserve"> </v>
          </cell>
          <cell r="S248" t="str">
            <v xml:space="preserve"> </v>
          </cell>
        </row>
        <row r="249">
          <cell r="B249">
            <v>100308</v>
          </cell>
          <cell r="C249" t="str">
            <v>Mellon T342</v>
          </cell>
          <cell r="D249" t="str">
            <v>Mellon 079</v>
          </cell>
          <cell r="E249">
            <v>367</v>
          </cell>
          <cell r="F249" t="str">
            <v>A</v>
          </cell>
          <cell r="G249" t="str">
            <v>A</v>
          </cell>
          <cell r="H249" t="str">
            <v>N</v>
          </cell>
          <cell r="I249" t="str">
            <v>Asset</v>
          </cell>
          <cell r="J249">
            <v>0</v>
          </cell>
          <cell r="K249">
            <v>0</v>
          </cell>
          <cell r="L249" t="str">
            <v xml:space="preserve"> </v>
          </cell>
          <cell r="M249" t="str">
            <v xml:space="preserve"> </v>
          </cell>
          <cell r="N249">
            <v>0</v>
          </cell>
          <cell r="O249" t="str">
            <v xml:space="preserve"> </v>
          </cell>
          <cell r="P249">
            <v>0</v>
          </cell>
          <cell r="Q249">
            <v>0</v>
          </cell>
          <cell r="R249" t="str">
            <v xml:space="preserve"> </v>
          </cell>
          <cell r="S249" t="str">
            <v xml:space="preserve"> </v>
          </cell>
        </row>
        <row r="250">
          <cell r="B250">
            <v>100309</v>
          </cell>
          <cell r="C250" t="str">
            <v>Mellon T344</v>
          </cell>
          <cell r="D250" t="str">
            <v>Mellon 079</v>
          </cell>
          <cell r="E250">
            <v>367</v>
          </cell>
          <cell r="F250" t="str">
            <v>A</v>
          </cell>
          <cell r="G250" t="str">
            <v>A</v>
          </cell>
          <cell r="H250" t="str">
            <v>N</v>
          </cell>
          <cell r="I250" t="str">
            <v>Asset</v>
          </cell>
          <cell r="J250">
            <v>0</v>
          </cell>
          <cell r="K250">
            <v>0</v>
          </cell>
          <cell r="L250" t="str">
            <v xml:space="preserve"> </v>
          </cell>
          <cell r="M250" t="str">
            <v xml:space="preserve"> </v>
          </cell>
          <cell r="N250">
            <v>0</v>
          </cell>
          <cell r="O250" t="str">
            <v xml:space="preserve"> </v>
          </cell>
          <cell r="P250">
            <v>0</v>
          </cell>
          <cell r="Q250">
            <v>0</v>
          </cell>
          <cell r="R250" t="str">
            <v xml:space="preserve"> </v>
          </cell>
          <cell r="S250" t="str">
            <v xml:space="preserve"> </v>
          </cell>
        </row>
        <row r="251">
          <cell r="B251">
            <v>100310</v>
          </cell>
          <cell r="C251" t="str">
            <v>Mellon T345</v>
          </cell>
          <cell r="D251" t="str">
            <v>Mellon 079</v>
          </cell>
          <cell r="E251">
            <v>367</v>
          </cell>
          <cell r="F251" t="str">
            <v>A</v>
          </cell>
          <cell r="G251" t="str">
            <v>A</v>
          </cell>
          <cell r="H251" t="str">
            <v>N</v>
          </cell>
          <cell r="I251" t="str">
            <v>Asset</v>
          </cell>
          <cell r="J251">
            <v>0</v>
          </cell>
          <cell r="K251">
            <v>0</v>
          </cell>
          <cell r="L251" t="str">
            <v xml:space="preserve"> </v>
          </cell>
          <cell r="M251" t="str">
            <v xml:space="preserve"> </v>
          </cell>
          <cell r="N251">
            <v>0</v>
          </cell>
          <cell r="O251" t="str">
            <v xml:space="preserve"> </v>
          </cell>
          <cell r="P251">
            <v>0</v>
          </cell>
          <cell r="Q251">
            <v>0</v>
          </cell>
          <cell r="R251" t="str">
            <v xml:space="preserve"> </v>
          </cell>
          <cell r="S251" t="str">
            <v xml:space="preserve"> </v>
          </cell>
        </row>
        <row r="252">
          <cell r="B252">
            <v>100311</v>
          </cell>
          <cell r="C252" t="str">
            <v>HSD Cash Contra</v>
          </cell>
          <cell r="D252" t="str">
            <v>HSCCash</v>
          </cell>
          <cell r="E252">
            <v>367</v>
          </cell>
          <cell r="F252" t="str">
            <v>A</v>
          </cell>
          <cell r="G252" t="str">
            <v>A</v>
          </cell>
          <cell r="H252" t="str">
            <v>N</v>
          </cell>
          <cell r="I252" t="str">
            <v>Asset</v>
          </cell>
          <cell r="J252">
            <v>0</v>
          </cell>
          <cell r="K252">
            <v>0</v>
          </cell>
          <cell r="L252" t="str">
            <v xml:space="preserve"> </v>
          </cell>
          <cell r="M252" t="str">
            <v xml:space="preserve"> </v>
          </cell>
          <cell r="N252">
            <v>0</v>
          </cell>
          <cell r="O252" t="str">
            <v xml:space="preserve"> </v>
          </cell>
          <cell r="P252">
            <v>0</v>
          </cell>
          <cell r="Q252">
            <v>0</v>
          </cell>
          <cell r="R252" t="str">
            <v xml:space="preserve"> </v>
          </cell>
          <cell r="S252" t="str">
            <v xml:space="preserve"> </v>
          </cell>
        </row>
        <row r="253">
          <cell r="B253">
            <v>100312</v>
          </cell>
          <cell r="C253" t="str">
            <v>Wells Fargo Mstr Concentration</v>
          </cell>
          <cell r="D253" t="str">
            <v>WFMstrCo</v>
          </cell>
          <cell r="E253">
            <v>367</v>
          </cell>
          <cell r="F253" t="str">
            <v>A</v>
          </cell>
          <cell r="G253" t="str">
            <v>A</v>
          </cell>
          <cell r="H253" t="str">
            <v>N</v>
          </cell>
          <cell r="I253" t="str">
            <v>Asset</v>
          </cell>
          <cell r="J253">
            <v>0</v>
          </cell>
          <cell r="K253">
            <v>0</v>
          </cell>
          <cell r="L253" t="str">
            <v xml:space="preserve"> </v>
          </cell>
          <cell r="M253" t="str">
            <v xml:space="preserve"> </v>
          </cell>
          <cell r="N253">
            <v>0</v>
          </cell>
          <cell r="O253" t="str">
            <v xml:space="preserve"> </v>
          </cell>
          <cell r="P253">
            <v>0</v>
          </cell>
          <cell r="Q253">
            <v>0</v>
          </cell>
          <cell r="R253" t="str">
            <v xml:space="preserve"> </v>
          </cell>
          <cell r="S253" t="str">
            <v xml:space="preserve"> </v>
          </cell>
        </row>
        <row r="254">
          <cell r="B254">
            <v>100313</v>
          </cell>
          <cell r="C254" t="str">
            <v>Wells Fargo Depository Account</v>
          </cell>
          <cell r="D254" t="str">
            <v>WFDepAct</v>
          </cell>
          <cell r="E254">
            <v>367</v>
          </cell>
          <cell r="F254" t="str">
            <v>A</v>
          </cell>
          <cell r="G254" t="str">
            <v>A</v>
          </cell>
          <cell r="H254" t="str">
            <v>N</v>
          </cell>
          <cell r="I254" t="str">
            <v>Asset</v>
          </cell>
          <cell r="J254">
            <v>0</v>
          </cell>
          <cell r="K254">
            <v>0</v>
          </cell>
          <cell r="L254" t="str">
            <v xml:space="preserve"> </v>
          </cell>
          <cell r="M254" t="str">
            <v xml:space="preserve"> </v>
          </cell>
          <cell r="N254">
            <v>0</v>
          </cell>
          <cell r="O254" t="str">
            <v xml:space="preserve"> </v>
          </cell>
          <cell r="P254">
            <v>0</v>
          </cell>
          <cell r="Q254">
            <v>0</v>
          </cell>
          <cell r="R254" t="str">
            <v xml:space="preserve"> </v>
          </cell>
          <cell r="S254" t="str">
            <v xml:space="preserve"> </v>
          </cell>
        </row>
        <row r="255">
          <cell r="B255">
            <v>100314</v>
          </cell>
          <cell r="C255" t="str">
            <v>Wells Fargo SMM CBO</v>
          </cell>
          <cell r="D255" t="str">
            <v>WFSmmCBO</v>
          </cell>
          <cell r="E255">
            <v>367</v>
          </cell>
          <cell r="F255" t="str">
            <v>A</v>
          </cell>
          <cell r="G255" t="str">
            <v>A</v>
          </cell>
          <cell r="H255" t="str">
            <v>N</v>
          </cell>
          <cell r="I255" t="str">
            <v>Asset</v>
          </cell>
          <cell r="J255">
            <v>0</v>
          </cell>
          <cell r="K255">
            <v>0</v>
          </cell>
          <cell r="L255" t="str">
            <v xml:space="preserve"> </v>
          </cell>
          <cell r="M255" t="str">
            <v xml:space="preserve"> </v>
          </cell>
          <cell r="N255">
            <v>0</v>
          </cell>
          <cell r="O255" t="str">
            <v xml:space="preserve"> </v>
          </cell>
          <cell r="P255">
            <v>0</v>
          </cell>
          <cell r="Q255">
            <v>0</v>
          </cell>
          <cell r="R255" t="str">
            <v xml:space="preserve"> </v>
          </cell>
          <cell r="S255" t="str">
            <v xml:space="preserve"> </v>
          </cell>
        </row>
        <row r="256">
          <cell r="B256">
            <v>100315</v>
          </cell>
          <cell r="C256" t="str">
            <v>Wells Fargo SMM Primary Acct</v>
          </cell>
          <cell r="D256" t="str">
            <v>WF SMM Pr</v>
          </cell>
          <cell r="E256">
            <v>367</v>
          </cell>
          <cell r="F256" t="str">
            <v>A</v>
          </cell>
          <cell r="G256" t="str">
            <v>A</v>
          </cell>
          <cell r="H256" t="str">
            <v>N</v>
          </cell>
          <cell r="I256" t="str">
            <v>Asset</v>
          </cell>
          <cell r="J256">
            <v>0</v>
          </cell>
          <cell r="K256">
            <v>0</v>
          </cell>
          <cell r="L256" t="str">
            <v xml:space="preserve"> </v>
          </cell>
          <cell r="M256" t="str">
            <v xml:space="preserve"> </v>
          </cell>
          <cell r="N256">
            <v>0</v>
          </cell>
          <cell r="O256" t="str">
            <v xml:space="preserve"> </v>
          </cell>
          <cell r="P256">
            <v>0</v>
          </cell>
          <cell r="Q256">
            <v>0</v>
          </cell>
          <cell r="R256" t="str">
            <v xml:space="preserve"> </v>
          </cell>
          <cell r="S256" t="str">
            <v xml:space="preserve"> </v>
          </cell>
        </row>
        <row r="257">
          <cell r="B257">
            <v>100316</v>
          </cell>
          <cell r="C257" t="str">
            <v>Wells Fargo PBC Primary Acct</v>
          </cell>
          <cell r="D257" t="str">
            <v>WF PBC Pri</v>
          </cell>
          <cell r="E257">
            <v>367</v>
          </cell>
          <cell r="F257" t="str">
            <v>A</v>
          </cell>
          <cell r="G257" t="str">
            <v>A</v>
          </cell>
          <cell r="H257" t="str">
            <v>N</v>
          </cell>
          <cell r="I257" t="str">
            <v>Asset</v>
          </cell>
          <cell r="J257">
            <v>0</v>
          </cell>
          <cell r="K257">
            <v>0</v>
          </cell>
          <cell r="L257" t="str">
            <v xml:space="preserve"> </v>
          </cell>
          <cell r="M257" t="str">
            <v xml:space="preserve"> </v>
          </cell>
          <cell r="N257">
            <v>0</v>
          </cell>
          <cell r="O257" t="str">
            <v xml:space="preserve"> </v>
          </cell>
          <cell r="P257">
            <v>0</v>
          </cell>
          <cell r="Q257">
            <v>0</v>
          </cell>
          <cell r="R257" t="str">
            <v xml:space="preserve"> </v>
          </cell>
          <cell r="S257" t="str">
            <v xml:space="preserve"> </v>
          </cell>
        </row>
        <row r="258">
          <cell r="B258">
            <v>100317</v>
          </cell>
          <cell r="C258" t="str">
            <v>Wells Fargo PF Primary Acct</v>
          </cell>
          <cell r="D258" t="str">
            <v>WF PF Prim</v>
          </cell>
          <cell r="E258">
            <v>367</v>
          </cell>
          <cell r="F258" t="str">
            <v>A</v>
          </cell>
          <cell r="G258" t="str">
            <v>A</v>
          </cell>
          <cell r="H258" t="str">
            <v>N</v>
          </cell>
          <cell r="I258" t="str">
            <v>Asset</v>
          </cell>
          <cell r="J258">
            <v>0</v>
          </cell>
          <cell r="K258">
            <v>0</v>
          </cell>
          <cell r="L258" t="str">
            <v xml:space="preserve"> </v>
          </cell>
          <cell r="M258" t="str">
            <v xml:space="preserve"> </v>
          </cell>
          <cell r="N258">
            <v>0</v>
          </cell>
          <cell r="O258" t="str">
            <v xml:space="preserve"> </v>
          </cell>
          <cell r="P258">
            <v>0</v>
          </cell>
          <cell r="Q258">
            <v>0</v>
          </cell>
          <cell r="R258" t="str">
            <v xml:space="preserve"> </v>
          </cell>
          <cell r="S258" t="str">
            <v xml:space="preserve"> </v>
          </cell>
        </row>
        <row r="259">
          <cell r="B259">
            <v>100318</v>
          </cell>
          <cell r="C259" t="str">
            <v>Wells Fargo Mapping Acct</v>
          </cell>
          <cell r="D259" t="str">
            <v>WF PH Map</v>
          </cell>
          <cell r="E259">
            <v>367</v>
          </cell>
          <cell r="F259" t="str">
            <v>A</v>
          </cell>
          <cell r="G259" t="str">
            <v>A</v>
          </cell>
          <cell r="H259" t="str">
            <v>N</v>
          </cell>
          <cell r="I259" t="str">
            <v>Asset</v>
          </cell>
          <cell r="J259">
            <v>0</v>
          </cell>
          <cell r="K259">
            <v>0</v>
          </cell>
          <cell r="L259" t="str">
            <v xml:space="preserve"> </v>
          </cell>
          <cell r="M259" t="str">
            <v xml:space="preserve"> </v>
          </cell>
          <cell r="N259">
            <v>0</v>
          </cell>
          <cell r="O259" t="str">
            <v xml:space="preserve"> </v>
          </cell>
          <cell r="P259">
            <v>0</v>
          </cell>
          <cell r="Q259">
            <v>0</v>
          </cell>
          <cell r="R259" t="str">
            <v xml:space="preserve"> </v>
          </cell>
          <cell r="S259" t="str">
            <v xml:space="preserve"> </v>
          </cell>
        </row>
        <row r="260">
          <cell r="B260">
            <v>100319</v>
          </cell>
          <cell r="C260" t="str">
            <v>Non Alpha Fund Contra Cash</v>
          </cell>
          <cell r="D260" t="str">
            <v>CCRestrd</v>
          </cell>
          <cell r="E260">
            <v>367</v>
          </cell>
          <cell r="F260" t="str">
            <v>I</v>
          </cell>
          <cell r="G260" t="str">
            <v>A</v>
          </cell>
          <cell r="H260" t="str">
            <v>N</v>
          </cell>
          <cell r="I260" t="str">
            <v>Asset</v>
          </cell>
          <cell r="J260">
            <v>0</v>
          </cell>
          <cell r="K260">
            <v>0</v>
          </cell>
          <cell r="L260">
            <v>0</v>
          </cell>
          <cell r="M260">
            <v>0</v>
          </cell>
          <cell r="N260">
            <v>0</v>
          </cell>
          <cell r="O260">
            <v>0</v>
          </cell>
          <cell r="P260">
            <v>0</v>
          </cell>
          <cell r="Q260">
            <v>0</v>
          </cell>
          <cell r="R260">
            <v>0</v>
          </cell>
          <cell r="S260">
            <v>0</v>
          </cell>
        </row>
        <row r="261">
          <cell r="B261">
            <v>104000</v>
          </cell>
          <cell r="C261" t="str">
            <v>Petty Cash</v>
          </cell>
          <cell r="D261" t="str">
            <v>Petty Cash</v>
          </cell>
          <cell r="E261">
            <v>367</v>
          </cell>
          <cell r="F261" t="str">
            <v>A</v>
          </cell>
          <cell r="G261" t="str">
            <v>A</v>
          </cell>
          <cell r="H261" t="str">
            <v>N</v>
          </cell>
          <cell r="I261" t="str">
            <v>Asset</v>
          </cell>
          <cell r="J261">
            <v>0</v>
          </cell>
          <cell r="K261">
            <v>0</v>
          </cell>
          <cell r="L261" t="str">
            <v xml:space="preserve"> </v>
          </cell>
          <cell r="M261" t="str">
            <v xml:space="preserve"> </v>
          </cell>
          <cell r="N261">
            <v>0</v>
          </cell>
          <cell r="O261" t="str">
            <v xml:space="preserve"> </v>
          </cell>
          <cell r="P261">
            <v>0</v>
          </cell>
          <cell r="Q261">
            <v>0</v>
          </cell>
          <cell r="R261" t="str">
            <v xml:space="preserve"> </v>
          </cell>
          <cell r="S261" t="str">
            <v xml:space="preserve"> </v>
          </cell>
        </row>
        <row r="262">
          <cell r="B262">
            <v>104005</v>
          </cell>
          <cell r="C262" t="str">
            <v>Cash Change Fund</v>
          </cell>
          <cell r="D262" t="str">
            <v>Cash Chang</v>
          </cell>
          <cell r="E262">
            <v>367</v>
          </cell>
          <cell r="F262" t="str">
            <v>A</v>
          </cell>
          <cell r="G262" t="str">
            <v>A</v>
          </cell>
          <cell r="H262" t="str">
            <v>N</v>
          </cell>
          <cell r="I262" t="str">
            <v>Asset</v>
          </cell>
          <cell r="J262">
            <v>0</v>
          </cell>
          <cell r="K262">
            <v>0</v>
          </cell>
          <cell r="L262" t="str">
            <v xml:space="preserve"> </v>
          </cell>
          <cell r="M262" t="str">
            <v xml:space="preserve"> </v>
          </cell>
          <cell r="N262">
            <v>0</v>
          </cell>
          <cell r="O262" t="str">
            <v xml:space="preserve"> </v>
          </cell>
          <cell r="P262">
            <v>0</v>
          </cell>
          <cell r="Q262">
            <v>0</v>
          </cell>
          <cell r="R262" t="str">
            <v xml:space="preserve"> </v>
          </cell>
          <cell r="S262" t="str">
            <v xml:space="preserve"> </v>
          </cell>
        </row>
        <row r="263">
          <cell r="B263">
            <v>104006</v>
          </cell>
          <cell r="C263" t="str">
            <v>Cash Payroll</v>
          </cell>
          <cell r="D263" t="str">
            <v>CashPR</v>
          </cell>
          <cell r="E263">
            <v>36892</v>
          </cell>
          <cell r="F263" t="str">
            <v>A</v>
          </cell>
          <cell r="G263" t="str">
            <v>A</v>
          </cell>
          <cell r="H263" t="str">
            <v>N</v>
          </cell>
          <cell r="I263" t="str">
            <v>Asset</v>
          </cell>
          <cell r="J263" t="str">
            <v>Legacy Payroll</v>
          </cell>
          <cell r="K263">
            <v>0</v>
          </cell>
          <cell r="L263" t="str">
            <v xml:space="preserve"> </v>
          </cell>
          <cell r="M263" t="str">
            <v xml:space="preserve"> </v>
          </cell>
          <cell r="N263">
            <v>0</v>
          </cell>
          <cell r="O263">
            <v>0</v>
          </cell>
          <cell r="P263">
            <v>0</v>
          </cell>
          <cell r="Q263">
            <v>0</v>
          </cell>
          <cell r="R263" t="str">
            <v xml:space="preserve"> </v>
          </cell>
          <cell r="S263" t="str">
            <v xml:space="preserve"> </v>
          </cell>
        </row>
        <row r="264">
          <cell r="B264">
            <v>104006</v>
          </cell>
          <cell r="C264" t="str">
            <v>Cash Payroll</v>
          </cell>
          <cell r="D264" t="str">
            <v>CashPR</v>
          </cell>
          <cell r="E264">
            <v>367</v>
          </cell>
          <cell r="F264" t="str">
            <v>A</v>
          </cell>
          <cell r="G264" t="str">
            <v>A</v>
          </cell>
          <cell r="H264" t="str">
            <v>N</v>
          </cell>
          <cell r="I264" t="str">
            <v>Asset</v>
          </cell>
          <cell r="J264" t="str">
            <v>Legacy Payroll</v>
          </cell>
          <cell r="K264">
            <v>0</v>
          </cell>
          <cell r="L264" t="str">
            <v xml:space="preserve"> </v>
          </cell>
          <cell r="M264" t="str">
            <v xml:space="preserve"> </v>
          </cell>
          <cell r="N264">
            <v>0</v>
          </cell>
          <cell r="O264">
            <v>0</v>
          </cell>
          <cell r="P264">
            <v>0</v>
          </cell>
          <cell r="Q264">
            <v>0</v>
          </cell>
          <cell r="R264" t="str">
            <v xml:space="preserve"> </v>
          </cell>
          <cell r="S264" t="str">
            <v xml:space="preserve"> </v>
          </cell>
        </row>
        <row r="265">
          <cell r="B265">
            <v>104007</v>
          </cell>
          <cell r="C265" t="str">
            <v>Cash Accounts Payable</v>
          </cell>
          <cell r="D265" t="str">
            <v>CashAP</v>
          </cell>
          <cell r="E265">
            <v>36892</v>
          </cell>
          <cell r="F265" t="str">
            <v>A</v>
          </cell>
          <cell r="G265" t="str">
            <v>A</v>
          </cell>
          <cell r="H265" t="str">
            <v>N</v>
          </cell>
          <cell r="I265" t="str">
            <v>Asset</v>
          </cell>
          <cell r="J265" t="str">
            <v>Legacy Accounts Payable</v>
          </cell>
          <cell r="K265">
            <v>0</v>
          </cell>
          <cell r="L265" t="str">
            <v xml:space="preserve"> </v>
          </cell>
          <cell r="M265" t="str">
            <v xml:space="preserve"> </v>
          </cell>
          <cell r="N265">
            <v>0</v>
          </cell>
          <cell r="O265">
            <v>0</v>
          </cell>
          <cell r="P265">
            <v>0</v>
          </cell>
          <cell r="Q265">
            <v>0</v>
          </cell>
          <cell r="R265" t="str">
            <v xml:space="preserve"> </v>
          </cell>
          <cell r="S265" t="str">
            <v xml:space="preserve"> </v>
          </cell>
        </row>
        <row r="266">
          <cell r="B266">
            <v>104007</v>
          </cell>
          <cell r="C266" t="str">
            <v>Cash Accounts Payable</v>
          </cell>
          <cell r="D266" t="str">
            <v>CashAP</v>
          </cell>
          <cell r="E266">
            <v>367</v>
          </cell>
          <cell r="F266" t="str">
            <v>A</v>
          </cell>
          <cell r="G266" t="str">
            <v>A</v>
          </cell>
          <cell r="H266" t="str">
            <v>N</v>
          </cell>
          <cell r="I266" t="str">
            <v>Asset</v>
          </cell>
          <cell r="J266" t="str">
            <v>Legacy Accounts Payable</v>
          </cell>
          <cell r="K266">
            <v>0</v>
          </cell>
          <cell r="L266" t="str">
            <v xml:space="preserve"> </v>
          </cell>
          <cell r="M266" t="str">
            <v xml:space="preserve"> </v>
          </cell>
          <cell r="N266">
            <v>0</v>
          </cell>
          <cell r="O266">
            <v>0</v>
          </cell>
          <cell r="P266">
            <v>0</v>
          </cell>
          <cell r="Q266">
            <v>0</v>
          </cell>
          <cell r="R266" t="str">
            <v xml:space="preserve"> </v>
          </cell>
          <cell r="S266" t="str">
            <v xml:space="preserve"> </v>
          </cell>
        </row>
        <row r="267">
          <cell r="B267">
            <v>104008</v>
          </cell>
          <cell r="C267" t="str">
            <v>Cash Depository</v>
          </cell>
          <cell r="D267" t="str">
            <v>CashDep</v>
          </cell>
          <cell r="E267">
            <v>36892</v>
          </cell>
          <cell r="F267" t="str">
            <v>A</v>
          </cell>
          <cell r="G267" t="str">
            <v>A</v>
          </cell>
          <cell r="H267" t="str">
            <v>N</v>
          </cell>
          <cell r="I267" t="str">
            <v>Asset</v>
          </cell>
          <cell r="J267" t="str">
            <v>Legacy Depository</v>
          </cell>
          <cell r="K267">
            <v>0</v>
          </cell>
          <cell r="L267" t="str">
            <v xml:space="preserve"> </v>
          </cell>
          <cell r="M267" t="str">
            <v xml:space="preserve"> </v>
          </cell>
          <cell r="N267">
            <v>0</v>
          </cell>
          <cell r="O267">
            <v>0</v>
          </cell>
          <cell r="P267">
            <v>0</v>
          </cell>
          <cell r="Q267">
            <v>0</v>
          </cell>
          <cell r="R267" t="str">
            <v xml:space="preserve"> </v>
          </cell>
          <cell r="S267" t="str">
            <v xml:space="preserve"> </v>
          </cell>
        </row>
        <row r="268">
          <cell r="B268">
            <v>104008</v>
          </cell>
          <cell r="C268" t="str">
            <v>Cash Depository</v>
          </cell>
          <cell r="D268" t="str">
            <v>CashDep</v>
          </cell>
          <cell r="E268">
            <v>367</v>
          </cell>
          <cell r="F268" t="str">
            <v>A</v>
          </cell>
          <cell r="G268" t="str">
            <v>A</v>
          </cell>
          <cell r="H268" t="str">
            <v>N</v>
          </cell>
          <cell r="I268" t="str">
            <v>Asset</v>
          </cell>
          <cell r="J268" t="str">
            <v>Legacy Depository</v>
          </cell>
          <cell r="K268">
            <v>0</v>
          </cell>
          <cell r="L268" t="str">
            <v xml:space="preserve"> </v>
          </cell>
          <cell r="M268" t="str">
            <v xml:space="preserve"> </v>
          </cell>
          <cell r="N268">
            <v>0</v>
          </cell>
          <cell r="O268">
            <v>0</v>
          </cell>
          <cell r="P268">
            <v>0</v>
          </cell>
          <cell r="Q268">
            <v>0</v>
          </cell>
          <cell r="R268" t="str">
            <v xml:space="preserve"> </v>
          </cell>
          <cell r="S268" t="str">
            <v xml:space="preserve"> </v>
          </cell>
        </row>
        <row r="269">
          <cell r="B269">
            <v>104010</v>
          </cell>
          <cell r="C269" t="str">
            <v>Regions AR01</v>
          </cell>
          <cell r="D269" t="str">
            <v>RegionAR01</v>
          </cell>
          <cell r="E269">
            <v>367</v>
          </cell>
          <cell r="F269" t="str">
            <v>A</v>
          </cell>
          <cell r="G269" t="str">
            <v>A</v>
          </cell>
          <cell r="H269" t="str">
            <v>N</v>
          </cell>
          <cell r="I269" t="str">
            <v>Asset</v>
          </cell>
          <cell r="J269">
            <v>0</v>
          </cell>
          <cell r="K269">
            <v>0</v>
          </cell>
          <cell r="L269" t="str">
            <v xml:space="preserve"> </v>
          </cell>
          <cell r="M269" t="str">
            <v xml:space="preserve"> </v>
          </cell>
          <cell r="N269">
            <v>0</v>
          </cell>
          <cell r="O269" t="str">
            <v xml:space="preserve"> </v>
          </cell>
          <cell r="P269">
            <v>0</v>
          </cell>
          <cell r="Q269">
            <v>0</v>
          </cell>
          <cell r="R269" t="str">
            <v xml:space="preserve"> </v>
          </cell>
          <cell r="S269" t="str">
            <v xml:space="preserve"> </v>
          </cell>
        </row>
        <row r="270">
          <cell r="B270">
            <v>104011</v>
          </cell>
          <cell r="C270" t="str">
            <v>Regions AR02</v>
          </cell>
          <cell r="D270" t="str">
            <v>Regions 74</v>
          </cell>
          <cell r="E270">
            <v>367</v>
          </cell>
          <cell r="F270" t="str">
            <v>A</v>
          </cell>
          <cell r="G270" t="str">
            <v>A</v>
          </cell>
          <cell r="H270" t="str">
            <v>N</v>
          </cell>
          <cell r="I270" t="str">
            <v>Asset</v>
          </cell>
          <cell r="J270">
            <v>0</v>
          </cell>
          <cell r="K270">
            <v>0</v>
          </cell>
          <cell r="L270" t="str">
            <v xml:space="preserve"> </v>
          </cell>
          <cell r="M270" t="str">
            <v xml:space="preserve"> </v>
          </cell>
          <cell r="N270">
            <v>0</v>
          </cell>
          <cell r="O270" t="str">
            <v xml:space="preserve"> </v>
          </cell>
          <cell r="P270">
            <v>0</v>
          </cell>
          <cell r="Q270">
            <v>0</v>
          </cell>
          <cell r="R270" t="str">
            <v xml:space="preserve"> </v>
          </cell>
          <cell r="S270" t="str">
            <v xml:space="preserve"> </v>
          </cell>
        </row>
        <row r="271">
          <cell r="B271">
            <v>104012</v>
          </cell>
          <cell r="C271" t="str">
            <v>Regions AR03</v>
          </cell>
          <cell r="D271" t="str">
            <v>Regions 74</v>
          </cell>
          <cell r="E271">
            <v>367</v>
          </cell>
          <cell r="F271" t="str">
            <v>A</v>
          </cell>
          <cell r="G271" t="str">
            <v>A</v>
          </cell>
          <cell r="H271" t="str">
            <v>N</v>
          </cell>
          <cell r="I271" t="str">
            <v>Asset</v>
          </cell>
          <cell r="J271">
            <v>0</v>
          </cell>
          <cell r="K271">
            <v>0</v>
          </cell>
          <cell r="L271" t="str">
            <v xml:space="preserve"> </v>
          </cell>
          <cell r="M271" t="str">
            <v xml:space="preserve"> </v>
          </cell>
          <cell r="N271">
            <v>0</v>
          </cell>
          <cell r="O271" t="str">
            <v xml:space="preserve"> </v>
          </cell>
          <cell r="P271">
            <v>0</v>
          </cell>
          <cell r="Q271">
            <v>0</v>
          </cell>
          <cell r="R271" t="str">
            <v xml:space="preserve"> </v>
          </cell>
          <cell r="S271" t="str">
            <v xml:space="preserve"> </v>
          </cell>
        </row>
        <row r="272">
          <cell r="B272">
            <v>104013</v>
          </cell>
          <cell r="C272" t="str">
            <v>Regions AR04</v>
          </cell>
          <cell r="D272" t="str">
            <v>RegionAR04</v>
          </cell>
          <cell r="E272">
            <v>367</v>
          </cell>
          <cell r="F272" t="str">
            <v>A</v>
          </cell>
          <cell r="G272" t="str">
            <v>A</v>
          </cell>
          <cell r="H272" t="str">
            <v>N</v>
          </cell>
          <cell r="I272" t="str">
            <v>Asset</v>
          </cell>
          <cell r="J272">
            <v>0</v>
          </cell>
          <cell r="K272">
            <v>0</v>
          </cell>
          <cell r="L272" t="str">
            <v xml:space="preserve"> </v>
          </cell>
          <cell r="M272" t="str">
            <v xml:space="preserve"> </v>
          </cell>
          <cell r="N272">
            <v>0</v>
          </cell>
          <cell r="O272" t="str">
            <v xml:space="preserve"> </v>
          </cell>
          <cell r="P272">
            <v>0</v>
          </cell>
          <cell r="Q272">
            <v>0</v>
          </cell>
          <cell r="R272" t="str">
            <v xml:space="preserve"> </v>
          </cell>
          <cell r="S272" t="str">
            <v xml:space="preserve"> </v>
          </cell>
        </row>
        <row r="273">
          <cell r="B273">
            <v>104014</v>
          </cell>
          <cell r="C273" t="str">
            <v>Wachovia AR05</v>
          </cell>
          <cell r="D273" t="str">
            <v>Wachovia 5</v>
          </cell>
          <cell r="E273">
            <v>367</v>
          </cell>
          <cell r="F273" t="str">
            <v>A</v>
          </cell>
          <cell r="G273" t="str">
            <v>A</v>
          </cell>
          <cell r="H273" t="str">
            <v>N</v>
          </cell>
          <cell r="I273" t="str">
            <v>Asset</v>
          </cell>
          <cell r="J273">
            <v>0</v>
          </cell>
          <cell r="K273">
            <v>0</v>
          </cell>
          <cell r="L273" t="str">
            <v xml:space="preserve"> </v>
          </cell>
          <cell r="M273" t="str">
            <v xml:space="preserve"> </v>
          </cell>
          <cell r="N273">
            <v>0</v>
          </cell>
          <cell r="O273" t="str">
            <v xml:space="preserve"> </v>
          </cell>
          <cell r="P273">
            <v>0</v>
          </cell>
          <cell r="Q273">
            <v>0</v>
          </cell>
          <cell r="R273" t="str">
            <v xml:space="preserve"> </v>
          </cell>
          <cell r="S273" t="str">
            <v xml:space="preserve"> </v>
          </cell>
        </row>
        <row r="274">
          <cell r="B274">
            <v>104015</v>
          </cell>
          <cell r="C274" t="str">
            <v>Wachovia AR06</v>
          </cell>
          <cell r="D274" t="str">
            <v>Wachovia 0</v>
          </cell>
          <cell r="E274">
            <v>367</v>
          </cell>
          <cell r="F274" t="str">
            <v>A</v>
          </cell>
          <cell r="G274" t="str">
            <v>A</v>
          </cell>
          <cell r="H274" t="str">
            <v>N</v>
          </cell>
          <cell r="I274" t="str">
            <v>Asset</v>
          </cell>
          <cell r="J274">
            <v>0</v>
          </cell>
          <cell r="K274">
            <v>0</v>
          </cell>
          <cell r="L274" t="str">
            <v xml:space="preserve"> </v>
          </cell>
          <cell r="M274" t="str">
            <v xml:space="preserve"> </v>
          </cell>
          <cell r="N274">
            <v>0</v>
          </cell>
          <cell r="O274" t="str">
            <v xml:space="preserve"> </v>
          </cell>
          <cell r="P274">
            <v>0</v>
          </cell>
          <cell r="Q274">
            <v>0</v>
          </cell>
          <cell r="R274" t="str">
            <v xml:space="preserve"> </v>
          </cell>
          <cell r="S274" t="str">
            <v xml:space="preserve"> </v>
          </cell>
        </row>
        <row r="275">
          <cell r="B275">
            <v>104016</v>
          </cell>
          <cell r="C275" t="str">
            <v>Wachovia A137</v>
          </cell>
          <cell r="D275" t="str">
            <v>WachovA137</v>
          </cell>
          <cell r="E275">
            <v>367</v>
          </cell>
          <cell r="F275" t="str">
            <v>A</v>
          </cell>
          <cell r="G275" t="str">
            <v>A</v>
          </cell>
          <cell r="H275" t="str">
            <v>N</v>
          </cell>
          <cell r="I275" t="str">
            <v>Asset</v>
          </cell>
          <cell r="J275">
            <v>0</v>
          </cell>
          <cell r="K275">
            <v>0</v>
          </cell>
          <cell r="L275" t="str">
            <v xml:space="preserve"> </v>
          </cell>
          <cell r="M275" t="str">
            <v xml:space="preserve"> </v>
          </cell>
          <cell r="N275">
            <v>0</v>
          </cell>
          <cell r="O275" t="str">
            <v xml:space="preserve"> </v>
          </cell>
          <cell r="P275">
            <v>0</v>
          </cell>
          <cell r="Q275">
            <v>0</v>
          </cell>
          <cell r="R275" t="str">
            <v xml:space="preserve"> </v>
          </cell>
          <cell r="S275" t="str">
            <v xml:space="preserve"> </v>
          </cell>
        </row>
        <row r="276">
          <cell r="B276">
            <v>104017</v>
          </cell>
          <cell r="C276" t="str">
            <v>Wachovia AR07</v>
          </cell>
          <cell r="D276" t="str">
            <v>Wachovia 0</v>
          </cell>
          <cell r="E276">
            <v>367</v>
          </cell>
          <cell r="F276" t="str">
            <v>A</v>
          </cell>
          <cell r="G276" t="str">
            <v>A</v>
          </cell>
          <cell r="H276" t="str">
            <v>N</v>
          </cell>
          <cell r="I276" t="str">
            <v>Asset</v>
          </cell>
          <cell r="J276">
            <v>0</v>
          </cell>
          <cell r="K276">
            <v>0</v>
          </cell>
          <cell r="L276" t="str">
            <v xml:space="preserve"> </v>
          </cell>
          <cell r="M276" t="str">
            <v xml:space="preserve"> </v>
          </cell>
          <cell r="N276">
            <v>0</v>
          </cell>
          <cell r="O276" t="str">
            <v xml:space="preserve"> </v>
          </cell>
          <cell r="P276">
            <v>0</v>
          </cell>
          <cell r="Q276">
            <v>0</v>
          </cell>
          <cell r="R276" t="str">
            <v xml:space="preserve"> </v>
          </cell>
          <cell r="S276" t="str">
            <v xml:space="preserve"> </v>
          </cell>
        </row>
        <row r="277">
          <cell r="B277">
            <v>104018</v>
          </cell>
          <cell r="C277" t="str">
            <v>Wachovia AR08</v>
          </cell>
          <cell r="D277" t="str">
            <v>Wachovia 5</v>
          </cell>
          <cell r="E277">
            <v>367</v>
          </cell>
          <cell r="F277" t="str">
            <v>A</v>
          </cell>
          <cell r="G277" t="str">
            <v>A</v>
          </cell>
          <cell r="H277" t="str">
            <v>N</v>
          </cell>
          <cell r="I277" t="str">
            <v>Asset</v>
          </cell>
          <cell r="J277">
            <v>0</v>
          </cell>
          <cell r="K277">
            <v>0</v>
          </cell>
          <cell r="L277" t="str">
            <v xml:space="preserve"> </v>
          </cell>
          <cell r="M277" t="str">
            <v xml:space="preserve"> </v>
          </cell>
          <cell r="N277">
            <v>0</v>
          </cell>
          <cell r="O277" t="str">
            <v xml:space="preserve"> </v>
          </cell>
          <cell r="P277">
            <v>0</v>
          </cell>
          <cell r="Q277">
            <v>0</v>
          </cell>
          <cell r="R277" t="str">
            <v xml:space="preserve"> </v>
          </cell>
          <cell r="S277" t="str">
            <v xml:space="preserve"> </v>
          </cell>
        </row>
        <row r="278">
          <cell r="B278">
            <v>104019</v>
          </cell>
          <cell r="C278" t="str">
            <v>Wachovia AR09</v>
          </cell>
          <cell r="D278" t="str">
            <v>Wachovia 2</v>
          </cell>
          <cell r="E278">
            <v>367</v>
          </cell>
          <cell r="F278" t="str">
            <v>A</v>
          </cell>
          <cell r="G278" t="str">
            <v>A</v>
          </cell>
          <cell r="H278" t="str">
            <v>N</v>
          </cell>
          <cell r="I278" t="str">
            <v>Asset</v>
          </cell>
          <cell r="J278">
            <v>0</v>
          </cell>
          <cell r="K278">
            <v>0</v>
          </cell>
          <cell r="L278" t="str">
            <v xml:space="preserve"> </v>
          </cell>
          <cell r="M278" t="str">
            <v xml:space="preserve"> </v>
          </cell>
          <cell r="N278">
            <v>0</v>
          </cell>
          <cell r="O278" t="str">
            <v xml:space="preserve"> </v>
          </cell>
          <cell r="P278">
            <v>0</v>
          </cell>
          <cell r="Q278">
            <v>0</v>
          </cell>
          <cell r="R278" t="str">
            <v xml:space="preserve"> </v>
          </cell>
          <cell r="S278" t="str">
            <v xml:space="preserve"> </v>
          </cell>
        </row>
        <row r="279">
          <cell r="B279">
            <v>104020</v>
          </cell>
          <cell r="C279" t="str">
            <v>Wachovia A125</v>
          </cell>
          <cell r="D279" t="str">
            <v>Wachovia 2</v>
          </cell>
          <cell r="E279">
            <v>367</v>
          </cell>
          <cell r="F279" t="str">
            <v>A</v>
          </cell>
          <cell r="G279" t="str">
            <v>A</v>
          </cell>
          <cell r="H279" t="str">
            <v>N</v>
          </cell>
          <cell r="I279" t="str">
            <v>Asset</v>
          </cell>
          <cell r="J279">
            <v>0</v>
          </cell>
          <cell r="K279">
            <v>0</v>
          </cell>
          <cell r="L279" t="str">
            <v xml:space="preserve"> </v>
          </cell>
          <cell r="M279" t="str">
            <v xml:space="preserve"> </v>
          </cell>
          <cell r="N279">
            <v>0</v>
          </cell>
          <cell r="O279" t="str">
            <v xml:space="preserve"> </v>
          </cell>
          <cell r="P279">
            <v>0</v>
          </cell>
          <cell r="Q279">
            <v>0</v>
          </cell>
          <cell r="R279" t="str">
            <v xml:space="preserve"> </v>
          </cell>
          <cell r="S279" t="str">
            <v xml:space="preserve"> </v>
          </cell>
        </row>
        <row r="280">
          <cell r="B280">
            <v>104021</v>
          </cell>
          <cell r="C280" t="str">
            <v>Wachovia A126</v>
          </cell>
          <cell r="D280" t="str">
            <v>Wachovia 5</v>
          </cell>
          <cell r="E280">
            <v>367</v>
          </cell>
          <cell r="F280" t="str">
            <v>A</v>
          </cell>
          <cell r="G280" t="str">
            <v>A</v>
          </cell>
          <cell r="H280" t="str">
            <v>N</v>
          </cell>
          <cell r="I280" t="str">
            <v>Asset</v>
          </cell>
          <cell r="J280">
            <v>0</v>
          </cell>
          <cell r="K280">
            <v>0</v>
          </cell>
          <cell r="L280" t="str">
            <v xml:space="preserve"> </v>
          </cell>
          <cell r="M280" t="str">
            <v xml:space="preserve"> </v>
          </cell>
          <cell r="N280">
            <v>0</v>
          </cell>
          <cell r="O280" t="str">
            <v xml:space="preserve"> </v>
          </cell>
          <cell r="P280">
            <v>0</v>
          </cell>
          <cell r="Q280">
            <v>0</v>
          </cell>
          <cell r="R280" t="str">
            <v xml:space="preserve"> </v>
          </cell>
          <cell r="S280" t="str">
            <v xml:space="preserve"> </v>
          </cell>
        </row>
        <row r="281">
          <cell r="B281">
            <v>104022</v>
          </cell>
          <cell r="C281" t="str">
            <v>Wachovia A134</v>
          </cell>
          <cell r="D281" t="str">
            <v>Wachovia 5</v>
          </cell>
          <cell r="E281">
            <v>367</v>
          </cell>
          <cell r="F281" t="str">
            <v>A</v>
          </cell>
          <cell r="G281" t="str">
            <v>A</v>
          </cell>
          <cell r="H281" t="str">
            <v>N</v>
          </cell>
          <cell r="I281" t="str">
            <v>Asset</v>
          </cell>
          <cell r="J281">
            <v>0</v>
          </cell>
          <cell r="K281">
            <v>0</v>
          </cell>
          <cell r="L281" t="str">
            <v xml:space="preserve"> </v>
          </cell>
          <cell r="M281" t="str">
            <v xml:space="preserve"> </v>
          </cell>
          <cell r="N281">
            <v>0</v>
          </cell>
          <cell r="O281" t="str">
            <v xml:space="preserve"> </v>
          </cell>
          <cell r="P281">
            <v>0</v>
          </cell>
          <cell r="Q281">
            <v>0</v>
          </cell>
          <cell r="R281" t="str">
            <v xml:space="preserve"> </v>
          </cell>
          <cell r="S281" t="str">
            <v xml:space="preserve"> </v>
          </cell>
        </row>
        <row r="282">
          <cell r="B282">
            <v>104023</v>
          </cell>
          <cell r="C282" t="str">
            <v>Wachovia TR11</v>
          </cell>
          <cell r="D282" t="str">
            <v>Wachovia 2</v>
          </cell>
          <cell r="E282">
            <v>367</v>
          </cell>
          <cell r="F282" t="str">
            <v>A</v>
          </cell>
          <cell r="G282" t="str">
            <v>A</v>
          </cell>
          <cell r="H282" t="str">
            <v>N</v>
          </cell>
          <cell r="I282" t="str">
            <v>Asset</v>
          </cell>
          <cell r="J282">
            <v>0</v>
          </cell>
          <cell r="K282">
            <v>0</v>
          </cell>
          <cell r="L282" t="str">
            <v xml:space="preserve"> </v>
          </cell>
          <cell r="M282" t="str">
            <v xml:space="preserve"> </v>
          </cell>
          <cell r="N282">
            <v>0</v>
          </cell>
          <cell r="O282" t="str">
            <v xml:space="preserve"> </v>
          </cell>
          <cell r="P282">
            <v>0</v>
          </cell>
          <cell r="Q282">
            <v>0</v>
          </cell>
          <cell r="R282" t="str">
            <v xml:space="preserve"> </v>
          </cell>
          <cell r="S282" t="str">
            <v xml:space="preserve"> </v>
          </cell>
        </row>
        <row r="283">
          <cell r="B283">
            <v>104024</v>
          </cell>
          <cell r="C283" t="str">
            <v>Wachovia A127</v>
          </cell>
          <cell r="D283" t="str">
            <v>Wachovia 0</v>
          </cell>
          <cell r="E283">
            <v>367</v>
          </cell>
          <cell r="F283" t="str">
            <v>A</v>
          </cell>
          <cell r="G283" t="str">
            <v>A</v>
          </cell>
          <cell r="H283" t="str">
            <v>N</v>
          </cell>
          <cell r="I283" t="str">
            <v>Asset</v>
          </cell>
          <cell r="J283">
            <v>0</v>
          </cell>
          <cell r="K283">
            <v>0</v>
          </cell>
          <cell r="L283" t="str">
            <v xml:space="preserve"> </v>
          </cell>
          <cell r="M283" t="str">
            <v xml:space="preserve"> </v>
          </cell>
          <cell r="N283">
            <v>0</v>
          </cell>
          <cell r="O283" t="str">
            <v xml:space="preserve"> </v>
          </cell>
          <cell r="P283">
            <v>0</v>
          </cell>
          <cell r="Q283">
            <v>0</v>
          </cell>
          <cell r="R283" t="str">
            <v xml:space="preserve"> </v>
          </cell>
          <cell r="S283" t="str">
            <v xml:space="preserve"> </v>
          </cell>
        </row>
        <row r="284">
          <cell r="B284">
            <v>104025</v>
          </cell>
          <cell r="C284" t="str">
            <v>Wachovia TR17</v>
          </cell>
          <cell r="D284" t="str">
            <v>Wachovia 0</v>
          </cell>
          <cell r="E284">
            <v>367</v>
          </cell>
          <cell r="F284" t="str">
            <v>A</v>
          </cell>
          <cell r="G284" t="str">
            <v>A</v>
          </cell>
          <cell r="H284" t="str">
            <v>N</v>
          </cell>
          <cell r="I284" t="str">
            <v>Asset</v>
          </cell>
          <cell r="J284">
            <v>0</v>
          </cell>
          <cell r="K284">
            <v>0</v>
          </cell>
          <cell r="L284" t="str">
            <v xml:space="preserve"> </v>
          </cell>
          <cell r="M284" t="str">
            <v xml:space="preserve"> </v>
          </cell>
          <cell r="N284">
            <v>0</v>
          </cell>
          <cell r="O284" t="str">
            <v xml:space="preserve"> </v>
          </cell>
          <cell r="P284">
            <v>0</v>
          </cell>
          <cell r="Q284">
            <v>0</v>
          </cell>
          <cell r="R284" t="str">
            <v xml:space="preserve"> </v>
          </cell>
          <cell r="S284" t="str">
            <v xml:space="preserve"> </v>
          </cell>
        </row>
        <row r="285">
          <cell r="B285">
            <v>104026</v>
          </cell>
          <cell r="C285" t="str">
            <v>Wachovia TR18</v>
          </cell>
          <cell r="D285" t="str">
            <v>Wachovia 2</v>
          </cell>
          <cell r="E285">
            <v>367</v>
          </cell>
          <cell r="F285" t="str">
            <v>A</v>
          </cell>
          <cell r="G285" t="str">
            <v>A</v>
          </cell>
          <cell r="H285" t="str">
            <v>N</v>
          </cell>
          <cell r="I285" t="str">
            <v>Asset</v>
          </cell>
          <cell r="J285">
            <v>0</v>
          </cell>
          <cell r="K285">
            <v>0</v>
          </cell>
          <cell r="L285" t="str">
            <v xml:space="preserve"> </v>
          </cell>
          <cell r="M285" t="str">
            <v xml:space="preserve"> </v>
          </cell>
          <cell r="N285">
            <v>0</v>
          </cell>
          <cell r="O285" t="str">
            <v xml:space="preserve"> </v>
          </cell>
          <cell r="P285">
            <v>0</v>
          </cell>
          <cell r="Q285">
            <v>0</v>
          </cell>
          <cell r="R285" t="str">
            <v xml:space="preserve"> </v>
          </cell>
          <cell r="S285" t="str">
            <v xml:space="preserve"> </v>
          </cell>
        </row>
        <row r="286">
          <cell r="B286">
            <v>104027</v>
          </cell>
          <cell r="C286" t="str">
            <v>Wachovia TR19</v>
          </cell>
          <cell r="D286" t="str">
            <v>Wachovia 4</v>
          </cell>
          <cell r="E286">
            <v>367</v>
          </cell>
          <cell r="F286" t="str">
            <v>A</v>
          </cell>
          <cell r="G286" t="str">
            <v>A</v>
          </cell>
          <cell r="H286" t="str">
            <v>N</v>
          </cell>
          <cell r="I286" t="str">
            <v>Asset</v>
          </cell>
          <cell r="J286">
            <v>0</v>
          </cell>
          <cell r="K286">
            <v>0</v>
          </cell>
          <cell r="L286" t="str">
            <v xml:space="preserve"> </v>
          </cell>
          <cell r="M286" t="str">
            <v xml:space="preserve"> </v>
          </cell>
          <cell r="N286">
            <v>0</v>
          </cell>
          <cell r="O286" t="str">
            <v xml:space="preserve"> </v>
          </cell>
          <cell r="P286">
            <v>0</v>
          </cell>
          <cell r="Q286">
            <v>0</v>
          </cell>
          <cell r="R286" t="str">
            <v xml:space="preserve"> </v>
          </cell>
          <cell r="S286" t="str">
            <v xml:space="preserve"> </v>
          </cell>
        </row>
        <row r="287">
          <cell r="B287">
            <v>104028</v>
          </cell>
          <cell r="C287" t="str">
            <v>Wachovia TR20</v>
          </cell>
          <cell r="D287" t="str">
            <v>Wachovia 2</v>
          </cell>
          <cell r="E287">
            <v>367</v>
          </cell>
          <cell r="F287" t="str">
            <v>A</v>
          </cell>
          <cell r="G287" t="str">
            <v>A</v>
          </cell>
          <cell r="H287" t="str">
            <v>N</v>
          </cell>
          <cell r="I287" t="str">
            <v>Asset</v>
          </cell>
          <cell r="J287">
            <v>0</v>
          </cell>
          <cell r="K287">
            <v>0</v>
          </cell>
          <cell r="L287" t="str">
            <v xml:space="preserve"> </v>
          </cell>
          <cell r="M287" t="str">
            <v xml:space="preserve"> </v>
          </cell>
          <cell r="N287">
            <v>0</v>
          </cell>
          <cell r="O287" t="str">
            <v xml:space="preserve"> </v>
          </cell>
          <cell r="P287">
            <v>0</v>
          </cell>
          <cell r="Q287">
            <v>0</v>
          </cell>
          <cell r="R287" t="str">
            <v xml:space="preserve"> </v>
          </cell>
          <cell r="S287" t="str">
            <v xml:space="preserve"> </v>
          </cell>
        </row>
        <row r="288">
          <cell r="B288">
            <v>104029</v>
          </cell>
          <cell r="C288" t="str">
            <v>Wachovia TR21</v>
          </cell>
          <cell r="D288" t="str">
            <v>Wachovia 2</v>
          </cell>
          <cell r="E288">
            <v>367</v>
          </cell>
          <cell r="F288" t="str">
            <v>A</v>
          </cell>
          <cell r="G288" t="str">
            <v>A</v>
          </cell>
          <cell r="H288" t="str">
            <v>N</v>
          </cell>
          <cell r="I288" t="str">
            <v>Asset</v>
          </cell>
          <cell r="J288">
            <v>0</v>
          </cell>
          <cell r="K288">
            <v>0</v>
          </cell>
          <cell r="L288" t="str">
            <v xml:space="preserve"> </v>
          </cell>
          <cell r="M288" t="str">
            <v xml:space="preserve"> </v>
          </cell>
          <cell r="N288">
            <v>0</v>
          </cell>
          <cell r="O288" t="str">
            <v xml:space="preserve"> </v>
          </cell>
          <cell r="P288">
            <v>0</v>
          </cell>
          <cell r="Q288">
            <v>0</v>
          </cell>
          <cell r="R288" t="str">
            <v xml:space="preserve"> </v>
          </cell>
          <cell r="S288" t="str">
            <v xml:space="preserve"> </v>
          </cell>
        </row>
        <row r="289">
          <cell r="B289">
            <v>104030</v>
          </cell>
          <cell r="C289" t="str">
            <v>Wachovia AR10</v>
          </cell>
          <cell r="D289" t="str">
            <v>Wachovia 6</v>
          </cell>
          <cell r="E289">
            <v>367</v>
          </cell>
          <cell r="F289" t="str">
            <v>A</v>
          </cell>
          <cell r="G289" t="str">
            <v>A</v>
          </cell>
          <cell r="H289" t="str">
            <v>N</v>
          </cell>
          <cell r="I289" t="str">
            <v>Asset</v>
          </cell>
          <cell r="J289">
            <v>0</v>
          </cell>
          <cell r="K289">
            <v>0</v>
          </cell>
          <cell r="L289" t="str">
            <v xml:space="preserve"> </v>
          </cell>
          <cell r="M289" t="str">
            <v xml:space="preserve"> </v>
          </cell>
          <cell r="N289">
            <v>0</v>
          </cell>
          <cell r="O289" t="str">
            <v xml:space="preserve"> </v>
          </cell>
          <cell r="P289">
            <v>0</v>
          </cell>
          <cell r="Q289">
            <v>0</v>
          </cell>
          <cell r="R289" t="str">
            <v xml:space="preserve"> </v>
          </cell>
          <cell r="S289" t="str">
            <v xml:space="preserve"> </v>
          </cell>
        </row>
        <row r="290">
          <cell r="B290">
            <v>104031</v>
          </cell>
          <cell r="C290" t="str">
            <v>Wachovia AR11</v>
          </cell>
          <cell r="D290" t="str">
            <v>Wachovia 6</v>
          </cell>
          <cell r="E290">
            <v>367</v>
          </cell>
          <cell r="F290" t="str">
            <v>A</v>
          </cell>
          <cell r="G290" t="str">
            <v>A</v>
          </cell>
          <cell r="H290" t="str">
            <v>N</v>
          </cell>
          <cell r="I290" t="str">
            <v>Asset</v>
          </cell>
          <cell r="J290">
            <v>0</v>
          </cell>
          <cell r="K290">
            <v>0</v>
          </cell>
          <cell r="L290" t="str">
            <v xml:space="preserve"> </v>
          </cell>
          <cell r="M290" t="str">
            <v xml:space="preserve"> </v>
          </cell>
          <cell r="N290">
            <v>0</v>
          </cell>
          <cell r="O290" t="str">
            <v xml:space="preserve"> </v>
          </cell>
          <cell r="P290">
            <v>0</v>
          </cell>
          <cell r="Q290">
            <v>0</v>
          </cell>
          <cell r="R290" t="str">
            <v xml:space="preserve"> </v>
          </cell>
          <cell r="S290" t="str">
            <v xml:space="preserve"> </v>
          </cell>
        </row>
        <row r="291">
          <cell r="B291">
            <v>104032</v>
          </cell>
          <cell r="C291" t="str">
            <v>Capital City AR13</v>
          </cell>
          <cell r="D291" t="str">
            <v>Capital Ci</v>
          </cell>
          <cell r="E291">
            <v>367</v>
          </cell>
          <cell r="F291" t="str">
            <v>A</v>
          </cell>
          <cell r="G291" t="str">
            <v>A</v>
          </cell>
          <cell r="H291" t="str">
            <v>N</v>
          </cell>
          <cell r="I291" t="str">
            <v>Asset</v>
          </cell>
          <cell r="J291">
            <v>0</v>
          </cell>
          <cell r="K291">
            <v>0</v>
          </cell>
          <cell r="L291" t="str">
            <v xml:space="preserve"> </v>
          </cell>
          <cell r="M291" t="str">
            <v xml:space="preserve"> </v>
          </cell>
          <cell r="N291">
            <v>0</v>
          </cell>
          <cell r="O291" t="str">
            <v xml:space="preserve"> </v>
          </cell>
          <cell r="P291">
            <v>0</v>
          </cell>
          <cell r="Q291">
            <v>0</v>
          </cell>
          <cell r="R291" t="str">
            <v xml:space="preserve"> </v>
          </cell>
          <cell r="S291" t="str">
            <v xml:space="preserve"> </v>
          </cell>
        </row>
        <row r="292">
          <cell r="B292">
            <v>104033</v>
          </cell>
          <cell r="C292" t="str">
            <v>Capital City AR14</v>
          </cell>
          <cell r="D292" t="str">
            <v>CapCtyAR14</v>
          </cell>
          <cell r="E292">
            <v>367</v>
          </cell>
          <cell r="F292" t="str">
            <v>A</v>
          </cell>
          <cell r="G292" t="str">
            <v>A</v>
          </cell>
          <cell r="H292" t="str">
            <v>N</v>
          </cell>
          <cell r="I292" t="str">
            <v>Asset</v>
          </cell>
          <cell r="J292">
            <v>0</v>
          </cell>
          <cell r="K292">
            <v>0</v>
          </cell>
          <cell r="L292" t="str">
            <v xml:space="preserve"> </v>
          </cell>
          <cell r="M292" t="str">
            <v xml:space="preserve"> </v>
          </cell>
          <cell r="N292">
            <v>0</v>
          </cell>
          <cell r="O292" t="str">
            <v xml:space="preserve"> </v>
          </cell>
          <cell r="P292">
            <v>0</v>
          </cell>
          <cell r="Q292">
            <v>0</v>
          </cell>
          <cell r="R292" t="str">
            <v xml:space="preserve"> </v>
          </cell>
          <cell r="S292" t="str">
            <v xml:space="preserve"> </v>
          </cell>
        </row>
        <row r="293">
          <cell r="B293">
            <v>104034</v>
          </cell>
          <cell r="C293" t="str">
            <v>Wachovia AR16</v>
          </cell>
          <cell r="D293" t="str">
            <v>Wachovia 0</v>
          </cell>
          <cell r="E293">
            <v>367</v>
          </cell>
          <cell r="F293" t="str">
            <v>A</v>
          </cell>
          <cell r="G293" t="str">
            <v>A</v>
          </cell>
          <cell r="H293" t="str">
            <v>N</v>
          </cell>
          <cell r="I293" t="str">
            <v>Asset</v>
          </cell>
          <cell r="J293">
            <v>0</v>
          </cell>
          <cell r="K293">
            <v>0</v>
          </cell>
          <cell r="L293" t="str">
            <v xml:space="preserve"> </v>
          </cell>
          <cell r="M293" t="str">
            <v xml:space="preserve"> </v>
          </cell>
          <cell r="N293">
            <v>0</v>
          </cell>
          <cell r="O293" t="str">
            <v xml:space="preserve"> </v>
          </cell>
          <cell r="P293">
            <v>0</v>
          </cell>
          <cell r="Q293">
            <v>0</v>
          </cell>
          <cell r="R293" t="str">
            <v xml:space="preserve"> </v>
          </cell>
          <cell r="S293" t="str">
            <v xml:space="preserve"> </v>
          </cell>
        </row>
        <row r="294">
          <cell r="B294">
            <v>104035</v>
          </cell>
          <cell r="C294" t="str">
            <v>Wachovia AR17</v>
          </cell>
          <cell r="D294" t="str">
            <v>Wachovia 1</v>
          </cell>
          <cell r="E294">
            <v>367</v>
          </cell>
          <cell r="F294" t="str">
            <v>A</v>
          </cell>
          <cell r="G294" t="str">
            <v>A</v>
          </cell>
          <cell r="H294" t="str">
            <v>N</v>
          </cell>
          <cell r="I294" t="str">
            <v>Asset</v>
          </cell>
          <cell r="J294">
            <v>0</v>
          </cell>
          <cell r="K294">
            <v>0</v>
          </cell>
          <cell r="L294" t="str">
            <v xml:space="preserve"> </v>
          </cell>
          <cell r="M294" t="str">
            <v xml:space="preserve"> </v>
          </cell>
          <cell r="N294">
            <v>0</v>
          </cell>
          <cell r="O294" t="str">
            <v xml:space="preserve"> </v>
          </cell>
          <cell r="P294">
            <v>0</v>
          </cell>
          <cell r="Q294">
            <v>0</v>
          </cell>
          <cell r="R294" t="str">
            <v xml:space="preserve"> </v>
          </cell>
          <cell r="S294" t="str">
            <v xml:space="preserve"> </v>
          </cell>
        </row>
        <row r="295">
          <cell r="B295">
            <v>104036</v>
          </cell>
          <cell r="C295" t="str">
            <v>Wachovia AR19</v>
          </cell>
          <cell r="D295" t="str">
            <v>Wachovia 5</v>
          </cell>
          <cell r="E295">
            <v>367</v>
          </cell>
          <cell r="F295" t="str">
            <v>A</v>
          </cell>
          <cell r="G295" t="str">
            <v>A</v>
          </cell>
          <cell r="H295" t="str">
            <v>N</v>
          </cell>
          <cell r="I295" t="str">
            <v>Asset</v>
          </cell>
          <cell r="J295">
            <v>0</v>
          </cell>
          <cell r="K295">
            <v>0</v>
          </cell>
          <cell r="L295" t="str">
            <v xml:space="preserve"> </v>
          </cell>
          <cell r="M295" t="str">
            <v xml:space="preserve"> </v>
          </cell>
          <cell r="N295">
            <v>0</v>
          </cell>
          <cell r="O295" t="str">
            <v xml:space="preserve"> </v>
          </cell>
          <cell r="P295">
            <v>0</v>
          </cell>
          <cell r="Q295">
            <v>0</v>
          </cell>
          <cell r="R295" t="str">
            <v xml:space="preserve"> </v>
          </cell>
          <cell r="S295" t="str">
            <v xml:space="preserve"> </v>
          </cell>
        </row>
        <row r="296">
          <cell r="B296">
            <v>104037</v>
          </cell>
          <cell r="C296" t="str">
            <v>Wachovia AR20</v>
          </cell>
          <cell r="D296" t="str">
            <v>Wachovia 5</v>
          </cell>
          <cell r="E296">
            <v>367</v>
          </cell>
          <cell r="F296" t="str">
            <v>A</v>
          </cell>
          <cell r="G296" t="str">
            <v>A</v>
          </cell>
          <cell r="H296" t="str">
            <v>N</v>
          </cell>
          <cell r="I296" t="str">
            <v>Asset</v>
          </cell>
          <cell r="J296">
            <v>0</v>
          </cell>
          <cell r="K296">
            <v>0</v>
          </cell>
          <cell r="L296" t="str">
            <v xml:space="preserve"> </v>
          </cell>
          <cell r="M296" t="str">
            <v xml:space="preserve"> </v>
          </cell>
          <cell r="N296">
            <v>0</v>
          </cell>
          <cell r="O296" t="str">
            <v xml:space="preserve"> </v>
          </cell>
          <cell r="P296">
            <v>0</v>
          </cell>
          <cell r="Q296">
            <v>0</v>
          </cell>
          <cell r="R296" t="str">
            <v xml:space="preserve"> </v>
          </cell>
          <cell r="S296" t="str">
            <v xml:space="preserve"> </v>
          </cell>
        </row>
        <row r="297">
          <cell r="B297">
            <v>104038</v>
          </cell>
          <cell r="C297" t="str">
            <v>Wachovia A128</v>
          </cell>
          <cell r="D297" t="str">
            <v>WachovA128</v>
          </cell>
          <cell r="E297">
            <v>367</v>
          </cell>
          <cell r="F297" t="str">
            <v>A</v>
          </cell>
          <cell r="G297" t="str">
            <v>A</v>
          </cell>
          <cell r="H297" t="str">
            <v>N</v>
          </cell>
          <cell r="I297" t="str">
            <v>Asset</v>
          </cell>
          <cell r="J297">
            <v>0</v>
          </cell>
          <cell r="K297">
            <v>0</v>
          </cell>
          <cell r="L297" t="str">
            <v xml:space="preserve"> </v>
          </cell>
          <cell r="M297" t="str">
            <v xml:space="preserve"> </v>
          </cell>
          <cell r="N297">
            <v>0</v>
          </cell>
          <cell r="O297" t="str">
            <v xml:space="preserve"> </v>
          </cell>
          <cell r="P297">
            <v>0</v>
          </cell>
          <cell r="Q297">
            <v>0</v>
          </cell>
          <cell r="R297" t="str">
            <v xml:space="preserve"> </v>
          </cell>
          <cell r="S297" t="str">
            <v xml:space="preserve"> </v>
          </cell>
        </row>
        <row r="298">
          <cell r="B298">
            <v>104039</v>
          </cell>
          <cell r="C298" t="str">
            <v>Wachovia AR21</v>
          </cell>
          <cell r="D298" t="str">
            <v>Wachovia 6</v>
          </cell>
          <cell r="E298">
            <v>367</v>
          </cell>
          <cell r="F298" t="str">
            <v>A</v>
          </cell>
          <cell r="G298" t="str">
            <v>A</v>
          </cell>
          <cell r="H298" t="str">
            <v>N</v>
          </cell>
          <cell r="I298" t="str">
            <v>Asset</v>
          </cell>
          <cell r="J298">
            <v>0</v>
          </cell>
          <cell r="K298">
            <v>0</v>
          </cell>
          <cell r="L298" t="str">
            <v xml:space="preserve"> </v>
          </cell>
          <cell r="M298" t="str">
            <v xml:space="preserve"> </v>
          </cell>
          <cell r="N298">
            <v>0</v>
          </cell>
          <cell r="O298" t="str">
            <v xml:space="preserve"> </v>
          </cell>
          <cell r="P298">
            <v>0</v>
          </cell>
          <cell r="Q298">
            <v>0</v>
          </cell>
          <cell r="R298" t="str">
            <v xml:space="preserve"> </v>
          </cell>
          <cell r="S298" t="str">
            <v xml:space="preserve"> </v>
          </cell>
        </row>
        <row r="299">
          <cell r="B299">
            <v>104040</v>
          </cell>
          <cell r="C299" t="str">
            <v>Wachovia A138</v>
          </cell>
          <cell r="D299" t="str">
            <v>WachovA138</v>
          </cell>
          <cell r="E299">
            <v>367</v>
          </cell>
          <cell r="F299" t="str">
            <v>A</v>
          </cell>
          <cell r="G299" t="str">
            <v>A</v>
          </cell>
          <cell r="H299" t="str">
            <v>N</v>
          </cell>
          <cell r="I299" t="str">
            <v>Asset</v>
          </cell>
          <cell r="J299">
            <v>0</v>
          </cell>
          <cell r="K299">
            <v>0</v>
          </cell>
          <cell r="L299" t="str">
            <v xml:space="preserve"> </v>
          </cell>
          <cell r="M299" t="str">
            <v xml:space="preserve"> </v>
          </cell>
          <cell r="N299">
            <v>0</v>
          </cell>
          <cell r="O299" t="str">
            <v xml:space="preserve"> </v>
          </cell>
          <cell r="P299">
            <v>0</v>
          </cell>
          <cell r="Q299">
            <v>0</v>
          </cell>
          <cell r="R299" t="str">
            <v xml:space="preserve"> </v>
          </cell>
          <cell r="S299" t="str">
            <v xml:space="preserve"> </v>
          </cell>
        </row>
        <row r="300">
          <cell r="B300">
            <v>104041</v>
          </cell>
          <cell r="C300" t="str">
            <v>Wachovia A135</v>
          </cell>
          <cell r="D300" t="str">
            <v>Wachovia 0</v>
          </cell>
          <cell r="E300">
            <v>367</v>
          </cell>
          <cell r="F300" t="str">
            <v>A</v>
          </cell>
          <cell r="G300" t="str">
            <v>A</v>
          </cell>
          <cell r="H300" t="str">
            <v>N</v>
          </cell>
          <cell r="I300" t="str">
            <v>Asset</v>
          </cell>
          <cell r="J300">
            <v>0</v>
          </cell>
          <cell r="K300">
            <v>0</v>
          </cell>
          <cell r="L300" t="str">
            <v xml:space="preserve"> </v>
          </cell>
          <cell r="M300" t="str">
            <v xml:space="preserve"> </v>
          </cell>
          <cell r="N300">
            <v>0</v>
          </cell>
          <cell r="O300" t="str">
            <v xml:space="preserve"> </v>
          </cell>
          <cell r="P300">
            <v>0</v>
          </cell>
          <cell r="Q300">
            <v>0</v>
          </cell>
          <cell r="R300" t="str">
            <v xml:space="preserve"> </v>
          </cell>
          <cell r="S300" t="str">
            <v xml:space="preserve"> </v>
          </cell>
        </row>
        <row r="301">
          <cell r="B301">
            <v>104042</v>
          </cell>
          <cell r="C301" t="str">
            <v>Wachovia A136</v>
          </cell>
          <cell r="D301" t="str">
            <v>Wachovia 6</v>
          </cell>
          <cell r="E301">
            <v>367</v>
          </cell>
          <cell r="F301" t="str">
            <v>A</v>
          </cell>
          <cell r="G301" t="str">
            <v>A</v>
          </cell>
          <cell r="H301" t="str">
            <v>N</v>
          </cell>
          <cell r="I301" t="str">
            <v>Asset</v>
          </cell>
          <cell r="J301">
            <v>0</v>
          </cell>
          <cell r="K301">
            <v>0</v>
          </cell>
          <cell r="L301" t="str">
            <v xml:space="preserve"> </v>
          </cell>
          <cell r="M301" t="str">
            <v xml:space="preserve"> </v>
          </cell>
          <cell r="N301">
            <v>0</v>
          </cell>
          <cell r="O301" t="str">
            <v xml:space="preserve"> </v>
          </cell>
          <cell r="P301">
            <v>0</v>
          </cell>
          <cell r="Q301">
            <v>0</v>
          </cell>
          <cell r="R301" t="str">
            <v xml:space="preserve"> </v>
          </cell>
          <cell r="S301" t="str">
            <v xml:space="preserve"> </v>
          </cell>
        </row>
        <row r="302">
          <cell r="B302">
            <v>104043</v>
          </cell>
          <cell r="C302" t="str">
            <v>Wachovia TR26</v>
          </cell>
          <cell r="D302" t="str">
            <v>WACHTR26</v>
          </cell>
          <cell r="E302">
            <v>367</v>
          </cell>
          <cell r="F302" t="str">
            <v>A</v>
          </cell>
          <cell r="G302" t="str">
            <v>A</v>
          </cell>
          <cell r="H302" t="str">
            <v>N</v>
          </cell>
          <cell r="I302" t="str">
            <v>Asset</v>
          </cell>
          <cell r="J302">
            <v>0</v>
          </cell>
          <cell r="K302">
            <v>0</v>
          </cell>
          <cell r="L302" t="str">
            <v xml:space="preserve"> </v>
          </cell>
          <cell r="M302" t="str">
            <v xml:space="preserve"> </v>
          </cell>
          <cell r="N302">
            <v>0</v>
          </cell>
          <cell r="O302" t="str">
            <v xml:space="preserve"> </v>
          </cell>
          <cell r="P302">
            <v>0</v>
          </cell>
          <cell r="Q302">
            <v>0</v>
          </cell>
          <cell r="R302" t="str">
            <v xml:space="preserve"> </v>
          </cell>
          <cell r="S302" t="str">
            <v xml:space="preserve"> </v>
          </cell>
        </row>
        <row r="303">
          <cell r="B303">
            <v>104044</v>
          </cell>
          <cell r="C303" t="str">
            <v>Bank Trust T349</v>
          </cell>
          <cell r="D303" t="str">
            <v>Bank Trust</v>
          </cell>
          <cell r="E303">
            <v>367</v>
          </cell>
          <cell r="F303" t="str">
            <v>A</v>
          </cell>
          <cell r="G303" t="str">
            <v>A</v>
          </cell>
          <cell r="H303" t="str">
            <v>N</v>
          </cell>
          <cell r="I303" t="str">
            <v>Asset</v>
          </cell>
          <cell r="J303">
            <v>0</v>
          </cell>
          <cell r="K303">
            <v>0</v>
          </cell>
          <cell r="L303" t="str">
            <v xml:space="preserve"> </v>
          </cell>
          <cell r="M303" t="str">
            <v xml:space="preserve"> </v>
          </cell>
          <cell r="N303">
            <v>0</v>
          </cell>
          <cell r="O303" t="str">
            <v xml:space="preserve"> </v>
          </cell>
          <cell r="P303">
            <v>0</v>
          </cell>
          <cell r="Q303">
            <v>0</v>
          </cell>
          <cell r="R303" t="str">
            <v xml:space="preserve"> </v>
          </cell>
          <cell r="S303" t="str">
            <v xml:space="preserve"> </v>
          </cell>
        </row>
        <row r="304">
          <cell r="B304">
            <v>104045</v>
          </cell>
          <cell r="C304" t="str">
            <v>Regions A107</v>
          </cell>
          <cell r="D304" t="str">
            <v>Regions 00</v>
          </cell>
          <cell r="E304">
            <v>367</v>
          </cell>
          <cell r="F304" t="str">
            <v>A</v>
          </cell>
          <cell r="G304" t="str">
            <v>A</v>
          </cell>
          <cell r="H304" t="str">
            <v>N</v>
          </cell>
          <cell r="I304" t="str">
            <v>Asset</v>
          </cell>
          <cell r="J304">
            <v>0</v>
          </cell>
          <cell r="K304">
            <v>0</v>
          </cell>
          <cell r="L304" t="str">
            <v xml:space="preserve"> </v>
          </cell>
          <cell r="M304" t="str">
            <v xml:space="preserve"> </v>
          </cell>
          <cell r="N304">
            <v>0</v>
          </cell>
          <cell r="O304" t="str">
            <v xml:space="preserve"> </v>
          </cell>
          <cell r="P304">
            <v>0</v>
          </cell>
          <cell r="Q304">
            <v>0</v>
          </cell>
          <cell r="R304" t="str">
            <v xml:space="preserve"> </v>
          </cell>
          <cell r="S304" t="str">
            <v xml:space="preserve"> </v>
          </cell>
        </row>
        <row r="305">
          <cell r="B305">
            <v>104046</v>
          </cell>
          <cell r="C305" t="str">
            <v>Regions A108</v>
          </cell>
          <cell r="D305" t="str">
            <v>Regions 00</v>
          </cell>
          <cell r="E305">
            <v>367</v>
          </cell>
          <cell r="F305" t="str">
            <v>A</v>
          </cell>
          <cell r="G305" t="str">
            <v>A</v>
          </cell>
          <cell r="H305" t="str">
            <v>N</v>
          </cell>
          <cell r="I305" t="str">
            <v>Asset</v>
          </cell>
          <cell r="J305">
            <v>0</v>
          </cell>
          <cell r="K305">
            <v>0</v>
          </cell>
          <cell r="L305" t="str">
            <v xml:space="preserve"> </v>
          </cell>
          <cell r="M305" t="str">
            <v xml:space="preserve"> </v>
          </cell>
          <cell r="N305">
            <v>0</v>
          </cell>
          <cell r="O305" t="str">
            <v xml:space="preserve"> </v>
          </cell>
          <cell r="P305">
            <v>0</v>
          </cell>
          <cell r="Q305">
            <v>0</v>
          </cell>
          <cell r="R305" t="str">
            <v xml:space="preserve"> </v>
          </cell>
          <cell r="S305" t="str">
            <v xml:space="preserve"> </v>
          </cell>
        </row>
        <row r="306">
          <cell r="B306">
            <v>104047</v>
          </cell>
          <cell r="C306" t="str">
            <v>Regions A109</v>
          </cell>
          <cell r="D306" t="str">
            <v>Regions 00</v>
          </cell>
          <cell r="E306">
            <v>367</v>
          </cell>
          <cell r="F306" t="str">
            <v>A</v>
          </cell>
          <cell r="G306" t="str">
            <v>A</v>
          </cell>
          <cell r="H306" t="str">
            <v>N</v>
          </cell>
          <cell r="I306" t="str">
            <v>Asset</v>
          </cell>
          <cell r="J306">
            <v>0</v>
          </cell>
          <cell r="K306">
            <v>0</v>
          </cell>
          <cell r="L306" t="str">
            <v xml:space="preserve"> </v>
          </cell>
          <cell r="M306" t="str">
            <v xml:space="preserve"> </v>
          </cell>
          <cell r="N306">
            <v>0</v>
          </cell>
          <cell r="O306" t="str">
            <v xml:space="preserve"> </v>
          </cell>
          <cell r="P306">
            <v>0</v>
          </cell>
          <cell r="Q306">
            <v>0</v>
          </cell>
          <cell r="R306" t="str">
            <v xml:space="preserve"> </v>
          </cell>
          <cell r="S306" t="str">
            <v xml:space="preserve"> </v>
          </cell>
        </row>
        <row r="307">
          <cell r="B307">
            <v>104048</v>
          </cell>
          <cell r="C307" t="str">
            <v>Regions A110</v>
          </cell>
          <cell r="D307" t="str">
            <v>Regions 02</v>
          </cell>
          <cell r="E307">
            <v>367</v>
          </cell>
          <cell r="F307" t="str">
            <v>A</v>
          </cell>
          <cell r="G307" t="str">
            <v>A</v>
          </cell>
          <cell r="H307" t="str">
            <v>N</v>
          </cell>
          <cell r="I307" t="str">
            <v>Asset</v>
          </cell>
          <cell r="J307">
            <v>0</v>
          </cell>
          <cell r="K307">
            <v>0</v>
          </cell>
          <cell r="L307" t="str">
            <v xml:space="preserve"> </v>
          </cell>
          <cell r="M307" t="str">
            <v xml:space="preserve"> </v>
          </cell>
          <cell r="N307">
            <v>0</v>
          </cell>
          <cell r="O307" t="str">
            <v xml:space="preserve"> </v>
          </cell>
          <cell r="P307">
            <v>0</v>
          </cell>
          <cell r="Q307">
            <v>0</v>
          </cell>
          <cell r="R307" t="str">
            <v xml:space="preserve"> </v>
          </cell>
          <cell r="S307" t="str">
            <v xml:space="preserve"> </v>
          </cell>
        </row>
        <row r="308">
          <cell r="B308">
            <v>104049</v>
          </cell>
          <cell r="C308" t="str">
            <v>Regions A111</v>
          </cell>
          <cell r="D308" t="str">
            <v>Regions 02</v>
          </cell>
          <cell r="E308">
            <v>367</v>
          </cell>
          <cell r="F308" t="str">
            <v>A</v>
          </cell>
          <cell r="G308" t="str">
            <v>A</v>
          </cell>
          <cell r="H308" t="str">
            <v>N</v>
          </cell>
          <cell r="I308" t="str">
            <v>Asset</v>
          </cell>
          <cell r="J308">
            <v>0</v>
          </cell>
          <cell r="K308">
            <v>0</v>
          </cell>
          <cell r="L308" t="str">
            <v xml:space="preserve"> </v>
          </cell>
          <cell r="M308" t="str">
            <v xml:space="preserve"> </v>
          </cell>
          <cell r="N308">
            <v>0</v>
          </cell>
          <cell r="O308" t="str">
            <v xml:space="preserve"> </v>
          </cell>
          <cell r="P308">
            <v>0</v>
          </cell>
          <cell r="Q308">
            <v>0</v>
          </cell>
          <cell r="R308" t="str">
            <v xml:space="preserve"> </v>
          </cell>
          <cell r="S308" t="str">
            <v xml:space="preserve"> </v>
          </cell>
        </row>
        <row r="309">
          <cell r="B309">
            <v>104050</v>
          </cell>
          <cell r="C309" t="str">
            <v>Regions A112</v>
          </cell>
          <cell r="D309" t="str">
            <v>Regions 02</v>
          </cell>
          <cell r="E309">
            <v>367</v>
          </cell>
          <cell r="F309" t="str">
            <v>A</v>
          </cell>
          <cell r="G309" t="str">
            <v>A</v>
          </cell>
          <cell r="H309" t="str">
            <v>N</v>
          </cell>
          <cell r="I309" t="str">
            <v>Asset</v>
          </cell>
          <cell r="J309">
            <v>0</v>
          </cell>
          <cell r="K309">
            <v>0</v>
          </cell>
          <cell r="L309" t="str">
            <v xml:space="preserve"> </v>
          </cell>
          <cell r="M309" t="str">
            <v xml:space="preserve"> </v>
          </cell>
          <cell r="N309">
            <v>0</v>
          </cell>
          <cell r="O309" t="str">
            <v xml:space="preserve"> </v>
          </cell>
          <cell r="P309">
            <v>0</v>
          </cell>
          <cell r="Q309">
            <v>0</v>
          </cell>
          <cell r="R309" t="str">
            <v xml:space="preserve"> </v>
          </cell>
          <cell r="S309" t="str">
            <v xml:space="preserve"> </v>
          </cell>
        </row>
        <row r="310">
          <cell r="B310">
            <v>104051</v>
          </cell>
          <cell r="C310" t="str">
            <v>Regions A113</v>
          </cell>
          <cell r="D310" t="str">
            <v>Regions 02</v>
          </cell>
          <cell r="E310">
            <v>367</v>
          </cell>
          <cell r="F310" t="str">
            <v>A</v>
          </cell>
          <cell r="G310" t="str">
            <v>A</v>
          </cell>
          <cell r="H310" t="str">
            <v>N</v>
          </cell>
          <cell r="I310" t="str">
            <v>Asset</v>
          </cell>
          <cell r="J310">
            <v>0</v>
          </cell>
          <cell r="K310">
            <v>0</v>
          </cell>
          <cell r="L310" t="str">
            <v xml:space="preserve"> </v>
          </cell>
          <cell r="M310" t="str">
            <v xml:space="preserve"> </v>
          </cell>
          <cell r="N310">
            <v>0</v>
          </cell>
          <cell r="O310" t="str">
            <v xml:space="preserve"> </v>
          </cell>
          <cell r="P310">
            <v>0</v>
          </cell>
          <cell r="Q310">
            <v>0</v>
          </cell>
          <cell r="R310" t="str">
            <v xml:space="preserve"> </v>
          </cell>
          <cell r="S310" t="str">
            <v xml:space="preserve"> </v>
          </cell>
        </row>
        <row r="311">
          <cell r="B311">
            <v>104052</v>
          </cell>
          <cell r="C311" t="str">
            <v>Regions A114</v>
          </cell>
          <cell r="D311" t="str">
            <v>Regions 02</v>
          </cell>
          <cell r="E311">
            <v>367</v>
          </cell>
          <cell r="F311" t="str">
            <v>A</v>
          </cell>
          <cell r="G311" t="str">
            <v>A</v>
          </cell>
          <cell r="H311" t="str">
            <v>N</v>
          </cell>
          <cell r="I311" t="str">
            <v>Asset</v>
          </cell>
          <cell r="J311">
            <v>0</v>
          </cell>
          <cell r="K311">
            <v>0</v>
          </cell>
          <cell r="L311" t="str">
            <v xml:space="preserve"> </v>
          </cell>
          <cell r="M311" t="str">
            <v xml:space="preserve"> </v>
          </cell>
          <cell r="N311">
            <v>0</v>
          </cell>
          <cell r="O311" t="str">
            <v xml:space="preserve"> </v>
          </cell>
          <cell r="P311">
            <v>0</v>
          </cell>
          <cell r="Q311">
            <v>0</v>
          </cell>
          <cell r="R311" t="str">
            <v xml:space="preserve"> </v>
          </cell>
          <cell r="S311" t="str">
            <v xml:space="preserve"> </v>
          </cell>
        </row>
        <row r="312">
          <cell r="B312">
            <v>104053</v>
          </cell>
          <cell r="C312" t="str">
            <v>Regions A115</v>
          </cell>
          <cell r="D312" t="str">
            <v>Regions 03</v>
          </cell>
          <cell r="E312">
            <v>367</v>
          </cell>
          <cell r="F312" t="str">
            <v>A</v>
          </cell>
          <cell r="G312" t="str">
            <v>A</v>
          </cell>
          <cell r="H312" t="str">
            <v>N</v>
          </cell>
          <cell r="I312" t="str">
            <v>Asset</v>
          </cell>
          <cell r="J312">
            <v>0</v>
          </cell>
          <cell r="K312">
            <v>0</v>
          </cell>
          <cell r="L312" t="str">
            <v xml:space="preserve"> </v>
          </cell>
          <cell r="M312" t="str">
            <v xml:space="preserve"> </v>
          </cell>
          <cell r="N312">
            <v>0</v>
          </cell>
          <cell r="O312" t="str">
            <v xml:space="preserve"> </v>
          </cell>
          <cell r="P312">
            <v>0</v>
          </cell>
          <cell r="Q312">
            <v>0</v>
          </cell>
          <cell r="R312" t="str">
            <v xml:space="preserve"> </v>
          </cell>
          <cell r="S312" t="str">
            <v xml:space="preserve"> </v>
          </cell>
        </row>
        <row r="313">
          <cell r="B313">
            <v>104054</v>
          </cell>
          <cell r="C313" t="str">
            <v>Regions A116</v>
          </cell>
          <cell r="D313" t="str">
            <v>Regions 03</v>
          </cell>
          <cell r="E313">
            <v>367</v>
          </cell>
          <cell r="F313" t="str">
            <v>A</v>
          </cell>
          <cell r="G313" t="str">
            <v>A</v>
          </cell>
          <cell r="H313" t="str">
            <v>N</v>
          </cell>
          <cell r="I313" t="str">
            <v>Asset</v>
          </cell>
          <cell r="J313">
            <v>0</v>
          </cell>
          <cell r="K313">
            <v>0</v>
          </cell>
          <cell r="L313" t="str">
            <v xml:space="preserve"> </v>
          </cell>
          <cell r="M313" t="str">
            <v xml:space="preserve"> </v>
          </cell>
          <cell r="N313">
            <v>0</v>
          </cell>
          <cell r="O313" t="str">
            <v xml:space="preserve"> </v>
          </cell>
          <cell r="P313">
            <v>0</v>
          </cell>
          <cell r="Q313">
            <v>0</v>
          </cell>
          <cell r="R313" t="str">
            <v xml:space="preserve"> </v>
          </cell>
          <cell r="S313" t="str">
            <v xml:space="preserve"> </v>
          </cell>
        </row>
        <row r="314">
          <cell r="B314">
            <v>104055</v>
          </cell>
          <cell r="C314" t="str">
            <v>Regions A117</v>
          </cell>
          <cell r="D314" t="str">
            <v>Regions 01</v>
          </cell>
          <cell r="E314">
            <v>367</v>
          </cell>
          <cell r="F314" t="str">
            <v>A</v>
          </cell>
          <cell r="G314" t="str">
            <v>A</v>
          </cell>
          <cell r="H314" t="str">
            <v>N</v>
          </cell>
          <cell r="I314" t="str">
            <v>Asset</v>
          </cell>
          <cell r="J314">
            <v>0</v>
          </cell>
          <cell r="K314">
            <v>0</v>
          </cell>
          <cell r="L314" t="str">
            <v xml:space="preserve"> </v>
          </cell>
          <cell r="M314" t="str">
            <v xml:space="preserve"> </v>
          </cell>
          <cell r="N314">
            <v>0</v>
          </cell>
          <cell r="O314" t="str">
            <v xml:space="preserve"> </v>
          </cell>
          <cell r="P314">
            <v>0</v>
          </cell>
          <cell r="Q314">
            <v>0</v>
          </cell>
          <cell r="R314" t="str">
            <v xml:space="preserve"> </v>
          </cell>
          <cell r="S314" t="str">
            <v xml:space="preserve"> </v>
          </cell>
        </row>
        <row r="315">
          <cell r="B315">
            <v>104056</v>
          </cell>
          <cell r="C315" t="str">
            <v>Regions A118</v>
          </cell>
          <cell r="D315" t="str">
            <v>Regions 02</v>
          </cell>
          <cell r="E315">
            <v>367</v>
          </cell>
          <cell r="F315" t="str">
            <v>A</v>
          </cell>
          <cell r="G315" t="str">
            <v>A</v>
          </cell>
          <cell r="H315" t="str">
            <v>N</v>
          </cell>
          <cell r="I315" t="str">
            <v>Asset</v>
          </cell>
          <cell r="J315">
            <v>0</v>
          </cell>
          <cell r="K315">
            <v>0</v>
          </cell>
          <cell r="L315" t="str">
            <v xml:space="preserve"> </v>
          </cell>
          <cell r="M315" t="str">
            <v xml:space="preserve"> </v>
          </cell>
          <cell r="N315">
            <v>0</v>
          </cell>
          <cell r="O315" t="str">
            <v xml:space="preserve"> </v>
          </cell>
          <cell r="P315">
            <v>0</v>
          </cell>
          <cell r="Q315">
            <v>0</v>
          </cell>
          <cell r="R315" t="str">
            <v xml:space="preserve"> </v>
          </cell>
          <cell r="S315" t="str">
            <v xml:space="preserve"> </v>
          </cell>
        </row>
        <row r="316">
          <cell r="B316">
            <v>104057</v>
          </cell>
          <cell r="C316" t="str">
            <v>Regions A119</v>
          </cell>
          <cell r="D316" t="str">
            <v>Regions 02</v>
          </cell>
          <cell r="E316">
            <v>367</v>
          </cell>
          <cell r="F316" t="str">
            <v>A</v>
          </cell>
          <cell r="G316" t="str">
            <v>A</v>
          </cell>
          <cell r="H316" t="str">
            <v>N</v>
          </cell>
          <cell r="I316" t="str">
            <v>Asset</v>
          </cell>
          <cell r="J316">
            <v>0</v>
          </cell>
          <cell r="K316">
            <v>0</v>
          </cell>
          <cell r="L316" t="str">
            <v xml:space="preserve"> </v>
          </cell>
          <cell r="M316" t="str">
            <v xml:space="preserve"> </v>
          </cell>
          <cell r="N316">
            <v>0</v>
          </cell>
          <cell r="O316" t="str">
            <v xml:space="preserve"> </v>
          </cell>
          <cell r="P316">
            <v>0</v>
          </cell>
          <cell r="Q316">
            <v>0</v>
          </cell>
          <cell r="R316" t="str">
            <v xml:space="preserve"> </v>
          </cell>
          <cell r="S316" t="str">
            <v xml:space="preserve"> </v>
          </cell>
        </row>
        <row r="317">
          <cell r="B317">
            <v>104058</v>
          </cell>
          <cell r="C317" t="str">
            <v>Regions A120</v>
          </cell>
          <cell r="D317" t="str">
            <v>Regions 02</v>
          </cell>
          <cell r="E317">
            <v>367</v>
          </cell>
          <cell r="F317" t="str">
            <v>A</v>
          </cell>
          <cell r="G317" t="str">
            <v>A</v>
          </cell>
          <cell r="H317" t="str">
            <v>N</v>
          </cell>
          <cell r="I317" t="str">
            <v>Asset</v>
          </cell>
          <cell r="J317">
            <v>0</v>
          </cell>
          <cell r="K317">
            <v>0</v>
          </cell>
          <cell r="L317" t="str">
            <v xml:space="preserve"> </v>
          </cell>
          <cell r="M317" t="str">
            <v xml:space="preserve"> </v>
          </cell>
          <cell r="N317">
            <v>0</v>
          </cell>
          <cell r="O317" t="str">
            <v xml:space="preserve"> </v>
          </cell>
          <cell r="P317">
            <v>0</v>
          </cell>
          <cell r="Q317">
            <v>0</v>
          </cell>
          <cell r="R317" t="str">
            <v xml:space="preserve"> </v>
          </cell>
          <cell r="S317" t="str">
            <v xml:space="preserve"> </v>
          </cell>
        </row>
        <row r="318">
          <cell r="B318">
            <v>104059</v>
          </cell>
          <cell r="C318" t="str">
            <v>Regions A121</v>
          </cell>
          <cell r="D318" t="str">
            <v>Regions 02</v>
          </cell>
          <cell r="E318">
            <v>367</v>
          </cell>
          <cell r="F318" t="str">
            <v>A</v>
          </cell>
          <cell r="G318" t="str">
            <v>A</v>
          </cell>
          <cell r="H318" t="str">
            <v>N</v>
          </cell>
          <cell r="I318" t="str">
            <v>Asset</v>
          </cell>
          <cell r="J318">
            <v>0</v>
          </cell>
          <cell r="K318">
            <v>0</v>
          </cell>
          <cell r="L318" t="str">
            <v xml:space="preserve"> </v>
          </cell>
          <cell r="M318" t="str">
            <v xml:space="preserve"> </v>
          </cell>
          <cell r="N318">
            <v>0</v>
          </cell>
          <cell r="O318" t="str">
            <v xml:space="preserve"> </v>
          </cell>
          <cell r="P318">
            <v>0</v>
          </cell>
          <cell r="Q318">
            <v>0</v>
          </cell>
          <cell r="R318" t="str">
            <v xml:space="preserve"> </v>
          </cell>
          <cell r="S318" t="str">
            <v xml:space="preserve"> </v>
          </cell>
        </row>
        <row r="319">
          <cell r="B319">
            <v>104060</v>
          </cell>
          <cell r="C319" t="str">
            <v>Regions A122</v>
          </cell>
          <cell r="D319" t="str">
            <v>Regions 03</v>
          </cell>
          <cell r="E319">
            <v>367</v>
          </cell>
          <cell r="F319" t="str">
            <v>A</v>
          </cell>
          <cell r="G319" t="str">
            <v>A</v>
          </cell>
          <cell r="H319" t="str">
            <v>N</v>
          </cell>
          <cell r="I319" t="str">
            <v>Asset</v>
          </cell>
          <cell r="J319">
            <v>0</v>
          </cell>
          <cell r="K319">
            <v>0</v>
          </cell>
          <cell r="L319" t="str">
            <v xml:space="preserve"> </v>
          </cell>
          <cell r="M319" t="str">
            <v xml:space="preserve"> </v>
          </cell>
          <cell r="N319">
            <v>0</v>
          </cell>
          <cell r="O319" t="str">
            <v xml:space="preserve"> </v>
          </cell>
          <cell r="P319">
            <v>0</v>
          </cell>
          <cell r="Q319">
            <v>0</v>
          </cell>
          <cell r="R319" t="str">
            <v xml:space="preserve"> </v>
          </cell>
          <cell r="S319" t="str">
            <v xml:space="preserve"> </v>
          </cell>
        </row>
        <row r="320">
          <cell r="B320">
            <v>104061</v>
          </cell>
          <cell r="C320" t="str">
            <v>Regions A123</v>
          </cell>
          <cell r="D320" t="str">
            <v>Regions 04</v>
          </cell>
          <cell r="E320">
            <v>367</v>
          </cell>
          <cell r="F320" t="str">
            <v>A</v>
          </cell>
          <cell r="G320" t="str">
            <v>A</v>
          </cell>
          <cell r="H320" t="str">
            <v>N</v>
          </cell>
          <cell r="I320" t="str">
            <v>Asset</v>
          </cell>
          <cell r="J320">
            <v>0</v>
          </cell>
          <cell r="K320">
            <v>0</v>
          </cell>
          <cell r="L320" t="str">
            <v xml:space="preserve"> </v>
          </cell>
          <cell r="M320" t="str">
            <v xml:space="preserve"> </v>
          </cell>
          <cell r="N320">
            <v>0</v>
          </cell>
          <cell r="O320" t="str">
            <v xml:space="preserve"> </v>
          </cell>
          <cell r="P320">
            <v>0</v>
          </cell>
          <cell r="Q320">
            <v>0</v>
          </cell>
          <cell r="R320" t="str">
            <v xml:space="preserve"> </v>
          </cell>
          <cell r="S320" t="str">
            <v xml:space="preserve"> </v>
          </cell>
        </row>
        <row r="321">
          <cell r="B321">
            <v>104062</v>
          </cell>
          <cell r="C321" t="str">
            <v>Regions A124</v>
          </cell>
          <cell r="D321" t="str">
            <v>Regions 04</v>
          </cell>
          <cell r="E321">
            <v>367</v>
          </cell>
          <cell r="F321" t="str">
            <v>A</v>
          </cell>
          <cell r="G321" t="str">
            <v>A</v>
          </cell>
          <cell r="H321" t="str">
            <v>N</v>
          </cell>
          <cell r="I321" t="str">
            <v>Asset</v>
          </cell>
          <cell r="J321">
            <v>0</v>
          </cell>
          <cell r="K321">
            <v>0</v>
          </cell>
          <cell r="L321" t="str">
            <v xml:space="preserve"> </v>
          </cell>
          <cell r="M321" t="str">
            <v xml:space="preserve"> </v>
          </cell>
          <cell r="N321">
            <v>0</v>
          </cell>
          <cell r="O321" t="str">
            <v xml:space="preserve"> </v>
          </cell>
          <cell r="P321">
            <v>0</v>
          </cell>
          <cell r="Q321">
            <v>0</v>
          </cell>
          <cell r="R321" t="str">
            <v xml:space="preserve"> </v>
          </cell>
          <cell r="S321" t="str">
            <v xml:space="preserve"> </v>
          </cell>
        </row>
        <row r="322">
          <cell r="B322">
            <v>104063</v>
          </cell>
          <cell r="C322" t="str">
            <v>BNCSO A132</v>
          </cell>
          <cell r="D322" t="str">
            <v>BNCSOA132</v>
          </cell>
          <cell r="E322">
            <v>367</v>
          </cell>
          <cell r="F322" t="str">
            <v>A</v>
          </cell>
          <cell r="G322" t="str">
            <v>A</v>
          </cell>
          <cell r="H322" t="str">
            <v>N</v>
          </cell>
          <cell r="I322" t="str">
            <v>Asset</v>
          </cell>
          <cell r="J322">
            <v>0</v>
          </cell>
          <cell r="K322">
            <v>0</v>
          </cell>
          <cell r="L322" t="str">
            <v xml:space="preserve"> </v>
          </cell>
          <cell r="M322" t="str">
            <v xml:space="preserve"> </v>
          </cell>
          <cell r="N322">
            <v>0</v>
          </cell>
          <cell r="O322" t="str">
            <v xml:space="preserve"> </v>
          </cell>
          <cell r="P322">
            <v>0</v>
          </cell>
          <cell r="Q322">
            <v>0</v>
          </cell>
          <cell r="R322" t="str">
            <v xml:space="preserve"> </v>
          </cell>
          <cell r="S322" t="str">
            <v xml:space="preserve"> </v>
          </cell>
        </row>
        <row r="323">
          <cell r="B323">
            <v>104064</v>
          </cell>
          <cell r="C323" t="str">
            <v>MidSo A129</v>
          </cell>
          <cell r="D323" t="str">
            <v>MidSoA129</v>
          </cell>
          <cell r="E323">
            <v>367</v>
          </cell>
          <cell r="F323" t="str">
            <v>A</v>
          </cell>
          <cell r="G323" t="str">
            <v>A</v>
          </cell>
          <cell r="H323" t="str">
            <v>N</v>
          </cell>
          <cell r="I323" t="str">
            <v>Asset</v>
          </cell>
          <cell r="J323">
            <v>0</v>
          </cell>
          <cell r="K323">
            <v>0</v>
          </cell>
          <cell r="L323" t="str">
            <v xml:space="preserve"> </v>
          </cell>
          <cell r="M323" t="str">
            <v xml:space="preserve"> </v>
          </cell>
          <cell r="N323">
            <v>0</v>
          </cell>
          <cell r="O323" t="str">
            <v xml:space="preserve"> </v>
          </cell>
          <cell r="P323">
            <v>0</v>
          </cell>
          <cell r="Q323">
            <v>0</v>
          </cell>
          <cell r="R323" t="str">
            <v xml:space="preserve"> </v>
          </cell>
          <cell r="S323" t="str">
            <v xml:space="preserve"> </v>
          </cell>
        </row>
        <row r="324">
          <cell r="B324">
            <v>104065</v>
          </cell>
          <cell r="C324" t="str">
            <v>Bank Trust T346</v>
          </cell>
          <cell r="D324" t="str">
            <v>Bank Trust</v>
          </cell>
          <cell r="E324">
            <v>367</v>
          </cell>
          <cell r="F324" t="str">
            <v>A</v>
          </cell>
          <cell r="G324" t="str">
            <v>A</v>
          </cell>
          <cell r="H324" t="str">
            <v>N</v>
          </cell>
          <cell r="I324" t="str">
            <v>Asset</v>
          </cell>
          <cell r="J324">
            <v>0</v>
          </cell>
          <cell r="K324">
            <v>0</v>
          </cell>
          <cell r="L324" t="str">
            <v xml:space="preserve"> </v>
          </cell>
          <cell r="M324" t="str">
            <v xml:space="preserve"> </v>
          </cell>
          <cell r="N324">
            <v>0</v>
          </cell>
          <cell r="O324" t="str">
            <v xml:space="preserve"> </v>
          </cell>
          <cell r="P324">
            <v>0</v>
          </cell>
          <cell r="Q324">
            <v>0</v>
          </cell>
          <cell r="R324" t="str">
            <v xml:space="preserve"> </v>
          </cell>
          <cell r="S324" t="str">
            <v xml:space="preserve"> </v>
          </cell>
        </row>
        <row r="325">
          <cell r="B325">
            <v>104066</v>
          </cell>
          <cell r="C325" t="str">
            <v>Bank Trust T347</v>
          </cell>
          <cell r="D325" t="str">
            <v>Bank Trust</v>
          </cell>
          <cell r="E325">
            <v>367</v>
          </cell>
          <cell r="F325" t="str">
            <v>A</v>
          </cell>
          <cell r="G325" t="str">
            <v>A</v>
          </cell>
          <cell r="H325" t="str">
            <v>N</v>
          </cell>
          <cell r="I325" t="str">
            <v>Asset</v>
          </cell>
          <cell r="J325">
            <v>0</v>
          </cell>
          <cell r="K325">
            <v>0</v>
          </cell>
          <cell r="L325" t="str">
            <v xml:space="preserve"> </v>
          </cell>
          <cell r="M325" t="str">
            <v xml:space="preserve"> </v>
          </cell>
          <cell r="N325">
            <v>0</v>
          </cell>
          <cell r="O325" t="str">
            <v xml:space="preserve"> </v>
          </cell>
          <cell r="P325">
            <v>0</v>
          </cell>
          <cell r="Q325">
            <v>0</v>
          </cell>
          <cell r="R325" t="str">
            <v xml:space="preserve"> </v>
          </cell>
          <cell r="S325" t="str">
            <v xml:space="preserve"> </v>
          </cell>
        </row>
        <row r="326">
          <cell r="B326">
            <v>104067</v>
          </cell>
          <cell r="C326" t="str">
            <v>BNCSO A131</v>
          </cell>
          <cell r="D326" t="str">
            <v>BNCSOA131</v>
          </cell>
          <cell r="E326">
            <v>367</v>
          </cell>
          <cell r="F326" t="str">
            <v>A</v>
          </cell>
          <cell r="G326" t="str">
            <v>A</v>
          </cell>
          <cell r="H326" t="str">
            <v>N</v>
          </cell>
          <cell r="I326" t="str">
            <v>Asset</v>
          </cell>
          <cell r="J326">
            <v>0</v>
          </cell>
          <cell r="K326">
            <v>0</v>
          </cell>
          <cell r="L326" t="str">
            <v xml:space="preserve"> </v>
          </cell>
          <cell r="M326" t="str">
            <v xml:space="preserve"> </v>
          </cell>
          <cell r="N326">
            <v>0</v>
          </cell>
          <cell r="O326" t="str">
            <v xml:space="preserve"> </v>
          </cell>
          <cell r="P326">
            <v>0</v>
          </cell>
          <cell r="Q326">
            <v>0</v>
          </cell>
          <cell r="R326" t="str">
            <v xml:space="preserve"> </v>
          </cell>
          <cell r="S326" t="str">
            <v xml:space="preserve"> </v>
          </cell>
        </row>
        <row r="327">
          <cell r="B327">
            <v>104068</v>
          </cell>
          <cell r="C327" t="str">
            <v>Bank Trust T348</v>
          </cell>
          <cell r="D327" t="str">
            <v>Bank Trust</v>
          </cell>
          <cell r="E327">
            <v>367</v>
          </cell>
          <cell r="F327" t="str">
            <v>A</v>
          </cell>
          <cell r="G327" t="str">
            <v>A</v>
          </cell>
          <cell r="H327" t="str">
            <v>N</v>
          </cell>
          <cell r="I327" t="str">
            <v>Asset</v>
          </cell>
          <cell r="J327">
            <v>0</v>
          </cell>
          <cell r="K327">
            <v>0</v>
          </cell>
          <cell r="L327" t="str">
            <v xml:space="preserve"> </v>
          </cell>
          <cell r="M327" t="str">
            <v xml:space="preserve"> </v>
          </cell>
          <cell r="N327">
            <v>0</v>
          </cell>
          <cell r="O327" t="str">
            <v xml:space="preserve"> </v>
          </cell>
          <cell r="P327">
            <v>0</v>
          </cell>
          <cell r="Q327">
            <v>0</v>
          </cell>
          <cell r="R327" t="str">
            <v xml:space="preserve"> </v>
          </cell>
          <cell r="S327" t="str">
            <v xml:space="preserve"> </v>
          </cell>
        </row>
        <row r="328">
          <cell r="B328">
            <v>104069</v>
          </cell>
          <cell r="C328" t="str">
            <v>BNCSO A133</v>
          </cell>
          <cell r="D328" t="str">
            <v>BNCSOA133</v>
          </cell>
          <cell r="E328">
            <v>367</v>
          </cell>
          <cell r="F328" t="str">
            <v>A</v>
          </cell>
          <cell r="G328" t="str">
            <v>A</v>
          </cell>
          <cell r="H328" t="str">
            <v>N</v>
          </cell>
          <cell r="I328" t="str">
            <v>Asset</v>
          </cell>
          <cell r="J328">
            <v>0</v>
          </cell>
          <cell r="K328">
            <v>0</v>
          </cell>
          <cell r="L328" t="str">
            <v xml:space="preserve"> </v>
          </cell>
          <cell r="M328" t="str">
            <v xml:space="preserve"> </v>
          </cell>
          <cell r="N328">
            <v>0</v>
          </cell>
          <cell r="O328" t="str">
            <v xml:space="preserve"> </v>
          </cell>
          <cell r="P328">
            <v>0</v>
          </cell>
          <cell r="Q328">
            <v>0</v>
          </cell>
          <cell r="R328" t="str">
            <v xml:space="preserve"> </v>
          </cell>
          <cell r="S328" t="str">
            <v xml:space="preserve"> </v>
          </cell>
        </row>
        <row r="329">
          <cell r="B329">
            <v>104070</v>
          </cell>
          <cell r="C329" t="str">
            <v>BofA AR23</v>
          </cell>
          <cell r="D329" t="str">
            <v>BofAAR23</v>
          </cell>
          <cell r="E329">
            <v>367</v>
          </cell>
          <cell r="F329" t="str">
            <v>A</v>
          </cell>
          <cell r="G329" t="str">
            <v>A</v>
          </cell>
          <cell r="H329" t="str">
            <v>N</v>
          </cell>
          <cell r="I329" t="str">
            <v>Asset</v>
          </cell>
          <cell r="J329">
            <v>0</v>
          </cell>
          <cell r="K329">
            <v>0</v>
          </cell>
          <cell r="L329" t="str">
            <v xml:space="preserve"> </v>
          </cell>
          <cell r="M329" t="str">
            <v xml:space="preserve"> </v>
          </cell>
          <cell r="N329">
            <v>0</v>
          </cell>
          <cell r="O329" t="str">
            <v xml:space="preserve"> </v>
          </cell>
          <cell r="P329">
            <v>0</v>
          </cell>
          <cell r="Q329">
            <v>0</v>
          </cell>
          <cell r="R329" t="str">
            <v xml:space="preserve"> </v>
          </cell>
          <cell r="S329" t="str">
            <v xml:space="preserve"> </v>
          </cell>
        </row>
        <row r="330">
          <cell r="B330">
            <v>104071</v>
          </cell>
          <cell r="C330" t="str">
            <v>BofA AR24</v>
          </cell>
          <cell r="D330" t="str">
            <v>BofA 33087</v>
          </cell>
          <cell r="E330">
            <v>367</v>
          </cell>
          <cell r="F330" t="str">
            <v>A</v>
          </cell>
          <cell r="G330" t="str">
            <v>A</v>
          </cell>
          <cell r="H330" t="str">
            <v>N</v>
          </cell>
          <cell r="I330" t="str">
            <v>Asset</v>
          </cell>
          <cell r="J330">
            <v>0</v>
          </cell>
          <cell r="K330">
            <v>0</v>
          </cell>
          <cell r="L330" t="str">
            <v xml:space="preserve"> </v>
          </cell>
          <cell r="M330" t="str">
            <v xml:space="preserve"> </v>
          </cell>
          <cell r="N330">
            <v>0</v>
          </cell>
          <cell r="O330" t="str">
            <v xml:space="preserve"> </v>
          </cell>
          <cell r="P330">
            <v>0</v>
          </cell>
          <cell r="Q330">
            <v>0</v>
          </cell>
          <cell r="R330" t="str">
            <v xml:space="preserve"> </v>
          </cell>
          <cell r="S330" t="str">
            <v xml:space="preserve"> </v>
          </cell>
        </row>
        <row r="331">
          <cell r="B331">
            <v>104072</v>
          </cell>
          <cell r="C331" t="str">
            <v>BofA AR25</v>
          </cell>
          <cell r="D331" t="str">
            <v>BofA 01000</v>
          </cell>
          <cell r="E331">
            <v>367</v>
          </cell>
          <cell r="F331" t="str">
            <v>A</v>
          </cell>
          <cell r="G331" t="str">
            <v>A</v>
          </cell>
          <cell r="H331" t="str">
            <v>N</v>
          </cell>
          <cell r="I331" t="str">
            <v>Asset</v>
          </cell>
          <cell r="J331">
            <v>0</v>
          </cell>
          <cell r="K331">
            <v>0</v>
          </cell>
          <cell r="L331" t="str">
            <v xml:space="preserve"> </v>
          </cell>
          <cell r="M331" t="str">
            <v xml:space="preserve"> </v>
          </cell>
          <cell r="N331">
            <v>0</v>
          </cell>
          <cell r="O331" t="str">
            <v xml:space="preserve"> </v>
          </cell>
          <cell r="P331">
            <v>0</v>
          </cell>
          <cell r="Q331">
            <v>0</v>
          </cell>
          <cell r="R331" t="str">
            <v xml:space="preserve"> </v>
          </cell>
          <cell r="S331" t="str">
            <v xml:space="preserve"> </v>
          </cell>
        </row>
        <row r="332">
          <cell r="B332">
            <v>104073</v>
          </cell>
          <cell r="C332" t="str">
            <v>BofA AR26</v>
          </cell>
          <cell r="D332" t="str">
            <v>BofA 69547</v>
          </cell>
          <cell r="E332">
            <v>367</v>
          </cell>
          <cell r="F332" t="str">
            <v>A</v>
          </cell>
          <cell r="G332" t="str">
            <v>A</v>
          </cell>
          <cell r="H332" t="str">
            <v>N</v>
          </cell>
          <cell r="I332" t="str">
            <v>Asset</v>
          </cell>
          <cell r="J332">
            <v>0</v>
          </cell>
          <cell r="K332">
            <v>0</v>
          </cell>
          <cell r="L332" t="str">
            <v xml:space="preserve"> </v>
          </cell>
          <cell r="M332" t="str">
            <v xml:space="preserve"> </v>
          </cell>
          <cell r="N332">
            <v>0</v>
          </cell>
          <cell r="O332" t="str">
            <v xml:space="preserve"> </v>
          </cell>
          <cell r="P332">
            <v>0</v>
          </cell>
          <cell r="Q332">
            <v>0</v>
          </cell>
          <cell r="R332" t="str">
            <v xml:space="preserve"> </v>
          </cell>
          <cell r="S332" t="str">
            <v xml:space="preserve"> </v>
          </cell>
        </row>
        <row r="333">
          <cell r="B333">
            <v>104074</v>
          </cell>
          <cell r="C333" t="str">
            <v>BofA A142</v>
          </cell>
          <cell r="D333" t="str">
            <v>BofAA142</v>
          </cell>
          <cell r="E333">
            <v>367</v>
          </cell>
          <cell r="F333" t="str">
            <v>A</v>
          </cell>
          <cell r="G333" t="str">
            <v>A</v>
          </cell>
          <cell r="H333" t="str">
            <v>N</v>
          </cell>
          <cell r="I333" t="str">
            <v>Asset</v>
          </cell>
          <cell r="J333">
            <v>0</v>
          </cell>
          <cell r="K333">
            <v>0</v>
          </cell>
          <cell r="L333" t="str">
            <v xml:space="preserve"> </v>
          </cell>
          <cell r="M333" t="str">
            <v xml:space="preserve"> </v>
          </cell>
          <cell r="N333">
            <v>0</v>
          </cell>
          <cell r="O333" t="str">
            <v xml:space="preserve"> </v>
          </cell>
          <cell r="P333">
            <v>0</v>
          </cell>
          <cell r="Q333">
            <v>0</v>
          </cell>
          <cell r="R333" t="str">
            <v xml:space="preserve"> </v>
          </cell>
          <cell r="S333" t="str">
            <v xml:space="preserve"> </v>
          </cell>
        </row>
        <row r="334">
          <cell r="B334">
            <v>104075</v>
          </cell>
          <cell r="C334" t="str">
            <v>BofA A141</v>
          </cell>
          <cell r="D334" t="str">
            <v>BofAA141</v>
          </cell>
          <cell r="E334">
            <v>367</v>
          </cell>
          <cell r="F334" t="str">
            <v>A</v>
          </cell>
          <cell r="G334" t="str">
            <v>A</v>
          </cell>
          <cell r="H334" t="str">
            <v>N</v>
          </cell>
          <cell r="I334" t="str">
            <v>Asset</v>
          </cell>
          <cell r="J334">
            <v>0</v>
          </cell>
          <cell r="K334">
            <v>0</v>
          </cell>
          <cell r="L334" t="str">
            <v xml:space="preserve"> </v>
          </cell>
          <cell r="M334" t="str">
            <v xml:space="preserve"> </v>
          </cell>
          <cell r="N334">
            <v>0</v>
          </cell>
          <cell r="O334" t="str">
            <v xml:space="preserve"> </v>
          </cell>
          <cell r="P334">
            <v>0</v>
          </cell>
          <cell r="Q334">
            <v>0</v>
          </cell>
          <cell r="R334" t="str">
            <v xml:space="preserve"> </v>
          </cell>
          <cell r="S334" t="str">
            <v xml:space="preserve"> </v>
          </cell>
        </row>
        <row r="335">
          <cell r="B335">
            <v>104076</v>
          </cell>
          <cell r="C335" t="str">
            <v>Suntr A139</v>
          </cell>
          <cell r="D335" t="str">
            <v>SuntrA139</v>
          </cell>
          <cell r="E335">
            <v>367</v>
          </cell>
          <cell r="F335" t="str">
            <v>A</v>
          </cell>
          <cell r="G335" t="str">
            <v>A</v>
          </cell>
          <cell r="H335" t="str">
            <v>N</v>
          </cell>
          <cell r="I335" t="str">
            <v>Asset</v>
          </cell>
          <cell r="J335">
            <v>0</v>
          </cell>
          <cell r="K335">
            <v>0</v>
          </cell>
          <cell r="L335" t="str">
            <v xml:space="preserve"> </v>
          </cell>
          <cell r="M335" t="str">
            <v xml:space="preserve"> </v>
          </cell>
          <cell r="N335">
            <v>0</v>
          </cell>
          <cell r="O335" t="str">
            <v xml:space="preserve"> </v>
          </cell>
          <cell r="P335">
            <v>0</v>
          </cell>
          <cell r="Q335">
            <v>0</v>
          </cell>
          <cell r="R335" t="str">
            <v xml:space="preserve"> </v>
          </cell>
          <cell r="S335" t="str">
            <v xml:space="preserve"> </v>
          </cell>
        </row>
        <row r="336">
          <cell r="B336">
            <v>104077</v>
          </cell>
          <cell r="C336" t="str">
            <v>Suntr A140</v>
          </cell>
          <cell r="D336" t="str">
            <v>SuntrA140</v>
          </cell>
          <cell r="E336">
            <v>367</v>
          </cell>
          <cell r="F336" t="str">
            <v>A</v>
          </cell>
          <cell r="G336" t="str">
            <v>A</v>
          </cell>
          <cell r="H336" t="str">
            <v>N</v>
          </cell>
          <cell r="I336" t="str">
            <v>Asset</v>
          </cell>
          <cell r="J336">
            <v>0</v>
          </cell>
          <cell r="K336">
            <v>0</v>
          </cell>
          <cell r="L336" t="str">
            <v xml:space="preserve"> </v>
          </cell>
          <cell r="M336" t="str">
            <v xml:space="preserve"> </v>
          </cell>
          <cell r="N336">
            <v>0</v>
          </cell>
          <cell r="O336" t="str">
            <v xml:space="preserve"> </v>
          </cell>
          <cell r="P336">
            <v>0</v>
          </cell>
          <cell r="Q336">
            <v>0</v>
          </cell>
          <cell r="R336" t="str">
            <v xml:space="preserve"> </v>
          </cell>
          <cell r="S336" t="str">
            <v xml:space="preserve"> </v>
          </cell>
        </row>
        <row r="337">
          <cell r="B337">
            <v>104078</v>
          </cell>
          <cell r="C337" t="str">
            <v>BofA AR31</v>
          </cell>
          <cell r="D337" t="str">
            <v>BofA 11708</v>
          </cell>
          <cell r="E337">
            <v>367</v>
          </cell>
          <cell r="F337" t="str">
            <v>A</v>
          </cell>
          <cell r="G337" t="str">
            <v>A</v>
          </cell>
          <cell r="H337" t="str">
            <v>N</v>
          </cell>
          <cell r="I337" t="str">
            <v>Asset</v>
          </cell>
          <cell r="J337">
            <v>0</v>
          </cell>
          <cell r="K337">
            <v>0</v>
          </cell>
          <cell r="L337" t="str">
            <v xml:space="preserve"> </v>
          </cell>
          <cell r="M337" t="str">
            <v xml:space="preserve"> </v>
          </cell>
          <cell r="N337">
            <v>0</v>
          </cell>
          <cell r="O337" t="str">
            <v xml:space="preserve"> </v>
          </cell>
          <cell r="P337">
            <v>0</v>
          </cell>
          <cell r="Q337">
            <v>0</v>
          </cell>
          <cell r="R337" t="str">
            <v xml:space="preserve"> </v>
          </cell>
          <cell r="S337" t="str">
            <v xml:space="preserve"> </v>
          </cell>
        </row>
        <row r="338">
          <cell r="B338">
            <v>104079</v>
          </cell>
          <cell r="C338" t="str">
            <v>BofA AR32</v>
          </cell>
          <cell r="D338" t="str">
            <v>BofA 29872</v>
          </cell>
          <cell r="E338">
            <v>367</v>
          </cell>
          <cell r="F338" t="str">
            <v>A</v>
          </cell>
          <cell r="G338" t="str">
            <v>A</v>
          </cell>
          <cell r="H338" t="str">
            <v>N</v>
          </cell>
          <cell r="I338" t="str">
            <v>Asset</v>
          </cell>
          <cell r="J338">
            <v>0</v>
          </cell>
          <cell r="K338">
            <v>0</v>
          </cell>
          <cell r="L338" t="str">
            <v xml:space="preserve"> </v>
          </cell>
          <cell r="M338" t="str">
            <v xml:space="preserve"> </v>
          </cell>
          <cell r="N338">
            <v>0</v>
          </cell>
          <cell r="O338" t="str">
            <v xml:space="preserve"> </v>
          </cell>
          <cell r="P338">
            <v>0</v>
          </cell>
          <cell r="Q338">
            <v>0</v>
          </cell>
          <cell r="R338" t="str">
            <v xml:space="preserve"> </v>
          </cell>
          <cell r="S338" t="str">
            <v xml:space="preserve"> </v>
          </cell>
        </row>
        <row r="339">
          <cell r="B339">
            <v>104080</v>
          </cell>
          <cell r="C339" t="str">
            <v>BofA AR33</v>
          </cell>
          <cell r="D339" t="str">
            <v>BofA 02873</v>
          </cell>
          <cell r="E339">
            <v>367</v>
          </cell>
          <cell r="F339" t="str">
            <v>A</v>
          </cell>
          <cell r="G339" t="str">
            <v>A</v>
          </cell>
          <cell r="H339" t="str">
            <v>N</v>
          </cell>
          <cell r="I339" t="str">
            <v>Asset</v>
          </cell>
          <cell r="J339">
            <v>0</v>
          </cell>
          <cell r="K339">
            <v>0</v>
          </cell>
          <cell r="L339" t="str">
            <v xml:space="preserve"> </v>
          </cell>
          <cell r="M339" t="str">
            <v xml:space="preserve"> </v>
          </cell>
          <cell r="N339">
            <v>0</v>
          </cell>
          <cell r="O339" t="str">
            <v xml:space="preserve"> </v>
          </cell>
          <cell r="P339">
            <v>0</v>
          </cell>
          <cell r="Q339">
            <v>0</v>
          </cell>
          <cell r="R339" t="str">
            <v xml:space="preserve"> </v>
          </cell>
          <cell r="S339" t="str">
            <v xml:space="preserve"> </v>
          </cell>
        </row>
        <row r="340">
          <cell r="B340">
            <v>104081</v>
          </cell>
          <cell r="C340" t="str">
            <v>BofA AR34</v>
          </cell>
          <cell r="D340" t="str">
            <v>BofAAR34</v>
          </cell>
          <cell r="E340">
            <v>367</v>
          </cell>
          <cell r="F340" t="str">
            <v>A</v>
          </cell>
          <cell r="G340" t="str">
            <v>A</v>
          </cell>
          <cell r="H340" t="str">
            <v>N</v>
          </cell>
          <cell r="I340" t="str">
            <v>Asset</v>
          </cell>
          <cell r="J340">
            <v>0</v>
          </cell>
          <cell r="K340">
            <v>0</v>
          </cell>
          <cell r="L340" t="str">
            <v xml:space="preserve"> </v>
          </cell>
          <cell r="M340" t="str">
            <v xml:space="preserve"> </v>
          </cell>
          <cell r="N340">
            <v>0</v>
          </cell>
          <cell r="O340" t="str">
            <v xml:space="preserve"> </v>
          </cell>
          <cell r="P340">
            <v>0</v>
          </cell>
          <cell r="Q340">
            <v>0</v>
          </cell>
          <cell r="R340" t="str">
            <v xml:space="preserve"> </v>
          </cell>
          <cell r="S340" t="str">
            <v xml:space="preserve"> </v>
          </cell>
        </row>
        <row r="341">
          <cell r="B341">
            <v>104082</v>
          </cell>
          <cell r="C341" t="str">
            <v>BofA AR35</v>
          </cell>
          <cell r="D341" t="str">
            <v>BofA 28684</v>
          </cell>
          <cell r="E341">
            <v>367</v>
          </cell>
          <cell r="F341" t="str">
            <v>A</v>
          </cell>
          <cell r="G341" t="str">
            <v>A</v>
          </cell>
          <cell r="H341" t="str">
            <v>N</v>
          </cell>
          <cell r="I341" t="str">
            <v>Asset</v>
          </cell>
          <cell r="J341">
            <v>0</v>
          </cell>
          <cell r="K341">
            <v>0</v>
          </cell>
          <cell r="L341" t="str">
            <v xml:space="preserve"> </v>
          </cell>
          <cell r="M341" t="str">
            <v xml:space="preserve"> </v>
          </cell>
          <cell r="N341">
            <v>0</v>
          </cell>
          <cell r="O341" t="str">
            <v xml:space="preserve"> </v>
          </cell>
          <cell r="P341">
            <v>0</v>
          </cell>
          <cell r="Q341">
            <v>0</v>
          </cell>
          <cell r="R341" t="str">
            <v xml:space="preserve"> </v>
          </cell>
          <cell r="S341" t="str">
            <v xml:space="preserve"> </v>
          </cell>
        </row>
        <row r="342">
          <cell r="B342">
            <v>104083</v>
          </cell>
          <cell r="C342" t="str">
            <v>BofA AR36</v>
          </cell>
          <cell r="D342" t="str">
            <v>BofA 00030</v>
          </cell>
          <cell r="E342">
            <v>367</v>
          </cell>
          <cell r="F342" t="str">
            <v>A</v>
          </cell>
          <cell r="G342" t="str">
            <v>A</v>
          </cell>
          <cell r="H342" t="str">
            <v>N</v>
          </cell>
          <cell r="I342" t="str">
            <v>Asset</v>
          </cell>
          <cell r="J342">
            <v>0</v>
          </cell>
          <cell r="K342">
            <v>0</v>
          </cell>
          <cell r="L342" t="str">
            <v xml:space="preserve"> </v>
          </cell>
          <cell r="M342" t="str">
            <v xml:space="preserve"> </v>
          </cell>
          <cell r="N342">
            <v>0</v>
          </cell>
          <cell r="O342" t="str">
            <v xml:space="preserve"> </v>
          </cell>
          <cell r="P342">
            <v>0</v>
          </cell>
          <cell r="Q342">
            <v>0</v>
          </cell>
          <cell r="R342" t="str">
            <v xml:space="preserve"> </v>
          </cell>
          <cell r="S342" t="str">
            <v xml:space="preserve"> </v>
          </cell>
        </row>
        <row r="343">
          <cell r="B343">
            <v>104084</v>
          </cell>
          <cell r="C343" t="str">
            <v>BofA AR37</v>
          </cell>
          <cell r="D343" t="str">
            <v>BofA 84961</v>
          </cell>
          <cell r="E343">
            <v>367</v>
          </cell>
          <cell r="F343" t="str">
            <v>A</v>
          </cell>
          <cell r="G343" t="str">
            <v>A</v>
          </cell>
          <cell r="H343" t="str">
            <v>N</v>
          </cell>
          <cell r="I343" t="str">
            <v>Asset</v>
          </cell>
          <cell r="J343">
            <v>0</v>
          </cell>
          <cell r="K343">
            <v>0</v>
          </cell>
          <cell r="L343" t="str">
            <v xml:space="preserve"> </v>
          </cell>
          <cell r="M343" t="str">
            <v xml:space="preserve"> </v>
          </cell>
          <cell r="N343">
            <v>0</v>
          </cell>
          <cell r="O343" t="str">
            <v xml:space="preserve"> </v>
          </cell>
          <cell r="P343">
            <v>0</v>
          </cell>
          <cell r="Q343">
            <v>0</v>
          </cell>
          <cell r="R343" t="str">
            <v xml:space="preserve"> </v>
          </cell>
          <cell r="S343" t="str">
            <v xml:space="preserve"> </v>
          </cell>
        </row>
        <row r="344">
          <cell r="B344">
            <v>104085</v>
          </cell>
          <cell r="C344" t="str">
            <v>BofA AR38</v>
          </cell>
          <cell r="D344" t="str">
            <v>BofAAR38</v>
          </cell>
          <cell r="E344">
            <v>367</v>
          </cell>
          <cell r="F344" t="str">
            <v>A</v>
          </cell>
          <cell r="G344" t="str">
            <v>A</v>
          </cell>
          <cell r="H344" t="str">
            <v>N</v>
          </cell>
          <cell r="I344" t="str">
            <v>Asset</v>
          </cell>
          <cell r="J344">
            <v>0</v>
          </cell>
          <cell r="K344">
            <v>0</v>
          </cell>
          <cell r="L344" t="str">
            <v xml:space="preserve"> </v>
          </cell>
          <cell r="M344" t="str">
            <v xml:space="preserve"> </v>
          </cell>
          <cell r="N344">
            <v>0</v>
          </cell>
          <cell r="O344" t="str">
            <v xml:space="preserve"> </v>
          </cell>
          <cell r="P344">
            <v>0</v>
          </cell>
          <cell r="Q344">
            <v>0</v>
          </cell>
          <cell r="R344" t="str">
            <v xml:space="preserve"> </v>
          </cell>
          <cell r="S344" t="str">
            <v xml:space="preserve"> </v>
          </cell>
        </row>
        <row r="345">
          <cell r="B345">
            <v>104086</v>
          </cell>
          <cell r="C345" t="str">
            <v>BofA AR39</v>
          </cell>
          <cell r="D345" t="str">
            <v>BofA 14570</v>
          </cell>
          <cell r="E345">
            <v>367</v>
          </cell>
          <cell r="F345" t="str">
            <v>A</v>
          </cell>
          <cell r="G345" t="str">
            <v>A</v>
          </cell>
          <cell r="H345" t="str">
            <v>N</v>
          </cell>
          <cell r="I345" t="str">
            <v>Asset</v>
          </cell>
          <cell r="J345">
            <v>0</v>
          </cell>
          <cell r="K345">
            <v>0</v>
          </cell>
          <cell r="L345" t="str">
            <v xml:space="preserve"> </v>
          </cell>
          <cell r="M345" t="str">
            <v xml:space="preserve"> </v>
          </cell>
          <cell r="N345">
            <v>0</v>
          </cell>
          <cell r="O345" t="str">
            <v xml:space="preserve"> </v>
          </cell>
          <cell r="P345">
            <v>0</v>
          </cell>
          <cell r="Q345">
            <v>0</v>
          </cell>
          <cell r="R345" t="str">
            <v xml:space="preserve"> </v>
          </cell>
          <cell r="S345" t="str">
            <v xml:space="preserve"> </v>
          </cell>
        </row>
        <row r="346">
          <cell r="B346">
            <v>104087</v>
          </cell>
          <cell r="C346" t="str">
            <v>BofA AR40</v>
          </cell>
          <cell r="D346" t="str">
            <v>BofA 20776</v>
          </cell>
          <cell r="E346">
            <v>367</v>
          </cell>
          <cell r="F346" t="str">
            <v>A</v>
          </cell>
          <cell r="G346" t="str">
            <v>A</v>
          </cell>
          <cell r="H346" t="str">
            <v>N</v>
          </cell>
          <cell r="I346" t="str">
            <v>Asset</v>
          </cell>
          <cell r="J346">
            <v>0</v>
          </cell>
          <cell r="K346">
            <v>0</v>
          </cell>
          <cell r="L346" t="str">
            <v xml:space="preserve"> </v>
          </cell>
          <cell r="M346" t="str">
            <v xml:space="preserve"> </v>
          </cell>
          <cell r="N346">
            <v>0</v>
          </cell>
          <cell r="O346" t="str">
            <v xml:space="preserve"> </v>
          </cell>
          <cell r="P346">
            <v>0</v>
          </cell>
          <cell r="Q346">
            <v>0</v>
          </cell>
          <cell r="R346" t="str">
            <v xml:space="preserve"> </v>
          </cell>
          <cell r="S346" t="str">
            <v xml:space="preserve"> </v>
          </cell>
        </row>
        <row r="347">
          <cell r="B347">
            <v>104088</v>
          </cell>
          <cell r="C347" t="str">
            <v>BofA AR41</v>
          </cell>
          <cell r="D347" t="str">
            <v>BofA 02560</v>
          </cell>
          <cell r="E347">
            <v>367</v>
          </cell>
          <cell r="F347" t="str">
            <v>A</v>
          </cell>
          <cell r="G347" t="str">
            <v>A</v>
          </cell>
          <cell r="H347" t="str">
            <v>N</v>
          </cell>
          <cell r="I347" t="str">
            <v>Asset</v>
          </cell>
          <cell r="J347">
            <v>0</v>
          </cell>
          <cell r="K347">
            <v>0</v>
          </cell>
          <cell r="L347" t="str">
            <v xml:space="preserve"> </v>
          </cell>
          <cell r="M347" t="str">
            <v xml:space="preserve"> </v>
          </cell>
          <cell r="N347">
            <v>0</v>
          </cell>
          <cell r="O347" t="str">
            <v xml:space="preserve"> </v>
          </cell>
          <cell r="P347">
            <v>0</v>
          </cell>
          <cell r="Q347">
            <v>0</v>
          </cell>
          <cell r="R347" t="str">
            <v xml:space="preserve"> </v>
          </cell>
          <cell r="S347" t="str">
            <v xml:space="preserve"> </v>
          </cell>
        </row>
        <row r="348">
          <cell r="B348">
            <v>104089</v>
          </cell>
          <cell r="C348" t="str">
            <v>BofA AR42</v>
          </cell>
          <cell r="D348" t="str">
            <v>BofA 20774</v>
          </cell>
          <cell r="E348">
            <v>367</v>
          </cell>
          <cell r="F348" t="str">
            <v>A</v>
          </cell>
          <cell r="G348" t="str">
            <v>A</v>
          </cell>
          <cell r="H348" t="str">
            <v>N</v>
          </cell>
          <cell r="I348" t="str">
            <v>Asset</v>
          </cell>
          <cell r="J348">
            <v>0</v>
          </cell>
          <cell r="K348">
            <v>0</v>
          </cell>
          <cell r="L348" t="str">
            <v xml:space="preserve"> </v>
          </cell>
          <cell r="M348" t="str">
            <v xml:space="preserve"> </v>
          </cell>
          <cell r="N348">
            <v>0</v>
          </cell>
          <cell r="O348" t="str">
            <v xml:space="preserve"> </v>
          </cell>
          <cell r="P348">
            <v>0</v>
          </cell>
          <cell r="Q348">
            <v>0</v>
          </cell>
          <cell r="R348" t="str">
            <v xml:space="preserve"> </v>
          </cell>
          <cell r="S348" t="str">
            <v xml:space="preserve"> </v>
          </cell>
        </row>
        <row r="349">
          <cell r="B349">
            <v>104090</v>
          </cell>
          <cell r="C349" t="str">
            <v>BofA AR43</v>
          </cell>
          <cell r="D349" t="str">
            <v>BofA 28510</v>
          </cell>
          <cell r="E349">
            <v>367</v>
          </cell>
          <cell r="F349" t="str">
            <v>A</v>
          </cell>
          <cell r="G349" t="str">
            <v>A</v>
          </cell>
          <cell r="H349" t="str">
            <v>N</v>
          </cell>
          <cell r="I349" t="str">
            <v>Asset</v>
          </cell>
          <cell r="J349">
            <v>0</v>
          </cell>
          <cell r="K349">
            <v>0</v>
          </cell>
          <cell r="L349" t="str">
            <v xml:space="preserve"> </v>
          </cell>
          <cell r="M349" t="str">
            <v xml:space="preserve"> </v>
          </cell>
          <cell r="N349">
            <v>0</v>
          </cell>
          <cell r="O349" t="str">
            <v xml:space="preserve"> </v>
          </cell>
          <cell r="P349">
            <v>0</v>
          </cell>
          <cell r="Q349">
            <v>0</v>
          </cell>
          <cell r="R349" t="str">
            <v xml:space="preserve"> </v>
          </cell>
          <cell r="S349" t="str">
            <v xml:space="preserve"> </v>
          </cell>
        </row>
        <row r="350">
          <cell r="B350">
            <v>104091</v>
          </cell>
          <cell r="C350" t="str">
            <v>BofA AR44</v>
          </cell>
          <cell r="D350" t="str">
            <v>BofA 30994</v>
          </cell>
          <cell r="E350">
            <v>367</v>
          </cell>
          <cell r="F350" t="str">
            <v>A</v>
          </cell>
          <cell r="G350" t="str">
            <v>A</v>
          </cell>
          <cell r="H350" t="str">
            <v>N</v>
          </cell>
          <cell r="I350" t="str">
            <v>Asset</v>
          </cell>
          <cell r="J350">
            <v>0</v>
          </cell>
          <cell r="K350">
            <v>0</v>
          </cell>
          <cell r="L350" t="str">
            <v xml:space="preserve"> </v>
          </cell>
          <cell r="M350" t="str">
            <v xml:space="preserve"> </v>
          </cell>
          <cell r="N350">
            <v>0</v>
          </cell>
          <cell r="O350" t="str">
            <v xml:space="preserve"> </v>
          </cell>
          <cell r="P350">
            <v>0</v>
          </cell>
          <cell r="Q350">
            <v>0</v>
          </cell>
          <cell r="R350" t="str">
            <v xml:space="preserve"> </v>
          </cell>
          <cell r="S350" t="str">
            <v xml:space="preserve"> </v>
          </cell>
        </row>
        <row r="351">
          <cell r="B351">
            <v>104092</v>
          </cell>
          <cell r="C351" t="str">
            <v>BofA AR45</v>
          </cell>
          <cell r="D351" t="str">
            <v>BofA 02618</v>
          </cell>
          <cell r="E351">
            <v>367</v>
          </cell>
          <cell r="F351" t="str">
            <v>A</v>
          </cell>
          <cell r="G351" t="str">
            <v>A</v>
          </cell>
          <cell r="H351" t="str">
            <v>N</v>
          </cell>
          <cell r="I351" t="str">
            <v>Asset</v>
          </cell>
          <cell r="J351">
            <v>0</v>
          </cell>
          <cell r="K351">
            <v>0</v>
          </cell>
          <cell r="L351" t="str">
            <v xml:space="preserve"> </v>
          </cell>
          <cell r="M351" t="str">
            <v xml:space="preserve"> </v>
          </cell>
          <cell r="N351">
            <v>0</v>
          </cell>
          <cell r="O351" t="str">
            <v xml:space="preserve"> </v>
          </cell>
          <cell r="P351">
            <v>0</v>
          </cell>
          <cell r="Q351">
            <v>0</v>
          </cell>
          <cell r="R351" t="str">
            <v xml:space="preserve"> </v>
          </cell>
          <cell r="S351" t="str">
            <v xml:space="preserve"> </v>
          </cell>
        </row>
        <row r="352">
          <cell r="B352">
            <v>104093</v>
          </cell>
          <cell r="C352" t="str">
            <v>BofA AR46</v>
          </cell>
          <cell r="D352" t="str">
            <v>BofA 02579</v>
          </cell>
          <cell r="E352">
            <v>367</v>
          </cell>
          <cell r="F352" t="str">
            <v>A</v>
          </cell>
          <cell r="G352" t="str">
            <v>A</v>
          </cell>
          <cell r="H352" t="str">
            <v>N</v>
          </cell>
          <cell r="I352" t="str">
            <v>Asset</v>
          </cell>
          <cell r="J352">
            <v>0</v>
          </cell>
          <cell r="K352">
            <v>0</v>
          </cell>
          <cell r="L352" t="str">
            <v xml:space="preserve"> </v>
          </cell>
          <cell r="M352" t="str">
            <v xml:space="preserve"> </v>
          </cell>
          <cell r="N352">
            <v>0</v>
          </cell>
          <cell r="O352" t="str">
            <v xml:space="preserve"> </v>
          </cell>
          <cell r="P352">
            <v>0</v>
          </cell>
          <cell r="Q352">
            <v>0</v>
          </cell>
          <cell r="R352" t="str">
            <v xml:space="preserve"> </v>
          </cell>
          <cell r="S352" t="str">
            <v xml:space="preserve"> </v>
          </cell>
        </row>
        <row r="353">
          <cell r="B353">
            <v>104094</v>
          </cell>
          <cell r="C353" t="str">
            <v>BofA AR47</v>
          </cell>
          <cell r="D353" t="str">
            <v>BofA 20774</v>
          </cell>
          <cell r="E353">
            <v>367</v>
          </cell>
          <cell r="F353" t="str">
            <v>A</v>
          </cell>
          <cell r="G353" t="str">
            <v>A</v>
          </cell>
          <cell r="H353" t="str">
            <v>N</v>
          </cell>
          <cell r="I353" t="str">
            <v>Asset</v>
          </cell>
          <cell r="J353">
            <v>0</v>
          </cell>
          <cell r="K353">
            <v>0</v>
          </cell>
          <cell r="L353" t="str">
            <v xml:space="preserve"> </v>
          </cell>
          <cell r="M353" t="str">
            <v xml:space="preserve"> </v>
          </cell>
          <cell r="N353">
            <v>0</v>
          </cell>
          <cell r="O353" t="str">
            <v xml:space="preserve"> </v>
          </cell>
          <cell r="P353">
            <v>0</v>
          </cell>
          <cell r="Q353">
            <v>0</v>
          </cell>
          <cell r="R353" t="str">
            <v xml:space="preserve"> </v>
          </cell>
          <cell r="S353" t="str">
            <v xml:space="preserve"> </v>
          </cell>
        </row>
        <row r="354">
          <cell r="B354">
            <v>104095</v>
          </cell>
          <cell r="C354" t="str">
            <v>BofA AR48</v>
          </cell>
          <cell r="D354" t="str">
            <v>BofA 18701</v>
          </cell>
          <cell r="E354">
            <v>367</v>
          </cell>
          <cell r="F354" t="str">
            <v>A</v>
          </cell>
          <cell r="G354" t="str">
            <v>A</v>
          </cell>
          <cell r="H354" t="str">
            <v>N</v>
          </cell>
          <cell r="I354" t="str">
            <v>Asset</v>
          </cell>
          <cell r="J354">
            <v>0</v>
          </cell>
          <cell r="K354">
            <v>0</v>
          </cell>
          <cell r="L354" t="str">
            <v xml:space="preserve"> </v>
          </cell>
          <cell r="M354" t="str">
            <v xml:space="preserve"> </v>
          </cell>
          <cell r="N354">
            <v>0</v>
          </cell>
          <cell r="O354" t="str">
            <v xml:space="preserve"> </v>
          </cell>
          <cell r="P354">
            <v>0</v>
          </cell>
          <cell r="Q354">
            <v>0</v>
          </cell>
          <cell r="R354" t="str">
            <v xml:space="preserve"> </v>
          </cell>
          <cell r="S354" t="str">
            <v xml:space="preserve"> </v>
          </cell>
        </row>
        <row r="355">
          <cell r="B355">
            <v>104096</v>
          </cell>
          <cell r="C355" t="str">
            <v>BofA AR49</v>
          </cell>
          <cell r="D355" t="str">
            <v>BofA 30994</v>
          </cell>
          <cell r="E355">
            <v>367</v>
          </cell>
          <cell r="F355" t="str">
            <v>A</v>
          </cell>
          <cell r="G355" t="str">
            <v>A</v>
          </cell>
          <cell r="H355" t="str">
            <v>N</v>
          </cell>
          <cell r="I355" t="str">
            <v>Asset</v>
          </cell>
          <cell r="J355">
            <v>0</v>
          </cell>
          <cell r="K355">
            <v>0</v>
          </cell>
          <cell r="L355" t="str">
            <v xml:space="preserve"> </v>
          </cell>
          <cell r="M355" t="str">
            <v xml:space="preserve"> </v>
          </cell>
          <cell r="N355">
            <v>0</v>
          </cell>
          <cell r="O355" t="str">
            <v xml:space="preserve"> </v>
          </cell>
          <cell r="P355">
            <v>0</v>
          </cell>
          <cell r="Q355">
            <v>0</v>
          </cell>
          <cell r="R355" t="str">
            <v xml:space="preserve"> </v>
          </cell>
          <cell r="S355" t="str">
            <v xml:space="preserve"> </v>
          </cell>
        </row>
        <row r="356">
          <cell r="B356">
            <v>104097</v>
          </cell>
          <cell r="C356" t="str">
            <v>BofA AR50</v>
          </cell>
          <cell r="D356" t="str">
            <v>BofA 84961</v>
          </cell>
          <cell r="E356">
            <v>367</v>
          </cell>
          <cell r="F356" t="str">
            <v>A</v>
          </cell>
          <cell r="G356" t="str">
            <v>A</v>
          </cell>
          <cell r="H356" t="str">
            <v>N</v>
          </cell>
          <cell r="I356" t="str">
            <v>Asset</v>
          </cell>
          <cell r="J356">
            <v>0</v>
          </cell>
          <cell r="K356">
            <v>0</v>
          </cell>
          <cell r="L356" t="str">
            <v xml:space="preserve"> </v>
          </cell>
          <cell r="M356" t="str">
            <v xml:space="preserve"> </v>
          </cell>
          <cell r="N356">
            <v>0</v>
          </cell>
          <cell r="O356" t="str">
            <v xml:space="preserve"> </v>
          </cell>
          <cell r="P356">
            <v>0</v>
          </cell>
          <cell r="Q356">
            <v>0</v>
          </cell>
          <cell r="R356" t="str">
            <v xml:space="preserve"> </v>
          </cell>
          <cell r="S356" t="str">
            <v xml:space="preserve"> </v>
          </cell>
        </row>
        <row r="357">
          <cell r="B357">
            <v>104098</v>
          </cell>
          <cell r="C357" t="str">
            <v>BofA AR51</v>
          </cell>
          <cell r="D357" t="str">
            <v>BofA 30998</v>
          </cell>
          <cell r="E357">
            <v>367</v>
          </cell>
          <cell r="F357" t="str">
            <v>A</v>
          </cell>
          <cell r="G357" t="str">
            <v>A</v>
          </cell>
          <cell r="H357" t="str">
            <v>N</v>
          </cell>
          <cell r="I357" t="str">
            <v>Asset</v>
          </cell>
          <cell r="J357">
            <v>0</v>
          </cell>
          <cell r="K357">
            <v>0</v>
          </cell>
          <cell r="L357" t="str">
            <v xml:space="preserve"> </v>
          </cell>
          <cell r="M357" t="str">
            <v xml:space="preserve"> </v>
          </cell>
          <cell r="N357">
            <v>0</v>
          </cell>
          <cell r="O357" t="str">
            <v xml:space="preserve"> </v>
          </cell>
          <cell r="P357">
            <v>0</v>
          </cell>
          <cell r="Q357">
            <v>0</v>
          </cell>
          <cell r="R357" t="str">
            <v xml:space="preserve"> </v>
          </cell>
          <cell r="S357" t="str">
            <v xml:space="preserve"> </v>
          </cell>
        </row>
        <row r="358">
          <cell r="B358">
            <v>104099</v>
          </cell>
          <cell r="C358" t="str">
            <v>Suntra AR52</v>
          </cell>
          <cell r="D358" t="str">
            <v>Suntra 514</v>
          </cell>
          <cell r="E358">
            <v>367</v>
          </cell>
          <cell r="F358" t="str">
            <v>A</v>
          </cell>
          <cell r="G358" t="str">
            <v>A</v>
          </cell>
          <cell r="H358" t="str">
            <v>N</v>
          </cell>
          <cell r="I358" t="str">
            <v>Asset</v>
          </cell>
          <cell r="J358">
            <v>0</v>
          </cell>
          <cell r="K358">
            <v>0</v>
          </cell>
          <cell r="L358" t="str">
            <v xml:space="preserve"> </v>
          </cell>
          <cell r="M358" t="str">
            <v xml:space="preserve"> </v>
          </cell>
          <cell r="N358">
            <v>0</v>
          </cell>
          <cell r="O358" t="str">
            <v xml:space="preserve"> </v>
          </cell>
          <cell r="P358">
            <v>0</v>
          </cell>
          <cell r="Q358">
            <v>0</v>
          </cell>
          <cell r="R358" t="str">
            <v xml:space="preserve"> </v>
          </cell>
          <cell r="S358" t="str">
            <v xml:space="preserve"> </v>
          </cell>
        </row>
        <row r="359">
          <cell r="B359">
            <v>104100</v>
          </cell>
          <cell r="C359" t="str">
            <v>Regions AR53</v>
          </cell>
          <cell r="D359" t="str">
            <v>Regions 27</v>
          </cell>
          <cell r="E359">
            <v>367</v>
          </cell>
          <cell r="F359" t="str">
            <v>A</v>
          </cell>
          <cell r="G359" t="str">
            <v>A</v>
          </cell>
          <cell r="H359" t="str">
            <v>N</v>
          </cell>
          <cell r="I359" t="str">
            <v>Asset</v>
          </cell>
          <cell r="J359">
            <v>0</v>
          </cell>
          <cell r="K359">
            <v>0</v>
          </cell>
          <cell r="L359" t="str">
            <v xml:space="preserve"> </v>
          </cell>
          <cell r="M359" t="str">
            <v xml:space="preserve"> </v>
          </cell>
          <cell r="N359">
            <v>0</v>
          </cell>
          <cell r="O359" t="str">
            <v xml:space="preserve"> </v>
          </cell>
          <cell r="P359">
            <v>0</v>
          </cell>
          <cell r="Q359">
            <v>0</v>
          </cell>
          <cell r="R359" t="str">
            <v xml:space="preserve"> </v>
          </cell>
          <cell r="S359" t="str">
            <v xml:space="preserve"> </v>
          </cell>
        </row>
        <row r="360">
          <cell r="B360">
            <v>104101</v>
          </cell>
          <cell r="C360" t="str">
            <v>Suntra AR54</v>
          </cell>
          <cell r="D360" t="str">
            <v>SuntraAR54</v>
          </cell>
          <cell r="E360">
            <v>367</v>
          </cell>
          <cell r="F360" t="str">
            <v>A</v>
          </cell>
          <cell r="G360" t="str">
            <v>A</v>
          </cell>
          <cell r="H360" t="str">
            <v>N</v>
          </cell>
          <cell r="I360" t="str">
            <v>Asset</v>
          </cell>
          <cell r="J360">
            <v>0</v>
          </cell>
          <cell r="K360">
            <v>0</v>
          </cell>
          <cell r="L360" t="str">
            <v xml:space="preserve"> </v>
          </cell>
          <cell r="M360" t="str">
            <v xml:space="preserve"> </v>
          </cell>
          <cell r="N360">
            <v>0</v>
          </cell>
          <cell r="O360" t="str">
            <v xml:space="preserve"> </v>
          </cell>
          <cell r="P360">
            <v>0</v>
          </cell>
          <cell r="Q360">
            <v>0</v>
          </cell>
          <cell r="R360" t="str">
            <v xml:space="preserve"> </v>
          </cell>
          <cell r="S360" t="str">
            <v xml:space="preserve"> </v>
          </cell>
        </row>
        <row r="361">
          <cell r="B361">
            <v>104102</v>
          </cell>
          <cell r="C361" t="str">
            <v>Mellon PAYR</v>
          </cell>
          <cell r="D361" t="str">
            <v>Mellon 901</v>
          </cell>
          <cell r="E361">
            <v>367</v>
          </cell>
          <cell r="F361" t="str">
            <v>A</v>
          </cell>
          <cell r="G361" t="str">
            <v>A</v>
          </cell>
          <cell r="H361" t="str">
            <v>N</v>
          </cell>
          <cell r="I361" t="str">
            <v>Asset</v>
          </cell>
          <cell r="J361">
            <v>0</v>
          </cell>
          <cell r="K361">
            <v>0</v>
          </cell>
          <cell r="L361" t="str">
            <v xml:space="preserve"> </v>
          </cell>
          <cell r="M361" t="str">
            <v xml:space="preserve"> </v>
          </cell>
          <cell r="N361">
            <v>0</v>
          </cell>
          <cell r="O361" t="str">
            <v xml:space="preserve"> </v>
          </cell>
          <cell r="P361">
            <v>0</v>
          </cell>
          <cell r="Q361">
            <v>0</v>
          </cell>
          <cell r="R361" t="str">
            <v xml:space="preserve"> </v>
          </cell>
          <cell r="S361" t="str">
            <v xml:space="preserve"> </v>
          </cell>
        </row>
        <row r="362">
          <cell r="B362">
            <v>104103</v>
          </cell>
          <cell r="C362" t="str">
            <v>Mellon CNCT</v>
          </cell>
          <cell r="D362" t="str">
            <v>Mellon 901</v>
          </cell>
          <cell r="E362">
            <v>367</v>
          </cell>
          <cell r="F362" t="str">
            <v>A</v>
          </cell>
          <cell r="G362" t="str">
            <v>A</v>
          </cell>
          <cell r="H362" t="str">
            <v>N</v>
          </cell>
          <cell r="I362" t="str">
            <v>Asset</v>
          </cell>
          <cell r="J362">
            <v>0</v>
          </cell>
          <cell r="K362">
            <v>0</v>
          </cell>
          <cell r="L362" t="str">
            <v xml:space="preserve"> </v>
          </cell>
          <cell r="M362" t="str">
            <v xml:space="preserve"> </v>
          </cell>
          <cell r="N362">
            <v>0</v>
          </cell>
          <cell r="O362" t="str">
            <v xml:space="preserve"> </v>
          </cell>
          <cell r="P362">
            <v>0</v>
          </cell>
          <cell r="Q362">
            <v>0</v>
          </cell>
          <cell r="R362" t="str">
            <v xml:space="preserve"> </v>
          </cell>
          <cell r="S362" t="str">
            <v xml:space="preserve"> </v>
          </cell>
        </row>
        <row r="363">
          <cell r="B363">
            <v>104104</v>
          </cell>
          <cell r="C363" t="str">
            <v>Mellon AP</v>
          </cell>
          <cell r="D363" t="str">
            <v>Mellon 901</v>
          </cell>
          <cell r="E363">
            <v>367</v>
          </cell>
          <cell r="F363" t="str">
            <v>A</v>
          </cell>
          <cell r="G363" t="str">
            <v>A</v>
          </cell>
          <cell r="H363" t="str">
            <v>N</v>
          </cell>
          <cell r="I363" t="str">
            <v>Asset</v>
          </cell>
          <cell r="J363">
            <v>0</v>
          </cell>
          <cell r="K363">
            <v>0</v>
          </cell>
          <cell r="L363" t="str">
            <v xml:space="preserve"> </v>
          </cell>
          <cell r="M363" t="str">
            <v xml:space="preserve"> </v>
          </cell>
          <cell r="N363">
            <v>0</v>
          </cell>
          <cell r="O363" t="str">
            <v xml:space="preserve"> </v>
          </cell>
          <cell r="P363">
            <v>0</v>
          </cell>
          <cell r="Q363">
            <v>0</v>
          </cell>
          <cell r="R363" t="str">
            <v xml:space="preserve"> </v>
          </cell>
          <cell r="S363" t="str">
            <v xml:space="preserve"> </v>
          </cell>
        </row>
        <row r="364">
          <cell r="B364">
            <v>104105</v>
          </cell>
          <cell r="C364" t="str">
            <v>Mellon DEPO</v>
          </cell>
          <cell r="D364" t="str">
            <v>Mellon 901</v>
          </cell>
          <cell r="E364">
            <v>367</v>
          </cell>
          <cell r="F364" t="str">
            <v>A</v>
          </cell>
          <cell r="G364" t="str">
            <v>A</v>
          </cell>
          <cell r="H364" t="str">
            <v>N</v>
          </cell>
          <cell r="I364" t="str">
            <v>Asset</v>
          </cell>
          <cell r="J364">
            <v>0</v>
          </cell>
          <cell r="K364">
            <v>0</v>
          </cell>
          <cell r="L364" t="str">
            <v xml:space="preserve"> </v>
          </cell>
          <cell r="M364" t="str">
            <v xml:space="preserve"> </v>
          </cell>
          <cell r="N364">
            <v>0</v>
          </cell>
          <cell r="O364" t="str">
            <v xml:space="preserve"> </v>
          </cell>
          <cell r="P364">
            <v>0</v>
          </cell>
          <cell r="Q364">
            <v>0</v>
          </cell>
          <cell r="R364" t="str">
            <v xml:space="preserve"> </v>
          </cell>
          <cell r="S364" t="str">
            <v xml:space="preserve"> </v>
          </cell>
        </row>
        <row r="365">
          <cell r="B365">
            <v>104106</v>
          </cell>
          <cell r="C365" t="str">
            <v>Mellon TR36</v>
          </cell>
          <cell r="D365" t="str">
            <v>Mellon 004</v>
          </cell>
          <cell r="E365">
            <v>367</v>
          </cell>
          <cell r="F365" t="str">
            <v>A</v>
          </cell>
          <cell r="G365" t="str">
            <v>A</v>
          </cell>
          <cell r="H365" t="str">
            <v>N</v>
          </cell>
          <cell r="I365" t="str">
            <v>Asset</v>
          </cell>
          <cell r="J365">
            <v>0</v>
          </cell>
          <cell r="K365">
            <v>0</v>
          </cell>
          <cell r="L365" t="str">
            <v xml:space="preserve"> </v>
          </cell>
          <cell r="M365" t="str">
            <v xml:space="preserve"> </v>
          </cell>
          <cell r="N365">
            <v>0</v>
          </cell>
          <cell r="O365" t="str">
            <v xml:space="preserve"> </v>
          </cell>
          <cell r="P365">
            <v>0</v>
          </cell>
          <cell r="Q365">
            <v>0</v>
          </cell>
          <cell r="R365" t="str">
            <v xml:space="preserve"> </v>
          </cell>
          <cell r="S365" t="str">
            <v xml:space="preserve"> </v>
          </cell>
        </row>
        <row r="366">
          <cell r="B366">
            <v>104107</v>
          </cell>
          <cell r="C366" t="str">
            <v>Mellon TR37</v>
          </cell>
          <cell r="D366" t="str">
            <v>Mellon 047</v>
          </cell>
          <cell r="E366">
            <v>367</v>
          </cell>
          <cell r="F366" t="str">
            <v>A</v>
          </cell>
          <cell r="G366" t="str">
            <v>A</v>
          </cell>
          <cell r="H366" t="str">
            <v>N</v>
          </cell>
          <cell r="I366" t="str">
            <v>Asset</v>
          </cell>
          <cell r="J366">
            <v>0</v>
          </cell>
          <cell r="K366">
            <v>0</v>
          </cell>
          <cell r="L366" t="str">
            <v xml:space="preserve"> </v>
          </cell>
          <cell r="M366" t="str">
            <v xml:space="preserve"> </v>
          </cell>
          <cell r="N366">
            <v>0</v>
          </cell>
          <cell r="O366" t="str">
            <v xml:space="preserve"> </v>
          </cell>
          <cell r="P366">
            <v>0</v>
          </cell>
          <cell r="Q366">
            <v>0</v>
          </cell>
          <cell r="R366" t="str">
            <v xml:space="preserve"> </v>
          </cell>
          <cell r="S366" t="str">
            <v xml:space="preserve"> </v>
          </cell>
        </row>
        <row r="367">
          <cell r="B367">
            <v>104108</v>
          </cell>
          <cell r="C367" t="str">
            <v>Mellon TR38</v>
          </cell>
          <cell r="D367" t="str">
            <v>Mellon 142</v>
          </cell>
          <cell r="E367">
            <v>367</v>
          </cell>
          <cell r="F367" t="str">
            <v>A</v>
          </cell>
          <cell r="G367" t="str">
            <v>A</v>
          </cell>
          <cell r="H367" t="str">
            <v>N</v>
          </cell>
          <cell r="I367" t="str">
            <v>Asset</v>
          </cell>
          <cell r="J367">
            <v>0</v>
          </cell>
          <cell r="K367">
            <v>0</v>
          </cell>
          <cell r="L367" t="str">
            <v xml:space="preserve"> </v>
          </cell>
          <cell r="M367" t="str">
            <v xml:space="preserve"> </v>
          </cell>
          <cell r="N367">
            <v>0</v>
          </cell>
          <cell r="O367" t="str">
            <v xml:space="preserve"> </v>
          </cell>
          <cell r="P367">
            <v>0</v>
          </cell>
          <cell r="Q367">
            <v>0</v>
          </cell>
          <cell r="R367" t="str">
            <v xml:space="preserve"> </v>
          </cell>
          <cell r="S367" t="str">
            <v xml:space="preserve"> </v>
          </cell>
        </row>
        <row r="368">
          <cell r="B368">
            <v>104109</v>
          </cell>
          <cell r="C368" t="str">
            <v>Mellon TR39</v>
          </cell>
          <cell r="D368" t="str">
            <v>Mellon 142</v>
          </cell>
          <cell r="E368">
            <v>367</v>
          </cell>
          <cell r="F368" t="str">
            <v>A</v>
          </cell>
          <cell r="G368" t="str">
            <v>A</v>
          </cell>
          <cell r="H368" t="str">
            <v>N</v>
          </cell>
          <cell r="I368" t="str">
            <v>Asset</v>
          </cell>
          <cell r="J368">
            <v>0</v>
          </cell>
          <cell r="K368">
            <v>0</v>
          </cell>
          <cell r="L368" t="str">
            <v xml:space="preserve"> </v>
          </cell>
          <cell r="M368" t="str">
            <v xml:space="preserve"> </v>
          </cell>
          <cell r="N368">
            <v>0</v>
          </cell>
          <cell r="O368" t="str">
            <v xml:space="preserve"> </v>
          </cell>
          <cell r="P368">
            <v>0</v>
          </cell>
          <cell r="Q368">
            <v>0</v>
          </cell>
          <cell r="R368" t="str">
            <v xml:space="preserve"> </v>
          </cell>
          <cell r="S368" t="str">
            <v xml:space="preserve"> </v>
          </cell>
        </row>
        <row r="369">
          <cell r="B369">
            <v>104110</v>
          </cell>
          <cell r="C369" t="str">
            <v>Mellon T127</v>
          </cell>
          <cell r="D369" t="str">
            <v>MellonT127</v>
          </cell>
          <cell r="E369">
            <v>367</v>
          </cell>
          <cell r="F369" t="str">
            <v>A</v>
          </cell>
          <cell r="G369" t="str">
            <v>A</v>
          </cell>
          <cell r="H369" t="str">
            <v>N</v>
          </cell>
          <cell r="I369" t="str">
            <v>Asset</v>
          </cell>
          <cell r="J369">
            <v>0</v>
          </cell>
          <cell r="K369">
            <v>0</v>
          </cell>
          <cell r="L369" t="str">
            <v xml:space="preserve"> </v>
          </cell>
          <cell r="M369" t="str">
            <v xml:space="preserve"> </v>
          </cell>
          <cell r="N369">
            <v>0</v>
          </cell>
          <cell r="O369" t="str">
            <v xml:space="preserve"> </v>
          </cell>
          <cell r="P369">
            <v>0</v>
          </cell>
          <cell r="Q369">
            <v>0</v>
          </cell>
          <cell r="R369" t="str">
            <v xml:space="preserve"> </v>
          </cell>
          <cell r="S369" t="str">
            <v xml:space="preserve"> </v>
          </cell>
        </row>
        <row r="370">
          <cell r="B370">
            <v>104111</v>
          </cell>
          <cell r="C370" t="str">
            <v>Mellon TR41</v>
          </cell>
          <cell r="D370" t="str">
            <v>Mellon 008</v>
          </cell>
          <cell r="E370">
            <v>367</v>
          </cell>
          <cell r="F370" t="str">
            <v>A</v>
          </cell>
          <cell r="G370" t="str">
            <v>A</v>
          </cell>
          <cell r="H370" t="str">
            <v>N</v>
          </cell>
          <cell r="I370" t="str">
            <v>Asset</v>
          </cell>
          <cell r="J370">
            <v>0</v>
          </cell>
          <cell r="K370">
            <v>0</v>
          </cell>
          <cell r="L370" t="str">
            <v xml:space="preserve"> </v>
          </cell>
          <cell r="M370" t="str">
            <v xml:space="preserve"> </v>
          </cell>
          <cell r="N370">
            <v>0</v>
          </cell>
          <cell r="O370" t="str">
            <v xml:space="preserve"> </v>
          </cell>
          <cell r="P370">
            <v>0</v>
          </cell>
          <cell r="Q370">
            <v>0</v>
          </cell>
          <cell r="R370" t="str">
            <v xml:space="preserve"> </v>
          </cell>
          <cell r="S370" t="str">
            <v xml:space="preserve"> </v>
          </cell>
        </row>
        <row r="371">
          <cell r="B371">
            <v>104112</v>
          </cell>
          <cell r="C371" t="str">
            <v>Mellon TR44</v>
          </cell>
          <cell r="D371" t="str">
            <v>Mellon 009</v>
          </cell>
          <cell r="E371">
            <v>367</v>
          </cell>
          <cell r="F371" t="str">
            <v>A</v>
          </cell>
          <cell r="G371" t="str">
            <v>A</v>
          </cell>
          <cell r="H371" t="str">
            <v>N</v>
          </cell>
          <cell r="I371" t="str">
            <v>Asset</v>
          </cell>
          <cell r="J371">
            <v>0</v>
          </cell>
          <cell r="K371">
            <v>0</v>
          </cell>
          <cell r="L371" t="str">
            <v xml:space="preserve"> </v>
          </cell>
          <cell r="M371" t="str">
            <v xml:space="preserve"> </v>
          </cell>
          <cell r="N371">
            <v>0</v>
          </cell>
          <cell r="O371" t="str">
            <v xml:space="preserve"> </v>
          </cell>
          <cell r="P371">
            <v>0</v>
          </cell>
          <cell r="Q371">
            <v>0</v>
          </cell>
          <cell r="R371" t="str">
            <v xml:space="preserve"> </v>
          </cell>
          <cell r="S371" t="str">
            <v xml:space="preserve"> </v>
          </cell>
        </row>
        <row r="372">
          <cell r="B372">
            <v>104113</v>
          </cell>
          <cell r="C372" t="str">
            <v>Mellon TR57</v>
          </cell>
          <cell r="D372" t="str">
            <v>Mellon DOC</v>
          </cell>
          <cell r="E372">
            <v>367</v>
          </cell>
          <cell r="F372" t="str">
            <v>A</v>
          </cell>
          <cell r="G372" t="str">
            <v>A</v>
          </cell>
          <cell r="H372" t="str">
            <v>N</v>
          </cell>
          <cell r="I372" t="str">
            <v>Asset</v>
          </cell>
          <cell r="J372">
            <v>0</v>
          </cell>
          <cell r="K372">
            <v>0</v>
          </cell>
          <cell r="L372" t="str">
            <v xml:space="preserve"> </v>
          </cell>
          <cell r="M372" t="str">
            <v xml:space="preserve"> </v>
          </cell>
          <cell r="N372">
            <v>0</v>
          </cell>
          <cell r="O372" t="str">
            <v xml:space="preserve"> </v>
          </cell>
          <cell r="P372">
            <v>0</v>
          </cell>
          <cell r="Q372">
            <v>0</v>
          </cell>
          <cell r="R372" t="str">
            <v xml:space="preserve"> </v>
          </cell>
          <cell r="S372" t="str">
            <v xml:space="preserve"> </v>
          </cell>
        </row>
        <row r="373">
          <cell r="B373">
            <v>104114</v>
          </cell>
          <cell r="C373" t="str">
            <v>Mellon TR45</v>
          </cell>
          <cell r="D373" t="str">
            <v>Mellon 026</v>
          </cell>
          <cell r="E373">
            <v>367</v>
          </cell>
          <cell r="F373" t="str">
            <v>A</v>
          </cell>
          <cell r="G373" t="str">
            <v>A</v>
          </cell>
          <cell r="H373" t="str">
            <v>N</v>
          </cell>
          <cell r="I373" t="str">
            <v>Asset</v>
          </cell>
          <cell r="J373">
            <v>0</v>
          </cell>
          <cell r="K373">
            <v>0</v>
          </cell>
          <cell r="L373" t="str">
            <v xml:space="preserve"> </v>
          </cell>
          <cell r="M373" t="str">
            <v xml:space="preserve"> </v>
          </cell>
          <cell r="N373">
            <v>0</v>
          </cell>
          <cell r="O373" t="str">
            <v xml:space="preserve"> </v>
          </cell>
          <cell r="P373">
            <v>0</v>
          </cell>
          <cell r="Q373">
            <v>0</v>
          </cell>
          <cell r="R373" t="str">
            <v xml:space="preserve"> </v>
          </cell>
          <cell r="S373" t="str">
            <v xml:space="preserve"> </v>
          </cell>
        </row>
        <row r="374">
          <cell r="B374">
            <v>104115</v>
          </cell>
          <cell r="C374" t="str">
            <v>Mellon TR47</v>
          </cell>
          <cell r="D374" t="str">
            <v>Mellon 047</v>
          </cell>
          <cell r="E374">
            <v>367</v>
          </cell>
          <cell r="F374" t="str">
            <v>A</v>
          </cell>
          <cell r="G374" t="str">
            <v>A</v>
          </cell>
          <cell r="H374" t="str">
            <v>N</v>
          </cell>
          <cell r="I374" t="str">
            <v>Asset</v>
          </cell>
          <cell r="J374">
            <v>0</v>
          </cell>
          <cell r="K374">
            <v>0</v>
          </cell>
          <cell r="L374" t="str">
            <v xml:space="preserve"> </v>
          </cell>
          <cell r="M374" t="str">
            <v xml:space="preserve"> </v>
          </cell>
          <cell r="N374">
            <v>0</v>
          </cell>
          <cell r="O374" t="str">
            <v xml:space="preserve"> </v>
          </cell>
          <cell r="P374">
            <v>0</v>
          </cell>
          <cell r="Q374">
            <v>0</v>
          </cell>
          <cell r="R374" t="str">
            <v xml:space="preserve"> </v>
          </cell>
          <cell r="S374" t="str">
            <v xml:space="preserve"> </v>
          </cell>
        </row>
        <row r="375">
          <cell r="B375">
            <v>104116</v>
          </cell>
          <cell r="C375" t="str">
            <v>Mellon TR49</v>
          </cell>
          <cell r="D375" t="str">
            <v>Mellon 127</v>
          </cell>
          <cell r="E375">
            <v>367</v>
          </cell>
          <cell r="F375" t="str">
            <v>A</v>
          </cell>
          <cell r="G375" t="str">
            <v>A</v>
          </cell>
          <cell r="H375" t="str">
            <v>N</v>
          </cell>
          <cell r="I375" t="str">
            <v>Asset</v>
          </cell>
          <cell r="J375">
            <v>0</v>
          </cell>
          <cell r="K375">
            <v>0</v>
          </cell>
          <cell r="L375" t="str">
            <v xml:space="preserve"> </v>
          </cell>
          <cell r="M375" t="str">
            <v xml:space="preserve"> </v>
          </cell>
          <cell r="N375">
            <v>0</v>
          </cell>
          <cell r="O375" t="str">
            <v xml:space="preserve"> </v>
          </cell>
          <cell r="P375">
            <v>0</v>
          </cell>
          <cell r="Q375">
            <v>0</v>
          </cell>
          <cell r="R375" t="str">
            <v xml:space="preserve"> </v>
          </cell>
          <cell r="S375" t="str">
            <v xml:space="preserve"> </v>
          </cell>
        </row>
        <row r="376">
          <cell r="B376">
            <v>104117</v>
          </cell>
          <cell r="C376" t="str">
            <v>Mellon TR50</v>
          </cell>
          <cell r="D376" t="str">
            <v>Mellon 000</v>
          </cell>
          <cell r="E376">
            <v>367</v>
          </cell>
          <cell r="F376" t="str">
            <v>A</v>
          </cell>
          <cell r="G376" t="str">
            <v>A</v>
          </cell>
          <cell r="H376" t="str">
            <v>N</v>
          </cell>
          <cell r="I376" t="str">
            <v>Asset</v>
          </cell>
          <cell r="J376">
            <v>0</v>
          </cell>
          <cell r="K376">
            <v>0</v>
          </cell>
          <cell r="L376" t="str">
            <v xml:space="preserve"> </v>
          </cell>
          <cell r="M376" t="str">
            <v xml:space="preserve"> </v>
          </cell>
          <cell r="N376">
            <v>0</v>
          </cell>
          <cell r="O376" t="str">
            <v xml:space="preserve"> </v>
          </cell>
          <cell r="P376">
            <v>0</v>
          </cell>
          <cell r="Q376">
            <v>0</v>
          </cell>
          <cell r="R376" t="str">
            <v xml:space="preserve"> </v>
          </cell>
          <cell r="S376" t="str">
            <v xml:space="preserve"> </v>
          </cell>
        </row>
        <row r="377">
          <cell r="B377">
            <v>104118</v>
          </cell>
          <cell r="C377" t="str">
            <v>Mellon TR52</v>
          </cell>
          <cell r="D377" t="str">
            <v>Mellon 050</v>
          </cell>
          <cell r="E377">
            <v>367</v>
          </cell>
          <cell r="F377" t="str">
            <v>A</v>
          </cell>
          <cell r="G377" t="str">
            <v>A</v>
          </cell>
          <cell r="H377" t="str">
            <v>N</v>
          </cell>
          <cell r="I377" t="str">
            <v>Asset</v>
          </cell>
          <cell r="J377">
            <v>0</v>
          </cell>
          <cell r="K377">
            <v>0</v>
          </cell>
          <cell r="L377" t="str">
            <v xml:space="preserve"> </v>
          </cell>
          <cell r="M377" t="str">
            <v xml:space="preserve"> </v>
          </cell>
          <cell r="N377">
            <v>0</v>
          </cell>
          <cell r="O377" t="str">
            <v xml:space="preserve"> </v>
          </cell>
          <cell r="P377">
            <v>0</v>
          </cell>
          <cell r="Q377">
            <v>0</v>
          </cell>
          <cell r="R377" t="str">
            <v xml:space="preserve"> </v>
          </cell>
          <cell r="S377" t="str">
            <v xml:space="preserve"> </v>
          </cell>
        </row>
        <row r="378">
          <cell r="B378">
            <v>104119</v>
          </cell>
          <cell r="C378" t="str">
            <v>Mellon TR54</v>
          </cell>
          <cell r="D378" t="str">
            <v>Mellon 004</v>
          </cell>
          <cell r="E378">
            <v>367</v>
          </cell>
          <cell r="F378" t="str">
            <v>A</v>
          </cell>
          <cell r="G378" t="str">
            <v>A</v>
          </cell>
          <cell r="H378" t="str">
            <v>N</v>
          </cell>
          <cell r="I378" t="str">
            <v>Asset</v>
          </cell>
          <cell r="J378">
            <v>0</v>
          </cell>
          <cell r="K378">
            <v>0</v>
          </cell>
          <cell r="L378" t="str">
            <v xml:space="preserve"> </v>
          </cell>
          <cell r="M378" t="str">
            <v xml:space="preserve"> </v>
          </cell>
          <cell r="N378">
            <v>0</v>
          </cell>
          <cell r="O378" t="str">
            <v xml:space="preserve"> </v>
          </cell>
          <cell r="P378">
            <v>0</v>
          </cell>
          <cell r="Q378">
            <v>0</v>
          </cell>
          <cell r="R378" t="str">
            <v xml:space="preserve"> </v>
          </cell>
          <cell r="S378" t="str">
            <v xml:space="preserve"> </v>
          </cell>
        </row>
        <row r="379">
          <cell r="B379">
            <v>104120</v>
          </cell>
          <cell r="C379" t="str">
            <v>Mellon TR46</v>
          </cell>
          <cell r="D379" t="str">
            <v>Mellon 027</v>
          </cell>
          <cell r="E379">
            <v>367</v>
          </cell>
          <cell r="F379" t="str">
            <v>A</v>
          </cell>
          <cell r="G379" t="str">
            <v>A</v>
          </cell>
          <cell r="H379" t="str">
            <v>N</v>
          </cell>
          <cell r="I379" t="str">
            <v>Asset</v>
          </cell>
          <cell r="J379">
            <v>0</v>
          </cell>
          <cell r="K379">
            <v>0</v>
          </cell>
          <cell r="L379" t="str">
            <v xml:space="preserve"> </v>
          </cell>
          <cell r="M379" t="str">
            <v xml:space="preserve"> </v>
          </cell>
          <cell r="N379">
            <v>0</v>
          </cell>
          <cell r="O379" t="str">
            <v xml:space="preserve"> </v>
          </cell>
          <cell r="P379">
            <v>0</v>
          </cell>
          <cell r="Q379">
            <v>0</v>
          </cell>
          <cell r="R379" t="str">
            <v xml:space="preserve"> </v>
          </cell>
          <cell r="S379" t="str">
            <v xml:space="preserve"> </v>
          </cell>
        </row>
        <row r="380">
          <cell r="B380">
            <v>104121</v>
          </cell>
          <cell r="C380" t="str">
            <v>Mellon TR51</v>
          </cell>
          <cell r="D380" t="str">
            <v>Mellon 100</v>
          </cell>
          <cell r="E380">
            <v>367</v>
          </cell>
          <cell r="F380" t="str">
            <v>A</v>
          </cell>
          <cell r="G380" t="str">
            <v>A</v>
          </cell>
          <cell r="H380" t="str">
            <v>N</v>
          </cell>
          <cell r="I380" t="str">
            <v>Asset</v>
          </cell>
          <cell r="J380">
            <v>0</v>
          </cell>
          <cell r="K380">
            <v>0</v>
          </cell>
          <cell r="L380" t="str">
            <v xml:space="preserve"> </v>
          </cell>
          <cell r="M380" t="str">
            <v xml:space="preserve"> </v>
          </cell>
          <cell r="N380">
            <v>0</v>
          </cell>
          <cell r="O380" t="str">
            <v xml:space="preserve"> </v>
          </cell>
          <cell r="P380">
            <v>0</v>
          </cell>
          <cell r="Q380">
            <v>0</v>
          </cell>
          <cell r="R380" t="str">
            <v xml:space="preserve"> </v>
          </cell>
          <cell r="S380" t="str">
            <v xml:space="preserve"> </v>
          </cell>
        </row>
        <row r="381">
          <cell r="B381">
            <v>104122</v>
          </cell>
          <cell r="C381" t="str">
            <v>Mellon TR53</v>
          </cell>
          <cell r="D381" t="str">
            <v>Mellon 168</v>
          </cell>
          <cell r="E381">
            <v>367</v>
          </cell>
          <cell r="F381" t="str">
            <v>A</v>
          </cell>
          <cell r="G381" t="str">
            <v>A</v>
          </cell>
          <cell r="H381" t="str">
            <v>N</v>
          </cell>
          <cell r="I381" t="str">
            <v>Asset</v>
          </cell>
          <cell r="J381">
            <v>0</v>
          </cell>
          <cell r="K381">
            <v>0</v>
          </cell>
          <cell r="L381" t="str">
            <v xml:space="preserve"> </v>
          </cell>
          <cell r="M381" t="str">
            <v xml:space="preserve"> </v>
          </cell>
          <cell r="N381">
            <v>0</v>
          </cell>
          <cell r="O381" t="str">
            <v xml:space="preserve"> </v>
          </cell>
          <cell r="P381">
            <v>0</v>
          </cell>
          <cell r="Q381">
            <v>0</v>
          </cell>
          <cell r="R381" t="str">
            <v xml:space="preserve"> </v>
          </cell>
          <cell r="S381" t="str">
            <v xml:space="preserve"> </v>
          </cell>
        </row>
        <row r="382">
          <cell r="B382">
            <v>104123</v>
          </cell>
          <cell r="C382" t="str">
            <v>Mellon TR42</v>
          </cell>
          <cell r="D382" t="str">
            <v>Mellon 079</v>
          </cell>
          <cell r="E382">
            <v>367</v>
          </cell>
          <cell r="F382" t="str">
            <v>A</v>
          </cell>
          <cell r="G382" t="str">
            <v>A</v>
          </cell>
          <cell r="H382" t="str">
            <v>N</v>
          </cell>
          <cell r="I382" t="str">
            <v>Asset</v>
          </cell>
          <cell r="J382">
            <v>0</v>
          </cell>
          <cell r="K382">
            <v>0</v>
          </cell>
          <cell r="L382" t="str">
            <v xml:space="preserve"> </v>
          </cell>
          <cell r="M382" t="str">
            <v xml:space="preserve"> </v>
          </cell>
          <cell r="N382">
            <v>0</v>
          </cell>
          <cell r="O382" t="str">
            <v xml:space="preserve"> </v>
          </cell>
          <cell r="P382">
            <v>0</v>
          </cell>
          <cell r="Q382">
            <v>0</v>
          </cell>
          <cell r="R382" t="str">
            <v xml:space="preserve"> </v>
          </cell>
          <cell r="S382" t="str">
            <v xml:space="preserve"> </v>
          </cell>
        </row>
        <row r="383">
          <cell r="B383">
            <v>104124</v>
          </cell>
          <cell r="C383" t="str">
            <v>Mellon TR43</v>
          </cell>
          <cell r="D383" t="str">
            <v>Mellon 109</v>
          </cell>
          <cell r="E383">
            <v>367</v>
          </cell>
          <cell r="F383" t="str">
            <v>A</v>
          </cell>
          <cell r="G383" t="str">
            <v>A</v>
          </cell>
          <cell r="H383" t="str">
            <v>N</v>
          </cell>
          <cell r="I383" t="str">
            <v>Asset</v>
          </cell>
          <cell r="J383">
            <v>0</v>
          </cell>
          <cell r="K383">
            <v>0</v>
          </cell>
          <cell r="L383" t="str">
            <v xml:space="preserve"> </v>
          </cell>
          <cell r="M383" t="str">
            <v xml:space="preserve"> </v>
          </cell>
          <cell r="N383">
            <v>0</v>
          </cell>
          <cell r="O383" t="str">
            <v xml:space="preserve"> </v>
          </cell>
          <cell r="P383">
            <v>0</v>
          </cell>
          <cell r="Q383">
            <v>0</v>
          </cell>
          <cell r="R383" t="str">
            <v xml:space="preserve"> </v>
          </cell>
          <cell r="S383" t="str">
            <v xml:space="preserve"> </v>
          </cell>
        </row>
        <row r="384">
          <cell r="B384">
            <v>104125</v>
          </cell>
          <cell r="C384" t="str">
            <v>Mellon TR48</v>
          </cell>
          <cell r="D384" t="str">
            <v>Mellon 117</v>
          </cell>
          <cell r="E384">
            <v>367</v>
          </cell>
          <cell r="F384" t="str">
            <v>A</v>
          </cell>
          <cell r="G384" t="str">
            <v>A</v>
          </cell>
          <cell r="H384" t="str">
            <v>N</v>
          </cell>
          <cell r="I384" t="str">
            <v>Asset</v>
          </cell>
          <cell r="J384">
            <v>0</v>
          </cell>
          <cell r="K384">
            <v>0</v>
          </cell>
          <cell r="L384" t="str">
            <v xml:space="preserve"> </v>
          </cell>
          <cell r="M384" t="str">
            <v xml:space="preserve"> </v>
          </cell>
          <cell r="N384">
            <v>0</v>
          </cell>
          <cell r="O384" t="str">
            <v xml:space="preserve"> </v>
          </cell>
          <cell r="P384">
            <v>0</v>
          </cell>
          <cell r="Q384">
            <v>0</v>
          </cell>
          <cell r="R384" t="str">
            <v xml:space="preserve"> </v>
          </cell>
          <cell r="S384" t="str">
            <v xml:space="preserve"> </v>
          </cell>
        </row>
        <row r="385">
          <cell r="B385">
            <v>104126</v>
          </cell>
          <cell r="C385" t="str">
            <v>Mellon TR55</v>
          </cell>
          <cell r="D385" t="str">
            <v>Mellon 004</v>
          </cell>
          <cell r="E385">
            <v>367</v>
          </cell>
          <cell r="F385" t="str">
            <v>A</v>
          </cell>
          <cell r="G385" t="str">
            <v>A</v>
          </cell>
          <cell r="H385" t="str">
            <v>N</v>
          </cell>
          <cell r="I385" t="str">
            <v>Asset</v>
          </cell>
          <cell r="J385">
            <v>0</v>
          </cell>
          <cell r="K385">
            <v>0</v>
          </cell>
          <cell r="L385" t="str">
            <v xml:space="preserve"> </v>
          </cell>
          <cell r="M385" t="str">
            <v xml:space="preserve"> </v>
          </cell>
          <cell r="N385">
            <v>0</v>
          </cell>
          <cell r="O385" t="str">
            <v xml:space="preserve"> </v>
          </cell>
          <cell r="P385">
            <v>0</v>
          </cell>
          <cell r="Q385">
            <v>0</v>
          </cell>
          <cell r="R385" t="str">
            <v xml:space="preserve"> </v>
          </cell>
          <cell r="S385" t="str">
            <v xml:space="preserve"> </v>
          </cell>
        </row>
        <row r="386">
          <cell r="B386">
            <v>104127</v>
          </cell>
          <cell r="C386" t="str">
            <v>Chevy AR22</v>
          </cell>
          <cell r="D386" t="str">
            <v>Chevy 4300</v>
          </cell>
          <cell r="E386">
            <v>367</v>
          </cell>
          <cell r="F386" t="str">
            <v>A</v>
          </cell>
          <cell r="G386" t="str">
            <v>A</v>
          </cell>
          <cell r="H386" t="str">
            <v>N</v>
          </cell>
          <cell r="I386" t="str">
            <v>Asset</v>
          </cell>
          <cell r="J386">
            <v>0</v>
          </cell>
          <cell r="K386">
            <v>0</v>
          </cell>
          <cell r="L386" t="str">
            <v xml:space="preserve"> </v>
          </cell>
          <cell r="M386" t="str">
            <v xml:space="preserve"> </v>
          </cell>
          <cell r="N386">
            <v>0</v>
          </cell>
          <cell r="O386" t="str">
            <v xml:space="preserve"> </v>
          </cell>
          <cell r="P386">
            <v>0</v>
          </cell>
          <cell r="Q386">
            <v>0</v>
          </cell>
          <cell r="R386" t="str">
            <v xml:space="preserve"> </v>
          </cell>
          <cell r="S386" t="str">
            <v xml:space="preserve"> </v>
          </cell>
        </row>
        <row r="387">
          <cell r="B387">
            <v>104128</v>
          </cell>
          <cell r="C387" t="str">
            <v>Chevy TR33</v>
          </cell>
          <cell r="D387" t="str">
            <v>Chevy 3259</v>
          </cell>
          <cell r="E387">
            <v>367</v>
          </cell>
          <cell r="F387" t="str">
            <v>A</v>
          </cell>
          <cell r="G387" t="str">
            <v>A</v>
          </cell>
          <cell r="H387" t="str">
            <v>N</v>
          </cell>
          <cell r="I387" t="str">
            <v>Asset</v>
          </cell>
          <cell r="J387">
            <v>0</v>
          </cell>
          <cell r="K387">
            <v>0</v>
          </cell>
          <cell r="L387" t="str">
            <v xml:space="preserve"> </v>
          </cell>
          <cell r="M387" t="str">
            <v xml:space="preserve"> </v>
          </cell>
          <cell r="N387">
            <v>0</v>
          </cell>
          <cell r="O387" t="str">
            <v xml:space="preserve"> </v>
          </cell>
          <cell r="P387">
            <v>0</v>
          </cell>
          <cell r="Q387">
            <v>0</v>
          </cell>
          <cell r="R387" t="str">
            <v xml:space="preserve"> </v>
          </cell>
          <cell r="S387" t="str">
            <v xml:space="preserve"> </v>
          </cell>
        </row>
        <row r="388">
          <cell r="B388">
            <v>104129</v>
          </cell>
          <cell r="C388" t="str">
            <v>BofA 8077484</v>
          </cell>
          <cell r="D388" t="str">
            <v>BofA 80774</v>
          </cell>
          <cell r="E388">
            <v>367</v>
          </cell>
          <cell r="F388" t="str">
            <v>A</v>
          </cell>
          <cell r="G388" t="str">
            <v>A</v>
          </cell>
          <cell r="H388" t="str">
            <v>N</v>
          </cell>
          <cell r="I388" t="str">
            <v>Asset</v>
          </cell>
          <cell r="J388">
            <v>0</v>
          </cell>
          <cell r="K388">
            <v>0</v>
          </cell>
          <cell r="L388" t="str">
            <v xml:space="preserve"> </v>
          </cell>
          <cell r="M388" t="str">
            <v xml:space="preserve"> </v>
          </cell>
          <cell r="N388">
            <v>0</v>
          </cell>
          <cell r="O388" t="str">
            <v xml:space="preserve"> </v>
          </cell>
          <cell r="P388">
            <v>0</v>
          </cell>
          <cell r="Q388">
            <v>0</v>
          </cell>
          <cell r="R388" t="str">
            <v xml:space="preserve"> </v>
          </cell>
          <cell r="S388" t="str">
            <v xml:space="preserve"> </v>
          </cell>
        </row>
        <row r="389">
          <cell r="B389">
            <v>104130</v>
          </cell>
          <cell r="C389" t="str">
            <v>Operating   Lockbox Wholesale</v>
          </cell>
          <cell r="D389" t="str">
            <v>Operating</v>
          </cell>
          <cell r="E389">
            <v>367</v>
          </cell>
          <cell r="F389" t="str">
            <v>A</v>
          </cell>
          <cell r="G389" t="str">
            <v>A</v>
          </cell>
          <cell r="H389" t="str">
            <v>N</v>
          </cell>
          <cell r="I389" t="str">
            <v>Asset</v>
          </cell>
          <cell r="J389">
            <v>0</v>
          </cell>
          <cell r="K389">
            <v>0</v>
          </cell>
          <cell r="L389" t="str">
            <v xml:space="preserve"> </v>
          </cell>
          <cell r="M389" t="str">
            <v xml:space="preserve"> </v>
          </cell>
          <cell r="N389">
            <v>0</v>
          </cell>
          <cell r="O389" t="str">
            <v xml:space="preserve"> </v>
          </cell>
          <cell r="P389">
            <v>0</v>
          </cell>
          <cell r="Q389">
            <v>0</v>
          </cell>
          <cell r="R389" t="str">
            <v xml:space="preserve"> </v>
          </cell>
          <cell r="S389" t="str">
            <v xml:space="preserve"> </v>
          </cell>
        </row>
        <row r="390">
          <cell r="B390">
            <v>104131</v>
          </cell>
          <cell r="C390" t="str">
            <v>Chevy TR30</v>
          </cell>
          <cell r="D390" t="str">
            <v>Chevy 4300</v>
          </cell>
          <cell r="E390">
            <v>367</v>
          </cell>
          <cell r="F390" t="str">
            <v>A</v>
          </cell>
          <cell r="G390" t="str">
            <v>A</v>
          </cell>
          <cell r="H390" t="str">
            <v>N</v>
          </cell>
          <cell r="I390" t="str">
            <v>Asset</v>
          </cell>
          <cell r="J390">
            <v>0</v>
          </cell>
          <cell r="K390">
            <v>0</v>
          </cell>
          <cell r="L390" t="str">
            <v xml:space="preserve"> </v>
          </cell>
          <cell r="M390" t="str">
            <v xml:space="preserve"> </v>
          </cell>
          <cell r="N390">
            <v>0</v>
          </cell>
          <cell r="O390" t="str">
            <v xml:space="preserve"> </v>
          </cell>
          <cell r="P390">
            <v>0</v>
          </cell>
          <cell r="Q390">
            <v>0</v>
          </cell>
          <cell r="R390" t="str">
            <v xml:space="preserve"> </v>
          </cell>
          <cell r="S390" t="str">
            <v xml:space="preserve"> </v>
          </cell>
        </row>
        <row r="391">
          <cell r="B391">
            <v>104132</v>
          </cell>
          <cell r="C391" t="str">
            <v>Wachovia TR12</v>
          </cell>
          <cell r="D391" t="str">
            <v>WachovTR12</v>
          </cell>
          <cell r="E391">
            <v>367</v>
          </cell>
          <cell r="F391" t="str">
            <v>A</v>
          </cell>
          <cell r="G391" t="str">
            <v>A</v>
          </cell>
          <cell r="H391" t="str">
            <v>N</v>
          </cell>
          <cell r="I391" t="str">
            <v>Asset</v>
          </cell>
          <cell r="J391">
            <v>0</v>
          </cell>
          <cell r="K391">
            <v>0</v>
          </cell>
          <cell r="L391" t="str">
            <v xml:space="preserve"> </v>
          </cell>
          <cell r="M391" t="str">
            <v xml:space="preserve"> </v>
          </cell>
          <cell r="N391">
            <v>0</v>
          </cell>
          <cell r="O391" t="str">
            <v xml:space="preserve"> </v>
          </cell>
          <cell r="P391">
            <v>0</v>
          </cell>
          <cell r="Q391">
            <v>0</v>
          </cell>
          <cell r="R391" t="str">
            <v xml:space="preserve"> </v>
          </cell>
          <cell r="S391" t="str">
            <v xml:space="preserve"> </v>
          </cell>
        </row>
        <row r="392">
          <cell r="B392">
            <v>104133</v>
          </cell>
          <cell r="C392" t="str">
            <v>Chevy AR23</v>
          </cell>
          <cell r="D392" t="str">
            <v>Chevy 4300</v>
          </cell>
          <cell r="E392">
            <v>367</v>
          </cell>
          <cell r="F392" t="str">
            <v>A</v>
          </cell>
          <cell r="G392" t="str">
            <v>A</v>
          </cell>
          <cell r="H392" t="str">
            <v>N</v>
          </cell>
          <cell r="I392" t="str">
            <v>Asset</v>
          </cell>
          <cell r="J392">
            <v>0</v>
          </cell>
          <cell r="K392">
            <v>0</v>
          </cell>
          <cell r="L392" t="str">
            <v xml:space="preserve"> </v>
          </cell>
          <cell r="M392" t="str">
            <v xml:space="preserve"> </v>
          </cell>
          <cell r="N392">
            <v>0</v>
          </cell>
          <cell r="O392" t="str">
            <v xml:space="preserve"> </v>
          </cell>
          <cell r="P392">
            <v>0</v>
          </cell>
          <cell r="Q392">
            <v>0</v>
          </cell>
          <cell r="R392" t="str">
            <v xml:space="preserve"> </v>
          </cell>
          <cell r="S392" t="str">
            <v xml:space="preserve"> </v>
          </cell>
        </row>
        <row r="393">
          <cell r="B393">
            <v>104134</v>
          </cell>
          <cell r="C393" t="str">
            <v>Chevy TR27</v>
          </cell>
          <cell r="D393" t="str">
            <v>Chevy 4302</v>
          </cell>
          <cell r="E393">
            <v>367</v>
          </cell>
          <cell r="F393" t="str">
            <v>A</v>
          </cell>
          <cell r="G393" t="str">
            <v>A</v>
          </cell>
          <cell r="H393" t="str">
            <v>N</v>
          </cell>
          <cell r="I393" t="str">
            <v>Asset</v>
          </cell>
          <cell r="J393">
            <v>0</v>
          </cell>
          <cell r="K393">
            <v>0</v>
          </cell>
          <cell r="L393" t="str">
            <v xml:space="preserve"> </v>
          </cell>
          <cell r="M393" t="str">
            <v xml:space="preserve"> </v>
          </cell>
          <cell r="N393">
            <v>0</v>
          </cell>
          <cell r="O393" t="str">
            <v xml:space="preserve"> </v>
          </cell>
          <cell r="P393">
            <v>0</v>
          </cell>
          <cell r="Q393">
            <v>0</v>
          </cell>
          <cell r="R393" t="str">
            <v xml:space="preserve"> </v>
          </cell>
          <cell r="S393" t="str">
            <v xml:space="preserve"> </v>
          </cell>
        </row>
        <row r="394">
          <cell r="B394">
            <v>104135</v>
          </cell>
          <cell r="C394" t="str">
            <v>Chevy TR28</v>
          </cell>
          <cell r="D394" t="str">
            <v>Chevy 4300</v>
          </cell>
          <cell r="E394">
            <v>367</v>
          </cell>
          <cell r="F394" t="str">
            <v>A</v>
          </cell>
          <cell r="G394" t="str">
            <v>A</v>
          </cell>
          <cell r="H394" t="str">
            <v>N</v>
          </cell>
          <cell r="I394" t="str">
            <v>Asset</v>
          </cell>
          <cell r="J394">
            <v>0</v>
          </cell>
          <cell r="K394">
            <v>0</v>
          </cell>
          <cell r="L394" t="str">
            <v xml:space="preserve"> </v>
          </cell>
          <cell r="M394" t="str">
            <v xml:space="preserve"> </v>
          </cell>
          <cell r="N394">
            <v>0</v>
          </cell>
          <cell r="O394" t="str">
            <v xml:space="preserve"> </v>
          </cell>
          <cell r="P394">
            <v>0</v>
          </cell>
          <cell r="Q394">
            <v>0</v>
          </cell>
          <cell r="R394" t="str">
            <v xml:space="preserve"> </v>
          </cell>
          <cell r="S394" t="str">
            <v xml:space="preserve"> </v>
          </cell>
        </row>
        <row r="395">
          <cell r="B395">
            <v>104136</v>
          </cell>
          <cell r="C395" t="str">
            <v>Cash Patient Trust</v>
          </cell>
          <cell r="D395" t="str">
            <v>CashPtTr</v>
          </cell>
          <cell r="E395">
            <v>367</v>
          </cell>
          <cell r="F395" t="str">
            <v>A</v>
          </cell>
          <cell r="G395" t="str">
            <v>A</v>
          </cell>
          <cell r="H395" t="str">
            <v>N</v>
          </cell>
          <cell r="I395" t="str">
            <v>Asset</v>
          </cell>
          <cell r="J395">
            <v>0</v>
          </cell>
          <cell r="K395">
            <v>0</v>
          </cell>
          <cell r="L395" t="str">
            <v xml:space="preserve"> </v>
          </cell>
          <cell r="M395" t="str">
            <v xml:space="preserve"> </v>
          </cell>
          <cell r="N395">
            <v>0</v>
          </cell>
          <cell r="O395" t="str">
            <v xml:space="preserve"> </v>
          </cell>
          <cell r="P395">
            <v>0</v>
          </cell>
          <cell r="Q395">
            <v>0</v>
          </cell>
          <cell r="R395" t="str">
            <v xml:space="preserve"> </v>
          </cell>
          <cell r="S395" t="str">
            <v xml:space="preserve"> </v>
          </cell>
        </row>
        <row r="396">
          <cell r="B396">
            <v>104137</v>
          </cell>
          <cell r="C396" t="str">
            <v>Chevy TR31</v>
          </cell>
          <cell r="D396" t="str">
            <v>Chevy 4300</v>
          </cell>
          <cell r="E396">
            <v>367</v>
          </cell>
          <cell r="F396" t="str">
            <v>A</v>
          </cell>
          <cell r="G396" t="str">
            <v>A</v>
          </cell>
          <cell r="H396" t="str">
            <v>N</v>
          </cell>
          <cell r="I396" t="str">
            <v>Asset</v>
          </cell>
          <cell r="J396">
            <v>0</v>
          </cell>
          <cell r="K396">
            <v>0</v>
          </cell>
          <cell r="L396" t="str">
            <v xml:space="preserve"> </v>
          </cell>
          <cell r="M396" t="str">
            <v xml:space="preserve"> </v>
          </cell>
          <cell r="N396">
            <v>0</v>
          </cell>
          <cell r="O396" t="str">
            <v xml:space="preserve"> </v>
          </cell>
          <cell r="P396">
            <v>0</v>
          </cell>
          <cell r="Q396">
            <v>0</v>
          </cell>
          <cell r="R396" t="str">
            <v xml:space="preserve"> </v>
          </cell>
          <cell r="S396" t="str">
            <v xml:space="preserve"> </v>
          </cell>
        </row>
        <row r="397">
          <cell r="B397">
            <v>104138</v>
          </cell>
          <cell r="C397" t="str">
            <v>Chevy TR32</v>
          </cell>
          <cell r="D397" t="str">
            <v>Chevy 4374</v>
          </cell>
          <cell r="E397">
            <v>367</v>
          </cell>
          <cell r="F397" t="str">
            <v>A</v>
          </cell>
          <cell r="G397" t="str">
            <v>A</v>
          </cell>
          <cell r="H397" t="str">
            <v>N</v>
          </cell>
          <cell r="I397" t="str">
            <v>Asset</v>
          </cell>
          <cell r="J397">
            <v>0</v>
          </cell>
          <cell r="K397">
            <v>0</v>
          </cell>
          <cell r="L397" t="str">
            <v xml:space="preserve"> </v>
          </cell>
          <cell r="M397" t="str">
            <v xml:space="preserve"> </v>
          </cell>
          <cell r="N397">
            <v>0</v>
          </cell>
          <cell r="O397" t="str">
            <v xml:space="preserve"> </v>
          </cell>
          <cell r="P397">
            <v>0</v>
          </cell>
          <cell r="Q397">
            <v>0</v>
          </cell>
          <cell r="R397" t="str">
            <v xml:space="preserve"> </v>
          </cell>
          <cell r="S397" t="str">
            <v xml:space="preserve"> </v>
          </cell>
        </row>
        <row r="398">
          <cell r="B398">
            <v>104139</v>
          </cell>
          <cell r="C398" t="str">
            <v>Chevy TR34</v>
          </cell>
          <cell r="D398" t="str">
            <v>Chevy 4374</v>
          </cell>
          <cell r="E398">
            <v>367</v>
          </cell>
          <cell r="F398" t="str">
            <v>A</v>
          </cell>
          <cell r="G398" t="str">
            <v>A</v>
          </cell>
          <cell r="H398" t="str">
            <v>N</v>
          </cell>
          <cell r="I398" t="str">
            <v>Asset</v>
          </cell>
          <cell r="J398">
            <v>0</v>
          </cell>
          <cell r="K398">
            <v>0</v>
          </cell>
          <cell r="L398" t="str">
            <v xml:space="preserve"> </v>
          </cell>
          <cell r="M398" t="str">
            <v xml:space="preserve"> </v>
          </cell>
          <cell r="N398">
            <v>0</v>
          </cell>
          <cell r="O398" t="str">
            <v xml:space="preserve"> </v>
          </cell>
          <cell r="P398">
            <v>0</v>
          </cell>
          <cell r="Q398">
            <v>0</v>
          </cell>
          <cell r="R398" t="str">
            <v xml:space="preserve"> </v>
          </cell>
          <cell r="S398" t="str">
            <v xml:space="preserve"> </v>
          </cell>
        </row>
        <row r="399">
          <cell r="B399">
            <v>104140</v>
          </cell>
          <cell r="C399" t="str">
            <v>Operating Depository Hometown</v>
          </cell>
          <cell r="D399" t="str">
            <v>Operating</v>
          </cell>
          <cell r="E399">
            <v>367</v>
          </cell>
          <cell r="F399" t="str">
            <v>A</v>
          </cell>
          <cell r="G399" t="str">
            <v>A</v>
          </cell>
          <cell r="H399" t="str">
            <v>N</v>
          </cell>
          <cell r="I399" t="str">
            <v>Asset</v>
          </cell>
          <cell r="J399">
            <v>0</v>
          </cell>
          <cell r="K399">
            <v>0</v>
          </cell>
          <cell r="L399" t="str">
            <v xml:space="preserve"> </v>
          </cell>
          <cell r="M399" t="str">
            <v xml:space="preserve"> </v>
          </cell>
          <cell r="N399">
            <v>0</v>
          </cell>
          <cell r="O399" t="str">
            <v xml:space="preserve"> </v>
          </cell>
          <cell r="P399">
            <v>0</v>
          </cell>
          <cell r="Q399">
            <v>0</v>
          </cell>
          <cell r="R399" t="str">
            <v xml:space="preserve"> </v>
          </cell>
          <cell r="S399" t="str">
            <v xml:space="preserve"> </v>
          </cell>
        </row>
        <row r="400">
          <cell r="B400">
            <v>104141</v>
          </cell>
          <cell r="C400" t="str">
            <v>Operating Deposit Metro Bank</v>
          </cell>
          <cell r="D400" t="str">
            <v>Operating</v>
          </cell>
          <cell r="E400">
            <v>367</v>
          </cell>
          <cell r="F400" t="str">
            <v>A</v>
          </cell>
          <cell r="G400" t="str">
            <v>A</v>
          </cell>
          <cell r="H400" t="str">
            <v>N</v>
          </cell>
          <cell r="I400" t="str">
            <v>Asset</v>
          </cell>
          <cell r="J400">
            <v>0</v>
          </cell>
          <cell r="K400">
            <v>0</v>
          </cell>
          <cell r="L400" t="str">
            <v xml:space="preserve"> </v>
          </cell>
          <cell r="M400" t="str">
            <v xml:space="preserve"> </v>
          </cell>
          <cell r="N400">
            <v>0</v>
          </cell>
          <cell r="O400" t="str">
            <v xml:space="preserve"> </v>
          </cell>
          <cell r="P400">
            <v>0</v>
          </cell>
          <cell r="Q400">
            <v>0</v>
          </cell>
          <cell r="R400" t="str">
            <v xml:space="preserve"> </v>
          </cell>
          <cell r="S400" t="str">
            <v xml:space="preserve"> </v>
          </cell>
        </row>
        <row r="401">
          <cell r="B401">
            <v>104142</v>
          </cell>
          <cell r="C401" t="str">
            <v>Operating Depository RBC Bank</v>
          </cell>
          <cell r="D401" t="str">
            <v>Operating</v>
          </cell>
          <cell r="E401">
            <v>367</v>
          </cell>
          <cell r="F401" t="str">
            <v>A</v>
          </cell>
          <cell r="G401" t="str">
            <v>A</v>
          </cell>
          <cell r="H401" t="str">
            <v>N</v>
          </cell>
          <cell r="I401" t="str">
            <v>Asset</v>
          </cell>
          <cell r="J401">
            <v>0</v>
          </cell>
          <cell r="K401">
            <v>0</v>
          </cell>
          <cell r="L401" t="str">
            <v xml:space="preserve"> </v>
          </cell>
          <cell r="M401" t="str">
            <v xml:space="preserve"> </v>
          </cell>
          <cell r="N401">
            <v>0</v>
          </cell>
          <cell r="O401" t="str">
            <v xml:space="preserve"> </v>
          </cell>
          <cell r="P401">
            <v>0</v>
          </cell>
          <cell r="Q401">
            <v>0</v>
          </cell>
          <cell r="R401" t="str">
            <v xml:space="preserve"> </v>
          </cell>
          <cell r="S401" t="str">
            <v xml:space="preserve"> </v>
          </cell>
        </row>
        <row r="402">
          <cell r="B402">
            <v>104143</v>
          </cell>
          <cell r="C402" t="str">
            <v>Operating Deposit Regions East</v>
          </cell>
          <cell r="D402" t="str">
            <v>Operating</v>
          </cell>
          <cell r="E402">
            <v>367</v>
          </cell>
          <cell r="F402" t="str">
            <v>A</v>
          </cell>
          <cell r="G402" t="str">
            <v>A</v>
          </cell>
          <cell r="H402" t="str">
            <v>N</v>
          </cell>
          <cell r="I402" t="str">
            <v>Asset</v>
          </cell>
          <cell r="J402">
            <v>0</v>
          </cell>
          <cell r="K402">
            <v>0</v>
          </cell>
          <cell r="L402" t="str">
            <v xml:space="preserve"> </v>
          </cell>
          <cell r="M402" t="str">
            <v xml:space="preserve"> </v>
          </cell>
          <cell r="N402">
            <v>0</v>
          </cell>
          <cell r="O402" t="str">
            <v xml:space="preserve"> </v>
          </cell>
          <cell r="P402">
            <v>0</v>
          </cell>
          <cell r="Q402">
            <v>0</v>
          </cell>
          <cell r="R402" t="str">
            <v xml:space="preserve"> </v>
          </cell>
          <cell r="S402" t="str">
            <v xml:space="preserve"> </v>
          </cell>
        </row>
        <row r="403">
          <cell r="B403">
            <v>104144</v>
          </cell>
          <cell r="C403" t="str">
            <v>Operating Deposit Regions EV</v>
          </cell>
          <cell r="D403" t="str">
            <v>Operating</v>
          </cell>
          <cell r="E403">
            <v>367</v>
          </cell>
          <cell r="F403" t="str">
            <v>A</v>
          </cell>
          <cell r="G403" t="str">
            <v>A</v>
          </cell>
          <cell r="H403" t="str">
            <v>N</v>
          </cell>
          <cell r="I403" t="str">
            <v>Asset</v>
          </cell>
          <cell r="J403">
            <v>0</v>
          </cell>
          <cell r="K403">
            <v>0</v>
          </cell>
          <cell r="L403" t="str">
            <v xml:space="preserve"> </v>
          </cell>
          <cell r="M403" t="str">
            <v xml:space="preserve"> </v>
          </cell>
          <cell r="N403">
            <v>0</v>
          </cell>
          <cell r="O403" t="str">
            <v xml:space="preserve"> </v>
          </cell>
          <cell r="P403">
            <v>0</v>
          </cell>
          <cell r="Q403">
            <v>0</v>
          </cell>
          <cell r="R403" t="str">
            <v xml:space="preserve"> </v>
          </cell>
          <cell r="S403" t="str">
            <v xml:space="preserve"> </v>
          </cell>
        </row>
        <row r="404">
          <cell r="B404">
            <v>104145</v>
          </cell>
          <cell r="C404" t="str">
            <v>Operating Deposit Regions FSA</v>
          </cell>
          <cell r="D404" t="str">
            <v>Operating</v>
          </cell>
          <cell r="E404">
            <v>367</v>
          </cell>
          <cell r="F404" t="str">
            <v>A</v>
          </cell>
          <cell r="G404" t="str">
            <v>A</v>
          </cell>
          <cell r="H404" t="str">
            <v>N</v>
          </cell>
          <cell r="I404" t="str">
            <v>Asset</v>
          </cell>
          <cell r="J404">
            <v>0</v>
          </cell>
          <cell r="K404">
            <v>0</v>
          </cell>
          <cell r="L404" t="str">
            <v xml:space="preserve"> </v>
          </cell>
          <cell r="M404" t="str">
            <v xml:space="preserve"> </v>
          </cell>
          <cell r="N404">
            <v>0</v>
          </cell>
          <cell r="O404" t="str">
            <v xml:space="preserve"> </v>
          </cell>
          <cell r="P404">
            <v>0</v>
          </cell>
          <cell r="Q404">
            <v>0</v>
          </cell>
          <cell r="R404" t="str">
            <v xml:space="preserve"> </v>
          </cell>
          <cell r="S404" t="str">
            <v xml:space="preserve"> </v>
          </cell>
        </row>
        <row r="405">
          <cell r="B405">
            <v>104146</v>
          </cell>
          <cell r="C405" t="str">
            <v>Operating Deposit Regions MCPC</v>
          </cell>
          <cell r="D405" t="str">
            <v>Operating</v>
          </cell>
          <cell r="E405">
            <v>367</v>
          </cell>
          <cell r="F405" t="str">
            <v>A</v>
          </cell>
          <cell r="G405" t="str">
            <v>A</v>
          </cell>
          <cell r="H405" t="str">
            <v>N</v>
          </cell>
          <cell r="I405" t="str">
            <v>Asset</v>
          </cell>
          <cell r="J405">
            <v>0</v>
          </cell>
          <cell r="K405">
            <v>0</v>
          </cell>
          <cell r="L405" t="str">
            <v xml:space="preserve"> </v>
          </cell>
          <cell r="M405" t="str">
            <v xml:space="preserve"> </v>
          </cell>
          <cell r="N405">
            <v>0</v>
          </cell>
          <cell r="O405" t="str">
            <v xml:space="preserve"> </v>
          </cell>
          <cell r="P405">
            <v>0</v>
          </cell>
          <cell r="Q405">
            <v>0</v>
          </cell>
          <cell r="R405" t="str">
            <v xml:space="preserve"> </v>
          </cell>
          <cell r="S405" t="str">
            <v xml:space="preserve"> </v>
          </cell>
        </row>
        <row r="406">
          <cell r="B406">
            <v>104147</v>
          </cell>
          <cell r="C406" t="str">
            <v>Operating Deposit Regions SVB</v>
          </cell>
          <cell r="D406" t="str">
            <v>Operating</v>
          </cell>
          <cell r="E406">
            <v>367</v>
          </cell>
          <cell r="F406" t="str">
            <v>A</v>
          </cell>
          <cell r="G406" t="str">
            <v>A</v>
          </cell>
          <cell r="H406" t="str">
            <v>N</v>
          </cell>
          <cell r="I406" t="str">
            <v>Asset</v>
          </cell>
          <cell r="J406">
            <v>0</v>
          </cell>
          <cell r="K406">
            <v>0</v>
          </cell>
          <cell r="L406" t="str">
            <v xml:space="preserve"> </v>
          </cell>
          <cell r="M406" t="str">
            <v xml:space="preserve"> </v>
          </cell>
          <cell r="N406">
            <v>0</v>
          </cell>
          <cell r="O406" t="str">
            <v xml:space="preserve"> </v>
          </cell>
          <cell r="P406">
            <v>0</v>
          </cell>
          <cell r="Q406">
            <v>0</v>
          </cell>
          <cell r="R406" t="str">
            <v xml:space="preserve"> </v>
          </cell>
          <cell r="S406" t="str">
            <v xml:space="preserve"> </v>
          </cell>
        </row>
        <row r="407">
          <cell r="B407">
            <v>104148</v>
          </cell>
          <cell r="C407" t="str">
            <v>Operating Deposit Regions SVSB</v>
          </cell>
          <cell r="D407" t="str">
            <v>Operating</v>
          </cell>
          <cell r="E407">
            <v>367</v>
          </cell>
          <cell r="F407" t="str">
            <v>A</v>
          </cell>
          <cell r="G407" t="str">
            <v>A</v>
          </cell>
          <cell r="H407" t="str">
            <v>N</v>
          </cell>
          <cell r="I407" t="str">
            <v>Asset</v>
          </cell>
          <cell r="J407">
            <v>0</v>
          </cell>
          <cell r="K407">
            <v>0</v>
          </cell>
          <cell r="L407" t="str">
            <v xml:space="preserve"> </v>
          </cell>
          <cell r="M407" t="str">
            <v xml:space="preserve"> </v>
          </cell>
          <cell r="N407">
            <v>0</v>
          </cell>
          <cell r="O407" t="str">
            <v xml:space="preserve"> </v>
          </cell>
          <cell r="P407">
            <v>0</v>
          </cell>
          <cell r="Q407">
            <v>0</v>
          </cell>
          <cell r="R407" t="str">
            <v xml:space="preserve"> </v>
          </cell>
          <cell r="S407" t="str">
            <v xml:space="preserve"> </v>
          </cell>
        </row>
        <row r="408">
          <cell r="B408">
            <v>104149</v>
          </cell>
          <cell r="C408" t="str">
            <v>Operating Deposit SouthTrust</v>
          </cell>
          <cell r="D408" t="str">
            <v>Operating</v>
          </cell>
          <cell r="E408">
            <v>367</v>
          </cell>
          <cell r="F408" t="str">
            <v>A</v>
          </cell>
          <cell r="G408" t="str">
            <v>A</v>
          </cell>
          <cell r="H408" t="str">
            <v>N</v>
          </cell>
          <cell r="I408" t="str">
            <v>Asset</v>
          </cell>
          <cell r="J408">
            <v>0</v>
          </cell>
          <cell r="K408">
            <v>0</v>
          </cell>
          <cell r="L408" t="str">
            <v xml:space="preserve"> </v>
          </cell>
          <cell r="M408" t="str">
            <v xml:space="preserve"> </v>
          </cell>
          <cell r="N408">
            <v>0</v>
          </cell>
          <cell r="O408" t="str">
            <v xml:space="preserve"> </v>
          </cell>
          <cell r="P408">
            <v>0</v>
          </cell>
          <cell r="Q408">
            <v>0</v>
          </cell>
          <cell r="R408" t="str">
            <v xml:space="preserve"> </v>
          </cell>
          <cell r="S408" t="str">
            <v xml:space="preserve"> </v>
          </cell>
        </row>
        <row r="409">
          <cell r="B409">
            <v>104150</v>
          </cell>
          <cell r="C409" t="str">
            <v>Money Market RBC</v>
          </cell>
          <cell r="D409" t="str">
            <v>Money Mark</v>
          </cell>
          <cell r="E409">
            <v>367</v>
          </cell>
          <cell r="F409" t="str">
            <v>A</v>
          </cell>
          <cell r="G409" t="str">
            <v>A</v>
          </cell>
          <cell r="H409" t="str">
            <v>N</v>
          </cell>
          <cell r="I409" t="str">
            <v>Asset</v>
          </cell>
          <cell r="J409">
            <v>0</v>
          </cell>
          <cell r="K409">
            <v>0</v>
          </cell>
          <cell r="L409" t="str">
            <v xml:space="preserve"> </v>
          </cell>
          <cell r="M409" t="str">
            <v xml:space="preserve"> </v>
          </cell>
          <cell r="N409">
            <v>0</v>
          </cell>
          <cell r="O409" t="str">
            <v xml:space="preserve"> </v>
          </cell>
          <cell r="P409">
            <v>0</v>
          </cell>
          <cell r="Q409">
            <v>0</v>
          </cell>
          <cell r="R409" t="str">
            <v xml:space="preserve"> </v>
          </cell>
          <cell r="S409" t="str">
            <v xml:space="preserve"> </v>
          </cell>
        </row>
        <row r="410">
          <cell r="B410">
            <v>104151</v>
          </cell>
          <cell r="C410" t="str">
            <v>Operating Depository QAAP</v>
          </cell>
          <cell r="D410" t="str">
            <v>Operating</v>
          </cell>
          <cell r="E410">
            <v>367</v>
          </cell>
          <cell r="F410" t="str">
            <v>A</v>
          </cell>
          <cell r="G410" t="str">
            <v>A</v>
          </cell>
          <cell r="H410" t="str">
            <v>N</v>
          </cell>
          <cell r="I410" t="str">
            <v>Asset</v>
          </cell>
          <cell r="J410">
            <v>0</v>
          </cell>
          <cell r="K410">
            <v>0</v>
          </cell>
          <cell r="L410" t="str">
            <v xml:space="preserve"> </v>
          </cell>
          <cell r="M410" t="str">
            <v xml:space="preserve"> </v>
          </cell>
          <cell r="N410">
            <v>0</v>
          </cell>
          <cell r="O410" t="str">
            <v xml:space="preserve"> </v>
          </cell>
          <cell r="P410">
            <v>0</v>
          </cell>
          <cell r="Q410">
            <v>0</v>
          </cell>
          <cell r="R410" t="str">
            <v xml:space="preserve"> </v>
          </cell>
          <cell r="S410" t="str">
            <v xml:space="preserve"> </v>
          </cell>
        </row>
        <row r="411">
          <cell r="B411">
            <v>104152</v>
          </cell>
          <cell r="C411" t="str">
            <v>Operating Med Priority Health</v>
          </cell>
          <cell r="D411" t="str">
            <v>Operating</v>
          </cell>
          <cell r="E411">
            <v>367</v>
          </cell>
          <cell r="F411" t="str">
            <v>A</v>
          </cell>
          <cell r="G411" t="str">
            <v>A</v>
          </cell>
          <cell r="H411" t="str">
            <v>N</v>
          </cell>
          <cell r="I411" t="str">
            <v>Asset</v>
          </cell>
          <cell r="J411">
            <v>0</v>
          </cell>
          <cell r="K411">
            <v>0</v>
          </cell>
          <cell r="L411" t="str">
            <v xml:space="preserve"> </v>
          </cell>
          <cell r="M411" t="str">
            <v xml:space="preserve"> </v>
          </cell>
          <cell r="N411">
            <v>0</v>
          </cell>
          <cell r="O411" t="str">
            <v xml:space="preserve"> </v>
          </cell>
          <cell r="P411">
            <v>0</v>
          </cell>
          <cell r="Q411">
            <v>0</v>
          </cell>
          <cell r="R411" t="str">
            <v xml:space="preserve"> </v>
          </cell>
          <cell r="S411" t="str">
            <v xml:space="preserve"> </v>
          </cell>
        </row>
        <row r="412">
          <cell r="B412">
            <v>104153</v>
          </cell>
          <cell r="C412" t="str">
            <v>Operating Medical Smart Health</v>
          </cell>
          <cell r="D412" t="str">
            <v>Operating</v>
          </cell>
          <cell r="E412">
            <v>367</v>
          </cell>
          <cell r="F412" t="str">
            <v>A</v>
          </cell>
          <cell r="G412" t="str">
            <v>A</v>
          </cell>
          <cell r="H412" t="str">
            <v>N</v>
          </cell>
          <cell r="I412" t="str">
            <v>Asset</v>
          </cell>
          <cell r="J412">
            <v>0</v>
          </cell>
          <cell r="K412">
            <v>0</v>
          </cell>
          <cell r="L412" t="str">
            <v xml:space="preserve"> </v>
          </cell>
          <cell r="M412" t="str">
            <v xml:space="preserve"> </v>
          </cell>
          <cell r="N412">
            <v>0</v>
          </cell>
          <cell r="O412" t="str">
            <v xml:space="preserve"> </v>
          </cell>
          <cell r="P412">
            <v>0</v>
          </cell>
          <cell r="Q412">
            <v>0</v>
          </cell>
          <cell r="R412" t="str">
            <v xml:space="preserve"> </v>
          </cell>
          <cell r="S412" t="str">
            <v xml:space="preserve"> </v>
          </cell>
        </row>
        <row r="413">
          <cell r="B413">
            <v>104154</v>
          </cell>
          <cell r="C413" t="str">
            <v>Cash Auxiliary</v>
          </cell>
          <cell r="D413" t="str">
            <v>Cash Auxil</v>
          </cell>
          <cell r="E413">
            <v>367</v>
          </cell>
          <cell r="F413" t="str">
            <v>A</v>
          </cell>
          <cell r="G413" t="str">
            <v>A</v>
          </cell>
          <cell r="H413" t="str">
            <v>N</v>
          </cell>
          <cell r="I413" t="str">
            <v>Asset</v>
          </cell>
          <cell r="J413">
            <v>0</v>
          </cell>
          <cell r="K413">
            <v>0</v>
          </cell>
          <cell r="L413" t="str">
            <v xml:space="preserve"> </v>
          </cell>
          <cell r="M413" t="str">
            <v xml:space="preserve"> </v>
          </cell>
          <cell r="N413">
            <v>0</v>
          </cell>
          <cell r="O413" t="str">
            <v xml:space="preserve"> </v>
          </cell>
          <cell r="P413">
            <v>0</v>
          </cell>
          <cell r="Q413">
            <v>0</v>
          </cell>
          <cell r="R413" t="str">
            <v xml:space="preserve"> </v>
          </cell>
          <cell r="S413" t="str">
            <v xml:space="preserve"> </v>
          </cell>
        </row>
        <row r="414">
          <cell r="B414">
            <v>104155</v>
          </cell>
          <cell r="C414" t="str">
            <v>Wachovia SandB</v>
          </cell>
          <cell r="D414" t="str">
            <v>WachoviaSB</v>
          </cell>
          <cell r="E414">
            <v>367</v>
          </cell>
          <cell r="F414" t="str">
            <v>A</v>
          </cell>
          <cell r="G414" t="str">
            <v>A</v>
          </cell>
          <cell r="H414" t="str">
            <v>N</v>
          </cell>
          <cell r="I414" t="str">
            <v>Asset</v>
          </cell>
          <cell r="J414">
            <v>0</v>
          </cell>
          <cell r="K414">
            <v>0</v>
          </cell>
          <cell r="L414" t="str">
            <v xml:space="preserve"> </v>
          </cell>
          <cell r="M414" t="str">
            <v xml:space="preserve"> </v>
          </cell>
          <cell r="N414">
            <v>0</v>
          </cell>
          <cell r="O414" t="str">
            <v xml:space="preserve"> </v>
          </cell>
          <cell r="P414">
            <v>0</v>
          </cell>
          <cell r="Q414">
            <v>0</v>
          </cell>
          <cell r="R414" t="str">
            <v xml:space="preserve"> </v>
          </cell>
          <cell r="S414" t="str">
            <v xml:space="preserve"> </v>
          </cell>
        </row>
        <row r="415">
          <cell r="B415">
            <v>104156</v>
          </cell>
          <cell r="C415" t="str">
            <v>FifthThird 00447258</v>
          </cell>
          <cell r="D415" t="str">
            <v>FT00447258</v>
          </cell>
          <cell r="E415">
            <v>36892</v>
          </cell>
          <cell r="F415" t="str">
            <v>A</v>
          </cell>
          <cell r="G415" t="str">
            <v>A</v>
          </cell>
          <cell r="H415" t="str">
            <v>N</v>
          </cell>
          <cell r="I415" t="str">
            <v>Asset</v>
          </cell>
          <cell r="J415">
            <v>0</v>
          </cell>
          <cell r="K415">
            <v>0</v>
          </cell>
          <cell r="L415" t="str">
            <v xml:space="preserve"> </v>
          </cell>
          <cell r="M415" t="str">
            <v xml:space="preserve"> </v>
          </cell>
          <cell r="N415">
            <v>0</v>
          </cell>
          <cell r="O415" t="str">
            <v xml:space="preserve"> </v>
          </cell>
          <cell r="P415">
            <v>0</v>
          </cell>
          <cell r="Q415">
            <v>0</v>
          </cell>
          <cell r="R415" t="str">
            <v xml:space="preserve"> </v>
          </cell>
          <cell r="S415" t="str">
            <v xml:space="preserve"> </v>
          </cell>
        </row>
        <row r="416">
          <cell r="B416">
            <v>104156</v>
          </cell>
          <cell r="C416" t="str">
            <v>FifthThird 00447258</v>
          </cell>
          <cell r="D416" t="str">
            <v>FT00447258</v>
          </cell>
          <cell r="E416">
            <v>367</v>
          </cell>
          <cell r="F416" t="str">
            <v>A</v>
          </cell>
          <cell r="G416" t="str">
            <v>A</v>
          </cell>
          <cell r="H416" t="str">
            <v>N</v>
          </cell>
          <cell r="I416" t="str">
            <v>Asset</v>
          </cell>
          <cell r="J416">
            <v>0</v>
          </cell>
          <cell r="K416">
            <v>0</v>
          </cell>
          <cell r="L416" t="str">
            <v xml:space="preserve"> </v>
          </cell>
          <cell r="M416" t="str">
            <v xml:space="preserve"> </v>
          </cell>
          <cell r="N416">
            <v>0</v>
          </cell>
          <cell r="O416" t="str">
            <v xml:space="preserve"> </v>
          </cell>
          <cell r="P416">
            <v>0</v>
          </cell>
          <cell r="Q416">
            <v>0</v>
          </cell>
          <cell r="R416" t="str">
            <v xml:space="preserve"> </v>
          </cell>
          <cell r="S416" t="str">
            <v xml:space="preserve"> </v>
          </cell>
        </row>
        <row r="417">
          <cell r="B417">
            <v>104157</v>
          </cell>
          <cell r="C417" t="str">
            <v>EberfeldStateBank 6495347</v>
          </cell>
          <cell r="D417" t="str">
            <v>ESB6495347</v>
          </cell>
          <cell r="E417">
            <v>36892</v>
          </cell>
          <cell r="F417" t="str">
            <v>A</v>
          </cell>
          <cell r="G417" t="str">
            <v>A</v>
          </cell>
          <cell r="H417" t="str">
            <v>N</v>
          </cell>
          <cell r="I417" t="str">
            <v>Asset</v>
          </cell>
          <cell r="J417">
            <v>0</v>
          </cell>
          <cell r="K417">
            <v>0</v>
          </cell>
          <cell r="L417" t="str">
            <v xml:space="preserve"> </v>
          </cell>
          <cell r="M417" t="str">
            <v xml:space="preserve"> </v>
          </cell>
          <cell r="N417">
            <v>0</v>
          </cell>
          <cell r="O417" t="str">
            <v xml:space="preserve"> </v>
          </cell>
          <cell r="P417">
            <v>0</v>
          </cell>
          <cell r="Q417">
            <v>0</v>
          </cell>
          <cell r="R417" t="str">
            <v xml:space="preserve"> </v>
          </cell>
          <cell r="S417" t="str">
            <v xml:space="preserve"> </v>
          </cell>
        </row>
        <row r="418">
          <cell r="B418">
            <v>104157</v>
          </cell>
          <cell r="C418" t="str">
            <v>EberfeldStateBank 6495347</v>
          </cell>
          <cell r="D418" t="str">
            <v>ESB6495347</v>
          </cell>
          <cell r="E418">
            <v>367</v>
          </cell>
          <cell r="F418" t="str">
            <v>A</v>
          </cell>
          <cell r="G418" t="str">
            <v>A</v>
          </cell>
          <cell r="H418" t="str">
            <v>N</v>
          </cell>
          <cell r="I418" t="str">
            <v>Asset</v>
          </cell>
          <cell r="J418">
            <v>0</v>
          </cell>
          <cell r="K418">
            <v>0</v>
          </cell>
          <cell r="L418" t="str">
            <v xml:space="preserve"> </v>
          </cell>
          <cell r="M418" t="str">
            <v xml:space="preserve"> </v>
          </cell>
          <cell r="N418">
            <v>0</v>
          </cell>
          <cell r="O418" t="str">
            <v xml:space="preserve"> </v>
          </cell>
          <cell r="P418">
            <v>0</v>
          </cell>
          <cell r="Q418">
            <v>0</v>
          </cell>
          <cell r="R418" t="str">
            <v xml:space="preserve"> </v>
          </cell>
          <cell r="S418" t="str">
            <v xml:space="preserve"> </v>
          </cell>
        </row>
        <row r="419">
          <cell r="B419">
            <v>104158</v>
          </cell>
          <cell r="C419" t="str">
            <v>GermanAmerican 3346301</v>
          </cell>
          <cell r="D419" t="str">
            <v>GA3346301</v>
          </cell>
          <cell r="E419">
            <v>36892</v>
          </cell>
          <cell r="F419" t="str">
            <v>A</v>
          </cell>
          <cell r="G419" t="str">
            <v>A</v>
          </cell>
          <cell r="H419" t="str">
            <v>N</v>
          </cell>
          <cell r="I419" t="str">
            <v>Asset</v>
          </cell>
          <cell r="J419">
            <v>0</v>
          </cell>
          <cell r="K419">
            <v>0</v>
          </cell>
          <cell r="L419" t="str">
            <v xml:space="preserve"> </v>
          </cell>
          <cell r="M419" t="str">
            <v xml:space="preserve"> </v>
          </cell>
          <cell r="N419">
            <v>0</v>
          </cell>
          <cell r="O419" t="str">
            <v xml:space="preserve"> </v>
          </cell>
          <cell r="P419">
            <v>0</v>
          </cell>
          <cell r="Q419">
            <v>0</v>
          </cell>
          <cell r="R419" t="str">
            <v xml:space="preserve"> </v>
          </cell>
          <cell r="S419" t="str">
            <v xml:space="preserve"> </v>
          </cell>
        </row>
        <row r="420">
          <cell r="B420">
            <v>104158</v>
          </cell>
          <cell r="C420" t="str">
            <v>GermanAmerican 3346301</v>
          </cell>
          <cell r="D420" t="str">
            <v>GA3346301</v>
          </cell>
          <cell r="E420">
            <v>367</v>
          </cell>
          <cell r="F420" t="str">
            <v>A</v>
          </cell>
          <cell r="G420" t="str">
            <v>A</v>
          </cell>
          <cell r="H420" t="str">
            <v>N</v>
          </cell>
          <cell r="I420" t="str">
            <v>Asset</v>
          </cell>
          <cell r="J420">
            <v>0</v>
          </cell>
          <cell r="K420">
            <v>0</v>
          </cell>
          <cell r="L420" t="str">
            <v xml:space="preserve"> </v>
          </cell>
          <cell r="M420" t="str">
            <v xml:space="preserve"> </v>
          </cell>
          <cell r="N420">
            <v>0</v>
          </cell>
          <cell r="O420" t="str">
            <v xml:space="preserve"> </v>
          </cell>
          <cell r="P420">
            <v>0</v>
          </cell>
          <cell r="Q420">
            <v>0</v>
          </cell>
          <cell r="R420" t="str">
            <v xml:space="preserve"> </v>
          </cell>
          <cell r="S420" t="str">
            <v xml:space="preserve"> </v>
          </cell>
        </row>
        <row r="421">
          <cell r="B421">
            <v>104159</v>
          </cell>
          <cell r="C421" t="str">
            <v>LynnvilleNatlBank 3839983</v>
          </cell>
          <cell r="D421" t="str">
            <v>LNB3839983</v>
          </cell>
          <cell r="E421">
            <v>36892</v>
          </cell>
          <cell r="F421" t="str">
            <v>A</v>
          </cell>
          <cell r="G421" t="str">
            <v>A</v>
          </cell>
          <cell r="H421" t="str">
            <v>N</v>
          </cell>
          <cell r="I421" t="str">
            <v>Asset</v>
          </cell>
          <cell r="J421">
            <v>0</v>
          </cell>
          <cell r="K421">
            <v>0</v>
          </cell>
          <cell r="L421" t="str">
            <v xml:space="preserve"> </v>
          </cell>
          <cell r="M421" t="str">
            <v xml:space="preserve"> </v>
          </cell>
          <cell r="N421">
            <v>0</v>
          </cell>
          <cell r="O421" t="str">
            <v xml:space="preserve"> </v>
          </cell>
          <cell r="P421">
            <v>0</v>
          </cell>
          <cell r="Q421">
            <v>0</v>
          </cell>
          <cell r="R421" t="str">
            <v xml:space="preserve"> </v>
          </cell>
          <cell r="S421" t="str">
            <v xml:space="preserve"> </v>
          </cell>
        </row>
        <row r="422">
          <cell r="B422">
            <v>104159</v>
          </cell>
          <cell r="C422" t="str">
            <v>LynnvilleNatlBank 3839983</v>
          </cell>
          <cell r="D422" t="str">
            <v>LNB3839983</v>
          </cell>
          <cell r="E422">
            <v>367</v>
          </cell>
          <cell r="F422" t="str">
            <v>A</v>
          </cell>
          <cell r="G422" t="str">
            <v>A</v>
          </cell>
          <cell r="H422" t="str">
            <v>N</v>
          </cell>
          <cell r="I422" t="str">
            <v>Asset</v>
          </cell>
          <cell r="J422">
            <v>0</v>
          </cell>
          <cell r="K422">
            <v>0</v>
          </cell>
          <cell r="L422" t="str">
            <v xml:space="preserve"> </v>
          </cell>
          <cell r="M422" t="str">
            <v xml:space="preserve"> </v>
          </cell>
          <cell r="N422">
            <v>0</v>
          </cell>
          <cell r="O422" t="str">
            <v xml:space="preserve"> </v>
          </cell>
          <cell r="P422">
            <v>0</v>
          </cell>
          <cell r="Q422">
            <v>0</v>
          </cell>
          <cell r="R422" t="str">
            <v xml:space="preserve"> </v>
          </cell>
          <cell r="S422" t="str">
            <v xml:space="preserve"> </v>
          </cell>
        </row>
        <row r="423">
          <cell r="B423">
            <v>104160</v>
          </cell>
          <cell r="C423" t="str">
            <v>OldNatlBank 3839983</v>
          </cell>
          <cell r="D423" t="str">
            <v>ONB3839983</v>
          </cell>
          <cell r="E423">
            <v>36892</v>
          </cell>
          <cell r="F423" t="str">
            <v>A</v>
          </cell>
          <cell r="G423" t="str">
            <v>A</v>
          </cell>
          <cell r="H423" t="str">
            <v>N</v>
          </cell>
          <cell r="I423" t="str">
            <v>Asset</v>
          </cell>
          <cell r="J423">
            <v>0</v>
          </cell>
          <cell r="K423">
            <v>0</v>
          </cell>
          <cell r="L423" t="str">
            <v xml:space="preserve"> </v>
          </cell>
          <cell r="M423" t="str">
            <v xml:space="preserve"> </v>
          </cell>
          <cell r="N423">
            <v>0</v>
          </cell>
          <cell r="O423" t="str">
            <v xml:space="preserve"> </v>
          </cell>
          <cell r="P423">
            <v>0</v>
          </cell>
          <cell r="Q423">
            <v>0</v>
          </cell>
          <cell r="R423" t="str">
            <v xml:space="preserve"> </v>
          </cell>
          <cell r="S423" t="str">
            <v xml:space="preserve"> </v>
          </cell>
        </row>
        <row r="424">
          <cell r="B424">
            <v>104160</v>
          </cell>
          <cell r="C424" t="str">
            <v>OldNatlBank 3839983</v>
          </cell>
          <cell r="D424" t="str">
            <v>ONB3839983</v>
          </cell>
          <cell r="E424">
            <v>367</v>
          </cell>
          <cell r="F424" t="str">
            <v>A</v>
          </cell>
          <cell r="G424" t="str">
            <v>A</v>
          </cell>
          <cell r="H424" t="str">
            <v>N</v>
          </cell>
          <cell r="I424" t="str">
            <v>Asset</v>
          </cell>
          <cell r="J424">
            <v>0</v>
          </cell>
          <cell r="K424">
            <v>0</v>
          </cell>
          <cell r="L424" t="str">
            <v xml:space="preserve"> </v>
          </cell>
          <cell r="M424" t="str">
            <v xml:space="preserve"> </v>
          </cell>
          <cell r="N424">
            <v>0</v>
          </cell>
          <cell r="O424" t="str">
            <v xml:space="preserve"> </v>
          </cell>
          <cell r="P424">
            <v>0</v>
          </cell>
          <cell r="Q424">
            <v>0</v>
          </cell>
          <cell r="R424" t="str">
            <v xml:space="preserve"> </v>
          </cell>
          <cell r="S424" t="str">
            <v xml:space="preserve"> </v>
          </cell>
        </row>
        <row r="425">
          <cell r="B425">
            <v>104161</v>
          </cell>
          <cell r="C425" t="str">
            <v>OldNatlBank 7959922</v>
          </cell>
          <cell r="D425" t="str">
            <v>ONB7959922</v>
          </cell>
          <cell r="E425">
            <v>36892</v>
          </cell>
          <cell r="F425" t="str">
            <v>A</v>
          </cell>
          <cell r="G425" t="str">
            <v>A</v>
          </cell>
          <cell r="H425" t="str">
            <v>N</v>
          </cell>
          <cell r="I425" t="str">
            <v>Asset</v>
          </cell>
          <cell r="J425">
            <v>0</v>
          </cell>
          <cell r="K425">
            <v>0</v>
          </cell>
          <cell r="L425" t="str">
            <v xml:space="preserve"> </v>
          </cell>
          <cell r="M425" t="str">
            <v xml:space="preserve"> </v>
          </cell>
          <cell r="N425">
            <v>0</v>
          </cell>
          <cell r="O425" t="str">
            <v xml:space="preserve"> </v>
          </cell>
          <cell r="P425">
            <v>0</v>
          </cell>
          <cell r="Q425">
            <v>0</v>
          </cell>
          <cell r="R425" t="str">
            <v xml:space="preserve"> </v>
          </cell>
          <cell r="S425" t="str">
            <v xml:space="preserve"> </v>
          </cell>
        </row>
        <row r="426">
          <cell r="B426">
            <v>104161</v>
          </cell>
          <cell r="C426" t="str">
            <v>OldNatlBank 7959922</v>
          </cell>
          <cell r="D426" t="str">
            <v>ONB7959922</v>
          </cell>
          <cell r="E426">
            <v>367</v>
          </cell>
          <cell r="F426" t="str">
            <v>A</v>
          </cell>
          <cell r="G426" t="str">
            <v>A</v>
          </cell>
          <cell r="H426" t="str">
            <v>N</v>
          </cell>
          <cell r="I426" t="str">
            <v>Asset</v>
          </cell>
          <cell r="J426">
            <v>0</v>
          </cell>
          <cell r="K426">
            <v>0</v>
          </cell>
          <cell r="L426" t="str">
            <v xml:space="preserve"> </v>
          </cell>
          <cell r="M426" t="str">
            <v xml:space="preserve"> </v>
          </cell>
          <cell r="N426">
            <v>0</v>
          </cell>
          <cell r="O426" t="str">
            <v xml:space="preserve"> </v>
          </cell>
          <cell r="P426">
            <v>0</v>
          </cell>
          <cell r="Q426">
            <v>0</v>
          </cell>
          <cell r="R426" t="str">
            <v xml:space="preserve"> </v>
          </cell>
          <cell r="S426" t="str">
            <v xml:space="preserve"> </v>
          </cell>
        </row>
        <row r="427">
          <cell r="B427">
            <v>104162</v>
          </cell>
          <cell r="C427" t="str">
            <v>Wachovia T350</v>
          </cell>
          <cell r="D427" t="str">
            <v>WachT350</v>
          </cell>
          <cell r="E427">
            <v>367</v>
          </cell>
          <cell r="F427" t="str">
            <v>A</v>
          </cell>
          <cell r="G427" t="str">
            <v>A</v>
          </cell>
          <cell r="H427" t="str">
            <v>N</v>
          </cell>
          <cell r="I427" t="str">
            <v>Asset</v>
          </cell>
          <cell r="J427">
            <v>0</v>
          </cell>
          <cell r="K427">
            <v>0</v>
          </cell>
          <cell r="L427" t="str">
            <v xml:space="preserve"> </v>
          </cell>
          <cell r="M427" t="str">
            <v xml:space="preserve"> </v>
          </cell>
          <cell r="N427">
            <v>0</v>
          </cell>
          <cell r="O427" t="str">
            <v xml:space="preserve"> </v>
          </cell>
          <cell r="P427">
            <v>0</v>
          </cell>
          <cell r="Q427">
            <v>0</v>
          </cell>
          <cell r="R427" t="str">
            <v xml:space="preserve"> </v>
          </cell>
          <cell r="S427" t="str">
            <v xml:space="preserve"> </v>
          </cell>
        </row>
        <row r="428">
          <cell r="B428">
            <v>104163</v>
          </cell>
          <cell r="C428" t="str">
            <v>Wachovia TA351 </v>
          </cell>
          <cell r="D428" t="str">
            <v>Wa 5709905</v>
          </cell>
          <cell r="E428">
            <v>367</v>
          </cell>
          <cell r="F428" t="str">
            <v>A</v>
          </cell>
          <cell r="G428" t="str">
            <v>A</v>
          </cell>
          <cell r="H428" t="str">
            <v>N</v>
          </cell>
          <cell r="I428" t="str">
            <v>Asset</v>
          </cell>
          <cell r="J428">
            <v>0</v>
          </cell>
          <cell r="K428">
            <v>0</v>
          </cell>
          <cell r="L428" t="str">
            <v xml:space="preserve"> </v>
          </cell>
          <cell r="M428" t="str">
            <v xml:space="preserve"> </v>
          </cell>
          <cell r="N428">
            <v>0</v>
          </cell>
          <cell r="O428" t="str">
            <v xml:space="preserve"> </v>
          </cell>
          <cell r="P428">
            <v>0</v>
          </cell>
          <cell r="Q428">
            <v>0</v>
          </cell>
          <cell r="R428" t="str">
            <v xml:space="preserve"> </v>
          </cell>
          <cell r="S428" t="str">
            <v xml:space="preserve"> </v>
          </cell>
        </row>
        <row r="429">
          <cell r="B429">
            <v>104164</v>
          </cell>
          <cell r="C429" t="str">
            <v>Wachovia A145 </v>
          </cell>
          <cell r="D429" t="str">
            <v>Wa 5633624</v>
          </cell>
          <cell r="E429">
            <v>367</v>
          </cell>
          <cell r="F429" t="str">
            <v>A</v>
          </cell>
          <cell r="G429" t="str">
            <v>A</v>
          </cell>
          <cell r="H429" t="str">
            <v>N</v>
          </cell>
          <cell r="I429" t="str">
            <v>Asset</v>
          </cell>
          <cell r="J429">
            <v>0</v>
          </cell>
          <cell r="K429">
            <v>0</v>
          </cell>
          <cell r="L429" t="str">
            <v xml:space="preserve"> </v>
          </cell>
          <cell r="M429" t="str">
            <v xml:space="preserve"> </v>
          </cell>
          <cell r="N429">
            <v>0</v>
          </cell>
          <cell r="O429" t="str">
            <v xml:space="preserve"> </v>
          </cell>
          <cell r="P429">
            <v>0</v>
          </cell>
          <cell r="Q429">
            <v>0</v>
          </cell>
          <cell r="R429" t="str">
            <v xml:space="preserve"> </v>
          </cell>
          <cell r="S429" t="str">
            <v xml:space="preserve"> </v>
          </cell>
        </row>
        <row r="430">
          <cell r="B430">
            <v>104165</v>
          </cell>
          <cell r="C430" t="str">
            <v>Bank Of America B001</v>
          </cell>
          <cell r="D430" t="str">
            <v>BOFAB001</v>
          </cell>
          <cell r="E430">
            <v>367</v>
          </cell>
          <cell r="F430" t="str">
            <v>A</v>
          </cell>
          <cell r="G430" t="str">
            <v>A</v>
          </cell>
          <cell r="H430" t="str">
            <v>N</v>
          </cell>
          <cell r="I430" t="str">
            <v>Asset</v>
          </cell>
          <cell r="J430">
            <v>0</v>
          </cell>
          <cell r="K430">
            <v>0</v>
          </cell>
          <cell r="L430" t="str">
            <v xml:space="preserve"> </v>
          </cell>
          <cell r="M430" t="str">
            <v xml:space="preserve"> </v>
          </cell>
          <cell r="N430">
            <v>0</v>
          </cell>
          <cell r="O430" t="str">
            <v xml:space="preserve"> </v>
          </cell>
          <cell r="P430">
            <v>0</v>
          </cell>
          <cell r="Q430">
            <v>0</v>
          </cell>
          <cell r="R430" t="str">
            <v xml:space="preserve"> </v>
          </cell>
          <cell r="S430" t="str">
            <v xml:space="preserve"> </v>
          </cell>
        </row>
        <row r="431">
          <cell r="B431">
            <v>104166</v>
          </cell>
          <cell r="C431" t="str">
            <v>Wachovia A001</v>
          </cell>
          <cell r="D431" t="str">
            <v>WachoA001</v>
          </cell>
          <cell r="E431">
            <v>367</v>
          </cell>
          <cell r="F431" t="str">
            <v>A</v>
          </cell>
          <cell r="G431" t="str">
            <v>A</v>
          </cell>
          <cell r="H431" t="str">
            <v>N</v>
          </cell>
          <cell r="I431" t="str">
            <v>Asset</v>
          </cell>
          <cell r="J431">
            <v>0</v>
          </cell>
          <cell r="K431">
            <v>0</v>
          </cell>
          <cell r="L431" t="str">
            <v xml:space="preserve"> </v>
          </cell>
          <cell r="M431" t="str">
            <v xml:space="preserve"> </v>
          </cell>
          <cell r="N431">
            <v>0</v>
          </cell>
          <cell r="O431" t="str">
            <v xml:space="preserve"> </v>
          </cell>
          <cell r="P431">
            <v>0</v>
          </cell>
          <cell r="Q431">
            <v>0</v>
          </cell>
          <cell r="R431" t="str">
            <v xml:space="preserve"> </v>
          </cell>
          <cell r="S431" t="str">
            <v xml:space="preserve"> </v>
          </cell>
        </row>
        <row r="432">
          <cell r="B432">
            <v>104167</v>
          </cell>
          <cell r="C432" t="str">
            <v>BNY Mellon D001</v>
          </cell>
          <cell r="D432" t="str">
            <v>MELLOD001</v>
          </cell>
          <cell r="E432">
            <v>367</v>
          </cell>
          <cell r="F432" t="str">
            <v>A</v>
          </cell>
          <cell r="G432" t="str">
            <v>A</v>
          </cell>
          <cell r="H432" t="str">
            <v>N</v>
          </cell>
          <cell r="I432" t="str">
            <v>Asset</v>
          </cell>
          <cell r="J432">
            <v>0</v>
          </cell>
          <cell r="K432">
            <v>0</v>
          </cell>
          <cell r="L432" t="str">
            <v xml:space="preserve"> </v>
          </cell>
          <cell r="M432" t="str">
            <v xml:space="preserve"> </v>
          </cell>
          <cell r="N432">
            <v>0</v>
          </cell>
          <cell r="O432" t="str">
            <v xml:space="preserve"> </v>
          </cell>
          <cell r="P432">
            <v>0</v>
          </cell>
          <cell r="Q432">
            <v>0</v>
          </cell>
          <cell r="R432" t="str">
            <v xml:space="preserve"> </v>
          </cell>
          <cell r="S432" t="str">
            <v xml:space="preserve"> </v>
          </cell>
        </row>
        <row r="433">
          <cell r="B433">
            <v>104168</v>
          </cell>
          <cell r="C433" t="str">
            <v>BNY Mellon D002</v>
          </cell>
          <cell r="D433" t="str">
            <v>MELLOD002</v>
          </cell>
          <cell r="E433">
            <v>367</v>
          </cell>
          <cell r="F433" t="str">
            <v>A</v>
          </cell>
          <cell r="G433" t="str">
            <v>A</v>
          </cell>
          <cell r="H433" t="str">
            <v>N</v>
          </cell>
          <cell r="I433" t="str">
            <v>Asset</v>
          </cell>
          <cell r="J433">
            <v>0</v>
          </cell>
          <cell r="K433">
            <v>0</v>
          </cell>
          <cell r="L433" t="str">
            <v xml:space="preserve"> </v>
          </cell>
          <cell r="M433" t="str">
            <v xml:space="preserve"> </v>
          </cell>
          <cell r="N433">
            <v>0</v>
          </cell>
          <cell r="O433" t="str">
            <v xml:space="preserve"> </v>
          </cell>
          <cell r="P433">
            <v>0</v>
          </cell>
          <cell r="Q433">
            <v>0</v>
          </cell>
          <cell r="R433" t="str">
            <v xml:space="preserve"> </v>
          </cell>
          <cell r="S433" t="str">
            <v xml:space="preserve"> </v>
          </cell>
        </row>
        <row r="434">
          <cell r="B434">
            <v>104169</v>
          </cell>
          <cell r="C434" t="str">
            <v>WELLS FARGO C008</v>
          </cell>
          <cell r="D434" t="str">
            <v>WELL2C008</v>
          </cell>
          <cell r="E434">
            <v>40984</v>
          </cell>
          <cell r="F434" t="str">
            <v>A</v>
          </cell>
          <cell r="G434" t="str">
            <v>A</v>
          </cell>
          <cell r="H434" t="str">
            <v>N</v>
          </cell>
          <cell r="I434" t="str">
            <v>Asset</v>
          </cell>
          <cell r="J434">
            <v>0</v>
          </cell>
          <cell r="K434">
            <v>0</v>
          </cell>
          <cell r="L434" t="str">
            <v xml:space="preserve"> </v>
          </cell>
          <cell r="M434" t="str">
            <v xml:space="preserve"> </v>
          </cell>
          <cell r="N434">
            <v>0</v>
          </cell>
          <cell r="O434" t="str">
            <v xml:space="preserve"> </v>
          </cell>
          <cell r="P434">
            <v>0</v>
          </cell>
          <cell r="Q434">
            <v>0</v>
          </cell>
          <cell r="R434" t="str">
            <v xml:space="preserve"> </v>
          </cell>
          <cell r="S434" t="str">
            <v xml:space="preserve"> </v>
          </cell>
        </row>
        <row r="435">
          <cell r="B435">
            <v>104170</v>
          </cell>
          <cell r="C435" t="str">
            <v>Bank of America B002</v>
          </cell>
          <cell r="D435" t="str">
            <v>BOFAB002</v>
          </cell>
          <cell r="E435">
            <v>367</v>
          </cell>
          <cell r="F435" t="str">
            <v>A</v>
          </cell>
          <cell r="G435" t="str">
            <v>A</v>
          </cell>
          <cell r="H435" t="str">
            <v>N</v>
          </cell>
          <cell r="I435" t="str">
            <v>Asset</v>
          </cell>
          <cell r="J435">
            <v>0</v>
          </cell>
          <cell r="K435">
            <v>0</v>
          </cell>
          <cell r="L435" t="str">
            <v xml:space="preserve"> </v>
          </cell>
          <cell r="M435" t="str">
            <v xml:space="preserve"> </v>
          </cell>
          <cell r="N435">
            <v>0</v>
          </cell>
          <cell r="O435" t="str">
            <v xml:space="preserve"> </v>
          </cell>
          <cell r="P435">
            <v>0</v>
          </cell>
          <cell r="Q435">
            <v>0</v>
          </cell>
          <cell r="R435" t="str">
            <v xml:space="preserve"> </v>
          </cell>
          <cell r="S435" t="str">
            <v xml:space="preserve"> </v>
          </cell>
        </row>
        <row r="436">
          <cell r="B436">
            <v>104171</v>
          </cell>
          <cell r="C436" t="str">
            <v>Wells Fargo F001</v>
          </cell>
          <cell r="D436" t="str">
            <v>WELL2F001</v>
          </cell>
          <cell r="E436">
            <v>367</v>
          </cell>
          <cell r="F436" t="str">
            <v>A</v>
          </cell>
          <cell r="G436" t="str">
            <v>A</v>
          </cell>
          <cell r="H436" t="str">
            <v>N</v>
          </cell>
          <cell r="I436" t="str">
            <v>Asset</v>
          </cell>
          <cell r="J436">
            <v>0</v>
          </cell>
          <cell r="K436">
            <v>0</v>
          </cell>
          <cell r="L436" t="str">
            <v xml:space="preserve"> </v>
          </cell>
          <cell r="M436" t="str">
            <v xml:space="preserve"> </v>
          </cell>
          <cell r="N436">
            <v>0</v>
          </cell>
          <cell r="O436" t="str">
            <v xml:space="preserve"> </v>
          </cell>
          <cell r="P436">
            <v>0</v>
          </cell>
          <cell r="Q436">
            <v>0</v>
          </cell>
          <cell r="R436" t="str">
            <v xml:space="preserve"> </v>
          </cell>
          <cell r="S436" t="str">
            <v xml:space="preserve"> </v>
          </cell>
        </row>
        <row r="437">
          <cell r="B437">
            <v>104172</v>
          </cell>
          <cell r="C437" t="str">
            <v>Wells Fargo F002</v>
          </cell>
          <cell r="D437" t="str">
            <v>WELL3F002</v>
          </cell>
          <cell r="E437">
            <v>367</v>
          </cell>
          <cell r="F437" t="str">
            <v>A</v>
          </cell>
          <cell r="G437" t="str">
            <v>A</v>
          </cell>
          <cell r="H437" t="str">
            <v>N</v>
          </cell>
          <cell r="I437" t="str">
            <v>Asset</v>
          </cell>
          <cell r="J437">
            <v>0</v>
          </cell>
          <cell r="K437">
            <v>0</v>
          </cell>
          <cell r="L437" t="str">
            <v xml:space="preserve"> </v>
          </cell>
          <cell r="M437" t="str">
            <v xml:space="preserve"> </v>
          </cell>
          <cell r="N437">
            <v>0</v>
          </cell>
          <cell r="O437" t="str">
            <v xml:space="preserve"> </v>
          </cell>
          <cell r="P437">
            <v>0</v>
          </cell>
          <cell r="Q437">
            <v>0</v>
          </cell>
          <cell r="R437" t="str">
            <v xml:space="preserve"> </v>
          </cell>
          <cell r="S437" t="str">
            <v xml:space="preserve"> </v>
          </cell>
        </row>
        <row r="438">
          <cell r="B438">
            <v>104173</v>
          </cell>
          <cell r="C438" t="str">
            <v>Wells Fargo F003</v>
          </cell>
          <cell r="D438" t="str">
            <v>WELL3F003</v>
          </cell>
          <cell r="E438">
            <v>367</v>
          </cell>
          <cell r="F438" t="str">
            <v>A</v>
          </cell>
          <cell r="G438" t="str">
            <v>A</v>
          </cell>
          <cell r="H438" t="str">
            <v>N</v>
          </cell>
          <cell r="I438" t="str">
            <v>Asset</v>
          </cell>
          <cell r="J438">
            <v>0</v>
          </cell>
          <cell r="K438">
            <v>0</v>
          </cell>
          <cell r="L438" t="str">
            <v xml:space="preserve"> </v>
          </cell>
          <cell r="M438" t="str">
            <v xml:space="preserve"> </v>
          </cell>
          <cell r="N438">
            <v>0</v>
          </cell>
          <cell r="O438" t="str">
            <v xml:space="preserve"> </v>
          </cell>
          <cell r="P438">
            <v>0</v>
          </cell>
          <cell r="Q438">
            <v>0</v>
          </cell>
          <cell r="R438" t="str">
            <v xml:space="preserve"> </v>
          </cell>
          <cell r="S438" t="str">
            <v xml:space="preserve"> </v>
          </cell>
        </row>
        <row r="439">
          <cell r="B439">
            <v>104174</v>
          </cell>
          <cell r="C439" t="str">
            <v>Wells Fargo F004</v>
          </cell>
          <cell r="D439" t="str">
            <v>WELL2F004</v>
          </cell>
          <cell r="E439">
            <v>367</v>
          </cell>
          <cell r="F439" t="str">
            <v>A</v>
          </cell>
          <cell r="G439" t="str">
            <v>A</v>
          </cell>
          <cell r="H439" t="str">
            <v>N</v>
          </cell>
          <cell r="I439" t="str">
            <v>Asset</v>
          </cell>
          <cell r="J439">
            <v>0</v>
          </cell>
          <cell r="K439">
            <v>0</v>
          </cell>
          <cell r="L439" t="str">
            <v xml:space="preserve"> </v>
          </cell>
          <cell r="M439" t="str">
            <v xml:space="preserve"> </v>
          </cell>
          <cell r="N439">
            <v>0</v>
          </cell>
          <cell r="O439" t="str">
            <v xml:space="preserve"> </v>
          </cell>
          <cell r="P439">
            <v>0</v>
          </cell>
          <cell r="Q439">
            <v>0</v>
          </cell>
          <cell r="R439" t="str">
            <v xml:space="preserve"> </v>
          </cell>
          <cell r="S439" t="str">
            <v xml:space="preserve"> </v>
          </cell>
        </row>
        <row r="440">
          <cell r="B440">
            <v>104175</v>
          </cell>
          <cell r="C440" t="str">
            <v>Wells Fargo F005</v>
          </cell>
          <cell r="D440" t="str">
            <v>WELL2F005</v>
          </cell>
          <cell r="E440">
            <v>367</v>
          </cell>
          <cell r="F440" t="str">
            <v>A</v>
          </cell>
          <cell r="G440" t="str">
            <v>A</v>
          </cell>
          <cell r="H440" t="str">
            <v>N</v>
          </cell>
          <cell r="I440" t="str">
            <v>Asset</v>
          </cell>
          <cell r="J440">
            <v>0</v>
          </cell>
          <cell r="K440">
            <v>0</v>
          </cell>
          <cell r="L440" t="str">
            <v xml:space="preserve"> </v>
          </cell>
          <cell r="M440" t="str">
            <v xml:space="preserve"> </v>
          </cell>
          <cell r="N440">
            <v>0</v>
          </cell>
          <cell r="O440" t="str">
            <v xml:space="preserve"> </v>
          </cell>
          <cell r="P440">
            <v>0</v>
          </cell>
          <cell r="Q440">
            <v>0</v>
          </cell>
          <cell r="R440" t="str">
            <v xml:space="preserve"> </v>
          </cell>
          <cell r="S440" t="str">
            <v xml:space="preserve"> </v>
          </cell>
        </row>
        <row r="441">
          <cell r="B441">
            <v>104176</v>
          </cell>
          <cell r="C441" t="str">
            <v>Wells Fargo F006</v>
          </cell>
          <cell r="D441" t="str">
            <v>WELL2F006</v>
          </cell>
          <cell r="E441">
            <v>367</v>
          </cell>
          <cell r="F441" t="str">
            <v>A</v>
          </cell>
          <cell r="G441" t="str">
            <v>A</v>
          </cell>
          <cell r="H441" t="str">
            <v>N</v>
          </cell>
          <cell r="I441" t="str">
            <v>Asset</v>
          </cell>
          <cell r="J441">
            <v>0</v>
          </cell>
          <cell r="K441">
            <v>0</v>
          </cell>
          <cell r="L441" t="str">
            <v xml:space="preserve"> </v>
          </cell>
          <cell r="M441" t="str">
            <v xml:space="preserve"> </v>
          </cell>
          <cell r="N441">
            <v>0</v>
          </cell>
          <cell r="O441" t="str">
            <v xml:space="preserve"> </v>
          </cell>
          <cell r="P441">
            <v>0</v>
          </cell>
          <cell r="Q441">
            <v>0</v>
          </cell>
          <cell r="R441" t="str">
            <v xml:space="preserve"> </v>
          </cell>
          <cell r="S441" t="str">
            <v xml:space="preserve"> </v>
          </cell>
        </row>
        <row r="442">
          <cell r="B442">
            <v>104177</v>
          </cell>
          <cell r="C442" t="str">
            <v>PNC E001</v>
          </cell>
          <cell r="D442" t="str">
            <v>PNC01E001</v>
          </cell>
          <cell r="E442">
            <v>367</v>
          </cell>
          <cell r="F442" t="str">
            <v>A</v>
          </cell>
          <cell r="G442" t="str">
            <v>A</v>
          </cell>
          <cell r="H442" t="str">
            <v>N</v>
          </cell>
          <cell r="I442" t="str">
            <v>Asset</v>
          </cell>
          <cell r="J442">
            <v>0</v>
          </cell>
          <cell r="K442">
            <v>0</v>
          </cell>
          <cell r="L442" t="str">
            <v xml:space="preserve"> </v>
          </cell>
          <cell r="M442" t="str">
            <v xml:space="preserve"> </v>
          </cell>
          <cell r="N442">
            <v>0</v>
          </cell>
          <cell r="O442" t="str">
            <v xml:space="preserve"> </v>
          </cell>
          <cell r="P442">
            <v>0</v>
          </cell>
          <cell r="Q442">
            <v>0</v>
          </cell>
          <cell r="R442" t="str">
            <v xml:space="preserve"> </v>
          </cell>
          <cell r="S442" t="str">
            <v xml:space="preserve"> </v>
          </cell>
        </row>
        <row r="443">
          <cell r="B443">
            <v>104178</v>
          </cell>
          <cell r="C443" t="str">
            <v>PNC E002</v>
          </cell>
          <cell r="D443" t="str">
            <v>PNC01E002</v>
          </cell>
          <cell r="E443">
            <v>367</v>
          </cell>
          <cell r="F443" t="str">
            <v>A</v>
          </cell>
          <cell r="G443" t="str">
            <v>A</v>
          </cell>
          <cell r="H443" t="str">
            <v>N</v>
          </cell>
          <cell r="I443" t="str">
            <v>Asset</v>
          </cell>
          <cell r="J443">
            <v>0</v>
          </cell>
          <cell r="K443">
            <v>0</v>
          </cell>
          <cell r="L443" t="str">
            <v xml:space="preserve"> </v>
          </cell>
          <cell r="M443" t="str">
            <v xml:space="preserve"> </v>
          </cell>
          <cell r="N443">
            <v>0</v>
          </cell>
          <cell r="O443" t="str">
            <v xml:space="preserve"> </v>
          </cell>
          <cell r="P443">
            <v>0</v>
          </cell>
          <cell r="Q443">
            <v>0</v>
          </cell>
          <cell r="R443" t="str">
            <v xml:space="preserve"> </v>
          </cell>
          <cell r="S443" t="str">
            <v xml:space="preserve"> </v>
          </cell>
        </row>
        <row r="444">
          <cell r="B444">
            <v>104179</v>
          </cell>
          <cell r="C444" t="str">
            <v>PNC E003</v>
          </cell>
          <cell r="D444" t="str">
            <v>PNC01E003</v>
          </cell>
          <cell r="E444">
            <v>367</v>
          </cell>
          <cell r="F444" t="str">
            <v>A</v>
          </cell>
          <cell r="G444" t="str">
            <v>A</v>
          </cell>
          <cell r="H444" t="str">
            <v>N</v>
          </cell>
          <cell r="I444" t="str">
            <v>Asset</v>
          </cell>
          <cell r="J444">
            <v>0</v>
          </cell>
          <cell r="K444">
            <v>0</v>
          </cell>
          <cell r="L444" t="str">
            <v xml:space="preserve"> </v>
          </cell>
          <cell r="M444" t="str">
            <v xml:space="preserve"> </v>
          </cell>
          <cell r="N444">
            <v>0</v>
          </cell>
          <cell r="O444" t="str">
            <v xml:space="preserve"> </v>
          </cell>
          <cell r="P444">
            <v>0</v>
          </cell>
          <cell r="Q444">
            <v>0</v>
          </cell>
          <cell r="R444" t="str">
            <v xml:space="preserve"> </v>
          </cell>
          <cell r="S444" t="str">
            <v xml:space="preserve"> </v>
          </cell>
        </row>
        <row r="445">
          <cell r="B445">
            <v>104180</v>
          </cell>
          <cell r="C445" t="str">
            <v>PNC E004</v>
          </cell>
          <cell r="D445" t="str">
            <v>PNC01E004</v>
          </cell>
          <cell r="E445">
            <v>367</v>
          </cell>
          <cell r="F445" t="str">
            <v>A</v>
          </cell>
          <cell r="G445" t="str">
            <v>A</v>
          </cell>
          <cell r="H445" t="str">
            <v>N</v>
          </cell>
          <cell r="I445" t="str">
            <v>Asset</v>
          </cell>
          <cell r="J445">
            <v>0</v>
          </cell>
          <cell r="K445">
            <v>0</v>
          </cell>
          <cell r="L445" t="str">
            <v xml:space="preserve"> </v>
          </cell>
          <cell r="M445" t="str">
            <v xml:space="preserve"> </v>
          </cell>
          <cell r="N445">
            <v>0</v>
          </cell>
          <cell r="O445" t="str">
            <v xml:space="preserve"> </v>
          </cell>
          <cell r="P445">
            <v>0</v>
          </cell>
          <cell r="Q445">
            <v>0</v>
          </cell>
          <cell r="R445" t="str">
            <v xml:space="preserve"> </v>
          </cell>
          <cell r="S445" t="str">
            <v xml:space="preserve"> </v>
          </cell>
        </row>
        <row r="446">
          <cell r="B446">
            <v>104181</v>
          </cell>
          <cell r="C446" t="str">
            <v>PNC E005</v>
          </cell>
          <cell r="D446" t="str">
            <v>PNC01E005</v>
          </cell>
          <cell r="E446">
            <v>367</v>
          </cell>
          <cell r="F446" t="str">
            <v>A</v>
          </cell>
          <cell r="G446" t="str">
            <v>A</v>
          </cell>
          <cell r="H446" t="str">
            <v>N</v>
          </cell>
          <cell r="I446" t="str">
            <v>Asset</v>
          </cell>
          <cell r="J446">
            <v>0</v>
          </cell>
          <cell r="K446">
            <v>0</v>
          </cell>
          <cell r="L446" t="str">
            <v xml:space="preserve"> </v>
          </cell>
          <cell r="M446" t="str">
            <v xml:space="preserve"> </v>
          </cell>
          <cell r="N446">
            <v>0</v>
          </cell>
          <cell r="O446" t="str">
            <v xml:space="preserve"> </v>
          </cell>
          <cell r="P446">
            <v>0</v>
          </cell>
          <cell r="Q446">
            <v>0</v>
          </cell>
          <cell r="R446" t="str">
            <v xml:space="preserve"> </v>
          </cell>
          <cell r="S446" t="str">
            <v xml:space="preserve"> </v>
          </cell>
        </row>
        <row r="447">
          <cell r="B447">
            <v>104182</v>
          </cell>
          <cell r="C447" t="str">
            <v>PNC E006</v>
          </cell>
          <cell r="D447" t="str">
            <v>PNC01E006</v>
          </cell>
          <cell r="E447">
            <v>367</v>
          </cell>
          <cell r="F447" t="str">
            <v>A</v>
          </cell>
          <cell r="G447" t="str">
            <v>A</v>
          </cell>
          <cell r="H447" t="str">
            <v>N</v>
          </cell>
          <cell r="I447" t="str">
            <v>Asset</v>
          </cell>
          <cell r="J447">
            <v>0</v>
          </cell>
          <cell r="K447">
            <v>0</v>
          </cell>
          <cell r="L447" t="str">
            <v xml:space="preserve"> </v>
          </cell>
          <cell r="M447" t="str">
            <v xml:space="preserve"> </v>
          </cell>
          <cell r="N447">
            <v>0</v>
          </cell>
          <cell r="O447" t="str">
            <v xml:space="preserve"> </v>
          </cell>
          <cell r="P447">
            <v>0</v>
          </cell>
          <cell r="Q447">
            <v>0</v>
          </cell>
          <cell r="R447" t="str">
            <v xml:space="preserve"> </v>
          </cell>
          <cell r="S447" t="str">
            <v xml:space="preserve"> </v>
          </cell>
        </row>
        <row r="448">
          <cell r="B448">
            <v>104183</v>
          </cell>
          <cell r="C448" t="str">
            <v>PNC E007</v>
          </cell>
          <cell r="D448" t="str">
            <v>PNC01E007</v>
          </cell>
          <cell r="E448">
            <v>367</v>
          </cell>
          <cell r="F448" t="str">
            <v>A</v>
          </cell>
          <cell r="G448" t="str">
            <v>A</v>
          </cell>
          <cell r="H448" t="str">
            <v>N</v>
          </cell>
          <cell r="I448" t="str">
            <v>Asset</v>
          </cell>
          <cell r="J448">
            <v>0</v>
          </cell>
          <cell r="K448">
            <v>0</v>
          </cell>
          <cell r="L448" t="str">
            <v xml:space="preserve"> </v>
          </cell>
          <cell r="M448" t="str">
            <v xml:space="preserve"> </v>
          </cell>
          <cell r="N448">
            <v>0</v>
          </cell>
          <cell r="O448" t="str">
            <v xml:space="preserve"> </v>
          </cell>
          <cell r="P448">
            <v>0</v>
          </cell>
          <cell r="Q448">
            <v>0</v>
          </cell>
          <cell r="R448" t="str">
            <v xml:space="preserve"> </v>
          </cell>
          <cell r="S448" t="str">
            <v xml:space="preserve"> </v>
          </cell>
        </row>
        <row r="449">
          <cell r="B449">
            <v>104184</v>
          </cell>
          <cell r="C449" t="str">
            <v>PNC E008</v>
          </cell>
          <cell r="D449" t="str">
            <v>PNC01E008</v>
          </cell>
          <cell r="E449">
            <v>367</v>
          </cell>
          <cell r="F449" t="str">
            <v>A</v>
          </cell>
          <cell r="G449" t="str">
            <v>A</v>
          </cell>
          <cell r="H449" t="str">
            <v>N</v>
          </cell>
          <cell r="I449" t="str">
            <v>Asset</v>
          </cell>
          <cell r="J449">
            <v>0</v>
          </cell>
          <cell r="K449">
            <v>0</v>
          </cell>
          <cell r="L449" t="str">
            <v xml:space="preserve"> </v>
          </cell>
          <cell r="M449" t="str">
            <v xml:space="preserve"> </v>
          </cell>
          <cell r="N449">
            <v>0</v>
          </cell>
          <cell r="O449" t="str">
            <v xml:space="preserve"> </v>
          </cell>
          <cell r="P449">
            <v>0</v>
          </cell>
          <cell r="Q449">
            <v>0</v>
          </cell>
          <cell r="R449" t="str">
            <v xml:space="preserve"> </v>
          </cell>
          <cell r="S449" t="str">
            <v xml:space="preserve"> </v>
          </cell>
        </row>
        <row r="450">
          <cell r="B450">
            <v>104185</v>
          </cell>
          <cell r="C450" t="str">
            <v>PNC E009</v>
          </cell>
          <cell r="D450" t="str">
            <v>PNC01E009</v>
          </cell>
          <cell r="E450">
            <v>367</v>
          </cell>
          <cell r="F450" t="str">
            <v>A</v>
          </cell>
          <cell r="G450" t="str">
            <v>A</v>
          </cell>
          <cell r="H450" t="str">
            <v>N</v>
          </cell>
          <cell r="I450" t="str">
            <v>Asset</v>
          </cell>
          <cell r="J450">
            <v>0</v>
          </cell>
          <cell r="K450">
            <v>0</v>
          </cell>
          <cell r="L450" t="str">
            <v xml:space="preserve"> </v>
          </cell>
          <cell r="M450" t="str">
            <v xml:space="preserve"> </v>
          </cell>
          <cell r="N450">
            <v>0</v>
          </cell>
          <cell r="O450" t="str">
            <v xml:space="preserve"> </v>
          </cell>
          <cell r="P450">
            <v>0</v>
          </cell>
          <cell r="Q450">
            <v>0</v>
          </cell>
          <cell r="R450" t="str">
            <v xml:space="preserve"> </v>
          </cell>
          <cell r="S450" t="str">
            <v xml:space="preserve"> </v>
          </cell>
        </row>
        <row r="451">
          <cell r="B451">
            <v>104186</v>
          </cell>
          <cell r="C451" t="str">
            <v>PNC E010</v>
          </cell>
          <cell r="D451" t="str">
            <v>PNC01E010</v>
          </cell>
          <cell r="E451">
            <v>367</v>
          </cell>
          <cell r="F451" t="str">
            <v>A</v>
          </cell>
          <cell r="G451" t="str">
            <v>A</v>
          </cell>
          <cell r="H451" t="str">
            <v>N</v>
          </cell>
          <cell r="I451" t="str">
            <v>Asset</v>
          </cell>
          <cell r="J451">
            <v>0</v>
          </cell>
          <cell r="K451">
            <v>0</v>
          </cell>
          <cell r="L451" t="str">
            <v xml:space="preserve"> </v>
          </cell>
          <cell r="M451" t="str">
            <v xml:space="preserve"> </v>
          </cell>
          <cell r="N451">
            <v>0</v>
          </cell>
          <cell r="O451" t="str">
            <v xml:space="preserve"> </v>
          </cell>
          <cell r="P451">
            <v>0</v>
          </cell>
          <cell r="Q451">
            <v>0</v>
          </cell>
          <cell r="R451" t="str">
            <v xml:space="preserve"> </v>
          </cell>
          <cell r="S451" t="str">
            <v xml:space="preserve"> </v>
          </cell>
        </row>
        <row r="452">
          <cell r="B452">
            <v>104187</v>
          </cell>
          <cell r="C452" t="str">
            <v>PNC E011</v>
          </cell>
          <cell r="D452" t="str">
            <v>PNC01E011</v>
          </cell>
          <cell r="E452">
            <v>367</v>
          </cell>
          <cell r="F452" t="str">
            <v>A</v>
          </cell>
          <cell r="G452" t="str">
            <v>A</v>
          </cell>
          <cell r="H452" t="str">
            <v>N</v>
          </cell>
          <cell r="I452" t="str">
            <v>Asset</v>
          </cell>
          <cell r="J452">
            <v>0</v>
          </cell>
          <cell r="K452">
            <v>0</v>
          </cell>
          <cell r="L452" t="str">
            <v xml:space="preserve"> </v>
          </cell>
          <cell r="M452" t="str">
            <v xml:space="preserve"> </v>
          </cell>
          <cell r="N452">
            <v>0</v>
          </cell>
          <cell r="O452" t="str">
            <v xml:space="preserve"> </v>
          </cell>
          <cell r="P452">
            <v>0</v>
          </cell>
          <cell r="Q452">
            <v>0</v>
          </cell>
          <cell r="R452" t="str">
            <v xml:space="preserve"> </v>
          </cell>
          <cell r="S452" t="str">
            <v xml:space="preserve"> </v>
          </cell>
        </row>
        <row r="453">
          <cell r="B453">
            <v>104188</v>
          </cell>
          <cell r="C453" t="str">
            <v>PNC E012</v>
          </cell>
          <cell r="D453" t="str">
            <v>PNC01E012</v>
          </cell>
          <cell r="E453">
            <v>367</v>
          </cell>
          <cell r="F453" t="str">
            <v>A</v>
          </cell>
          <cell r="G453" t="str">
            <v>A</v>
          </cell>
          <cell r="H453" t="str">
            <v>N</v>
          </cell>
          <cell r="I453" t="str">
            <v>Asset</v>
          </cell>
          <cell r="J453">
            <v>0</v>
          </cell>
          <cell r="K453">
            <v>0</v>
          </cell>
          <cell r="L453" t="str">
            <v xml:space="preserve"> </v>
          </cell>
          <cell r="M453" t="str">
            <v xml:space="preserve"> </v>
          </cell>
          <cell r="N453">
            <v>0</v>
          </cell>
          <cell r="O453" t="str">
            <v xml:space="preserve"> </v>
          </cell>
          <cell r="P453">
            <v>0</v>
          </cell>
          <cell r="Q453">
            <v>0</v>
          </cell>
          <cell r="R453" t="str">
            <v xml:space="preserve"> </v>
          </cell>
          <cell r="S453" t="str">
            <v xml:space="preserve"> </v>
          </cell>
        </row>
        <row r="454">
          <cell r="B454">
            <v>104189</v>
          </cell>
          <cell r="C454" t="str">
            <v>PNC E013</v>
          </cell>
          <cell r="D454" t="str">
            <v>PNC01E013</v>
          </cell>
          <cell r="E454">
            <v>367</v>
          </cell>
          <cell r="F454" t="str">
            <v>A</v>
          </cell>
          <cell r="G454" t="str">
            <v>A</v>
          </cell>
          <cell r="H454" t="str">
            <v>N</v>
          </cell>
          <cell r="I454" t="str">
            <v>Asset</v>
          </cell>
          <cell r="J454">
            <v>0</v>
          </cell>
          <cell r="K454">
            <v>0</v>
          </cell>
          <cell r="L454" t="str">
            <v xml:space="preserve"> </v>
          </cell>
          <cell r="M454" t="str">
            <v xml:space="preserve"> </v>
          </cell>
          <cell r="N454">
            <v>0</v>
          </cell>
          <cell r="O454" t="str">
            <v xml:space="preserve"> </v>
          </cell>
          <cell r="P454">
            <v>0</v>
          </cell>
          <cell r="Q454">
            <v>0</v>
          </cell>
          <cell r="R454" t="str">
            <v xml:space="preserve"> </v>
          </cell>
          <cell r="S454" t="str">
            <v xml:space="preserve"> </v>
          </cell>
        </row>
        <row r="455">
          <cell r="B455">
            <v>104190</v>
          </cell>
          <cell r="C455" t="str">
            <v>PNC E014</v>
          </cell>
          <cell r="D455" t="str">
            <v>PNC01E014</v>
          </cell>
          <cell r="E455">
            <v>367</v>
          </cell>
          <cell r="F455" t="str">
            <v>A</v>
          </cell>
          <cell r="G455" t="str">
            <v>A</v>
          </cell>
          <cell r="H455" t="str">
            <v>N</v>
          </cell>
          <cell r="I455" t="str">
            <v>Asset</v>
          </cell>
          <cell r="J455">
            <v>0</v>
          </cell>
          <cell r="K455">
            <v>0</v>
          </cell>
          <cell r="L455" t="str">
            <v xml:space="preserve"> </v>
          </cell>
          <cell r="M455" t="str">
            <v xml:space="preserve"> </v>
          </cell>
          <cell r="N455">
            <v>0</v>
          </cell>
          <cell r="O455" t="str">
            <v xml:space="preserve"> </v>
          </cell>
          <cell r="P455">
            <v>0</v>
          </cell>
          <cell r="Q455">
            <v>0</v>
          </cell>
          <cell r="R455" t="str">
            <v xml:space="preserve"> </v>
          </cell>
          <cell r="S455" t="str">
            <v xml:space="preserve"> </v>
          </cell>
        </row>
        <row r="456">
          <cell r="B456">
            <v>104191</v>
          </cell>
          <cell r="C456" t="str">
            <v>PNC E015</v>
          </cell>
          <cell r="D456" t="str">
            <v>PNC01E015</v>
          </cell>
          <cell r="E456">
            <v>367</v>
          </cell>
          <cell r="F456" t="str">
            <v>A</v>
          </cell>
          <cell r="G456" t="str">
            <v>A</v>
          </cell>
          <cell r="H456" t="str">
            <v>N</v>
          </cell>
          <cell r="I456" t="str">
            <v>Asset</v>
          </cell>
          <cell r="J456">
            <v>0</v>
          </cell>
          <cell r="K456">
            <v>0</v>
          </cell>
          <cell r="L456" t="str">
            <v xml:space="preserve"> </v>
          </cell>
          <cell r="M456" t="str">
            <v xml:space="preserve"> </v>
          </cell>
          <cell r="N456">
            <v>0</v>
          </cell>
          <cell r="O456" t="str">
            <v xml:space="preserve"> </v>
          </cell>
          <cell r="P456">
            <v>0</v>
          </cell>
          <cell r="Q456">
            <v>0</v>
          </cell>
          <cell r="R456" t="str">
            <v xml:space="preserve"> </v>
          </cell>
          <cell r="S456" t="str">
            <v xml:space="preserve"> </v>
          </cell>
        </row>
        <row r="457">
          <cell r="B457">
            <v>104192</v>
          </cell>
          <cell r="C457" t="str">
            <v>PNC E016</v>
          </cell>
          <cell r="D457" t="str">
            <v>PNC01E016</v>
          </cell>
          <cell r="E457">
            <v>367</v>
          </cell>
          <cell r="F457" t="str">
            <v>A</v>
          </cell>
          <cell r="G457" t="str">
            <v>A</v>
          </cell>
          <cell r="H457" t="str">
            <v>N</v>
          </cell>
          <cell r="I457" t="str">
            <v>Asset</v>
          </cell>
          <cell r="J457">
            <v>0</v>
          </cell>
          <cell r="K457">
            <v>0</v>
          </cell>
          <cell r="L457" t="str">
            <v xml:space="preserve"> </v>
          </cell>
          <cell r="M457" t="str">
            <v xml:space="preserve"> </v>
          </cell>
          <cell r="N457">
            <v>0</v>
          </cell>
          <cell r="O457" t="str">
            <v xml:space="preserve"> </v>
          </cell>
          <cell r="P457">
            <v>0</v>
          </cell>
          <cell r="Q457">
            <v>0</v>
          </cell>
          <cell r="R457" t="str">
            <v xml:space="preserve"> </v>
          </cell>
          <cell r="S457" t="str">
            <v xml:space="preserve"> </v>
          </cell>
        </row>
        <row r="458">
          <cell r="B458">
            <v>104193</v>
          </cell>
          <cell r="C458" t="str">
            <v>PNC E017</v>
          </cell>
          <cell r="D458" t="str">
            <v>PNC01E017</v>
          </cell>
          <cell r="E458">
            <v>367</v>
          </cell>
          <cell r="F458" t="str">
            <v>A</v>
          </cell>
          <cell r="G458" t="str">
            <v>A</v>
          </cell>
          <cell r="H458" t="str">
            <v>N</v>
          </cell>
          <cell r="I458" t="str">
            <v>Asset</v>
          </cell>
          <cell r="J458">
            <v>0</v>
          </cell>
          <cell r="K458">
            <v>0</v>
          </cell>
          <cell r="L458" t="str">
            <v xml:space="preserve"> </v>
          </cell>
          <cell r="M458" t="str">
            <v xml:space="preserve"> </v>
          </cell>
          <cell r="N458">
            <v>0</v>
          </cell>
          <cell r="O458" t="str">
            <v xml:space="preserve"> </v>
          </cell>
          <cell r="P458">
            <v>0</v>
          </cell>
          <cell r="Q458">
            <v>0</v>
          </cell>
          <cell r="R458" t="str">
            <v xml:space="preserve"> </v>
          </cell>
          <cell r="S458" t="str">
            <v xml:space="preserve"> </v>
          </cell>
        </row>
        <row r="459">
          <cell r="B459">
            <v>104194</v>
          </cell>
          <cell r="C459" t="str">
            <v>PNC E018</v>
          </cell>
          <cell r="D459" t="str">
            <v>PNC01E018</v>
          </cell>
          <cell r="E459">
            <v>367</v>
          </cell>
          <cell r="F459" t="str">
            <v>A</v>
          </cell>
          <cell r="G459" t="str">
            <v>A</v>
          </cell>
          <cell r="H459" t="str">
            <v>N</v>
          </cell>
          <cell r="I459" t="str">
            <v>Asset</v>
          </cell>
          <cell r="J459">
            <v>0</v>
          </cell>
          <cell r="K459">
            <v>0</v>
          </cell>
          <cell r="L459" t="str">
            <v xml:space="preserve"> </v>
          </cell>
          <cell r="M459" t="str">
            <v xml:space="preserve"> </v>
          </cell>
          <cell r="N459">
            <v>0</v>
          </cell>
          <cell r="O459" t="str">
            <v xml:space="preserve"> </v>
          </cell>
          <cell r="P459">
            <v>0</v>
          </cell>
          <cell r="Q459">
            <v>0</v>
          </cell>
          <cell r="R459" t="str">
            <v xml:space="preserve"> </v>
          </cell>
          <cell r="S459" t="str">
            <v xml:space="preserve"> </v>
          </cell>
        </row>
        <row r="460">
          <cell r="B460">
            <v>104195</v>
          </cell>
          <cell r="C460" t="str">
            <v>PNC E019</v>
          </cell>
          <cell r="D460" t="str">
            <v>PNC01E019</v>
          </cell>
          <cell r="E460">
            <v>367</v>
          </cell>
          <cell r="F460" t="str">
            <v>A</v>
          </cell>
          <cell r="G460" t="str">
            <v>A</v>
          </cell>
          <cell r="H460" t="str">
            <v>N</v>
          </cell>
          <cell r="I460" t="str">
            <v>Asset</v>
          </cell>
          <cell r="J460">
            <v>0</v>
          </cell>
          <cell r="K460">
            <v>0</v>
          </cell>
          <cell r="L460" t="str">
            <v xml:space="preserve"> </v>
          </cell>
          <cell r="M460" t="str">
            <v xml:space="preserve"> </v>
          </cell>
          <cell r="N460">
            <v>0</v>
          </cell>
          <cell r="O460" t="str">
            <v xml:space="preserve"> </v>
          </cell>
          <cell r="P460">
            <v>0</v>
          </cell>
          <cell r="Q460">
            <v>0</v>
          </cell>
          <cell r="R460" t="str">
            <v xml:space="preserve"> </v>
          </cell>
          <cell r="S460" t="str">
            <v xml:space="preserve"> </v>
          </cell>
        </row>
        <row r="461">
          <cell r="B461">
            <v>104196</v>
          </cell>
          <cell r="C461" t="str">
            <v>PNC E020</v>
          </cell>
          <cell r="D461" t="str">
            <v>PNC01E020</v>
          </cell>
          <cell r="E461">
            <v>367</v>
          </cell>
          <cell r="F461" t="str">
            <v>A</v>
          </cell>
          <cell r="G461" t="str">
            <v>A</v>
          </cell>
          <cell r="H461" t="str">
            <v>N</v>
          </cell>
          <cell r="I461" t="str">
            <v>Asset</v>
          </cell>
          <cell r="J461">
            <v>0</v>
          </cell>
          <cell r="K461">
            <v>0</v>
          </cell>
          <cell r="L461" t="str">
            <v xml:space="preserve"> </v>
          </cell>
          <cell r="M461" t="str">
            <v xml:space="preserve"> </v>
          </cell>
          <cell r="N461">
            <v>0</v>
          </cell>
          <cell r="O461" t="str">
            <v xml:space="preserve"> </v>
          </cell>
          <cell r="P461">
            <v>0</v>
          </cell>
          <cell r="Q461">
            <v>0</v>
          </cell>
          <cell r="R461" t="str">
            <v xml:space="preserve"> </v>
          </cell>
          <cell r="S461" t="str">
            <v xml:space="preserve"> </v>
          </cell>
        </row>
        <row r="462">
          <cell r="B462">
            <v>104197</v>
          </cell>
          <cell r="C462" t="str">
            <v>PNC E021</v>
          </cell>
          <cell r="D462" t="str">
            <v>PNC01E021</v>
          </cell>
          <cell r="E462">
            <v>367</v>
          </cell>
          <cell r="F462" t="str">
            <v>A</v>
          </cell>
          <cell r="G462" t="str">
            <v>A</v>
          </cell>
          <cell r="H462" t="str">
            <v>N</v>
          </cell>
          <cell r="I462" t="str">
            <v>Asset</v>
          </cell>
          <cell r="J462">
            <v>0</v>
          </cell>
          <cell r="K462">
            <v>0</v>
          </cell>
          <cell r="L462" t="str">
            <v xml:space="preserve"> </v>
          </cell>
          <cell r="M462" t="str">
            <v xml:space="preserve"> </v>
          </cell>
          <cell r="N462">
            <v>0</v>
          </cell>
          <cell r="O462" t="str">
            <v xml:space="preserve"> </v>
          </cell>
          <cell r="P462">
            <v>0</v>
          </cell>
          <cell r="Q462">
            <v>0</v>
          </cell>
          <cell r="R462" t="str">
            <v xml:space="preserve"> </v>
          </cell>
          <cell r="S462" t="str">
            <v xml:space="preserve"> </v>
          </cell>
        </row>
        <row r="463">
          <cell r="B463">
            <v>104198</v>
          </cell>
          <cell r="C463" t="str">
            <v>PNC E022</v>
          </cell>
          <cell r="D463" t="str">
            <v>PNC01E022</v>
          </cell>
          <cell r="E463">
            <v>367</v>
          </cell>
          <cell r="F463" t="str">
            <v>A</v>
          </cell>
          <cell r="G463" t="str">
            <v>A</v>
          </cell>
          <cell r="H463" t="str">
            <v>N</v>
          </cell>
          <cell r="I463" t="str">
            <v>Asset</v>
          </cell>
          <cell r="J463">
            <v>0</v>
          </cell>
          <cell r="K463">
            <v>0</v>
          </cell>
          <cell r="L463" t="str">
            <v xml:space="preserve"> </v>
          </cell>
          <cell r="M463" t="str">
            <v xml:space="preserve"> </v>
          </cell>
          <cell r="N463">
            <v>0</v>
          </cell>
          <cell r="O463" t="str">
            <v xml:space="preserve"> </v>
          </cell>
          <cell r="P463">
            <v>0</v>
          </cell>
          <cell r="Q463">
            <v>0</v>
          </cell>
          <cell r="R463" t="str">
            <v xml:space="preserve"> </v>
          </cell>
          <cell r="S463" t="str">
            <v xml:space="preserve"> </v>
          </cell>
        </row>
        <row r="464">
          <cell r="B464">
            <v>104199</v>
          </cell>
          <cell r="C464" t="str">
            <v>PNC E023</v>
          </cell>
          <cell r="D464" t="str">
            <v>PNC01E023</v>
          </cell>
          <cell r="E464">
            <v>367</v>
          </cell>
          <cell r="F464" t="str">
            <v>A</v>
          </cell>
          <cell r="G464" t="str">
            <v>A</v>
          </cell>
          <cell r="H464" t="str">
            <v>N</v>
          </cell>
          <cell r="I464" t="str">
            <v>Asset</v>
          </cell>
          <cell r="J464">
            <v>0</v>
          </cell>
          <cell r="K464">
            <v>0</v>
          </cell>
          <cell r="L464" t="str">
            <v xml:space="preserve"> </v>
          </cell>
          <cell r="M464" t="str">
            <v xml:space="preserve"> </v>
          </cell>
          <cell r="N464">
            <v>0</v>
          </cell>
          <cell r="O464" t="str">
            <v xml:space="preserve"> </v>
          </cell>
          <cell r="P464">
            <v>0</v>
          </cell>
          <cell r="Q464">
            <v>0</v>
          </cell>
          <cell r="R464" t="str">
            <v xml:space="preserve"> </v>
          </cell>
          <cell r="S464" t="str">
            <v xml:space="preserve"> </v>
          </cell>
        </row>
        <row r="465">
          <cell r="B465">
            <v>104200</v>
          </cell>
          <cell r="C465" t="str">
            <v>PNC E024</v>
          </cell>
          <cell r="D465" t="str">
            <v>PNC01E024</v>
          </cell>
          <cell r="E465">
            <v>367</v>
          </cell>
          <cell r="F465" t="str">
            <v>A</v>
          </cell>
          <cell r="G465" t="str">
            <v>A</v>
          </cell>
          <cell r="H465" t="str">
            <v>N</v>
          </cell>
          <cell r="I465" t="str">
            <v>Asset</v>
          </cell>
          <cell r="J465">
            <v>0</v>
          </cell>
          <cell r="K465">
            <v>0</v>
          </cell>
          <cell r="L465" t="str">
            <v xml:space="preserve"> </v>
          </cell>
          <cell r="M465" t="str">
            <v xml:space="preserve"> </v>
          </cell>
          <cell r="N465">
            <v>0</v>
          </cell>
          <cell r="O465" t="str">
            <v xml:space="preserve"> </v>
          </cell>
          <cell r="P465">
            <v>0</v>
          </cell>
          <cell r="Q465">
            <v>0</v>
          </cell>
          <cell r="R465" t="str">
            <v xml:space="preserve"> </v>
          </cell>
          <cell r="S465" t="str">
            <v xml:space="preserve"> </v>
          </cell>
        </row>
        <row r="466">
          <cell r="B466">
            <v>104201</v>
          </cell>
          <cell r="C466" t="str">
            <v>PNC E025</v>
          </cell>
          <cell r="D466" t="str">
            <v>PNC01E025</v>
          </cell>
          <cell r="E466">
            <v>367</v>
          </cell>
          <cell r="F466" t="str">
            <v>A</v>
          </cell>
          <cell r="G466" t="str">
            <v>A</v>
          </cell>
          <cell r="H466" t="str">
            <v>N</v>
          </cell>
          <cell r="I466" t="str">
            <v>Asset</v>
          </cell>
          <cell r="J466">
            <v>0</v>
          </cell>
          <cell r="K466">
            <v>0</v>
          </cell>
          <cell r="L466" t="str">
            <v xml:space="preserve"> </v>
          </cell>
          <cell r="M466" t="str">
            <v xml:space="preserve"> </v>
          </cell>
          <cell r="N466">
            <v>0</v>
          </cell>
          <cell r="O466" t="str">
            <v xml:space="preserve"> </v>
          </cell>
          <cell r="P466">
            <v>0</v>
          </cell>
          <cell r="Q466">
            <v>0</v>
          </cell>
          <cell r="R466" t="str">
            <v xml:space="preserve"> </v>
          </cell>
          <cell r="S466" t="str">
            <v xml:space="preserve"> </v>
          </cell>
        </row>
        <row r="467">
          <cell r="B467">
            <v>104202</v>
          </cell>
          <cell r="C467" t="str">
            <v>PNC E026</v>
          </cell>
          <cell r="D467" t="str">
            <v>PNC01E026</v>
          </cell>
          <cell r="E467">
            <v>367</v>
          </cell>
          <cell r="F467" t="str">
            <v>A</v>
          </cell>
          <cell r="G467" t="str">
            <v>A</v>
          </cell>
          <cell r="H467" t="str">
            <v>N</v>
          </cell>
          <cell r="I467" t="str">
            <v>Asset</v>
          </cell>
          <cell r="J467">
            <v>0</v>
          </cell>
          <cell r="K467">
            <v>0</v>
          </cell>
          <cell r="L467" t="str">
            <v xml:space="preserve"> </v>
          </cell>
          <cell r="M467" t="str">
            <v xml:space="preserve"> </v>
          </cell>
          <cell r="N467">
            <v>0</v>
          </cell>
          <cell r="O467" t="str">
            <v xml:space="preserve"> </v>
          </cell>
          <cell r="P467">
            <v>0</v>
          </cell>
          <cell r="Q467">
            <v>0</v>
          </cell>
          <cell r="R467" t="str">
            <v xml:space="preserve"> </v>
          </cell>
          <cell r="S467" t="str">
            <v xml:space="preserve"> </v>
          </cell>
        </row>
        <row r="468">
          <cell r="B468">
            <v>104203</v>
          </cell>
          <cell r="C468" t="str">
            <v>PNC E027</v>
          </cell>
          <cell r="D468" t="str">
            <v>PNC01E027</v>
          </cell>
          <cell r="E468">
            <v>367</v>
          </cell>
          <cell r="F468" t="str">
            <v>A</v>
          </cell>
          <cell r="G468" t="str">
            <v>A</v>
          </cell>
          <cell r="H468" t="str">
            <v>N</v>
          </cell>
          <cell r="I468" t="str">
            <v>Asset</v>
          </cell>
          <cell r="J468">
            <v>0</v>
          </cell>
          <cell r="K468">
            <v>0</v>
          </cell>
          <cell r="L468" t="str">
            <v xml:space="preserve"> </v>
          </cell>
          <cell r="M468" t="str">
            <v xml:space="preserve"> </v>
          </cell>
          <cell r="N468">
            <v>0</v>
          </cell>
          <cell r="O468" t="str">
            <v xml:space="preserve"> </v>
          </cell>
          <cell r="P468">
            <v>0</v>
          </cell>
          <cell r="Q468">
            <v>0</v>
          </cell>
          <cell r="R468" t="str">
            <v xml:space="preserve"> </v>
          </cell>
          <cell r="S468" t="str">
            <v xml:space="preserve"> </v>
          </cell>
        </row>
        <row r="469">
          <cell r="B469">
            <v>104204</v>
          </cell>
          <cell r="C469" t="str">
            <v>PNC E028</v>
          </cell>
          <cell r="D469" t="str">
            <v>PNC01E028</v>
          </cell>
          <cell r="E469">
            <v>367</v>
          </cell>
          <cell r="F469" t="str">
            <v>A</v>
          </cell>
          <cell r="G469" t="str">
            <v>A</v>
          </cell>
          <cell r="H469" t="str">
            <v>N</v>
          </cell>
          <cell r="I469" t="str">
            <v>Asset</v>
          </cell>
          <cell r="J469">
            <v>0</v>
          </cell>
          <cell r="K469">
            <v>0</v>
          </cell>
          <cell r="L469" t="str">
            <v xml:space="preserve"> </v>
          </cell>
          <cell r="M469" t="str">
            <v xml:space="preserve"> </v>
          </cell>
          <cell r="N469">
            <v>0</v>
          </cell>
          <cell r="O469" t="str">
            <v xml:space="preserve"> </v>
          </cell>
          <cell r="P469">
            <v>0</v>
          </cell>
          <cell r="Q469">
            <v>0</v>
          </cell>
          <cell r="R469" t="str">
            <v xml:space="preserve"> </v>
          </cell>
          <cell r="S469" t="str">
            <v xml:space="preserve"> </v>
          </cell>
        </row>
        <row r="470">
          <cell r="B470">
            <v>104205</v>
          </cell>
          <cell r="C470" t="str">
            <v>PNC E029</v>
          </cell>
          <cell r="D470" t="str">
            <v>PNC01E029</v>
          </cell>
          <cell r="E470">
            <v>367</v>
          </cell>
          <cell r="F470" t="str">
            <v>A</v>
          </cell>
          <cell r="G470" t="str">
            <v>A</v>
          </cell>
          <cell r="H470" t="str">
            <v>N</v>
          </cell>
          <cell r="I470" t="str">
            <v>Asset</v>
          </cell>
          <cell r="J470">
            <v>0</v>
          </cell>
          <cell r="K470">
            <v>0</v>
          </cell>
          <cell r="L470" t="str">
            <v xml:space="preserve"> </v>
          </cell>
          <cell r="M470" t="str">
            <v xml:space="preserve"> </v>
          </cell>
          <cell r="N470">
            <v>0</v>
          </cell>
          <cell r="O470" t="str">
            <v xml:space="preserve"> </v>
          </cell>
          <cell r="P470">
            <v>0</v>
          </cell>
          <cell r="Q470">
            <v>0</v>
          </cell>
          <cell r="R470" t="str">
            <v xml:space="preserve"> </v>
          </cell>
          <cell r="S470" t="str">
            <v xml:space="preserve"> </v>
          </cell>
        </row>
        <row r="471">
          <cell r="B471">
            <v>104206</v>
          </cell>
          <cell r="C471" t="str">
            <v>PNC E030</v>
          </cell>
          <cell r="D471" t="str">
            <v>PNC01E030</v>
          </cell>
          <cell r="E471">
            <v>367</v>
          </cell>
          <cell r="F471" t="str">
            <v>A</v>
          </cell>
          <cell r="G471" t="str">
            <v>A</v>
          </cell>
          <cell r="H471" t="str">
            <v>N</v>
          </cell>
          <cell r="I471" t="str">
            <v>Asset</v>
          </cell>
          <cell r="J471">
            <v>0</v>
          </cell>
          <cell r="K471">
            <v>0</v>
          </cell>
          <cell r="L471" t="str">
            <v xml:space="preserve"> </v>
          </cell>
          <cell r="M471" t="str">
            <v xml:space="preserve"> </v>
          </cell>
          <cell r="N471">
            <v>0</v>
          </cell>
          <cell r="O471" t="str">
            <v xml:space="preserve"> </v>
          </cell>
          <cell r="P471">
            <v>0</v>
          </cell>
          <cell r="Q471">
            <v>0</v>
          </cell>
          <cell r="R471" t="str">
            <v xml:space="preserve"> </v>
          </cell>
          <cell r="S471" t="str">
            <v xml:space="preserve"> </v>
          </cell>
        </row>
        <row r="472">
          <cell r="B472">
            <v>104207</v>
          </cell>
          <cell r="C472" t="str">
            <v>PNC E031</v>
          </cell>
          <cell r="D472" t="str">
            <v>PNC01E031</v>
          </cell>
          <cell r="E472">
            <v>367</v>
          </cell>
          <cell r="F472" t="str">
            <v>A</v>
          </cell>
          <cell r="G472" t="str">
            <v>A</v>
          </cell>
          <cell r="H472" t="str">
            <v>N</v>
          </cell>
          <cell r="I472" t="str">
            <v>Asset</v>
          </cell>
          <cell r="J472">
            <v>0</v>
          </cell>
          <cell r="K472">
            <v>0</v>
          </cell>
          <cell r="L472" t="str">
            <v xml:space="preserve"> </v>
          </cell>
          <cell r="M472" t="str">
            <v xml:space="preserve"> </v>
          </cell>
          <cell r="N472">
            <v>0</v>
          </cell>
          <cell r="O472" t="str">
            <v xml:space="preserve"> </v>
          </cell>
          <cell r="P472">
            <v>0</v>
          </cell>
          <cell r="Q472">
            <v>0</v>
          </cell>
          <cell r="R472" t="str">
            <v xml:space="preserve"> </v>
          </cell>
          <cell r="S472" t="str">
            <v xml:space="preserve"> </v>
          </cell>
        </row>
        <row r="473">
          <cell r="B473">
            <v>104208</v>
          </cell>
          <cell r="C473" t="str">
            <v>PNC E032</v>
          </cell>
          <cell r="D473" t="str">
            <v>PNC01E032</v>
          </cell>
          <cell r="E473">
            <v>367</v>
          </cell>
          <cell r="F473" t="str">
            <v>A</v>
          </cell>
          <cell r="G473" t="str">
            <v>A</v>
          </cell>
          <cell r="H473" t="str">
            <v>N</v>
          </cell>
          <cell r="I473" t="str">
            <v>Asset</v>
          </cell>
          <cell r="J473">
            <v>0</v>
          </cell>
          <cell r="K473">
            <v>0</v>
          </cell>
          <cell r="L473" t="str">
            <v xml:space="preserve"> </v>
          </cell>
          <cell r="M473" t="str">
            <v xml:space="preserve"> </v>
          </cell>
          <cell r="N473">
            <v>0</v>
          </cell>
          <cell r="O473" t="str">
            <v xml:space="preserve"> </v>
          </cell>
          <cell r="P473">
            <v>0</v>
          </cell>
          <cell r="Q473">
            <v>0</v>
          </cell>
          <cell r="R473" t="str">
            <v xml:space="preserve"> </v>
          </cell>
          <cell r="S473" t="str">
            <v xml:space="preserve"> </v>
          </cell>
        </row>
        <row r="474">
          <cell r="B474">
            <v>104209</v>
          </cell>
          <cell r="C474" t="str">
            <v>PNC E033</v>
          </cell>
          <cell r="D474" t="str">
            <v>PNC01E033</v>
          </cell>
          <cell r="E474">
            <v>367</v>
          </cell>
          <cell r="F474" t="str">
            <v>A</v>
          </cell>
          <cell r="G474" t="str">
            <v>A</v>
          </cell>
          <cell r="H474" t="str">
            <v>N</v>
          </cell>
          <cell r="I474" t="str">
            <v>Asset</v>
          </cell>
          <cell r="J474">
            <v>0</v>
          </cell>
          <cell r="K474">
            <v>0</v>
          </cell>
          <cell r="L474" t="str">
            <v xml:space="preserve"> </v>
          </cell>
          <cell r="M474" t="str">
            <v xml:space="preserve"> </v>
          </cell>
          <cell r="N474">
            <v>0</v>
          </cell>
          <cell r="O474" t="str">
            <v xml:space="preserve"> </v>
          </cell>
          <cell r="P474">
            <v>0</v>
          </cell>
          <cell r="Q474">
            <v>0</v>
          </cell>
          <cell r="R474" t="str">
            <v xml:space="preserve"> </v>
          </cell>
          <cell r="S474" t="str">
            <v xml:space="preserve"> </v>
          </cell>
        </row>
        <row r="475">
          <cell r="B475">
            <v>104210</v>
          </cell>
          <cell r="C475" t="str">
            <v>JPMorgan Chase Bank NA G001</v>
          </cell>
          <cell r="D475" t="str">
            <v>ChaseG001</v>
          </cell>
          <cell r="E475">
            <v>367</v>
          </cell>
          <cell r="F475" t="str">
            <v>A</v>
          </cell>
          <cell r="G475" t="str">
            <v>A</v>
          </cell>
          <cell r="H475" t="str">
            <v>N</v>
          </cell>
          <cell r="I475" t="str">
            <v>Asset</v>
          </cell>
          <cell r="J475">
            <v>0</v>
          </cell>
          <cell r="K475">
            <v>0</v>
          </cell>
          <cell r="L475" t="str">
            <v xml:space="preserve"> </v>
          </cell>
          <cell r="M475" t="str">
            <v xml:space="preserve"> </v>
          </cell>
          <cell r="N475">
            <v>0</v>
          </cell>
          <cell r="O475" t="str">
            <v xml:space="preserve"> </v>
          </cell>
          <cell r="P475">
            <v>0</v>
          </cell>
          <cell r="Q475">
            <v>0</v>
          </cell>
          <cell r="R475" t="str">
            <v xml:space="preserve"> </v>
          </cell>
          <cell r="S475" t="str">
            <v xml:space="preserve"> </v>
          </cell>
        </row>
        <row r="476">
          <cell r="B476">
            <v>104211</v>
          </cell>
          <cell r="C476" t="str">
            <v>JPMorgan Chase Bank NA G002</v>
          </cell>
          <cell r="D476" t="str">
            <v>ChaseG002</v>
          </cell>
          <cell r="E476">
            <v>367</v>
          </cell>
          <cell r="F476" t="str">
            <v>A</v>
          </cell>
          <cell r="G476" t="str">
            <v>A</v>
          </cell>
          <cell r="H476" t="str">
            <v>N</v>
          </cell>
          <cell r="I476" t="str">
            <v>Asset</v>
          </cell>
          <cell r="J476">
            <v>0</v>
          </cell>
          <cell r="K476">
            <v>0</v>
          </cell>
          <cell r="L476" t="str">
            <v xml:space="preserve"> </v>
          </cell>
          <cell r="M476" t="str">
            <v xml:space="preserve"> </v>
          </cell>
          <cell r="N476">
            <v>0</v>
          </cell>
          <cell r="O476" t="str">
            <v xml:space="preserve"> </v>
          </cell>
          <cell r="P476">
            <v>0</v>
          </cell>
          <cell r="Q476">
            <v>0</v>
          </cell>
          <cell r="R476" t="str">
            <v xml:space="preserve"> </v>
          </cell>
          <cell r="S476" t="str">
            <v xml:space="preserve"> </v>
          </cell>
        </row>
        <row r="477">
          <cell r="B477">
            <v>104212</v>
          </cell>
          <cell r="C477" t="str">
            <v>JPMorgan Chase Bank NA G003</v>
          </cell>
          <cell r="D477" t="str">
            <v>ChaseG003</v>
          </cell>
          <cell r="E477">
            <v>367</v>
          </cell>
          <cell r="F477" t="str">
            <v>A</v>
          </cell>
          <cell r="G477" t="str">
            <v>A</v>
          </cell>
          <cell r="H477" t="str">
            <v>N</v>
          </cell>
          <cell r="I477" t="str">
            <v>Asset</v>
          </cell>
          <cell r="J477">
            <v>0</v>
          </cell>
          <cell r="K477">
            <v>0</v>
          </cell>
          <cell r="L477" t="str">
            <v xml:space="preserve"> </v>
          </cell>
          <cell r="M477" t="str">
            <v xml:space="preserve"> </v>
          </cell>
          <cell r="N477">
            <v>0</v>
          </cell>
          <cell r="O477" t="str">
            <v xml:space="preserve"> </v>
          </cell>
          <cell r="P477">
            <v>0</v>
          </cell>
          <cell r="Q477">
            <v>0</v>
          </cell>
          <cell r="R477" t="str">
            <v xml:space="preserve"> </v>
          </cell>
          <cell r="S477" t="str">
            <v xml:space="preserve"> </v>
          </cell>
        </row>
        <row r="478">
          <cell r="B478">
            <v>104213</v>
          </cell>
          <cell r="C478" t="str">
            <v>JPMorgan Chase Bank NA G004</v>
          </cell>
          <cell r="D478" t="str">
            <v>ChaseG004</v>
          </cell>
          <cell r="E478">
            <v>367</v>
          </cell>
          <cell r="F478" t="str">
            <v>A</v>
          </cell>
          <cell r="G478" t="str">
            <v>A</v>
          </cell>
          <cell r="H478" t="str">
            <v>N</v>
          </cell>
          <cell r="I478" t="str">
            <v>Asset</v>
          </cell>
          <cell r="J478">
            <v>0</v>
          </cell>
          <cell r="K478">
            <v>0</v>
          </cell>
          <cell r="L478" t="str">
            <v xml:space="preserve"> </v>
          </cell>
          <cell r="M478" t="str">
            <v xml:space="preserve"> </v>
          </cell>
          <cell r="N478">
            <v>0</v>
          </cell>
          <cell r="O478" t="str">
            <v xml:space="preserve"> </v>
          </cell>
          <cell r="P478">
            <v>0</v>
          </cell>
          <cell r="Q478">
            <v>0</v>
          </cell>
          <cell r="R478" t="str">
            <v xml:space="preserve"> </v>
          </cell>
          <cell r="S478" t="str">
            <v xml:space="preserve"> </v>
          </cell>
        </row>
        <row r="479">
          <cell r="B479">
            <v>104214</v>
          </cell>
          <cell r="C479" t="str">
            <v>JPMorgan Chase Bank NA G005</v>
          </cell>
          <cell r="D479" t="str">
            <v>ChaseG005</v>
          </cell>
          <cell r="E479">
            <v>367</v>
          </cell>
          <cell r="F479" t="str">
            <v>A</v>
          </cell>
          <cell r="G479" t="str">
            <v>A</v>
          </cell>
          <cell r="H479" t="str">
            <v>N</v>
          </cell>
          <cell r="I479" t="str">
            <v>Asset</v>
          </cell>
          <cell r="J479">
            <v>0</v>
          </cell>
          <cell r="K479">
            <v>0</v>
          </cell>
          <cell r="L479" t="str">
            <v xml:space="preserve"> </v>
          </cell>
          <cell r="M479" t="str">
            <v xml:space="preserve"> </v>
          </cell>
          <cell r="N479">
            <v>0</v>
          </cell>
          <cell r="O479" t="str">
            <v xml:space="preserve"> </v>
          </cell>
          <cell r="P479">
            <v>0</v>
          </cell>
          <cell r="Q479">
            <v>0</v>
          </cell>
          <cell r="R479" t="str">
            <v xml:space="preserve"> </v>
          </cell>
          <cell r="S479" t="str">
            <v xml:space="preserve"> </v>
          </cell>
        </row>
        <row r="480">
          <cell r="B480">
            <v>104215</v>
          </cell>
          <cell r="C480" t="str">
            <v>Cash Patient Refunds</v>
          </cell>
          <cell r="D480" t="str">
            <v>CashPatRef</v>
          </cell>
          <cell r="E480">
            <v>367</v>
          </cell>
          <cell r="F480" t="str">
            <v>A</v>
          </cell>
          <cell r="G480" t="str">
            <v>A</v>
          </cell>
          <cell r="H480" t="str">
            <v>N</v>
          </cell>
          <cell r="I480" t="str">
            <v>Asset</v>
          </cell>
          <cell r="J480">
            <v>0</v>
          </cell>
          <cell r="K480">
            <v>0</v>
          </cell>
          <cell r="L480" t="str">
            <v xml:space="preserve"> </v>
          </cell>
          <cell r="M480" t="str">
            <v xml:space="preserve"> </v>
          </cell>
          <cell r="N480">
            <v>0</v>
          </cell>
          <cell r="O480" t="str">
            <v xml:space="preserve"> </v>
          </cell>
          <cell r="P480">
            <v>0</v>
          </cell>
          <cell r="Q480">
            <v>0</v>
          </cell>
          <cell r="R480" t="str">
            <v xml:space="preserve"> </v>
          </cell>
          <cell r="S480" t="str">
            <v xml:space="preserve"> </v>
          </cell>
        </row>
        <row r="481">
          <cell r="B481">
            <v>104216</v>
          </cell>
          <cell r="C481" t="str">
            <v>Cash Merchant Deposit</v>
          </cell>
          <cell r="D481" t="str">
            <v>CashMerDep</v>
          </cell>
          <cell r="E481">
            <v>367</v>
          </cell>
          <cell r="F481" t="str">
            <v>A</v>
          </cell>
          <cell r="G481" t="str">
            <v>A</v>
          </cell>
          <cell r="H481" t="str">
            <v>N</v>
          </cell>
          <cell r="I481" t="str">
            <v>Asset</v>
          </cell>
          <cell r="J481">
            <v>0</v>
          </cell>
          <cell r="K481">
            <v>0</v>
          </cell>
          <cell r="L481" t="str">
            <v xml:space="preserve"> </v>
          </cell>
          <cell r="M481" t="str">
            <v xml:space="preserve"> </v>
          </cell>
          <cell r="N481">
            <v>0</v>
          </cell>
          <cell r="O481" t="str">
            <v xml:space="preserve"> </v>
          </cell>
          <cell r="P481">
            <v>0</v>
          </cell>
          <cell r="Q481">
            <v>0</v>
          </cell>
          <cell r="R481" t="str">
            <v xml:space="preserve"> </v>
          </cell>
          <cell r="S481" t="str">
            <v xml:space="preserve"> </v>
          </cell>
        </row>
        <row r="482">
          <cell r="B482">
            <v>104217</v>
          </cell>
          <cell r="C482" t="str">
            <v>Cash Depository 2</v>
          </cell>
          <cell r="D482" t="str">
            <v>CashDep2</v>
          </cell>
          <cell r="E482">
            <v>367</v>
          </cell>
          <cell r="F482" t="str">
            <v>A</v>
          </cell>
          <cell r="G482" t="str">
            <v>A</v>
          </cell>
          <cell r="H482" t="str">
            <v>N</v>
          </cell>
          <cell r="I482" t="str">
            <v>Asset</v>
          </cell>
          <cell r="J482">
            <v>0</v>
          </cell>
          <cell r="K482">
            <v>0</v>
          </cell>
          <cell r="L482" t="str">
            <v xml:space="preserve"> </v>
          </cell>
          <cell r="M482" t="str">
            <v xml:space="preserve"> </v>
          </cell>
          <cell r="N482">
            <v>0</v>
          </cell>
          <cell r="O482" t="str">
            <v xml:space="preserve"> </v>
          </cell>
          <cell r="P482">
            <v>0</v>
          </cell>
          <cell r="Q482">
            <v>0</v>
          </cell>
          <cell r="R482" t="str">
            <v xml:space="preserve"> </v>
          </cell>
          <cell r="S482" t="str">
            <v xml:space="preserve"> </v>
          </cell>
        </row>
        <row r="483">
          <cell r="B483">
            <v>104218</v>
          </cell>
          <cell r="C483" t="str">
            <v>WELLS FARGO C009</v>
          </cell>
          <cell r="D483" t="str">
            <v>WELL2C009</v>
          </cell>
          <cell r="E483">
            <v>367</v>
          </cell>
          <cell r="F483" t="str">
            <v>A</v>
          </cell>
          <cell r="G483" t="str">
            <v>A</v>
          </cell>
          <cell r="H483" t="str">
            <v>N</v>
          </cell>
          <cell r="I483" t="str">
            <v>Asset</v>
          </cell>
          <cell r="J483">
            <v>0</v>
          </cell>
          <cell r="K483">
            <v>0</v>
          </cell>
          <cell r="L483" t="str">
            <v xml:space="preserve"> </v>
          </cell>
          <cell r="M483" t="str">
            <v xml:space="preserve"> </v>
          </cell>
          <cell r="N483">
            <v>0</v>
          </cell>
          <cell r="O483" t="str">
            <v xml:space="preserve"> </v>
          </cell>
          <cell r="P483">
            <v>0</v>
          </cell>
          <cell r="Q483">
            <v>0</v>
          </cell>
          <cell r="R483" t="str">
            <v xml:space="preserve"> </v>
          </cell>
          <cell r="S483" t="str">
            <v xml:space="preserve"> </v>
          </cell>
        </row>
        <row r="484">
          <cell r="B484">
            <v>104219</v>
          </cell>
          <cell r="C484" t="str">
            <v>WELLS FARGO I001</v>
          </cell>
          <cell r="D484" t="str">
            <v>WELL2I001</v>
          </cell>
          <cell r="E484">
            <v>367</v>
          </cell>
          <cell r="F484" t="str">
            <v>A</v>
          </cell>
          <cell r="G484" t="str">
            <v>A</v>
          </cell>
          <cell r="H484" t="str">
            <v>N</v>
          </cell>
          <cell r="I484" t="str">
            <v>Asset</v>
          </cell>
          <cell r="J484">
            <v>0</v>
          </cell>
          <cell r="K484">
            <v>0</v>
          </cell>
          <cell r="L484" t="str">
            <v xml:space="preserve"> </v>
          </cell>
          <cell r="M484" t="str">
            <v xml:space="preserve"> </v>
          </cell>
          <cell r="N484">
            <v>0</v>
          </cell>
          <cell r="O484" t="str">
            <v xml:space="preserve"> </v>
          </cell>
          <cell r="P484">
            <v>0</v>
          </cell>
          <cell r="Q484">
            <v>0</v>
          </cell>
          <cell r="R484" t="str">
            <v xml:space="preserve"> </v>
          </cell>
          <cell r="S484" t="str">
            <v xml:space="preserve"> </v>
          </cell>
        </row>
        <row r="485">
          <cell r="B485">
            <v>104220</v>
          </cell>
          <cell r="C485" t="str">
            <v>WELLS FARGO I002</v>
          </cell>
          <cell r="D485" t="str">
            <v>WELL2I002</v>
          </cell>
          <cell r="E485">
            <v>367</v>
          </cell>
          <cell r="F485" t="str">
            <v>A</v>
          </cell>
          <cell r="G485" t="str">
            <v>A</v>
          </cell>
          <cell r="H485" t="str">
            <v>N</v>
          </cell>
          <cell r="I485" t="str">
            <v>Asset</v>
          </cell>
          <cell r="J485">
            <v>0</v>
          </cell>
          <cell r="K485">
            <v>0</v>
          </cell>
          <cell r="L485" t="str">
            <v xml:space="preserve"> </v>
          </cell>
          <cell r="M485" t="str">
            <v xml:space="preserve"> </v>
          </cell>
          <cell r="N485">
            <v>0</v>
          </cell>
          <cell r="O485" t="str">
            <v xml:space="preserve"> </v>
          </cell>
          <cell r="P485">
            <v>0</v>
          </cell>
          <cell r="Q485">
            <v>0</v>
          </cell>
          <cell r="R485" t="str">
            <v xml:space="preserve"> </v>
          </cell>
          <cell r="S485" t="str">
            <v xml:space="preserve"> </v>
          </cell>
        </row>
        <row r="486">
          <cell r="B486">
            <v>104221</v>
          </cell>
          <cell r="C486" t="str">
            <v>WELLS FARGO I003</v>
          </cell>
          <cell r="D486" t="str">
            <v>WELL2I003</v>
          </cell>
          <cell r="E486">
            <v>367</v>
          </cell>
          <cell r="F486" t="str">
            <v>A</v>
          </cell>
          <cell r="G486" t="str">
            <v>A</v>
          </cell>
          <cell r="H486" t="str">
            <v>N</v>
          </cell>
          <cell r="I486" t="str">
            <v>Asset</v>
          </cell>
          <cell r="J486">
            <v>0</v>
          </cell>
          <cell r="K486">
            <v>0</v>
          </cell>
          <cell r="L486" t="str">
            <v xml:space="preserve"> </v>
          </cell>
          <cell r="M486" t="str">
            <v xml:space="preserve"> </v>
          </cell>
          <cell r="N486">
            <v>0</v>
          </cell>
          <cell r="O486" t="str">
            <v xml:space="preserve"> </v>
          </cell>
          <cell r="P486">
            <v>0</v>
          </cell>
          <cell r="Q486">
            <v>0</v>
          </cell>
          <cell r="R486" t="str">
            <v xml:space="preserve"> </v>
          </cell>
          <cell r="S486" t="str">
            <v xml:space="preserve"> </v>
          </cell>
        </row>
        <row r="487">
          <cell r="B487">
            <v>104222</v>
          </cell>
          <cell r="C487" t="str">
            <v>WELLS FARGO I004</v>
          </cell>
          <cell r="D487" t="str">
            <v>WELL2I004</v>
          </cell>
          <cell r="E487">
            <v>367</v>
          </cell>
          <cell r="F487" t="str">
            <v>A</v>
          </cell>
          <cell r="G487" t="str">
            <v>A</v>
          </cell>
          <cell r="H487" t="str">
            <v>N</v>
          </cell>
          <cell r="I487" t="str">
            <v>Asset</v>
          </cell>
          <cell r="J487">
            <v>0</v>
          </cell>
          <cell r="K487">
            <v>0</v>
          </cell>
          <cell r="L487" t="str">
            <v xml:space="preserve"> </v>
          </cell>
          <cell r="M487" t="str">
            <v xml:space="preserve"> </v>
          </cell>
          <cell r="N487">
            <v>0</v>
          </cell>
          <cell r="O487" t="str">
            <v xml:space="preserve"> </v>
          </cell>
          <cell r="P487">
            <v>0</v>
          </cell>
          <cell r="Q487">
            <v>0</v>
          </cell>
          <cell r="R487" t="str">
            <v xml:space="preserve"> </v>
          </cell>
          <cell r="S487" t="str">
            <v xml:space="preserve"> </v>
          </cell>
        </row>
        <row r="488">
          <cell r="B488">
            <v>104223</v>
          </cell>
          <cell r="C488" t="str">
            <v>WELLS FARGO I005</v>
          </cell>
          <cell r="D488" t="str">
            <v>WELL2I005</v>
          </cell>
          <cell r="E488">
            <v>367</v>
          </cell>
          <cell r="F488" t="str">
            <v>A</v>
          </cell>
          <cell r="G488" t="str">
            <v>A</v>
          </cell>
          <cell r="H488" t="str">
            <v>N</v>
          </cell>
          <cell r="I488" t="str">
            <v>Asset</v>
          </cell>
          <cell r="J488">
            <v>0</v>
          </cell>
          <cell r="K488">
            <v>0</v>
          </cell>
          <cell r="L488" t="str">
            <v xml:space="preserve"> </v>
          </cell>
          <cell r="M488" t="str">
            <v xml:space="preserve"> </v>
          </cell>
          <cell r="N488">
            <v>0</v>
          </cell>
          <cell r="O488" t="str">
            <v xml:space="preserve"> </v>
          </cell>
          <cell r="P488">
            <v>0</v>
          </cell>
          <cell r="Q488">
            <v>0</v>
          </cell>
          <cell r="R488" t="str">
            <v xml:space="preserve"> </v>
          </cell>
          <cell r="S488" t="str">
            <v xml:space="preserve"> </v>
          </cell>
        </row>
        <row r="489">
          <cell r="B489">
            <v>104224</v>
          </cell>
          <cell r="C489" t="str">
            <v>WELLS FARGO I006</v>
          </cell>
          <cell r="D489" t="str">
            <v>WELL2I006</v>
          </cell>
          <cell r="E489">
            <v>367</v>
          </cell>
          <cell r="F489" t="str">
            <v>A</v>
          </cell>
          <cell r="G489" t="str">
            <v>A</v>
          </cell>
          <cell r="H489" t="str">
            <v>N</v>
          </cell>
          <cell r="I489" t="str">
            <v>Asset</v>
          </cell>
          <cell r="J489">
            <v>0</v>
          </cell>
          <cell r="K489">
            <v>0</v>
          </cell>
          <cell r="L489" t="str">
            <v xml:space="preserve"> </v>
          </cell>
          <cell r="M489" t="str">
            <v xml:space="preserve"> </v>
          </cell>
          <cell r="N489">
            <v>0</v>
          </cell>
          <cell r="O489" t="str">
            <v xml:space="preserve"> </v>
          </cell>
          <cell r="P489">
            <v>0</v>
          </cell>
          <cell r="Q489">
            <v>0</v>
          </cell>
          <cell r="R489" t="str">
            <v xml:space="preserve"> </v>
          </cell>
          <cell r="S489" t="str">
            <v xml:space="preserve"> </v>
          </cell>
        </row>
        <row r="490">
          <cell r="B490">
            <v>104225</v>
          </cell>
          <cell r="C490" t="str">
            <v>WELLS FARGO I007</v>
          </cell>
          <cell r="D490" t="str">
            <v>WELL2I007</v>
          </cell>
          <cell r="E490">
            <v>367</v>
          </cell>
          <cell r="F490" t="str">
            <v>A</v>
          </cell>
          <cell r="G490" t="str">
            <v>A</v>
          </cell>
          <cell r="H490" t="str">
            <v>N</v>
          </cell>
          <cell r="I490" t="str">
            <v>Asset</v>
          </cell>
          <cell r="J490">
            <v>0</v>
          </cell>
          <cell r="K490">
            <v>0</v>
          </cell>
          <cell r="L490" t="str">
            <v xml:space="preserve"> </v>
          </cell>
          <cell r="M490" t="str">
            <v xml:space="preserve"> </v>
          </cell>
          <cell r="N490">
            <v>0</v>
          </cell>
          <cell r="O490" t="str">
            <v xml:space="preserve"> </v>
          </cell>
          <cell r="P490">
            <v>0</v>
          </cell>
          <cell r="Q490">
            <v>0</v>
          </cell>
          <cell r="R490" t="str">
            <v xml:space="preserve"> </v>
          </cell>
          <cell r="S490" t="str">
            <v xml:space="preserve"> </v>
          </cell>
        </row>
        <row r="491">
          <cell r="B491">
            <v>104226</v>
          </cell>
          <cell r="C491" t="str">
            <v>WELLS FARGO I008</v>
          </cell>
          <cell r="D491" t="str">
            <v>WELL2I008</v>
          </cell>
          <cell r="E491">
            <v>367</v>
          </cell>
          <cell r="F491" t="str">
            <v>A</v>
          </cell>
          <cell r="G491" t="str">
            <v>A</v>
          </cell>
          <cell r="H491" t="str">
            <v>N</v>
          </cell>
          <cell r="I491" t="str">
            <v>Asset</v>
          </cell>
          <cell r="J491">
            <v>0</v>
          </cell>
          <cell r="K491">
            <v>0</v>
          </cell>
          <cell r="L491" t="str">
            <v xml:space="preserve"> </v>
          </cell>
          <cell r="M491" t="str">
            <v xml:space="preserve"> </v>
          </cell>
          <cell r="N491">
            <v>0</v>
          </cell>
          <cell r="O491" t="str">
            <v xml:space="preserve"> </v>
          </cell>
          <cell r="P491">
            <v>0</v>
          </cell>
          <cell r="Q491">
            <v>0</v>
          </cell>
          <cell r="R491" t="str">
            <v xml:space="preserve"> </v>
          </cell>
          <cell r="S491" t="str">
            <v xml:space="preserve"> </v>
          </cell>
        </row>
        <row r="492">
          <cell r="B492">
            <v>104227</v>
          </cell>
          <cell r="C492" t="str">
            <v>WELLS FARGO I009</v>
          </cell>
          <cell r="D492" t="str">
            <v>WELL2I009</v>
          </cell>
          <cell r="E492">
            <v>367</v>
          </cell>
          <cell r="F492" t="str">
            <v>A</v>
          </cell>
          <cell r="G492" t="str">
            <v>A</v>
          </cell>
          <cell r="H492" t="str">
            <v>N</v>
          </cell>
          <cell r="I492" t="str">
            <v>Asset</v>
          </cell>
          <cell r="J492">
            <v>0</v>
          </cell>
          <cell r="K492">
            <v>0</v>
          </cell>
          <cell r="L492" t="str">
            <v xml:space="preserve"> </v>
          </cell>
          <cell r="M492" t="str">
            <v xml:space="preserve"> </v>
          </cell>
          <cell r="N492">
            <v>0</v>
          </cell>
          <cell r="O492" t="str">
            <v xml:space="preserve"> </v>
          </cell>
          <cell r="P492">
            <v>0</v>
          </cell>
          <cell r="Q492">
            <v>0</v>
          </cell>
          <cell r="R492" t="str">
            <v xml:space="preserve"> </v>
          </cell>
          <cell r="S492" t="str">
            <v xml:space="preserve"> </v>
          </cell>
        </row>
        <row r="493">
          <cell r="B493">
            <v>104228</v>
          </cell>
          <cell r="C493" t="str">
            <v>WELLS FARGO I010</v>
          </cell>
          <cell r="D493" t="str">
            <v>WELL2I010</v>
          </cell>
          <cell r="E493">
            <v>367</v>
          </cell>
          <cell r="F493" t="str">
            <v>A</v>
          </cell>
          <cell r="G493" t="str">
            <v>A</v>
          </cell>
          <cell r="H493" t="str">
            <v>N</v>
          </cell>
          <cell r="I493" t="str">
            <v>Asset</v>
          </cell>
          <cell r="J493">
            <v>0</v>
          </cell>
          <cell r="K493">
            <v>0</v>
          </cell>
          <cell r="L493" t="str">
            <v xml:space="preserve"> </v>
          </cell>
          <cell r="M493" t="str">
            <v xml:space="preserve"> </v>
          </cell>
          <cell r="N493">
            <v>0</v>
          </cell>
          <cell r="O493" t="str">
            <v xml:space="preserve"> </v>
          </cell>
          <cell r="P493">
            <v>0</v>
          </cell>
          <cell r="Q493">
            <v>0</v>
          </cell>
          <cell r="R493" t="str">
            <v xml:space="preserve"> </v>
          </cell>
          <cell r="S493" t="str">
            <v xml:space="preserve"> </v>
          </cell>
        </row>
        <row r="494">
          <cell r="B494">
            <v>104229</v>
          </cell>
          <cell r="C494" t="str">
            <v>PNC J001</v>
          </cell>
          <cell r="D494" t="str">
            <v>PNC01J001</v>
          </cell>
          <cell r="E494">
            <v>367</v>
          </cell>
          <cell r="F494" t="str">
            <v>A</v>
          </cell>
          <cell r="G494" t="str">
            <v>A</v>
          </cell>
          <cell r="H494" t="str">
            <v>N</v>
          </cell>
          <cell r="I494" t="str">
            <v>Asset</v>
          </cell>
          <cell r="J494">
            <v>0</v>
          </cell>
          <cell r="K494">
            <v>0</v>
          </cell>
          <cell r="L494" t="str">
            <v xml:space="preserve"> </v>
          </cell>
          <cell r="M494" t="str">
            <v xml:space="preserve"> </v>
          </cell>
          <cell r="N494">
            <v>0</v>
          </cell>
          <cell r="O494" t="str">
            <v xml:space="preserve"> </v>
          </cell>
          <cell r="P494">
            <v>0</v>
          </cell>
          <cell r="Q494">
            <v>0</v>
          </cell>
          <cell r="R494" t="str">
            <v xml:space="preserve"> </v>
          </cell>
          <cell r="S494" t="str">
            <v xml:space="preserve"> </v>
          </cell>
        </row>
        <row r="495">
          <cell r="B495">
            <v>104230</v>
          </cell>
          <cell r="C495" t="str">
            <v>PNC J002</v>
          </cell>
          <cell r="D495" t="str">
            <v>PNC01J002</v>
          </cell>
          <cell r="E495">
            <v>367</v>
          </cell>
          <cell r="F495" t="str">
            <v>A</v>
          </cell>
          <cell r="G495" t="str">
            <v>A</v>
          </cell>
          <cell r="H495" t="str">
            <v>N</v>
          </cell>
          <cell r="I495" t="str">
            <v>Asset</v>
          </cell>
          <cell r="J495">
            <v>0</v>
          </cell>
          <cell r="K495">
            <v>0</v>
          </cell>
          <cell r="L495" t="str">
            <v xml:space="preserve"> </v>
          </cell>
          <cell r="M495" t="str">
            <v xml:space="preserve"> </v>
          </cell>
          <cell r="N495">
            <v>0</v>
          </cell>
          <cell r="O495" t="str">
            <v xml:space="preserve"> </v>
          </cell>
          <cell r="P495">
            <v>0</v>
          </cell>
          <cell r="Q495">
            <v>0</v>
          </cell>
          <cell r="R495" t="str">
            <v xml:space="preserve"> </v>
          </cell>
          <cell r="S495" t="str">
            <v xml:space="preserve"> </v>
          </cell>
        </row>
        <row r="496">
          <cell r="B496">
            <v>104231</v>
          </cell>
          <cell r="C496" t="str">
            <v>PNC J003</v>
          </cell>
          <cell r="D496" t="str">
            <v>PNC01J003</v>
          </cell>
          <cell r="E496">
            <v>367</v>
          </cell>
          <cell r="F496" t="str">
            <v>A</v>
          </cell>
          <cell r="G496" t="str">
            <v>A</v>
          </cell>
          <cell r="H496" t="str">
            <v>N</v>
          </cell>
          <cell r="I496" t="str">
            <v>Asset</v>
          </cell>
          <cell r="J496">
            <v>0</v>
          </cell>
          <cell r="K496">
            <v>0</v>
          </cell>
          <cell r="L496" t="str">
            <v xml:space="preserve"> </v>
          </cell>
          <cell r="M496" t="str">
            <v xml:space="preserve"> </v>
          </cell>
          <cell r="N496">
            <v>0</v>
          </cell>
          <cell r="O496" t="str">
            <v xml:space="preserve"> </v>
          </cell>
          <cell r="P496">
            <v>0</v>
          </cell>
          <cell r="Q496">
            <v>0</v>
          </cell>
          <cell r="R496" t="str">
            <v xml:space="preserve"> </v>
          </cell>
          <cell r="S496" t="str">
            <v xml:space="preserve"> </v>
          </cell>
        </row>
        <row r="497">
          <cell r="B497">
            <v>104232</v>
          </cell>
          <cell r="C497" t="str">
            <v>WELLS FARGO H001</v>
          </cell>
          <cell r="D497" t="str">
            <v>WELL2H001</v>
          </cell>
          <cell r="E497">
            <v>367</v>
          </cell>
          <cell r="F497" t="str">
            <v>A</v>
          </cell>
          <cell r="G497" t="str">
            <v>A</v>
          </cell>
          <cell r="H497" t="str">
            <v>N</v>
          </cell>
          <cell r="I497" t="str">
            <v>Asset</v>
          </cell>
          <cell r="J497">
            <v>0</v>
          </cell>
          <cell r="K497">
            <v>0</v>
          </cell>
          <cell r="L497" t="str">
            <v xml:space="preserve"> </v>
          </cell>
          <cell r="M497" t="str">
            <v xml:space="preserve"> </v>
          </cell>
          <cell r="N497">
            <v>0</v>
          </cell>
          <cell r="O497" t="str">
            <v xml:space="preserve"> </v>
          </cell>
          <cell r="P497">
            <v>0</v>
          </cell>
          <cell r="Q497">
            <v>0</v>
          </cell>
          <cell r="R497" t="str">
            <v xml:space="preserve"> </v>
          </cell>
          <cell r="S497" t="str">
            <v xml:space="preserve"> </v>
          </cell>
        </row>
        <row r="498">
          <cell r="B498">
            <v>104233</v>
          </cell>
          <cell r="C498" t="str">
            <v>WELLS FARGO H002</v>
          </cell>
          <cell r="D498" t="str">
            <v>WELL2H002</v>
          </cell>
          <cell r="E498">
            <v>367</v>
          </cell>
          <cell r="F498" t="str">
            <v>A</v>
          </cell>
          <cell r="G498" t="str">
            <v>A</v>
          </cell>
          <cell r="H498" t="str">
            <v>N</v>
          </cell>
          <cell r="I498" t="str">
            <v>Asset</v>
          </cell>
          <cell r="J498">
            <v>0</v>
          </cell>
          <cell r="K498">
            <v>0</v>
          </cell>
          <cell r="L498" t="str">
            <v xml:space="preserve"> </v>
          </cell>
          <cell r="M498" t="str">
            <v xml:space="preserve"> </v>
          </cell>
          <cell r="N498">
            <v>0</v>
          </cell>
          <cell r="O498" t="str">
            <v xml:space="preserve"> </v>
          </cell>
          <cell r="P498">
            <v>0</v>
          </cell>
          <cell r="Q498">
            <v>0</v>
          </cell>
          <cell r="R498" t="str">
            <v xml:space="preserve"> </v>
          </cell>
          <cell r="S498" t="str">
            <v xml:space="preserve"> </v>
          </cell>
        </row>
        <row r="499">
          <cell r="B499">
            <v>104234</v>
          </cell>
          <cell r="C499" t="str">
            <v>WELLS FARGO H003</v>
          </cell>
          <cell r="D499" t="str">
            <v>WELL2H003</v>
          </cell>
          <cell r="E499">
            <v>367</v>
          </cell>
          <cell r="F499" t="str">
            <v>A</v>
          </cell>
          <cell r="G499" t="str">
            <v>A</v>
          </cell>
          <cell r="H499" t="str">
            <v>N</v>
          </cell>
          <cell r="I499" t="str">
            <v>Asset</v>
          </cell>
          <cell r="J499">
            <v>0</v>
          </cell>
          <cell r="K499">
            <v>0</v>
          </cell>
          <cell r="L499" t="str">
            <v xml:space="preserve"> </v>
          </cell>
          <cell r="M499" t="str">
            <v xml:space="preserve"> </v>
          </cell>
          <cell r="N499">
            <v>0</v>
          </cell>
          <cell r="O499" t="str">
            <v xml:space="preserve"> </v>
          </cell>
          <cell r="P499">
            <v>0</v>
          </cell>
          <cell r="Q499">
            <v>0</v>
          </cell>
          <cell r="R499" t="str">
            <v xml:space="preserve"> </v>
          </cell>
          <cell r="S499" t="str">
            <v xml:space="preserve"> </v>
          </cell>
        </row>
        <row r="500">
          <cell r="B500">
            <v>104235</v>
          </cell>
          <cell r="C500" t="str">
            <v>WELLS FARGO H004</v>
          </cell>
          <cell r="D500" t="str">
            <v>WELL2H004</v>
          </cell>
          <cell r="E500">
            <v>367</v>
          </cell>
          <cell r="F500" t="str">
            <v>A</v>
          </cell>
          <cell r="G500" t="str">
            <v>A</v>
          </cell>
          <cell r="H500" t="str">
            <v>N</v>
          </cell>
          <cell r="I500" t="str">
            <v>Asset</v>
          </cell>
          <cell r="J500">
            <v>0</v>
          </cell>
          <cell r="K500">
            <v>0</v>
          </cell>
          <cell r="L500" t="str">
            <v xml:space="preserve"> </v>
          </cell>
          <cell r="M500" t="str">
            <v xml:space="preserve"> </v>
          </cell>
          <cell r="N500">
            <v>0</v>
          </cell>
          <cell r="O500" t="str">
            <v xml:space="preserve"> </v>
          </cell>
          <cell r="P500">
            <v>0</v>
          </cell>
          <cell r="Q500">
            <v>0</v>
          </cell>
          <cell r="R500" t="str">
            <v xml:space="preserve"> </v>
          </cell>
          <cell r="S500" t="str">
            <v xml:space="preserve"> </v>
          </cell>
        </row>
        <row r="501">
          <cell r="B501">
            <v>104236</v>
          </cell>
          <cell r="C501" t="str">
            <v>WELLS FARGO H005</v>
          </cell>
          <cell r="D501" t="str">
            <v>WELL2H005</v>
          </cell>
          <cell r="E501">
            <v>367</v>
          </cell>
          <cell r="F501" t="str">
            <v>A</v>
          </cell>
          <cell r="G501" t="str">
            <v>A</v>
          </cell>
          <cell r="H501" t="str">
            <v>N</v>
          </cell>
          <cell r="I501" t="str">
            <v>Asset</v>
          </cell>
          <cell r="J501">
            <v>0</v>
          </cell>
          <cell r="K501">
            <v>0</v>
          </cell>
          <cell r="L501" t="str">
            <v xml:space="preserve"> </v>
          </cell>
          <cell r="M501" t="str">
            <v xml:space="preserve"> </v>
          </cell>
          <cell r="N501">
            <v>0</v>
          </cell>
          <cell r="O501" t="str">
            <v xml:space="preserve"> </v>
          </cell>
          <cell r="P501">
            <v>0</v>
          </cell>
          <cell r="Q501">
            <v>0</v>
          </cell>
          <cell r="R501" t="str">
            <v xml:space="preserve"> </v>
          </cell>
          <cell r="S501" t="str">
            <v xml:space="preserve"> </v>
          </cell>
        </row>
        <row r="502">
          <cell r="B502">
            <v>104237</v>
          </cell>
          <cell r="C502" t="str">
            <v>WELLS FARGO H006</v>
          </cell>
          <cell r="D502" t="str">
            <v>WELL2H006</v>
          </cell>
          <cell r="E502">
            <v>367</v>
          </cell>
          <cell r="F502" t="str">
            <v>A</v>
          </cell>
          <cell r="G502" t="str">
            <v>A</v>
          </cell>
          <cell r="H502" t="str">
            <v>N</v>
          </cell>
          <cell r="I502" t="str">
            <v>Asset</v>
          </cell>
          <cell r="J502">
            <v>0</v>
          </cell>
          <cell r="K502">
            <v>0</v>
          </cell>
          <cell r="L502" t="str">
            <v xml:space="preserve"> </v>
          </cell>
          <cell r="M502" t="str">
            <v xml:space="preserve"> </v>
          </cell>
          <cell r="N502">
            <v>0</v>
          </cell>
          <cell r="O502" t="str">
            <v xml:space="preserve"> </v>
          </cell>
          <cell r="P502">
            <v>0</v>
          </cell>
          <cell r="Q502">
            <v>0</v>
          </cell>
          <cell r="R502" t="str">
            <v xml:space="preserve"> </v>
          </cell>
          <cell r="S502" t="str">
            <v xml:space="preserve"> </v>
          </cell>
        </row>
        <row r="503">
          <cell r="B503">
            <v>104238</v>
          </cell>
          <cell r="C503" t="str">
            <v>WELLS FARGO H007</v>
          </cell>
          <cell r="D503" t="str">
            <v>WELL2H007</v>
          </cell>
          <cell r="E503">
            <v>367</v>
          </cell>
          <cell r="F503" t="str">
            <v>A</v>
          </cell>
          <cell r="G503" t="str">
            <v>A</v>
          </cell>
          <cell r="H503" t="str">
            <v>N</v>
          </cell>
          <cell r="I503" t="str">
            <v>Asset</v>
          </cell>
          <cell r="J503">
            <v>0</v>
          </cell>
          <cell r="K503">
            <v>0</v>
          </cell>
          <cell r="L503" t="str">
            <v xml:space="preserve"> </v>
          </cell>
          <cell r="M503" t="str">
            <v xml:space="preserve"> </v>
          </cell>
          <cell r="N503">
            <v>0</v>
          </cell>
          <cell r="O503" t="str">
            <v xml:space="preserve"> </v>
          </cell>
          <cell r="P503">
            <v>0</v>
          </cell>
          <cell r="Q503">
            <v>0</v>
          </cell>
          <cell r="R503" t="str">
            <v xml:space="preserve"> </v>
          </cell>
          <cell r="S503" t="str">
            <v xml:space="preserve"> </v>
          </cell>
        </row>
        <row r="504">
          <cell r="B504">
            <v>104239</v>
          </cell>
          <cell r="C504" t="str">
            <v>WELLS FARGO H008</v>
          </cell>
          <cell r="D504" t="str">
            <v>WELL2H008</v>
          </cell>
          <cell r="E504">
            <v>367</v>
          </cell>
          <cell r="F504" t="str">
            <v>A</v>
          </cell>
          <cell r="G504" t="str">
            <v>A</v>
          </cell>
          <cell r="H504" t="str">
            <v>N</v>
          </cell>
          <cell r="I504" t="str">
            <v>Asset</v>
          </cell>
          <cell r="J504">
            <v>0</v>
          </cell>
          <cell r="K504">
            <v>0</v>
          </cell>
          <cell r="L504" t="str">
            <v xml:space="preserve"> </v>
          </cell>
          <cell r="M504" t="str">
            <v xml:space="preserve"> </v>
          </cell>
          <cell r="N504">
            <v>0</v>
          </cell>
          <cell r="O504" t="str">
            <v xml:space="preserve"> </v>
          </cell>
          <cell r="P504">
            <v>0</v>
          </cell>
          <cell r="Q504">
            <v>0</v>
          </cell>
          <cell r="R504" t="str">
            <v xml:space="preserve"> </v>
          </cell>
          <cell r="S504" t="str">
            <v xml:space="preserve"> </v>
          </cell>
        </row>
        <row r="505">
          <cell r="B505">
            <v>104240</v>
          </cell>
          <cell r="C505" t="str">
            <v>WELLS FARGO H009</v>
          </cell>
          <cell r="D505" t="str">
            <v>WELL2H009</v>
          </cell>
          <cell r="E505">
            <v>367</v>
          </cell>
          <cell r="F505" t="str">
            <v>A</v>
          </cell>
          <cell r="G505" t="str">
            <v>A</v>
          </cell>
          <cell r="H505" t="str">
            <v>N</v>
          </cell>
          <cell r="I505" t="str">
            <v>Asset</v>
          </cell>
          <cell r="J505">
            <v>0</v>
          </cell>
          <cell r="K505">
            <v>0</v>
          </cell>
          <cell r="L505" t="str">
            <v xml:space="preserve"> </v>
          </cell>
          <cell r="M505" t="str">
            <v xml:space="preserve"> </v>
          </cell>
          <cell r="N505">
            <v>0</v>
          </cell>
          <cell r="O505" t="str">
            <v xml:space="preserve"> </v>
          </cell>
          <cell r="P505">
            <v>0</v>
          </cell>
          <cell r="Q505">
            <v>0</v>
          </cell>
          <cell r="R505" t="str">
            <v xml:space="preserve"> </v>
          </cell>
          <cell r="S505" t="str">
            <v xml:space="preserve"> </v>
          </cell>
        </row>
        <row r="506">
          <cell r="B506">
            <v>104241</v>
          </cell>
          <cell r="C506" t="str">
            <v>WELLS FARGO H010</v>
          </cell>
          <cell r="D506" t="str">
            <v>WELL2F010</v>
          </cell>
          <cell r="E506">
            <v>367</v>
          </cell>
          <cell r="F506" t="str">
            <v>A</v>
          </cell>
          <cell r="G506" t="str">
            <v>A</v>
          </cell>
          <cell r="H506" t="str">
            <v>N</v>
          </cell>
          <cell r="I506" t="str">
            <v>Asset</v>
          </cell>
          <cell r="J506">
            <v>0</v>
          </cell>
          <cell r="K506">
            <v>0</v>
          </cell>
          <cell r="L506" t="str">
            <v xml:space="preserve"> </v>
          </cell>
          <cell r="M506" t="str">
            <v xml:space="preserve"> </v>
          </cell>
          <cell r="N506">
            <v>0</v>
          </cell>
          <cell r="O506" t="str">
            <v xml:space="preserve"> </v>
          </cell>
          <cell r="P506">
            <v>0</v>
          </cell>
          <cell r="Q506">
            <v>0</v>
          </cell>
          <cell r="R506" t="str">
            <v xml:space="preserve"> </v>
          </cell>
          <cell r="S506" t="str">
            <v xml:space="preserve"> </v>
          </cell>
        </row>
        <row r="507">
          <cell r="B507">
            <v>104242</v>
          </cell>
          <cell r="C507" t="str">
            <v>WELLS FARGO H011</v>
          </cell>
          <cell r="D507" t="str">
            <v>WELL2H011</v>
          </cell>
          <cell r="E507">
            <v>367</v>
          </cell>
          <cell r="F507" t="str">
            <v>A</v>
          </cell>
          <cell r="G507" t="str">
            <v>A</v>
          </cell>
          <cell r="H507" t="str">
            <v>N</v>
          </cell>
          <cell r="I507" t="str">
            <v>Asset</v>
          </cell>
          <cell r="J507">
            <v>0</v>
          </cell>
          <cell r="K507">
            <v>0</v>
          </cell>
          <cell r="L507" t="str">
            <v xml:space="preserve"> </v>
          </cell>
          <cell r="M507" t="str">
            <v xml:space="preserve"> </v>
          </cell>
          <cell r="N507">
            <v>0</v>
          </cell>
          <cell r="O507" t="str">
            <v xml:space="preserve"> </v>
          </cell>
          <cell r="P507">
            <v>0</v>
          </cell>
          <cell r="Q507">
            <v>0</v>
          </cell>
          <cell r="R507" t="str">
            <v xml:space="preserve"> </v>
          </cell>
          <cell r="S507" t="str">
            <v xml:space="preserve"> </v>
          </cell>
        </row>
        <row r="508">
          <cell r="B508">
            <v>104243</v>
          </cell>
          <cell r="C508" t="str">
            <v>WELLS FARGO H012</v>
          </cell>
          <cell r="D508" t="str">
            <v>WELL2H012</v>
          </cell>
          <cell r="E508">
            <v>367</v>
          </cell>
          <cell r="F508" t="str">
            <v>A</v>
          </cell>
          <cell r="G508" t="str">
            <v>A</v>
          </cell>
          <cell r="H508" t="str">
            <v>N</v>
          </cell>
          <cell r="I508" t="str">
            <v>Asset</v>
          </cell>
          <cell r="J508">
            <v>0</v>
          </cell>
          <cell r="K508">
            <v>0</v>
          </cell>
          <cell r="L508" t="str">
            <v xml:space="preserve"> </v>
          </cell>
          <cell r="M508" t="str">
            <v xml:space="preserve"> </v>
          </cell>
          <cell r="N508">
            <v>0</v>
          </cell>
          <cell r="O508" t="str">
            <v xml:space="preserve"> </v>
          </cell>
          <cell r="P508">
            <v>0</v>
          </cell>
          <cell r="Q508">
            <v>0</v>
          </cell>
          <cell r="R508" t="str">
            <v xml:space="preserve"> </v>
          </cell>
          <cell r="S508" t="str">
            <v xml:space="preserve"> </v>
          </cell>
        </row>
        <row r="509">
          <cell r="B509">
            <v>104244</v>
          </cell>
          <cell r="C509" t="str">
            <v>WELLS FARGO H013</v>
          </cell>
          <cell r="D509" t="str">
            <v>WELL2H013</v>
          </cell>
          <cell r="E509">
            <v>367</v>
          </cell>
          <cell r="F509" t="str">
            <v>A</v>
          </cell>
          <cell r="G509" t="str">
            <v>A</v>
          </cell>
          <cell r="H509" t="str">
            <v>N</v>
          </cell>
          <cell r="I509" t="str">
            <v>Asset</v>
          </cell>
          <cell r="J509">
            <v>0</v>
          </cell>
          <cell r="K509">
            <v>0</v>
          </cell>
          <cell r="L509" t="str">
            <v xml:space="preserve"> </v>
          </cell>
          <cell r="M509" t="str">
            <v xml:space="preserve"> </v>
          </cell>
          <cell r="N509">
            <v>0</v>
          </cell>
          <cell r="O509" t="str">
            <v xml:space="preserve"> </v>
          </cell>
          <cell r="P509">
            <v>0</v>
          </cell>
          <cell r="Q509">
            <v>0</v>
          </cell>
          <cell r="R509" t="str">
            <v xml:space="preserve"> </v>
          </cell>
          <cell r="S509" t="str">
            <v xml:space="preserve"> </v>
          </cell>
        </row>
        <row r="510">
          <cell r="B510">
            <v>104245</v>
          </cell>
          <cell r="C510" t="str">
            <v>WELLS FARGO H014</v>
          </cell>
          <cell r="D510" t="str">
            <v>WELL2H014</v>
          </cell>
          <cell r="E510">
            <v>367</v>
          </cell>
          <cell r="F510" t="str">
            <v>A</v>
          </cell>
          <cell r="G510" t="str">
            <v>A</v>
          </cell>
          <cell r="H510" t="str">
            <v>N</v>
          </cell>
          <cell r="I510" t="str">
            <v>Asset</v>
          </cell>
          <cell r="J510">
            <v>0</v>
          </cell>
          <cell r="K510">
            <v>0</v>
          </cell>
          <cell r="L510" t="str">
            <v xml:space="preserve"> </v>
          </cell>
          <cell r="M510" t="str">
            <v xml:space="preserve"> </v>
          </cell>
          <cell r="N510">
            <v>0</v>
          </cell>
          <cell r="O510" t="str">
            <v xml:space="preserve"> </v>
          </cell>
          <cell r="P510">
            <v>0</v>
          </cell>
          <cell r="Q510">
            <v>0</v>
          </cell>
          <cell r="R510" t="str">
            <v xml:space="preserve"> </v>
          </cell>
          <cell r="S510" t="str">
            <v xml:space="preserve"> </v>
          </cell>
        </row>
        <row r="511">
          <cell r="B511">
            <v>104246</v>
          </cell>
          <cell r="C511" t="str">
            <v>WELLS FARGO H015</v>
          </cell>
          <cell r="D511" t="str">
            <v>WELL2H015</v>
          </cell>
          <cell r="E511">
            <v>367</v>
          </cell>
          <cell r="F511" t="str">
            <v>A</v>
          </cell>
          <cell r="G511" t="str">
            <v>A</v>
          </cell>
          <cell r="H511" t="str">
            <v>N</v>
          </cell>
          <cell r="I511" t="str">
            <v>Asset</v>
          </cell>
          <cell r="J511">
            <v>0</v>
          </cell>
          <cell r="K511">
            <v>0</v>
          </cell>
          <cell r="L511" t="str">
            <v xml:space="preserve"> </v>
          </cell>
          <cell r="M511" t="str">
            <v xml:space="preserve"> </v>
          </cell>
          <cell r="N511">
            <v>0</v>
          </cell>
          <cell r="O511" t="str">
            <v xml:space="preserve"> </v>
          </cell>
          <cell r="P511">
            <v>0</v>
          </cell>
          <cell r="Q511">
            <v>0</v>
          </cell>
          <cell r="R511" t="str">
            <v xml:space="preserve"> </v>
          </cell>
          <cell r="S511" t="str">
            <v xml:space="preserve"> </v>
          </cell>
        </row>
        <row r="512">
          <cell r="B512">
            <v>104247</v>
          </cell>
          <cell r="C512" t="str">
            <v>WELLS FARGO H016</v>
          </cell>
          <cell r="D512" t="str">
            <v>WELL2H016</v>
          </cell>
          <cell r="E512">
            <v>367</v>
          </cell>
          <cell r="F512" t="str">
            <v>A</v>
          </cell>
          <cell r="G512" t="str">
            <v>A</v>
          </cell>
          <cell r="H512" t="str">
            <v>N</v>
          </cell>
          <cell r="I512" t="str">
            <v>Asset</v>
          </cell>
          <cell r="J512">
            <v>0</v>
          </cell>
          <cell r="K512">
            <v>0</v>
          </cell>
          <cell r="L512" t="str">
            <v xml:space="preserve"> </v>
          </cell>
          <cell r="M512" t="str">
            <v xml:space="preserve"> </v>
          </cell>
          <cell r="N512">
            <v>0</v>
          </cell>
          <cell r="O512" t="str">
            <v xml:space="preserve"> </v>
          </cell>
          <cell r="P512">
            <v>0</v>
          </cell>
          <cell r="Q512">
            <v>0</v>
          </cell>
          <cell r="R512" t="str">
            <v xml:space="preserve"> </v>
          </cell>
          <cell r="S512" t="str">
            <v xml:space="preserve"> </v>
          </cell>
        </row>
        <row r="513">
          <cell r="B513">
            <v>104248</v>
          </cell>
          <cell r="C513" t="str">
            <v>WELLS FARGO H017</v>
          </cell>
          <cell r="D513" t="str">
            <v>WELL2H017</v>
          </cell>
          <cell r="E513">
            <v>367</v>
          </cell>
          <cell r="F513" t="str">
            <v>A</v>
          </cell>
          <cell r="G513" t="str">
            <v>A</v>
          </cell>
          <cell r="H513" t="str">
            <v>N</v>
          </cell>
          <cell r="I513" t="str">
            <v>Asset</v>
          </cell>
          <cell r="J513">
            <v>0</v>
          </cell>
          <cell r="K513">
            <v>0</v>
          </cell>
          <cell r="L513" t="str">
            <v xml:space="preserve"> </v>
          </cell>
          <cell r="M513" t="str">
            <v xml:space="preserve"> </v>
          </cell>
          <cell r="N513">
            <v>0</v>
          </cell>
          <cell r="O513" t="str">
            <v xml:space="preserve"> </v>
          </cell>
          <cell r="P513">
            <v>0</v>
          </cell>
          <cell r="Q513">
            <v>0</v>
          </cell>
          <cell r="R513" t="str">
            <v xml:space="preserve"> </v>
          </cell>
          <cell r="S513" t="str">
            <v xml:space="preserve"> </v>
          </cell>
        </row>
        <row r="514">
          <cell r="B514">
            <v>104249</v>
          </cell>
          <cell r="C514" t="str">
            <v>WELLS FARGO H018</v>
          </cell>
          <cell r="D514" t="str">
            <v>WELL2H018</v>
          </cell>
          <cell r="E514">
            <v>367</v>
          </cell>
          <cell r="F514" t="str">
            <v>A</v>
          </cell>
          <cell r="G514" t="str">
            <v>A</v>
          </cell>
          <cell r="H514" t="str">
            <v>N</v>
          </cell>
          <cell r="I514" t="str">
            <v>Asset</v>
          </cell>
          <cell r="J514">
            <v>0</v>
          </cell>
          <cell r="K514">
            <v>0</v>
          </cell>
          <cell r="L514" t="str">
            <v xml:space="preserve"> </v>
          </cell>
          <cell r="M514" t="str">
            <v xml:space="preserve"> </v>
          </cell>
          <cell r="N514">
            <v>0</v>
          </cell>
          <cell r="O514" t="str">
            <v xml:space="preserve"> </v>
          </cell>
          <cell r="P514">
            <v>0</v>
          </cell>
          <cell r="Q514">
            <v>0</v>
          </cell>
          <cell r="R514" t="str">
            <v xml:space="preserve"> </v>
          </cell>
          <cell r="S514" t="str">
            <v xml:space="preserve"> </v>
          </cell>
        </row>
        <row r="515">
          <cell r="B515">
            <v>104250</v>
          </cell>
          <cell r="C515" t="str">
            <v>WELLS FARGO H019</v>
          </cell>
          <cell r="D515" t="str">
            <v>WELL2H019</v>
          </cell>
          <cell r="E515">
            <v>367</v>
          </cell>
          <cell r="F515" t="str">
            <v>A</v>
          </cell>
          <cell r="G515" t="str">
            <v>A</v>
          </cell>
          <cell r="H515" t="str">
            <v>N</v>
          </cell>
          <cell r="I515" t="str">
            <v>Asset</v>
          </cell>
          <cell r="J515">
            <v>0</v>
          </cell>
          <cell r="K515">
            <v>0</v>
          </cell>
          <cell r="L515" t="str">
            <v xml:space="preserve"> </v>
          </cell>
          <cell r="M515" t="str">
            <v xml:space="preserve"> </v>
          </cell>
          <cell r="N515">
            <v>0</v>
          </cell>
          <cell r="O515" t="str">
            <v xml:space="preserve"> </v>
          </cell>
          <cell r="P515">
            <v>0</v>
          </cell>
          <cell r="Q515">
            <v>0</v>
          </cell>
          <cell r="R515" t="str">
            <v xml:space="preserve"> </v>
          </cell>
          <cell r="S515" t="str">
            <v xml:space="preserve"> </v>
          </cell>
        </row>
        <row r="516">
          <cell r="B516">
            <v>104251</v>
          </cell>
          <cell r="C516" t="str">
            <v>WELLS FARGO H020</v>
          </cell>
          <cell r="D516" t="str">
            <v>WELL2H020</v>
          </cell>
          <cell r="E516">
            <v>367</v>
          </cell>
          <cell r="F516" t="str">
            <v>A</v>
          </cell>
          <cell r="G516" t="str">
            <v>A</v>
          </cell>
          <cell r="H516" t="str">
            <v>N</v>
          </cell>
          <cell r="I516" t="str">
            <v>Asset</v>
          </cell>
          <cell r="J516">
            <v>0</v>
          </cell>
          <cell r="K516">
            <v>0</v>
          </cell>
          <cell r="L516" t="str">
            <v xml:space="preserve"> </v>
          </cell>
          <cell r="M516" t="str">
            <v xml:space="preserve"> </v>
          </cell>
          <cell r="N516">
            <v>0</v>
          </cell>
          <cell r="O516" t="str">
            <v xml:space="preserve"> </v>
          </cell>
          <cell r="P516">
            <v>0</v>
          </cell>
          <cell r="Q516">
            <v>0</v>
          </cell>
          <cell r="R516" t="str">
            <v xml:space="preserve"> </v>
          </cell>
          <cell r="S516" t="str">
            <v xml:space="preserve"> </v>
          </cell>
        </row>
        <row r="517">
          <cell r="B517">
            <v>104252</v>
          </cell>
          <cell r="C517" t="str">
            <v>BNY MELLON D003</v>
          </cell>
          <cell r="D517" t="str">
            <v>MELLOD003</v>
          </cell>
          <cell r="E517">
            <v>367</v>
          </cell>
          <cell r="F517" t="str">
            <v>A</v>
          </cell>
          <cell r="G517" t="str">
            <v>A</v>
          </cell>
          <cell r="H517" t="str">
            <v>N</v>
          </cell>
          <cell r="I517" t="str">
            <v>Asset</v>
          </cell>
          <cell r="J517">
            <v>0</v>
          </cell>
          <cell r="K517">
            <v>0</v>
          </cell>
          <cell r="L517" t="str">
            <v xml:space="preserve"> </v>
          </cell>
          <cell r="M517" t="str">
            <v xml:space="preserve"> </v>
          </cell>
          <cell r="N517">
            <v>0</v>
          </cell>
          <cell r="O517" t="str">
            <v xml:space="preserve"> </v>
          </cell>
          <cell r="P517">
            <v>0</v>
          </cell>
          <cell r="Q517">
            <v>0</v>
          </cell>
          <cell r="R517" t="str">
            <v xml:space="preserve"> </v>
          </cell>
          <cell r="S517" t="str">
            <v xml:space="preserve"> </v>
          </cell>
        </row>
        <row r="518">
          <cell r="B518">
            <v>104253</v>
          </cell>
          <cell r="C518" t="str">
            <v>WELLS FARGO C001</v>
          </cell>
          <cell r="D518" t="str">
            <v>WELL2C001</v>
          </cell>
          <cell r="E518">
            <v>367</v>
          </cell>
          <cell r="F518" t="str">
            <v>A</v>
          </cell>
          <cell r="G518" t="str">
            <v>A</v>
          </cell>
          <cell r="H518" t="str">
            <v>N</v>
          </cell>
          <cell r="I518" t="str">
            <v>Asset</v>
          </cell>
          <cell r="J518">
            <v>0</v>
          </cell>
          <cell r="K518">
            <v>0</v>
          </cell>
          <cell r="L518" t="str">
            <v xml:space="preserve"> </v>
          </cell>
          <cell r="M518" t="str">
            <v xml:space="preserve"> </v>
          </cell>
          <cell r="N518">
            <v>0</v>
          </cell>
          <cell r="O518" t="str">
            <v xml:space="preserve"> </v>
          </cell>
          <cell r="P518">
            <v>0</v>
          </cell>
          <cell r="Q518">
            <v>0</v>
          </cell>
          <cell r="R518" t="str">
            <v xml:space="preserve"> </v>
          </cell>
          <cell r="S518" t="str">
            <v xml:space="preserve"> </v>
          </cell>
        </row>
        <row r="519">
          <cell r="B519">
            <v>104254</v>
          </cell>
          <cell r="C519" t="str">
            <v>WELLS FARGO C002</v>
          </cell>
          <cell r="D519" t="str">
            <v>WELL2C002</v>
          </cell>
          <cell r="E519">
            <v>367</v>
          </cell>
          <cell r="F519" t="str">
            <v>A</v>
          </cell>
          <cell r="G519" t="str">
            <v>A</v>
          </cell>
          <cell r="H519" t="str">
            <v>N</v>
          </cell>
          <cell r="I519" t="str">
            <v>Asset</v>
          </cell>
          <cell r="J519">
            <v>0</v>
          </cell>
          <cell r="K519">
            <v>0</v>
          </cell>
          <cell r="L519" t="str">
            <v xml:space="preserve"> </v>
          </cell>
          <cell r="M519" t="str">
            <v xml:space="preserve"> </v>
          </cell>
          <cell r="N519">
            <v>0</v>
          </cell>
          <cell r="O519" t="str">
            <v xml:space="preserve"> </v>
          </cell>
          <cell r="P519">
            <v>0</v>
          </cell>
          <cell r="Q519">
            <v>0</v>
          </cell>
          <cell r="R519" t="str">
            <v xml:space="preserve"> </v>
          </cell>
          <cell r="S519" t="str">
            <v xml:space="preserve"> </v>
          </cell>
        </row>
        <row r="520">
          <cell r="B520">
            <v>104255</v>
          </cell>
          <cell r="C520" t="str">
            <v>WELLS FARGO C003</v>
          </cell>
          <cell r="D520" t="str">
            <v>WELL2C003</v>
          </cell>
          <cell r="E520">
            <v>367</v>
          </cell>
          <cell r="F520" t="str">
            <v>A</v>
          </cell>
          <cell r="G520" t="str">
            <v>A</v>
          </cell>
          <cell r="H520" t="str">
            <v>N</v>
          </cell>
          <cell r="I520" t="str">
            <v>Asset</v>
          </cell>
          <cell r="J520">
            <v>0</v>
          </cell>
          <cell r="K520">
            <v>0</v>
          </cell>
          <cell r="L520" t="str">
            <v xml:space="preserve"> </v>
          </cell>
          <cell r="M520" t="str">
            <v xml:space="preserve"> </v>
          </cell>
          <cell r="N520">
            <v>0</v>
          </cell>
          <cell r="O520" t="str">
            <v xml:space="preserve"> </v>
          </cell>
          <cell r="P520">
            <v>0</v>
          </cell>
          <cell r="Q520">
            <v>0</v>
          </cell>
          <cell r="R520" t="str">
            <v xml:space="preserve"> </v>
          </cell>
          <cell r="S520" t="str">
            <v xml:space="preserve"> </v>
          </cell>
        </row>
        <row r="521">
          <cell r="B521">
            <v>104256</v>
          </cell>
          <cell r="C521" t="str">
            <v>WELLS FARGO C004</v>
          </cell>
          <cell r="D521" t="str">
            <v>WELL2C004</v>
          </cell>
          <cell r="E521">
            <v>367</v>
          </cell>
          <cell r="F521" t="str">
            <v>A</v>
          </cell>
          <cell r="G521" t="str">
            <v>A</v>
          </cell>
          <cell r="H521" t="str">
            <v>N</v>
          </cell>
          <cell r="I521" t="str">
            <v>Asset</v>
          </cell>
          <cell r="J521">
            <v>0</v>
          </cell>
          <cell r="K521">
            <v>0</v>
          </cell>
          <cell r="L521" t="str">
            <v xml:space="preserve"> </v>
          </cell>
          <cell r="M521" t="str">
            <v xml:space="preserve"> </v>
          </cell>
          <cell r="N521">
            <v>0</v>
          </cell>
          <cell r="O521" t="str">
            <v xml:space="preserve"> </v>
          </cell>
          <cell r="P521">
            <v>0</v>
          </cell>
          <cell r="Q521">
            <v>0</v>
          </cell>
          <cell r="R521" t="str">
            <v xml:space="preserve"> </v>
          </cell>
          <cell r="S521" t="str">
            <v xml:space="preserve"> </v>
          </cell>
        </row>
        <row r="522">
          <cell r="B522">
            <v>104257</v>
          </cell>
          <cell r="C522" t="str">
            <v>WELLS FARGO C005</v>
          </cell>
          <cell r="D522" t="str">
            <v>WELL2C005</v>
          </cell>
          <cell r="E522">
            <v>367</v>
          </cell>
          <cell r="F522" t="str">
            <v>A</v>
          </cell>
          <cell r="G522" t="str">
            <v>A</v>
          </cell>
          <cell r="H522" t="str">
            <v>N</v>
          </cell>
          <cell r="I522" t="str">
            <v>Asset</v>
          </cell>
          <cell r="J522">
            <v>0</v>
          </cell>
          <cell r="K522">
            <v>0</v>
          </cell>
          <cell r="L522" t="str">
            <v xml:space="preserve"> </v>
          </cell>
          <cell r="M522" t="str">
            <v xml:space="preserve"> </v>
          </cell>
          <cell r="N522">
            <v>0</v>
          </cell>
          <cell r="O522" t="str">
            <v xml:space="preserve"> </v>
          </cell>
          <cell r="P522">
            <v>0</v>
          </cell>
          <cell r="Q522">
            <v>0</v>
          </cell>
          <cell r="R522" t="str">
            <v xml:space="preserve"> </v>
          </cell>
          <cell r="S522" t="str">
            <v xml:space="preserve"> </v>
          </cell>
        </row>
        <row r="523">
          <cell r="B523">
            <v>104258</v>
          </cell>
          <cell r="C523" t="str">
            <v>WELLS FARGO C006</v>
          </cell>
          <cell r="D523" t="str">
            <v>WELL2C006</v>
          </cell>
          <cell r="E523">
            <v>367</v>
          </cell>
          <cell r="F523" t="str">
            <v>A</v>
          </cell>
          <cell r="G523" t="str">
            <v>A</v>
          </cell>
          <cell r="H523" t="str">
            <v>N</v>
          </cell>
          <cell r="I523" t="str">
            <v>Asset</v>
          </cell>
          <cell r="J523">
            <v>0</v>
          </cell>
          <cell r="K523">
            <v>0</v>
          </cell>
          <cell r="L523" t="str">
            <v xml:space="preserve"> </v>
          </cell>
          <cell r="M523" t="str">
            <v xml:space="preserve"> </v>
          </cell>
          <cell r="N523">
            <v>0</v>
          </cell>
          <cell r="O523" t="str">
            <v xml:space="preserve"> </v>
          </cell>
          <cell r="P523">
            <v>0</v>
          </cell>
          <cell r="Q523">
            <v>0</v>
          </cell>
          <cell r="R523" t="str">
            <v xml:space="preserve"> </v>
          </cell>
          <cell r="S523" t="str">
            <v xml:space="preserve"> </v>
          </cell>
        </row>
        <row r="524">
          <cell r="B524">
            <v>104259</v>
          </cell>
          <cell r="C524" t="str">
            <v>WELLS FARGO C007</v>
          </cell>
          <cell r="D524" t="str">
            <v>WELL2C007</v>
          </cell>
          <cell r="E524">
            <v>367</v>
          </cell>
          <cell r="F524" t="str">
            <v>A</v>
          </cell>
          <cell r="G524" t="str">
            <v>A</v>
          </cell>
          <cell r="H524" t="str">
            <v>N</v>
          </cell>
          <cell r="I524" t="str">
            <v>Asset</v>
          </cell>
          <cell r="J524">
            <v>0</v>
          </cell>
          <cell r="K524">
            <v>0</v>
          </cell>
          <cell r="L524" t="str">
            <v xml:space="preserve"> </v>
          </cell>
          <cell r="M524" t="str">
            <v xml:space="preserve"> </v>
          </cell>
          <cell r="N524">
            <v>0</v>
          </cell>
          <cell r="O524" t="str">
            <v xml:space="preserve"> </v>
          </cell>
          <cell r="P524">
            <v>0</v>
          </cell>
          <cell r="Q524">
            <v>0</v>
          </cell>
          <cell r="R524" t="str">
            <v xml:space="preserve"> </v>
          </cell>
          <cell r="S524" t="str">
            <v xml:space="preserve"> </v>
          </cell>
        </row>
        <row r="525">
          <cell r="B525">
            <v>104260</v>
          </cell>
          <cell r="C525" t="str">
            <v>WELLS FARGO H021</v>
          </cell>
          <cell r="D525" t="str">
            <v>WELL2H021</v>
          </cell>
          <cell r="E525">
            <v>367</v>
          </cell>
          <cell r="F525" t="str">
            <v>A</v>
          </cell>
          <cell r="G525" t="str">
            <v>A</v>
          </cell>
          <cell r="H525" t="str">
            <v>N</v>
          </cell>
          <cell r="I525" t="str">
            <v>Asset</v>
          </cell>
          <cell r="J525">
            <v>0</v>
          </cell>
          <cell r="K525">
            <v>0</v>
          </cell>
          <cell r="L525" t="str">
            <v xml:space="preserve"> </v>
          </cell>
          <cell r="M525" t="str">
            <v xml:space="preserve"> </v>
          </cell>
          <cell r="N525">
            <v>0</v>
          </cell>
          <cell r="O525" t="str">
            <v xml:space="preserve"> </v>
          </cell>
          <cell r="P525">
            <v>0</v>
          </cell>
          <cell r="Q525">
            <v>0</v>
          </cell>
          <cell r="R525" t="str">
            <v xml:space="preserve"> </v>
          </cell>
          <cell r="S525" t="str">
            <v xml:space="preserve"> </v>
          </cell>
        </row>
        <row r="526">
          <cell r="B526">
            <v>104261</v>
          </cell>
          <cell r="C526" t="str">
            <v>WELLS FARGO H022</v>
          </cell>
          <cell r="D526" t="str">
            <v>WELL2H022</v>
          </cell>
          <cell r="E526">
            <v>367</v>
          </cell>
          <cell r="F526" t="str">
            <v>A</v>
          </cell>
          <cell r="G526" t="str">
            <v>A</v>
          </cell>
          <cell r="H526" t="str">
            <v>N</v>
          </cell>
          <cell r="I526" t="str">
            <v>Asset</v>
          </cell>
          <cell r="J526">
            <v>0</v>
          </cell>
          <cell r="K526">
            <v>0</v>
          </cell>
          <cell r="L526" t="str">
            <v xml:space="preserve"> </v>
          </cell>
          <cell r="M526" t="str">
            <v xml:space="preserve"> </v>
          </cell>
          <cell r="N526">
            <v>0</v>
          </cell>
          <cell r="O526" t="str">
            <v xml:space="preserve"> </v>
          </cell>
          <cell r="P526">
            <v>0</v>
          </cell>
          <cell r="Q526">
            <v>0</v>
          </cell>
          <cell r="R526" t="str">
            <v xml:space="preserve"> </v>
          </cell>
          <cell r="S526" t="str">
            <v xml:space="preserve"> </v>
          </cell>
        </row>
        <row r="527">
          <cell r="B527">
            <v>104262</v>
          </cell>
          <cell r="C527" t="str">
            <v>WELLS FARGO K001</v>
          </cell>
          <cell r="D527" t="str">
            <v>WELL2K001</v>
          </cell>
          <cell r="E527">
            <v>367</v>
          </cell>
          <cell r="F527" t="str">
            <v>A</v>
          </cell>
          <cell r="G527" t="str">
            <v>A</v>
          </cell>
          <cell r="H527" t="str">
            <v>N</v>
          </cell>
          <cell r="I527" t="str">
            <v>Asset</v>
          </cell>
          <cell r="J527">
            <v>0</v>
          </cell>
          <cell r="K527">
            <v>0</v>
          </cell>
          <cell r="L527">
            <v>0</v>
          </cell>
          <cell r="M527">
            <v>0</v>
          </cell>
          <cell r="N527">
            <v>0</v>
          </cell>
          <cell r="O527">
            <v>0</v>
          </cell>
          <cell r="P527">
            <v>0</v>
          </cell>
          <cell r="Q527">
            <v>0</v>
          </cell>
          <cell r="R527">
            <v>0</v>
          </cell>
          <cell r="S527">
            <v>0</v>
          </cell>
        </row>
        <row r="528">
          <cell r="B528">
            <v>104263</v>
          </cell>
          <cell r="C528" t="str">
            <v>WELLS FARGO K002</v>
          </cell>
          <cell r="D528" t="str">
            <v>WELL2K002</v>
          </cell>
          <cell r="E528">
            <v>367</v>
          </cell>
          <cell r="F528" t="str">
            <v>A</v>
          </cell>
          <cell r="G528" t="str">
            <v>A</v>
          </cell>
          <cell r="H528" t="str">
            <v>N</v>
          </cell>
          <cell r="I528" t="str">
            <v>Asset</v>
          </cell>
          <cell r="J528">
            <v>0</v>
          </cell>
          <cell r="K528">
            <v>0</v>
          </cell>
          <cell r="L528">
            <v>0</v>
          </cell>
          <cell r="M528">
            <v>0</v>
          </cell>
          <cell r="N528">
            <v>0</v>
          </cell>
          <cell r="O528">
            <v>0</v>
          </cell>
          <cell r="P528">
            <v>0</v>
          </cell>
          <cell r="Q528">
            <v>0</v>
          </cell>
          <cell r="R528">
            <v>0</v>
          </cell>
          <cell r="S528">
            <v>0</v>
          </cell>
        </row>
        <row r="529">
          <cell r="B529">
            <v>104264</v>
          </cell>
          <cell r="C529" t="str">
            <v>WELLS FARGO K003</v>
          </cell>
          <cell r="D529" t="str">
            <v>WELL2K003</v>
          </cell>
          <cell r="E529">
            <v>367</v>
          </cell>
          <cell r="F529" t="str">
            <v>A</v>
          </cell>
          <cell r="G529" t="str">
            <v>A</v>
          </cell>
          <cell r="H529" t="str">
            <v>N</v>
          </cell>
          <cell r="I529" t="str">
            <v>Asset</v>
          </cell>
          <cell r="J529">
            <v>0</v>
          </cell>
          <cell r="K529">
            <v>0</v>
          </cell>
          <cell r="L529">
            <v>0</v>
          </cell>
          <cell r="M529">
            <v>0</v>
          </cell>
          <cell r="N529">
            <v>0</v>
          </cell>
          <cell r="O529">
            <v>0</v>
          </cell>
          <cell r="P529">
            <v>0</v>
          </cell>
          <cell r="Q529">
            <v>0</v>
          </cell>
          <cell r="R529">
            <v>0</v>
          </cell>
          <cell r="S529">
            <v>0</v>
          </cell>
        </row>
        <row r="530">
          <cell r="B530">
            <v>104265</v>
          </cell>
          <cell r="C530" t="str">
            <v>WELLS FARGO K004</v>
          </cell>
          <cell r="D530" t="str">
            <v>WELL2K004</v>
          </cell>
          <cell r="E530">
            <v>367</v>
          </cell>
          <cell r="F530" t="str">
            <v>A</v>
          </cell>
          <cell r="G530" t="str">
            <v>A</v>
          </cell>
          <cell r="H530" t="str">
            <v>N</v>
          </cell>
          <cell r="I530" t="str">
            <v>Asset</v>
          </cell>
          <cell r="J530">
            <v>0</v>
          </cell>
          <cell r="K530">
            <v>0</v>
          </cell>
          <cell r="L530">
            <v>0</v>
          </cell>
          <cell r="M530">
            <v>0</v>
          </cell>
          <cell r="N530">
            <v>0</v>
          </cell>
          <cell r="O530">
            <v>0</v>
          </cell>
          <cell r="P530">
            <v>0</v>
          </cell>
          <cell r="Q530">
            <v>0</v>
          </cell>
          <cell r="R530">
            <v>0</v>
          </cell>
          <cell r="S530">
            <v>0</v>
          </cell>
        </row>
        <row r="531">
          <cell r="B531">
            <v>104266</v>
          </cell>
          <cell r="C531" t="str">
            <v>WELLS FARGO K005</v>
          </cell>
          <cell r="D531" t="str">
            <v>WELL2K005</v>
          </cell>
          <cell r="E531">
            <v>367</v>
          </cell>
          <cell r="F531" t="str">
            <v>A</v>
          </cell>
          <cell r="G531" t="str">
            <v>A</v>
          </cell>
          <cell r="H531" t="str">
            <v>N</v>
          </cell>
          <cell r="I531" t="str">
            <v>Asset</v>
          </cell>
          <cell r="J531">
            <v>0</v>
          </cell>
          <cell r="K531">
            <v>0</v>
          </cell>
          <cell r="L531">
            <v>0</v>
          </cell>
          <cell r="M531">
            <v>0</v>
          </cell>
          <cell r="N531">
            <v>0</v>
          </cell>
          <cell r="O531">
            <v>0</v>
          </cell>
          <cell r="P531">
            <v>0</v>
          </cell>
          <cell r="Q531">
            <v>0</v>
          </cell>
          <cell r="R531">
            <v>0</v>
          </cell>
          <cell r="S531">
            <v>0</v>
          </cell>
        </row>
        <row r="532">
          <cell r="B532">
            <v>104267</v>
          </cell>
          <cell r="C532" t="str">
            <v>WELLS FARGO K006</v>
          </cell>
          <cell r="D532" t="str">
            <v>WELL2K006</v>
          </cell>
          <cell r="E532">
            <v>367</v>
          </cell>
          <cell r="F532" t="str">
            <v>A</v>
          </cell>
          <cell r="G532" t="str">
            <v>A</v>
          </cell>
          <cell r="H532" t="str">
            <v>N</v>
          </cell>
          <cell r="I532" t="str">
            <v>Asset</v>
          </cell>
          <cell r="J532">
            <v>0</v>
          </cell>
          <cell r="K532">
            <v>0</v>
          </cell>
          <cell r="L532">
            <v>0</v>
          </cell>
          <cell r="M532">
            <v>0</v>
          </cell>
          <cell r="N532">
            <v>0</v>
          </cell>
          <cell r="O532">
            <v>0</v>
          </cell>
          <cell r="P532">
            <v>0</v>
          </cell>
          <cell r="Q532">
            <v>0</v>
          </cell>
          <cell r="R532">
            <v>0</v>
          </cell>
          <cell r="S532">
            <v>0</v>
          </cell>
        </row>
        <row r="533">
          <cell r="B533">
            <v>104268</v>
          </cell>
          <cell r="C533" t="str">
            <v>WELLS FARGO K007</v>
          </cell>
          <cell r="D533" t="str">
            <v>WELL2K007</v>
          </cell>
          <cell r="E533">
            <v>367</v>
          </cell>
          <cell r="F533" t="str">
            <v>A</v>
          </cell>
          <cell r="G533" t="str">
            <v>A</v>
          </cell>
          <cell r="H533" t="str">
            <v>N</v>
          </cell>
          <cell r="I533" t="str">
            <v>Asset</v>
          </cell>
          <cell r="J533">
            <v>0</v>
          </cell>
          <cell r="K533">
            <v>0</v>
          </cell>
          <cell r="L533">
            <v>0</v>
          </cell>
          <cell r="M533">
            <v>0</v>
          </cell>
          <cell r="N533">
            <v>0</v>
          </cell>
          <cell r="O533">
            <v>0</v>
          </cell>
          <cell r="P533">
            <v>0</v>
          </cell>
          <cell r="Q533">
            <v>0</v>
          </cell>
          <cell r="R533">
            <v>0</v>
          </cell>
          <cell r="S533">
            <v>0</v>
          </cell>
        </row>
        <row r="534">
          <cell r="B534">
            <v>104269</v>
          </cell>
          <cell r="C534" t="str">
            <v>WELLS FARGO K008</v>
          </cell>
          <cell r="D534" t="str">
            <v>WELL2K008</v>
          </cell>
          <cell r="E534">
            <v>367</v>
          </cell>
          <cell r="F534" t="str">
            <v>A</v>
          </cell>
          <cell r="G534" t="str">
            <v>A</v>
          </cell>
          <cell r="H534" t="str">
            <v>N</v>
          </cell>
          <cell r="I534" t="str">
            <v>Asset</v>
          </cell>
          <cell r="J534">
            <v>0</v>
          </cell>
          <cell r="K534">
            <v>0</v>
          </cell>
          <cell r="L534">
            <v>0</v>
          </cell>
          <cell r="M534">
            <v>0</v>
          </cell>
          <cell r="N534">
            <v>0</v>
          </cell>
          <cell r="O534">
            <v>0</v>
          </cell>
          <cell r="P534">
            <v>0</v>
          </cell>
          <cell r="Q534">
            <v>0</v>
          </cell>
          <cell r="R534">
            <v>0</v>
          </cell>
          <cell r="S534">
            <v>0</v>
          </cell>
        </row>
        <row r="535">
          <cell r="B535">
            <v>104270</v>
          </cell>
          <cell r="C535" t="str">
            <v>WELLS FARGO K009</v>
          </cell>
          <cell r="D535" t="str">
            <v>WELL2K009</v>
          </cell>
          <cell r="E535">
            <v>367</v>
          </cell>
          <cell r="F535" t="str">
            <v>A</v>
          </cell>
          <cell r="G535" t="str">
            <v>A</v>
          </cell>
          <cell r="H535" t="str">
            <v>N</v>
          </cell>
          <cell r="I535" t="str">
            <v>Asset</v>
          </cell>
          <cell r="J535">
            <v>0</v>
          </cell>
          <cell r="K535">
            <v>0</v>
          </cell>
          <cell r="L535">
            <v>0</v>
          </cell>
          <cell r="M535">
            <v>0</v>
          </cell>
          <cell r="N535">
            <v>0</v>
          </cell>
          <cell r="O535">
            <v>0</v>
          </cell>
          <cell r="P535">
            <v>0</v>
          </cell>
          <cell r="Q535">
            <v>0</v>
          </cell>
          <cell r="R535">
            <v>0</v>
          </cell>
          <cell r="S535">
            <v>0</v>
          </cell>
        </row>
        <row r="536">
          <cell r="B536">
            <v>104271</v>
          </cell>
          <cell r="C536" t="str">
            <v>WELLS FARGO K010</v>
          </cell>
          <cell r="D536" t="str">
            <v>WELL2K010</v>
          </cell>
          <cell r="E536">
            <v>367</v>
          </cell>
          <cell r="F536" t="str">
            <v>A</v>
          </cell>
          <cell r="G536" t="str">
            <v>A</v>
          </cell>
          <cell r="H536" t="str">
            <v>N</v>
          </cell>
          <cell r="I536" t="str">
            <v>Asset</v>
          </cell>
          <cell r="J536">
            <v>0</v>
          </cell>
          <cell r="K536">
            <v>0</v>
          </cell>
          <cell r="L536">
            <v>0</v>
          </cell>
          <cell r="M536">
            <v>0</v>
          </cell>
          <cell r="N536">
            <v>0</v>
          </cell>
          <cell r="O536">
            <v>0</v>
          </cell>
          <cell r="P536">
            <v>0</v>
          </cell>
          <cell r="Q536">
            <v>0</v>
          </cell>
          <cell r="R536">
            <v>0</v>
          </cell>
          <cell r="S536">
            <v>0</v>
          </cell>
        </row>
        <row r="537">
          <cell r="B537">
            <v>104272</v>
          </cell>
          <cell r="C537" t="str">
            <v>WELLS FARGO K011</v>
          </cell>
          <cell r="D537" t="str">
            <v>WELL2K011</v>
          </cell>
          <cell r="E537">
            <v>367</v>
          </cell>
          <cell r="F537" t="str">
            <v>A</v>
          </cell>
          <cell r="G537" t="str">
            <v>A</v>
          </cell>
          <cell r="H537" t="str">
            <v>N</v>
          </cell>
          <cell r="I537" t="str">
            <v>Asset</v>
          </cell>
          <cell r="J537">
            <v>0</v>
          </cell>
          <cell r="K537">
            <v>0</v>
          </cell>
          <cell r="L537">
            <v>0</v>
          </cell>
          <cell r="M537">
            <v>0</v>
          </cell>
          <cell r="N537">
            <v>0</v>
          </cell>
          <cell r="O537">
            <v>0</v>
          </cell>
          <cell r="P537">
            <v>0</v>
          </cell>
          <cell r="Q537">
            <v>0</v>
          </cell>
          <cell r="R537">
            <v>0</v>
          </cell>
          <cell r="S537">
            <v>0</v>
          </cell>
        </row>
        <row r="538">
          <cell r="B538">
            <v>104273</v>
          </cell>
          <cell r="C538" t="str">
            <v>WELLS FARGO K012</v>
          </cell>
          <cell r="D538" t="str">
            <v>WELL2K012</v>
          </cell>
          <cell r="E538">
            <v>367</v>
          </cell>
          <cell r="F538" t="str">
            <v>A</v>
          </cell>
          <cell r="G538" t="str">
            <v>A</v>
          </cell>
          <cell r="H538" t="str">
            <v>N</v>
          </cell>
          <cell r="I538" t="str">
            <v>Asset</v>
          </cell>
          <cell r="J538">
            <v>0</v>
          </cell>
          <cell r="K538">
            <v>0</v>
          </cell>
          <cell r="L538">
            <v>0</v>
          </cell>
          <cell r="M538">
            <v>0</v>
          </cell>
          <cell r="N538">
            <v>0</v>
          </cell>
          <cell r="O538">
            <v>0</v>
          </cell>
          <cell r="P538">
            <v>0</v>
          </cell>
          <cell r="Q538">
            <v>0</v>
          </cell>
          <cell r="R538">
            <v>0</v>
          </cell>
          <cell r="S538">
            <v>0</v>
          </cell>
        </row>
        <row r="539">
          <cell r="B539">
            <v>104274</v>
          </cell>
          <cell r="C539" t="str">
            <v>WELLS FARGO K013</v>
          </cell>
          <cell r="D539" t="str">
            <v>WELL2K013</v>
          </cell>
          <cell r="E539">
            <v>367</v>
          </cell>
          <cell r="F539" t="str">
            <v>A</v>
          </cell>
          <cell r="G539" t="str">
            <v>A</v>
          </cell>
          <cell r="H539" t="str">
            <v>N</v>
          </cell>
          <cell r="I539" t="str">
            <v>Asset</v>
          </cell>
          <cell r="J539">
            <v>0</v>
          </cell>
          <cell r="K539">
            <v>0</v>
          </cell>
          <cell r="L539">
            <v>0</v>
          </cell>
          <cell r="M539">
            <v>0</v>
          </cell>
          <cell r="N539">
            <v>0</v>
          </cell>
          <cell r="O539">
            <v>0</v>
          </cell>
          <cell r="P539">
            <v>0</v>
          </cell>
          <cell r="Q539">
            <v>0</v>
          </cell>
          <cell r="R539">
            <v>0</v>
          </cell>
          <cell r="S539">
            <v>0</v>
          </cell>
        </row>
        <row r="540">
          <cell r="B540">
            <v>104275</v>
          </cell>
          <cell r="C540" t="str">
            <v>WELLS FARGO K014</v>
          </cell>
          <cell r="D540" t="str">
            <v>WELL2K014</v>
          </cell>
          <cell r="E540">
            <v>367</v>
          </cell>
          <cell r="F540" t="str">
            <v>A</v>
          </cell>
          <cell r="G540" t="str">
            <v>A</v>
          </cell>
          <cell r="H540" t="str">
            <v>N</v>
          </cell>
          <cell r="I540" t="str">
            <v>Asset</v>
          </cell>
          <cell r="J540">
            <v>0</v>
          </cell>
          <cell r="K540">
            <v>0</v>
          </cell>
          <cell r="L540">
            <v>0</v>
          </cell>
          <cell r="M540">
            <v>0</v>
          </cell>
          <cell r="N540">
            <v>0</v>
          </cell>
          <cell r="O540">
            <v>0</v>
          </cell>
          <cell r="P540">
            <v>0</v>
          </cell>
          <cell r="Q540">
            <v>0</v>
          </cell>
          <cell r="R540">
            <v>0</v>
          </cell>
          <cell r="S540">
            <v>0</v>
          </cell>
        </row>
        <row r="541">
          <cell r="B541">
            <v>104276</v>
          </cell>
          <cell r="C541" t="str">
            <v>WELLS FARGO K015</v>
          </cell>
          <cell r="D541" t="str">
            <v>WELL2K015</v>
          </cell>
          <cell r="E541">
            <v>367</v>
          </cell>
          <cell r="F541" t="str">
            <v>A</v>
          </cell>
          <cell r="G541" t="str">
            <v>A</v>
          </cell>
          <cell r="H541" t="str">
            <v>N</v>
          </cell>
          <cell r="I541" t="str">
            <v>Asset</v>
          </cell>
          <cell r="J541">
            <v>0</v>
          </cell>
          <cell r="K541">
            <v>0</v>
          </cell>
          <cell r="L541">
            <v>0</v>
          </cell>
          <cell r="M541">
            <v>0</v>
          </cell>
          <cell r="N541">
            <v>0</v>
          </cell>
          <cell r="O541">
            <v>0</v>
          </cell>
          <cell r="P541">
            <v>0</v>
          </cell>
          <cell r="Q541">
            <v>0</v>
          </cell>
          <cell r="R541">
            <v>0</v>
          </cell>
          <cell r="S541">
            <v>0</v>
          </cell>
        </row>
        <row r="542">
          <cell r="B542">
            <v>104277</v>
          </cell>
          <cell r="C542" t="str">
            <v>WELLS FARGO K016</v>
          </cell>
          <cell r="D542" t="str">
            <v>WELL2K016</v>
          </cell>
          <cell r="E542">
            <v>367</v>
          </cell>
          <cell r="F542" t="str">
            <v>A</v>
          </cell>
          <cell r="G542" t="str">
            <v>A</v>
          </cell>
          <cell r="H542" t="str">
            <v>N</v>
          </cell>
          <cell r="I542" t="str">
            <v>Asset</v>
          </cell>
          <cell r="J542">
            <v>0</v>
          </cell>
          <cell r="K542">
            <v>0</v>
          </cell>
          <cell r="L542">
            <v>0</v>
          </cell>
          <cell r="M542">
            <v>0</v>
          </cell>
          <cell r="N542">
            <v>0</v>
          </cell>
          <cell r="O542">
            <v>0</v>
          </cell>
          <cell r="P542">
            <v>0</v>
          </cell>
          <cell r="Q542">
            <v>0</v>
          </cell>
          <cell r="R542">
            <v>0</v>
          </cell>
          <cell r="S542">
            <v>0</v>
          </cell>
        </row>
        <row r="543">
          <cell r="B543">
            <v>104278</v>
          </cell>
          <cell r="C543" t="str">
            <v>WELLS FARGO K017</v>
          </cell>
          <cell r="D543" t="str">
            <v>WELL2K017</v>
          </cell>
          <cell r="E543">
            <v>367</v>
          </cell>
          <cell r="F543" t="str">
            <v>A</v>
          </cell>
          <cell r="G543" t="str">
            <v>A</v>
          </cell>
          <cell r="H543" t="str">
            <v>N</v>
          </cell>
          <cell r="I543" t="str">
            <v>Asset</v>
          </cell>
          <cell r="J543">
            <v>0</v>
          </cell>
          <cell r="K543">
            <v>0</v>
          </cell>
          <cell r="L543">
            <v>0</v>
          </cell>
          <cell r="M543">
            <v>0</v>
          </cell>
          <cell r="N543">
            <v>0</v>
          </cell>
          <cell r="O543">
            <v>0</v>
          </cell>
          <cell r="P543">
            <v>0</v>
          </cell>
          <cell r="Q543">
            <v>0</v>
          </cell>
          <cell r="R543">
            <v>0</v>
          </cell>
          <cell r="S543">
            <v>0</v>
          </cell>
        </row>
        <row r="544">
          <cell r="B544">
            <v>104279</v>
          </cell>
          <cell r="C544" t="str">
            <v>WELLS FARGO L001</v>
          </cell>
          <cell r="D544" t="str">
            <v>WELL2L001</v>
          </cell>
          <cell r="E544">
            <v>367</v>
          </cell>
          <cell r="F544" t="str">
            <v>A</v>
          </cell>
          <cell r="G544" t="str">
            <v>A</v>
          </cell>
          <cell r="H544" t="str">
            <v>N</v>
          </cell>
          <cell r="I544" t="str">
            <v>Asset</v>
          </cell>
          <cell r="J544">
            <v>0</v>
          </cell>
          <cell r="K544">
            <v>0</v>
          </cell>
          <cell r="L544">
            <v>0</v>
          </cell>
          <cell r="M544">
            <v>0</v>
          </cell>
          <cell r="N544">
            <v>0</v>
          </cell>
          <cell r="O544">
            <v>0</v>
          </cell>
          <cell r="P544">
            <v>0</v>
          </cell>
          <cell r="Q544">
            <v>0</v>
          </cell>
          <cell r="R544">
            <v>0</v>
          </cell>
          <cell r="S544">
            <v>0</v>
          </cell>
        </row>
        <row r="545">
          <cell r="B545">
            <v>104280</v>
          </cell>
          <cell r="C545" t="str">
            <v>WELLS FARGO L002</v>
          </cell>
          <cell r="D545" t="str">
            <v>WELL2L002</v>
          </cell>
          <cell r="E545">
            <v>367</v>
          </cell>
          <cell r="F545" t="str">
            <v>A</v>
          </cell>
          <cell r="G545" t="str">
            <v>A</v>
          </cell>
          <cell r="H545" t="str">
            <v>N</v>
          </cell>
          <cell r="I545" t="str">
            <v>Asset</v>
          </cell>
          <cell r="J545">
            <v>0</v>
          </cell>
          <cell r="K545">
            <v>0</v>
          </cell>
          <cell r="L545">
            <v>0</v>
          </cell>
          <cell r="M545">
            <v>0</v>
          </cell>
          <cell r="N545">
            <v>0</v>
          </cell>
          <cell r="O545">
            <v>0</v>
          </cell>
          <cell r="P545">
            <v>0</v>
          </cell>
          <cell r="Q545">
            <v>0</v>
          </cell>
          <cell r="R545">
            <v>0</v>
          </cell>
          <cell r="S545">
            <v>0</v>
          </cell>
        </row>
        <row r="546">
          <cell r="B546">
            <v>104281</v>
          </cell>
          <cell r="C546" t="str">
            <v>WELLS FARGO L003</v>
          </cell>
          <cell r="D546" t="str">
            <v>WELL2L003</v>
          </cell>
          <cell r="E546">
            <v>367</v>
          </cell>
          <cell r="F546" t="str">
            <v>A</v>
          </cell>
          <cell r="G546" t="str">
            <v>A</v>
          </cell>
          <cell r="H546" t="str">
            <v>N</v>
          </cell>
          <cell r="I546" t="str">
            <v>Asset</v>
          </cell>
          <cell r="J546">
            <v>0</v>
          </cell>
          <cell r="K546">
            <v>0</v>
          </cell>
          <cell r="L546">
            <v>0</v>
          </cell>
          <cell r="M546">
            <v>0</v>
          </cell>
          <cell r="N546">
            <v>0</v>
          </cell>
          <cell r="O546">
            <v>0</v>
          </cell>
          <cell r="P546">
            <v>0</v>
          </cell>
          <cell r="Q546">
            <v>0</v>
          </cell>
          <cell r="R546">
            <v>0</v>
          </cell>
          <cell r="S546">
            <v>0</v>
          </cell>
        </row>
        <row r="547">
          <cell r="B547">
            <v>104282</v>
          </cell>
          <cell r="C547" t="str">
            <v>WELLS FARGO L004</v>
          </cell>
          <cell r="D547" t="str">
            <v>WELL2L004</v>
          </cell>
          <cell r="E547">
            <v>367</v>
          </cell>
          <cell r="F547" t="str">
            <v>A</v>
          </cell>
          <cell r="G547" t="str">
            <v>A</v>
          </cell>
          <cell r="H547" t="str">
            <v>N</v>
          </cell>
          <cell r="I547" t="str">
            <v>Asset</v>
          </cell>
          <cell r="J547">
            <v>0</v>
          </cell>
          <cell r="K547">
            <v>0</v>
          </cell>
          <cell r="L547">
            <v>0</v>
          </cell>
          <cell r="M547">
            <v>0</v>
          </cell>
          <cell r="N547">
            <v>0</v>
          </cell>
          <cell r="O547">
            <v>0</v>
          </cell>
          <cell r="P547">
            <v>0</v>
          </cell>
          <cell r="Q547">
            <v>0</v>
          </cell>
          <cell r="R547">
            <v>0</v>
          </cell>
          <cell r="S547">
            <v>0</v>
          </cell>
        </row>
        <row r="548">
          <cell r="B548">
            <v>104283</v>
          </cell>
          <cell r="C548" t="str">
            <v>WELLS FARGO L005</v>
          </cell>
          <cell r="D548" t="str">
            <v>WELL2L005</v>
          </cell>
          <cell r="E548">
            <v>367</v>
          </cell>
          <cell r="F548" t="str">
            <v>A</v>
          </cell>
          <cell r="G548" t="str">
            <v>A</v>
          </cell>
          <cell r="H548" t="str">
            <v>N</v>
          </cell>
          <cell r="I548" t="str">
            <v>Asset</v>
          </cell>
          <cell r="J548">
            <v>0</v>
          </cell>
          <cell r="K548">
            <v>0</v>
          </cell>
          <cell r="L548">
            <v>0</v>
          </cell>
          <cell r="M548">
            <v>0</v>
          </cell>
          <cell r="N548">
            <v>0</v>
          </cell>
          <cell r="O548">
            <v>0</v>
          </cell>
          <cell r="P548">
            <v>0</v>
          </cell>
          <cell r="Q548">
            <v>0</v>
          </cell>
          <cell r="R548">
            <v>0</v>
          </cell>
          <cell r="S548">
            <v>0</v>
          </cell>
        </row>
        <row r="549">
          <cell r="B549">
            <v>104284</v>
          </cell>
          <cell r="C549" t="str">
            <v>WELLS FARGO L006</v>
          </cell>
          <cell r="D549" t="str">
            <v>WELL2L006</v>
          </cell>
          <cell r="E549">
            <v>367</v>
          </cell>
          <cell r="F549" t="str">
            <v>A</v>
          </cell>
          <cell r="G549" t="str">
            <v>A</v>
          </cell>
          <cell r="H549" t="str">
            <v>N</v>
          </cell>
          <cell r="I549" t="str">
            <v>Asset</v>
          </cell>
          <cell r="J549">
            <v>0</v>
          </cell>
          <cell r="K549">
            <v>0</v>
          </cell>
          <cell r="L549">
            <v>0</v>
          </cell>
          <cell r="M549">
            <v>0</v>
          </cell>
          <cell r="N549">
            <v>0</v>
          </cell>
          <cell r="O549">
            <v>0</v>
          </cell>
          <cell r="P549">
            <v>0</v>
          </cell>
          <cell r="Q549">
            <v>0</v>
          </cell>
          <cell r="R549">
            <v>0</v>
          </cell>
          <cell r="S549">
            <v>0</v>
          </cell>
        </row>
        <row r="550">
          <cell r="B550">
            <v>104285</v>
          </cell>
          <cell r="C550" t="str">
            <v>WELLS FARGO L007</v>
          </cell>
          <cell r="D550" t="str">
            <v>WELL2L007</v>
          </cell>
          <cell r="E550">
            <v>367</v>
          </cell>
          <cell r="F550" t="str">
            <v>A</v>
          </cell>
          <cell r="G550" t="str">
            <v>A</v>
          </cell>
          <cell r="H550" t="str">
            <v>N</v>
          </cell>
          <cell r="I550" t="str">
            <v>Asset</v>
          </cell>
          <cell r="J550">
            <v>0</v>
          </cell>
          <cell r="K550">
            <v>0</v>
          </cell>
          <cell r="L550">
            <v>0</v>
          </cell>
          <cell r="M550">
            <v>0</v>
          </cell>
          <cell r="N550">
            <v>0</v>
          </cell>
          <cell r="O550">
            <v>0</v>
          </cell>
          <cell r="P550">
            <v>0</v>
          </cell>
          <cell r="Q550">
            <v>0</v>
          </cell>
          <cell r="R550">
            <v>0</v>
          </cell>
          <cell r="S550">
            <v>0</v>
          </cell>
        </row>
        <row r="551">
          <cell r="B551">
            <v>104286</v>
          </cell>
          <cell r="C551" t="str">
            <v>WELLS FARGO L008</v>
          </cell>
          <cell r="D551" t="str">
            <v>WELL2L008</v>
          </cell>
          <cell r="E551">
            <v>367</v>
          </cell>
          <cell r="F551" t="str">
            <v>A</v>
          </cell>
          <cell r="G551" t="str">
            <v>A</v>
          </cell>
          <cell r="H551" t="str">
            <v>N</v>
          </cell>
          <cell r="I551" t="str">
            <v>Asset</v>
          </cell>
          <cell r="J551">
            <v>0</v>
          </cell>
          <cell r="K551">
            <v>0</v>
          </cell>
          <cell r="L551">
            <v>0</v>
          </cell>
          <cell r="M551">
            <v>0</v>
          </cell>
          <cell r="N551">
            <v>0</v>
          </cell>
          <cell r="O551">
            <v>0</v>
          </cell>
          <cell r="P551">
            <v>0</v>
          </cell>
          <cell r="Q551">
            <v>0</v>
          </cell>
          <cell r="R551">
            <v>0</v>
          </cell>
          <cell r="S551">
            <v>0</v>
          </cell>
        </row>
        <row r="552">
          <cell r="B552">
            <v>104287</v>
          </cell>
          <cell r="C552" t="str">
            <v>WELLS FARGO L009</v>
          </cell>
          <cell r="D552" t="str">
            <v>WELL2L009</v>
          </cell>
          <cell r="E552">
            <v>367</v>
          </cell>
          <cell r="F552" t="str">
            <v>A</v>
          </cell>
          <cell r="G552" t="str">
            <v>A</v>
          </cell>
          <cell r="H552" t="str">
            <v>N</v>
          </cell>
          <cell r="I552" t="str">
            <v>Asset</v>
          </cell>
          <cell r="J552">
            <v>0</v>
          </cell>
          <cell r="K552">
            <v>0</v>
          </cell>
          <cell r="L552">
            <v>0</v>
          </cell>
          <cell r="M552">
            <v>0</v>
          </cell>
          <cell r="N552">
            <v>0</v>
          </cell>
          <cell r="O552">
            <v>0</v>
          </cell>
          <cell r="P552">
            <v>0</v>
          </cell>
          <cell r="Q552">
            <v>0</v>
          </cell>
          <cell r="R552">
            <v>0</v>
          </cell>
          <cell r="S552">
            <v>0</v>
          </cell>
        </row>
        <row r="553">
          <cell r="B553">
            <v>104288</v>
          </cell>
          <cell r="C553" t="str">
            <v>WELLS FARGO L010</v>
          </cell>
          <cell r="D553" t="str">
            <v>WELL2L010</v>
          </cell>
          <cell r="E553">
            <v>367</v>
          </cell>
          <cell r="F553" t="str">
            <v>A</v>
          </cell>
          <cell r="G553" t="str">
            <v>A</v>
          </cell>
          <cell r="H553" t="str">
            <v>N</v>
          </cell>
          <cell r="I553" t="str">
            <v>Asset</v>
          </cell>
          <cell r="J553">
            <v>0</v>
          </cell>
          <cell r="K553">
            <v>0</v>
          </cell>
          <cell r="L553">
            <v>0</v>
          </cell>
          <cell r="M553">
            <v>0</v>
          </cell>
          <cell r="N553">
            <v>0</v>
          </cell>
          <cell r="O553">
            <v>0</v>
          </cell>
          <cell r="P553">
            <v>0</v>
          </cell>
          <cell r="Q553">
            <v>0</v>
          </cell>
          <cell r="R553">
            <v>0</v>
          </cell>
          <cell r="S553">
            <v>0</v>
          </cell>
        </row>
        <row r="554">
          <cell r="B554">
            <v>104289</v>
          </cell>
          <cell r="C554" t="str">
            <v>WELLS FARGO L011</v>
          </cell>
          <cell r="D554" t="str">
            <v>WELL2L011</v>
          </cell>
          <cell r="E554">
            <v>367</v>
          </cell>
          <cell r="F554" t="str">
            <v>A</v>
          </cell>
          <cell r="G554" t="str">
            <v>A</v>
          </cell>
          <cell r="H554" t="str">
            <v>N</v>
          </cell>
          <cell r="I554" t="str">
            <v>Asset</v>
          </cell>
          <cell r="J554">
            <v>0</v>
          </cell>
          <cell r="K554">
            <v>0</v>
          </cell>
          <cell r="L554">
            <v>0</v>
          </cell>
          <cell r="M554">
            <v>0</v>
          </cell>
          <cell r="N554">
            <v>0</v>
          </cell>
          <cell r="O554">
            <v>0</v>
          </cell>
          <cell r="P554">
            <v>0</v>
          </cell>
          <cell r="Q554">
            <v>0</v>
          </cell>
          <cell r="R554">
            <v>0</v>
          </cell>
          <cell r="S554">
            <v>0</v>
          </cell>
        </row>
        <row r="555">
          <cell r="B555">
            <v>104290</v>
          </cell>
          <cell r="C555" t="str">
            <v>WELLS FARGO L012</v>
          </cell>
          <cell r="D555" t="str">
            <v>WELL2L012</v>
          </cell>
          <cell r="E555">
            <v>367</v>
          </cell>
          <cell r="F555" t="str">
            <v>A</v>
          </cell>
          <cell r="G555" t="str">
            <v>A</v>
          </cell>
          <cell r="H555" t="str">
            <v>N</v>
          </cell>
          <cell r="I555" t="str">
            <v>Asset</v>
          </cell>
          <cell r="J555">
            <v>0</v>
          </cell>
          <cell r="K555">
            <v>0</v>
          </cell>
          <cell r="L555">
            <v>0</v>
          </cell>
          <cell r="M555">
            <v>0</v>
          </cell>
          <cell r="N555">
            <v>0</v>
          </cell>
          <cell r="O555">
            <v>0</v>
          </cell>
          <cell r="P555">
            <v>0</v>
          </cell>
          <cell r="Q555">
            <v>0</v>
          </cell>
          <cell r="R555">
            <v>0</v>
          </cell>
          <cell r="S555">
            <v>0</v>
          </cell>
        </row>
        <row r="556">
          <cell r="B556">
            <v>104291</v>
          </cell>
          <cell r="C556" t="str">
            <v>WELLS FARGO L013</v>
          </cell>
          <cell r="D556" t="str">
            <v>WELL2L013</v>
          </cell>
          <cell r="E556">
            <v>367</v>
          </cell>
          <cell r="F556" t="str">
            <v>A</v>
          </cell>
          <cell r="G556" t="str">
            <v>A</v>
          </cell>
          <cell r="H556" t="str">
            <v>N</v>
          </cell>
          <cell r="I556" t="str">
            <v>Asset</v>
          </cell>
          <cell r="J556">
            <v>0</v>
          </cell>
          <cell r="K556">
            <v>0</v>
          </cell>
          <cell r="L556">
            <v>0</v>
          </cell>
          <cell r="M556">
            <v>0</v>
          </cell>
          <cell r="N556">
            <v>0</v>
          </cell>
          <cell r="O556">
            <v>0</v>
          </cell>
          <cell r="P556">
            <v>0</v>
          </cell>
          <cell r="Q556">
            <v>0</v>
          </cell>
          <cell r="R556">
            <v>0</v>
          </cell>
          <cell r="S556">
            <v>0</v>
          </cell>
        </row>
        <row r="557">
          <cell r="B557">
            <v>104292</v>
          </cell>
          <cell r="C557" t="str">
            <v>WELLS FARGO C010</v>
          </cell>
          <cell r="D557" t="str">
            <v>WELL2C010</v>
          </cell>
          <cell r="E557">
            <v>367</v>
          </cell>
          <cell r="F557" t="str">
            <v>A</v>
          </cell>
          <cell r="G557" t="str">
            <v>A</v>
          </cell>
          <cell r="H557" t="str">
            <v>N</v>
          </cell>
          <cell r="I557" t="str">
            <v>Asset</v>
          </cell>
          <cell r="J557">
            <v>0</v>
          </cell>
          <cell r="K557">
            <v>0</v>
          </cell>
          <cell r="L557">
            <v>0</v>
          </cell>
          <cell r="M557">
            <v>0</v>
          </cell>
          <cell r="N557">
            <v>0</v>
          </cell>
          <cell r="O557">
            <v>0</v>
          </cell>
          <cell r="P557">
            <v>0</v>
          </cell>
          <cell r="Q557">
            <v>0</v>
          </cell>
          <cell r="R557">
            <v>0</v>
          </cell>
          <cell r="S557">
            <v>0</v>
          </cell>
        </row>
        <row r="558">
          <cell r="B558">
            <v>104293</v>
          </cell>
          <cell r="C558" t="str">
            <v>WELLS FARGO K018</v>
          </cell>
          <cell r="D558" t="str">
            <v>WELL2K018</v>
          </cell>
          <cell r="E558">
            <v>367</v>
          </cell>
          <cell r="F558" t="str">
            <v>A</v>
          </cell>
          <cell r="G558" t="str">
            <v>A</v>
          </cell>
          <cell r="H558" t="str">
            <v>N</v>
          </cell>
          <cell r="I558" t="str">
            <v>Asset</v>
          </cell>
          <cell r="J558">
            <v>0</v>
          </cell>
          <cell r="K558">
            <v>0</v>
          </cell>
          <cell r="L558">
            <v>0</v>
          </cell>
          <cell r="M558">
            <v>0</v>
          </cell>
          <cell r="N558">
            <v>0</v>
          </cell>
          <cell r="O558">
            <v>0</v>
          </cell>
          <cell r="P558">
            <v>0</v>
          </cell>
          <cell r="Q558">
            <v>0</v>
          </cell>
          <cell r="R558">
            <v>0</v>
          </cell>
          <cell r="S558">
            <v>0</v>
          </cell>
        </row>
        <row r="559">
          <cell r="B559">
            <v>104294</v>
          </cell>
          <cell r="C559" t="str">
            <v>Behavior Health</v>
          </cell>
          <cell r="D559" t="str">
            <v>SHPBank</v>
          </cell>
          <cell r="E559">
            <v>367</v>
          </cell>
          <cell r="F559" t="str">
            <v>A</v>
          </cell>
          <cell r="G559" t="str">
            <v>A</v>
          </cell>
          <cell r="H559" t="str">
            <v>N</v>
          </cell>
          <cell r="I559" t="str">
            <v>Asset</v>
          </cell>
          <cell r="J559">
            <v>0</v>
          </cell>
          <cell r="K559">
            <v>0</v>
          </cell>
          <cell r="L559">
            <v>0</v>
          </cell>
          <cell r="M559">
            <v>0</v>
          </cell>
          <cell r="N559">
            <v>0</v>
          </cell>
          <cell r="O559">
            <v>0</v>
          </cell>
          <cell r="P559">
            <v>0</v>
          </cell>
          <cell r="Q559">
            <v>0</v>
          </cell>
          <cell r="R559">
            <v>0</v>
          </cell>
          <cell r="S559">
            <v>0</v>
          </cell>
        </row>
        <row r="560">
          <cell r="B560">
            <v>104295</v>
          </cell>
          <cell r="C560" t="str">
            <v>Texas Capital Bank</v>
          </cell>
          <cell r="D560" t="str">
            <v>TCBank</v>
          </cell>
          <cell r="E560">
            <v>367</v>
          </cell>
          <cell r="F560" t="str">
            <v>A</v>
          </cell>
          <cell r="G560" t="str">
            <v>A</v>
          </cell>
          <cell r="H560" t="str">
            <v>N</v>
          </cell>
          <cell r="I560" t="str">
            <v>Asset</v>
          </cell>
          <cell r="J560">
            <v>0</v>
          </cell>
          <cell r="K560">
            <v>0</v>
          </cell>
          <cell r="L560">
            <v>0</v>
          </cell>
          <cell r="M560">
            <v>0</v>
          </cell>
          <cell r="N560">
            <v>0</v>
          </cell>
          <cell r="O560">
            <v>0</v>
          </cell>
          <cell r="P560">
            <v>0</v>
          </cell>
          <cell r="Q560">
            <v>0</v>
          </cell>
          <cell r="R560">
            <v>0</v>
          </cell>
          <cell r="S560">
            <v>0</v>
          </cell>
        </row>
        <row r="561">
          <cell r="B561">
            <v>104296</v>
          </cell>
          <cell r="C561" t="str">
            <v>Ironstone</v>
          </cell>
          <cell r="D561" t="str">
            <v>Ironstone</v>
          </cell>
          <cell r="E561">
            <v>367</v>
          </cell>
          <cell r="F561" t="str">
            <v>A</v>
          </cell>
          <cell r="G561" t="str">
            <v>A</v>
          </cell>
          <cell r="H561" t="str">
            <v>N</v>
          </cell>
          <cell r="I561" t="str">
            <v>Asset</v>
          </cell>
          <cell r="J561">
            <v>0</v>
          </cell>
          <cell r="K561">
            <v>0</v>
          </cell>
          <cell r="L561">
            <v>0</v>
          </cell>
          <cell r="M561">
            <v>0</v>
          </cell>
          <cell r="N561">
            <v>0</v>
          </cell>
          <cell r="O561">
            <v>0</v>
          </cell>
          <cell r="P561">
            <v>0</v>
          </cell>
          <cell r="Q561">
            <v>0</v>
          </cell>
          <cell r="R561">
            <v>0</v>
          </cell>
          <cell r="S561">
            <v>0</v>
          </cell>
        </row>
        <row r="562">
          <cell r="B562">
            <v>104297</v>
          </cell>
          <cell r="C562" t="str">
            <v>Foundation Operating Account</v>
          </cell>
          <cell r="D562" t="str">
            <v>FoundOper</v>
          </cell>
          <cell r="E562">
            <v>367</v>
          </cell>
          <cell r="F562" t="str">
            <v>A</v>
          </cell>
          <cell r="G562" t="str">
            <v>A</v>
          </cell>
          <cell r="H562" t="str">
            <v>N</v>
          </cell>
          <cell r="I562" t="str">
            <v>Asset</v>
          </cell>
          <cell r="J562">
            <v>0</v>
          </cell>
          <cell r="K562">
            <v>0</v>
          </cell>
          <cell r="L562">
            <v>0</v>
          </cell>
          <cell r="M562">
            <v>0</v>
          </cell>
          <cell r="N562">
            <v>0</v>
          </cell>
          <cell r="O562">
            <v>0</v>
          </cell>
          <cell r="P562">
            <v>0</v>
          </cell>
          <cell r="Q562">
            <v>0</v>
          </cell>
          <cell r="R562">
            <v>0</v>
          </cell>
          <cell r="S562">
            <v>0</v>
          </cell>
        </row>
        <row r="563">
          <cell r="B563">
            <v>104298</v>
          </cell>
          <cell r="C563" t="str">
            <v>Bank of America B003</v>
          </cell>
          <cell r="D563" t="str">
            <v>BOFAB003</v>
          </cell>
          <cell r="E563">
            <v>367</v>
          </cell>
          <cell r="F563" t="str">
            <v>A</v>
          </cell>
          <cell r="G563" t="str">
            <v>A</v>
          </cell>
          <cell r="H563" t="str">
            <v>N</v>
          </cell>
          <cell r="I563" t="str">
            <v>Asset</v>
          </cell>
          <cell r="J563">
            <v>0</v>
          </cell>
          <cell r="K563">
            <v>0</v>
          </cell>
          <cell r="L563" t="str">
            <v xml:space="preserve"> </v>
          </cell>
          <cell r="M563" t="str">
            <v xml:space="preserve"> </v>
          </cell>
          <cell r="N563">
            <v>0</v>
          </cell>
          <cell r="O563" t="str">
            <v xml:space="preserve"> </v>
          </cell>
          <cell r="P563">
            <v>0</v>
          </cell>
          <cell r="Q563">
            <v>0</v>
          </cell>
          <cell r="R563" t="str">
            <v xml:space="preserve"> </v>
          </cell>
          <cell r="S563" t="str">
            <v xml:space="preserve"> </v>
          </cell>
        </row>
        <row r="564">
          <cell r="B564">
            <v>104299</v>
          </cell>
          <cell r="C564" t="str">
            <v>Non Alpha Fund Contra Cash</v>
          </cell>
          <cell r="D564" t="str">
            <v>CCRestrd</v>
          </cell>
          <cell r="E564">
            <v>367</v>
          </cell>
          <cell r="F564" t="str">
            <v>A</v>
          </cell>
          <cell r="G564" t="str">
            <v>A</v>
          </cell>
          <cell r="H564" t="str">
            <v>N</v>
          </cell>
          <cell r="I564" t="str">
            <v>Asset</v>
          </cell>
          <cell r="J564">
            <v>0</v>
          </cell>
          <cell r="K564">
            <v>0</v>
          </cell>
          <cell r="L564" t="str">
            <v xml:space="preserve"> </v>
          </cell>
          <cell r="M564" t="str">
            <v xml:space="preserve"> </v>
          </cell>
          <cell r="N564">
            <v>0</v>
          </cell>
          <cell r="O564" t="str">
            <v xml:space="preserve"> </v>
          </cell>
          <cell r="P564">
            <v>0</v>
          </cell>
          <cell r="Q564">
            <v>0</v>
          </cell>
          <cell r="R564" t="str">
            <v xml:space="preserve"> </v>
          </cell>
          <cell r="S564" t="str">
            <v xml:space="preserve"> </v>
          </cell>
        </row>
        <row r="565">
          <cell r="B565">
            <v>104300</v>
          </cell>
          <cell r="C565" t="str">
            <v>WELLS FARGO A026</v>
          </cell>
          <cell r="D565" t="str">
            <v>WELL2A026</v>
          </cell>
          <cell r="E565">
            <v>367</v>
          </cell>
          <cell r="F565" t="str">
            <v>A</v>
          </cell>
          <cell r="G565" t="str">
            <v>A</v>
          </cell>
          <cell r="H565" t="str">
            <v>N</v>
          </cell>
          <cell r="I565" t="str">
            <v>Asset</v>
          </cell>
          <cell r="J565">
            <v>0</v>
          </cell>
          <cell r="K565">
            <v>0</v>
          </cell>
          <cell r="L565">
            <v>0</v>
          </cell>
          <cell r="M565">
            <v>0</v>
          </cell>
          <cell r="N565">
            <v>0</v>
          </cell>
          <cell r="O565">
            <v>0</v>
          </cell>
          <cell r="P565">
            <v>0</v>
          </cell>
          <cell r="Q565">
            <v>0</v>
          </cell>
          <cell r="R565" t="str">
            <v xml:space="preserve"> </v>
          </cell>
          <cell r="S565" t="str">
            <v xml:space="preserve"> </v>
          </cell>
        </row>
        <row r="566">
          <cell r="B566">
            <v>104301</v>
          </cell>
          <cell r="C566" t="str">
            <v>WELLS FARGO I011</v>
          </cell>
          <cell r="D566" t="str">
            <v>WELL2I011</v>
          </cell>
          <cell r="E566">
            <v>367</v>
          </cell>
          <cell r="F566" t="str">
            <v>A</v>
          </cell>
          <cell r="G566" t="str">
            <v>A</v>
          </cell>
          <cell r="H566" t="str">
            <v>N</v>
          </cell>
          <cell r="I566" t="str">
            <v>Asset</v>
          </cell>
          <cell r="J566">
            <v>0</v>
          </cell>
          <cell r="K566">
            <v>0</v>
          </cell>
          <cell r="L566">
            <v>0</v>
          </cell>
          <cell r="M566">
            <v>0</v>
          </cell>
          <cell r="N566">
            <v>0</v>
          </cell>
          <cell r="O566">
            <v>0</v>
          </cell>
          <cell r="P566">
            <v>0</v>
          </cell>
          <cell r="Q566">
            <v>0</v>
          </cell>
          <cell r="R566" t="str">
            <v xml:space="preserve"> </v>
          </cell>
          <cell r="S566" t="str">
            <v xml:space="preserve"> </v>
          </cell>
        </row>
        <row r="567">
          <cell r="B567">
            <v>104302</v>
          </cell>
          <cell r="C567" t="str">
            <v>WELLS FARGO I012</v>
          </cell>
          <cell r="D567" t="str">
            <v>WELL2I012</v>
          </cell>
          <cell r="E567">
            <v>367</v>
          </cell>
          <cell r="F567" t="str">
            <v>A</v>
          </cell>
          <cell r="G567" t="str">
            <v>A</v>
          </cell>
          <cell r="H567" t="str">
            <v>N</v>
          </cell>
          <cell r="I567" t="str">
            <v>Asset</v>
          </cell>
          <cell r="J567">
            <v>0</v>
          </cell>
          <cell r="K567">
            <v>0</v>
          </cell>
          <cell r="L567">
            <v>0</v>
          </cell>
          <cell r="M567">
            <v>0</v>
          </cell>
          <cell r="N567">
            <v>0</v>
          </cell>
          <cell r="O567">
            <v>0</v>
          </cell>
          <cell r="P567">
            <v>0</v>
          </cell>
          <cell r="Q567">
            <v>0</v>
          </cell>
          <cell r="R567" t="str">
            <v xml:space="preserve"> </v>
          </cell>
          <cell r="S567" t="str">
            <v xml:space="preserve"> </v>
          </cell>
        </row>
        <row r="568">
          <cell r="B568">
            <v>104303</v>
          </cell>
          <cell r="C568" t="str">
            <v>Wells Fargo K019</v>
          </cell>
          <cell r="D568" t="str">
            <v>WELL2K019</v>
          </cell>
          <cell r="E568">
            <v>367</v>
          </cell>
          <cell r="F568" t="str">
            <v>A</v>
          </cell>
          <cell r="G568" t="str">
            <v>A</v>
          </cell>
          <cell r="H568" t="str">
            <v>N</v>
          </cell>
          <cell r="I568" t="str">
            <v>Asset</v>
          </cell>
          <cell r="J568">
            <v>0</v>
          </cell>
          <cell r="K568">
            <v>0</v>
          </cell>
          <cell r="L568">
            <v>0</v>
          </cell>
          <cell r="M568">
            <v>0</v>
          </cell>
          <cell r="N568">
            <v>0</v>
          </cell>
          <cell r="O568">
            <v>0</v>
          </cell>
          <cell r="P568">
            <v>0</v>
          </cell>
          <cell r="Q568">
            <v>0</v>
          </cell>
          <cell r="R568" t="str">
            <v xml:space="preserve"> </v>
          </cell>
          <cell r="S568" t="str">
            <v xml:space="preserve"> </v>
          </cell>
        </row>
        <row r="569">
          <cell r="B569">
            <v>104304</v>
          </cell>
          <cell r="C569" t="str">
            <v>PNC E034</v>
          </cell>
          <cell r="D569" t="str">
            <v>PNC01E034</v>
          </cell>
          <cell r="E569">
            <v>367</v>
          </cell>
          <cell r="F569" t="str">
            <v>A</v>
          </cell>
          <cell r="G569" t="str">
            <v>A</v>
          </cell>
          <cell r="H569" t="str">
            <v>N</v>
          </cell>
          <cell r="I569" t="str">
            <v>Asset</v>
          </cell>
          <cell r="J569">
            <v>0</v>
          </cell>
          <cell r="K569">
            <v>0</v>
          </cell>
          <cell r="L569">
            <v>0</v>
          </cell>
          <cell r="M569">
            <v>0</v>
          </cell>
          <cell r="N569">
            <v>0</v>
          </cell>
          <cell r="O569">
            <v>0</v>
          </cell>
          <cell r="P569">
            <v>0</v>
          </cell>
          <cell r="Q569">
            <v>0</v>
          </cell>
          <cell r="R569">
            <v>0</v>
          </cell>
          <cell r="S569">
            <v>0</v>
          </cell>
        </row>
        <row r="570">
          <cell r="B570">
            <v>104305</v>
          </cell>
          <cell r="C570" t="str">
            <v>PNC E035</v>
          </cell>
          <cell r="D570" t="str">
            <v>PNC01E035</v>
          </cell>
          <cell r="E570">
            <v>367</v>
          </cell>
          <cell r="F570" t="str">
            <v>A</v>
          </cell>
          <cell r="G570" t="str">
            <v>A</v>
          </cell>
          <cell r="H570" t="str">
            <v>N</v>
          </cell>
          <cell r="I570" t="str">
            <v>Asset</v>
          </cell>
          <cell r="J570" t="str">
            <v>Legacy Depository</v>
          </cell>
          <cell r="K570">
            <v>0</v>
          </cell>
          <cell r="L570">
            <v>0</v>
          </cell>
          <cell r="M570">
            <v>0</v>
          </cell>
          <cell r="N570">
            <v>0</v>
          </cell>
          <cell r="O570">
            <v>0</v>
          </cell>
          <cell r="P570">
            <v>0</v>
          </cell>
          <cell r="Q570">
            <v>0</v>
          </cell>
          <cell r="R570">
            <v>0</v>
          </cell>
          <cell r="S570">
            <v>0</v>
          </cell>
        </row>
        <row r="571">
          <cell r="B571">
            <v>104306</v>
          </cell>
          <cell r="C571" t="str">
            <v>PNC E036</v>
          </cell>
          <cell r="D571" t="str">
            <v>PNC01E036</v>
          </cell>
          <cell r="E571">
            <v>367</v>
          </cell>
          <cell r="F571" t="str">
            <v>A</v>
          </cell>
          <cell r="G571" t="str">
            <v>A</v>
          </cell>
          <cell r="H571" t="str">
            <v>N</v>
          </cell>
          <cell r="I571" t="str">
            <v>Asset</v>
          </cell>
          <cell r="J571">
            <v>0</v>
          </cell>
          <cell r="K571">
            <v>0</v>
          </cell>
          <cell r="L571">
            <v>0</v>
          </cell>
          <cell r="M571">
            <v>0</v>
          </cell>
          <cell r="N571">
            <v>0</v>
          </cell>
          <cell r="O571">
            <v>0</v>
          </cell>
          <cell r="P571">
            <v>0</v>
          </cell>
          <cell r="Q571">
            <v>0</v>
          </cell>
          <cell r="R571">
            <v>0</v>
          </cell>
          <cell r="S571">
            <v>0</v>
          </cell>
        </row>
        <row r="572">
          <cell r="B572">
            <v>104307</v>
          </cell>
          <cell r="C572" t="str">
            <v>PNC E037</v>
          </cell>
          <cell r="D572" t="str">
            <v>PNC01E037</v>
          </cell>
          <cell r="E572">
            <v>367</v>
          </cell>
          <cell r="F572" t="str">
            <v>A</v>
          </cell>
          <cell r="G572" t="str">
            <v>A</v>
          </cell>
          <cell r="H572" t="str">
            <v>N</v>
          </cell>
          <cell r="I572" t="str">
            <v>Asset</v>
          </cell>
          <cell r="J572">
            <v>0</v>
          </cell>
          <cell r="K572">
            <v>0</v>
          </cell>
          <cell r="L572">
            <v>0</v>
          </cell>
          <cell r="M572">
            <v>0</v>
          </cell>
          <cell r="N572">
            <v>0</v>
          </cell>
          <cell r="O572">
            <v>0</v>
          </cell>
          <cell r="P572">
            <v>0</v>
          </cell>
          <cell r="Q572">
            <v>0</v>
          </cell>
          <cell r="R572">
            <v>0</v>
          </cell>
          <cell r="S572">
            <v>0</v>
          </cell>
        </row>
        <row r="573">
          <cell r="B573">
            <v>104308</v>
          </cell>
          <cell r="C573" t="str">
            <v>PNC M001</v>
          </cell>
          <cell r="D573" t="str">
            <v>PNC01M001</v>
          </cell>
          <cell r="E573">
            <v>367</v>
          </cell>
          <cell r="F573" t="str">
            <v>A</v>
          </cell>
          <cell r="G573" t="str">
            <v>A</v>
          </cell>
          <cell r="H573" t="str">
            <v>N</v>
          </cell>
          <cell r="I573" t="str">
            <v>Asset</v>
          </cell>
          <cell r="J573">
            <v>0</v>
          </cell>
          <cell r="K573">
            <v>0</v>
          </cell>
          <cell r="L573">
            <v>0</v>
          </cell>
          <cell r="M573">
            <v>0</v>
          </cell>
          <cell r="N573">
            <v>0</v>
          </cell>
          <cell r="O573">
            <v>0</v>
          </cell>
          <cell r="P573">
            <v>0</v>
          </cell>
          <cell r="Q573">
            <v>0</v>
          </cell>
          <cell r="R573">
            <v>0</v>
          </cell>
          <cell r="S573">
            <v>0</v>
          </cell>
        </row>
        <row r="574">
          <cell r="B574">
            <v>104309</v>
          </cell>
          <cell r="C574" t="str">
            <v>PNC M002</v>
          </cell>
          <cell r="D574" t="str">
            <v>PNC01M002</v>
          </cell>
          <cell r="E574">
            <v>367</v>
          </cell>
          <cell r="F574" t="str">
            <v>A</v>
          </cell>
          <cell r="G574" t="str">
            <v>A</v>
          </cell>
          <cell r="H574" t="str">
            <v>N</v>
          </cell>
          <cell r="I574" t="str">
            <v>Asset</v>
          </cell>
          <cell r="J574">
            <v>0</v>
          </cell>
          <cell r="K574">
            <v>0</v>
          </cell>
          <cell r="L574">
            <v>0</v>
          </cell>
          <cell r="M574">
            <v>0</v>
          </cell>
          <cell r="N574">
            <v>0</v>
          </cell>
          <cell r="O574">
            <v>0</v>
          </cell>
          <cell r="P574">
            <v>0</v>
          </cell>
          <cell r="Q574">
            <v>0</v>
          </cell>
          <cell r="R574">
            <v>0</v>
          </cell>
          <cell r="S574">
            <v>0</v>
          </cell>
        </row>
        <row r="575">
          <cell r="B575">
            <v>104310</v>
          </cell>
          <cell r="C575" t="str">
            <v>PNC M003</v>
          </cell>
          <cell r="D575" t="str">
            <v>PNC01M003</v>
          </cell>
          <cell r="E575">
            <v>367</v>
          </cell>
          <cell r="F575" t="str">
            <v>A</v>
          </cell>
          <cell r="G575" t="str">
            <v>A</v>
          </cell>
          <cell r="H575" t="str">
            <v>N</v>
          </cell>
          <cell r="I575" t="str">
            <v>Asset</v>
          </cell>
          <cell r="J575">
            <v>0</v>
          </cell>
          <cell r="K575">
            <v>0</v>
          </cell>
          <cell r="L575">
            <v>0</v>
          </cell>
          <cell r="M575">
            <v>0</v>
          </cell>
          <cell r="N575">
            <v>0</v>
          </cell>
          <cell r="O575">
            <v>0</v>
          </cell>
          <cell r="P575">
            <v>0</v>
          </cell>
          <cell r="Q575">
            <v>0</v>
          </cell>
          <cell r="R575">
            <v>0</v>
          </cell>
          <cell r="S575">
            <v>0</v>
          </cell>
        </row>
        <row r="576">
          <cell r="B576">
            <v>104311</v>
          </cell>
          <cell r="C576" t="str">
            <v>PNC M004</v>
          </cell>
          <cell r="D576" t="str">
            <v>PNC01M004</v>
          </cell>
          <cell r="E576">
            <v>367</v>
          </cell>
          <cell r="F576" t="str">
            <v>A</v>
          </cell>
          <cell r="G576" t="str">
            <v>A</v>
          </cell>
          <cell r="H576" t="str">
            <v>N</v>
          </cell>
          <cell r="I576" t="str">
            <v>Asset</v>
          </cell>
          <cell r="J576">
            <v>0</v>
          </cell>
          <cell r="K576">
            <v>0</v>
          </cell>
          <cell r="L576">
            <v>0</v>
          </cell>
          <cell r="M576">
            <v>0</v>
          </cell>
          <cell r="N576">
            <v>0</v>
          </cell>
          <cell r="O576">
            <v>0</v>
          </cell>
          <cell r="P576">
            <v>0</v>
          </cell>
          <cell r="Q576">
            <v>0</v>
          </cell>
          <cell r="R576">
            <v>0</v>
          </cell>
          <cell r="S576">
            <v>0</v>
          </cell>
        </row>
        <row r="577">
          <cell r="B577">
            <v>104312</v>
          </cell>
          <cell r="C577" t="str">
            <v>PNC M005</v>
          </cell>
          <cell r="D577" t="str">
            <v>PNC01M005</v>
          </cell>
          <cell r="E577">
            <v>367</v>
          </cell>
          <cell r="F577" t="str">
            <v>A</v>
          </cell>
          <cell r="G577" t="str">
            <v>A</v>
          </cell>
          <cell r="H577" t="str">
            <v>N</v>
          </cell>
          <cell r="I577" t="str">
            <v>Asset</v>
          </cell>
          <cell r="J577">
            <v>0</v>
          </cell>
          <cell r="K577">
            <v>0</v>
          </cell>
          <cell r="L577">
            <v>0</v>
          </cell>
          <cell r="M577">
            <v>0</v>
          </cell>
          <cell r="N577">
            <v>0</v>
          </cell>
          <cell r="O577">
            <v>0</v>
          </cell>
          <cell r="P577">
            <v>0</v>
          </cell>
          <cell r="Q577">
            <v>0</v>
          </cell>
          <cell r="R577">
            <v>0</v>
          </cell>
          <cell r="S577">
            <v>0</v>
          </cell>
        </row>
        <row r="578">
          <cell r="B578">
            <v>104313</v>
          </cell>
          <cell r="C578" t="str">
            <v>PNC M006</v>
          </cell>
          <cell r="D578" t="str">
            <v>PNC01M006</v>
          </cell>
          <cell r="E578">
            <v>367</v>
          </cell>
          <cell r="F578" t="str">
            <v>A</v>
          </cell>
          <cell r="G578" t="str">
            <v>A</v>
          </cell>
          <cell r="H578" t="str">
            <v>N</v>
          </cell>
          <cell r="I578" t="str">
            <v>Asset</v>
          </cell>
          <cell r="J578">
            <v>0</v>
          </cell>
          <cell r="K578">
            <v>0</v>
          </cell>
          <cell r="L578">
            <v>0</v>
          </cell>
          <cell r="M578">
            <v>0</v>
          </cell>
          <cell r="N578">
            <v>0</v>
          </cell>
          <cell r="O578">
            <v>0</v>
          </cell>
          <cell r="P578">
            <v>0</v>
          </cell>
          <cell r="Q578">
            <v>0</v>
          </cell>
          <cell r="R578">
            <v>0</v>
          </cell>
          <cell r="S578">
            <v>0</v>
          </cell>
        </row>
        <row r="579">
          <cell r="B579">
            <v>104314</v>
          </cell>
          <cell r="C579" t="str">
            <v>PNC M007</v>
          </cell>
          <cell r="D579" t="str">
            <v>PNC01M007</v>
          </cell>
          <cell r="E579">
            <v>367</v>
          </cell>
          <cell r="F579" t="str">
            <v>A</v>
          </cell>
          <cell r="G579" t="str">
            <v>A</v>
          </cell>
          <cell r="H579" t="str">
            <v>N</v>
          </cell>
          <cell r="I579" t="str">
            <v>Asset</v>
          </cell>
          <cell r="J579">
            <v>0</v>
          </cell>
          <cell r="K579">
            <v>0</v>
          </cell>
          <cell r="L579">
            <v>0</v>
          </cell>
          <cell r="M579">
            <v>0</v>
          </cell>
          <cell r="N579">
            <v>0</v>
          </cell>
          <cell r="O579">
            <v>0</v>
          </cell>
          <cell r="P579">
            <v>0</v>
          </cell>
          <cell r="Q579">
            <v>0</v>
          </cell>
          <cell r="R579">
            <v>0</v>
          </cell>
          <cell r="S579">
            <v>0</v>
          </cell>
        </row>
        <row r="580">
          <cell r="B580">
            <v>104315</v>
          </cell>
          <cell r="C580" t="str">
            <v>PNC M008</v>
          </cell>
          <cell r="D580" t="str">
            <v>PNC01M008</v>
          </cell>
          <cell r="E580">
            <v>367</v>
          </cell>
          <cell r="F580" t="str">
            <v>A</v>
          </cell>
          <cell r="G580" t="str">
            <v>A</v>
          </cell>
          <cell r="H580" t="str">
            <v>N</v>
          </cell>
          <cell r="I580" t="str">
            <v>Asset</v>
          </cell>
          <cell r="J580">
            <v>0</v>
          </cell>
          <cell r="K580">
            <v>0</v>
          </cell>
          <cell r="L580">
            <v>0</v>
          </cell>
          <cell r="M580">
            <v>0</v>
          </cell>
          <cell r="N580">
            <v>0</v>
          </cell>
          <cell r="O580">
            <v>0</v>
          </cell>
          <cell r="P580">
            <v>0</v>
          </cell>
          <cell r="Q580">
            <v>0</v>
          </cell>
          <cell r="R580">
            <v>0</v>
          </cell>
          <cell r="S580">
            <v>0</v>
          </cell>
        </row>
        <row r="581">
          <cell r="B581">
            <v>104316</v>
          </cell>
          <cell r="C581" t="str">
            <v>PNC M009</v>
          </cell>
          <cell r="D581" t="str">
            <v>PNC01M009</v>
          </cell>
          <cell r="E581">
            <v>367</v>
          </cell>
          <cell r="F581" t="str">
            <v>A</v>
          </cell>
          <cell r="G581" t="str">
            <v>A</v>
          </cell>
          <cell r="H581" t="str">
            <v>N</v>
          </cell>
          <cell r="I581" t="str">
            <v>Asset</v>
          </cell>
          <cell r="J581">
            <v>0</v>
          </cell>
          <cell r="K581">
            <v>0</v>
          </cell>
          <cell r="L581">
            <v>0</v>
          </cell>
          <cell r="M581">
            <v>0</v>
          </cell>
          <cell r="N581">
            <v>0</v>
          </cell>
          <cell r="O581">
            <v>0</v>
          </cell>
          <cell r="P581">
            <v>0</v>
          </cell>
          <cell r="Q581">
            <v>0</v>
          </cell>
          <cell r="R581">
            <v>0</v>
          </cell>
          <cell r="S581">
            <v>0</v>
          </cell>
        </row>
        <row r="582">
          <cell r="B582">
            <v>104317</v>
          </cell>
          <cell r="C582" t="str">
            <v>PNC M010</v>
          </cell>
          <cell r="D582" t="str">
            <v>PNC01M010</v>
          </cell>
          <cell r="E582">
            <v>367</v>
          </cell>
          <cell r="F582" t="str">
            <v>A</v>
          </cell>
          <cell r="G582" t="str">
            <v>A</v>
          </cell>
          <cell r="H582" t="str">
            <v>N</v>
          </cell>
          <cell r="I582" t="str">
            <v>Asset</v>
          </cell>
          <cell r="J582">
            <v>0</v>
          </cell>
          <cell r="K582">
            <v>0</v>
          </cell>
          <cell r="L582">
            <v>0</v>
          </cell>
          <cell r="M582">
            <v>0</v>
          </cell>
          <cell r="N582">
            <v>0</v>
          </cell>
          <cell r="O582">
            <v>0</v>
          </cell>
          <cell r="P582">
            <v>0</v>
          </cell>
          <cell r="Q582">
            <v>0</v>
          </cell>
          <cell r="R582">
            <v>0</v>
          </cell>
          <cell r="S582">
            <v>0</v>
          </cell>
        </row>
        <row r="583">
          <cell r="B583">
            <v>104318</v>
          </cell>
          <cell r="C583" t="str">
            <v>PNC M011</v>
          </cell>
          <cell r="D583" t="str">
            <v>PNC01M011</v>
          </cell>
          <cell r="E583">
            <v>367</v>
          </cell>
          <cell r="F583" t="str">
            <v>A</v>
          </cell>
          <cell r="G583" t="str">
            <v>A</v>
          </cell>
          <cell r="H583" t="str">
            <v>N</v>
          </cell>
          <cell r="I583" t="str">
            <v>Asset</v>
          </cell>
          <cell r="J583">
            <v>0</v>
          </cell>
          <cell r="K583">
            <v>0</v>
          </cell>
          <cell r="L583">
            <v>0</v>
          </cell>
          <cell r="M583">
            <v>0</v>
          </cell>
          <cell r="N583">
            <v>0</v>
          </cell>
          <cell r="O583">
            <v>0</v>
          </cell>
          <cell r="P583">
            <v>0</v>
          </cell>
          <cell r="Q583">
            <v>0</v>
          </cell>
          <cell r="R583">
            <v>0</v>
          </cell>
          <cell r="S583">
            <v>0</v>
          </cell>
        </row>
        <row r="584">
          <cell r="B584">
            <v>104319</v>
          </cell>
          <cell r="C584" t="str">
            <v>PNC M012</v>
          </cell>
          <cell r="D584" t="str">
            <v>PNC01M012</v>
          </cell>
          <cell r="E584">
            <v>367</v>
          </cell>
          <cell r="F584" t="str">
            <v>A</v>
          </cell>
          <cell r="G584" t="str">
            <v>A</v>
          </cell>
          <cell r="H584" t="str">
            <v>N</v>
          </cell>
          <cell r="I584" t="str">
            <v>Asset</v>
          </cell>
          <cell r="J584">
            <v>0</v>
          </cell>
          <cell r="K584">
            <v>0</v>
          </cell>
          <cell r="L584">
            <v>0</v>
          </cell>
          <cell r="M584">
            <v>0</v>
          </cell>
          <cell r="N584">
            <v>0</v>
          </cell>
          <cell r="O584">
            <v>0</v>
          </cell>
          <cell r="P584">
            <v>0</v>
          </cell>
          <cell r="Q584">
            <v>0</v>
          </cell>
          <cell r="R584">
            <v>0</v>
          </cell>
          <cell r="S584">
            <v>0</v>
          </cell>
        </row>
        <row r="585">
          <cell r="B585">
            <v>104320</v>
          </cell>
          <cell r="C585" t="str">
            <v>PNC M013</v>
          </cell>
          <cell r="D585" t="str">
            <v>PNC01M013</v>
          </cell>
          <cell r="E585">
            <v>367</v>
          </cell>
          <cell r="F585" t="str">
            <v>A</v>
          </cell>
          <cell r="G585" t="str">
            <v>A</v>
          </cell>
          <cell r="H585" t="str">
            <v>N</v>
          </cell>
          <cell r="I585" t="str">
            <v>Asset</v>
          </cell>
          <cell r="J585">
            <v>0</v>
          </cell>
          <cell r="K585">
            <v>0</v>
          </cell>
          <cell r="L585">
            <v>0</v>
          </cell>
          <cell r="M585">
            <v>0</v>
          </cell>
          <cell r="N585">
            <v>0</v>
          </cell>
          <cell r="O585">
            <v>0</v>
          </cell>
          <cell r="P585">
            <v>0</v>
          </cell>
          <cell r="Q585">
            <v>0</v>
          </cell>
          <cell r="R585">
            <v>0</v>
          </cell>
          <cell r="S585">
            <v>0</v>
          </cell>
        </row>
        <row r="586">
          <cell r="B586">
            <v>104321</v>
          </cell>
          <cell r="C586" t="str">
            <v>PNC M014</v>
          </cell>
          <cell r="D586" t="str">
            <v>PNC01M014</v>
          </cell>
          <cell r="E586">
            <v>367</v>
          </cell>
          <cell r="F586" t="str">
            <v>A</v>
          </cell>
          <cell r="G586" t="str">
            <v>A</v>
          </cell>
          <cell r="H586" t="str">
            <v>N</v>
          </cell>
          <cell r="I586" t="str">
            <v>Asset</v>
          </cell>
          <cell r="J586">
            <v>0</v>
          </cell>
          <cell r="K586">
            <v>0</v>
          </cell>
          <cell r="L586">
            <v>0</v>
          </cell>
          <cell r="M586">
            <v>0</v>
          </cell>
          <cell r="N586">
            <v>0</v>
          </cell>
          <cell r="O586">
            <v>0</v>
          </cell>
          <cell r="P586">
            <v>0</v>
          </cell>
          <cell r="Q586">
            <v>0</v>
          </cell>
          <cell r="R586">
            <v>0</v>
          </cell>
          <cell r="S586">
            <v>0</v>
          </cell>
        </row>
        <row r="587">
          <cell r="B587">
            <v>104322</v>
          </cell>
          <cell r="C587" t="str">
            <v>PNC M015</v>
          </cell>
          <cell r="D587" t="str">
            <v>PNC01M015</v>
          </cell>
          <cell r="E587">
            <v>367</v>
          </cell>
          <cell r="F587" t="str">
            <v>A</v>
          </cell>
          <cell r="G587" t="str">
            <v>A</v>
          </cell>
          <cell r="H587" t="str">
            <v>N</v>
          </cell>
          <cell r="I587" t="str">
            <v>Asset</v>
          </cell>
          <cell r="J587">
            <v>0</v>
          </cell>
          <cell r="K587">
            <v>0</v>
          </cell>
          <cell r="L587">
            <v>0</v>
          </cell>
          <cell r="M587">
            <v>0</v>
          </cell>
          <cell r="N587">
            <v>0</v>
          </cell>
          <cell r="O587">
            <v>0</v>
          </cell>
          <cell r="P587">
            <v>0</v>
          </cell>
          <cell r="Q587">
            <v>0</v>
          </cell>
          <cell r="R587">
            <v>0</v>
          </cell>
          <cell r="S587">
            <v>0</v>
          </cell>
        </row>
        <row r="588">
          <cell r="B588">
            <v>104323</v>
          </cell>
          <cell r="C588" t="str">
            <v>Bank of America B004</v>
          </cell>
          <cell r="D588" t="str">
            <v>BOFAB004</v>
          </cell>
          <cell r="E588">
            <v>367</v>
          </cell>
          <cell r="F588" t="str">
            <v>A</v>
          </cell>
          <cell r="G588" t="str">
            <v>A</v>
          </cell>
          <cell r="H588" t="str">
            <v>N</v>
          </cell>
          <cell r="I588" t="str">
            <v>Asset</v>
          </cell>
          <cell r="J588">
            <v>0</v>
          </cell>
          <cell r="K588">
            <v>0</v>
          </cell>
          <cell r="L588">
            <v>0</v>
          </cell>
          <cell r="M588">
            <v>0</v>
          </cell>
          <cell r="N588">
            <v>0</v>
          </cell>
          <cell r="O588">
            <v>0</v>
          </cell>
          <cell r="P588">
            <v>0</v>
          </cell>
          <cell r="Q588">
            <v>0</v>
          </cell>
          <cell r="R588">
            <v>0</v>
          </cell>
          <cell r="S588">
            <v>0</v>
          </cell>
        </row>
        <row r="589">
          <cell r="B589">
            <v>104324</v>
          </cell>
          <cell r="C589" t="str">
            <v>Bank Of America N001</v>
          </cell>
          <cell r="D589" t="str">
            <v>BOFA3N001</v>
          </cell>
          <cell r="E589">
            <v>367</v>
          </cell>
          <cell r="F589" t="str">
            <v>A</v>
          </cell>
          <cell r="G589" t="str">
            <v>A</v>
          </cell>
          <cell r="H589" t="str">
            <v>N</v>
          </cell>
          <cell r="I589" t="str">
            <v>Asset</v>
          </cell>
          <cell r="J589">
            <v>0</v>
          </cell>
          <cell r="K589">
            <v>0</v>
          </cell>
          <cell r="L589">
            <v>0</v>
          </cell>
          <cell r="M589">
            <v>0</v>
          </cell>
          <cell r="N589">
            <v>0</v>
          </cell>
          <cell r="O589">
            <v>0</v>
          </cell>
          <cell r="P589">
            <v>0</v>
          </cell>
          <cell r="Q589">
            <v>0</v>
          </cell>
          <cell r="R589">
            <v>0</v>
          </cell>
          <cell r="S589">
            <v>0</v>
          </cell>
        </row>
        <row r="590">
          <cell r="B590">
            <v>104325</v>
          </cell>
          <cell r="C590" t="str">
            <v>Bank Of America N002</v>
          </cell>
          <cell r="D590" t="str">
            <v>BOFA3N002</v>
          </cell>
          <cell r="E590">
            <v>367</v>
          </cell>
          <cell r="F590" t="str">
            <v>A</v>
          </cell>
          <cell r="G590" t="str">
            <v>A</v>
          </cell>
          <cell r="H590" t="str">
            <v>N</v>
          </cell>
          <cell r="I590" t="str">
            <v>Asset</v>
          </cell>
          <cell r="J590">
            <v>0</v>
          </cell>
          <cell r="K590">
            <v>0</v>
          </cell>
          <cell r="L590">
            <v>0</v>
          </cell>
          <cell r="M590">
            <v>0</v>
          </cell>
          <cell r="N590">
            <v>0</v>
          </cell>
          <cell r="O590">
            <v>0</v>
          </cell>
          <cell r="P590">
            <v>0</v>
          </cell>
          <cell r="Q590">
            <v>0</v>
          </cell>
          <cell r="R590">
            <v>0</v>
          </cell>
          <cell r="S590">
            <v>0</v>
          </cell>
        </row>
        <row r="591">
          <cell r="B591">
            <v>104326</v>
          </cell>
          <cell r="C591" t="str">
            <v>Bank Of America N003</v>
          </cell>
          <cell r="D591" t="str">
            <v>BOFA3N003</v>
          </cell>
          <cell r="E591">
            <v>367</v>
          </cell>
          <cell r="F591" t="str">
            <v>A</v>
          </cell>
          <cell r="G591" t="str">
            <v>A</v>
          </cell>
          <cell r="H591" t="str">
            <v>N</v>
          </cell>
          <cell r="I591" t="str">
            <v>Asset</v>
          </cell>
          <cell r="J591">
            <v>0</v>
          </cell>
          <cell r="K591">
            <v>0</v>
          </cell>
          <cell r="L591">
            <v>0</v>
          </cell>
          <cell r="M591">
            <v>0</v>
          </cell>
          <cell r="N591">
            <v>0</v>
          </cell>
          <cell r="O591">
            <v>0</v>
          </cell>
          <cell r="P591">
            <v>0</v>
          </cell>
          <cell r="Q591">
            <v>0</v>
          </cell>
          <cell r="R591">
            <v>0</v>
          </cell>
          <cell r="S591">
            <v>0</v>
          </cell>
        </row>
        <row r="592">
          <cell r="B592">
            <v>104327</v>
          </cell>
          <cell r="C592" t="str">
            <v>Bank Of America N004</v>
          </cell>
          <cell r="D592" t="str">
            <v>BOFA3N004</v>
          </cell>
          <cell r="E592">
            <v>367</v>
          </cell>
          <cell r="F592" t="str">
            <v>A</v>
          </cell>
          <cell r="G592" t="str">
            <v>A</v>
          </cell>
          <cell r="H592" t="str">
            <v>N</v>
          </cell>
          <cell r="I592" t="str">
            <v>Asset</v>
          </cell>
          <cell r="J592">
            <v>0</v>
          </cell>
          <cell r="K592">
            <v>0</v>
          </cell>
          <cell r="L592">
            <v>0</v>
          </cell>
          <cell r="M592">
            <v>0</v>
          </cell>
          <cell r="N592">
            <v>0</v>
          </cell>
          <cell r="O592">
            <v>0</v>
          </cell>
          <cell r="P592">
            <v>0</v>
          </cell>
          <cell r="Q592">
            <v>0</v>
          </cell>
          <cell r="R592">
            <v>0</v>
          </cell>
          <cell r="S592">
            <v>0</v>
          </cell>
        </row>
        <row r="593">
          <cell r="B593">
            <v>104328</v>
          </cell>
          <cell r="C593" t="str">
            <v>Bank Of America O001</v>
          </cell>
          <cell r="D593" t="str">
            <v>BOFA4O001</v>
          </cell>
          <cell r="E593">
            <v>367</v>
          </cell>
          <cell r="F593" t="str">
            <v>A</v>
          </cell>
          <cell r="G593" t="str">
            <v>A</v>
          </cell>
          <cell r="H593" t="str">
            <v>N</v>
          </cell>
          <cell r="I593" t="str">
            <v>Asset</v>
          </cell>
          <cell r="J593">
            <v>0</v>
          </cell>
          <cell r="K593">
            <v>0</v>
          </cell>
          <cell r="L593">
            <v>0</v>
          </cell>
          <cell r="M593">
            <v>0</v>
          </cell>
          <cell r="N593">
            <v>0</v>
          </cell>
          <cell r="O593">
            <v>0</v>
          </cell>
          <cell r="P593">
            <v>0</v>
          </cell>
          <cell r="Q593">
            <v>0</v>
          </cell>
          <cell r="R593">
            <v>0</v>
          </cell>
          <cell r="S593">
            <v>0</v>
          </cell>
        </row>
        <row r="594">
          <cell r="B594">
            <v>104329</v>
          </cell>
          <cell r="C594" t="str">
            <v>Bank Of America O002</v>
          </cell>
          <cell r="D594" t="str">
            <v>BOFA4O002</v>
          </cell>
          <cell r="E594">
            <v>367</v>
          </cell>
          <cell r="F594" t="str">
            <v>A</v>
          </cell>
          <cell r="G594" t="str">
            <v>A</v>
          </cell>
          <cell r="H594" t="str">
            <v>N</v>
          </cell>
          <cell r="I594" t="str">
            <v>Asset</v>
          </cell>
          <cell r="J594">
            <v>0</v>
          </cell>
          <cell r="K594">
            <v>0</v>
          </cell>
          <cell r="L594">
            <v>0</v>
          </cell>
          <cell r="M594">
            <v>0</v>
          </cell>
          <cell r="N594">
            <v>0</v>
          </cell>
          <cell r="O594">
            <v>0</v>
          </cell>
          <cell r="P594">
            <v>0</v>
          </cell>
          <cell r="Q594">
            <v>0</v>
          </cell>
          <cell r="R594">
            <v>0</v>
          </cell>
          <cell r="S594">
            <v>0</v>
          </cell>
        </row>
        <row r="595">
          <cell r="B595">
            <v>104330</v>
          </cell>
          <cell r="C595" t="str">
            <v>Bank Of America O003</v>
          </cell>
          <cell r="D595" t="str">
            <v>BOFA4O003</v>
          </cell>
          <cell r="E595">
            <v>367</v>
          </cell>
          <cell r="F595" t="str">
            <v>A</v>
          </cell>
          <cell r="G595" t="str">
            <v>A</v>
          </cell>
          <cell r="H595" t="str">
            <v>N</v>
          </cell>
          <cell r="I595" t="str">
            <v>Asset</v>
          </cell>
          <cell r="J595">
            <v>0</v>
          </cell>
          <cell r="K595">
            <v>0</v>
          </cell>
          <cell r="L595">
            <v>0</v>
          </cell>
          <cell r="M595">
            <v>0</v>
          </cell>
          <cell r="N595">
            <v>0</v>
          </cell>
          <cell r="O595">
            <v>0</v>
          </cell>
          <cell r="P595">
            <v>0</v>
          </cell>
          <cell r="Q595">
            <v>0</v>
          </cell>
          <cell r="R595">
            <v>0</v>
          </cell>
          <cell r="S595">
            <v>0</v>
          </cell>
        </row>
        <row r="596">
          <cell r="B596">
            <v>104331</v>
          </cell>
          <cell r="C596" t="str">
            <v>Bank Of America O004</v>
          </cell>
          <cell r="D596" t="str">
            <v>BOFA4O004</v>
          </cell>
          <cell r="E596">
            <v>367</v>
          </cell>
          <cell r="F596" t="str">
            <v>A</v>
          </cell>
          <cell r="G596" t="str">
            <v>A</v>
          </cell>
          <cell r="H596" t="str">
            <v>N</v>
          </cell>
          <cell r="I596" t="str">
            <v>Asset</v>
          </cell>
          <cell r="J596">
            <v>0</v>
          </cell>
          <cell r="K596">
            <v>0</v>
          </cell>
          <cell r="L596">
            <v>0</v>
          </cell>
          <cell r="M596">
            <v>0</v>
          </cell>
          <cell r="N596">
            <v>0</v>
          </cell>
          <cell r="O596">
            <v>0</v>
          </cell>
          <cell r="P596">
            <v>0</v>
          </cell>
          <cell r="Q596">
            <v>0</v>
          </cell>
          <cell r="R596">
            <v>0</v>
          </cell>
          <cell r="S596">
            <v>0</v>
          </cell>
        </row>
        <row r="597">
          <cell r="B597">
            <v>104332</v>
          </cell>
          <cell r="C597" t="str">
            <v>Bank Of America O005</v>
          </cell>
          <cell r="D597" t="str">
            <v>BOFA4O005</v>
          </cell>
          <cell r="E597">
            <v>367</v>
          </cell>
          <cell r="F597" t="str">
            <v>A</v>
          </cell>
          <cell r="G597" t="str">
            <v>A</v>
          </cell>
          <cell r="H597" t="str">
            <v>N</v>
          </cell>
          <cell r="I597" t="str">
            <v>Asset</v>
          </cell>
          <cell r="J597">
            <v>0</v>
          </cell>
          <cell r="K597">
            <v>0</v>
          </cell>
          <cell r="L597">
            <v>0</v>
          </cell>
          <cell r="M597">
            <v>0</v>
          </cell>
          <cell r="N597">
            <v>0</v>
          </cell>
          <cell r="O597">
            <v>0</v>
          </cell>
          <cell r="P597">
            <v>0</v>
          </cell>
          <cell r="Q597">
            <v>0</v>
          </cell>
          <cell r="R597">
            <v>0</v>
          </cell>
          <cell r="S597">
            <v>0</v>
          </cell>
        </row>
        <row r="598">
          <cell r="B598">
            <v>104333</v>
          </cell>
          <cell r="C598" t="str">
            <v>Wells Fargo P001</v>
          </cell>
          <cell r="D598" t="str">
            <v>WELL2P001</v>
          </cell>
          <cell r="E598">
            <v>367</v>
          </cell>
          <cell r="F598" t="str">
            <v>A</v>
          </cell>
          <cell r="G598" t="str">
            <v>A</v>
          </cell>
          <cell r="H598" t="str">
            <v>N</v>
          </cell>
          <cell r="I598" t="str">
            <v>Asset</v>
          </cell>
          <cell r="J598">
            <v>0</v>
          </cell>
          <cell r="K598">
            <v>0</v>
          </cell>
          <cell r="L598">
            <v>0</v>
          </cell>
          <cell r="M598">
            <v>0</v>
          </cell>
          <cell r="N598">
            <v>0</v>
          </cell>
          <cell r="O598">
            <v>0</v>
          </cell>
          <cell r="P598">
            <v>0</v>
          </cell>
          <cell r="Q598">
            <v>0</v>
          </cell>
          <cell r="R598">
            <v>0</v>
          </cell>
          <cell r="S598">
            <v>0</v>
          </cell>
        </row>
        <row r="599">
          <cell r="B599">
            <v>104334</v>
          </cell>
          <cell r="C599" t="str">
            <v>PNC R001</v>
          </cell>
          <cell r="D599" t="str">
            <v>PNC02R001</v>
          </cell>
          <cell r="E599">
            <v>367</v>
          </cell>
          <cell r="F599" t="str">
            <v>A</v>
          </cell>
          <cell r="G599" t="str">
            <v>A</v>
          </cell>
          <cell r="H599" t="str">
            <v>N</v>
          </cell>
          <cell r="I599" t="str">
            <v>Asset</v>
          </cell>
          <cell r="J599">
            <v>0</v>
          </cell>
          <cell r="K599">
            <v>0</v>
          </cell>
          <cell r="L599">
            <v>0</v>
          </cell>
          <cell r="M599">
            <v>0</v>
          </cell>
          <cell r="N599">
            <v>0</v>
          </cell>
          <cell r="O599">
            <v>0</v>
          </cell>
          <cell r="P599">
            <v>0</v>
          </cell>
          <cell r="Q599">
            <v>0</v>
          </cell>
          <cell r="R599">
            <v>0</v>
          </cell>
          <cell r="S599">
            <v>0</v>
          </cell>
        </row>
        <row r="600">
          <cell r="B600">
            <v>104335</v>
          </cell>
          <cell r="C600" t="str">
            <v>PNC R002</v>
          </cell>
          <cell r="D600" t="str">
            <v>PNC02R002</v>
          </cell>
          <cell r="E600">
            <v>367</v>
          </cell>
          <cell r="F600" t="str">
            <v>A</v>
          </cell>
          <cell r="G600" t="str">
            <v>A</v>
          </cell>
          <cell r="H600" t="str">
            <v>N</v>
          </cell>
          <cell r="I600" t="str">
            <v>Asset</v>
          </cell>
          <cell r="J600">
            <v>0</v>
          </cell>
          <cell r="K600">
            <v>0</v>
          </cell>
          <cell r="L600">
            <v>0</v>
          </cell>
          <cell r="M600">
            <v>0</v>
          </cell>
          <cell r="N600">
            <v>0</v>
          </cell>
          <cell r="O600">
            <v>0</v>
          </cell>
          <cell r="P600">
            <v>0</v>
          </cell>
          <cell r="Q600">
            <v>0</v>
          </cell>
          <cell r="R600">
            <v>0</v>
          </cell>
          <cell r="S600">
            <v>0</v>
          </cell>
        </row>
        <row r="601">
          <cell r="B601">
            <v>104336</v>
          </cell>
          <cell r="C601" t="str">
            <v>PNC R003</v>
          </cell>
          <cell r="D601" t="str">
            <v>PNC02R003</v>
          </cell>
          <cell r="E601">
            <v>367</v>
          </cell>
          <cell r="F601" t="str">
            <v>A</v>
          </cell>
          <cell r="G601" t="str">
            <v>A</v>
          </cell>
          <cell r="H601" t="str">
            <v>N</v>
          </cell>
          <cell r="I601" t="str">
            <v>Asset</v>
          </cell>
          <cell r="J601">
            <v>0</v>
          </cell>
          <cell r="K601">
            <v>0</v>
          </cell>
          <cell r="L601">
            <v>0</v>
          </cell>
          <cell r="M601">
            <v>0</v>
          </cell>
          <cell r="N601">
            <v>0</v>
          </cell>
          <cell r="O601">
            <v>0</v>
          </cell>
          <cell r="P601">
            <v>0</v>
          </cell>
          <cell r="Q601">
            <v>0</v>
          </cell>
          <cell r="R601">
            <v>0</v>
          </cell>
          <cell r="S601">
            <v>0</v>
          </cell>
        </row>
        <row r="602">
          <cell r="B602">
            <v>104337</v>
          </cell>
          <cell r="C602" t="str">
            <v>PNC R004</v>
          </cell>
          <cell r="D602" t="str">
            <v>PNC02R004</v>
          </cell>
          <cell r="E602">
            <v>367</v>
          </cell>
          <cell r="F602" t="str">
            <v>A</v>
          </cell>
          <cell r="G602" t="str">
            <v>A</v>
          </cell>
          <cell r="H602" t="str">
            <v>N</v>
          </cell>
          <cell r="I602" t="str">
            <v>Asset</v>
          </cell>
          <cell r="J602">
            <v>0</v>
          </cell>
          <cell r="K602">
            <v>0</v>
          </cell>
          <cell r="L602">
            <v>0</v>
          </cell>
          <cell r="M602">
            <v>0</v>
          </cell>
          <cell r="N602">
            <v>0</v>
          </cell>
          <cell r="O602">
            <v>0</v>
          </cell>
          <cell r="P602">
            <v>0</v>
          </cell>
          <cell r="Q602">
            <v>0</v>
          </cell>
          <cell r="R602">
            <v>0</v>
          </cell>
          <cell r="S602">
            <v>0</v>
          </cell>
        </row>
        <row r="603">
          <cell r="B603">
            <v>104338</v>
          </cell>
          <cell r="C603" t="str">
            <v>PNC R005</v>
          </cell>
          <cell r="D603" t="str">
            <v>PNC02R005</v>
          </cell>
          <cell r="E603">
            <v>367</v>
          </cell>
          <cell r="F603" t="str">
            <v>A</v>
          </cell>
          <cell r="G603" t="str">
            <v>A</v>
          </cell>
          <cell r="H603" t="str">
            <v>N</v>
          </cell>
          <cell r="I603" t="str">
            <v>Asset</v>
          </cell>
          <cell r="J603">
            <v>0</v>
          </cell>
          <cell r="K603">
            <v>0</v>
          </cell>
          <cell r="L603">
            <v>0</v>
          </cell>
          <cell r="M603">
            <v>0</v>
          </cell>
          <cell r="N603">
            <v>0</v>
          </cell>
          <cell r="O603">
            <v>0</v>
          </cell>
          <cell r="P603">
            <v>0</v>
          </cell>
          <cell r="Q603">
            <v>0</v>
          </cell>
          <cell r="R603">
            <v>0</v>
          </cell>
          <cell r="S603">
            <v>0</v>
          </cell>
        </row>
        <row r="604">
          <cell r="B604">
            <v>104339</v>
          </cell>
          <cell r="C604" t="str">
            <v>Wells Fargo Q001</v>
          </cell>
          <cell r="D604" t="str">
            <v>Well2Q001</v>
          </cell>
          <cell r="E604">
            <v>367</v>
          </cell>
          <cell r="F604" t="str">
            <v>A</v>
          </cell>
          <cell r="G604" t="str">
            <v>A</v>
          </cell>
          <cell r="H604" t="str">
            <v>N</v>
          </cell>
          <cell r="I604" t="str">
            <v>Asset</v>
          </cell>
          <cell r="J604">
            <v>0</v>
          </cell>
          <cell r="K604">
            <v>0</v>
          </cell>
          <cell r="L604">
            <v>0</v>
          </cell>
          <cell r="M604">
            <v>0</v>
          </cell>
          <cell r="N604">
            <v>0</v>
          </cell>
          <cell r="O604">
            <v>0</v>
          </cell>
          <cell r="P604">
            <v>0</v>
          </cell>
          <cell r="Q604">
            <v>0</v>
          </cell>
          <cell r="R604">
            <v>0</v>
          </cell>
          <cell r="S604">
            <v>0</v>
          </cell>
        </row>
        <row r="605">
          <cell r="B605">
            <v>104340</v>
          </cell>
          <cell r="C605" t="str">
            <v>Wells Fargo Q002</v>
          </cell>
          <cell r="D605" t="str">
            <v>Well2Q002</v>
          </cell>
          <cell r="E605">
            <v>367</v>
          </cell>
          <cell r="F605" t="str">
            <v>A</v>
          </cell>
          <cell r="G605" t="str">
            <v>A</v>
          </cell>
          <cell r="H605" t="str">
            <v>N</v>
          </cell>
          <cell r="I605" t="str">
            <v>Asset</v>
          </cell>
          <cell r="J605">
            <v>0</v>
          </cell>
          <cell r="K605">
            <v>0</v>
          </cell>
          <cell r="L605">
            <v>0</v>
          </cell>
          <cell r="M605">
            <v>0</v>
          </cell>
          <cell r="N605">
            <v>0</v>
          </cell>
          <cell r="O605">
            <v>0</v>
          </cell>
          <cell r="P605">
            <v>0</v>
          </cell>
          <cell r="Q605">
            <v>0</v>
          </cell>
          <cell r="R605">
            <v>0</v>
          </cell>
          <cell r="S605">
            <v>0</v>
          </cell>
        </row>
        <row r="606">
          <cell r="B606">
            <v>104341</v>
          </cell>
          <cell r="C606" t="str">
            <v>Wells Fargo Q003</v>
          </cell>
          <cell r="D606" t="str">
            <v>Well2Q003</v>
          </cell>
          <cell r="E606">
            <v>367</v>
          </cell>
          <cell r="F606" t="str">
            <v>A</v>
          </cell>
          <cell r="G606" t="str">
            <v>A</v>
          </cell>
          <cell r="H606" t="str">
            <v>N</v>
          </cell>
          <cell r="I606" t="str">
            <v>Asset</v>
          </cell>
          <cell r="J606">
            <v>0</v>
          </cell>
          <cell r="K606">
            <v>0</v>
          </cell>
          <cell r="L606">
            <v>0</v>
          </cell>
          <cell r="M606">
            <v>0</v>
          </cell>
          <cell r="N606">
            <v>0</v>
          </cell>
          <cell r="O606">
            <v>0</v>
          </cell>
          <cell r="P606">
            <v>0</v>
          </cell>
          <cell r="Q606">
            <v>0</v>
          </cell>
          <cell r="R606">
            <v>0</v>
          </cell>
          <cell r="S606">
            <v>0</v>
          </cell>
        </row>
        <row r="607">
          <cell r="B607">
            <v>104342</v>
          </cell>
          <cell r="C607" t="str">
            <v>WELLS FARGO C011</v>
          </cell>
          <cell r="D607" t="str">
            <v>WELL2C011</v>
          </cell>
          <cell r="E607">
            <v>367</v>
          </cell>
          <cell r="F607" t="str">
            <v>A</v>
          </cell>
          <cell r="G607" t="str">
            <v>A</v>
          </cell>
          <cell r="H607" t="str">
            <v>N</v>
          </cell>
          <cell r="I607" t="str">
            <v>Asset</v>
          </cell>
          <cell r="J607">
            <v>0</v>
          </cell>
          <cell r="K607">
            <v>0</v>
          </cell>
          <cell r="L607">
            <v>0</v>
          </cell>
          <cell r="M607">
            <v>0</v>
          </cell>
          <cell r="N607">
            <v>0</v>
          </cell>
          <cell r="O607">
            <v>0</v>
          </cell>
          <cell r="P607">
            <v>0</v>
          </cell>
          <cell r="Q607">
            <v>0</v>
          </cell>
          <cell r="R607">
            <v>0</v>
          </cell>
          <cell r="S607">
            <v>0</v>
          </cell>
        </row>
        <row r="608">
          <cell r="B608">
            <v>104343</v>
          </cell>
          <cell r="C608" t="str">
            <v>WELLS FARGO C012</v>
          </cell>
          <cell r="D608" t="str">
            <v>WELL2C012</v>
          </cell>
          <cell r="E608">
            <v>367</v>
          </cell>
          <cell r="F608" t="str">
            <v>A</v>
          </cell>
          <cell r="G608" t="str">
            <v>A</v>
          </cell>
          <cell r="H608" t="str">
            <v>N</v>
          </cell>
          <cell r="I608" t="str">
            <v>Asset</v>
          </cell>
          <cell r="J608">
            <v>0</v>
          </cell>
          <cell r="K608">
            <v>0</v>
          </cell>
          <cell r="L608">
            <v>0</v>
          </cell>
          <cell r="M608">
            <v>0</v>
          </cell>
          <cell r="N608">
            <v>0</v>
          </cell>
          <cell r="O608">
            <v>0</v>
          </cell>
          <cell r="P608">
            <v>0</v>
          </cell>
          <cell r="Q608">
            <v>0</v>
          </cell>
          <cell r="R608">
            <v>0</v>
          </cell>
          <cell r="S608">
            <v>0</v>
          </cell>
        </row>
        <row r="609">
          <cell r="B609">
            <v>104344</v>
          </cell>
          <cell r="C609" t="str">
            <v>Wells Fargo P002</v>
          </cell>
          <cell r="D609" t="str">
            <v>WELL2P002</v>
          </cell>
          <cell r="E609">
            <v>367</v>
          </cell>
          <cell r="F609" t="str">
            <v>A</v>
          </cell>
          <cell r="G609" t="str">
            <v>A</v>
          </cell>
          <cell r="H609" t="str">
            <v>N</v>
          </cell>
          <cell r="I609" t="str">
            <v>Asset</v>
          </cell>
          <cell r="J609">
            <v>0</v>
          </cell>
          <cell r="K609">
            <v>0</v>
          </cell>
          <cell r="L609">
            <v>0</v>
          </cell>
          <cell r="M609">
            <v>0</v>
          </cell>
          <cell r="N609">
            <v>0</v>
          </cell>
          <cell r="O609">
            <v>0</v>
          </cell>
          <cell r="P609">
            <v>0</v>
          </cell>
          <cell r="Q609">
            <v>0</v>
          </cell>
          <cell r="R609">
            <v>0</v>
          </cell>
          <cell r="S609">
            <v>0</v>
          </cell>
        </row>
        <row r="610">
          <cell r="B610">
            <v>104345</v>
          </cell>
          <cell r="C610" t="str">
            <v>Wells Fargo P003</v>
          </cell>
          <cell r="D610" t="str">
            <v>WELL2P003</v>
          </cell>
          <cell r="E610">
            <v>367</v>
          </cell>
          <cell r="F610" t="str">
            <v>A</v>
          </cell>
          <cell r="G610" t="str">
            <v>A</v>
          </cell>
          <cell r="H610" t="str">
            <v>N</v>
          </cell>
          <cell r="I610" t="str">
            <v>Asset</v>
          </cell>
          <cell r="J610">
            <v>0</v>
          </cell>
          <cell r="K610">
            <v>0</v>
          </cell>
          <cell r="L610">
            <v>0</v>
          </cell>
          <cell r="M610">
            <v>0</v>
          </cell>
          <cell r="N610">
            <v>0</v>
          </cell>
          <cell r="O610">
            <v>0</v>
          </cell>
          <cell r="P610">
            <v>0</v>
          </cell>
          <cell r="Q610">
            <v>0</v>
          </cell>
          <cell r="R610">
            <v>0</v>
          </cell>
          <cell r="S610">
            <v>0</v>
          </cell>
        </row>
        <row r="611">
          <cell r="B611">
            <v>104346</v>
          </cell>
          <cell r="C611" t="str">
            <v>Bank Of America O006 </v>
          </cell>
          <cell r="D611" t="str">
            <v>BOFA4O006</v>
          </cell>
          <cell r="E611">
            <v>367</v>
          </cell>
          <cell r="F611" t="str">
            <v>A</v>
          </cell>
          <cell r="G611" t="str">
            <v>A</v>
          </cell>
          <cell r="H611" t="str">
            <v>N</v>
          </cell>
          <cell r="I611" t="str">
            <v>Asset</v>
          </cell>
          <cell r="J611">
            <v>0</v>
          </cell>
          <cell r="K611">
            <v>0</v>
          </cell>
          <cell r="L611">
            <v>0</v>
          </cell>
          <cell r="M611">
            <v>0</v>
          </cell>
          <cell r="N611">
            <v>0</v>
          </cell>
          <cell r="O611">
            <v>0</v>
          </cell>
          <cell r="P611">
            <v>0</v>
          </cell>
          <cell r="Q611">
            <v>0</v>
          </cell>
          <cell r="R611">
            <v>0</v>
          </cell>
          <cell r="S611">
            <v>0</v>
          </cell>
        </row>
        <row r="612">
          <cell r="B612">
            <v>104347</v>
          </cell>
          <cell r="C612" t="str">
            <v>Old National 10854429</v>
          </cell>
          <cell r="D612" t="str">
            <v>ONB4429</v>
          </cell>
          <cell r="E612">
            <v>367</v>
          </cell>
          <cell r="F612" t="str">
            <v>A</v>
          </cell>
          <cell r="G612" t="str">
            <v>A</v>
          </cell>
          <cell r="H612" t="str">
            <v>N</v>
          </cell>
          <cell r="I612" t="str">
            <v>Asset</v>
          </cell>
          <cell r="J612">
            <v>0</v>
          </cell>
          <cell r="K612" t="str">
            <v>HSD Cash</v>
          </cell>
          <cell r="L612">
            <v>0</v>
          </cell>
          <cell r="M612">
            <v>0</v>
          </cell>
          <cell r="N612">
            <v>0</v>
          </cell>
          <cell r="O612">
            <v>0</v>
          </cell>
          <cell r="P612">
            <v>0</v>
          </cell>
          <cell r="Q612">
            <v>0</v>
          </cell>
          <cell r="R612">
            <v>0</v>
          </cell>
          <cell r="S612">
            <v>0</v>
          </cell>
        </row>
        <row r="613">
          <cell r="B613">
            <v>104348</v>
          </cell>
          <cell r="C613" t="str">
            <v>Mellon 1402431</v>
          </cell>
          <cell r="D613" t="str">
            <v>Mellon2431</v>
          </cell>
          <cell r="E613">
            <v>367</v>
          </cell>
          <cell r="F613" t="str">
            <v>A</v>
          </cell>
          <cell r="G613" t="str">
            <v>A</v>
          </cell>
          <cell r="H613" t="str">
            <v>N</v>
          </cell>
          <cell r="I613" t="str">
            <v>Asset</v>
          </cell>
          <cell r="J613">
            <v>0</v>
          </cell>
          <cell r="K613" t="str">
            <v>HSD Cash</v>
          </cell>
          <cell r="L613">
            <v>0</v>
          </cell>
          <cell r="M613">
            <v>0</v>
          </cell>
          <cell r="N613">
            <v>0</v>
          </cell>
          <cell r="O613">
            <v>0</v>
          </cell>
          <cell r="P613">
            <v>0</v>
          </cell>
          <cell r="Q613">
            <v>0</v>
          </cell>
          <cell r="R613">
            <v>0</v>
          </cell>
          <cell r="S613">
            <v>0</v>
          </cell>
        </row>
        <row r="614">
          <cell r="B614">
            <v>104349</v>
          </cell>
          <cell r="C614" t="str">
            <v>First Federal 0449903435</v>
          </cell>
          <cell r="D614" t="str">
            <v>First3435</v>
          </cell>
          <cell r="E614">
            <v>367</v>
          </cell>
          <cell r="F614" t="str">
            <v>A</v>
          </cell>
          <cell r="G614" t="str">
            <v>A</v>
          </cell>
          <cell r="H614" t="str">
            <v>N</v>
          </cell>
          <cell r="I614" t="str">
            <v>Asset</v>
          </cell>
          <cell r="J614">
            <v>0</v>
          </cell>
          <cell r="K614" t="str">
            <v>HSD Cash</v>
          </cell>
          <cell r="L614">
            <v>0</v>
          </cell>
          <cell r="M614">
            <v>0</v>
          </cell>
          <cell r="N614">
            <v>0</v>
          </cell>
          <cell r="O614">
            <v>0</v>
          </cell>
          <cell r="P614">
            <v>0</v>
          </cell>
          <cell r="Q614">
            <v>0</v>
          </cell>
          <cell r="R614">
            <v>0</v>
          </cell>
          <cell r="S614">
            <v>0</v>
          </cell>
        </row>
        <row r="615">
          <cell r="B615">
            <v>104350</v>
          </cell>
          <cell r="C615" t="str">
            <v>US 130119057052</v>
          </cell>
          <cell r="D615" t="str">
            <v>US7052</v>
          </cell>
          <cell r="E615">
            <v>367</v>
          </cell>
          <cell r="F615" t="str">
            <v>A</v>
          </cell>
          <cell r="G615" t="str">
            <v>A</v>
          </cell>
          <cell r="H615" t="str">
            <v>N</v>
          </cell>
          <cell r="I615" t="str">
            <v>Asset</v>
          </cell>
          <cell r="J615">
            <v>0</v>
          </cell>
          <cell r="K615" t="str">
            <v>HSD Cash</v>
          </cell>
          <cell r="L615">
            <v>0</v>
          </cell>
          <cell r="M615">
            <v>0</v>
          </cell>
          <cell r="N615">
            <v>0</v>
          </cell>
          <cell r="O615">
            <v>0</v>
          </cell>
          <cell r="P615">
            <v>0</v>
          </cell>
          <cell r="Q615">
            <v>0</v>
          </cell>
          <cell r="R615">
            <v>0</v>
          </cell>
          <cell r="S615">
            <v>0</v>
          </cell>
        </row>
        <row r="616">
          <cell r="B616">
            <v>104351</v>
          </cell>
          <cell r="C616" t="str">
            <v>Fifth Third 7690703488</v>
          </cell>
          <cell r="D616" t="str">
            <v>5th3rd3488</v>
          </cell>
          <cell r="E616">
            <v>367</v>
          </cell>
          <cell r="F616" t="str">
            <v>A</v>
          </cell>
          <cell r="G616" t="str">
            <v>A</v>
          </cell>
          <cell r="H616" t="str">
            <v>N</v>
          </cell>
          <cell r="I616" t="str">
            <v>Asset</v>
          </cell>
          <cell r="J616">
            <v>0</v>
          </cell>
          <cell r="K616" t="str">
            <v>HSD Cash</v>
          </cell>
          <cell r="L616">
            <v>0</v>
          </cell>
          <cell r="M616">
            <v>0</v>
          </cell>
          <cell r="N616">
            <v>0</v>
          </cell>
          <cell r="O616">
            <v>0</v>
          </cell>
          <cell r="P616">
            <v>0</v>
          </cell>
          <cell r="Q616">
            <v>0</v>
          </cell>
          <cell r="R616">
            <v>0</v>
          </cell>
          <cell r="S616">
            <v>0</v>
          </cell>
        </row>
        <row r="617">
          <cell r="B617">
            <v>104352</v>
          </cell>
          <cell r="C617" t="str">
            <v>Sterling 439012C</v>
          </cell>
          <cell r="D617" t="str">
            <v>SUFCU012C</v>
          </cell>
          <cell r="E617">
            <v>367</v>
          </cell>
          <cell r="F617" t="str">
            <v>A</v>
          </cell>
          <cell r="G617" t="str">
            <v>A</v>
          </cell>
          <cell r="H617" t="str">
            <v>N</v>
          </cell>
          <cell r="I617" t="str">
            <v>Asset</v>
          </cell>
          <cell r="J617">
            <v>0</v>
          </cell>
          <cell r="K617" t="str">
            <v>HSD Cash</v>
          </cell>
          <cell r="L617">
            <v>0</v>
          </cell>
          <cell r="M617">
            <v>0</v>
          </cell>
          <cell r="N617">
            <v>0</v>
          </cell>
          <cell r="O617">
            <v>0</v>
          </cell>
          <cell r="P617">
            <v>0</v>
          </cell>
          <cell r="Q617">
            <v>0</v>
          </cell>
          <cell r="R617">
            <v>0</v>
          </cell>
          <cell r="S617">
            <v>0</v>
          </cell>
        </row>
        <row r="618">
          <cell r="B618">
            <v>104353</v>
          </cell>
          <cell r="C618" t="str">
            <v>Sterling 439012S</v>
          </cell>
          <cell r="D618" t="str">
            <v>SUFCU012S</v>
          </cell>
          <cell r="E618">
            <v>367</v>
          </cell>
          <cell r="F618" t="str">
            <v>A</v>
          </cell>
          <cell r="G618" t="str">
            <v>A</v>
          </cell>
          <cell r="H618" t="str">
            <v>N</v>
          </cell>
          <cell r="I618" t="str">
            <v>Asset</v>
          </cell>
          <cell r="J618">
            <v>0</v>
          </cell>
          <cell r="K618" t="str">
            <v>HSD Cash</v>
          </cell>
          <cell r="L618">
            <v>0</v>
          </cell>
          <cell r="M618">
            <v>0</v>
          </cell>
          <cell r="N618">
            <v>0</v>
          </cell>
          <cell r="O618">
            <v>0</v>
          </cell>
          <cell r="P618">
            <v>0</v>
          </cell>
          <cell r="Q618">
            <v>0</v>
          </cell>
          <cell r="R618">
            <v>0</v>
          </cell>
          <cell r="S618">
            <v>0</v>
          </cell>
        </row>
        <row r="619">
          <cell r="B619">
            <v>104354</v>
          </cell>
          <cell r="C619" t="str">
            <v>First Federal 07 10005042</v>
          </cell>
          <cell r="D619" t="str">
            <v>First5042</v>
          </cell>
          <cell r="E619">
            <v>367</v>
          </cell>
          <cell r="F619" t="str">
            <v>A</v>
          </cell>
          <cell r="G619" t="str">
            <v>A</v>
          </cell>
          <cell r="H619" t="str">
            <v>N</v>
          </cell>
          <cell r="I619" t="str">
            <v>Asset</v>
          </cell>
          <cell r="J619">
            <v>0</v>
          </cell>
          <cell r="K619" t="str">
            <v>HSD Cash</v>
          </cell>
          <cell r="L619">
            <v>0</v>
          </cell>
          <cell r="M619">
            <v>0</v>
          </cell>
          <cell r="N619">
            <v>0</v>
          </cell>
          <cell r="O619">
            <v>0</v>
          </cell>
          <cell r="P619">
            <v>0</v>
          </cell>
          <cell r="Q619">
            <v>0</v>
          </cell>
          <cell r="R619">
            <v>0</v>
          </cell>
          <cell r="S619">
            <v>0</v>
          </cell>
        </row>
        <row r="620">
          <cell r="B620">
            <v>104355</v>
          </cell>
          <cell r="C620" t="str">
            <v>First Federal 0449903211</v>
          </cell>
          <cell r="D620" t="str">
            <v>First3211</v>
          </cell>
          <cell r="E620">
            <v>367</v>
          </cell>
          <cell r="F620" t="str">
            <v>A</v>
          </cell>
          <cell r="G620" t="str">
            <v>A</v>
          </cell>
          <cell r="H620" t="str">
            <v>N</v>
          </cell>
          <cell r="I620" t="str">
            <v>Asset</v>
          </cell>
          <cell r="J620">
            <v>0</v>
          </cell>
          <cell r="K620" t="str">
            <v>HSD Cash</v>
          </cell>
          <cell r="L620">
            <v>0</v>
          </cell>
          <cell r="M620">
            <v>0</v>
          </cell>
          <cell r="N620">
            <v>0</v>
          </cell>
          <cell r="O620">
            <v>0</v>
          </cell>
          <cell r="P620">
            <v>0</v>
          </cell>
          <cell r="Q620">
            <v>0</v>
          </cell>
          <cell r="R620">
            <v>0</v>
          </cell>
          <cell r="S620">
            <v>0</v>
          </cell>
        </row>
        <row r="621">
          <cell r="B621">
            <v>104356</v>
          </cell>
          <cell r="C621" t="str">
            <v>First Federal 0410013643</v>
          </cell>
          <cell r="D621" t="str">
            <v>First3643</v>
          </cell>
          <cell r="E621">
            <v>367</v>
          </cell>
          <cell r="F621" t="str">
            <v>A</v>
          </cell>
          <cell r="G621" t="str">
            <v>A</v>
          </cell>
          <cell r="H621" t="str">
            <v>N</v>
          </cell>
          <cell r="I621" t="str">
            <v>Asset</v>
          </cell>
          <cell r="J621">
            <v>0</v>
          </cell>
          <cell r="K621" t="str">
            <v>HSD Cash</v>
          </cell>
          <cell r="L621">
            <v>0</v>
          </cell>
          <cell r="M621">
            <v>0</v>
          </cell>
          <cell r="N621">
            <v>0</v>
          </cell>
          <cell r="O621">
            <v>0</v>
          </cell>
          <cell r="P621">
            <v>0</v>
          </cell>
          <cell r="Q621">
            <v>0</v>
          </cell>
          <cell r="R621">
            <v>0</v>
          </cell>
          <cell r="S621">
            <v>0</v>
          </cell>
        </row>
        <row r="622">
          <cell r="B622">
            <v>104357</v>
          </cell>
          <cell r="C622" t="str">
            <v>US 130119057078</v>
          </cell>
          <cell r="D622" t="str">
            <v>US7078</v>
          </cell>
          <cell r="E622">
            <v>367</v>
          </cell>
          <cell r="F622" t="str">
            <v>A</v>
          </cell>
          <cell r="G622" t="str">
            <v>A</v>
          </cell>
          <cell r="H622" t="str">
            <v>N</v>
          </cell>
          <cell r="I622" t="str">
            <v>Asset</v>
          </cell>
          <cell r="J622">
            <v>0</v>
          </cell>
          <cell r="K622" t="str">
            <v>HSD Cash</v>
          </cell>
          <cell r="L622">
            <v>0</v>
          </cell>
          <cell r="M622">
            <v>0</v>
          </cell>
          <cell r="N622">
            <v>0</v>
          </cell>
          <cell r="O622">
            <v>0</v>
          </cell>
          <cell r="P622">
            <v>0</v>
          </cell>
          <cell r="Q622">
            <v>0</v>
          </cell>
          <cell r="R622">
            <v>0</v>
          </cell>
          <cell r="S622">
            <v>0</v>
          </cell>
        </row>
        <row r="623">
          <cell r="B623">
            <v>104358</v>
          </cell>
          <cell r="C623" t="str">
            <v>Deposits in Transit</v>
          </cell>
          <cell r="D623" t="str">
            <v>DepTransit</v>
          </cell>
          <cell r="E623">
            <v>367</v>
          </cell>
          <cell r="F623" t="str">
            <v>A</v>
          </cell>
          <cell r="G623" t="str">
            <v>A</v>
          </cell>
          <cell r="H623" t="str">
            <v>N</v>
          </cell>
          <cell r="I623" t="str">
            <v>Asset</v>
          </cell>
          <cell r="J623">
            <v>0</v>
          </cell>
          <cell r="K623" t="str">
            <v>HSD Cash</v>
          </cell>
          <cell r="L623">
            <v>0</v>
          </cell>
          <cell r="M623">
            <v>0</v>
          </cell>
          <cell r="N623">
            <v>0</v>
          </cell>
          <cell r="O623">
            <v>0</v>
          </cell>
          <cell r="P623">
            <v>0</v>
          </cell>
          <cell r="Q623">
            <v>0</v>
          </cell>
          <cell r="R623">
            <v>0</v>
          </cell>
          <cell r="S623">
            <v>0</v>
          </cell>
        </row>
        <row r="624">
          <cell r="B624">
            <v>104359</v>
          </cell>
          <cell r="C624" t="str">
            <v>Other Reconciling Items Assets</v>
          </cell>
          <cell r="D624" t="str">
            <v>AOthReconc</v>
          </cell>
          <cell r="E624">
            <v>367</v>
          </cell>
          <cell r="F624" t="str">
            <v>A</v>
          </cell>
          <cell r="G624" t="str">
            <v>A</v>
          </cell>
          <cell r="H624" t="str">
            <v>N</v>
          </cell>
          <cell r="I624" t="str">
            <v>Asset</v>
          </cell>
          <cell r="J624">
            <v>0</v>
          </cell>
          <cell r="K624">
            <v>0</v>
          </cell>
          <cell r="L624">
            <v>0</v>
          </cell>
          <cell r="M624">
            <v>0</v>
          </cell>
          <cell r="N624">
            <v>0</v>
          </cell>
          <cell r="O624">
            <v>0</v>
          </cell>
          <cell r="P624">
            <v>0</v>
          </cell>
          <cell r="Q624">
            <v>0</v>
          </cell>
          <cell r="R624">
            <v>0</v>
          </cell>
          <cell r="S624">
            <v>0</v>
          </cell>
        </row>
        <row r="625">
          <cell r="B625">
            <v>106990</v>
          </cell>
          <cell r="C625" t="str">
            <v>HSD Operating Cash for Capital</v>
          </cell>
          <cell r="D625" t="str">
            <v>HSBOpChCtl</v>
          </cell>
          <cell r="E625">
            <v>36892</v>
          </cell>
          <cell r="F625" t="str">
            <v>A</v>
          </cell>
          <cell r="G625" t="str">
            <v>A</v>
          </cell>
          <cell r="H625" t="str">
            <v>N</v>
          </cell>
          <cell r="I625" t="str">
            <v>Asset</v>
          </cell>
          <cell r="J625">
            <v>0</v>
          </cell>
          <cell r="K625">
            <v>0</v>
          </cell>
          <cell r="L625" t="str">
            <v xml:space="preserve"> </v>
          </cell>
          <cell r="M625" t="str">
            <v xml:space="preserve"> </v>
          </cell>
          <cell r="N625">
            <v>0</v>
          </cell>
          <cell r="O625" t="str">
            <v xml:space="preserve"> </v>
          </cell>
          <cell r="P625">
            <v>0</v>
          </cell>
          <cell r="Q625">
            <v>0</v>
          </cell>
          <cell r="R625" t="str">
            <v xml:space="preserve"> </v>
          </cell>
          <cell r="S625" t="str">
            <v xml:space="preserve"> </v>
          </cell>
        </row>
        <row r="626">
          <cell r="B626">
            <v>106990</v>
          </cell>
          <cell r="C626" t="str">
            <v>HSD Operating Cash for Capital</v>
          </cell>
          <cell r="D626" t="str">
            <v>HSBOpChCtl</v>
          </cell>
          <cell r="E626">
            <v>367</v>
          </cell>
          <cell r="F626" t="str">
            <v>A</v>
          </cell>
          <cell r="G626" t="str">
            <v>A</v>
          </cell>
          <cell r="H626" t="str">
            <v>N</v>
          </cell>
          <cell r="I626" t="str">
            <v>Asset</v>
          </cell>
          <cell r="J626">
            <v>0</v>
          </cell>
          <cell r="K626">
            <v>0</v>
          </cell>
          <cell r="L626" t="str">
            <v xml:space="preserve"> </v>
          </cell>
          <cell r="M626" t="str">
            <v xml:space="preserve"> </v>
          </cell>
          <cell r="N626">
            <v>0</v>
          </cell>
          <cell r="O626" t="str">
            <v xml:space="preserve"> </v>
          </cell>
          <cell r="P626">
            <v>0</v>
          </cell>
          <cell r="Q626">
            <v>0</v>
          </cell>
          <cell r="R626" t="str">
            <v xml:space="preserve"> </v>
          </cell>
          <cell r="S626" t="str">
            <v xml:space="preserve"> </v>
          </cell>
        </row>
        <row r="627">
          <cell r="B627">
            <v>106995</v>
          </cell>
          <cell r="C627" t="str">
            <v>Other Oper Cash for Capital</v>
          </cell>
          <cell r="D627" t="str">
            <v>OthOpChCtl</v>
          </cell>
          <cell r="E627">
            <v>36892</v>
          </cell>
          <cell r="F627" t="str">
            <v>A</v>
          </cell>
          <cell r="G627" t="str">
            <v>A</v>
          </cell>
          <cell r="H627" t="str">
            <v>N</v>
          </cell>
          <cell r="I627" t="str">
            <v>Asset</v>
          </cell>
          <cell r="J627">
            <v>0</v>
          </cell>
          <cell r="K627">
            <v>0</v>
          </cell>
          <cell r="L627" t="str">
            <v xml:space="preserve"> </v>
          </cell>
          <cell r="M627" t="str">
            <v xml:space="preserve"> </v>
          </cell>
          <cell r="N627">
            <v>0</v>
          </cell>
          <cell r="O627" t="str">
            <v xml:space="preserve"> </v>
          </cell>
          <cell r="P627">
            <v>0</v>
          </cell>
          <cell r="Q627">
            <v>0</v>
          </cell>
          <cell r="R627" t="str">
            <v xml:space="preserve"> </v>
          </cell>
          <cell r="S627" t="str">
            <v xml:space="preserve"> </v>
          </cell>
        </row>
        <row r="628">
          <cell r="B628">
            <v>106995</v>
          </cell>
          <cell r="C628" t="str">
            <v>Other Oper Cash for Capital</v>
          </cell>
          <cell r="D628" t="str">
            <v>OthOpChCtl</v>
          </cell>
          <cell r="E628">
            <v>367</v>
          </cell>
          <cell r="F628" t="str">
            <v>A</v>
          </cell>
          <cell r="G628" t="str">
            <v>A</v>
          </cell>
          <cell r="H628" t="str">
            <v>N</v>
          </cell>
          <cell r="I628" t="str">
            <v>Asset</v>
          </cell>
          <cell r="J628">
            <v>0</v>
          </cell>
          <cell r="K628">
            <v>0</v>
          </cell>
          <cell r="L628" t="str">
            <v xml:space="preserve"> </v>
          </cell>
          <cell r="M628" t="str">
            <v xml:space="preserve"> </v>
          </cell>
          <cell r="N628">
            <v>0</v>
          </cell>
          <cell r="O628" t="str">
            <v xml:space="preserve"> </v>
          </cell>
          <cell r="P628">
            <v>0</v>
          </cell>
          <cell r="Q628">
            <v>0</v>
          </cell>
          <cell r="R628" t="str">
            <v xml:space="preserve"> </v>
          </cell>
          <cell r="S628" t="str">
            <v xml:space="preserve"> </v>
          </cell>
        </row>
        <row r="629">
          <cell r="B629">
            <v>107000</v>
          </cell>
          <cell r="C629" t="str">
            <v>HSD Short Term Investments</v>
          </cell>
          <cell r="D629" t="str">
            <v>HSD Short</v>
          </cell>
          <cell r="E629">
            <v>367</v>
          </cell>
          <cell r="F629" t="str">
            <v>A</v>
          </cell>
          <cell r="G629" t="str">
            <v>A</v>
          </cell>
          <cell r="H629" t="str">
            <v>N</v>
          </cell>
          <cell r="I629" t="str">
            <v>Asset</v>
          </cell>
          <cell r="J629">
            <v>0</v>
          </cell>
          <cell r="K629" t="str">
            <v>HSD Cash</v>
          </cell>
          <cell r="L629" t="str">
            <v xml:space="preserve"> </v>
          </cell>
          <cell r="M629" t="str">
            <v xml:space="preserve"> </v>
          </cell>
          <cell r="N629">
            <v>0</v>
          </cell>
          <cell r="O629" t="str">
            <v xml:space="preserve"> </v>
          </cell>
          <cell r="P629">
            <v>0</v>
          </cell>
          <cell r="Q629">
            <v>0</v>
          </cell>
          <cell r="R629" t="str">
            <v xml:space="preserve"> </v>
          </cell>
          <cell r="S629" t="str">
            <v xml:space="preserve"> </v>
          </cell>
        </row>
        <row r="630">
          <cell r="B630">
            <v>107308</v>
          </cell>
          <cell r="C630" t="str">
            <v>AVAILABLE FOR FUTURE USE</v>
          </cell>
          <cell r="D630" t="str">
            <v>AVAILABLE</v>
          </cell>
          <cell r="E630">
            <v>367</v>
          </cell>
          <cell r="F630" t="str">
            <v>I</v>
          </cell>
          <cell r="G630" t="str">
            <v>A</v>
          </cell>
          <cell r="H630" t="str">
            <v>N</v>
          </cell>
          <cell r="I630" t="str">
            <v>Asset</v>
          </cell>
          <cell r="J630">
            <v>0</v>
          </cell>
          <cell r="K630">
            <v>0</v>
          </cell>
          <cell r="L630">
            <v>0</v>
          </cell>
          <cell r="M630">
            <v>0</v>
          </cell>
          <cell r="N630">
            <v>0</v>
          </cell>
          <cell r="O630">
            <v>0</v>
          </cell>
          <cell r="P630">
            <v>0</v>
          </cell>
          <cell r="Q630">
            <v>0</v>
          </cell>
          <cell r="R630">
            <v>0</v>
          </cell>
          <cell r="S630">
            <v>0</v>
          </cell>
        </row>
        <row r="631">
          <cell r="B631">
            <v>111000</v>
          </cell>
          <cell r="C631" t="str">
            <v>Money Market</v>
          </cell>
          <cell r="D631" t="str">
            <v>Money Mark</v>
          </cell>
          <cell r="E631">
            <v>367</v>
          </cell>
          <cell r="F631" t="str">
            <v>A</v>
          </cell>
          <cell r="G631" t="str">
            <v>A</v>
          </cell>
          <cell r="H631" t="str">
            <v>N</v>
          </cell>
          <cell r="I631" t="str">
            <v>Asset</v>
          </cell>
          <cell r="J631">
            <v>0</v>
          </cell>
          <cell r="K631">
            <v>0</v>
          </cell>
          <cell r="L631" t="str">
            <v xml:space="preserve"> </v>
          </cell>
          <cell r="M631" t="str">
            <v xml:space="preserve"> </v>
          </cell>
          <cell r="N631">
            <v>0</v>
          </cell>
          <cell r="O631" t="str">
            <v xml:space="preserve"> </v>
          </cell>
          <cell r="P631">
            <v>0</v>
          </cell>
          <cell r="Q631">
            <v>0</v>
          </cell>
          <cell r="R631" t="str">
            <v xml:space="preserve"> </v>
          </cell>
          <cell r="S631" t="str">
            <v xml:space="preserve"> </v>
          </cell>
        </row>
        <row r="632">
          <cell r="B632">
            <v>111005</v>
          </cell>
          <cell r="C632" t="str">
            <v>Certificate of Deposit</v>
          </cell>
          <cell r="D632" t="str">
            <v>Certificat</v>
          </cell>
          <cell r="E632">
            <v>367</v>
          </cell>
          <cell r="F632" t="str">
            <v>A</v>
          </cell>
          <cell r="G632" t="str">
            <v>A</v>
          </cell>
          <cell r="H632" t="str">
            <v>N</v>
          </cell>
          <cell r="I632" t="str">
            <v>Asset</v>
          </cell>
          <cell r="J632">
            <v>0</v>
          </cell>
          <cell r="K632">
            <v>0</v>
          </cell>
          <cell r="L632" t="str">
            <v xml:space="preserve"> </v>
          </cell>
          <cell r="M632" t="str">
            <v xml:space="preserve"> </v>
          </cell>
          <cell r="N632">
            <v>0</v>
          </cell>
          <cell r="O632" t="str">
            <v xml:space="preserve"> </v>
          </cell>
          <cell r="P632">
            <v>0</v>
          </cell>
          <cell r="Q632">
            <v>0</v>
          </cell>
          <cell r="R632" t="str">
            <v xml:space="preserve"> </v>
          </cell>
          <cell r="S632" t="str">
            <v xml:space="preserve"> </v>
          </cell>
        </row>
        <row r="633">
          <cell r="B633">
            <v>111010</v>
          </cell>
          <cell r="C633" t="str">
            <v>US Government Securities</v>
          </cell>
          <cell r="D633" t="str">
            <v>US Governm</v>
          </cell>
          <cell r="E633">
            <v>367</v>
          </cell>
          <cell r="F633" t="str">
            <v>A</v>
          </cell>
          <cell r="G633" t="str">
            <v>A</v>
          </cell>
          <cell r="H633" t="str">
            <v>N</v>
          </cell>
          <cell r="I633" t="str">
            <v>Asset</v>
          </cell>
          <cell r="J633">
            <v>0</v>
          </cell>
          <cell r="K633">
            <v>0</v>
          </cell>
          <cell r="L633" t="str">
            <v xml:space="preserve"> </v>
          </cell>
          <cell r="M633" t="str">
            <v xml:space="preserve"> </v>
          </cell>
          <cell r="N633">
            <v>0</v>
          </cell>
          <cell r="O633" t="str">
            <v xml:space="preserve"> </v>
          </cell>
          <cell r="P633">
            <v>0</v>
          </cell>
          <cell r="Q633">
            <v>0</v>
          </cell>
          <cell r="R633" t="str">
            <v xml:space="preserve"> </v>
          </cell>
          <cell r="S633" t="str">
            <v xml:space="preserve"> </v>
          </cell>
        </row>
        <row r="634">
          <cell r="B634">
            <v>111015</v>
          </cell>
          <cell r="C634" t="str">
            <v>Other NonHSD Short Term vests</v>
          </cell>
          <cell r="D634" t="str">
            <v>Other NonH</v>
          </cell>
          <cell r="E634">
            <v>367</v>
          </cell>
          <cell r="F634" t="str">
            <v>A</v>
          </cell>
          <cell r="G634" t="str">
            <v>A</v>
          </cell>
          <cell r="H634" t="str">
            <v>N</v>
          </cell>
          <cell r="I634" t="str">
            <v>Asset</v>
          </cell>
          <cell r="J634">
            <v>0</v>
          </cell>
          <cell r="K634">
            <v>0</v>
          </cell>
          <cell r="L634" t="str">
            <v xml:space="preserve"> </v>
          </cell>
          <cell r="M634" t="str">
            <v xml:space="preserve"> </v>
          </cell>
          <cell r="N634">
            <v>0</v>
          </cell>
          <cell r="O634" t="str">
            <v xml:space="preserve"> </v>
          </cell>
          <cell r="P634">
            <v>0</v>
          </cell>
          <cell r="Q634">
            <v>0</v>
          </cell>
          <cell r="R634" t="str">
            <v xml:space="preserve"> </v>
          </cell>
          <cell r="S634" t="str">
            <v xml:space="preserve"> </v>
          </cell>
        </row>
        <row r="635">
          <cell r="B635">
            <v>111016</v>
          </cell>
          <cell r="C635" t="str">
            <v>OtherNonHSDSTvestUnrealized</v>
          </cell>
          <cell r="D635" t="str">
            <v>OtherNonHS</v>
          </cell>
          <cell r="E635">
            <v>367</v>
          </cell>
          <cell r="F635" t="str">
            <v>A</v>
          </cell>
          <cell r="G635" t="str">
            <v>A</v>
          </cell>
          <cell r="H635" t="str">
            <v>N</v>
          </cell>
          <cell r="I635" t="str">
            <v>Asset</v>
          </cell>
          <cell r="J635">
            <v>0</v>
          </cell>
          <cell r="K635">
            <v>0</v>
          </cell>
          <cell r="L635" t="str">
            <v xml:space="preserve"> </v>
          </cell>
          <cell r="M635" t="str">
            <v xml:space="preserve"> </v>
          </cell>
          <cell r="N635">
            <v>0</v>
          </cell>
          <cell r="O635" t="str">
            <v xml:space="preserve"> </v>
          </cell>
          <cell r="P635">
            <v>0</v>
          </cell>
          <cell r="Q635">
            <v>0</v>
          </cell>
          <cell r="R635" t="str">
            <v xml:space="preserve"> </v>
          </cell>
          <cell r="S635" t="str">
            <v xml:space="preserve"> </v>
          </cell>
        </row>
        <row r="636">
          <cell r="B636">
            <v>111017</v>
          </cell>
          <cell r="C636" t="str">
            <v>Certificates of Deposit Unrest</v>
          </cell>
          <cell r="D636" t="str">
            <v>URCD</v>
          </cell>
          <cell r="E636">
            <v>367</v>
          </cell>
          <cell r="F636" t="str">
            <v>A</v>
          </cell>
          <cell r="G636" t="str">
            <v>A</v>
          </cell>
          <cell r="H636" t="str">
            <v>N</v>
          </cell>
          <cell r="I636" t="str">
            <v>Asset</v>
          </cell>
          <cell r="J636">
            <v>0</v>
          </cell>
          <cell r="K636">
            <v>0</v>
          </cell>
          <cell r="L636">
            <v>0</v>
          </cell>
          <cell r="M636">
            <v>0</v>
          </cell>
          <cell r="N636">
            <v>0</v>
          </cell>
          <cell r="O636">
            <v>0</v>
          </cell>
          <cell r="P636">
            <v>0</v>
          </cell>
          <cell r="Q636">
            <v>0</v>
          </cell>
          <cell r="R636">
            <v>0</v>
          </cell>
          <cell r="S636">
            <v>0</v>
          </cell>
        </row>
        <row r="637">
          <cell r="B637">
            <v>111018</v>
          </cell>
          <cell r="C637" t="str">
            <v>Restricted CDs</v>
          </cell>
          <cell r="D637" t="str">
            <v>RstdCD</v>
          </cell>
          <cell r="E637">
            <v>367</v>
          </cell>
          <cell r="F637" t="str">
            <v>A</v>
          </cell>
          <cell r="G637" t="str">
            <v>A</v>
          </cell>
          <cell r="H637" t="str">
            <v>N</v>
          </cell>
          <cell r="I637" t="str">
            <v>Asset</v>
          </cell>
          <cell r="J637">
            <v>0</v>
          </cell>
          <cell r="K637">
            <v>0</v>
          </cell>
          <cell r="L637">
            <v>0</v>
          </cell>
          <cell r="M637">
            <v>0</v>
          </cell>
          <cell r="N637">
            <v>0</v>
          </cell>
          <cell r="O637">
            <v>0</v>
          </cell>
          <cell r="P637">
            <v>0</v>
          </cell>
          <cell r="Q637">
            <v>0</v>
          </cell>
          <cell r="R637">
            <v>0</v>
          </cell>
          <cell r="S637">
            <v>0</v>
          </cell>
        </row>
        <row r="638">
          <cell r="B638">
            <v>112050</v>
          </cell>
          <cell r="C638" t="str">
            <v>Available For Future Use 1</v>
          </cell>
          <cell r="D638" t="str">
            <v>AFU1</v>
          </cell>
          <cell r="E638">
            <v>367</v>
          </cell>
          <cell r="F638" t="str">
            <v>I</v>
          </cell>
          <cell r="G638" t="str">
            <v>A</v>
          </cell>
          <cell r="H638" t="str">
            <v>N</v>
          </cell>
          <cell r="I638" t="str">
            <v>Asset</v>
          </cell>
          <cell r="J638">
            <v>0</v>
          </cell>
          <cell r="K638" t="str">
            <v>Invalid Account</v>
          </cell>
          <cell r="L638" t="str">
            <v xml:space="preserve"> </v>
          </cell>
          <cell r="M638" t="str">
            <v xml:space="preserve"> </v>
          </cell>
          <cell r="N638">
            <v>0</v>
          </cell>
          <cell r="O638" t="str">
            <v xml:space="preserve"> </v>
          </cell>
          <cell r="P638">
            <v>0</v>
          </cell>
          <cell r="Q638">
            <v>0</v>
          </cell>
          <cell r="R638" t="str">
            <v xml:space="preserve"> </v>
          </cell>
          <cell r="S638" t="str">
            <v xml:space="preserve"> </v>
          </cell>
        </row>
        <row r="639">
          <cell r="B639">
            <v>112055</v>
          </cell>
          <cell r="C639" t="str">
            <v>Available For Future Use 2</v>
          </cell>
          <cell r="D639" t="str">
            <v>AFU2</v>
          </cell>
          <cell r="E639">
            <v>367</v>
          </cell>
          <cell r="F639" t="str">
            <v>I</v>
          </cell>
          <cell r="G639" t="str">
            <v>A</v>
          </cell>
          <cell r="H639" t="str">
            <v>N</v>
          </cell>
          <cell r="I639" t="str">
            <v>Asset</v>
          </cell>
          <cell r="J639">
            <v>0</v>
          </cell>
          <cell r="K639" t="str">
            <v>Invalid Account</v>
          </cell>
          <cell r="L639" t="str">
            <v xml:space="preserve"> </v>
          </cell>
          <cell r="M639" t="str">
            <v xml:space="preserve"> </v>
          </cell>
          <cell r="N639">
            <v>0</v>
          </cell>
          <cell r="O639" t="str">
            <v xml:space="preserve"> </v>
          </cell>
          <cell r="P639">
            <v>0</v>
          </cell>
          <cell r="Q639">
            <v>0</v>
          </cell>
          <cell r="R639" t="str">
            <v xml:space="preserve"> </v>
          </cell>
          <cell r="S639" t="str">
            <v xml:space="preserve"> </v>
          </cell>
        </row>
        <row r="640">
          <cell r="B640">
            <v>112060</v>
          </cell>
          <cell r="C640" t="str">
            <v>Available For Future Use 3</v>
          </cell>
          <cell r="D640" t="str">
            <v>AFU3</v>
          </cell>
          <cell r="E640">
            <v>367</v>
          </cell>
          <cell r="F640" t="str">
            <v>I</v>
          </cell>
          <cell r="G640" t="str">
            <v>A</v>
          </cell>
          <cell r="H640" t="str">
            <v>N</v>
          </cell>
          <cell r="I640" t="str">
            <v>Asset</v>
          </cell>
          <cell r="J640">
            <v>0</v>
          </cell>
          <cell r="K640" t="str">
            <v>Invalid Account</v>
          </cell>
          <cell r="L640" t="str">
            <v xml:space="preserve"> </v>
          </cell>
          <cell r="M640" t="str">
            <v xml:space="preserve"> </v>
          </cell>
          <cell r="N640">
            <v>0</v>
          </cell>
          <cell r="O640" t="str">
            <v xml:space="preserve"> </v>
          </cell>
          <cell r="P640">
            <v>0</v>
          </cell>
          <cell r="Q640">
            <v>0</v>
          </cell>
          <cell r="R640" t="str">
            <v xml:space="preserve"> </v>
          </cell>
          <cell r="S640" t="str">
            <v xml:space="preserve"> </v>
          </cell>
        </row>
        <row r="641">
          <cell r="B641">
            <v>114000</v>
          </cell>
          <cell r="C641" t="str">
            <v>Control Account Acute AR</v>
          </cell>
          <cell r="D641" t="str">
            <v>Control Ac</v>
          </cell>
          <cell r="E641">
            <v>367</v>
          </cell>
          <cell r="F641" t="str">
            <v>A</v>
          </cell>
          <cell r="G641" t="str">
            <v>A</v>
          </cell>
          <cell r="H641" t="str">
            <v>N</v>
          </cell>
          <cell r="I641" t="str">
            <v>Asset</v>
          </cell>
          <cell r="J641">
            <v>0</v>
          </cell>
          <cell r="K641">
            <v>0</v>
          </cell>
          <cell r="L641" t="str">
            <v xml:space="preserve"> </v>
          </cell>
          <cell r="M641" t="str">
            <v xml:space="preserve"> </v>
          </cell>
          <cell r="N641">
            <v>0</v>
          </cell>
          <cell r="O641" t="str">
            <v xml:space="preserve"> </v>
          </cell>
          <cell r="P641">
            <v>0</v>
          </cell>
          <cell r="Q641">
            <v>0</v>
          </cell>
          <cell r="R641" t="str">
            <v xml:space="preserve"> </v>
          </cell>
          <cell r="S641" t="str">
            <v xml:space="preserve"> </v>
          </cell>
        </row>
        <row r="642">
          <cell r="B642">
            <v>114001</v>
          </cell>
          <cell r="C642" t="str">
            <v>CtrlAcctAccuteARRefundClrg</v>
          </cell>
          <cell r="D642" t="str">
            <v>CtrlAcctAc</v>
          </cell>
          <cell r="E642">
            <v>367</v>
          </cell>
          <cell r="F642" t="str">
            <v>A</v>
          </cell>
          <cell r="G642" t="str">
            <v>A</v>
          </cell>
          <cell r="H642" t="str">
            <v>N</v>
          </cell>
          <cell r="I642" t="str">
            <v>Asset</v>
          </cell>
          <cell r="J642">
            <v>0</v>
          </cell>
          <cell r="K642">
            <v>0</v>
          </cell>
          <cell r="L642" t="str">
            <v xml:space="preserve"> </v>
          </cell>
          <cell r="M642" t="str">
            <v xml:space="preserve"> </v>
          </cell>
          <cell r="N642">
            <v>0</v>
          </cell>
          <cell r="O642" t="str">
            <v xml:space="preserve"> </v>
          </cell>
          <cell r="P642">
            <v>0</v>
          </cell>
          <cell r="Q642">
            <v>0</v>
          </cell>
          <cell r="R642" t="str">
            <v xml:space="preserve"> </v>
          </cell>
          <cell r="S642" t="str">
            <v xml:space="preserve"> </v>
          </cell>
        </row>
        <row r="643">
          <cell r="B643">
            <v>114002</v>
          </cell>
          <cell r="C643" t="str">
            <v>Control Account Acute AR IP</v>
          </cell>
          <cell r="D643" t="str">
            <v>Control Ac</v>
          </cell>
          <cell r="E643">
            <v>367</v>
          </cell>
          <cell r="F643" t="str">
            <v>A</v>
          </cell>
          <cell r="G643" t="str">
            <v>A</v>
          </cell>
          <cell r="H643" t="str">
            <v>N</v>
          </cell>
          <cell r="I643" t="str">
            <v>Asset</v>
          </cell>
          <cell r="J643">
            <v>0</v>
          </cell>
          <cell r="K643">
            <v>0</v>
          </cell>
          <cell r="L643" t="str">
            <v xml:space="preserve"> </v>
          </cell>
          <cell r="M643" t="str">
            <v xml:space="preserve"> </v>
          </cell>
          <cell r="N643">
            <v>0</v>
          </cell>
          <cell r="O643" t="str">
            <v xml:space="preserve"> </v>
          </cell>
          <cell r="P643">
            <v>0</v>
          </cell>
          <cell r="Q643">
            <v>0</v>
          </cell>
          <cell r="R643" t="str">
            <v xml:space="preserve"> </v>
          </cell>
          <cell r="S643" t="str">
            <v xml:space="preserve"> </v>
          </cell>
        </row>
        <row r="644">
          <cell r="B644">
            <v>114003</v>
          </cell>
          <cell r="C644" t="str">
            <v>Control Account Acute AR OP</v>
          </cell>
          <cell r="D644" t="str">
            <v>Control Ac</v>
          </cell>
          <cell r="E644">
            <v>367</v>
          </cell>
          <cell r="F644" t="str">
            <v>A</v>
          </cell>
          <cell r="G644" t="str">
            <v>A</v>
          </cell>
          <cell r="H644" t="str">
            <v>N</v>
          </cell>
          <cell r="I644" t="str">
            <v>Asset</v>
          </cell>
          <cell r="J644">
            <v>0</v>
          </cell>
          <cell r="K644">
            <v>0</v>
          </cell>
          <cell r="L644" t="str">
            <v xml:space="preserve"> </v>
          </cell>
          <cell r="M644" t="str">
            <v xml:space="preserve"> </v>
          </cell>
          <cell r="N644">
            <v>0</v>
          </cell>
          <cell r="O644" t="str">
            <v xml:space="preserve"> </v>
          </cell>
          <cell r="P644">
            <v>0</v>
          </cell>
          <cell r="Q644">
            <v>0</v>
          </cell>
          <cell r="R644" t="str">
            <v xml:space="preserve"> </v>
          </cell>
          <cell r="S644" t="str">
            <v xml:space="preserve"> </v>
          </cell>
        </row>
        <row r="645">
          <cell r="B645">
            <v>114004</v>
          </cell>
          <cell r="C645" t="str">
            <v>CtrlAcntAcuteARBillgCompany</v>
          </cell>
          <cell r="D645" t="str">
            <v>CtrlAcntAc</v>
          </cell>
          <cell r="E645">
            <v>367</v>
          </cell>
          <cell r="F645" t="str">
            <v>A</v>
          </cell>
          <cell r="G645" t="str">
            <v>A</v>
          </cell>
          <cell r="H645" t="str">
            <v>N</v>
          </cell>
          <cell r="I645" t="str">
            <v>Asset</v>
          </cell>
          <cell r="J645">
            <v>0</v>
          </cell>
          <cell r="K645">
            <v>0</v>
          </cell>
          <cell r="L645" t="str">
            <v xml:space="preserve"> </v>
          </cell>
          <cell r="M645" t="str">
            <v xml:space="preserve"> </v>
          </cell>
          <cell r="N645">
            <v>0</v>
          </cell>
          <cell r="O645" t="str">
            <v xml:space="preserve"> </v>
          </cell>
          <cell r="P645">
            <v>0</v>
          </cell>
          <cell r="Q645">
            <v>0</v>
          </cell>
          <cell r="R645" t="str">
            <v xml:space="preserve"> </v>
          </cell>
          <cell r="S645" t="str">
            <v xml:space="preserve"> </v>
          </cell>
        </row>
        <row r="646">
          <cell r="B646">
            <v>114005</v>
          </cell>
          <cell r="C646" t="str">
            <v>Ctrl Acnt Acute AR Invision IP</v>
          </cell>
          <cell r="D646" t="str">
            <v>Ctrl Acnt</v>
          </cell>
          <cell r="E646">
            <v>367</v>
          </cell>
          <cell r="F646" t="str">
            <v>A</v>
          </cell>
          <cell r="G646" t="str">
            <v>A</v>
          </cell>
          <cell r="H646" t="str">
            <v>N</v>
          </cell>
          <cell r="I646" t="str">
            <v>Asset</v>
          </cell>
          <cell r="J646">
            <v>0</v>
          </cell>
          <cell r="K646">
            <v>0</v>
          </cell>
          <cell r="L646" t="str">
            <v xml:space="preserve"> </v>
          </cell>
          <cell r="M646" t="str">
            <v xml:space="preserve"> </v>
          </cell>
          <cell r="N646">
            <v>0</v>
          </cell>
          <cell r="O646" t="str">
            <v xml:space="preserve"> </v>
          </cell>
          <cell r="P646">
            <v>0</v>
          </cell>
          <cell r="Q646">
            <v>0</v>
          </cell>
          <cell r="R646" t="str">
            <v xml:space="preserve"> </v>
          </cell>
          <cell r="S646" t="str">
            <v xml:space="preserve"> </v>
          </cell>
        </row>
        <row r="647">
          <cell r="B647">
            <v>114010</v>
          </cell>
          <cell r="C647" t="str">
            <v>Ctrl Acnt Acute AR Invision OP</v>
          </cell>
          <cell r="D647" t="str">
            <v>Ctrl Acnt</v>
          </cell>
          <cell r="E647">
            <v>367</v>
          </cell>
          <cell r="F647" t="str">
            <v>A</v>
          </cell>
          <cell r="G647" t="str">
            <v>A</v>
          </cell>
          <cell r="H647" t="str">
            <v>N</v>
          </cell>
          <cell r="I647" t="str">
            <v>Asset</v>
          </cell>
          <cell r="J647">
            <v>0</v>
          </cell>
          <cell r="K647">
            <v>0</v>
          </cell>
          <cell r="L647" t="str">
            <v xml:space="preserve"> </v>
          </cell>
          <cell r="M647" t="str">
            <v xml:space="preserve"> </v>
          </cell>
          <cell r="N647">
            <v>0</v>
          </cell>
          <cell r="O647" t="str">
            <v xml:space="preserve"> </v>
          </cell>
          <cell r="P647">
            <v>0</v>
          </cell>
          <cell r="Q647">
            <v>0</v>
          </cell>
          <cell r="R647" t="str">
            <v xml:space="preserve"> </v>
          </cell>
          <cell r="S647" t="str">
            <v xml:space="preserve"> </v>
          </cell>
        </row>
        <row r="648">
          <cell r="B648">
            <v>114015</v>
          </cell>
          <cell r="C648" t="str">
            <v>Ctrl Acnt Acute AR Invision</v>
          </cell>
          <cell r="D648" t="str">
            <v>Ctrl Acnt</v>
          </cell>
          <cell r="E648">
            <v>367</v>
          </cell>
          <cell r="F648" t="str">
            <v>A</v>
          </cell>
          <cell r="G648" t="str">
            <v>A</v>
          </cell>
          <cell r="H648" t="str">
            <v>N</v>
          </cell>
          <cell r="I648" t="str">
            <v>Asset</v>
          </cell>
          <cell r="J648">
            <v>0</v>
          </cell>
          <cell r="K648">
            <v>0</v>
          </cell>
          <cell r="L648" t="str">
            <v xml:space="preserve"> </v>
          </cell>
          <cell r="M648" t="str">
            <v xml:space="preserve"> </v>
          </cell>
          <cell r="N648">
            <v>0</v>
          </cell>
          <cell r="O648" t="str">
            <v xml:space="preserve"> </v>
          </cell>
          <cell r="P648">
            <v>0</v>
          </cell>
          <cell r="Q648">
            <v>0</v>
          </cell>
          <cell r="R648" t="str">
            <v xml:space="preserve"> </v>
          </cell>
          <cell r="S648" t="str">
            <v xml:space="preserve"> </v>
          </cell>
        </row>
        <row r="649">
          <cell r="B649">
            <v>114016</v>
          </cell>
          <cell r="C649" t="str">
            <v>Ctrl Acnt Acute AR Siemens</v>
          </cell>
          <cell r="D649" t="str">
            <v>Ctrl Acnt</v>
          </cell>
          <cell r="E649">
            <v>367</v>
          </cell>
          <cell r="F649" t="str">
            <v>A</v>
          </cell>
          <cell r="G649" t="str">
            <v>A</v>
          </cell>
          <cell r="H649" t="str">
            <v>N</v>
          </cell>
          <cell r="I649" t="str">
            <v>Asset</v>
          </cell>
          <cell r="J649">
            <v>0</v>
          </cell>
          <cell r="K649">
            <v>0</v>
          </cell>
          <cell r="L649" t="str">
            <v xml:space="preserve"> </v>
          </cell>
          <cell r="M649" t="str">
            <v xml:space="preserve"> </v>
          </cell>
          <cell r="N649">
            <v>0</v>
          </cell>
          <cell r="O649" t="str">
            <v xml:space="preserve"> </v>
          </cell>
          <cell r="P649">
            <v>0</v>
          </cell>
          <cell r="Q649">
            <v>0</v>
          </cell>
          <cell r="R649" t="str">
            <v xml:space="preserve"> </v>
          </cell>
          <cell r="S649" t="str">
            <v xml:space="preserve"> </v>
          </cell>
        </row>
        <row r="650">
          <cell r="B650">
            <v>114017</v>
          </cell>
          <cell r="C650" t="str">
            <v>Ctrl Acnt Acute AR Siemens IP</v>
          </cell>
          <cell r="D650" t="str">
            <v>Ctrl Acnt</v>
          </cell>
          <cell r="E650">
            <v>367</v>
          </cell>
          <cell r="F650" t="str">
            <v>A</v>
          </cell>
          <cell r="G650" t="str">
            <v>A</v>
          </cell>
          <cell r="H650" t="str">
            <v>N</v>
          </cell>
          <cell r="I650" t="str">
            <v>Asset</v>
          </cell>
          <cell r="J650">
            <v>0</v>
          </cell>
          <cell r="K650">
            <v>0</v>
          </cell>
          <cell r="L650" t="str">
            <v xml:space="preserve"> </v>
          </cell>
          <cell r="M650" t="str">
            <v xml:space="preserve"> </v>
          </cell>
          <cell r="N650">
            <v>0</v>
          </cell>
          <cell r="O650" t="str">
            <v xml:space="preserve"> </v>
          </cell>
          <cell r="P650">
            <v>0</v>
          </cell>
          <cell r="Q650">
            <v>0</v>
          </cell>
          <cell r="R650" t="str">
            <v xml:space="preserve"> </v>
          </cell>
          <cell r="S650" t="str">
            <v xml:space="preserve"> </v>
          </cell>
        </row>
        <row r="651">
          <cell r="B651">
            <v>114018</v>
          </cell>
          <cell r="C651" t="str">
            <v>Ctrl Acnt Acute AR Siemens OP</v>
          </cell>
          <cell r="D651" t="str">
            <v>Ctrl Acnt</v>
          </cell>
          <cell r="E651">
            <v>367</v>
          </cell>
          <cell r="F651" t="str">
            <v>A</v>
          </cell>
          <cell r="G651" t="str">
            <v>A</v>
          </cell>
          <cell r="H651" t="str">
            <v>N</v>
          </cell>
          <cell r="I651" t="str">
            <v>Asset</v>
          </cell>
          <cell r="J651">
            <v>0</v>
          </cell>
          <cell r="K651">
            <v>0</v>
          </cell>
          <cell r="L651" t="str">
            <v xml:space="preserve"> </v>
          </cell>
          <cell r="M651" t="str">
            <v xml:space="preserve"> </v>
          </cell>
          <cell r="N651">
            <v>0</v>
          </cell>
          <cell r="O651" t="str">
            <v xml:space="preserve"> </v>
          </cell>
          <cell r="P651">
            <v>0</v>
          </cell>
          <cell r="Q651">
            <v>0</v>
          </cell>
          <cell r="R651" t="str">
            <v xml:space="preserve"> </v>
          </cell>
          <cell r="S651" t="str">
            <v xml:space="preserve"> </v>
          </cell>
        </row>
        <row r="652">
          <cell r="B652">
            <v>114020</v>
          </cell>
          <cell r="C652" t="str">
            <v>Ctrl Acnt Acute AR Soarian IP</v>
          </cell>
          <cell r="D652" t="str">
            <v>Ctrl Acnt</v>
          </cell>
          <cell r="E652">
            <v>367</v>
          </cell>
          <cell r="F652" t="str">
            <v>A</v>
          </cell>
          <cell r="G652" t="str">
            <v>A</v>
          </cell>
          <cell r="H652" t="str">
            <v>N</v>
          </cell>
          <cell r="I652" t="str">
            <v>Asset</v>
          </cell>
          <cell r="J652">
            <v>0</v>
          </cell>
          <cell r="K652">
            <v>0</v>
          </cell>
          <cell r="L652" t="str">
            <v xml:space="preserve"> </v>
          </cell>
          <cell r="M652" t="str">
            <v xml:space="preserve"> </v>
          </cell>
          <cell r="N652">
            <v>0</v>
          </cell>
          <cell r="O652" t="str">
            <v xml:space="preserve"> </v>
          </cell>
          <cell r="P652">
            <v>0</v>
          </cell>
          <cell r="Q652">
            <v>0</v>
          </cell>
          <cell r="R652" t="str">
            <v xml:space="preserve"> </v>
          </cell>
          <cell r="S652" t="str">
            <v xml:space="preserve"> </v>
          </cell>
        </row>
        <row r="653">
          <cell r="B653">
            <v>114025</v>
          </cell>
          <cell r="C653" t="str">
            <v>Ctrl Acnt Acute AR Soarian OP</v>
          </cell>
          <cell r="D653" t="str">
            <v>Ctrl Acnt</v>
          </cell>
          <cell r="E653">
            <v>367</v>
          </cell>
          <cell r="F653" t="str">
            <v>A</v>
          </cell>
          <cell r="G653" t="str">
            <v>A</v>
          </cell>
          <cell r="H653" t="str">
            <v>N</v>
          </cell>
          <cell r="I653" t="str">
            <v>Asset</v>
          </cell>
          <cell r="J653">
            <v>0</v>
          </cell>
          <cell r="K653">
            <v>0</v>
          </cell>
          <cell r="L653" t="str">
            <v xml:space="preserve"> </v>
          </cell>
          <cell r="M653" t="str">
            <v xml:space="preserve"> </v>
          </cell>
          <cell r="N653">
            <v>0</v>
          </cell>
          <cell r="O653" t="str">
            <v xml:space="preserve"> </v>
          </cell>
          <cell r="P653">
            <v>0</v>
          </cell>
          <cell r="Q653">
            <v>0</v>
          </cell>
          <cell r="R653" t="str">
            <v xml:space="preserve"> </v>
          </cell>
          <cell r="S653" t="str">
            <v xml:space="preserve"> </v>
          </cell>
        </row>
        <row r="654">
          <cell r="B654">
            <v>114030</v>
          </cell>
          <cell r="C654" t="str">
            <v>Ctrl Acnt Acute AR Soarian</v>
          </cell>
          <cell r="D654" t="str">
            <v>Ctrl Acnt</v>
          </cell>
          <cell r="E654">
            <v>367</v>
          </cell>
          <cell r="F654" t="str">
            <v>A</v>
          </cell>
          <cell r="G654" t="str">
            <v>A</v>
          </cell>
          <cell r="H654" t="str">
            <v>N</v>
          </cell>
          <cell r="I654" t="str">
            <v>Asset</v>
          </cell>
          <cell r="J654">
            <v>0</v>
          </cell>
          <cell r="K654">
            <v>0</v>
          </cell>
          <cell r="L654" t="str">
            <v xml:space="preserve"> </v>
          </cell>
          <cell r="M654" t="str">
            <v xml:space="preserve"> </v>
          </cell>
          <cell r="N654">
            <v>0</v>
          </cell>
          <cell r="O654" t="str">
            <v xml:space="preserve"> </v>
          </cell>
          <cell r="P654">
            <v>0</v>
          </cell>
          <cell r="Q654">
            <v>0</v>
          </cell>
          <cell r="R654" t="str">
            <v xml:space="preserve"> </v>
          </cell>
          <cell r="S654" t="str">
            <v xml:space="preserve"> </v>
          </cell>
        </row>
        <row r="655">
          <cell r="B655">
            <v>114031</v>
          </cell>
          <cell r="C655" t="str">
            <v>Ctrl Acnt Acute AR Cerner HH</v>
          </cell>
          <cell r="D655" t="str">
            <v>Ctrl Acnt</v>
          </cell>
          <cell r="E655">
            <v>367</v>
          </cell>
          <cell r="F655" t="str">
            <v>A</v>
          </cell>
          <cell r="G655" t="str">
            <v>A</v>
          </cell>
          <cell r="H655" t="str">
            <v>N</v>
          </cell>
          <cell r="I655" t="str">
            <v>Asset</v>
          </cell>
          <cell r="J655">
            <v>0</v>
          </cell>
          <cell r="K655">
            <v>0</v>
          </cell>
          <cell r="L655" t="str">
            <v xml:space="preserve"> </v>
          </cell>
          <cell r="M655" t="str">
            <v xml:space="preserve"> </v>
          </cell>
          <cell r="N655">
            <v>0</v>
          </cell>
          <cell r="O655" t="str">
            <v xml:space="preserve"> </v>
          </cell>
          <cell r="P655">
            <v>0</v>
          </cell>
          <cell r="Q655">
            <v>0</v>
          </cell>
          <cell r="R655" t="str">
            <v xml:space="preserve"> </v>
          </cell>
          <cell r="S655" t="str">
            <v xml:space="preserve"> </v>
          </cell>
        </row>
        <row r="656">
          <cell r="B656">
            <v>114032</v>
          </cell>
          <cell r="C656" t="str">
            <v>CtrlAcntAcuteARCernerHHIP</v>
          </cell>
          <cell r="D656" t="str">
            <v>CtrlAcntAc</v>
          </cell>
          <cell r="E656">
            <v>367</v>
          </cell>
          <cell r="F656" t="str">
            <v>A</v>
          </cell>
          <cell r="G656" t="str">
            <v>A</v>
          </cell>
          <cell r="H656" t="str">
            <v>N</v>
          </cell>
          <cell r="I656" t="str">
            <v>Asset</v>
          </cell>
          <cell r="J656">
            <v>0</v>
          </cell>
          <cell r="K656">
            <v>0</v>
          </cell>
          <cell r="L656" t="str">
            <v xml:space="preserve"> </v>
          </cell>
          <cell r="M656" t="str">
            <v xml:space="preserve"> </v>
          </cell>
          <cell r="N656">
            <v>0</v>
          </cell>
          <cell r="O656" t="str">
            <v xml:space="preserve"> </v>
          </cell>
          <cell r="P656">
            <v>0</v>
          </cell>
          <cell r="Q656">
            <v>0</v>
          </cell>
          <cell r="R656" t="str">
            <v xml:space="preserve"> </v>
          </cell>
          <cell r="S656" t="str">
            <v xml:space="preserve"> </v>
          </cell>
        </row>
        <row r="657">
          <cell r="B657">
            <v>114033</v>
          </cell>
          <cell r="C657" t="str">
            <v>CtrlAcntAcuteARCernerHHOP</v>
          </cell>
          <cell r="D657" t="str">
            <v>CtrlAcntAc</v>
          </cell>
          <cell r="E657">
            <v>367</v>
          </cell>
          <cell r="F657" t="str">
            <v>A</v>
          </cell>
          <cell r="G657" t="str">
            <v>A</v>
          </cell>
          <cell r="H657" t="str">
            <v>N</v>
          </cell>
          <cell r="I657" t="str">
            <v>Asset</v>
          </cell>
          <cell r="J657">
            <v>0</v>
          </cell>
          <cell r="K657">
            <v>0</v>
          </cell>
          <cell r="L657" t="str">
            <v xml:space="preserve"> </v>
          </cell>
          <cell r="M657" t="str">
            <v xml:space="preserve"> </v>
          </cell>
          <cell r="N657">
            <v>0</v>
          </cell>
          <cell r="O657" t="str">
            <v xml:space="preserve"> </v>
          </cell>
          <cell r="P657">
            <v>0</v>
          </cell>
          <cell r="Q657">
            <v>0</v>
          </cell>
          <cell r="R657" t="str">
            <v xml:space="preserve"> </v>
          </cell>
          <cell r="S657" t="str">
            <v xml:space="preserve"> </v>
          </cell>
        </row>
        <row r="658">
          <cell r="B658">
            <v>114035</v>
          </cell>
          <cell r="C658" t="str">
            <v>Ctrl Acnt Acute AR Meditech IP</v>
          </cell>
          <cell r="D658" t="str">
            <v>Ctrl Acnt</v>
          </cell>
          <cell r="E658">
            <v>367</v>
          </cell>
          <cell r="F658" t="str">
            <v>A</v>
          </cell>
          <cell r="G658" t="str">
            <v>A</v>
          </cell>
          <cell r="H658" t="str">
            <v>N</v>
          </cell>
          <cell r="I658" t="str">
            <v>Asset</v>
          </cell>
          <cell r="J658">
            <v>0</v>
          </cell>
          <cell r="K658">
            <v>0</v>
          </cell>
          <cell r="L658" t="str">
            <v xml:space="preserve"> </v>
          </cell>
          <cell r="M658" t="str">
            <v xml:space="preserve"> </v>
          </cell>
          <cell r="N658">
            <v>0</v>
          </cell>
          <cell r="O658" t="str">
            <v xml:space="preserve"> </v>
          </cell>
          <cell r="P658">
            <v>0</v>
          </cell>
          <cell r="Q658">
            <v>0</v>
          </cell>
          <cell r="R658" t="str">
            <v xml:space="preserve"> </v>
          </cell>
          <cell r="S658" t="str">
            <v xml:space="preserve"> </v>
          </cell>
        </row>
        <row r="659">
          <cell r="B659">
            <v>114040</v>
          </cell>
          <cell r="C659" t="str">
            <v>Ctrl Acnt Acute AR Meditech OP</v>
          </cell>
          <cell r="D659" t="str">
            <v>Ctrl Acnt</v>
          </cell>
          <cell r="E659">
            <v>367</v>
          </cell>
          <cell r="F659" t="str">
            <v>A</v>
          </cell>
          <cell r="G659" t="str">
            <v>A</v>
          </cell>
          <cell r="H659" t="str">
            <v>N</v>
          </cell>
          <cell r="I659" t="str">
            <v>Asset</v>
          </cell>
          <cell r="J659">
            <v>0</v>
          </cell>
          <cell r="K659">
            <v>0</v>
          </cell>
          <cell r="L659" t="str">
            <v xml:space="preserve"> </v>
          </cell>
          <cell r="M659" t="str">
            <v xml:space="preserve"> </v>
          </cell>
          <cell r="N659">
            <v>0</v>
          </cell>
          <cell r="O659" t="str">
            <v xml:space="preserve"> </v>
          </cell>
          <cell r="P659">
            <v>0</v>
          </cell>
          <cell r="Q659">
            <v>0</v>
          </cell>
          <cell r="R659" t="str">
            <v xml:space="preserve"> </v>
          </cell>
          <cell r="S659" t="str">
            <v xml:space="preserve"> </v>
          </cell>
        </row>
        <row r="660">
          <cell r="B660">
            <v>114044</v>
          </cell>
          <cell r="C660" t="str">
            <v>CtrlAcntAcuteARUnbilledMedTec</v>
          </cell>
          <cell r="D660" t="str">
            <v>CtrlAcntAc</v>
          </cell>
          <cell r="E660">
            <v>367</v>
          </cell>
          <cell r="F660" t="str">
            <v>A</v>
          </cell>
          <cell r="G660" t="str">
            <v>A</v>
          </cell>
          <cell r="H660" t="str">
            <v>N</v>
          </cell>
          <cell r="I660" t="str">
            <v>Asset</v>
          </cell>
          <cell r="J660">
            <v>0</v>
          </cell>
          <cell r="K660">
            <v>0</v>
          </cell>
          <cell r="L660" t="str">
            <v xml:space="preserve"> </v>
          </cell>
          <cell r="M660" t="str">
            <v xml:space="preserve"> </v>
          </cell>
          <cell r="N660">
            <v>0</v>
          </cell>
          <cell r="O660" t="str">
            <v xml:space="preserve"> </v>
          </cell>
          <cell r="P660">
            <v>0</v>
          </cell>
          <cell r="Q660">
            <v>0</v>
          </cell>
          <cell r="R660" t="str">
            <v xml:space="preserve"> </v>
          </cell>
          <cell r="S660" t="str">
            <v xml:space="preserve"> </v>
          </cell>
        </row>
        <row r="661">
          <cell r="B661">
            <v>114045</v>
          </cell>
          <cell r="C661" t="str">
            <v>Ctrl Acnt Acute AR Meditech</v>
          </cell>
          <cell r="D661" t="str">
            <v>Ctrl Acnt</v>
          </cell>
          <cell r="E661">
            <v>367</v>
          </cell>
          <cell r="F661" t="str">
            <v>A</v>
          </cell>
          <cell r="G661" t="str">
            <v>A</v>
          </cell>
          <cell r="H661" t="str">
            <v>N</v>
          </cell>
          <cell r="I661" t="str">
            <v>Asset</v>
          </cell>
          <cell r="J661">
            <v>0</v>
          </cell>
          <cell r="K661">
            <v>0</v>
          </cell>
          <cell r="L661" t="str">
            <v xml:space="preserve"> </v>
          </cell>
          <cell r="M661" t="str">
            <v xml:space="preserve"> </v>
          </cell>
          <cell r="N661">
            <v>0</v>
          </cell>
          <cell r="O661" t="str">
            <v xml:space="preserve"> </v>
          </cell>
          <cell r="P661">
            <v>0</v>
          </cell>
          <cell r="Q661">
            <v>0</v>
          </cell>
          <cell r="R661" t="str">
            <v xml:space="preserve"> </v>
          </cell>
          <cell r="S661" t="str">
            <v xml:space="preserve"> </v>
          </cell>
        </row>
        <row r="662">
          <cell r="B662">
            <v>114046</v>
          </cell>
          <cell r="C662" t="str">
            <v>CtrlAcntAcuteARCernerHospice</v>
          </cell>
          <cell r="D662" t="str">
            <v>CtrlAcntAc</v>
          </cell>
          <cell r="E662">
            <v>367</v>
          </cell>
          <cell r="F662" t="str">
            <v>A</v>
          </cell>
          <cell r="G662" t="str">
            <v>A</v>
          </cell>
          <cell r="H662" t="str">
            <v>N</v>
          </cell>
          <cell r="I662" t="str">
            <v>Asset</v>
          </cell>
          <cell r="J662">
            <v>0</v>
          </cell>
          <cell r="K662">
            <v>0</v>
          </cell>
          <cell r="L662" t="str">
            <v xml:space="preserve"> </v>
          </cell>
          <cell r="M662" t="str">
            <v xml:space="preserve"> </v>
          </cell>
          <cell r="N662">
            <v>0</v>
          </cell>
          <cell r="O662" t="str">
            <v xml:space="preserve"> </v>
          </cell>
          <cell r="P662">
            <v>0</v>
          </cell>
          <cell r="Q662">
            <v>0</v>
          </cell>
          <cell r="R662" t="str">
            <v xml:space="preserve"> </v>
          </cell>
          <cell r="S662" t="str">
            <v xml:space="preserve"> </v>
          </cell>
        </row>
        <row r="663">
          <cell r="B663">
            <v>114047</v>
          </cell>
          <cell r="C663" t="str">
            <v>CtrlAcntAcuteARCernerHospiceIP</v>
          </cell>
          <cell r="D663" t="str">
            <v>CtrlAcntAc</v>
          </cell>
          <cell r="E663">
            <v>367</v>
          </cell>
          <cell r="F663" t="str">
            <v>A</v>
          </cell>
          <cell r="G663" t="str">
            <v>A</v>
          </cell>
          <cell r="H663" t="str">
            <v>N</v>
          </cell>
          <cell r="I663" t="str">
            <v>Asset</v>
          </cell>
          <cell r="J663">
            <v>0</v>
          </cell>
          <cell r="K663">
            <v>0</v>
          </cell>
          <cell r="L663" t="str">
            <v xml:space="preserve"> </v>
          </cell>
          <cell r="M663" t="str">
            <v xml:space="preserve"> </v>
          </cell>
          <cell r="N663">
            <v>0</v>
          </cell>
          <cell r="O663" t="str">
            <v xml:space="preserve"> </v>
          </cell>
          <cell r="P663">
            <v>0</v>
          </cell>
          <cell r="Q663">
            <v>0</v>
          </cell>
          <cell r="R663" t="str">
            <v xml:space="preserve"> </v>
          </cell>
          <cell r="S663" t="str">
            <v xml:space="preserve"> </v>
          </cell>
        </row>
        <row r="664">
          <cell r="B664">
            <v>114048</v>
          </cell>
          <cell r="C664" t="str">
            <v>CtrlAcntAcuteARCernerHospiceOP</v>
          </cell>
          <cell r="D664" t="str">
            <v>CtrlAcntAc</v>
          </cell>
          <cell r="E664">
            <v>367</v>
          </cell>
          <cell r="F664" t="str">
            <v>A</v>
          </cell>
          <cell r="G664" t="str">
            <v>A</v>
          </cell>
          <cell r="H664" t="str">
            <v>N</v>
          </cell>
          <cell r="I664" t="str">
            <v>Asset</v>
          </cell>
          <cell r="J664">
            <v>0</v>
          </cell>
          <cell r="K664">
            <v>0</v>
          </cell>
          <cell r="L664" t="str">
            <v xml:space="preserve"> </v>
          </cell>
          <cell r="M664" t="str">
            <v xml:space="preserve"> </v>
          </cell>
          <cell r="N664">
            <v>0</v>
          </cell>
          <cell r="O664" t="str">
            <v xml:space="preserve"> </v>
          </cell>
          <cell r="P664">
            <v>0</v>
          </cell>
          <cell r="Q664">
            <v>0</v>
          </cell>
          <cell r="R664" t="str">
            <v xml:space="preserve"> </v>
          </cell>
          <cell r="S664" t="str">
            <v xml:space="preserve"> </v>
          </cell>
        </row>
        <row r="665">
          <cell r="B665">
            <v>114050</v>
          </cell>
          <cell r="C665" t="str">
            <v>Ctrl Acnt Acute AR HBOC IP</v>
          </cell>
          <cell r="D665" t="str">
            <v>Ctrl Acnt</v>
          </cell>
          <cell r="E665">
            <v>367</v>
          </cell>
          <cell r="F665" t="str">
            <v>A</v>
          </cell>
          <cell r="G665" t="str">
            <v>A</v>
          </cell>
          <cell r="H665" t="str">
            <v>N</v>
          </cell>
          <cell r="I665" t="str">
            <v>Asset</v>
          </cell>
          <cell r="J665">
            <v>0</v>
          </cell>
          <cell r="K665">
            <v>0</v>
          </cell>
          <cell r="L665" t="str">
            <v xml:space="preserve"> </v>
          </cell>
          <cell r="M665" t="str">
            <v xml:space="preserve"> </v>
          </cell>
          <cell r="N665">
            <v>0</v>
          </cell>
          <cell r="O665" t="str">
            <v xml:space="preserve"> </v>
          </cell>
          <cell r="P665">
            <v>0</v>
          </cell>
          <cell r="Q665">
            <v>0</v>
          </cell>
          <cell r="R665" t="str">
            <v xml:space="preserve"> </v>
          </cell>
          <cell r="S665" t="str">
            <v xml:space="preserve"> </v>
          </cell>
        </row>
        <row r="666">
          <cell r="B666">
            <v>114055</v>
          </cell>
          <cell r="C666" t="str">
            <v>Ctrl Acnt Acute AR HBOC OP</v>
          </cell>
          <cell r="D666" t="str">
            <v>Ctrl Acnt</v>
          </cell>
          <cell r="E666">
            <v>367</v>
          </cell>
          <cell r="F666" t="str">
            <v>A</v>
          </cell>
          <cell r="G666" t="str">
            <v>A</v>
          </cell>
          <cell r="H666" t="str">
            <v>N</v>
          </cell>
          <cell r="I666" t="str">
            <v>Asset</v>
          </cell>
          <cell r="J666">
            <v>0</v>
          </cell>
          <cell r="K666">
            <v>0</v>
          </cell>
          <cell r="L666" t="str">
            <v xml:space="preserve"> </v>
          </cell>
          <cell r="M666" t="str">
            <v xml:space="preserve"> </v>
          </cell>
          <cell r="N666">
            <v>0</v>
          </cell>
          <cell r="O666" t="str">
            <v xml:space="preserve"> </v>
          </cell>
          <cell r="P666">
            <v>0</v>
          </cell>
          <cell r="Q666">
            <v>0</v>
          </cell>
          <cell r="R666" t="str">
            <v xml:space="preserve"> </v>
          </cell>
          <cell r="S666" t="str">
            <v xml:space="preserve"> </v>
          </cell>
        </row>
        <row r="667">
          <cell r="B667">
            <v>114060</v>
          </cell>
          <cell r="C667" t="str">
            <v>Ctrl Acnt Acute AR HBOC</v>
          </cell>
          <cell r="D667" t="str">
            <v>Ctrl Acnt</v>
          </cell>
          <cell r="E667">
            <v>367</v>
          </cell>
          <cell r="F667" t="str">
            <v>A</v>
          </cell>
          <cell r="G667" t="str">
            <v>A</v>
          </cell>
          <cell r="H667" t="str">
            <v>N</v>
          </cell>
          <cell r="I667" t="str">
            <v>Asset</v>
          </cell>
          <cell r="J667">
            <v>0</v>
          </cell>
          <cell r="K667">
            <v>0</v>
          </cell>
          <cell r="L667" t="str">
            <v xml:space="preserve"> </v>
          </cell>
          <cell r="M667" t="str">
            <v xml:space="preserve"> </v>
          </cell>
          <cell r="N667">
            <v>0</v>
          </cell>
          <cell r="O667" t="str">
            <v xml:space="preserve"> </v>
          </cell>
          <cell r="P667">
            <v>0</v>
          </cell>
          <cell r="Q667">
            <v>0</v>
          </cell>
          <cell r="R667" t="str">
            <v xml:space="preserve"> </v>
          </cell>
          <cell r="S667" t="str">
            <v xml:space="preserve"> </v>
          </cell>
        </row>
        <row r="668">
          <cell r="B668">
            <v>114065</v>
          </cell>
          <cell r="C668" t="str">
            <v>Ctrl Acnt Acute AR McKesson IP</v>
          </cell>
          <cell r="D668" t="str">
            <v>Ctrl Acnt</v>
          </cell>
          <cell r="E668">
            <v>367</v>
          </cell>
          <cell r="F668" t="str">
            <v>A</v>
          </cell>
          <cell r="G668" t="str">
            <v>A</v>
          </cell>
          <cell r="H668" t="str">
            <v>N</v>
          </cell>
          <cell r="I668" t="str">
            <v>Asset</v>
          </cell>
          <cell r="J668">
            <v>0</v>
          </cell>
          <cell r="K668">
            <v>0</v>
          </cell>
          <cell r="L668" t="str">
            <v xml:space="preserve"> </v>
          </cell>
          <cell r="M668" t="str">
            <v xml:space="preserve"> </v>
          </cell>
          <cell r="N668">
            <v>0</v>
          </cell>
          <cell r="O668" t="str">
            <v xml:space="preserve"> </v>
          </cell>
          <cell r="P668">
            <v>0</v>
          </cell>
          <cell r="Q668">
            <v>0</v>
          </cell>
          <cell r="R668" t="str">
            <v xml:space="preserve"> </v>
          </cell>
          <cell r="S668" t="str">
            <v xml:space="preserve"> </v>
          </cell>
        </row>
        <row r="669">
          <cell r="B669">
            <v>114070</v>
          </cell>
          <cell r="C669" t="str">
            <v>Ctrl Acnt Acute AR McKesson OP</v>
          </cell>
          <cell r="D669" t="str">
            <v>Ctrl Acnt</v>
          </cell>
          <cell r="E669">
            <v>367</v>
          </cell>
          <cell r="F669" t="str">
            <v>A</v>
          </cell>
          <cell r="G669" t="str">
            <v>A</v>
          </cell>
          <cell r="H669" t="str">
            <v>N</v>
          </cell>
          <cell r="I669" t="str">
            <v>Asset</v>
          </cell>
          <cell r="J669">
            <v>0</v>
          </cell>
          <cell r="K669">
            <v>0</v>
          </cell>
          <cell r="L669" t="str">
            <v xml:space="preserve"> </v>
          </cell>
          <cell r="M669" t="str">
            <v xml:space="preserve"> </v>
          </cell>
          <cell r="N669">
            <v>0</v>
          </cell>
          <cell r="O669" t="str">
            <v xml:space="preserve"> </v>
          </cell>
          <cell r="P669">
            <v>0</v>
          </cell>
          <cell r="Q669">
            <v>0</v>
          </cell>
          <cell r="R669" t="str">
            <v xml:space="preserve"> </v>
          </cell>
          <cell r="S669" t="str">
            <v xml:space="preserve"> </v>
          </cell>
        </row>
        <row r="670">
          <cell r="B670">
            <v>114075</v>
          </cell>
          <cell r="C670" t="str">
            <v>Ctrl Acnt Acute AR McKesson</v>
          </cell>
          <cell r="D670" t="str">
            <v>Ctrl Acnt</v>
          </cell>
          <cell r="E670">
            <v>367</v>
          </cell>
          <cell r="F670" t="str">
            <v>A</v>
          </cell>
          <cell r="G670" t="str">
            <v>A</v>
          </cell>
          <cell r="H670" t="str">
            <v>N</v>
          </cell>
          <cell r="I670" t="str">
            <v>Asset</v>
          </cell>
          <cell r="J670">
            <v>0</v>
          </cell>
          <cell r="K670">
            <v>0</v>
          </cell>
          <cell r="L670" t="str">
            <v xml:space="preserve"> </v>
          </cell>
          <cell r="M670" t="str">
            <v xml:space="preserve"> </v>
          </cell>
          <cell r="N670">
            <v>0</v>
          </cell>
          <cell r="O670" t="str">
            <v xml:space="preserve"> </v>
          </cell>
          <cell r="P670">
            <v>0</v>
          </cell>
          <cell r="Q670">
            <v>0</v>
          </cell>
          <cell r="R670" t="str">
            <v xml:space="preserve"> </v>
          </cell>
          <cell r="S670" t="str">
            <v xml:space="preserve"> </v>
          </cell>
        </row>
        <row r="671">
          <cell r="B671">
            <v>114080</v>
          </cell>
          <cell r="C671" t="str">
            <v>Ctrl Acnt Acute AR Keane IP</v>
          </cell>
          <cell r="D671" t="str">
            <v>Ctrl Acnt</v>
          </cell>
          <cell r="E671">
            <v>367</v>
          </cell>
          <cell r="F671" t="str">
            <v>A</v>
          </cell>
          <cell r="G671" t="str">
            <v>A</v>
          </cell>
          <cell r="H671" t="str">
            <v>N</v>
          </cell>
          <cell r="I671" t="str">
            <v>Asset</v>
          </cell>
          <cell r="J671">
            <v>0</v>
          </cell>
          <cell r="K671">
            <v>0</v>
          </cell>
          <cell r="L671" t="str">
            <v xml:space="preserve"> </v>
          </cell>
          <cell r="M671" t="str">
            <v xml:space="preserve"> </v>
          </cell>
          <cell r="N671">
            <v>0</v>
          </cell>
          <cell r="O671" t="str">
            <v xml:space="preserve"> </v>
          </cell>
          <cell r="P671">
            <v>0</v>
          </cell>
          <cell r="Q671">
            <v>0</v>
          </cell>
          <cell r="R671" t="str">
            <v xml:space="preserve"> </v>
          </cell>
          <cell r="S671" t="str">
            <v xml:space="preserve"> </v>
          </cell>
        </row>
        <row r="672">
          <cell r="B672">
            <v>114085</v>
          </cell>
          <cell r="C672" t="str">
            <v>Ctrl Acnt Acute AR Keane OP</v>
          </cell>
          <cell r="D672" t="str">
            <v>Ctrl Acnt</v>
          </cell>
          <cell r="E672">
            <v>367</v>
          </cell>
          <cell r="F672" t="str">
            <v>A</v>
          </cell>
          <cell r="G672" t="str">
            <v>A</v>
          </cell>
          <cell r="H672" t="str">
            <v>N</v>
          </cell>
          <cell r="I672" t="str">
            <v>Asset</v>
          </cell>
          <cell r="J672">
            <v>0</v>
          </cell>
          <cell r="K672">
            <v>0</v>
          </cell>
          <cell r="L672" t="str">
            <v xml:space="preserve"> </v>
          </cell>
          <cell r="M672" t="str">
            <v xml:space="preserve"> </v>
          </cell>
          <cell r="N672">
            <v>0</v>
          </cell>
          <cell r="O672" t="str">
            <v xml:space="preserve"> </v>
          </cell>
          <cell r="P672">
            <v>0</v>
          </cell>
          <cell r="Q672">
            <v>0</v>
          </cell>
          <cell r="R672" t="str">
            <v xml:space="preserve"> </v>
          </cell>
          <cell r="S672" t="str">
            <v xml:space="preserve"> </v>
          </cell>
        </row>
        <row r="673">
          <cell r="B673">
            <v>114090</v>
          </cell>
          <cell r="C673" t="str">
            <v>Ctrl Acnt Acute AR Keane</v>
          </cell>
          <cell r="D673" t="str">
            <v>Ctrl Acnt</v>
          </cell>
          <cell r="E673">
            <v>367</v>
          </cell>
          <cell r="F673" t="str">
            <v>A</v>
          </cell>
          <cell r="G673" t="str">
            <v>A</v>
          </cell>
          <cell r="H673" t="str">
            <v>N</v>
          </cell>
          <cell r="I673" t="str">
            <v>Asset</v>
          </cell>
          <cell r="J673">
            <v>0</v>
          </cell>
          <cell r="K673">
            <v>0</v>
          </cell>
          <cell r="L673" t="str">
            <v xml:space="preserve"> </v>
          </cell>
          <cell r="M673" t="str">
            <v xml:space="preserve"> </v>
          </cell>
          <cell r="N673">
            <v>0</v>
          </cell>
          <cell r="O673" t="str">
            <v xml:space="preserve"> </v>
          </cell>
          <cell r="P673">
            <v>0</v>
          </cell>
          <cell r="Q673">
            <v>0</v>
          </cell>
          <cell r="R673" t="str">
            <v xml:space="preserve"> </v>
          </cell>
          <cell r="S673" t="str">
            <v xml:space="preserve"> </v>
          </cell>
        </row>
        <row r="674">
          <cell r="B674">
            <v>114091</v>
          </cell>
          <cell r="C674" t="str">
            <v>CtrlAcntAcuteARSoelFocusDental</v>
          </cell>
          <cell r="D674" t="str">
            <v>CtrlAcntAc</v>
          </cell>
          <cell r="E674">
            <v>367</v>
          </cell>
          <cell r="F674" t="str">
            <v>A</v>
          </cell>
          <cell r="G674" t="str">
            <v>A</v>
          </cell>
          <cell r="H674" t="str">
            <v>N</v>
          </cell>
          <cell r="I674" t="str">
            <v>Asset</v>
          </cell>
          <cell r="J674">
            <v>0</v>
          </cell>
          <cell r="K674">
            <v>0</v>
          </cell>
          <cell r="L674" t="str">
            <v xml:space="preserve"> </v>
          </cell>
          <cell r="M674" t="str">
            <v xml:space="preserve"> </v>
          </cell>
          <cell r="N674">
            <v>0</v>
          </cell>
          <cell r="O674" t="str">
            <v xml:space="preserve"> </v>
          </cell>
          <cell r="P674">
            <v>0</v>
          </cell>
          <cell r="Q674">
            <v>0</v>
          </cell>
          <cell r="R674" t="str">
            <v xml:space="preserve"> </v>
          </cell>
          <cell r="S674" t="str">
            <v xml:space="preserve"> </v>
          </cell>
        </row>
        <row r="675">
          <cell r="B675">
            <v>114095</v>
          </cell>
          <cell r="C675" t="str">
            <v>Control Account AR</v>
          </cell>
          <cell r="D675" t="str">
            <v>Control Ac</v>
          </cell>
          <cell r="E675">
            <v>367</v>
          </cell>
          <cell r="F675" t="str">
            <v>A</v>
          </cell>
          <cell r="G675" t="str">
            <v>A</v>
          </cell>
          <cell r="H675" t="str">
            <v>N</v>
          </cell>
          <cell r="I675" t="str">
            <v>Asset</v>
          </cell>
          <cell r="J675">
            <v>0</v>
          </cell>
          <cell r="K675">
            <v>0</v>
          </cell>
          <cell r="L675" t="str">
            <v xml:space="preserve"> </v>
          </cell>
          <cell r="M675" t="str">
            <v xml:space="preserve"> </v>
          </cell>
          <cell r="N675">
            <v>0</v>
          </cell>
          <cell r="O675" t="str">
            <v xml:space="preserve"> </v>
          </cell>
          <cell r="P675">
            <v>0</v>
          </cell>
          <cell r="Q675">
            <v>0</v>
          </cell>
          <cell r="R675" t="str">
            <v xml:space="preserve"> </v>
          </cell>
          <cell r="S675" t="str">
            <v xml:space="preserve"> </v>
          </cell>
        </row>
        <row r="676">
          <cell r="B676">
            <v>114100</v>
          </cell>
          <cell r="C676" t="str">
            <v>Control Account AR IP</v>
          </cell>
          <cell r="D676" t="str">
            <v>Control Ac</v>
          </cell>
          <cell r="E676">
            <v>367</v>
          </cell>
          <cell r="F676" t="str">
            <v>A</v>
          </cell>
          <cell r="G676" t="str">
            <v>A</v>
          </cell>
          <cell r="H676" t="str">
            <v>N</v>
          </cell>
          <cell r="I676" t="str">
            <v>Asset</v>
          </cell>
          <cell r="J676">
            <v>0</v>
          </cell>
          <cell r="K676">
            <v>0</v>
          </cell>
          <cell r="L676" t="str">
            <v xml:space="preserve"> </v>
          </cell>
          <cell r="M676" t="str">
            <v xml:space="preserve"> </v>
          </cell>
          <cell r="N676">
            <v>0</v>
          </cell>
          <cell r="O676" t="str">
            <v xml:space="preserve"> </v>
          </cell>
          <cell r="P676">
            <v>0</v>
          </cell>
          <cell r="Q676">
            <v>0</v>
          </cell>
          <cell r="R676" t="str">
            <v xml:space="preserve"> </v>
          </cell>
          <cell r="S676" t="str">
            <v xml:space="preserve"> </v>
          </cell>
        </row>
        <row r="677">
          <cell r="B677">
            <v>114105</v>
          </cell>
          <cell r="C677" t="str">
            <v>Control Account AR OP</v>
          </cell>
          <cell r="D677" t="str">
            <v>Control Ac</v>
          </cell>
          <cell r="E677">
            <v>367</v>
          </cell>
          <cell r="F677" t="str">
            <v>A</v>
          </cell>
          <cell r="G677" t="str">
            <v>A</v>
          </cell>
          <cell r="H677" t="str">
            <v>N</v>
          </cell>
          <cell r="I677" t="str">
            <v>Asset</v>
          </cell>
          <cell r="J677">
            <v>0</v>
          </cell>
          <cell r="K677">
            <v>0</v>
          </cell>
          <cell r="L677" t="str">
            <v xml:space="preserve"> </v>
          </cell>
          <cell r="M677" t="str">
            <v xml:space="preserve"> </v>
          </cell>
          <cell r="N677">
            <v>0</v>
          </cell>
          <cell r="O677" t="str">
            <v xml:space="preserve"> </v>
          </cell>
          <cell r="P677">
            <v>0</v>
          </cell>
          <cell r="Q677">
            <v>0</v>
          </cell>
          <cell r="R677" t="str">
            <v xml:space="preserve"> </v>
          </cell>
          <cell r="S677" t="str">
            <v xml:space="preserve"> </v>
          </cell>
        </row>
        <row r="678">
          <cell r="B678">
            <v>114106</v>
          </cell>
          <cell r="C678" t="str">
            <v>Applied AR Clearing</v>
          </cell>
          <cell r="D678" t="str">
            <v>Applied A/</v>
          </cell>
          <cell r="E678">
            <v>367</v>
          </cell>
          <cell r="F678" t="str">
            <v>A</v>
          </cell>
          <cell r="G678" t="str">
            <v>A</v>
          </cell>
          <cell r="H678" t="str">
            <v>N</v>
          </cell>
          <cell r="I678" t="str">
            <v>Asset</v>
          </cell>
          <cell r="J678">
            <v>0</v>
          </cell>
          <cell r="K678">
            <v>0</v>
          </cell>
          <cell r="L678" t="str">
            <v xml:space="preserve"> </v>
          </cell>
          <cell r="M678" t="str">
            <v xml:space="preserve"> </v>
          </cell>
          <cell r="N678">
            <v>0</v>
          </cell>
          <cell r="O678" t="str">
            <v xml:space="preserve"> </v>
          </cell>
          <cell r="P678">
            <v>0</v>
          </cell>
          <cell r="Q678">
            <v>0</v>
          </cell>
          <cell r="R678" t="str">
            <v xml:space="preserve"> </v>
          </cell>
          <cell r="S678" t="str">
            <v xml:space="preserve"> </v>
          </cell>
        </row>
        <row r="679">
          <cell r="B679">
            <v>114107</v>
          </cell>
          <cell r="C679" t="str">
            <v>CtrlAcntAcuteARGreatPlasOP</v>
          </cell>
          <cell r="D679" t="str">
            <v>CtrlAcntAc</v>
          </cell>
          <cell r="E679">
            <v>367</v>
          </cell>
          <cell r="F679" t="str">
            <v>A</v>
          </cell>
          <cell r="G679" t="str">
            <v>A</v>
          </cell>
          <cell r="H679" t="str">
            <v>N</v>
          </cell>
          <cell r="I679" t="str">
            <v>Asset</v>
          </cell>
          <cell r="J679">
            <v>0</v>
          </cell>
          <cell r="K679">
            <v>0</v>
          </cell>
          <cell r="L679" t="str">
            <v xml:space="preserve"> </v>
          </cell>
          <cell r="M679" t="str">
            <v xml:space="preserve"> </v>
          </cell>
          <cell r="N679">
            <v>0</v>
          </cell>
          <cell r="O679" t="str">
            <v xml:space="preserve"> </v>
          </cell>
          <cell r="P679">
            <v>0</v>
          </cell>
          <cell r="Q679">
            <v>0</v>
          </cell>
          <cell r="R679" t="str">
            <v xml:space="preserve"> </v>
          </cell>
          <cell r="S679" t="str">
            <v xml:space="preserve"> </v>
          </cell>
        </row>
        <row r="680">
          <cell r="B680">
            <v>114110</v>
          </cell>
          <cell r="C680" t="str">
            <v>Bad Debt AR IP</v>
          </cell>
          <cell r="D680" t="str">
            <v>Bad Debt A</v>
          </cell>
          <cell r="E680">
            <v>367</v>
          </cell>
          <cell r="F680" t="str">
            <v>A</v>
          </cell>
          <cell r="G680" t="str">
            <v>A</v>
          </cell>
          <cell r="H680" t="str">
            <v>N</v>
          </cell>
          <cell r="I680" t="str">
            <v>Asset</v>
          </cell>
          <cell r="J680">
            <v>0</v>
          </cell>
          <cell r="K680">
            <v>0</v>
          </cell>
          <cell r="L680" t="str">
            <v xml:space="preserve"> </v>
          </cell>
          <cell r="M680" t="str">
            <v xml:space="preserve"> </v>
          </cell>
          <cell r="N680">
            <v>0</v>
          </cell>
          <cell r="O680" t="str">
            <v xml:space="preserve"> </v>
          </cell>
          <cell r="P680">
            <v>0</v>
          </cell>
          <cell r="Q680">
            <v>0</v>
          </cell>
          <cell r="R680" t="str">
            <v xml:space="preserve"> </v>
          </cell>
          <cell r="S680" t="str">
            <v xml:space="preserve"> </v>
          </cell>
        </row>
        <row r="681">
          <cell r="B681">
            <v>114115</v>
          </cell>
          <cell r="C681" t="str">
            <v>Bad Debt AR OP</v>
          </cell>
          <cell r="D681" t="str">
            <v>Bad Debt A</v>
          </cell>
          <cell r="E681">
            <v>367</v>
          </cell>
          <cell r="F681" t="str">
            <v>A</v>
          </cell>
          <cell r="G681" t="str">
            <v>A</v>
          </cell>
          <cell r="H681" t="str">
            <v>N</v>
          </cell>
          <cell r="I681" t="str">
            <v>Asset</v>
          </cell>
          <cell r="J681">
            <v>0</v>
          </cell>
          <cell r="K681">
            <v>0</v>
          </cell>
          <cell r="L681" t="str">
            <v xml:space="preserve"> </v>
          </cell>
          <cell r="M681" t="str">
            <v xml:space="preserve"> </v>
          </cell>
          <cell r="N681">
            <v>0</v>
          </cell>
          <cell r="O681" t="str">
            <v xml:space="preserve"> </v>
          </cell>
          <cell r="P681">
            <v>0</v>
          </cell>
          <cell r="Q681">
            <v>0</v>
          </cell>
          <cell r="R681" t="str">
            <v xml:space="preserve"> </v>
          </cell>
          <cell r="S681" t="str">
            <v xml:space="preserve"> </v>
          </cell>
        </row>
        <row r="682">
          <cell r="B682">
            <v>114120</v>
          </cell>
          <cell r="C682" t="str">
            <v>Bad Debt AR</v>
          </cell>
          <cell r="D682" t="str">
            <v>Bad Debt A</v>
          </cell>
          <cell r="E682">
            <v>367</v>
          </cell>
          <cell r="F682" t="str">
            <v>A</v>
          </cell>
          <cell r="G682" t="str">
            <v>A</v>
          </cell>
          <cell r="H682" t="str">
            <v>N</v>
          </cell>
          <cell r="I682" t="str">
            <v>Asset</v>
          </cell>
          <cell r="J682">
            <v>0</v>
          </cell>
          <cell r="K682">
            <v>0</v>
          </cell>
          <cell r="L682" t="str">
            <v xml:space="preserve"> </v>
          </cell>
          <cell r="M682" t="str">
            <v xml:space="preserve"> </v>
          </cell>
          <cell r="N682">
            <v>0</v>
          </cell>
          <cell r="O682" t="str">
            <v xml:space="preserve"> </v>
          </cell>
          <cell r="P682">
            <v>0</v>
          </cell>
          <cell r="Q682">
            <v>0</v>
          </cell>
          <cell r="R682" t="str">
            <v xml:space="preserve"> </v>
          </cell>
          <cell r="S682" t="str">
            <v xml:space="preserve"> </v>
          </cell>
        </row>
        <row r="683">
          <cell r="B683">
            <v>114125</v>
          </cell>
          <cell r="C683" t="str">
            <v>Bad Debt AR Contra</v>
          </cell>
          <cell r="D683" t="str">
            <v>Bad Debt A</v>
          </cell>
          <cell r="E683">
            <v>367</v>
          </cell>
          <cell r="F683" t="str">
            <v>A</v>
          </cell>
          <cell r="G683" t="str">
            <v>A</v>
          </cell>
          <cell r="H683" t="str">
            <v>N</v>
          </cell>
          <cell r="I683" t="str">
            <v>Asset</v>
          </cell>
          <cell r="J683">
            <v>0</v>
          </cell>
          <cell r="K683">
            <v>0</v>
          </cell>
          <cell r="L683" t="str">
            <v xml:space="preserve"> </v>
          </cell>
          <cell r="M683" t="str">
            <v xml:space="preserve"> </v>
          </cell>
          <cell r="N683">
            <v>0</v>
          </cell>
          <cell r="O683" t="str">
            <v xml:space="preserve"> </v>
          </cell>
          <cell r="P683">
            <v>0</v>
          </cell>
          <cell r="Q683">
            <v>0</v>
          </cell>
          <cell r="R683" t="str">
            <v xml:space="preserve"> </v>
          </cell>
          <cell r="S683" t="str">
            <v xml:space="preserve"> </v>
          </cell>
        </row>
        <row r="684">
          <cell r="B684">
            <v>114130</v>
          </cell>
          <cell r="C684" t="str">
            <v>Ctrl Acnt Acute AR MS4 IP</v>
          </cell>
          <cell r="D684" t="str">
            <v>Ctrl Acnt</v>
          </cell>
          <cell r="E684">
            <v>367</v>
          </cell>
          <cell r="F684" t="str">
            <v>A</v>
          </cell>
          <cell r="G684" t="str">
            <v>A</v>
          </cell>
          <cell r="H684" t="str">
            <v>N</v>
          </cell>
          <cell r="I684" t="str">
            <v>Asset</v>
          </cell>
          <cell r="J684">
            <v>0</v>
          </cell>
          <cell r="K684">
            <v>0</v>
          </cell>
          <cell r="L684" t="str">
            <v xml:space="preserve"> </v>
          </cell>
          <cell r="M684" t="str">
            <v xml:space="preserve"> </v>
          </cell>
          <cell r="N684">
            <v>0</v>
          </cell>
          <cell r="O684" t="str">
            <v xml:space="preserve"> </v>
          </cell>
          <cell r="P684">
            <v>0</v>
          </cell>
          <cell r="Q684">
            <v>0</v>
          </cell>
          <cell r="R684" t="str">
            <v xml:space="preserve"> </v>
          </cell>
          <cell r="S684" t="str">
            <v xml:space="preserve"> </v>
          </cell>
        </row>
        <row r="685">
          <cell r="B685">
            <v>114135</v>
          </cell>
          <cell r="C685" t="str">
            <v>Ctrl Acnt Acute AR MS4 OP</v>
          </cell>
          <cell r="D685" t="str">
            <v>Ctrl Acnt</v>
          </cell>
          <cell r="E685">
            <v>367</v>
          </cell>
          <cell r="F685" t="str">
            <v>A</v>
          </cell>
          <cell r="G685" t="str">
            <v>A</v>
          </cell>
          <cell r="H685" t="str">
            <v>N</v>
          </cell>
          <cell r="I685" t="str">
            <v>Asset</v>
          </cell>
          <cell r="J685">
            <v>0</v>
          </cell>
          <cell r="K685">
            <v>0</v>
          </cell>
          <cell r="L685" t="str">
            <v xml:space="preserve"> </v>
          </cell>
          <cell r="M685" t="str">
            <v xml:space="preserve"> </v>
          </cell>
          <cell r="N685">
            <v>0</v>
          </cell>
          <cell r="O685" t="str">
            <v xml:space="preserve"> </v>
          </cell>
          <cell r="P685">
            <v>0</v>
          </cell>
          <cell r="Q685">
            <v>0</v>
          </cell>
          <cell r="R685" t="str">
            <v xml:space="preserve"> </v>
          </cell>
          <cell r="S685" t="str">
            <v xml:space="preserve"> </v>
          </cell>
        </row>
        <row r="686">
          <cell r="B686">
            <v>114140</v>
          </cell>
          <cell r="C686" t="str">
            <v>Ctrl Acnt Acute AR IDX IP</v>
          </cell>
          <cell r="D686" t="str">
            <v>Ctrl Acnt</v>
          </cell>
          <cell r="E686">
            <v>367</v>
          </cell>
          <cell r="F686" t="str">
            <v>A</v>
          </cell>
          <cell r="G686" t="str">
            <v>A</v>
          </cell>
          <cell r="H686" t="str">
            <v>N</v>
          </cell>
          <cell r="I686" t="str">
            <v>Asset</v>
          </cell>
          <cell r="J686">
            <v>0</v>
          </cell>
          <cell r="K686">
            <v>0</v>
          </cell>
          <cell r="L686" t="str">
            <v xml:space="preserve"> </v>
          </cell>
          <cell r="M686" t="str">
            <v xml:space="preserve"> </v>
          </cell>
          <cell r="N686">
            <v>0</v>
          </cell>
          <cell r="O686" t="str">
            <v xml:space="preserve"> </v>
          </cell>
          <cell r="P686">
            <v>0</v>
          </cell>
          <cell r="Q686">
            <v>0</v>
          </cell>
          <cell r="R686" t="str">
            <v xml:space="preserve"> </v>
          </cell>
          <cell r="S686" t="str">
            <v xml:space="preserve"> </v>
          </cell>
        </row>
        <row r="687">
          <cell r="B687">
            <v>114141</v>
          </cell>
          <cell r="C687" t="str">
            <v>Ctrl Acnt Acute AR IDX OP</v>
          </cell>
          <cell r="D687" t="str">
            <v>Ctrl Acnt</v>
          </cell>
          <cell r="E687">
            <v>367</v>
          </cell>
          <cell r="F687" t="str">
            <v>A</v>
          </cell>
          <cell r="G687" t="str">
            <v>A</v>
          </cell>
          <cell r="H687" t="str">
            <v>N</v>
          </cell>
          <cell r="I687" t="str">
            <v>Asset</v>
          </cell>
          <cell r="J687">
            <v>0</v>
          </cell>
          <cell r="K687">
            <v>0</v>
          </cell>
          <cell r="L687" t="str">
            <v xml:space="preserve"> </v>
          </cell>
          <cell r="M687" t="str">
            <v xml:space="preserve"> </v>
          </cell>
          <cell r="N687">
            <v>0</v>
          </cell>
          <cell r="O687" t="str">
            <v xml:space="preserve"> </v>
          </cell>
          <cell r="P687">
            <v>0</v>
          </cell>
          <cell r="Q687">
            <v>0</v>
          </cell>
          <cell r="R687" t="str">
            <v xml:space="preserve"> </v>
          </cell>
          <cell r="S687" t="str">
            <v xml:space="preserve"> </v>
          </cell>
        </row>
        <row r="688">
          <cell r="B688">
            <v>114142</v>
          </cell>
          <cell r="C688" t="str">
            <v>Control Account Acute AR  IDX</v>
          </cell>
          <cell r="D688" t="str">
            <v>Control Ac</v>
          </cell>
          <cell r="E688">
            <v>367</v>
          </cell>
          <cell r="F688" t="str">
            <v>A</v>
          </cell>
          <cell r="G688" t="str">
            <v>A</v>
          </cell>
          <cell r="H688" t="str">
            <v>N</v>
          </cell>
          <cell r="I688" t="str">
            <v>Asset</v>
          </cell>
          <cell r="J688">
            <v>0</v>
          </cell>
          <cell r="K688">
            <v>0</v>
          </cell>
          <cell r="L688" t="str">
            <v xml:space="preserve"> </v>
          </cell>
          <cell r="M688" t="str">
            <v xml:space="preserve"> </v>
          </cell>
          <cell r="N688">
            <v>0</v>
          </cell>
          <cell r="O688" t="str">
            <v xml:space="preserve"> </v>
          </cell>
          <cell r="P688">
            <v>0</v>
          </cell>
          <cell r="Q688">
            <v>0</v>
          </cell>
          <cell r="R688" t="str">
            <v xml:space="preserve"> </v>
          </cell>
          <cell r="S688" t="str">
            <v xml:space="preserve"> </v>
          </cell>
        </row>
        <row r="689">
          <cell r="B689">
            <v>114150</v>
          </cell>
          <cell r="C689" t="str">
            <v>Control Account Other AR</v>
          </cell>
          <cell r="D689" t="str">
            <v>CtrActOtAR</v>
          </cell>
          <cell r="E689">
            <v>367</v>
          </cell>
          <cell r="F689" t="str">
            <v>A</v>
          </cell>
          <cell r="G689" t="str">
            <v>A</v>
          </cell>
          <cell r="H689" t="str">
            <v>N</v>
          </cell>
          <cell r="I689" t="str">
            <v>Asset</v>
          </cell>
          <cell r="J689">
            <v>0</v>
          </cell>
          <cell r="K689">
            <v>0</v>
          </cell>
          <cell r="L689" t="str">
            <v xml:space="preserve"> </v>
          </cell>
          <cell r="M689" t="str">
            <v xml:space="preserve"> </v>
          </cell>
          <cell r="N689">
            <v>0</v>
          </cell>
          <cell r="O689" t="str">
            <v xml:space="preserve"> </v>
          </cell>
          <cell r="P689">
            <v>0</v>
          </cell>
          <cell r="Q689">
            <v>0</v>
          </cell>
          <cell r="R689" t="str">
            <v xml:space="preserve"> </v>
          </cell>
          <cell r="S689" t="str">
            <v xml:space="preserve"> </v>
          </cell>
        </row>
        <row r="690">
          <cell r="B690">
            <v>114151</v>
          </cell>
          <cell r="C690" t="str">
            <v>Gross Patient AR Control IC Co</v>
          </cell>
          <cell r="D690" t="str">
            <v>PatAR ICCo</v>
          </cell>
          <cell r="E690">
            <v>367</v>
          </cell>
          <cell r="F690" t="str">
            <v>A</v>
          </cell>
          <cell r="G690" t="str">
            <v>A</v>
          </cell>
          <cell r="H690" t="str">
            <v>N</v>
          </cell>
          <cell r="I690" t="str">
            <v>Asset</v>
          </cell>
          <cell r="J690">
            <v>0</v>
          </cell>
          <cell r="K690">
            <v>0</v>
          </cell>
          <cell r="L690">
            <v>0</v>
          </cell>
          <cell r="M690">
            <v>0</v>
          </cell>
          <cell r="N690">
            <v>0</v>
          </cell>
          <cell r="O690">
            <v>0</v>
          </cell>
          <cell r="P690">
            <v>0</v>
          </cell>
          <cell r="Q690">
            <v>0</v>
          </cell>
          <cell r="R690">
            <v>0</v>
          </cell>
          <cell r="S690">
            <v>0</v>
          </cell>
        </row>
        <row r="691">
          <cell r="B691">
            <v>114200</v>
          </cell>
          <cell r="C691" t="str">
            <v>AR Accrued Revenue IP</v>
          </cell>
          <cell r="D691" t="str">
            <v>AR Accrued</v>
          </cell>
          <cell r="E691">
            <v>367</v>
          </cell>
          <cell r="F691" t="str">
            <v>A</v>
          </cell>
          <cell r="G691" t="str">
            <v>A</v>
          </cell>
          <cell r="H691" t="str">
            <v>N</v>
          </cell>
          <cell r="I691" t="str">
            <v>Asset</v>
          </cell>
          <cell r="J691">
            <v>0</v>
          </cell>
          <cell r="K691">
            <v>0</v>
          </cell>
          <cell r="L691" t="str">
            <v xml:space="preserve"> </v>
          </cell>
          <cell r="M691" t="str">
            <v xml:space="preserve"> </v>
          </cell>
          <cell r="N691">
            <v>0</v>
          </cell>
          <cell r="O691" t="str">
            <v xml:space="preserve"> </v>
          </cell>
          <cell r="P691">
            <v>0</v>
          </cell>
          <cell r="Q691">
            <v>0</v>
          </cell>
          <cell r="R691" t="str">
            <v xml:space="preserve"> </v>
          </cell>
          <cell r="S691" t="str">
            <v xml:space="preserve"> </v>
          </cell>
        </row>
        <row r="692">
          <cell r="B692">
            <v>114205</v>
          </cell>
          <cell r="C692" t="str">
            <v>AR Accrued Revenue OP</v>
          </cell>
          <cell r="D692" t="str">
            <v>AR Accrued</v>
          </cell>
          <cell r="E692">
            <v>367</v>
          </cell>
          <cell r="F692" t="str">
            <v>A</v>
          </cell>
          <cell r="G692" t="str">
            <v>A</v>
          </cell>
          <cell r="H692" t="str">
            <v>N</v>
          </cell>
          <cell r="I692" t="str">
            <v>Asset</v>
          </cell>
          <cell r="J692">
            <v>0</v>
          </cell>
          <cell r="K692">
            <v>0</v>
          </cell>
          <cell r="L692" t="str">
            <v xml:space="preserve"> </v>
          </cell>
          <cell r="M692" t="str">
            <v xml:space="preserve"> </v>
          </cell>
          <cell r="N692">
            <v>0</v>
          </cell>
          <cell r="O692" t="str">
            <v xml:space="preserve"> </v>
          </cell>
          <cell r="P692">
            <v>0</v>
          </cell>
          <cell r="Q692">
            <v>0</v>
          </cell>
          <cell r="R692" t="str">
            <v xml:space="preserve"> </v>
          </cell>
          <cell r="S692" t="str">
            <v xml:space="preserve"> </v>
          </cell>
        </row>
        <row r="693">
          <cell r="B693">
            <v>114210</v>
          </cell>
          <cell r="C693" t="str">
            <v>AR Accrued Revenue</v>
          </cell>
          <cell r="D693" t="str">
            <v>AR Accrued</v>
          </cell>
          <cell r="E693">
            <v>367</v>
          </cell>
          <cell r="F693" t="str">
            <v>A</v>
          </cell>
          <cell r="G693" t="str">
            <v>A</v>
          </cell>
          <cell r="H693" t="str">
            <v>N</v>
          </cell>
          <cell r="I693" t="str">
            <v>Asset</v>
          </cell>
          <cell r="J693">
            <v>0</v>
          </cell>
          <cell r="K693">
            <v>0</v>
          </cell>
          <cell r="L693" t="str">
            <v xml:space="preserve"> </v>
          </cell>
          <cell r="M693" t="str">
            <v xml:space="preserve"> </v>
          </cell>
          <cell r="N693">
            <v>0</v>
          </cell>
          <cell r="O693" t="str">
            <v xml:space="preserve"> </v>
          </cell>
          <cell r="P693">
            <v>0</v>
          </cell>
          <cell r="Q693">
            <v>0</v>
          </cell>
          <cell r="R693" t="str">
            <v xml:space="preserve"> </v>
          </cell>
          <cell r="S693" t="str">
            <v xml:space="preserve"> </v>
          </cell>
        </row>
        <row r="694">
          <cell r="B694">
            <v>114220</v>
          </cell>
          <cell r="C694" t="str">
            <v>Non Acute AR Accrued Rev IP</v>
          </cell>
          <cell r="D694" t="str">
            <v>Non Acute</v>
          </cell>
          <cell r="E694">
            <v>367</v>
          </cell>
          <cell r="F694" t="str">
            <v>A</v>
          </cell>
          <cell r="G694" t="str">
            <v>A</v>
          </cell>
          <cell r="H694" t="str">
            <v>N</v>
          </cell>
          <cell r="I694" t="str">
            <v>Asset</v>
          </cell>
          <cell r="J694">
            <v>0</v>
          </cell>
          <cell r="K694">
            <v>0</v>
          </cell>
          <cell r="L694" t="str">
            <v xml:space="preserve"> </v>
          </cell>
          <cell r="M694" t="str">
            <v xml:space="preserve"> </v>
          </cell>
          <cell r="N694">
            <v>0</v>
          </cell>
          <cell r="O694" t="str">
            <v xml:space="preserve"> </v>
          </cell>
          <cell r="P694">
            <v>0</v>
          </cell>
          <cell r="Q694">
            <v>0</v>
          </cell>
          <cell r="R694" t="str">
            <v xml:space="preserve"> </v>
          </cell>
          <cell r="S694" t="str">
            <v xml:space="preserve"> </v>
          </cell>
        </row>
        <row r="695">
          <cell r="B695">
            <v>114225</v>
          </cell>
          <cell r="C695" t="str">
            <v>Non Acute AR Accrued Rev OP</v>
          </cell>
          <cell r="D695" t="str">
            <v>Non Acute</v>
          </cell>
          <cell r="E695">
            <v>367</v>
          </cell>
          <cell r="F695" t="str">
            <v>A</v>
          </cell>
          <cell r="G695" t="str">
            <v>A</v>
          </cell>
          <cell r="H695" t="str">
            <v>N</v>
          </cell>
          <cell r="I695" t="str">
            <v>Asset</v>
          </cell>
          <cell r="J695">
            <v>0</v>
          </cell>
          <cell r="K695">
            <v>0</v>
          </cell>
          <cell r="L695" t="str">
            <v xml:space="preserve"> </v>
          </cell>
          <cell r="M695" t="str">
            <v xml:space="preserve"> </v>
          </cell>
          <cell r="N695">
            <v>0</v>
          </cell>
          <cell r="O695" t="str">
            <v xml:space="preserve"> </v>
          </cell>
          <cell r="P695">
            <v>0</v>
          </cell>
          <cell r="Q695">
            <v>0</v>
          </cell>
          <cell r="R695" t="str">
            <v xml:space="preserve"> </v>
          </cell>
          <cell r="S695" t="str">
            <v xml:space="preserve"> </v>
          </cell>
        </row>
        <row r="696">
          <cell r="B696">
            <v>114230</v>
          </cell>
          <cell r="C696" t="str">
            <v>Non Acute AR Accrued Revenue</v>
          </cell>
          <cell r="D696" t="str">
            <v>Non Acute</v>
          </cell>
          <cell r="E696">
            <v>367</v>
          </cell>
          <cell r="F696" t="str">
            <v>A</v>
          </cell>
          <cell r="G696" t="str">
            <v>A</v>
          </cell>
          <cell r="H696" t="str">
            <v>N</v>
          </cell>
          <cell r="I696" t="str">
            <v>Asset</v>
          </cell>
          <cell r="J696">
            <v>0</v>
          </cell>
          <cell r="K696">
            <v>0</v>
          </cell>
          <cell r="L696" t="str">
            <v xml:space="preserve"> </v>
          </cell>
          <cell r="M696" t="str">
            <v xml:space="preserve"> </v>
          </cell>
          <cell r="N696">
            <v>0</v>
          </cell>
          <cell r="O696" t="str">
            <v xml:space="preserve"> </v>
          </cell>
          <cell r="P696">
            <v>0</v>
          </cell>
          <cell r="Q696">
            <v>0</v>
          </cell>
          <cell r="R696" t="str">
            <v xml:space="preserve"> </v>
          </cell>
          <cell r="S696" t="str">
            <v xml:space="preserve"> </v>
          </cell>
        </row>
        <row r="697">
          <cell r="B697">
            <v>114231</v>
          </cell>
          <cell r="C697" t="str">
            <v>Other Pt AR Accrued Revenue</v>
          </cell>
          <cell r="D697" t="str">
            <v>Other Pt A</v>
          </cell>
          <cell r="E697">
            <v>367</v>
          </cell>
          <cell r="F697" t="str">
            <v>A</v>
          </cell>
          <cell r="G697" t="str">
            <v>A</v>
          </cell>
          <cell r="H697" t="str">
            <v>N</v>
          </cell>
          <cell r="I697" t="str">
            <v>Asset</v>
          </cell>
          <cell r="J697">
            <v>0</v>
          </cell>
          <cell r="K697">
            <v>0</v>
          </cell>
          <cell r="L697" t="str">
            <v xml:space="preserve"> </v>
          </cell>
          <cell r="M697" t="str">
            <v xml:space="preserve"> </v>
          </cell>
          <cell r="N697">
            <v>0</v>
          </cell>
          <cell r="O697" t="str">
            <v xml:space="preserve"> </v>
          </cell>
          <cell r="P697">
            <v>0</v>
          </cell>
          <cell r="Q697">
            <v>0</v>
          </cell>
          <cell r="R697" t="str">
            <v xml:space="preserve"> </v>
          </cell>
          <cell r="S697" t="str">
            <v xml:space="preserve"> </v>
          </cell>
        </row>
        <row r="698">
          <cell r="B698">
            <v>114250</v>
          </cell>
          <cell r="C698" t="str">
            <v>Acute AR Recovery</v>
          </cell>
          <cell r="D698" t="str">
            <v>Acute AR R</v>
          </cell>
          <cell r="E698">
            <v>367</v>
          </cell>
          <cell r="F698" t="str">
            <v>A</v>
          </cell>
          <cell r="G698" t="str">
            <v>A</v>
          </cell>
          <cell r="H698" t="str">
            <v>N</v>
          </cell>
          <cell r="I698" t="str">
            <v>Asset</v>
          </cell>
          <cell r="J698">
            <v>0</v>
          </cell>
          <cell r="K698">
            <v>0</v>
          </cell>
          <cell r="L698" t="str">
            <v xml:space="preserve"> </v>
          </cell>
          <cell r="M698" t="str">
            <v xml:space="preserve"> </v>
          </cell>
          <cell r="N698">
            <v>0</v>
          </cell>
          <cell r="O698" t="str">
            <v xml:space="preserve"> </v>
          </cell>
          <cell r="P698">
            <v>0</v>
          </cell>
          <cell r="Q698">
            <v>0</v>
          </cell>
          <cell r="R698" t="str">
            <v xml:space="preserve"> </v>
          </cell>
          <cell r="S698" t="str">
            <v xml:space="preserve"> </v>
          </cell>
        </row>
        <row r="699">
          <cell r="B699">
            <v>114251</v>
          </cell>
          <cell r="C699" t="str">
            <v>Non Acute AR Recovery</v>
          </cell>
          <cell r="D699" t="str">
            <v>Non Acute</v>
          </cell>
          <cell r="E699">
            <v>367</v>
          </cell>
          <cell r="F699" t="str">
            <v>A</v>
          </cell>
          <cell r="G699" t="str">
            <v>A</v>
          </cell>
          <cell r="H699" t="str">
            <v>N</v>
          </cell>
          <cell r="I699" t="str">
            <v>Asset</v>
          </cell>
          <cell r="J699">
            <v>0</v>
          </cell>
          <cell r="K699">
            <v>0</v>
          </cell>
          <cell r="L699" t="str">
            <v xml:space="preserve"> </v>
          </cell>
          <cell r="M699" t="str">
            <v xml:space="preserve"> </v>
          </cell>
          <cell r="N699">
            <v>0</v>
          </cell>
          <cell r="O699" t="str">
            <v xml:space="preserve"> </v>
          </cell>
          <cell r="P699">
            <v>0</v>
          </cell>
          <cell r="Q699">
            <v>0</v>
          </cell>
          <cell r="R699" t="str">
            <v xml:space="preserve"> </v>
          </cell>
          <cell r="S699" t="str">
            <v xml:space="preserve"> </v>
          </cell>
        </row>
        <row r="700">
          <cell r="B700">
            <v>114300</v>
          </cell>
          <cell r="C700" t="str">
            <v>AR Credit Balance IP</v>
          </cell>
          <cell r="D700" t="str">
            <v>AR Credit</v>
          </cell>
          <cell r="E700">
            <v>367</v>
          </cell>
          <cell r="F700" t="str">
            <v>A</v>
          </cell>
          <cell r="G700" t="str">
            <v>A</v>
          </cell>
          <cell r="H700" t="str">
            <v>N</v>
          </cell>
          <cell r="I700" t="str">
            <v>Asset</v>
          </cell>
          <cell r="J700">
            <v>0</v>
          </cell>
          <cell r="K700">
            <v>0</v>
          </cell>
          <cell r="L700" t="str">
            <v xml:space="preserve"> </v>
          </cell>
          <cell r="M700" t="str">
            <v xml:space="preserve"> </v>
          </cell>
          <cell r="N700">
            <v>0</v>
          </cell>
          <cell r="O700" t="str">
            <v xml:space="preserve"> </v>
          </cell>
          <cell r="P700">
            <v>0</v>
          </cell>
          <cell r="Q700">
            <v>0</v>
          </cell>
          <cell r="R700" t="str">
            <v xml:space="preserve"> </v>
          </cell>
          <cell r="S700" t="str">
            <v xml:space="preserve"> </v>
          </cell>
        </row>
        <row r="701">
          <cell r="B701">
            <v>114305</v>
          </cell>
          <cell r="C701" t="str">
            <v>AR Credit Balance OP</v>
          </cell>
          <cell r="D701" t="str">
            <v>AR Credit</v>
          </cell>
          <cell r="E701">
            <v>367</v>
          </cell>
          <cell r="F701" t="str">
            <v>A</v>
          </cell>
          <cell r="G701" t="str">
            <v>A</v>
          </cell>
          <cell r="H701" t="str">
            <v>N</v>
          </cell>
          <cell r="I701" t="str">
            <v>Asset</v>
          </cell>
          <cell r="J701">
            <v>0</v>
          </cell>
          <cell r="K701">
            <v>0</v>
          </cell>
          <cell r="L701" t="str">
            <v xml:space="preserve"> </v>
          </cell>
          <cell r="M701" t="str">
            <v xml:space="preserve"> </v>
          </cell>
          <cell r="N701">
            <v>0</v>
          </cell>
          <cell r="O701" t="str">
            <v xml:space="preserve"> </v>
          </cell>
          <cell r="P701">
            <v>0</v>
          </cell>
          <cell r="Q701">
            <v>0</v>
          </cell>
          <cell r="R701" t="str">
            <v xml:space="preserve"> </v>
          </cell>
          <cell r="S701" t="str">
            <v xml:space="preserve"> </v>
          </cell>
        </row>
        <row r="702">
          <cell r="B702">
            <v>114310</v>
          </cell>
          <cell r="C702" t="str">
            <v>AR Credit Balance</v>
          </cell>
          <cell r="D702" t="str">
            <v>AR Credit</v>
          </cell>
          <cell r="E702">
            <v>367</v>
          </cell>
          <cell r="F702" t="str">
            <v>A</v>
          </cell>
          <cell r="G702" t="str">
            <v>A</v>
          </cell>
          <cell r="H702" t="str">
            <v>N</v>
          </cell>
          <cell r="I702" t="str">
            <v>Asset</v>
          </cell>
          <cell r="J702">
            <v>0</v>
          </cell>
          <cell r="K702">
            <v>0</v>
          </cell>
          <cell r="L702" t="str">
            <v xml:space="preserve"> </v>
          </cell>
          <cell r="M702" t="str">
            <v xml:space="preserve"> </v>
          </cell>
          <cell r="N702">
            <v>0</v>
          </cell>
          <cell r="O702" t="str">
            <v xml:space="preserve"> </v>
          </cell>
          <cell r="P702">
            <v>0</v>
          </cell>
          <cell r="Q702">
            <v>0</v>
          </cell>
          <cell r="R702" t="str">
            <v xml:space="preserve"> </v>
          </cell>
          <cell r="S702" t="str">
            <v xml:space="preserve"> </v>
          </cell>
        </row>
        <row r="703">
          <cell r="B703">
            <v>114315</v>
          </cell>
          <cell r="C703" t="str">
            <v>AR Credit Bals est Contrual</v>
          </cell>
          <cell r="D703" t="str">
            <v>AR Credit</v>
          </cell>
          <cell r="E703">
            <v>367</v>
          </cell>
          <cell r="F703" t="str">
            <v>A</v>
          </cell>
          <cell r="G703" t="str">
            <v>A</v>
          </cell>
          <cell r="H703" t="str">
            <v>N</v>
          </cell>
          <cell r="I703" t="str">
            <v>Asset</v>
          </cell>
          <cell r="J703">
            <v>0</v>
          </cell>
          <cell r="K703">
            <v>0</v>
          </cell>
          <cell r="L703" t="str">
            <v xml:space="preserve"> </v>
          </cell>
          <cell r="M703" t="str">
            <v xml:space="preserve"> </v>
          </cell>
          <cell r="N703">
            <v>0</v>
          </cell>
          <cell r="O703" t="str">
            <v xml:space="preserve"> </v>
          </cell>
          <cell r="P703">
            <v>0</v>
          </cell>
          <cell r="Q703">
            <v>0</v>
          </cell>
          <cell r="R703" t="str">
            <v xml:space="preserve"> </v>
          </cell>
          <cell r="S703" t="str">
            <v xml:space="preserve"> </v>
          </cell>
        </row>
        <row r="704">
          <cell r="B704">
            <v>114320</v>
          </cell>
          <cell r="C704" t="str">
            <v>ARCreditBalsProbablerefunds</v>
          </cell>
          <cell r="D704" t="str">
            <v>ARCreditBa</v>
          </cell>
          <cell r="E704">
            <v>367</v>
          </cell>
          <cell r="F704" t="str">
            <v>A</v>
          </cell>
          <cell r="G704" t="str">
            <v>A</v>
          </cell>
          <cell r="H704" t="str">
            <v>N</v>
          </cell>
          <cell r="I704" t="str">
            <v>Asset</v>
          </cell>
          <cell r="J704">
            <v>0</v>
          </cell>
          <cell r="K704">
            <v>0</v>
          </cell>
          <cell r="L704" t="str">
            <v xml:space="preserve"> </v>
          </cell>
          <cell r="M704" t="str">
            <v xml:space="preserve"> </v>
          </cell>
          <cell r="N704">
            <v>0</v>
          </cell>
          <cell r="O704" t="str">
            <v xml:space="preserve"> </v>
          </cell>
          <cell r="P704">
            <v>0</v>
          </cell>
          <cell r="Q704">
            <v>0</v>
          </cell>
          <cell r="R704" t="str">
            <v xml:space="preserve"> </v>
          </cell>
          <cell r="S704" t="str">
            <v xml:space="preserve"> </v>
          </cell>
        </row>
        <row r="705">
          <cell r="B705">
            <v>114330</v>
          </cell>
          <cell r="C705" t="str">
            <v>Non Acute AR Credit Bals IP</v>
          </cell>
          <cell r="D705" t="str">
            <v>Non Acute</v>
          </cell>
          <cell r="E705">
            <v>367</v>
          </cell>
          <cell r="F705" t="str">
            <v>A</v>
          </cell>
          <cell r="G705" t="str">
            <v>A</v>
          </cell>
          <cell r="H705" t="str">
            <v>N</v>
          </cell>
          <cell r="I705" t="str">
            <v>Asset</v>
          </cell>
          <cell r="J705">
            <v>0</v>
          </cell>
          <cell r="K705">
            <v>0</v>
          </cell>
          <cell r="L705" t="str">
            <v xml:space="preserve"> </v>
          </cell>
          <cell r="M705" t="str">
            <v xml:space="preserve"> </v>
          </cell>
          <cell r="N705">
            <v>0</v>
          </cell>
          <cell r="O705" t="str">
            <v xml:space="preserve"> </v>
          </cell>
          <cell r="P705">
            <v>0</v>
          </cell>
          <cell r="Q705">
            <v>0</v>
          </cell>
          <cell r="R705" t="str">
            <v xml:space="preserve"> </v>
          </cell>
          <cell r="S705" t="str">
            <v xml:space="preserve"> </v>
          </cell>
        </row>
        <row r="706">
          <cell r="B706">
            <v>114335</v>
          </cell>
          <cell r="C706" t="str">
            <v>Non Acute AR Credit Bals OP</v>
          </cell>
          <cell r="D706" t="str">
            <v>Non Acute</v>
          </cell>
          <cell r="E706">
            <v>367</v>
          </cell>
          <cell r="F706" t="str">
            <v>A</v>
          </cell>
          <cell r="G706" t="str">
            <v>A</v>
          </cell>
          <cell r="H706" t="str">
            <v>N</v>
          </cell>
          <cell r="I706" t="str">
            <v>Asset</v>
          </cell>
          <cell r="J706">
            <v>0</v>
          </cell>
          <cell r="K706">
            <v>0</v>
          </cell>
          <cell r="L706" t="str">
            <v xml:space="preserve"> </v>
          </cell>
          <cell r="M706" t="str">
            <v xml:space="preserve"> </v>
          </cell>
          <cell r="N706">
            <v>0</v>
          </cell>
          <cell r="O706" t="str">
            <v xml:space="preserve"> </v>
          </cell>
          <cell r="P706">
            <v>0</v>
          </cell>
          <cell r="Q706">
            <v>0</v>
          </cell>
          <cell r="R706" t="str">
            <v xml:space="preserve"> </v>
          </cell>
          <cell r="S706" t="str">
            <v xml:space="preserve"> </v>
          </cell>
        </row>
        <row r="707">
          <cell r="B707">
            <v>114340</v>
          </cell>
          <cell r="C707" t="str">
            <v>Non Acute AR Credit Balances</v>
          </cell>
          <cell r="D707" t="str">
            <v>Non Acute</v>
          </cell>
          <cell r="E707">
            <v>367</v>
          </cell>
          <cell r="F707" t="str">
            <v>A</v>
          </cell>
          <cell r="G707" t="str">
            <v>A</v>
          </cell>
          <cell r="H707" t="str">
            <v>N</v>
          </cell>
          <cell r="I707" t="str">
            <v>Asset</v>
          </cell>
          <cell r="J707">
            <v>0</v>
          </cell>
          <cell r="K707">
            <v>0</v>
          </cell>
          <cell r="L707" t="str">
            <v xml:space="preserve"> </v>
          </cell>
          <cell r="M707" t="str">
            <v xml:space="preserve"> </v>
          </cell>
          <cell r="N707">
            <v>0</v>
          </cell>
          <cell r="O707" t="str">
            <v xml:space="preserve"> </v>
          </cell>
          <cell r="P707">
            <v>0</v>
          </cell>
          <cell r="Q707">
            <v>0</v>
          </cell>
          <cell r="R707" t="str">
            <v xml:space="preserve"> </v>
          </cell>
          <cell r="S707" t="str">
            <v xml:space="preserve"> </v>
          </cell>
        </row>
        <row r="708">
          <cell r="B708">
            <v>114400</v>
          </cell>
          <cell r="C708" t="str">
            <v>Recovery Tail Crowe IP</v>
          </cell>
          <cell r="D708" t="str">
            <v>Recovery T</v>
          </cell>
          <cell r="E708">
            <v>367</v>
          </cell>
          <cell r="F708" t="str">
            <v>A</v>
          </cell>
          <cell r="G708" t="str">
            <v>A</v>
          </cell>
          <cell r="H708" t="str">
            <v>N</v>
          </cell>
          <cell r="I708" t="str">
            <v>Asset</v>
          </cell>
          <cell r="J708">
            <v>0</v>
          </cell>
          <cell r="K708">
            <v>0</v>
          </cell>
          <cell r="L708" t="str">
            <v xml:space="preserve"> </v>
          </cell>
          <cell r="M708" t="str">
            <v xml:space="preserve"> </v>
          </cell>
          <cell r="N708">
            <v>0</v>
          </cell>
          <cell r="O708" t="str">
            <v xml:space="preserve"> </v>
          </cell>
          <cell r="P708">
            <v>0</v>
          </cell>
          <cell r="Q708">
            <v>0</v>
          </cell>
          <cell r="R708" t="str">
            <v xml:space="preserve"> </v>
          </cell>
          <cell r="S708" t="str">
            <v xml:space="preserve"> </v>
          </cell>
        </row>
        <row r="709">
          <cell r="B709">
            <v>114405</v>
          </cell>
          <cell r="C709" t="str">
            <v>Recovery Tail Crowe OP</v>
          </cell>
          <cell r="D709" t="str">
            <v>Recovery T</v>
          </cell>
          <cell r="E709">
            <v>367</v>
          </cell>
          <cell r="F709" t="str">
            <v>A</v>
          </cell>
          <cell r="G709" t="str">
            <v>A</v>
          </cell>
          <cell r="H709" t="str">
            <v>N</v>
          </cell>
          <cell r="I709" t="str">
            <v>Asset</v>
          </cell>
          <cell r="J709">
            <v>0</v>
          </cell>
          <cell r="K709">
            <v>0</v>
          </cell>
          <cell r="L709" t="str">
            <v xml:space="preserve"> </v>
          </cell>
          <cell r="M709" t="str">
            <v xml:space="preserve"> </v>
          </cell>
          <cell r="N709">
            <v>0</v>
          </cell>
          <cell r="O709" t="str">
            <v xml:space="preserve"> </v>
          </cell>
          <cell r="P709">
            <v>0</v>
          </cell>
          <cell r="Q709">
            <v>0</v>
          </cell>
          <cell r="R709" t="str">
            <v xml:space="preserve"> </v>
          </cell>
          <cell r="S709" t="str">
            <v xml:space="preserve"> </v>
          </cell>
        </row>
        <row r="710">
          <cell r="B710">
            <v>114410</v>
          </cell>
          <cell r="C710" t="str">
            <v>Recovery Tail Crowe</v>
          </cell>
          <cell r="D710" t="str">
            <v>Recovery T</v>
          </cell>
          <cell r="E710">
            <v>367</v>
          </cell>
          <cell r="F710" t="str">
            <v>A</v>
          </cell>
          <cell r="G710" t="str">
            <v>A</v>
          </cell>
          <cell r="H710" t="str">
            <v>N</v>
          </cell>
          <cell r="I710" t="str">
            <v>Asset</v>
          </cell>
          <cell r="J710">
            <v>0</v>
          </cell>
          <cell r="K710">
            <v>0</v>
          </cell>
          <cell r="L710" t="str">
            <v xml:space="preserve"> </v>
          </cell>
          <cell r="M710" t="str">
            <v xml:space="preserve"> </v>
          </cell>
          <cell r="N710">
            <v>0</v>
          </cell>
          <cell r="O710" t="str">
            <v xml:space="preserve"> </v>
          </cell>
          <cell r="P710">
            <v>0</v>
          </cell>
          <cell r="Q710">
            <v>0</v>
          </cell>
          <cell r="R710" t="str">
            <v xml:space="preserve"> </v>
          </cell>
          <cell r="S710" t="str">
            <v xml:space="preserve"> </v>
          </cell>
        </row>
        <row r="711">
          <cell r="B711">
            <v>114415</v>
          </cell>
          <cell r="C711" t="str">
            <v>Recovery Tail Non RCA IP</v>
          </cell>
          <cell r="D711" t="str">
            <v>Recovery T</v>
          </cell>
          <cell r="E711">
            <v>367</v>
          </cell>
          <cell r="F711" t="str">
            <v>A</v>
          </cell>
          <cell r="G711" t="str">
            <v>A</v>
          </cell>
          <cell r="H711" t="str">
            <v>N</v>
          </cell>
          <cell r="I711" t="str">
            <v>Asset</v>
          </cell>
          <cell r="J711">
            <v>0</v>
          </cell>
          <cell r="K711">
            <v>0</v>
          </cell>
          <cell r="L711" t="str">
            <v xml:space="preserve"> </v>
          </cell>
          <cell r="M711" t="str">
            <v xml:space="preserve"> </v>
          </cell>
          <cell r="N711">
            <v>0</v>
          </cell>
          <cell r="O711" t="str">
            <v xml:space="preserve"> </v>
          </cell>
          <cell r="P711">
            <v>0</v>
          </cell>
          <cell r="Q711">
            <v>0</v>
          </cell>
          <cell r="R711" t="str">
            <v xml:space="preserve"> </v>
          </cell>
          <cell r="S711" t="str">
            <v xml:space="preserve"> </v>
          </cell>
        </row>
        <row r="712">
          <cell r="B712">
            <v>114420</v>
          </cell>
          <cell r="C712" t="str">
            <v>Recovery Tail Non RCA OP</v>
          </cell>
          <cell r="D712" t="str">
            <v>Recovery T</v>
          </cell>
          <cell r="E712">
            <v>367</v>
          </cell>
          <cell r="F712" t="str">
            <v>A</v>
          </cell>
          <cell r="G712" t="str">
            <v>A</v>
          </cell>
          <cell r="H712" t="str">
            <v>N</v>
          </cell>
          <cell r="I712" t="str">
            <v>Asset</v>
          </cell>
          <cell r="J712">
            <v>0</v>
          </cell>
          <cell r="K712">
            <v>0</v>
          </cell>
          <cell r="L712" t="str">
            <v xml:space="preserve"> </v>
          </cell>
          <cell r="M712" t="str">
            <v xml:space="preserve"> </v>
          </cell>
          <cell r="N712">
            <v>0</v>
          </cell>
          <cell r="O712" t="str">
            <v xml:space="preserve"> </v>
          </cell>
          <cell r="P712">
            <v>0</v>
          </cell>
          <cell r="Q712">
            <v>0</v>
          </cell>
          <cell r="R712" t="str">
            <v xml:space="preserve"> </v>
          </cell>
          <cell r="S712" t="str">
            <v xml:space="preserve"> </v>
          </cell>
        </row>
        <row r="713">
          <cell r="B713">
            <v>114425</v>
          </cell>
          <cell r="C713" t="str">
            <v>Recovery Tail Non RCA</v>
          </cell>
          <cell r="D713" t="str">
            <v>Recovery T</v>
          </cell>
          <cell r="E713">
            <v>367</v>
          </cell>
          <cell r="F713" t="str">
            <v>A</v>
          </cell>
          <cell r="G713" t="str">
            <v>A</v>
          </cell>
          <cell r="H713" t="str">
            <v>N</v>
          </cell>
          <cell r="I713" t="str">
            <v>Asset</v>
          </cell>
          <cell r="J713">
            <v>0</v>
          </cell>
          <cell r="K713">
            <v>0</v>
          </cell>
          <cell r="L713" t="str">
            <v xml:space="preserve"> </v>
          </cell>
          <cell r="M713" t="str">
            <v xml:space="preserve"> </v>
          </cell>
          <cell r="N713">
            <v>0</v>
          </cell>
          <cell r="O713" t="str">
            <v xml:space="preserve"> </v>
          </cell>
          <cell r="P713">
            <v>0</v>
          </cell>
          <cell r="Q713">
            <v>0</v>
          </cell>
          <cell r="R713" t="str">
            <v xml:space="preserve"> </v>
          </cell>
          <cell r="S713" t="str">
            <v xml:space="preserve"> </v>
          </cell>
        </row>
        <row r="714">
          <cell r="B714">
            <v>114500</v>
          </cell>
          <cell r="C714" t="str">
            <v>AR Manual Adjustments IP</v>
          </cell>
          <cell r="D714" t="str">
            <v>AR Manual</v>
          </cell>
          <cell r="E714">
            <v>367</v>
          </cell>
          <cell r="F714" t="str">
            <v>A</v>
          </cell>
          <cell r="G714" t="str">
            <v>A</v>
          </cell>
          <cell r="H714" t="str">
            <v>N</v>
          </cell>
          <cell r="I714" t="str">
            <v>Asset</v>
          </cell>
          <cell r="J714">
            <v>0</v>
          </cell>
          <cell r="K714">
            <v>0</v>
          </cell>
          <cell r="L714" t="str">
            <v xml:space="preserve"> </v>
          </cell>
          <cell r="M714" t="str">
            <v xml:space="preserve"> </v>
          </cell>
          <cell r="N714">
            <v>0</v>
          </cell>
          <cell r="O714" t="str">
            <v xml:space="preserve"> </v>
          </cell>
          <cell r="P714">
            <v>0</v>
          </cell>
          <cell r="Q714">
            <v>0</v>
          </cell>
          <cell r="R714" t="str">
            <v xml:space="preserve"> </v>
          </cell>
          <cell r="S714" t="str">
            <v xml:space="preserve"> </v>
          </cell>
        </row>
        <row r="715">
          <cell r="B715">
            <v>114505</v>
          </cell>
          <cell r="C715" t="str">
            <v>AR Manual Adjustments OP</v>
          </cell>
          <cell r="D715" t="str">
            <v>AR Manual</v>
          </cell>
          <cell r="E715">
            <v>367</v>
          </cell>
          <cell r="F715" t="str">
            <v>A</v>
          </cell>
          <cell r="G715" t="str">
            <v>A</v>
          </cell>
          <cell r="H715" t="str">
            <v>N</v>
          </cell>
          <cell r="I715" t="str">
            <v>Asset</v>
          </cell>
          <cell r="J715">
            <v>0</v>
          </cell>
          <cell r="K715">
            <v>0</v>
          </cell>
          <cell r="L715" t="str">
            <v xml:space="preserve"> </v>
          </cell>
          <cell r="M715" t="str">
            <v xml:space="preserve"> </v>
          </cell>
          <cell r="N715">
            <v>0</v>
          </cell>
          <cell r="O715" t="str">
            <v xml:space="preserve"> </v>
          </cell>
          <cell r="P715">
            <v>0</v>
          </cell>
          <cell r="Q715">
            <v>0</v>
          </cell>
          <cell r="R715" t="str">
            <v xml:space="preserve"> </v>
          </cell>
          <cell r="S715" t="str">
            <v xml:space="preserve"> </v>
          </cell>
        </row>
        <row r="716">
          <cell r="B716">
            <v>114510</v>
          </cell>
          <cell r="C716" t="str">
            <v>AR Manual Adjustments</v>
          </cell>
          <cell r="D716" t="str">
            <v>AR Manual</v>
          </cell>
          <cell r="E716">
            <v>367</v>
          </cell>
          <cell r="F716" t="str">
            <v>A</v>
          </cell>
          <cell r="G716" t="str">
            <v>A</v>
          </cell>
          <cell r="H716" t="str">
            <v>N</v>
          </cell>
          <cell r="I716" t="str">
            <v>Asset</v>
          </cell>
          <cell r="J716">
            <v>0</v>
          </cell>
          <cell r="K716">
            <v>0</v>
          </cell>
          <cell r="L716" t="str">
            <v xml:space="preserve"> </v>
          </cell>
          <cell r="M716" t="str">
            <v xml:space="preserve"> </v>
          </cell>
          <cell r="N716">
            <v>0</v>
          </cell>
          <cell r="O716" t="str">
            <v xml:space="preserve"> </v>
          </cell>
          <cell r="P716">
            <v>0</v>
          </cell>
          <cell r="Q716">
            <v>0</v>
          </cell>
          <cell r="R716" t="str">
            <v xml:space="preserve"> </v>
          </cell>
          <cell r="S716" t="str">
            <v xml:space="preserve"> </v>
          </cell>
        </row>
        <row r="717">
          <cell r="B717">
            <v>114511</v>
          </cell>
          <cell r="C717" t="str">
            <v>AR Underpayments</v>
          </cell>
          <cell r="D717" t="str">
            <v>AR Underpa</v>
          </cell>
          <cell r="E717">
            <v>367</v>
          </cell>
          <cell r="F717" t="str">
            <v>A</v>
          </cell>
          <cell r="G717" t="str">
            <v>A</v>
          </cell>
          <cell r="H717" t="str">
            <v>N</v>
          </cell>
          <cell r="I717" t="str">
            <v>Asset</v>
          </cell>
          <cell r="J717">
            <v>0</v>
          </cell>
          <cell r="K717">
            <v>0</v>
          </cell>
          <cell r="L717" t="str">
            <v xml:space="preserve"> </v>
          </cell>
          <cell r="M717" t="str">
            <v xml:space="preserve"> </v>
          </cell>
          <cell r="N717">
            <v>0</v>
          </cell>
          <cell r="O717" t="str">
            <v xml:space="preserve"> </v>
          </cell>
          <cell r="P717">
            <v>0</v>
          </cell>
          <cell r="Q717">
            <v>0</v>
          </cell>
          <cell r="R717" t="str">
            <v xml:space="preserve"> </v>
          </cell>
          <cell r="S717" t="str">
            <v xml:space="preserve"> </v>
          </cell>
        </row>
        <row r="718">
          <cell r="B718">
            <v>114512</v>
          </cell>
          <cell r="C718" t="str">
            <v>AR Other Hospital</v>
          </cell>
          <cell r="D718" t="str">
            <v>AROthHosp</v>
          </cell>
          <cell r="E718">
            <v>367</v>
          </cell>
          <cell r="F718" t="str">
            <v>A</v>
          </cell>
          <cell r="G718" t="str">
            <v>A</v>
          </cell>
          <cell r="H718" t="str">
            <v>N</v>
          </cell>
          <cell r="I718" t="str">
            <v>Asset</v>
          </cell>
          <cell r="J718">
            <v>0</v>
          </cell>
          <cell r="K718">
            <v>0</v>
          </cell>
          <cell r="L718">
            <v>0</v>
          </cell>
          <cell r="M718">
            <v>0</v>
          </cell>
          <cell r="N718">
            <v>0</v>
          </cell>
          <cell r="O718">
            <v>0</v>
          </cell>
          <cell r="P718">
            <v>0</v>
          </cell>
          <cell r="Q718">
            <v>0</v>
          </cell>
          <cell r="R718">
            <v>0</v>
          </cell>
          <cell r="S718">
            <v>0</v>
          </cell>
        </row>
        <row r="719">
          <cell r="B719">
            <v>114515</v>
          </cell>
          <cell r="C719" t="str">
            <v>Other NonAcute Receivables IP</v>
          </cell>
          <cell r="D719" t="str">
            <v>Other NonA</v>
          </cell>
          <cell r="E719">
            <v>367</v>
          </cell>
          <cell r="F719" t="str">
            <v>A</v>
          </cell>
          <cell r="G719" t="str">
            <v>A</v>
          </cell>
          <cell r="H719" t="str">
            <v>N</v>
          </cell>
          <cell r="I719" t="str">
            <v>Asset</v>
          </cell>
          <cell r="J719">
            <v>0</v>
          </cell>
          <cell r="K719">
            <v>0</v>
          </cell>
          <cell r="L719" t="str">
            <v xml:space="preserve"> </v>
          </cell>
          <cell r="M719" t="str">
            <v xml:space="preserve"> </v>
          </cell>
          <cell r="N719">
            <v>0</v>
          </cell>
          <cell r="O719" t="str">
            <v xml:space="preserve"> </v>
          </cell>
          <cell r="P719">
            <v>0</v>
          </cell>
          <cell r="Q719">
            <v>0</v>
          </cell>
          <cell r="R719" t="str">
            <v xml:space="preserve"> </v>
          </cell>
          <cell r="S719" t="str">
            <v xml:space="preserve"> </v>
          </cell>
        </row>
        <row r="720">
          <cell r="B720">
            <v>114520</v>
          </cell>
          <cell r="C720" t="str">
            <v>Other NonAcute Receivables OP</v>
          </cell>
          <cell r="D720" t="str">
            <v>Other NonA</v>
          </cell>
          <cell r="E720">
            <v>367</v>
          </cell>
          <cell r="F720" t="str">
            <v>A</v>
          </cell>
          <cell r="G720" t="str">
            <v>A</v>
          </cell>
          <cell r="H720" t="str">
            <v>N</v>
          </cell>
          <cell r="I720" t="str">
            <v>Asset</v>
          </cell>
          <cell r="J720">
            <v>0</v>
          </cell>
          <cell r="K720">
            <v>0</v>
          </cell>
          <cell r="L720" t="str">
            <v xml:space="preserve"> </v>
          </cell>
          <cell r="M720" t="str">
            <v xml:space="preserve"> </v>
          </cell>
          <cell r="N720">
            <v>0</v>
          </cell>
          <cell r="O720" t="str">
            <v xml:space="preserve"> </v>
          </cell>
          <cell r="P720">
            <v>0</v>
          </cell>
          <cell r="Q720">
            <v>0</v>
          </cell>
          <cell r="R720" t="str">
            <v xml:space="preserve"> </v>
          </cell>
          <cell r="S720" t="str">
            <v xml:space="preserve"> </v>
          </cell>
        </row>
        <row r="721">
          <cell r="B721">
            <v>114521</v>
          </cell>
          <cell r="C721" t="str">
            <v>Other NonAcute Receiv OP DME</v>
          </cell>
          <cell r="D721" t="str">
            <v>Other NonA</v>
          </cell>
          <cell r="E721">
            <v>367</v>
          </cell>
          <cell r="F721" t="str">
            <v>A</v>
          </cell>
          <cell r="G721" t="str">
            <v>A</v>
          </cell>
          <cell r="H721" t="str">
            <v>N</v>
          </cell>
          <cell r="I721" t="str">
            <v>Asset</v>
          </cell>
          <cell r="J721">
            <v>0</v>
          </cell>
          <cell r="K721">
            <v>0</v>
          </cell>
          <cell r="L721" t="str">
            <v xml:space="preserve"> </v>
          </cell>
          <cell r="M721" t="str">
            <v xml:space="preserve"> </v>
          </cell>
          <cell r="N721">
            <v>0</v>
          </cell>
          <cell r="O721" t="str">
            <v xml:space="preserve"> </v>
          </cell>
          <cell r="P721">
            <v>0</v>
          </cell>
          <cell r="Q721">
            <v>0</v>
          </cell>
          <cell r="R721" t="str">
            <v xml:space="preserve"> </v>
          </cell>
          <cell r="S721" t="str">
            <v xml:space="preserve"> </v>
          </cell>
        </row>
        <row r="722">
          <cell r="B722">
            <v>114525</v>
          </cell>
          <cell r="C722" t="str">
            <v>Other NonAcute Receivables</v>
          </cell>
          <cell r="D722" t="str">
            <v>Other NonA</v>
          </cell>
          <cell r="E722">
            <v>367</v>
          </cell>
          <cell r="F722" t="str">
            <v>A</v>
          </cell>
          <cell r="G722" t="str">
            <v>A</v>
          </cell>
          <cell r="H722" t="str">
            <v>N</v>
          </cell>
          <cell r="I722" t="str">
            <v>Asset</v>
          </cell>
          <cell r="J722">
            <v>0</v>
          </cell>
          <cell r="K722">
            <v>0</v>
          </cell>
          <cell r="L722" t="str">
            <v xml:space="preserve"> </v>
          </cell>
          <cell r="M722" t="str">
            <v xml:space="preserve"> </v>
          </cell>
          <cell r="N722">
            <v>0</v>
          </cell>
          <cell r="O722" t="str">
            <v xml:space="preserve"> </v>
          </cell>
          <cell r="P722">
            <v>0</v>
          </cell>
          <cell r="Q722">
            <v>0</v>
          </cell>
          <cell r="R722" t="str">
            <v xml:space="preserve"> </v>
          </cell>
          <cell r="S722" t="str">
            <v xml:space="preserve"> </v>
          </cell>
        </row>
        <row r="723">
          <cell r="B723">
            <v>115100</v>
          </cell>
          <cell r="C723" t="str">
            <v>Physician AR IP</v>
          </cell>
          <cell r="D723" t="str">
            <v>Physician</v>
          </cell>
          <cell r="E723">
            <v>367</v>
          </cell>
          <cell r="F723" t="str">
            <v>A</v>
          </cell>
          <cell r="G723" t="str">
            <v>A</v>
          </cell>
          <cell r="H723" t="str">
            <v>N</v>
          </cell>
          <cell r="I723" t="str">
            <v>Asset</v>
          </cell>
          <cell r="J723">
            <v>0</v>
          </cell>
          <cell r="K723">
            <v>0</v>
          </cell>
          <cell r="L723" t="str">
            <v xml:space="preserve"> </v>
          </cell>
          <cell r="M723" t="str">
            <v xml:space="preserve"> </v>
          </cell>
          <cell r="N723">
            <v>0</v>
          </cell>
          <cell r="O723" t="str">
            <v xml:space="preserve"> </v>
          </cell>
          <cell r="P723">
            <v>0</v>
          </cell>
          <cell r="Q723">
            <v>0</v>
          </cell>
          <cell r="R723" t="str">
            <v xml:space="preserve"> </v>
          </cell>
          <cell r="S723" t="str">
            <v xml:space="preserve"> </v>
          </cell>
        </row>
        <row r="724">
          <cell r="B724">
            <v>115101</v>
          </cell>
          <cell r="C724" t="str">
            <v>Physician AR Refund Clearing</v>
          </cell>
          <cell r="D724" t="str">
            <v>AR Refund</v>
          </cell>
          <cell r="E724">
            <v>367</v>
          </cell>
          <cell r="F724" t="str">
            <v>A</v>
          </cell>
          <cell r="G724" t="str">
            <v>A</v>
          </cell>
          <cell r="H724" t="str">
            <v>N</v>
          </cell>
          <cell r="I724" t="str">
            <v>Asset</v>
          </cell>
          <cell r="J724">
            <v>0</v>
          </cell>
          <cell r="K724">
            <v>0</v>
          </cell>
          <cell r="L724" t="str">
            <v xml:space="preserve"> </v>
          </cell>
          <cell r="M724" t="str">
            <v xml:space="preserve"> </v>
          </cell>
          <cell r="N724">
            <v>0</v>
          </cell>
          <cell r="O724" t="str">
            <v xml:space="preserve"> </v>
          </cell>
          <cell r="P724">
            <v>0</v>
          </cell>
          <cell r="Q724">
            <v>0</v>
          </cell>
          <cell r="R724" t="str">
            <v xml:space="preserve"> </v>
          </cell>
          <cell r="S724" t="str">
            <v xml:space="preserve"> </v>
          </cell>
        </row>
        <row r="725">
          <cell r="B725">
            <v>115105</v>
          </cell>
          <cell r="C725" t="str">
            <v>Physician AR OP</v>
          </cell>
          <cell r="D725" t="str">
            <v>Physician</v>
          </cell>
          <cell r="E725">
            <v>367</v>
          </cell>
          <cell r="F725" t="str">
            <v>A</v>
          </cell>
          <cell r="G725" t="str">
            <v>A</v>
          </cell>
          <cell r="H725" t="str">
            <v>N</v>
          </cell>
          <cell r="I725" t="str">
            <v>Asset</v>
          </cell>
          <cell r="J725">
            <v>0</v>
          </cell>
          <cell r="K725">
            <v>0</v>
          </cell>
          <cell r="L725" t="str">
            <v xml:space="preserve"> </v>
          </cell>
          <cell r="M725" t="str">
            <v xml:space="preserve"> </v>
          </cell>
          <cell r="N725">
            <v>0</v>
          </cell>
          <cell r="O725" t="str">
            <v xml:space="preserve"> </v>
          </cell>
          <cell r="P725">
            <v>0</v>
          </cell>
          <cell r="Q725">
            <v>0</v>
          </cell>
          <cell r="R725" t="str">
            <v xml:space="preserve"> </v>
          </cell>
          <cell r="S725" t="str">
            <v xml:space="preserve"> </v>
          </cell>
        </row>
        <row r="726">
          <cell r="B726">
            <v>115110</v>
          </cell>
          <cell r="C726" t="str">
            <v>Physician AR</v>
          </cell>
          <cell r="D726" t="str">
            <v>Physician</v>
          </cell>
          <cell r="E726">
            <v>367</v>
          </cell>
          <cell r="F726" t="str">
            <v>A</v>
          </cell>
          <cell r="G726" t="str">
            <v>A</v>
          </cell>
          <cell r="H726" t="str">
            <v>N</v>
          </cell>
          <cell r="I726" t="str">
            <v>Asset</v>
          </cell>
          <cell r="J726">
            <v>0</v>
          </cell>
          <cell r="K726">
            <v>0</v>
          </cell>
          <cell r="L726" t="str">
            <v xml:space="preserve"> </v>
          </cell>
          <cell r="M726" t="str">
            <v xml:space="preserve"> </v>
          </cell>
          <cell r="N726">
            <v>0</v>
          </cell>
          <cell r="O726" t="str">
            <v xml:space="preserve"> </v>
          </cell>
          <cell r="P726">
            <v>0</v>
          </cell>
          <cell r="Q726">
            <v>0</v>
          </cell>
          <cell r="R726" t="str">
            <v xml:space="preserve"> </v>
          </cell>
          <cell r="S726" t="str">
            <v xml:space="preserve"> </v>
          </cell>
        </row>
        <row r="727">
          <cell r="B727">
            <v>115115</v>
          </cell>
          <cell r="C727" t="str">
            <v>Physician AR OP AllScripts</v>
          </cell>
          <cell r="D727" t="str">
            <v>Ph AR ED</v>
          </cell>
          <cell r="E727">
            <v>367</v>
          </cell>
          <cell r="F727" t="str">
            <v>A</v>
          </cell>
          <cell r="G727" t="str">
            <v>A</v>
          </cell>
          <cell r="H727" t="str">
            <v>N</v>
          </cell>
          <cell r="I727" t="str">
            <v>Asset</v>
          </cell>
          <cell r="J727">
            <v>0</v>
          </cell>
          <cell r="K727">
            <v>0</v>
          </cell>
          <cell r="L727" t="str">
            <v xml:space="preserve"> </v>
          </cell>
          <cell r="M727" t="str">
            <v xml:space="preserve"> </v>
          </cell>
          <cell r="N727">
            <v>0</v>
          </cell>
          <cell r="O727" t="str">
            <v xml:space="preserve"> </v>
          </cell>
          <cell r="P727">
            <v>0</v>
          </cell>
          <cell r="Q727">
            <v>0</v>
          </cell>
          <cell r="R727" t="str">
            <v xml:space="preserve"> </v>
          </cell>
          <cell r="S727" t="str">
            <v xml:space="preserve"> </v>
          </cell>
        </row>
        <row r="728">
          <cell r="B728">
            <v>115600</v>
          </cell>
          <cell r="C728" t="str">
            <v>Physician AR Rev Accrual IP</v>
          </cell>
          <cell r="D728" t="str">
            <v>Physician</v>
          </cell>
          <cell r="E728">
            <v>367</v>
          </cell>
          <cell r="F728" t="str">
            <v>A</v>
          </cell>
          <cell r="G728" t="str">
            <v>A</v>
          </cell>
          <cell r="H728" t="str">
            <v>N</v>
          </cell>
          <cell r="I728" t="str">
            <v>Asset</v>
          </cell>
          <cell r="J728">
            <v>0</v>
          </cell>
          <cell r="K728">
            <v>0</v>
          </cell>
          <cell r="L728" t="str">
            <v xml:space="preserve"> </v>
          </cell>
          <cell r="M728" t="str">
            <v xml:space="preserve"> </v>
          </cell>
          <cell r="N728">
            <v>0</v>
          </cell>
          <cell r="O728" t="str">
            <v xml:space="preserve"> </v>
          </cell>
          <cell r="P728">
            <v>0</v>
          </cell>
          <cell r="Q728">
            <v>0</v>
          </cell>
          <cell r="R728" t="str">
            <v xml:space="preserve"> </v>
          </cell>
          <cell r="S728" t="str">
            <v xml:space="preserve"> </v>
          </cell>
        </row>
        <row r="729">
          <cell r="B729">
            <v>115605</v>
          </cell>
          <cell r="C729" t="str">
            <v>Physician AR Rev Accrual OP</v>
          </cell>
          <cell r="D729" t="str">
            <v>Physician</v>
          </cell>
          <cell r="E729">
            <v>367</v>
          </cell>
          <cell r="F729" t="str">
            <v>A</v>
          </cell>
          <cell r="G729" t="str">
            <v>A</v>
          </cell>
          <cell r="H729" t="str">
            <v>N</v>
          </cell>
          <cell r="I729" t="str">
            <v>Asset</v>
          </cell>
          <cell r="J729">
            <v>0</v>
          </cell>
          <cell r="K729">
            <v>0</v>
          </cell>
          <cell r="L729" t="str">
            <v xml:space="preserve"> </v>
          </cell>
          <cell r="M729" t="str">
            <v xml:space="preserve"> </v>
          </cell>
          <cell r="N729">
            <v>0</v>
          </cell>
          <cell r="O729" t="str">
            <v xml:space="preserve"> </v>
          </cell>
          <cell r="P729">
            <v>0</v>
          </cell>
          <cell r="Q729">
            <v>0</v>
          </cell>
          <cell r="R729" t="str">
            <v xml:space="preserve"> </v>
          </cell>
          <cell r="S729" t="str">
            <v xml:space="preserve"> </v>
          </cell>
        </row>
        <row r="730">
          <cell r="B730">
            <v>115610</v>
          </cell>
          <cell r="C730" t="str">
            <v>Physician AR Revenue Accrual</v>
          </cell>
          <cell r="D730" t="str">
            <v>Physician</v>
          </cell>
          <cell r="E730">
            <v>367</v>
          </cell>
          <cell r="F730" t="str">
            <v>A</v>
          </cell>
          <cell r="G730" t="str">
            <v>A</v>
          </cell>
          <cell r="H730" t="str">
            <v>N</v>
          </cell>
          <cell r="I730" t="str">
            <v>Asset</v>
          </cell>
          <cell r="J730">
            <v>0</v>
          </cell>
          <cell r="K730">
            <v>0</v>
          </cell>
          <cell r="L730" t="str">
            <v xml:space="preserve"> </v>
          </cell>
          <cell r="M730" t="str">
            <v xml:space="preserve"> </v>
          </cell>
          <cell r="N730">
            <v>0</v>
          </cell>
          <cell r="O730" t="str">
            <v xml:space="preserve"> </v>
          </cell>
          <cell r="P730">
            <v>0</v>
          </cell>
          <cell r="Q730">
            <v>0</v>
          </cell>
          <cell r="R730" t="str">
            <v xml:space="preserve"> </v>
          </cell>
          <cell r="S730" t="str">
            <v xml:space="preserve"> </v>
          </cell>
        </row>
        <row r="731">
          <cell r="B731">
            <v>116100</v>
          </cell>
          <cell r="C731" t="str">
            <v>Phys AR Reclass Credits IP</v>
          </cell>
          <cell r="D731" t="str">
            <v>Phys AR Re</v>
          </cell>
          <cell r="E731">
            <v>367</v>
          </cell>
          <cell r="F731" t="str">
            <v>A</v>
          </cell>
          <cell r="G731" t="str">
            <v>A</v>
          </cell>
          <cell r="H731" t="str">
            <v>N</v>
          </cell>
          <cell r="I731" t="str">
            <v>Asset</v>
          </cell>
          <cell r="J731">
            <v>0</v>
          </cell>
          <cell r="K731">
            <v>0</v>
          </cell>
          <cell r="L731" t="str">
            <v xml:space="preserve"> </v>
          </cell>
          <cell r="M731" t="str">
            <v xml:space="preserve"> </v>
          </cell>
          <cell r="N731">
            <v>0</v>
          </cell>
          <cell r="O731" t="str">
            <v xml:space="preserve"> </v>
          </cell>
          <cell r="P731">
            <v>0</v>
          </cell>
          <cell r="Q731">
            <v>0</v>
          </cell>
          <cell r="R731" t="str">
            <v xml:space="preserve"> </v>
          </cell>
          <cell r="S731" t="str">
            <v xml:space="preserve"> </v>
          </cell>
        </row>
        <row r="732">
          <cell r="B732">
            <v>116105</v>
          </cell>
          <cell r="C732" t="str">
            <v>Phys AR Reclass Credits OP</v>
          </cell>
          <cell r="D732" t="str">
            <v>Phys AR Re</v>
          </cell>
          <cell r="E732">
            <v>367</v>
          </cell>
          <cell r="F732" t="str">
            <v>A</v>
          </cell>
          <cell r="G732" t="str">
            <v>A</v>
          </cell>
          <cell r="H732" t="str">
            <v>N</v>
          </cell>
          <cell r="I732" t="str">
            <v>Asset</v>
          </cell>
          <cell r="J732">
            <v>0</v>
          </cell>
          <cell r="K732">
            <v>0</v>
          </cell>
          <cell r="L732" t="str">
            <v xml:space="preserve"> </v>
          </cell>
          <cell r="M732" t="str">
            <v xml:space="preserve"> </v>
          </cell>
          <cell r="N732">
            <v>0</v>
          </cell>
          <cell r="O732" t="str">
            <v xml:space="preserve"> </v>
          </cell>
          <cell r="P732">
            <v>0</v>
          </cell>
          <cell r="Q732">
            <v>0</v>
          </cell>
          <cell r="R732" t="str">
            <v xml:space="preserve"> </v>
          </cell>
          <cell r="S732" t="str">
            <v xml:space="preserve"> </v>
          </cell>
        </row>
        <row r="733">
          <cell r="B733">
            <v>116110</v>
          </cell>
          <cell r="C733" t="str">
            <v>Physician AR Reclass Credits</v>
          </cell>
          <cell r="D733" t="str">
            <v>Physician</v>
          </cell>
          <cell r="E733">
            <v>367</v>
          </cell>
          <cell r="F733" t="str">
            <v>A</v>
          </cell>
          <cell r="G733" t="str">
            <v>A</v>
          </cell>
          <cell r="H733" t="str">
            <v>N</v>
          </cell>
          <cell r="I733" t="str">
            <v>Asset</v>
          </cell>
          <cell r="J733">
            <v>0</v>
          </cell>
          <cell r="K733">
            <v>0</v>
          </cell>
          <cell r="L733" t="str">
            <v xml:space="preserve"> </v>
          </cell>
          <cell r="M733" t="str">
            <v xml:space="preserve"> </v>
          </cell>
          <cell r="N733">
            <v>0</v>
          </cell>
          <cell r="O733" t="str">
            <v xml:space="preserve"> </v>
          </cell>
          <cell r="P733">
            <v>0</v>
          </cell>
          <cell r="Q733">
            <v>0</v>
          </cell>
          <cell r="R733" t="str">
            <v xml:space="preserve"> </v>
          </cell>
          <cell r="S733" t="str">
            <v xml:space="preserve"> </v>
          </cell>
        </row>
        <row r="734">
          <cell r="B734">
            <v>116600</v>
          </cell>
          <cell r="C734" t="str">
            <v>Physician AR Recovery Tail IP</v>
          </cell>
          <cell r="D734" t="str">
            <v>Physician</v>
          </cell>
          <cell r="E734">
            <v>367</v>
          </cell>
          <cell r="F734" t="str">
            <v>A</v>
          </cell>
          <cell r="G734" t="str">
            <v>A</v>
          </cell>
          <cell r="H734" t="str">
            <v>N</v>
          </cell>
          <cell r="I734" t="str">
            <v>Asset</v>
          </cell>
          <cell r="J734">
            <v>0</v>
          </cell>
          <cell r="K734">
            <v>0</v>
          </cell>
          <cell r="L734" t="str">
            <v xml:space="preserve"> </v>
          </cell>
          <cell r="M734" t="str">
            <v xml:space="preserve"> </v>
          </cell>
          <cell r="N734">
            <v>0</v>
          </cell>
          <cell r="O734" t="str">
            <v xml:space="preserve"> </v>
          </cell>
          <cell r="P734">
            <v>0</v>
          </cell>
          <cell r="Q734">
            <v>0</v>
          </cell>
          <cell r="R734" t="str">
            <v xml:space="preserve"> </v>
          </cell>
          <cell r="S734" t="str">
            <v xml:space="preserve"> </v>
          </cell>
        </row>
        <row r="735">
          <cell r="B735">
            <v>116605</v>
          </cell>
          <cell r="C735" t="str">
            <v>Physician AR Recovery Tail OP</v>
          </cell>
          <cell r="D735" t="str">
            <v>Physician</v>
          </cell>
          <cell r="E735">
            <v>367</v>
          </cell>
          <cell r="F735" t="str">
            <v>A</v>
          </cell>
          <cell r="G735" t="str">
            <v>A</v>
          </cell>
          <cell r="H735" t="str">
            <v>N</v>
          </cell>
          <cell r="I735" t="str">
            <v>Asset</v>
          </cell>
          <cell r="J735">
            <v>0</v>
          </cell>
          <cell r="K735">
            <v>0</v>
          </cell>
          <cell r="L735" t="str">
            <v xml:space="preserve"> </v>
          </cell>
          <cell r="M735" t="str">
            <v xml:space="preserve"> </v>
          </cell>
          <cell r="N735">
            <v>0</v>
          </cell>
          <cell r="O735" t="str">
            <v xml:space="preserve"> </v>
          </cell>
          <cell r="P735">
            <v>0</v>
          </cell>
          <cell r="Q735">
            <v>0</v>
          </cell>
          <cell r="R735" t="str">
            <v xml:space="preserve"> </v>
          </cell>
          <cell r="S735" t="str">
            <v xml:space="preserve"> </v>
          </cell>
        </row>
        <row r="736">
          <cell r="B736">
            <v>116610</v>
          </cell>
          <cell r="C736" t="str">
            <v>Physician AR Recovery</v>
          </cell>
          <cell r="D736" t="str">
            <v>Physician</v>
          </cell>
          <cell r="E736">
            <v>367</v>
          </cell>
          <cell r="F736" t="str">
            <v>A</v>
          </cell>
          <cell r="G736" t="str">
            <v>A</v>
          </cell>
          <cell r="H736" t="str">
            <v>N</v>
          </cell>
          <cell r="I736" t="str">
            <v>Asset</v>
          </cell>
          <cell r="J736">
            <v>0</v>
          </cell>
          <cell r="K736">
            <v>0</v>
          </cell>
          <cell r="L736" t="str">
            <v xml:space="preserve"> </v>
          </cell>
          <cell r="M736" t="str">
            <v xml:space="preserve"> </v>
          </cell>
          <cell r="N736">
            <v>0</v>
          </cell>
          <cell r="O736" t="str">
            <v xml:space="preserve"> </v>
          </cell>
          <cell r="P736">
            <v>0</v>
          </cell>
          <cell r="Q736">
            <v>0</v>
          </cell>
          <cell r="R736" t="str">
            <v xml:space="preserve"> </v>
          </cell>
          <cell r="S736" t="str">
            <v xml:space="preserve"> </v>
          </cell>
        </row>
        <row r="737">
          <cell r="B737">
            <v>116800</v>
          </cell>
          <cell r="C737" t="str">
            <v>Physician AR Other IP</v>
          </cell>
          <cell r="D737" t="str">
            <v>PhysOtARIP</v>
          </cell>
          <cell r="E737">
            <v>367</v>
          </cell>
          <cell r="F737" t="str">
            <v>A</v>
          </cell>
          <cell r="G737" t="str">
            <v>A</v>
          </cell>
          <cell r="H737" t="str">
            <v>N</v>
          </cell>
          <cell r="I737" t="str">
            <v>Asset</v>
          </cell>
          <cell r="J737">
            <v>0</v>
          </cell>
          <cell r="K737">
            <v>0</v>
          </cell>
          <cell r="L737" t="str">
            <v xml:space="preserve"> </v>
          </cell>
          <cell r="M737" t="str">
            <v xml:space="preserve"> </v>
          </cell>
          <cell r="N737">
            <v>0</v>
          </cell>
          <cell r="O737" t="str">
            <v xml:space="preserve"> </v>
          </cell>
          <cell r="P737">
            <v>0</v>
          </cell>
          <cell r="Q737">
            <v>0</v>
          </cell>
          <cell r="R737" t="str">
            <v xml:space="preserve"> </v>
          </cell>
          <cell r="S737" t="str">
            <v xml:space="preserve"> </v>
          </cell>
        </row>
        <row r="738">
          <cell r="B738">
            <v>116805</v>
          </cell>
          <cell r="C738" t="str">
            <v>Physician AR Other OP</v>
          </cell>
          <cell r="D738" t="str">
            <v>PhysArOtOP</v>
          </cell>
          <cell r="E738">
            <v>367</v>
          </cell>
          <cell r="F738" t="str">
            <v>A</v>
          </cell>
          <cell r="G738" t="str">
            <v>A</v>
          </cell>
          <cell r="H738" t="str">
            <v>N</v>
          </cell>
          <cell r="I738" t="str">
            <v>Asset</v>
          </cell>
          <cell r="J738">
            <v>0</v>
          </cell>
          <cell r="K738">
            <v>0</v>
          </cell>
          <cell r="L738" t="str">
            <v xml:space="preserve"> </v>
          </cell>
          <cell r="M738" t="str">
            <v xml:space="preserve"> </v>
          </cell>
          <cell r="N738">
            <v>0</v>
          </cell>
          <cell r="O738" t="str">
            <v xml:space="preserve"> </v>
          </cell>
          <cell r="P738">
            <v>0</v>
          </cell>
          <cell r="Q738">
            <v>0</v>
          </cell>
          <cell r="R738" t="str">
            <v xml:space="preserve"> </v>
          </cell>
          <cell r="S738" t="str">
            <v xml:space="preserve"> </v>
          </cell>
        </row>
        <row r="739">
          <cell r="B739">
            <v>116810</v>
          </cell>
          <cell r="C739" t="str">
            <v>Physician Other AR</v>
          </cell>
          <cell r="D739" t="str">
            <v>PhysOthAR</v>
          </cell>
          <cell r="E739">
            <v>367</v>
          </cell>
          <cell r="F739" t="str">
            <v>A</v>
          </cell>
          <cell r="G739" t="str">
            <v>A</v>
          </cell>
          <cell r="H739" t="str">
            <v>N</v>
          </cell>
          <cell r="I739" t="str">
            <v>Asset</v>
          </cell>
          <cell r="J739">
            <v>0</v>
          </cell>
          <cell r="K739">
            <v>0</v>
          </cell>
          <cell r="L739" t="str">
            <v xml:space="preserve"> </v>
          </cell>
          <cell r="M739" t="str">
            <v xml:space="preserve"> </v>
          </cell>
          <cell r="N739">
            <v>0</v>
          </cell>
          <cell r="O739" t="str">
            <v xml:space="preserve"> </v>
          </cell>
          <cell r="P739">
            <v>0</v>
          </cell>
          <cell r="Q739">
            <v>0</v>
          </cell>
          <cell r="R739" t="str">
            <v xml:space="preserve"> </v>
          </cell>
          <cell r="S739" t="str">
            <v xml:space="preserve"> </v>
          </cell>
        </row>
        <row r="740">
          <cell r="B740">
            <v>116850</v>
          </cell>
          <cell r="C740" t="str">
            <v>Physician Practice AR Other</v>
          </cell>
          <cell r="D740" t="str">
            <v>PhPraAROth</v>
          </cell>
          <cell r="E740">
            <v>40725</v>
          </cell>
          <cell r="F740" t="str">
            <v>I</v>
          </cell>
          <cell r="G740" t="str">
            <v>A</v>
          </cell>
          <cell r="H740" t="str">
            <v>N</v>
          </cell>
          <cell r="I740" t="str">
            <v>Asset</v>
          </cell>
          <cell r="J740">
            <v>0</v>
          </cell>
          <cell r="K740" t="str">
            <v>Invalid Account</v>
          </cell>
          <cell r="L740" t="str">
            <v xml:space="preserve"> </v>
          </cell>
          <cell r="M740" t="str">
            <v xml:space="preserve"> </v>
          </cell>
          <cell r="N740">
            <v>0</v>
          </cell>
          <cell r="O740" t="str">
            <v xml:space="preserve"> </v>
          </cell>
          <cell r="P740">
            <v>0</v>
          </cell>
          <cell r="Q740">
            <v>0</v>
          </cell>
          <cell r="R740" t="str">
            <v xml:space="preserve"> </v>
          </cell>
          <cell r="S740" t="str">
            <v xml:space="preserve"> </v>
          </cell>
        </row>
        <row r="741">
          <cell r="B741">
            <v>116850</v>
          </cell>
          <cell r="C741" t="str">
            <v>Physician Practice AR Other</v>
          </cell>
          <cell r="D741" t="str">
            <v>PhPraAROth</v>
          </cell>
          <cell r="E741">
            <v>367</v>
          </cell>
          <cell r="F741" t="str">
            <v>A</v>
          </cell>
          <cell r="G741" t="str">
            <v>A</v>
          </cell>
          <cell r="H741" t="str">
            <v>N</v>
          </cell>
          <cell r="I741" t="str">
            <v>Asset</v>
          </cell>
          <cell r="J741">
            <v>0</v>
          </cell>
          <cell r="K741" t="str">
            <v>Invalid Account</v>
          </cell>
          <cell r="L741" t="str">
            <v xml:space="preserve"> </v>
          </cell>
          <cell r="M741" t="str">
            <v xml:space="preserve"> </v>
          </cell>
          <cell r="N741">
            <v>0</v>
          </cell>
          <cell r="O741" t="str">
            <v xml:space="preserve"> </v>
          </cell>
          <cell r="P741">
            <v>0</v>
          </cell>
          <cell r="Q741">
            <v>0</v>
          </cell>
          <cell r="R741" t="str">
            <v xml:space="preserve"> </v>
          </cell>
          <cell r="S741" t="str">
            <v xml:space="preserve"> </v>
          </cell>
        </row>
        <row r="742">
          <cell r="B742">
            <v>117100</v>
          </cell>
          <cell r="C742" t="str">
            <v>Unposted Cash AcuteInvision</v>
          </cell>
          <cell r="D742" t="str">
            <v>Unposted C</v>
          </cell>
          <cell r="E742">
            <v>367</v>
          </cell>
          <cell r="F742" t="str">
            <v>A</v>
          </cell>
          <cell r="G742" t="str">
            <v>A</v>
          </cell>
          <cell r="H742" t="str">
            <v>N</v>
          </cell>
          <cell r="I742" t="str">
            <v>Asset</v>
          </cell>
          <cell r="J742">
            <v>0</v>
          </cell>
          <cell r="K742">
            <v>0</v>
          </cell>
          <cell r="L742" t="str">
            <v xml:space="preserve"> </v>
          </cell>
          <cell r="M742" t="str">
            <v xml:space="preserve"> </v>
          </cell>
          <cell r="N742">
            <v>0</v>
          </cell>
          <cell r="O742" t="str">
            <v xml:space="preserve"> </v>
          </cell>
          <cell r="P742">
            <v>0</v>
          </cell>
          <cell r="Q742">
            <v>0</v>
          </cell>
          <cell r="R742" t="str">
            <v xml:space="preserve"> </v>
          </cell>
          <cell r="S742" t="str">
            <v xml:space="preserve"> </v>
          </cell>
        </row>
        <row r="743">
          <cell r="B743">
            <v>117105</v>
          </cell>
          <cell r="C743" t="str">
            <v>Unposted Cash AcuteSoarian</v>
          </cell>
          <cell r="D743" t="str">
            <v>Unposted C</v>
          </cell>
          <cell r="E743">
            <v>367</v>
          </cell>
          <cell r="F743" t="str">
            <v>A</v>
          </cell>
          <cell r="G743" t="str">
            <v>A</v>
          </cell>
          <cell r="H743" t="str">
            <v>N</v>
          </cell>
          <cell r="I743" t="str">
            <v>Asset</v>
          </cell>
          <cell r="J743">
            <v>0</v>
          </cell>
          <cell r="K743">
            <v>0</v>
          </cell>
          <cell r="L743" t="str">
            <v xml:space="preserve"> </v>
          </cell>
          <cell r="M743" t="str">
            <v xml:space="preserve"> </v>
          </cell>
          <cell r="N743">
            <v>0</v>
          </cell>
          <cell r="O743" t="str">
            <v xml:space="preserve"> </v>
          </cell>
          <cell r="P743">
            <v>0</v>
          </cell>
          <cell r="Q743">
            <v>0</v>
          </cell>
          <cell r="R743" t="str">
            <v xml:space="preserve"> </v>
          </cell>
          <cell r="S743" t="str">
            <v xml:space="preserve"> </v>
          </cell>
        </row>
        <row r="744">
          <cell r="B744">
            <v>117110</v>
          </cell>
          <cell r="C744" t="str">
            <v>Unposted Cash AcuteMeditech</v>
          </cell>
          <cell r="D744" t="str">
            <v>Unposted C</v>
          </cell>
          <cell r="E744">
            <v>367</v>
          </cell>
          <cell r="F744" t="str">
            <v>A</v>
          </cell>
          <cell r="G744" t="str">
            <v>A</v>
          </cell>
          <cell r="H744" t="str">
            <v>N</v>
          </cell>
          <cell r="I744" t="str">
            <v>Asset</v>
          </cell>
          <cell r="J744">
            <v>0</v>
          </cell>
          <cell r="K744">
            <v>0</v>
          </cell>
          <cell r="L744" t="str">
            <v xml:space="preserve"> </v>
          </cell>
          <cell r="M744" t="str">
            <v xml:space="preserve"> </v>
          </cell>
          <cell r="N744">
            <v>0</v>
          </cell>
          <cell r="O744" t="str">
            <v xml:space="preserve"> </v>
          </cell>
          <cell r="P744">
            <v>0</v>
          </cell>
          <cell r="Q744">
            <v>0</v>
          </cell>
          <cell r="R744" t="str">
            <v xml:space="preserve"> </v>
          </cell>
          <cell r="S744" t="str">
            <v xml:space="preserve"> </v>
          </cell>
        </row>
        <row r="745">
          <cell r="B745">
            <v>117115</v>
          </cell>
          <cell r="C745" t="str">
            <v>Unposted Cash AcuteHBOC</v>
          </cell>
          <cell r="D745" t="str">
            <v>Unposted C</v>
          </cell>
          <cell r="E745">
            <v>367</v>
          </cell>
          <cell r="F745" t="str">
            <v>A</v>
          </cell>
          <cell r="G745" t="str">
            <v>A</v>
          </cell>
          <cell r="H745" t="str">
            <v>N</v>
          </cell>
          <cell r="I745" t="str">
            <v>Asset</v>
          </cell>
          <cell r="J745">
            <v>0</v>
          </cell>
          <cell r="K745">
            <v>0</v>
          </cell>
          <cell r="L745" t="str">
            <v xml:space="preserve"> </v>
          </cell>
          <cell r="M745" t="str">
            <v xml:space="preserve"> </v>
          </cell>
          <cell r="N745">
            <v>0</v>
          </cell>
          <cell r="O745" t="str">
            <v xml:space="preserve"> </v>
          </cell>
          <cell r="P745">
            <v>0</v>
          </cell>
          <cell r="Q745">
            <v>0</v>
          </cell>
          <cell r="R745" t="str">
            <v xml:space="preserve"> </v>
          </cell>
          <cell r="S745" t="str">
            <v xml:space="preserve"> </v>
          </cell>
        </row>
        <row r="746">
          <cell r="B746">
            <v>117120</v>
          </cell>
          <cell r="C746" t="str">
            <v>Unposted Cash AcuteMcKesson</v>
          </cell>
          <cell r="D746" t="str">
            <v>Unposted C</v>
          </cell>
          <cell r="E746">
            <v>367</v>
          </cell>
          <cell r="F746" t="str">
            <v>A</v>
          </cell>
          <cell r="G746" t="str">
            <v>A</v>
          </cell>
          <cell r="H746" t="str">
            <v>N</v>
          </cell>
          <cell r="I746" t="str">
            <v>Asset</v>
          </cell>
          <cell r="J746">
            <v>0</v>
          </cell>
          <cell r="K746">
            <v>0</v>
          </cell>
          <cell r="L746" t="str">
            <v xml:space="preserve"> </v>
          </cell>
          <cell r="M746" t="str">
            <v xml:space="preserve"> </v>
          </cell>
          <cell r="N746">
            <v>0</v>
          </cell>
          <cell r="O746" t="str">
            <v xml:space="preserve"> </v>
          </cell>
          <cell r="P746">
            <v>0</v>
          </cell>
          <cell r="Q746">
            <v>0</v>
          </cell>
          <cell r="R746" t="str">
            <v xml:space="preserve"> </v>
          </cell>
          <cell r="S746" t="str">
            <v xml:space="preserve"> </v>
          </cell>
        </row>
        <row r="747">
          <cell r="B747">
            <v>117125</v>
          </cell>
          <cell r="C747" t="str">
            <v>Unposted Cash AcuteKeane</v>
          </cell>
          <cell r="D747" t="str">
            <v>Unposted C</v>
          </cell>
          <cell r="E747">
            <v>367</v>
          </cell>
          <cell r="F747" t="str">
            <v>A</v>
          </cell>
          <cell r="G747" t="str">
            <v>A</v>
          </cell>
          <cell r="H747" t="str">
            <v>N</v>
          </cell>
          <cell r="I747" t="str">
            <v>Asset</v>
          </cell>
          <cell r="J747">
            <v>0</v>
          </cell>
          <cell r="K747">
            <v>0</v>
          </cell>
          <cell r="L747" t="str">
            <v xml:space="preserve"> </v>
          </cell>
          <cell r="M747" t="str">
            <v xml:space="preserve"> </v>
          </cell>
          <cell r="N747">
            <v>0</v>
          </cell>
          <cell r="O747" t="str">
            <v xml:space="preserve"> </v>
          </cell>
          <cell r="P747">
            <v>0</v>
          </cell>
          <cell r="Q747">
            <v>0</v>
          </cell>
          <cell r="R747" t="str">
            <v xml:space="preserve"> </v>
          </cell>
          <cell r="S747" t="str">
            <v xml:space="preserve"> </v>
          </cell>
        </row>
        <row r="748">
          <cell r="B748">
            <v>117130</v>
          </cell>
          <cell r="C748" t="str">
            <v>Unposted Cash Physician</v>
          </cell>
          <cell r="D748" t="str">
            <v>Unposted C</v>
          </cell>
          <cell r="E748">
            <v>367</v>
          </cell>
          <cell r="F748" t="str">
            <v>A</v>
          </cell>
          <cell r="G748" t="str">
            <v>A</v>
          </cell>
          <cell r="H748" t="str">
            <v>N</v>
          </cell>
          <cell r="I748" t="str">
            <v>Asset</v>
          </cell>
          <cell r="J748">
            <v>0</v>
          </cell>
          <cell r="K748">
            <v>0</v>
          </cell>
          <cell r="L748" t="str">
            <v xml:space="preserve"> </v>
          </cell>
          <cell r="M748" t="str">
            <v xml:space="preserve"> </v>
          </cell>
          <cell r="N748">
            <v>0</v>
          </cell>
          <cell r="O748" t="str">
            <v xml:space="preserve"> </v>
          </cell>
          <cell r="P748">
            <v>0</v>
          </cell>
          <cell r="Q748">
            <v>0</v>
          </cell>
          <cell r="R748" t="str">
            <v xml:space="preserve"> </v>
          </cell>
          <cell r="S748" t="str">
            <v xml:space="preserve"> </v>
          </cell>
        </row>
        <row r="749">
          <cell r="B749">
            <v>117135</v>
          </cell>
          <cell r="C749" t="str">
            <v>Unposted Cash NonAcute</v>
          </cell>
          <cell r="D749" t="str">
            <v>Unposted C</v>
          </cell>
          <cell r="E749">
            <v>367</v>
          </cell>
          <cell r="F749" t="str">
            <v>A</v>
          </cell>
          <cell r="G749" t="str">
            <v>A</v>
          </cell>
          <cell r="H749" t="str">
            <v>N</v>
          </cell>
          <cell r="I749" t="str">
            <v>Asset</v>
          </cell>
          <cell r="J749">
            <v>0</v>
          </cell>
          <cell r="K749">
            <v>0</v>
          </cell>
          <cell r="L749" t="str">
            <v xml:space="preserve"> </v>
          </cell>
          <cell r="M749" t="str">
            <v xml:space="preserve"> </v>
          </cell>
          <cell r="N749">
            <v>0</v>
          </cell>
          <cell r="O749" t="str">
            <v xml:space="preserve"> </v>
          </cell>
          <cell r="P749">
            <v>0</v>
          </cell>
          <cell r="Q749">
            <v>0</v>
          </cell>
          <cell r="R749" t="str">
            <v xml:space="preserve"> </v>
          </cell>
          <cell r="S749" t="str">
            <v xml:space="preserve"> </v>
          </cell>
        </row>
        <row r="750">
          <cell r="B750">
            <v>117140</v>
          </cell>
          <cell r="C750" t="str">
            <v>Unposted Cash Acute</v>
          </cell>
          <cell r="D750" t="str">
            <v>Unposted C</v>
          </cell>
          <cell r="E750">
            <v>367</v>
          </cell>
          <cell r="F750" t="str">
            <v>A</v>
          </cell>
          <cell r="G750" t="str">
            <v>A</v>
          </cell>
          <cell r="H750" t="str">
            <v>N</v>
          </cell>
          <cell r="I750" t="str">
            <v>Asset</v>
          </cell>
          <cell r="J750">
            <v>0</v>
          </cell>
          <cell r="K750">
            <v>0</v>
          </cell>
          <cell r="L750" t="str">
            <v xml:space="preserve"> </v>
          </cell>
          <cell r="M750" t="str">
            <v xml:space="preserve"> </v>
          </cell>
          <cell r="N750">
            <v>0</v>
          </cell>
          <cell r="O750" t="str">
            <v xml:space="preserve"> </v>
          </cell>
          <cell r="P750">
            <v>0</v>
          </cell>
          <cell r="Q750">
            <v>0</v>
          </cell>
          <cell r="R750" t="str">
            <v xml:space="preserve"> </v>
          </cell>
          <cell r="S750" t="str">
            <v xml:space="preserve"> </v>
          </cell>
        </row>
        <row r="751">
          <cell r="B751">
            <v>117145</v>
          </cell>
          <cell r="C751" t="str">
            <v>Unposted Cash</v>
          </cell>
          <cell r="D751" t="str">
            <v>Unposted C</v>
          </cell>
          <cell r="E751">
            <v>367</v>
          </cell>
          <cell r="F751" t="str">
            <v>A</v>
          </cell>
          <cell r="G751" t="str">
            <v>A</v>
          </cell>
          <cell r="H751" t="str">
            <v>N</v>
          </cell>
          <cell r="I751" t="str">
            <v>Asset</v>
          </cell>
          <cell r="J751">
            <v>0</v>
          </cell>
          <cell r="K751">
            <v>0</v>
          </cell>
          <cell r="L751" t="str">
            <v xml:space="preserve"> </v>
          </cell>
          <cell r="M751" t="str">
            <v xml:space="preserve"> </v>
          </cell>
          <cell r="N751">
            <v>0</v>
          </cell>
          <cell r="O751" t="str">
            <v xml:space="preserve"> </v>
          </cell>
          <cell r="P751">
            <v>0</v>
          </cell>
          <cell r="Q751">
            <v>0</v>
          </cell>
          <cell r="R751" t="str">
            <v xml:space="preserve"> </v>
          </cell>
          <cell r="S751" t="str">
            <v xml:space="preserve"> </v>
          </cell>
        </row>
        <row r="752">
          <cell r="B752">
            <v>117146</v>
          </cell>
          <cell r="C752" t="str">
            <v>Unposted Cash Medicare</v>
          </cell>
          <cell r="D752" t="str">
            <v>Unposted C</v>
          </cell>
          <cell r="E752">
            <v>367</v>
          </cell>
          <cell r="F752" t="str">
            <v>A</v>
          </cell>
          <cell r="G752" t="str">
            <v>A</v>
          </cell>
          <cell r="H752" t="str">
            <v>N</v>
          </cell>
          <cell r="I752" t="str">
            <v>Asset</v>
          </cell>
          <cell r="J752">
            <v>0</v>
          </cell>
          <cell r="K752">
            <v>0</v>
          </cell>
          <cell r="L752" t="str">
            <v xml:space="preserve"> </v>
          </cell>
          <cell r="M752" t="str">
            <v xml:space="preserve"> </v>
          </cell>
          <cell r="N752">
            <v>0</v>
          </cell>
          <cell r="O752" t="str">
            <v xml:space="preserve"> </v>
          </cell>
          <cell r="P752">
            <v>0</v>
          </cell>
          <cell r="Q752">
            <v>0</v>
          </cell>
          <cell r="R752" t="str">
            <v xml:space="preserve"> </v>
          </cell>
          <cell r="S752" t="str">
            <v xml:space="preserve"> </v>
          </cell>
        </row>
        <row r="753">
          <cell r="B753">
            <v>117150</v>
          </cell>
          <cell r="C753" t="str">
            <v>Unposted Cash Acute A4</v>
          </cell>
          <cell r="D753" t="str">
            <v>Unposted C</v>
          </cell>
          <cell r="E753">
            <v>367</v>
          </cell>
          <cell r="F753" t="str">
            <v>A</v>
          </cell>
          <cell r="G753" t="str">
            <v>A</v>
          </cell>
          <cell r="H753" t="str">
            <v>N</v>
          </cell>
          <cell r="I753" t="str">
            <v>Asset</v>
          </cell>
          <cell r="J753">
            <v>0</v>
          </cell>
          <cell r="K753">
            <v>0</v>
          </cell>
          <cell r="L753" t="str">
            <v xml:space="preserve"> </v>
          </cell>
          <cell r="M753" t="str">
            <v xml:space="preserve"> </v>
          </cell>
          <cell r="N753">
            <v>0</v>
          </cell>
          <cell r="O753" t="str">
            <v xml:space="preserve"> </v>
          </cell>
          <cell r="P753">
            <v>0</v>
          </cell>
          <cell r="Q753">
            <v>0</v>
          </cell>
          <cell r="R753" t="str">
            <v xml:space="preserve"> </v>
          </cell>
          <cell r="S753" t="str">
            <v xml:space="preserve"> </v>
          </cell>
        </row>
        <row r="754">
          <cell r="B754">
            <v>117155</v>
          </cell>
          <cell r="C754" t="str">
            <v>UnpostedCashAcuteCommEFTs</v>
          </cell>
          <cell r="D754" t="str">
            <v>UnpostedCa</v>
          </cell>
          <cell r="E754">
            <v>367</v>
          </cell>
          <cell r="F754" t="str">
            <v>A</v>
          </cell>
          <cell r="G754" t="str">
            <v>A</v>
          </cell>
          <cell r="H754" t="str">
            <v>N</v>
          </cell>
          <cell r="I754" t="str">
            <v>Asset</v>
          </cell>
          <cell r="J754">
            <v>0</v>
          </cell>
          <cell r="K754">
            <v>0</v>
          </cell>
          <cell r="L754" t="str">
            <v xml:space="preserve"> </v>
          </cell>
          <cell r="M754" t="str">
            <v xml:space="preserve"> </v>
          </cell>
          <cell r="N754">
            <v>0</v>
          </cell>
          <cell r="O754" t="str">
            <v xml:space="preserve"> </v>
          </cell>
          <cell r="P754">
            <v>0</v>
          </cell>
          <cell r="Q754">
            <v>0</v>
          </cell>
          <cell r="R754" t="str">
            <v xml:space="preserve"> </v>
          </cell>
          <cell r="S754" t="str">
            <v xml:space="preserve"> </v>
          </cell>
        </row>
        <row r="755">
          <cell r="B755">
            <v>117160</v>
          </cell>
          <cell r="C755" t="str">
            <v>Unposted Cash Acute Medicaid</v>
          </cell>
          <cell r="D755" t="str">
            <v>Unposted C</v>
          </cell>
          <cell r="E755">
            <v>367</v>
          </cell>
          <cell r="F755" t="str">
            <v>A</v>
          </cell>
          <cell r="G755" t="str">
            <v>A</v>
          </cell>
          <cell r="H755" t="str">
            <v>N</v>
          </cell>
          <cell r="I755" t="str">
            <v>Asset</v>
          </cell>
          <cell r="J755">
            <v>0</v>
          </cell>
          <cell r="K755">
            <v>0</v>
          </cell>
          <cell r="L755" t="str">
            <v xml:space="preserve"> </v>
          </cell>
          <cell r="M755" t="str">
            <v xml:space="preserve"> </v>
          </cell>
          <cell r="N755">
            <v>0</v>
          </cell>
          <cell r="O755" t="str">
            <v xml:space="preserve"> </v>
          </cell>
          <cell r="P755">
            <v>0</v>
          </cell>
          <cell r="Q755">
            <v>0</v>
          </cell>
          <cell r="R755" t="str">
            <v xml:space="preserve"> </v>
          </cell>
          <cell r="S755" t="str">
            <v xml:space="preserve"> </v>
          </cell>
        </row>
        <row r="756">
          <cell r="B756">
            <v>117165</v>
          </cell>
          <cell r="C756" t="str">
            <v>Unposted Cash Acute Medicare</v>
          </cell>
          <cell r="D756" t="str">
            <v>Unposted C</v>
          </cell>
          <cell r="E756">
            <v>367</v>
          </cell>
          <cell r="F756" t="str">
            <v>A</v>
          </cell>
          <cell r="G756" t="str">
            <v>A</v>
          </cell>
          <cell r="H756" t="str">
            <v>N</v>
          </cell>
          <cell r="I756" t="str">
            <v>Asset</v>
          </cell>
          <cell r="J756">
            <v>0</v>
          </cell>
          <cell r="K756">
            <v>0</v>
          </cell>
          <cell r="L756" t="str">
            <v xml:space="preserve"> </v>
          </cell>
          <cell r="M756" t="str">
            <v xml:space="preserve"> </v>
          </cell>
          <cell r="N756">
            <v>0</v>
          </cell>
          <cell r="O756" t="str">
            <v xml:space="preserve"> </v>
          </cell>
          <cell r="P756">
            <v>0</v>
          </cell>
          <cell r="Q756">
            <v>0</v>
          </cell>
          <cell r="R756" t="str">
            <v xml:space="preserve"> </v>
          </cell>
          <cell r="S756" t="str">
            <v xml:space="preserve"> </v>
          </cell>
        </row>
        <row r="757">
          <cell r="B757">
            <v>117170</v>
          </cell>
          <cell r="C757" t="str">
            <v>Unposted Cash NonAcute Gentiva</v>
          </cell>
          <cell r="D757" t="str">
            <v>Unposted C</v>
          </cell>
          <cell r="E757">
            <v>367</v>
          </cell>
          <cell r="F757" t="str">
            <v>A</v>
          </cell>
          <cell r="G757" t="str">
            <v>A</v>
          </cell>
          <cell r="H757" t="str">
            <v>N</v>
          </cell>
          <cell r="I757" t="str">
            <v>Asset</v>
          </cell>
          <cell r="J757">
            <v>0</v>
          </cell>
          <cell r="K757">
            <v>0</v>
          </cell>
          <cell r="L757" t="str">
            <v xml:space="preserve"> </v>
          </cell>
          <cell r="M757" t="str">
            <v xml:space="preserve"> </v>
          </cell>
          <cell r="N757">
            <v>0</v>
          </cell>
          <cell r="O757" t="str">
            <v xml:space="preserve"> </v>
          </cell>
          <cell r="P757">
            <v>0</v>
          </cell>
          <cell r="Q757">
            <v>0</v>
          </cell>
          <cell r="R757" t="str">
            <v xml:space="preserve"> </v>
          </cell>
          <cell r="S757" t="str">
            <v xml:space="preserve"> </v>
          </cell>
        </row>
        <row r="758">
          <cell r="B758">
            <v>117175</v>
          </cell>
          <cell r="C758" t="str">
            <v>Unposted Cash MS4</v>
          </cell>
          <cell r="D758" t="str">
            <v>Unposted C</v>
          </cell>
          <cell r="E758">
            <v>367</v>
          </cell>
          <cell r="F758" t="str">
            <v>A</v>
          </cell>
          <cell r="G758" t="str">
            <v>A</v>
          </cell>
          <cell r="H758" t="str">
            <v>N</v>
          </cell>
          <cell r="I758" t="str">
            <v>Asset</v>
          </cell>
          <cell r="J758">
            <v>0</v>
          </cell>
          <cell r="K758">
            <v>0</v>
          </cell>
          <cell r="L758" t="str">
            <v xml:space="preserve"> </v>
          </cell>
          <cell r="M758" t="str">
            <v xml:space="preserve"> </v>
          </cell>
          <cell r="N758">
            <v>0</v>
          </cell>
          <cell r="O758" t="str">
            <v xml:space="preserve"> </v>
          </cell>
          <cell r="P758">
            <v>0</v>
          </cell>
          <cell r="Q758">
            <v>0</v>
          </cell>
          <cell r="R758" t="str">
            <v xml:space="preserve"> </v>
          </cell>
          <cell r="S758" t="str">
            <v xml:space="preserve"> </v>
          </cell>
        </row>
        <row r="759">
          <cell r="B759">
            <v>117176</v>
          </cell>
          <cell r="C759" t="str">
            <v>Unposted Cash NonAcute SNF</v>
          </cell>
          <cell r="D759" t="str">
            <v>Unposted C</v>
          </cell>
          <cell r="E759">
            <v>367</v>
          </cell>
          <cell r="F759" t="str">
            <v>A</v>
          </cell>
          <cell r="G759" t="str">
            <v>A</v>
          </cell>
          <cell r="H759" t="str">
            <v>N</v>
          </cell>
          <cell r="I759" t="str">
            <v>Asset</v>
          </cell>
          <cell r="J759">
            <v>0</v>
          </cell>
          <cell r="K759">
            <v>0</v>
          </cell>
          <cell r="L759" t="str">
            <v xml:space="preserve"> </v>
          </cell>
          <cell r="M759" t="str">
            <v xml:space="preserve"> </v>
          </cell>
          <cell r="N759">
            <v>0</v>
          </cell>
          <cell r="O759" t="str">
            <v xml:space="preserve"> </v>
          </cell>
          <cell r="P759">
            <v>0</v>
          </cell>
          <cell r="Q759">
            <v>0</v>
          </cell>
          <cell r="R759" t="str">
            <v xml:space="preserve"> </v>
          </cell>
          <cell r="S759" t="str">
            <v xml:space="preserve"> </v>
          </cell>
        </row>
        <row r="760">
          <cell r="B760">
            <v>117180</v>
          </cell>
          <cell r="C760" t="str">
            <v>Unposted Cash Non Acute Keane</v>
          </cell>
          <cell r="D760" t="str">
            <v>Unposted C</v>
          </cell>
          <cell r="E760">
            <v>367</v>
          </cell>
          <cell r="F760" t="str">
            <v>A</v>
          </cell>
          <cell r="G760" t="str">
            <v>A</v>
          </cell>
          <cell r="H760" t="str">
            <v>N</v>
          </cell>
          <cell r="I760" t="str">
            <v>Asset</v>
          </cell>
          <cell r="J760">
            <v>0</v>
          </cell>
          <cell r="K760">
            <v>0</v>
          </cell>
          <cell r="L760" t="str">
            <v xml:space="preserve"> </v>
          </cell>
          <cell r="M760" t="str">
            <v xml:space="preserve"> </v>
          </cell>
          <cell r="N760">
            <v>0</v>
          </cell>
          <cell r="O760" t="str">
            <v xml:space="preserve"> </v>
          </cell>
          <cell r="P760">
            <v>0</v>
          </cell>
          <cell r="Q760">
            <v>0</v>
          </cell>
          <cell r="R760" t="str">
            <v xml:space="preserve"> </v>
          </cell>
          <cell r="S760" t="str">
            <v xml:space="preserve"> </v>
          </cell>
        </row>
        <row r="761">
          <cell r="B761">
            <v>117181</v>
          </cell>
          <cell r="C761" t="str">
            <v>Unposted Cash Blue Cross</v>
          </cell>
          <cell r="D761" t="str">
            <v>UnpChBC</v>
          </cell>
          <cell r="E761">
            <v>367</v>
          </cell>
          <cell r="F761" t="str">
            <v>A</v>
          </cell>
          <cell r="G761" t="str">
            <v>A</v>
          </cell>
          <cell r="H761" t="str">
            <v>N</v>
          </cell>
          <cell r="I761" t="str">
            <v>Asset</v>
          </cell>
          <cell r="J761">
            <v>0</v>
          </cell>
          <cell r="K761">
            <v>0</v>
          </cell>
          <cell r="L761">
            <v>0</v>
          </cell>
          <cell r="M761">
            <v>0</v>
          </cell>
          <cell r="N761">
            <v>0</v>
          </cell>
          <cell r="O761">
            <v>0</v>
          </cell>
          <cell r="P761">
            <v>0</v>
          </cell>
          <cell r="Q761">
            <v>0</v>
          </cell>
          <cell r="R761">
            <v>0</v>
          </cell>
          <cell r="S761">
            <v>0</v>
          </cell>
        </row>
        <row r="762">
          <cell r="B762">
            <v>120750</v>
          </cell>
          <cell r="C762" t="str">
            <v>Allowances Acute</v>
          </cell>
          <cell r="D762" t="str">
            <v>Allowances</v>
          </cell>
          <cell r="E762">
            <v>367</v>
          </cell>
          <cell r="F762" t="str">
            <v>A</v>
          </cell>
          <cell r="G762" t="str">
            <v>A</v>
          </cell>
          <cell r="H762" t="str">
            <v>N</v>
          </cell>
          <cell r="I762" t="str">
            <v>Asset</v>
          </cell>
          <cell r="J762">
            <v>0</v>
          </cell>
          <cell r="K762">
            <v>0</v>
          </cell>
          <cell r="L762" t="str">
            <v xml:space="preserve"> </v>
          </cell>
          <cell r="M762" t="str">
            <v xml:space="preserve"> </v>
          </cell>
          <cell r="N762">
            <v>0</v>
          </cell>
          <cell r="O762" t="str">
            <v xml:space="preserve"> </v>
          </cell>
          <cell r="P762">
            <v>0</v>
          </cell>
          <cell r="Q762">
            <v>0</v>
          </cell>
          <cell r="R762" t="str">
            <v xml:space="preserve"> </v>
          </cell>
          <cell r="S762" t="str">
            <v xml:space="preserve"> </v>
          </cell>
        </row>
        <row r="763">
          <cell r="B763">
            <v>120755</v>
          </cell>
          <cell r="C763" t="str">
            <v>Allowances Acute IP</v>
          </cell>
          <cell r="D763" t="str">
            <v>Allowances</v>
          </cell>
          <cell r="E763">
            <v>367</v>
          </cell>
          <cell r="F763" t="str">
            <v>A</v>
          </cell>
          <cell r="G763" t="str">
            <v>A</v>
          </cell>
          <cell r="H763" t="str">
            <v>N</v>
          </cell>
          <cell r="I763" t="str">
            <v>Asset</v>
          </cell>
          <cell r="J763">
            <v>0</v>
          </cell>
          <cell r="K763">
            <v>0</v>
          </cell>
          <cell r="L763" t="str">
            <v xml:space="preserve"> </v>
          </cell>
          <cell r="M763" t="str">
            <v xml:space="preserve"> </v>
          </cell>
          <cell r="N763">
            <v>0</v>
          </cell>
          <cell r="O763" t="str">
            <v xml:space="preserve"> </v>
          </cell>
          <cell r="P763">
            <v>0</v>
          </cell>
          <cell r="Q763">
            <v>0</v>
          </cell>
          <cell r="R763" t="str">
            <v xml:space="preserve"> </v>
          </cell>
          <cell r="S763" t="str">
            <v xml:space="preserve"> </v>
          </cell>
        </row>
        <row r="764">
          <cell r="B764">
            <v>120760</v>
          </cell>
          <cell r="C764" t="str">
            <v>Allowances Acute OP</v>
          </cell>
          <cell r="D764" t="str">
            <v>Allowances</v>
          </cell>
          <cell r="E764">
            <v>367</v>
          </cell>
          <cell r="F764" t="str">
            <v>A</v>
          </cell>
          <cell r="G764" t="str">
            <v>A</v>
          </cell>
          <cell r="H764" t="str">
            <v>N</v>
          </cell>
          <cell r="I764" t="str">
            <v>Asset</v>
          </cell>
          <cell r="J764">
            <v>0</v>
          </cell>
          <cell r="K764">
            <v>0</v>
          </cell>
          <cell r="L764" t="str">
            <v xml:space="preserve"> </v>
          </cell>
          <cell r="M764" t="str">
            <v xml:space="preserve"> </v>
          </cell>
          <cell r="N764">
            <v>0</v>
          </cell>
          <cell r="O764" t="str">
            <v xml:space="preserve"> </v>
          </cell>
          <cell r="P764">
            <v>0</v>
          </cell>
          <cell r="Q764">
            <v>0</v>
          </cell>
          <cell r="R764" t="str">
            <v xml:space="preserve"> </v>
          </cell>
          <cell r="S764" t="str">
            <v xml:space="preserve"> </v>
          </cell>
        </row>
        <row r="765">
          <cell r="B765">
            <v>120765</v>
          </cell>
          <cell r="C765" t="str">
            <v>Allowance for Contractuals</v>
          </cell>
          <cell r="D765" t="str">
            <v>AllowContr</v>
          </cell>
          <cell r="E765">
            <v>367</v>
          </cell>
          <cell r="F765" t="str">
            <v>A</v>
          </cell>
          <cell r="G765" t="str">
            <v>A</v>
          </cell>
          <cell r="H765" t="str">
            <v>N</v>
          </cell>
          <cell r="I765" t="str">
            <v>Asset</v>
          </cell>
          <cell r="J765">
            <v>0</v>
          </cell>
          <cell r="K765">
            <v>0</v>
          </cell>
          <cell r="L765" t="str">
            <v xml:space="preserve"> </v>
          </cell>
          <cell r="M765" t="str">
            <v xml:space="preserve"> </v>
          </cell>
          <cell r="N765">
            <v>0</v>
          </cell>
          <cell r="O765" t="str">
            <v xml:space="preserve"> </v>
          </cell>
          <cell r="P765">
            <v>0</v>
          </cell>
          <cell r="Q765">
            <v>0</v>
          </cell>
          <cell r="R765" t="str">
            <v xml:space="preserve"> </v>
          </cell>
          <cell r="S765" t="str">
            <v xml:space="preserve"> </v>
          </cell>
        </row>
        <row r="766">
          <cell r="B766">
            <v>121000</v>
          </cell>
          <cell r="C766" t="str">
            <v>AllowsAcuteSpecRessOutModel</v>
          </cell>
          <cell r="D766" t="str">
            <v>AllowsAcut</v>
          </cell>
          <cell r="E766">
            <v>367</v>
          </cell>
          <cell r="F766" t="str">
            <v>A</v>
          </cell>
          <cell r="G766" t="str">
            <v>A</v>
          </cell>
          <cell r="H766" t="str">
            <v>N</v>
          </cell>
          <cell r="I766" t="str">
            <v>Asset</v>
          </cell>
          <cell r="J766">
            <v>0</v>
          </cell>
          <cell r="K766">
            <v>0</v>
          </cell>
          <cell r="L766" t="str">
            <v xml:space="preserve"> </v>
          </cell>
          <cell r="M766" t="str">
            <v xml:space="preserve"> </v>
          </cell>
          <cell r="N766">
            <v>0</v>
          </cell>
          <cell r="O766" t="str">
            <v xml:space="preserve"> </v>
          </cell>
          <cell r="P766">
            <v>0</v>
          </cell>
          <cell r="Q766">
            <v>0</v>
          </cell>
          <cell r="R766" t="str">
            <v xml:space="preserve"> </v>
          </cell>
          <cell r="S766" t="str">
            <v xml:space="preserve"> </v>
          </cell>
        </row>
        <row r="767">
          <cell r="B767">
            <v>121005</v>
          </cell>
          <cell r="C767" t="str">
            <v>AllowsAcuteSpecRessOutModelIP</v>
          </cell>
          <cell r="D767" t="str">
            <v>AllowsAcut</v>
          </cell>
          <cell r="E767">
            <v>367</v>
          </cell>
          <cell r="F767" t="str">
            <v>A</v>
          </cell>
          <cell r="G767" t="str">
            <v>A</v>
          </cell>
          <cell r="H767" t="str">
            <v>N</v>
          </cell>
          <cell r="I767" t="str">
            <v>Asset</v>
          </cell>
          <cell r="J767">
            <v>0</v>
          </cell>
          <cell r="K767">
            <v>0</v>
          </cell>
          <cell r="L767" t="str">
            <v xml:space="preserve"> </v>
          </cell>
          <cell r="M767" t="str">
            <v xml:space="preserve"> </v>
          </cell>
          <cell r="N767">
            <v>0</v>
          </cell>
          <cell r="O767" t="str">
            <v xml:space="preserve"> </v>
          </cell>
          <cell r="P767">
            <v>0</v>
          </cell>
          <cell r="Q767">
            <v>0</v>
          </cell>
          <cell r="R767" t="str">
            <v xml:space="preserve"> </v>
          </cell>
          <cell r="S767" t="str">
            <v xml:space="preserve"> </v>
          </cell>
        </row>
        <row r="768">
          <cell r="B768">
            <v>121010</v>
          </cell>
          <cell r="C768" t="str">
            <v>AllowsAcuteSpecRessOutModelOP</v>
          </cell>
          <cell r="D768" t="str">
            <v>AllowsAcut</v>
          </cell>
          <cell r="E768">
            <v>367</v>
          </cell>
          <cell r="F768" t="str">
            <v>A</v>
          </cell>
          <cell r="G768" t="str">
            <v>A</v>
          </cell>
          <cell r="H768" t="str">
            <v>N</v>
          </cell>
          <cell r="I768" t="str">
            <v>Asset</v>
          </cell>
          <cell r="J768">
            <v>0</v>
          </cell>
          <cell r="K768">
            <v>0</v>
          </cell>
          <cell r="L768" t="str">
            <v xml:space="preserve"> </v>
          </cell>
          <cell r="M768" t="str">
            <v xml:space="preserve"> </v>
          </cell>
          <cell r="N768">
            <v>0</v>
          </cell>
          <cell r="O768" t="str">
            <v xml:space="preserve"> </v>
          </cell>
          <cell r="P768">
            <v>0</v>
          </cell>
          <cell r="Q768">
            <v>0</v>
          </cell>
          <cell r="R768" t="str">
            <v xml:space="preserve"> </v>
          </cell>
          <cell r="S768" t="str">
            <v xml:space="preserve"> </v>
          </cell>
        </row>
        <row r="769">
          <cell r="B769">
            <v>121015</v>
          </cell>
          <cell r="C769" t="str">
            <v>Alwncs Spec Resvs OOM</v>
          </cell>
          <cell r="D769" t="str">
            <v>Alwncs Spe</v>
          </cell>
          <cell r="E769">
            <v>367</v>
          </cell>
          <cell r="F769" t="str">
            <v>A</v>
          </cell>
          <cell r="G769" t="str">
            <v>A</v>
          </cell>
          <cell r="H769" t="str">
            <v>N</v>
          </cell>
          <cell r="I769" t="str">
            <v>Asset</v>
          </cell>
          <cell r="J769">
            <v>0</v>
          </cell>
          <cell r="K769">
            <v>0</v>
          </cell>
          <cell r="L769" t="str">
            <v xml:space="preserve"> </v>
          </cell>
          <cell r="M769" t="str">
            <v xml:space="preserve"> </v>
          </cell>
          <cell r="N769">
            <v>0</v>
          </cell>
          <cell r="O769" t="str">
            <v xml:space="preserve"> </v>
          </cell>
          <cell r="P769">
            <v>0</v>
          </cell>
          <cell r="Q769">
            <v>0</v>
          </cell>
          <cell r="R769" t="str">
            <v xml:space="preserve"> </v>
          </cell>
          <cell r="S769" t="str">
            <v xml:space="preserve"> </v>
          </cell>
        </row>
        <row r="770">
          <cell r="B770">
            <v>121250</v>
          </cell>
          <cell r="C770" t="str">
            <v>NonAcute Allowances</v>
          </cell>
          <cell r="D770" t="str">
            <v>NonAcute A</v>
          </cell>
          <cell r="E770">
            <v>367</v>
          </cell>
          <cell r="F770" t="str">
            <v>A</v>
          </cell>
          <cell r="G770" t="str">
            <v>A</v>
          </cell>
          <cell r="H770" t="str">
            <v>N</v>
          </cell>
          <cell r="I770" t="str">
            <v>Asset</v>
          </cell>
          <cell r="J770">
            <v>0</v>
          </cell>
          <cell r="K770">
            <v>0</v>
          </cell>
          <cell r="L770" t="str">
            <v xml:space="preserve"> </v>
          </cell>
          <cell r="M770" t="str">
            <v xml:space="preserve"> </v>
          </cell>
          <cell r="N770">
            <v>0</v>
          </cell>
          <cell r="O770" t="str">
            <v xml:space="preserve"> </v>
          </cell>
          <cell r="P770">
            <v>0</v>
          </cell>
          <cell r="Q770">
            <v>0</v>
          </cell>
          <cell r="R770" t="str">
            <v xml:space="preserve"> </v>
          </cell>
          <cell r="S770" t="str">
            <v xml:space="preserve"> </v>
          </cell>
        </row>
        <row r="771">
          <cell r="B771">
            <v>121255</v>
          </cell>
          <cell r="C771" t="str">
            <v>NonAcute Allowances IP</v>
          </cell>
          <cell r="D771" t="str">
            <v>NonAcute A</v>
          </cell>
          <cell r="E771">
            <v>367</v>
          </cell>
          <cell r="F771" t="str">
            <v>A</v>
          </cell>
          <cell r="G771" t="str">
            <v>A</v>
          </cell>
          <cell r="H771" t="str">
            <v>N</v>
          </cell>
          <cell r="I771" t="str">
            <v>Asset</v>
          </cell>
          <cell r="J771">
            <v>0</v>
          </cell>
          <cell r="K771">
            <v>0</v>
          </cell>
          <cell r="L771" t="str">
            <v xml:space="preserve"> </v>
          </cell>
          <cell r="M771" t="str">
            <v xml:space="preserve"> </v>
          </cell>
          <cell r="N771">
            <v>0</v>
          </cell>
          <cell r="O771" t="str">
            <v xml:space="preserve"> </v>
          </cell>
          <cell r="P771">
            <v>0</v>
          </cell>
          <cell r="Q771">
            <v>0</v>
          </cell>
          <cell r="R771" t="str">
            <v xml:space="preserve"> </v>
          </cell>
          <cell r="S771" t="str">
            <v xml:space="preserve"> </v>
          </cell>
        </row>
        <row r="772">
          <cell r="B772">
            <v>121260</v>
          </cell>
          <cell r="C772" t="str">
            <v>NonAcute Allowances OP</v>
          </cell>
          <cell r="D772" t="str">
            <v>NonAcute A</v>
          </cell>
          <cell r="E772">
            <v>367</v>
          </cell>
          <cell r="F772" t="str">
            <v>A</v>
          </cell>
          <cell r="G772" t="str">
            <v>A</v>
          </cell>
          <cell r="H772" t="str">
            <v>N</v>
          </cell>
          <cell r="I772" t="str">
            <v>Asset</v>
          </cell>
          <cell r="J772">
            <v>0</v>
          </cell>
          <cell r="K772">
            <v>0</v>
          </cell>
          <cell r="L772" t="str">
            <v xml:space="preserve"> </v>
          </cell>
          <cell r="M772" t="str">
            <v xml:space="preserve"> </v>
          </cell>
          <cell r="N772">
            <v>0</v>
          </cell>
          <cell r="O772" t="str">
            <v xml:space="preserve"> </v>
          </cell>
          <cell r="P772">
            <v>0</v>
          </cell>
          <cell r="Q772">
            <v>0</v>
          </cell>
          <cell r="R772" t="str">
            <v xml:space="preserve"> </v>
          </cell>
          <cell r="S772" t="str">
            <v xml:space="preserve"> </v>
          </cell>
        </row>
        <row r="773">
          <cell r="B773">
            <v>121400</v>
          </cell>
          <cell r="C773" t="str">
            <v>OthrNnActe AlwncsSpecResvs OOM</v>
          </cell>
          <cell r="D773" t="str">
            <v>OthrNnActe</v>
          </cell>
          <cell r="E773">
            <v>367</v>
          </cell>
          <cell r="F773" t="str">
            <v>A</v>
          </cell>
          <cell r="G773" t="str">
            <v>A</v>
          </cell>
          <cell r="H773" t="str">
            <v>N</v>
          </cell>
          <cell r="I773" t="str">
            <v>Asset</v>
          </cell>
          <cell r="J773">
            <v>0</v>
          </cell>
          <cell r="K773">
            <v>0</v>
          </cell>
          <cell r="L773" t="str">
            <v xml:space="preserve"> </v>
          </cell>
          <cell r="M773" t="str">
            <v xml:space="preserve"> </v>
          </cell>
          <cell r="N773">
            <v>0</v>
          </cell>
          <cell r="O773" t="str">
            <v xml:space="preserve"> </v>
          </cell>
          <cell r="P773">
            <v>0</v>
          </cell>
          <cell r="Q773">
            <v>0</v>
          </cell>
          <cell r="R773" t="str">
            <v xml:space="preserve"> </v>
          </cell>
          <cell r="S773" t="str">
            <v xml:space="preserve"> </v>
          </cell>
        </row>
        <row r="774">
          <cell r="B774">
            <v>121405</v>
          </cell>
          <cell r="C774" t="str">
            <v>OthrNnActeAlwncSpecResvsOOM IP</v>
          </cell>
          <cell r="D774" t="str">
            <v>OthrNnActe</v>
          </cell>
          <cell r="E774">
            <v>367</v>
          </cell>
          <cell r="F774" t="str">
            <v>A</v>
          </cell>
          <cell r="G774" t="str">
            <v>A</v>
          </cell>
          <cell r="H774" t="str">
            <v>N</v>
          </cell>
          <cell r="I774" t="str">
            <v>Asset</v>
          </cell>
          <cell r="J774">
            <v>0</v>
          </cell>
          <cell r="K774">
            <v>0</v>
          </cell>
          <cell r="L774" t="str">
            <v xml:space="preserve"> </v>
          </cell>
          <cell r="M774" t="str">
            <v xml:space="preserve"> </v>
          </cell>
          <cell r="N774">
            <v>0</v>
          </cell>
          <cell r="O774" t="str">
            <v xml:space="preserve"> </v>
          </cell>
          <cell r="P774">
            <v>0</v>
          </cell>
          <cell r="Q774">
            <v>0</v>
          </cell>
          <cell r="R774" t="str">
            <v xml:space="preserve"> </v>
          </cell>
          <cell r="S774" t="str">
            <v xml:space="preserve"> </v>
          </cell>
        </row>
        <row r="775">
          <cell r="B775">
            <v>121410</v>
          </cell>
          <cell r="C775" t="str">
            <v>OthrNnActeAlwncSpecResvsOOM OP</v>
          </cell>
          <cell r="D775" t="str">
            <v>OthrNnActe</v>
          </cell>
          <cell r="E775">
            <v>367</v>
          </cell>
          <cell r="F775" t="str">
            <v>A</v>
          </cell>
          <cell r="G775" t="str">
            <v>A</v>
          </cell>
          <cell r="H775" t="str">
            <v>N</v>
          </cell>
          <cell r="I775" t="str">
            <v>Asset</v>
          </cell>
          <cell r="J775">
            <v>0</v>
          </cell>
          <cell r="K775">
            <v>0</v>
          </cell>
          <cell r="L775" t="str">
            <v xml:space="preserve"> </v>
          </cell>
          <cell r="M775" t="str">
            <v xml:space="preserve"> </v>
          </cell>
          <cell r="N775">
            <v>0</v>
          </cell>
          <cell r="O775" t="str">
            <v xml:space="preserve"> </v>
          </cell>
          <cell r="P775">
            <v>0</v>
          </cell>
          <cell r="Q775">
            <v>0</v>
          </cell>
          <cell r="R775" t="str">
            <v xml:space="preserve"> </v>
          </cell>
          <cell r="S775" t="str">
            <v xml:space="preserve"> </v>
          </cell>
        </row>
        <row r="776">
          <cell r="B776">
            <v>121500</v>
          </cell>
          <cell r="C776" t="str">
            <v>Physician Allowances</v>
          </cell>
          <cell r="D776" t="str">
            <v>Physician</v>
          </cell>
          <cell r="E776">
            <v>367</v>
          </cell>
          <cell r="F776" t="str">
            <v>A</v>
          </cell>
          <cell r="G776" t="str">
            <v>A</v>
          </cell>
          <cell r="H776" t="str">
            <v>N</v>
          </cell>
          <cell r="I776" t="str">
            <v>Asset</v>
          </cell>
          <cell r="J776">
            <v>0</v>
          </cell>
          <cell r="K776">
            <v>0</v>
          </cell>
          <cell r="L776" t="str">
            <v xml:space="preserve"> </v>
          </cell>
          <cell r="M776" t="str">
            <v xml:space="preserve"> </v>
          </cell>
          <cell r="N776">
            <v>0</v>
          </cell>
          <cell r="O776" t="str">
            <v xml:space="preserve"> </v>
          </cell>
          <cell r="P776">
            <v>0</v>
          </cell>
          <cell r="Q776">
            <v>0</v>
          </cell>
          <cell r="R776" t="str">
            <v xml:space="preserve"> </v>
          </cell>
          <cell r="S776" t="str">
            <v xml:space="preserve"> </v>
          </cell>
        </row>
        <row r="777">
          <cell r="B777">
            <v>121505</v>
          </cell>
          <cell r="C777" t="str">
            <v>Physician Allowances IP</v>
          </cell>
          <cell r="D777" t="str">
            <v>Physician</v>
          </cell>
          <cell r="E777">
            <v>367</v>
          </cell>
          <cell r="F777" t="str">
            <v>A</v>
          </cell>
          <cell r="G777" t="str">
            <v>A</v>
          </cell>
          <cell r="H777" t="str">
            <v>N</v>
          </cell>
          <cell r="I777" t="str">
            <v>Asset</v>
          </cell>
          <cell r="J777">
            <v>0</v>
          </cell>
          <cell r="K777">
            <v>0</v>
          </cell>
          <cell r="L777" t="str">
            <v xml:space="preserve"> </v>
          </cell>
          <cell r="M777" t="str">
            <v xml:space="preserve"> </v>
          </cell>
          <cell r="N777">
            <v>0</v>
          </cell>
          <cell r="O777" t="str">
            <v xml:space="preserve"> </v>
          </cell>
          <cell r="P777">
            <v>0</v>
          </cell>
          <cell r="Q777">
            <v>0</v>
          </cell>
          <cell r="R777" t="str">
            <v xml:space="preserve"> </v>
          </cell>
          <cell r="S777" t="str">
            <v xml:space="preserve"> </v>
          </cell>
        </row>
        <row r="778">
          <cell r="B778">
            <v>121510</v>
          </cell>
          <cell r="C778" t="str">
            <v>Physician Allowances OP</v>
          </cell>
          <cell r="D778" t="str">
            <v>Physician</v>
          </cell>
          <cell r="E778">
            <v>367</v>
          </cell>
          <cell r="F778" t="str">
            <v>A</v>
          </cell>
          <cell r="G778" t="str">
            <v>A</v>
          </cell>
          <cell r="H778" t="str">
            <v>N</v>
          </cell>
          <cell r="I778" t="str">
            <v>Asset</v>
          </cell>
          <cell r="J778">
            <v>0</v>
          </cell>
          <cell r="K778">
            <v>0</v>
          </cell>
          <cell r="L778" t="str">
            <v xml:space="preserve"> </v>
          </cell>
          <cell r="M778" t="str">
            <v xml:space="preserve"> </v>
          </cell>
          <cell r="N778">
            <v>0</v>
          </cell>
          <cell r="O778" t="str">
            <v xml:space="preserve"> </v>
          </cell>
          <cell r="P778">
            <v>0</v>
          </cell>
          <cell r="Q778">
            <v>0</v>
          </cell>
          <cell r="R778" t="str">
            <v xml:space="preserve"> </v>
          </cell>
          <cell r="S778" t="str">
            <v xml:space="preserve"> </v>
          </cell>
        </row>
        <row r="779">
          <cell r="B779">
            <v>121600</v>
          </cell>
          <cell r="C779" t="str">
            <v>Phys Allows Specific Reserve</v>
          </cell>
          <cell r="D779" t="str">
            <v>Phys Allow</v>
          </cell>
          <cell r="E779">
            <v>367</v>
          </cell>
          <cell r="F779" t="str">
            <v>A</v>
          </cell>
          <cell r="G779" t="str">
            <v>A</v>
          </cell>
          <cell r="H779" t="str">
            <v>N</v>
          </cell>
          <cell r="I779" t="str">
            <v>Asset</v>
          </cell>
          <cell r="J779">
            <v>0</v>
          </cell>
          <cell r="K779">
            <v>0</v>
          </cell>
          <cell r="L779" t="str">
            <v xml:space="preserve"> </v>
          </cell>
          <cell r="M779" t="str">
            <v xml:space="preserve"> </v>
          </cell>
          <cell r="N779">
            <v>0</v>
          </cell>
          <cell r="O779" t="str">
            <v xml:space="preserve"> </v>
          </cell>
          <cell r="P779">
            <v>0</v>
          </cell>
          <cell r="Q779">
            <v>0</v>
          </cell>
          <cell r="R779" t="str">
            <v xml:space="preserve"> </v>
          </cell>
          <cell r="S779" t="str">
            <v xml:space="preserve"> </v>
          </cell>
        </row>
        <row r="780">
          <cell r="B780">
            <v>121605</v>
          </cell>
          <cell r="C780" t="str">
            <v>Phys Allows Spec Reserve IP</v>
          </cell>
          <cell r="D780" t="str">
            <v>Phys Allow</v>
          </cell>
          <cell r="E780">
            <v>367</v>
          </cell>
          <cell r="F780" t="str">
            <v>A</v>
          </cell>
          <cell r="G780" t="str">
            <v>A</v>
          </cell>
          <cell r="H780" t="str">
            <v>N</v>
          </cell>
          <cell r="I780" t="str">
            <v>Asset</v>
          </cell>
          <cell r="J780">
            <v>0</v>
          </cell>
          <cell r="K780">
            <v>0</v>
          </cell>
          <cell r="L780" t="str">
            <v xml:space="preserve"> </v>
          </cell>
          <cell r="M780" t="str">
            <v xml:space="preserve"> </v>
          </cell>
          <cell r="N780">
            <v>0</v>
          </cell>
          <cell r="O780" t="str">
            <v xml:space="preserve"> </v>
          </cell>
          <cell r="P780">
            <v>0</v>
          </cell>
          <cell r="Q780">
            <v>0</v>
          </cell>
          <cell r="R780" t="str">
            <v xml:space="preserve"> </v>
          </cell>
          <cell r="S780" t="str">
            <v xml:space="preserve"> </v>
          </cell>
        </row>
        <row r="781">
          <cell r="B781">
            <v>121610</v>
          </cell>
          <cell r="C781" t="str">
            <v>Phys Allows Spec Reserve OP</v>
          </cell>
          <cell r="D781" t="str">
            <v>Phys Allow</v>
          </cell>
          <cell r="E781">
            <v>367</v>
          </cell>
          <cell r="F781" t="str">
            <v>A</v>
          </cell>
          <cell r="G781" t="str">
            <v>A</v>
          </cell>
          <cell r="H781" t="str">
            <v>N</v>
          </cell>
          <cell r="I781" t="str">
            <v>Asset</v>
          </cell>
          <cell r="J781">
            <v>0</v>
          </cell>
          <cell r="K781">
            <v>0</v>
          </cell>
          <cell r="L781" t="str">
            <v xml:space="preserve"> </v>
          </cell>
          <cell r="M781" t="str">
            <v xml:space="preserve"> </v>
          </cell>
          <cell r="N781">
            <v>0</v>
          </cell>
          <cell r="O781" t="str">
            <v xml:space="preserve"> </v>
          </cell>
          <cell r="P781">
            <v>0</v>
          </cell>
          <cell r="Q781">
            <v>0</v>
          </cell>
          <cell r="R781" t="str">
            <v xml:space="preserve"> </v>
          </cell>
          <cell r="S781" t="str">
            <v xml:space="preserve"> </v>
          </cell>
        </row>
        <row r="782">
          <cell r="B782">
            <v>122000</v>
          </cell>
          <cell r="C782" t="str">
            <v>Hosp Rev Accrual Allowance</v>
          </cell>
          <cell r="D782" t="str">
            <v>Rev Accrua</v>
          </cell>
          <cell r="E782">
            <v>367</v>
          </cell>
          <cell r="F782" t="str">
            <v>A</v>
          </cell>
          <cell r="G782" t="str">
            <v>A</v>
          </cell>
          <cell r="H782" t="str">
            <v>N</v>
          </cell>
          <cell r="I782" t="str">
            <v>Asset</v>
          </cell>
          <cell r="J782">
            <v>0</v>
          </cell>
          <cell r="K782">
            <v>0</v>
          </cell>
          <cell r="L782" t="str">
            <v xml:space="preserve"> </v>
          </cell>
          <cell r="M782" t="str">
            <v xml:space="preserve"> </v>
          </cell>
          <cell r="N782">
            <v>0</v>
          </cell>
          <cell r="O782" t="str">
            <v xml:space="preserve"> </v>
          </cell>
          <cell r="P782">
            <v>0</v>
          </cell>
          <cell r="Q782">
            <v>0</v>
          </cell>
          <cell r="R782" t="str">
            <v xml:space="preserve"> </v>
          </cell>
          <cell r="S782" t="str">
            <v xml:space="preserve"> </v>
          </cell>
        </row>
        <row r="783">
          <cell r="B783">
            <v>122005</v>
          </cell>
          <cell r="C783" t="str">
            <v>Hosp Rev Accrual Allowance IP</v>
          </cell>
          <cell r="D783" t="str">
            <v>RvAcrAlwIP</v>
          </cell>
          <cell r="E783">
            <v>367</v>
          </cell>
          <cell r="F783" t="str">
            <v>A</v>
          </cell>
          <cell r="G783" t="str">
            <v>A</v>
          </cell>
          <cell r="H783" t="str">
            <v>N</v>
          </cell>
          <cell r="I783" t="str">
            <v>Asset</v>
          </cell>
          <cell r="J783">
            <v>0</v>
          </cell>
          <cell r="K783">
            <v>0</v>
          </cell>
          <cell r="L783" t="str">
            <v xml:space="preserve"> </v>
          </cell>
          <cell r="M783" t="str">
            <v xml:space="preserve"> </v>
          </cell>
          <cell r="N783">
            <v>0</v>
          </cell>
          <cell r="O783" t="str">
            <v xml:space="preserve"> </v>
          </cell>
          <cell r="P783">
            <v>0</v>
          </cell>
          <cell r="Q783">
            <v>0</v>
          </cell>
          <cell r="R783" t="str">
            <v xml:space="preserve"> </v>
          </cell>
          <cell r="S783" t="str">
            <v xml:space="preserve"> </v>
          </cell>
        </row>
        <row r="784">
          <cell r="B784">
            <v>122010</v>
          </cell>
          <cell r="C784" t="str">
            <v>Hosp Rev Accrual Allowance OP</v>
          </cell>
          <cell r="D784" t="str">
            <v>RvAcrAlwOP</v>
          </cell>
          <cell r="E784">
            <v>367</v>
          </cell>
          <cell r="F784" t="str">
            <v>A</v>
          </cell>
          <cell r="G784" t="str">
            <v>A</v>
          </cell>
          <cell r="H784" t="str">
            <v>N</v>
          </cell>
          <cell r="I784" t="str">
            <v>Asset</v>
          </cell>
          <cell r="J784">
            <v>0</v>
          </cell>
          <cell r="K784">
            <v>0</v>
          </cell>
          <cell r="L784" t="str">
            <v xml:space="preserve"> </v>
          </cell>
          <cell r="M784" t="str">
            <v xml:space="preserve"> </v>
          </cell>
          <cell r="N784">
            <v>0</v>
          </cell>
          <cell r="O784" t="str">
            <v xml:space="preserve"> </v>
          </cell>
          <cell r="P784">
            <v>0</v>
          </cell>
          <cell r="Q784">
            <v>0</v>
          </cell>
          <cell r="R784" t="str">
            <v xml:space="preserve"> </v>
          </cell>
          <cell r="S784" t="str">
            <v xml:space="preserve"> </v>
          </cell>
        </row>
        <row r="785">
          <cell r="B785">
            <v>122050</v>
          </cell>
          <cell r="C785" t="str">
            <v>Phys Rev Accrual Allowance</v>
          </cell>
          <cell r="D785" t="str">
            <v>PRvAcrAlw</v>
          </cell>
          <cell r="E785">
            <v>367</v>
          </cell>
          <cell r="F785" t="str">
            <v>A</v>
          </cell>
          <cell r="G785" t="str">
            <v>A</v>
          </cell>
          <cell r="H785" t="str">
            <v>N</v>
          </cell>
          <cell r="I785" t="str">
            <v>Asset</v>
          </cell>
          <cell r="J785">
            <v>0</v>
          </cell>
          <cell r="K785">
            <v>0</v>
          </cell>
          <cell r="L785" t="str">
            <v xml:space="preserve"> </v>
          </cell>
          <cell r="M785" t="str">
            <v xml:space="preserve"> </v>
          </cell>
          <cell r="N785">
            <v>0</v>
          </cell>
          <cell r="O785" t="str">
            <v xml:space="preserve"> </v>
          </cell>
          <cell r="P785">
            <v>0</v>
          </cell>
          <cell r="Q785">
            <v>0</v>
          </cell>
          <cell r="R785" t="str">
            <v xml:space="preserve"> </v>
          </cell>
          <cell r="S785" t="str">
            <v xml:space="preserve"> </v>
          </cell>
        </row>
        <row r="786">
          <cell r="B786">
            <v>122055</v>
          </cell>
          <cell r="C786" t="str">
            <v>Phys Rev Accrual Allowance IP</v>
          </cell>
          <cell r="D786" t="str">
            <v>PRvAcrAlwI</v>
          </cell>
          <cell r="E786">
            <v>367</v>
          </cell>
          <cell r="F786" t="str">
            <v>A</v>
          </cell>
          <cell r="G786" t="str">
            <v>A</v>
          </cell>
          <cell r="H786" t="str">
            <v>N</v>
          </cell>
          <cell r="I786" t="str">
            <v>Asset</v>
          </cell>
          <cell r="J786">
            <v>0</v>
          </cell>
          <cell r="K786">
            <v>0</v>
          </cell>
          <cell r="L786" t="str">
            <v xml:space="preserve"> </v>
          </cell>
          <cell r="M786" t="str">
            <v xml:space="preserve"> </v>
          </cell>
          <cell r="N786">
            <v>0</v>
          </cell>
          <cell r="O786" t="str">
            <v xml:space="preserve"> </v>
          </cell>
          <cell r="P786">
            <v>0</v>
          </cell>
          <cell r="Q786">
            <v>0</v>
          </cell>
          <cell r="R786" t="str">
            <v xml:space="preserve"> </v>
          </cell>
          <cell r="S786" t="str">
            <v xml:space="preserve"> </v>
          </cell>
        </row>
        <row r="787">
          <cell r="B787">
            <v>122060</v>
          </cell>
          <cell r="C787" t="str">
            <v>Phys Rev Accrual Allowance OP</v>
          </cell>
          <cell r="D787" t="str">
            <v>PRvAcrAlwO</v>
          </cell>
          <cell r="E787">
            <v>367</v>
          </cell>
          <cell r="F787" t="str">
            <v>A</v>
          </cell>
          <cell r="G787" t="str">
            <v>A</v>
          </cell>
          <cell r="H787" t="str">
            <v>N</v>
          </cell>
          <cell r="I787" t="str">
            <v>Asset</v>
          </cell>
          <cell r="J787">
            <v>0</v>
          </cell>
          <cell r="K787">
            <v>0</v>
          </cell>
          <cell r="L787" t="str">
            <v xml:space="preserve"> </v>
          </cell>
          <cell r="M787" t="str">
            <v xml:space="preserve"> </v>
          </cell>
          <cell r="N787">
            <v>0</v>
          </cell>
          <cell r="O787" t="str">
            <v xml:space="preserve"> </v>
          </cell>
          <cell r="P787">
            <v>0</v>
          </cell>
          <cell r="Q787">
            <v>0</v>
          </cell>
          <cell r="R787" t="str">
            <v xml:space="preserve"> </v>
          </cell>
          <cell r="S787" t="str">
            <v xml:space="preserve"> </v>
          </cell>
        </row>
        <row r="788">
          <cell r="B788">
            <v>122100</v>
          </cell>
          <cell r="C788" t="str">
            <v>Other Rev Accrual Allowance</v>
          </cell>
          <cell r="D788" t="str">
            <v>OtRvAcrAlw</v>
          </cell>
          <cell r="E788">
            <v>367</v>
          </cell>
          <cell r="F788" t="str">
            <v>A</v>
          </cell>
          <cell r="G788" t="str">
            <v>A</v>
          </cell>
          <cell r="H788" t="str">
            <v>N</v>
          </cell>
          <cell r="I788" t="str">
            <v>Asset</v>
          </cell>
          <cell r="J788">
            <v>0</v>
          </cell>
          <cell r="K788">
            <v>0</v>
          </cell>
          <cell r="L788" t="str">
            <v xml:space="preserve"> </v>
          </cell>
          <cell r="M788" t="str">
            <v xml:space="preserve"> </v>
          </cell>
          <cell r="N788">
            <v>0</v>
          </cell>
          <cell r="O788" t="str">
            <v xml:space="preserve"> </v>
          </cell>
          <cell r="P788">
            <v>0</v>
          </cell>
          <cell r="Q788">
            <v>0</v>
          </cell>
          <cell r="R788" t="str">
            <v xml:space="preserve"> </v>
          </cell>
          <cell r="S788" t="str">
            <v xml:space="preserve"> </v>
          </cell>
        </row>
        <row r="789">
          <cell r="B789">
            <v>122105</v>
          </cell>
          <cell r="C789" t="str">
            <v>Other Rev Accrual Allowance IP</v>
          </cell>
          <cell r="D789" t="str">
            <v>RvAcrAlwIP</v>
          </cell>
          <cell r="E789">
            <v>367</v>
          </cell>
          <cell r="F789" t="str">
            <v>A</v>
          </cell>
          <cell r="G789" t="str">
            <v>A</v>
          </cell>
          <cell r="H789" t="str">
            <v>N</v>
          </cell>
          <cell r="I789" t="str">
            <v>Asset</v>
          </cell>
          <cell r="J789">
            <v>0</v>
          </cell>
          <cell r="K789">
            <v>0</v>
          </cell>
          <cell r="L789" t="str">
            <v xml:space="preserve"> </v>
          </cell>
          <cell r="M789" t="str">
            <v xml:space="preserve"> </v>
          </cell>
          <cell r="N789">
            <v>0</v>
          </cell>
          <cell r="O789" t="str">
            <v xml:space="preserve"> </v>
          </cell>
          <cell r="P789">
            <v>0</v>
          </cell>
          <cell r="Q789">
            <v>0</v>
          </cell>
          <cell r="R789" t="str">
            <v xml:space="preserve"> </v>
          </cell>
          <cell r="S789" t="str">
            <v xml:space="preserve"> </v>
          </cell>
        </row>
        <row r="790">
          <cell r="B790">
            <v>122110</v>
          </cell>
          <cell r="C790" t="str">
            <v>Other Rev Accrual Allowance OP</v>
          </cell>
          <cell r="D790" t="str">
            <v>RvAcrAlwOP</v>
          </cell>
          <cell r="E790">
            <v>367</v>
          </cell>
          <cell r="F790" t="str">
            <v>A</v>
          </cell>
          <cell r="G790" t="str">
            <v>A</v>
          </cell>
          <cell r="H790" t="str">
            <v>N</v>
          </cell>
          <cell r="I790" t="str">
            <v>Asset</v>
          </cell>
          <cell r="J790">
            <v>0</v>
          </cell>
          <cell r="K790">
            <v>0</v>
          </cell>
          <cell r="L790" t="str">
            <v xml:space="preserve"> </v>
          </cell>
          <cell r="M790" t="str">
            <v xml:space="preserve"> </v>
          </cell>
          <cell r="N790">
            <v>0</v>
          </cell>
          <cell r="O790" t="str">
            <v xml:space="preserve"> </v>
          </cell>
          <cell r="P790">
            <v>0</v>
          </cell>
          <cell r="Q790">
            <v>0</v>
          </cell>
          <cell r="R790" t="str">
            <v xml:space="preserve"> </v>
          </cell>
          <cell r="S790" t="str">
            <v xml:space="preserve"> </v>
          </cell>
        </row>
        <row r="791">
          <cell r="B791">
            <v>122250</v>
          </cell>
          <cell r="C791" t="str">
            <v>Allowance for Contractuals</v>
          </cell>
          <cell r="D791" t="str">
            <v>Allowance</v>
          </cell>
          <cell r="E791">
            <v>40625</v>
          </cell>
          <cell r="F791" t="str">
            <v>I</v>
          </cell>
          <cell r="G791" t="str">
            <v>A</v>
          </cell>
          <cell r="H791" t="str">
            <v>N</v>
          </cell>
          <cell r="I791" t="str">
            <v>Asset</v>
          </cell>
          <cell r="J791">
            <v>0</v>
          </cell>
          <cell r="K791" t="str">
            <v>Invalid Account</v>
          </cell>
          <cell r="L791" t="str">
            <v xml:space="preserve"> </v>
          </cell>
          <cell r="M791" t="str">
            <v xml:space="preserve"> </v>
          </cell>
          <cell r="N791">
            <v>0</v>
          </cell>
          <cell r="O791" t="str">
            <v xml:space="preserve"> </v>
          </cell>
          <cell r="P791">
            <v>0</v>
          </cell>
          <cell r="Q791">
            <v>0</v>
          </cell>
          <cell r="R791" t="str">
            <v xml:space="preserve"> </v>
          </cell>
          <cell r="S791" t="str">
            <v xml:space="preserve"> </v>
          </cell>
        </row>
        <row r="792">
          <cell r="B792">
            <v>122250</v>
          </cell>
          <cell r="C792" t="str">
            <v>Allowance for Contractuals</v>
          </cell>
          <cell r="D792" t="str">
            <v>Allowance</v>
          </cell>
          <cell r="E792">
            <v>367</v>
          </cell>
          <cell r="F792" t="str">
            <v>I</v>
          </cell>
          <cell r="G792" t="str">
            <v>A</v>
          </cell>
          <cell r="H792" t="str">
            <v>N</v>
          </cell>
          <cell r="I792" t="str">
            <v>Asset</v>
          </cell>
          <cell r="J792">
            <v>0</v>
          </cell>
          <cell r="K792" t="str">
            <v>Invalid Account</v>
          </cell>
          <cell r="L792" t="str">
            <v xml:space="preserve"> </v>
          </cell>
          <cell r="M792" t="str">
            <v xml:space="preserve"> </v>
          </cell>
          <cell r="N792">
            <v>0</v>
          </cell>
          <cell r="O792" t="str">
            <v xml:space="preserve"> </v>
          </cell>
          <cell r="P792">
            <v>0</v>
          </cell>
          <cell r="Q792">
            <v>0</v>
          </cell>
          <cell r="R792" t="str">
            <v xml:space="preserve"> </v>
          </cell>
          <cell r="S792" t="str">
            <v xml:space="preserve"> </v>
          </cell>
        </row>
        <row r="793">
          <cell r="B793">
            <v>122750</v>
          </cell>
          <cell r="C793" t="str">
            <v>Allow for Charity Acute</v>
          </cell>
          <cell r="D793" t="str">
            <v>Allow for</v>
          </cell>
          <cell r="E793">
            <v>367</v>
          </cell>
          <cell r="F793" t="str">
            <v>A</v>
          </cell>
          <cell r="G793" t="str">
            <v>A</v>
          </cell>
          <cell r="H793" t="str">
            <v>N</v>
          </cell>
          <cell r="I793" t="str">
            <v>Asset</v>
          </cell>
          <cell r="J793">
            <v>0</v>
          </cell>
          <cell r="K793">
            <v>0</v>
          </cell>
          <cell r="L793" t="str">
            <v xml:space="preserve"> </v>
          </cell>
          <cell r="M793" t="str">
            <v xml:space="preserve"> </v>
          </cell>
          <cell r="N793">
            <v>0</v>
          </cell>
          <cell r="O793" t="str">
            <v xml:space="preserve"> </v>
          </cell>
          <cell r="P793">
            <v>0</v>
          </cell>
          <cell r="Q793">
            <v>0</v>
          </cell>
          <cell r="R793" t="str">
            <v xml:space="preserve"> </v>
          </cell>
          <cell r="S793" t="str">
            <v xml:space="preserve"> </v>
          </cell>
        </row>
        <row r="794">
          <cell r="B794">
            <v>122755</v>
          </cell>
          <cell r="C794" t="str">
            <v>Allow for Charity Acute IP</v>
          </cell>
          <cell r="D794" t="str">
            <v>Allow for</v>
          </cell>
          <cell r="E794">
            <v>367</v>
          </cell>
          <cell r="F794" t="str">
            <v>A</v>
          </cell>
          <cell r="G794" t="str">
            <v>A</v>
          </cell>
          <cell r="H794" t="str">
            <v>N</v>
          </cell>
          <cell r="I794" t="str">
            <v>Asset</v>
          </cell>
          <cell r="J794">
            <v>0</v>
          </cell>
          <cell r="K794">
            <v>0</v>
          </cell>
          <cell r="L794" t="str">
            <v xml:space="preserve"> </v>
          </cell>
          <cell r="M794" t="str">
            <v xml:space="preserve"> </v>
          </cell>
          <cell r="N794">
            <v>0</v>
          </cell>
          <cell r="O794" t="str">
            <v xml:space="preserve"> </v>
          </cell>
          <cell r="P794">
            <v>0</v>
          </cell>
          <cell r="Q794">
            <v>0</v>
          </cell>
          <cell r="R794" t="str">
            <v xml:space="preserve"> </v>
          </cell>
          <cell r="S794" t="str">
            <v xml:space="preserve"> </v>
          </cell>
        </row>
        <row r="795">
          <cell r="B795">
            <v>122760</v>
          </cell>
          <cell r="C795" t="str">
            <v>Allow for Charity Acute OP</v>
          </cell>
          <cell r="D795" t="str">
            <v>Allow for</v>
          </cell>
          <cell r="E795">
            <v>367</v>
          </cell>
          <cell r="F795" t="str">
            <v>A</v>
          </cell>
          <cell r="G795" t="str">
            <v>A</v>
          </cell>
          <cell r="H795" t="str">
            <v>N</v>
          </cell>
          <cell r="I795" t="str">
            <v>Asset</v>
          </cell>
          <cell r="J795">
            <v>0</v>
          </cell>
          <cell r="K795">
            <v>0</v>
          </cell>
          <cell r="L795" t="str">
            <v xml:space="preserve"> </v>
          </cell>
          <cell r="M795" t="str">
            <v xml:space="preserve"> </v>
          </cell>
          <cell r="N795">
            <v>0</v>
          </cell>
          <cell r="O795" t="str">
            <v xml:space="preserve"> </v>
          </cell>
          <cell r="P795">
            <v>0</v>
          </cell>
          <cell r="Q795">
            <v>0</v>
          </cell>
          <cell r="R795" t="str">
            <v xml:space="preserve"> </v>
          </cell>
          <cell r="S795" t="str">
            <v xml:space="preserve"> </v>
          </cell>
        </row>
        <row r="796">
          <cell r="B796">
            <v>122765</v>
          </cell>
          <cell r="C796" t="str">
            <v>Allow for Charity</v>
          </cell>
          <cell r="D796" t="str">
            <v>Allow for</v>
          </cell>
          <cell r="E796">
            <v>367</v>
          </cell>
          <cell r="F796" t="str">
            <v>A</v>
          </cell>
          <cell r="G796" t="str">
            <v>A</v>
          </cell>
          <cell r="H796" t="str">
            <v>N</v>
          </cell>
          <cell r="I796" t="str">
            <v>Asset</v>
          </cell>
          <cell r="J796">
            <v>0</v>
          </cell>
          <cell r="K796">
            <v>0</v>
          </cell>
          <cell r="L796" t="str">
            <v xml:space="preserve"> </v>
          </cell>
          <cell r="M796" t="str">
            <v xml:space="preserve"> </v>
          </cell>
          <cell r="N796">
            <v>0</v>
          </cell>
          <cell r="O796" t="str">
            <v xml:space="preserve"> </v>
          </cell>
          <cell r="P796">
            <v>0</v>
          </cell>
          <cell r="Q796">
            <v>0</v>
          </cell>
          <cell r="R796" t="str">
            <v xml:space="preserve"> </v>
          </cell>
          <cell r="S796" t="str">
            <v xml:space="preserve"> </v>
          </cell>
        </row>
        <row r="797">
          <cell r="B797">
            <v>123250</v>
          </cell>
          <cell r="C797" t="str">
            <v>AllowChtyAcuteSpecResOutModel</v>
          </cell>
          <cell r="D797" t="str">
            <v>AllowChtyA</v>
          </cell>
          <cell r="E797">
            <v>367</v>
          </cell>
          <cell r="F797" t="str">
            <v>A</v>
          </cell>
          <cell r="G797" t="str">
            <v>A</v>
          </cell>
          <cell r="H797" t="str">
            <v>N</v>
          </cell>
          <cell r="I797" t="str">
            <v>Asset</v>
          </cell>
          <cell r="J797">
            <v>0</v>
          </cell>
          <cell r="K797">
            <v>0</v>
          </cell>
          <cell r="L797" t="str">
            <v xml:space="preserve"> </v>
          </cell>
          <cell r="M797" t="str">
            <v xml:space="preserve"> </v>
          </cell>
          <cell r="N797">
            <v>0</v>
          </cell>
          <cell r="O797" t="str">
            <v xml:space="preserve"> </v>
          </cell>
          <cell r="P797">
            <v>0</v>
          </cell>
          <cell r="Q797">
            <v>0</v>
          </cell>
          <cell r="R797" t="str">
            <v xml:space="preserve"> </v>
          </cell>
          <cell r="S797" t="str">
            <v xml:space="preserve"> </v>
          </cell>
        </row>
        <row r="798">
          <cell r="B798">
            <v>123255</v>
          </cell>
          <cell r="C798" t="str">
            <v>AllowChtyActSpecResOutModelIP</v>
          </cell>
          <cell r="D798" t="str">
            <v>AllowChtyA</v>
          </cell>
          <cell r="E798">
            <v>367</v>
          </cell>
          <cell r="F798" t="str">
            <v>A</v>
          </cell>
          <cell r="G798" t="str">
            <v>A</v>
          </cell>
          <cell r="H798" t="str">
            <v>N</v>
          </cell>
          <cell r="I798" t="str">
            <v>Asset</v>
          </cell>
          <cell r="J798">
            <v>0</v>
          </cell>
          <cell r="K798">
            <v>0</v>
          </cell>
          <cell r="L798" t="str">
            <v xml:space="preserve"> </v>
          </cell>
          <cell r="M798" t="str">
            <v xml:space="preserve"> </v>
          </cell>
          <cell r="N798">
            <v>0</v>
          </cell>
          <cell r="O798" t="str">
            <v xml:space="preserve"> </v>
          </cell>
          <cell r="P798">
            <v>0</v>
          </cell>
          <cell r="Q798">
            <v>0</v>
          </cell>
          <cell r="R798" t="str">
            <v xml:space="preserve"> </v>
          </cell>
          <cell r="S798" t="str">
            <v xml:space="preserve"> </v>
          </cell>
        </row>
        <row r="799">
          <cell r="B799">
            <v>123260</v>
          </cell>
          <cell r="C799" t="str">
            <v>AllowChtyActSpecResOutModelOP</v>
          </cell>
          <cell r="D799" t="str">
            <v>AllowChtyA</v>
          </cell>
          <cell r="E799">
            <v>367</v>
          </cell>
          <cell r="F799" t="str">
            <v>A</v>
          </cell>
          <cell r="G799" t="str">
            <v>A</v>
          </cell>
          <cell r="H799" t="str">
            <v>N</v>
          </cell>
          <cell r="I799" t="str">
            <v>Asset</v>
          </cell>
          <cell r="J799">
            <v>0</v>
          </cell>
          <cell r="K799">
            <v>0</v>
          </cell>
          <cell r="L799" t="str">
            <v xml:space="preserve"> </v>
          </cell>
          <cell r="M799" t="str">
            <v xml:space="preserve"> </v>
          </cell>
          <cell r="N799">
            <v>0</v>
          </cell>
          <cell r="O799" t="str">
            <v xml:space="preserve"> </v>
          </cell>
          <cell r="P799">
            <v>0</v>
          </cell>
          <cell r="Q799">
            <v>0</v>
          </cell>
          <cell r="R799" t="str">
            <v xml:space="preserve"> </v>
          </cell>
          <cell r="S799" t="str">
            <v xml:space="preserve"> </v>
          </cell>
        </row>
        <row r="800">
          <cell r="B800">
            <v>123265</v>
          </cell>
          <cell r="C800" t="str">
            <v>Allow Charity Spec Reserve OOM</v>
          </cell>
          <cell r="D800" t="str">
            <v>Allow Char</v>
          </cell>
          <cell r="E800">
            <v>367</v>
          </cell>
          <cell r="F800" t="str">
            <v>A</v>
          </cell>
          <cell r="G800" t="str">
            <v>A</v>
          </cell>
          <cell r="H800" t="str">
            <v>N</v>
          </cell>
          <cell r="I800" t="str">
            <v>Asset</v>
          </cell>
          <cell r="J800">
            <v>0</v>
          </cell>
          <cell r="K800">
            <v>0</v>
          </cell>
          <cell r="L800" t="str">
            <v xml:space="preserve"> </v>
          </cell>
          <cell r="M800" t="str">
            <v xml:space="preserve"> </v>
          </cell>
          <cell r="N800">
            <v>0</v>
          </cell>
          <cell r="O800" t="str">
            <v xml:space="preserve"> </v>
          </cell>
          <cell r="P800">
            <v>0</v>
          </cell>
          <cell r="Q800">
            <v>0</v>
          </cell>
          <cell r="R800" t="str">
            <v xml:space="preserve"> </v>
          </cell>
          <cell r="S800" t="str">
            <v xml:space="preserve"> </v>
          </cell>
        </row>
        <row r="801">
          <cell r="B801">
            <v>123750</v>
          </cell>
          <cell r="C801" t="str">
            <v>Allow Other NonAcute Charity</v>
          </cell>
          <cell r="D801" t="str">
            <v>Allow Othe</v>
          </cell>
          <cell r="E801">
            <v>367</v>
          </cell>
          <cell r="F801" t="str">
            <v>A</v>
          </cell>
          <cell r="G801" t="str">
            <v>A</v>
          </cell>
          <cell r="H801" t="str">
            <v>N</v>
          </cell>
          <cell r="I801" t="str">
            <v>Asset</v>
          </cell>
          <cell r="J801">
            <v>0</v>
          </cell>
          <cell r="K801">
            <v>0</v>
          </cell>
          <cell r="L801" t="str">
            <v xml:space="preserve"> </v>
          </cell>
          <cell r="M801" t="str">
            <v xml:space="preserve"> </v>
          </cell>
          <cell r="N801">
            <v>0</v>
          </cell>
          <cell r="O801" t="str">
            <v xml:space="preserve"> </v>
          </cell>
          <cell r="P801">
            <v>0</v>
          </cell>
          <cell r="Q801">
            <v>0</v>
          </cell>
          <cell r="R801" t="str">
            <v xml:space="preserve"> </v>
          </cell>
          <cell r="S801" t="str">
            <v xml:space="preserve"> </v>
          </cell>
        </row>
        <row r="802">
          <cell r="B802">
            <v>123755</v>
          </cell>
          <cell r="C802" t="str">
            <v>AllowOtherNonAcuteCharityIP</v>
          </cell>
          <cell r="D802" t="str">
            <v>AllowOther</v>
          </cell>
          <cell r="E802">
            <v>367</v>
          </cell>
          <cell r="F802" t="str">
            <v>A</v>
          </cell>
          <cell r="G802" t="str">
            <v>A</v>
          </cell>
          <cell r="H802" t="str">
            <v>N</v>
          </cell>
          <cell r="I802" t="str">
            <v>Asset</v>
          </cell>
          <cell r="J802">
            <v>0</v>
          </cell>
          <cell r="K802">
            <v>0</v>
          </cell>
          <cell r="L802" t="str">
            <v xml:space="preserve"> </v>
          </cell>
          <cell r="M802" t="str">
            <v xml:space="preserve"> </v>
          </cell>
          <cell r="N802">
            <v>0</v>
          </cell>
          <cell r="O802" t="str">
            <v xml:space="preserve"> </v>
          </cell>
          <cell r="P802">
            <v>0</v>
          </cell>
          <cell r="Q802">
            <v>0</v>
          </cell>
          <cell r="R802" t="str">
            <v xml:space="preserve"> </v>
          </cell>
          <cell r="S802" t="str">
            <v xml:space="preserve"> </v>
          </cell>
        </row>
        <row r="803">
          <cell r="B803">
            <v>123760</v>
          </cell>
          <cell r="C803" t="str">
            <v>AllowOtherNonAcuteCharityOP</v>
          </cell>
          <cell r="D803" t="str">
            <v>AllowOther</v>
          </cell>
          <cell r="E803">
            <v>367</v>
          </cell>
          <cell r="F803" t="str">
            <v>A</v>
          </cell>
          <cell r="G803" t="str">
            <v>A</v>
          </cell>
          <cell r="H803" t="str">
            <v>N</v>
          </cell>
          <cell r="I803" t="str">
            <v>Asset</v>
          </cell>
          <cell r="J803">
            <v>0</v>
          </cell>
          <cell r="K803">
            <v>0</v>
          </cell>
          <cell r="L803" t="str">
            <v xml:space="preserve"> </v>
          </cell>
          <cell r="M803" t="str">
            <v xml:space="preserve"> </v>
          </cell>
          <cell r="N803">
            <v>0</v>
          </cell>
          <cell r="O803" t="str">
            <v xml:space="preserve"> </v>
          </cell>
          <cell r="P803">
            <v>0</v>
          </cell>
          <cell r="Q803">
            <v>0</v>
          </cell>
          <cell r="R803" t="str">
            <v xml:space="preserve"> </v>
          </cell>
          <cell r="S803" t="str">
            <v xml:space="preserve"> </v>
          </cell>
        </row>
        <row r="804">
          <cell r="B804">
            <v>124250</v>
          </cell>
          <cell r="C804" t="str">
            <v>AllwOthrNonActChrtySpecResOutM</v>
          </cell>
          <cell r="D804" t="str">
            <v>AllwOthrNo</v>
          </cell>
          <cell r="E804">
            <v>367</v>
          </cell>
          <cell r="F804" t="str">
            <v>A</v>
          </cell>
          <cell r="G804" t="str">
            <v>A</v>
          </cell>
          <cell r="H804" t="str">
            <v>N</v>
          </cell>
          <cell r="I804" t="str">
            <v>Asset</v>
          </cell>
          <cell r="J804">
            <v>0</v>
          </cell>
          <cell r="K804">
            <v>0</v>
          </cell>
          <cell r="L804" t="str">
            <v xml:space="preserve"> </v>
          </cell>
          <cell r="M804" t="str">
            <v xml:space="preserve"> </v>
          </cell>
          <cell r="N804">
            <v>0</v>
          </cell>
          <cell r="O804" t="str">
            <v xml:space="preserve"> </v>
          </cell>
          <cell r="P804">
            <v>0</v>
          </cell>
          <cell r="Q804">
            <v>0</v>
          </cell>
          <cell r="R804" t="str">
            <v xml:space="preserve"> </v>
          </cell>
          <cell r="S804" t="str">
            <v xml:space="preserve"> </v>
          </cell>
        </row>
        <row r="805">
          <cell r="B805">
            <v>124255</v>
          </cell>
          <cell r="C805" t="str">
            <v>AllwOtrNonActChrtySpecResOutM</v>
          </cell>
          <cell r="D805" t="str">
            <v>AllwOthrNo</v>
          </cell>
          <cell r="E805">
            <v>367</v>
          </cell>
          <cell r="F805" t="str">
            <v>A</v>
          </cell>
          <cell r="G805" t="str">
            <v>A</v>
          </cell>
          <cell r="H805" t="str">
            <v>N</v>
          </cell>
          <cell r="I805" t="str">
            <v>Asset</v>
          </cell>
          <cell r="J805">
            <v>0</v>
          </cell>
          <cell r="K805">
            <v>0</v>
          </cell>
          <cell r="L805" t="str">
            <v xml:space="preserve"> </v>
          </cell>
          <cell r="M805" t="str">
            <v xml:space="preserve"> </v>
          </cell>
          <cell r="N805">
            <v>0</v>
          </cell>
          <cell r="O805" t="str">
            <v xml:space="preserve"> </v>
          </cell>
          <cell r="P805">
            <v>0</v>
          </cell>
          <cell r="Q805">
            <v>0</v>
          </cell>
          <cell r="R805" t="str">
            <v xml:space="preserve"> </v>
          </cell>
          <cell r="S805" t="str">
            <v xml:space="preserve"> </v>
          </cell>
        </row>
        <row r="806">
          <cell r="B806">
            <v>124260</v>
          </cell>
          <cell r="C806" t="str">
            <v>Alw OtrNonActChrtySpecResOutM</v>
          </cell>
          <cell r="D806" t="str">
            <v>AllwOthrNo</v>
          </cell>
          <cell r="E806">
            <v>367</v>
          </cell>
          <cell r="F806" t="str">
            <v>A</v>
          </cell>
          <cell r="G806" t="str">
            <v>A</v>
          </cell>
          <cell r="H806" t="str">
            <v>N</v>
          </cell>
          <cell r="I806" t="str">
            <v>Asset</v>
          </cell>
          <cell r="J806">
            <v>0</v>
          </cell>
          <cell r="K806">
            <v>0</v>
          </cell>
          <cell r="L806" t="str">
            <v xml:space="preserve"> </v>
          </cell>
          <cell r="M806" t="str">
            <v xml:space="preserve"> </v>
          </cell>
          <cell r="N806">
            <v>0</v>
          </cell>
          <cell r="O806" t="str">
            <v xml:space="preserve"> </v>
          </cell>
          <cell r="P806">
            <v>0</v>
          </cell>
          <cell r="Q806">
            <v>0</v>
          </cell>
          <cell r="R806" t="str">
            <v xml:space="preserve"> </v>
          </cell>
          <cell r="S806" t="str">
            <v xml:space="preserve"> </v>
          </cell>
        </row>
        <row r="807">
          <cell r="B807">
            <v>124500</v>
          </cell>
          <cell r="C807" t="str">
            <v>Allow for Physician Charity</v>
          </cell>
          <cell r="D807" t="str">
            <v>Allow for</v>
          </cell>
          <cell r="E807">
            <v>367</v>
          </cell>
          <cell r="F807" t="str">
            <v>A</v>
          </cell>
          <cell r="G807" t="str">
            <v>A</v>
          </cell>
          <cell r="H807" t="str">
            <v>N</v>
          </cell>
          <cell r="I807" t="str">
            <v>Asset</v>
          </cell>
          <cell r="J807">
            <v>0</v>
          </cell>
          <cell r="K807">
            <v>0</v>
          </cell>
          <cell r="L807" t="str">
            <v xml:space="preserve"> </v>
          </cell>
          <cell r="M807" t="str">
            <v xml:space="preserve"> </v>
          </cell>
          <cell r="N807">
            <v>0</v>
          </cell>
          <cell r="O807" t="str">
            <v xml:space="preserve"> </v>
          </cell>
          <cell r="P807">
            <v>0</v>
          </cell>
          <cell r="Q807">
            <v>0</v>
          </cell>
          <cell r="R807" t="str">
            <v xml:space="preserve"> </v>
          </cell>
          <cell r="S807" t="str">
            <v xml:space="preserve"> </v>
          </cell>
        </row>
        <row r="808">
          <cell r="B808">
            <v>124505</v>
          </cell>
          <cell r="C808" t="str">
            <v>Allow for Phys Charity IP</v>
          </cell>
          <cell r="D808" t="str">
            <v>Allow for</v>
          </cell>
          <cell r="E808">
            <v>367</v>
          </cell>
          <cell r="F808" t="str">
            <v>A</v>
          </cell>
          <cell r="G808" t="str">
            <v>A</v>
          </cell>
          <cell r="H808" t="str">
            <v>N</v>
          </cell>
          <cell r="I808" t="str">
            <v>Asset</v>
          </cell>
          <cell r="J808">
            <v>0</v>
          </cell>
          <cell r="K808">
            <v>0</v>
          </cell>
          <cell r="L808" t="str">
            <v xml:space="preserve"> </v>
          </cell>
          <cell r="M808" t="str">
            <v xml:space="preserve"> </v>
          </cell>
          <cell r="N808">
            <v>0</v>
          </cell>
          <cell r="O808" t="str">
            <v xml:space="preserve"> </v>
          </cell>
          <cell r="P808">
            <v>0</v>
          </cell>
          <cell r="Q808">
            <v>0</v>
          </cell>
          <cell r="R808" t="str">
            <v xml:space="preserve"> </v>
          </cell>
          <cell r="S808" t="str">
            <v xml:space="preserve"> </v>
          </cell>
        </row>
        <row r="809">
          <cell r="B809">
            <v>124510</v>
          </cell>
          <cell r="C809" t="str">
            <v>Allow for Phys Charity OP</v>
          </cell>
          <cell r="D809" t="str">
            <v>Allow for</v>
          </cell>
          <cell r="E809">
            <v>367</v>
          </cell>
          <cell r="F809" t="str">
            <v>A</v>
          </cell>
          <cell r="G809" t="str">
            <v>A</v>
          </cell>
          <cell r="H809" t="str">
            <v>N</v>
          </cell>
          <cell r="I809" t="str">
            <v>Asset</v>
          </cell>
          <cell r="J809">
            <v>0</v>
          </cell>
          <cell r="K809">
            <v>0</v>
          </cell>
          <cell r="L809" t="str">
            <v xml:space="preserve"> </v>
          </cell>
          <cell r="M809" t="str">
            <v xml:space="preserve"> </v>
          </cell>
          <cell r="N809">
            <v>0</v>
          </cell>
          <cell r="O809" t="str">
            <v xml:space="preserve"> </v>
          </cell>
          <cell r="P809">
            <v>0</v>
          </cell>
          <cell r="Q809">
            <v>0</v>
          </cell>
          <cell r="R809" t="str">
            <v xml:space="preserve"> </v>
          </cell>
          <cell r="S809" t="str">
            <v xml:space="preserve"> </v>
          </cell>
        </row>
        <row r="810">
          <cell r="B810">
            <v>124750</v>
          </cell>
          <cell r="C810" t="str">
            <v>AllowPhysCharitySpecReserve</v>
          </cell>
          <cell r="D810" t="str">
            <v>AllowPhysC</v>
          </cell>
          <cell r="E810">
            <v>367</v>
          </cell>
          <cell r="F810" t="str">
            <v>A</v>
          </cell>
          <cell r="G810" t="str">
            <v>A</v>
          </cell>
          <cell r="H810" t="str">
            <v>N</v>
          </cell>
          <cell r="I810" t="str">
            <v>Asset</v>
          </cell>
          <cell r="J810">
            <v>0</v>
          </cell>
          <cell r="K810">
            <v>0</v>
          </cell>
          <cell r="L810" t="str">
            <v xml:space="preserve"> </v>
          </cell>
          <cell r="M810" t="str">
            <v xml:space="preserve"> </v>
          </cell>
          <cell r="N810">
            <v>0</v>
          </cell>
          <cell r="O810" t="str">
            <v xml:space="preserve"> </v>
          </cell>
          <cell r="P810">
            <v>0</v>
          </cell>
          <cell r="Q810">
            <v>0</v>
          </cell>
          <cell r="R810" t="str">
            <v xml:space="preserve"> </v>
          </cell>
          <cell r="S810" t="str">
            <v xml:space="preserve"> </v>
          </cell>
        </row>
        <row r="811">
          <cell r="B811">
            <v>124755</v>
          </cell>
          <cell r="C811" t="str">
            <v>AllowPhysCharitySpecReserveIP</v>
          </cell>
          <cell r="D811" t="str">
            <v>AllowPhysC</v>
          </cell>
          <cell r="E811">
            <v>367</v>
          </cell>
          <cell r="F811" t="str">
            <v>A</v>
          </cell>
          <cell r="G811" t="str">
            <v>A</v>
          </cell>
          <cell r="H811" t="str">
            <v>N</v>
          </cell>
          <cell r="I811" t="str">
            <v>Asset</v>
          </cell>
          <cell r="J811">
            <v>0</v>
          </cell>
          <cell r="K811">
            <v>0</v>
          </cell>
          <cell r="L811" t="str">
            <v xml:space="preserve"> </v>
          </cell>
          <cell r="M811" t="str">
            <v xml:space="preserve"> </v>
          </cell>
          <cell r="N811">
            <v>0</v>
          </cell>
          <cell r="O811" t="str">
            <v xml:space="preserve"> </v>
          </cell>
          <cell r="P811">
            <v>0</v>
          </cell>
          <cell r="Q811">
            <v>0</v>
          </cell>
          <cell r="R811" t="str">
            <v xml:space="preserve"> </v>
          </cell>
          <cell r="S811" t="str">
            <v xml:space="preserve"> </v>
          </cell>
        </row>
        <row r="812">
          <cell r="B812">
            <v>124780</v>
          </cell>
          <cell r="C812" t="str">
            <v>AllowPhysCharitySpecReserveOP</v>
          </cell>
          <cell r="D812" t="str">
            <v>AllowPhysC</v>
          </cell>
          <cell r="E812">
            <v>367</v>
          </cell>
          <cell r="F812" t="str">
            <v>A</v>
          </cell>
          <cell r="G812" t="str">
            <v>A</v>
          </cell>
          <cell r="H812" t="str">
            <v>N</v>
          </cell>
          <cell r="I812" t="str">
            <v>Asset</v>
          </cell>
          <cell r="J812">
            <v>0</v>
          </cell>
          <cell r="K812">
            <v>0</v>
          </cell>
          <cell r="L812" t="str">
            <v xml:space="preserve"> </v>
          </cell>
          <cell r="M812" t="str">
            <v xml:space="preserve"> </v>
          </cell>
          <cell r="N812">
            <v>0</v>
          </cell>
          <cell r="O812" t="str">
            <v xml:space="preserve"> </v>
          </cell>
          <cell r="P812">
            <v>0</v>
          </cell>
          <cell r="Q812">
            <v>0</v>
          </cell>
          <cell r="R812" t="str">
            <v xml:space="preserve"> </v>
          </cell>
          <cell r="S812" t="str">
            <v xml:space="preserve"> </v>
          </cell>
        </row>
        <row r="813">
          <cell r="B813">
            <v>125250</v>
          </cell>
          <cell r="C813" t="str">
            <v>Allow for Acute Doubtful Acnts</v>
          </cell>
          <cell r="D813" t="str">
            <v>Allow for</v>
          </cell>
          <cell r="E813">
            <v>367</v>
          </cell>
          <cell r="F813" t="str">
            <v>A</v>
          </cell>
          <cell r="G813" t="str">
            <v>A</v>
          </cell>
          <cell r="H813" t="str">
            <v>N</v>
          </cell>
          <cell r="I813" t="str">
            <v>Asset</v>
          </cell>
          <cell r="J813">
            <v>0</v>
          </cell>
          <cell r="K813">
            <v>0</v>
          </cell>
          <cell r="L813" t="str">
            <v xml:space="preserve"> </v>
          </cell>
          <cell r="M813" t="str">
            <v xml:space="preserve"> </v>
          </cell>
          <cell r="N813">
            <v>0</v>
          </cell>
          <cell r="O813" t="str">
            <v xml:space="preserve"> </v>
          </cell>
          <cell r="P813">
            <v>0</v>
          </cell>
          <cell r="Q813">
            <v>0</v>
          </cell>
          <cell r="R813" t="str">
            <v xml:space="preserve"> </v>
          </cell>
          <cell r="S813" t="str">
            <v xml:space="preserve"> </v>
          </cell>
        </row>
        <row r="814">
          <cell r="B814">
            <v>125255</v>
          </cell>
          <cell r="C814" t="str">
            <v>Allow Acute Doubtful Acnts IP</v>
          </cell>
          <cell r="D814" t="str">
            <v>Allow Acut</v>
          </cell>
          <cell r="E814">
            <v>367</v>
          </cell>
          <cell r="F814" t="str">
            <v>A</v>
          </cell>
          <cell r="G814" t="str">
            <v>A</v>
          </cell>
          <cell r="H814" t="str">
            <v>N</v>
          </cell>
          <cell r="I814" t="str">
            <v>Asset</v>
          </cell>
          <cell r="J814">
            <v>0</v>
          </cell>
          <cell r="K814">
            <v>0</v>
          </cell>
          <cell r="L814" t="str">
            <v xml:space="preserve"> </v>
          </cell>
          <cell r="M814" t="str">
            <v xml:space="preserve"> </v>
          </cell>
          <cell r="N814">
            <v>0</v>
          </cell>
          <cell r="O814" t="str">
            <v xml:space="preserve"> </v>
          </cell>
          <cell r="P814">
            <v>0</v>
          </cell>
          <cell r="Q814">
            <v>0</v>
          </cell>
          <cell r="R814" t="str">
            <v xml:space="preserve"> </v>
          </cell>
          <cell r="S814" t="str">
            <v xml:space="preserve"> </v>
          </cell>
        </row>
        <row r="815">
          <cell r="B815">
            <v>125260</v>
          </cell>
          <cell r="C815" t="str">
            <v>Allow Acute Doubtful Acnts OP</v>
          </cell>
          <cell r="D815" t="str">
            <v>Allow Acut</v>
          </cell>
          <cell r="E815">
            <v>367</v>
          </cell>
          <cell r="F815" t="str">
            <v>A</v>
          </cell>
          <cell r="G815" t="str">
            <v>A</v>
          </cell>
          <cell r="H815" t="str">
            <v>N</v>
          </cell>
          <cell r="I815" t="str">
            <v>Asset</v>
          </cell>
          <cell r="J815">
            <v>0</v>
          </cell>
          <cell r="K815">
            <v>0</v>
          </cell>
          <cell r="L815" t="str">
            <v xml:space="preserve"> </v>
          </cell>
          <cell r="M815" t="str">
            <v xml:space="preserve"> </v>
          </cell>
          <cell r="N815">
            <v>0</v>
          </cell>
          <cell r="O815" t="str">
            <v xml:space="preserve"> </v>
          </cell>
          <cell r="P815">
            <v>0</v>
          </cell>
          <cell r="Q815">
            <v>0</v>
          </cell>
          <cell r="R815" t="str">
            <v xml:space="preserve"> </v>
          </cell>
          <cell r="S815" t="str">
            <v xml:space="preserve"> </v>
          </cell>
        </row>
        <row r="816">
          <cell r="B816">
            <v>125265</v>
          </cell>
          <cell r="C816" t="str">
            <v>Allowance Doubtful Accounts</v>
          </cell>
          <cell r="D816" t="str">
            <v>Allowance</v>
          </cell>
          <cell r="E816">
            <v>367</v>
          </cell>
          <cell r="F816" t="str">
            <v>A</v>
          </cell>
          <cell r="G816" t="str">
            <v>A</v>
          </cell>
          <cell r="H816" t="str">
            <v>N</v>
          </cell>
          <cell r="I816" t="str">
            <v>Asset</v>
          </cell>
          <cell r="J816">
            <v>0</v>
          </cell>
          <cell r="K816">
            <v>0</v>
          </cell>
          <cell r="L816" t="str">
            <v xml:space="preserve"> </v>
          </cell>
          <cell r="M816" t="str">
            <v xml:space="preserve"> </v>
          </cell>
          <cell r="N816">
            <v>0</v>
          </cell>
          <cell r="O816" t="str">
            <v xml:space="preserve"> </v>
          </cell>
          <cell r="P816">
            <v>0</v>
          </cell>
          <cell r="Q816">
            <v>0</v>
          </cell>
          <cell r="R816" t="str">
            <v xml:space="preserve"> </v>
          </cell>
          <cell r="S816" t="str">
            <v xml:space="preserve"> </v>
          </cell>
        </row>
        <row r="817">
          <cell r="B817">
            <v>125270</v>
          </cell>
          <cell r="C817" t="str">
            <v>AllowanceforDoubtfulAccountsIP</v>
          </cell>
          <cell r="D817" t="str">
            <v>Allowancef</v>
          </cell>
          <cell r="E817">
            <v>367</v>
          </cell>
          <cell r="F817" t="str">
            <v>A</v>
          </cell>
          <cell r="G817" t="str">
            <v>A</v>
          </cell>
          <cell r="H817" t="str">
            <v>N</v>
          </cell>
          <cell r="I817" t="str">
            <v>Asset</v>
          </cell>
          <cell r="J817">
            <v>0</v>
          </cell>
          <cell r="K817">
            <v>0</v>
          </cell>
          <cell r="L817" t="str">
            <v xml:space="preserve"> </v>
          </cell>
          <cell r="M817" t="str">
            <v xml:space="preserve"> </v>
          </cell>
          <cell r="N817">
            <v>0</v>
          </cell>
          <cell r="O817" t="str">
            <v xml:space="preserve"> </v>
          </cell>
          <cell r="P817">
            <v>0</v>
          </cell>
          <cell r="Q817">
            <v>0</v>
          </cell>
          <cell r="R817" t="str">
            <v xml:space="preserve"> </v>
          </cell>
          <cell r="S817" t="str">
            <v xml:space="preserve"> </v>
          </cell>
        </row>
        <row r="818">
          <cell r="B818">
            <v>125275</v>
          </cell>
          <cell r="C818" t="str">
            <v>AllowanceforDoubtfulAccountsOP</v>
          </cell>
          <cell r="D818" t="str">
            <v>Allowancef</v>
          </cell>
          <cell r="E818">
            <v>367</v>
          </cell>
          <cell r="F818" t="str">
            <v>A</v>
          </cell>
          <cell r="G818" t="str">
            <v>A</v>
          </cell>
          <cell r="H818" t="str">
            <v>N</v>
          </cell>
          <cell r="I818" t="str">
            <v>Asset</v>
          </cell>
          <cell r="J818">
            <v>0</v>
          </cell>
          <cell r="K818">
            <v>0</v>
          </cell>
          <cell r="L818" t="str">
            <v xml:space="preserve"> </v>
          </cell>
          <cell r="M818" t="str">
            <v xml:space="preserve"> </v>
          </cell>
          <cell r="N818">
            <v>0</v>
          </cell>
          <cell r="O818" t="str">
            <v xml:space="preserve"> </v>
          </cell>
          <cell r="P818">
            <v>0</v>
          </cell>
          <cell r="Q818">
            <v>0</v>
          </cell>
          <cell r="R818" t="str">
            <v xml:space="preserve"> </v>
          </cell>
          <cell r="S818" t="str">
            <v xml:space="preserve"> </v>
          </cell>
        </row>
        <row r="819">
          <cell r="B819">
            <v>125280</v>
          </cell>
          <cell r="C819" t="str">
            <v>Bad Debt Clearing</v>
          </cell>
          <cell r="D819" t="str">
            <v>Bad Debt C</v>
          </cell>
          <cell r="E819">
            <v>367</v>
          </cell>
          <cell r="F819" t="str">
            <v>A</v>
          </cell>
          <cell r="G819" t="str">
            <v>A</v>
          </cell>
          <cell r="H819" t="str">
            <v>N</v>
          </cell>
          <cell r="I819" t="str">
            <v>Asset</v>
          </cell>
          <cell r="J819">
            <v>0</v>
          </cell>
          <cell r="K819">
            <v>0</v>
          </cell>
          <cell r="L819" t="str">
            <v xml:space="preserve"> </v>
          </cell>
          <cell r="M819" t="str">
            <v xml:space="preserve"> </v>
          </cell>
          <cell r="N819">
            <v>0</v>
          </cell>
          <cell r="O819" t="str">
            <v xml:space="preserve"> </v>
          </cell>
          <cell r="P819">
            <v>0</v>
          </cell>
          <cell r="Q819">
            <v>0</v>
          </cell>
          <cell r="R819" t="str">
            <v xml:space="preserve"> </v>
          </cell>
          <cell r="S819" t="str">
            <v xml:space="preserve"> </v>
          </cell>
        </row>
        <row r="820">
          <cell r="B820">
            <v>125281</v>
          </cell>
          <cell r="C820" t="str">
            <v>AllwForDbtfl Accts IP Recovery</v>
          </cell>
          <cell r="D820" t="str">
            <v>AFDIPRecov</v>
          </cell>
          <cell r="E820">
            <v>367</v>
          </cell>
          <cell r="F820" t="str">
            <v>A</v>
          </cell>
          <cell r="G820" t="str">
            <v>A</v>
          </cell>
          <cell r="H820" t="str">
            <v>N</v>
          </cell>
          <cell r="I820" t="str">
            <v>Asset</v>
          </cell>
          <cell r="J820">
            <v>0</v>
          </cell>
          <cell r="K820">
            <v>0</v>
          </cell>
          <cell r="L820">
            <v>0</v>
          </cell>
          <cell r="M820">
            <v>0</v>
          </cell>
          <cell r="N820">
            <v>0</v>
          </cell>
          <cell r="O820">
            <v>0</v>
          </cell>
          <cell r="P820">
            <v>0</v>
          </cell>
          <cell r="Q820">
            <v>0</v>
          </cell>
          <cell r="R820">
            <v>0</v>
          </cell>
          <cell r="S820">
            <v>0</v>
          </cell>
        </row>
        <row r="821">
          <cell r="B821">
            <v>125282</v>
          </cell>
          <cell r="C821" t="str">
            <v>AllwForDbtfl Accts OP Recovery</v>
          </cell>
          <cell r="D821" t="str">
            <v>AFDOPRecov</v>
          </cell>
          <cell r="E821">
            <v>367</v>
          </cell>
          <cell r="F821" t="str">
            <v>A</v>
          </cell>
          <cell r="G821" t="str">
            <v>A</v>
          </cell>
          <cell r="H821" t="str">
            <v>N</v>
          </cell>
          <cell r="I821" t="str">
            <v>Asset</v>
          </cell>
          <cell r="J821">
            <v>0</v>
          </cell>
          <cell r="K821">
            <v>0</v>
          </cell>
          <cell r="L821">
            <v>0</v>
          </cell>
          <cell r="M821">
            <v>0</v>
          </cell>
          <cell r="N821">
            <v>0</v>
          </cell>
          <cell r="O821">
            <v>0</v>
          </cell>
          <cell r="P821">
            <v>0</v>
          </cell>
          <cell r="Q821">
            <v>0</v>
          </cell>
          <cell r="R821">
            <v>0</v>
          </cell>
          <cell r="S821">
            <v>0</v>
          </cell>
        </row>
        <row r="822">
          <cell r="B822">
            <v>125450</v>
          </cell>
          <cell r="C822" t="str">
            <v>SpecRessAcuteAllowDoutfAcnts</v>
          </cell>
          <cell r="D822" t="str">
            <v>SpecRessAc</v>
          </cell>
          <cell r="E822">
            <v>367</v>
          </cell>
          <cell r="F822" t="str">
            <v>A</v>
          </cell>
          <cell r="G822" t="str">
            <v>A</v>
          </cell>
          <cell r="H822" t="str">
            <v>N</v>
          </cell>
          <cell r="I822" t="str">
            <v>Asset</v>
          </cell>
          <cell r="J822">
            <v>0</v>
          </cell>
          <cell r="K822">
            <v>0</v>
          </cell>
          <cell r="L822" t="str">
            <v xml:space="preserve"> </v>
          </cell>
          <cell r="M822" t="str">
            <v xml:space="preserve"> </v>
          </cell>
          <cell r="N822">
            <v>0</v>
          </cell>
          <cell r="O822" t="str">
            <v xml:space="preserve"> </v>
          </cell>
          <cell r="P822">
            <v>0</v>
          </cell>
          <cell r="Q822">
            <v>0</v>
          </cell>
          <cell r="R822" t="str">
            <v xml:space="preserve"> </v>
          </cell>
          <cell r="S822" t="str">
            <v xml:space="preserve"> </v>
          </cell>
        </row>
        <row r="823">
          <cell r="B823">
            <v>125455</v>
          </cell>
          <cell r="C823" t="str">
            <v>SpecRessAcuteAllowDoutfAcntsIP</v>
          </cell>
          <cell r="D823" t="str">
            <v>SpecRessAc</v>
          </cell>
          <cell r="E823">
            <v>367</v>
          </cell>
          <cell r="F823" t="str">
            <v>A</v>
          </cell>
          <cell r="G823" t="str">
            <v>A</v>
          </cell>
          <cell r="H823" t="str">
            <v>N</v>
          </cell>
          <cell r="I823" t="str">
            <v>Asset</v>
          </cell>
          <cell r="J823">
            <v>0</v>
          </cell>
          <cell r="K823">
            <v>0</v>
          </cell>
          <cell r="L823" t="str">
            <v xml:space="preserve"> </v>
          </cell>
          <cell r="M823" t="str">
            <v xml:space="preserve"> </v>
          </cell>
          <cell r="N823">
            <v>0</v>
          </cell>
          <cell r="O823" t="str">
            <v xml:space="preserve"> </v>
          </cell>
          <cell r="P823">
            <v>0</v>
          </cell>
          <cell r="Q823">
            <v>0</v>
          </cell>
          <cell r="R823" t="str">
            <v xml:space="preserve"> </v>
          </cell>
          <cell r="S823" t="str">
            <v xml:space="preserve"> </v>
          </cell>
        </row>
        <row r="824">
          <cell r="B824">
            <v>125460</v>
          </cell>
          <cell r="C824" t="str">
            <v>SpecRessAcuteAllowDoutfAcntsOP</v>
          </cell>
          <cell r="D824" t="str">
            <v>SpecRessAc</v>
          </cell>
          <cell r="E824">
            <v>367</v>
          </cell>
          <cell r="F824" t="str">
            <v>A</v>
          </cell>
          <cell r="G824" t="str">
            <v>A</v>
          </cell>
          <cell r="H824" t="str">
            <v>N</v>
          </cell>
          <cell r="I824" t="str">
            <v>Asset</v>
          </cell>
          <cell r="J824">
            <v>0</v>
          </cell>
          <cell r="K824">
            <v>0</v>
          </cell>
          <cell r="L824" t="str">
            <v xml:space="preserve"> </v>
          </cell>
          <cell r="M824" t="str">
            <v xml:space="preserve"> </v>
          </cell>
          <cell r="N824">
            <v>0</v>
          </cell>
          <cell r="O824" t="str">
            <v xml:space="preserve"> </v>
          </cell>
          <cell r="P824">
            <v>0</v>
          </cell>
          <cell r="Q824">
            <v>0</v>
          </cell>
          <cell r="R824" t="str">
            <v xml:space="preserve"> </v>
          </cell>
          <cell r="S824" t="str">
            <v xml:space="preserve"> </v>
          </cell>
        </row>
        <row r="825">
          <cell r="B825">
            <v>125465</v>
          </cell>
          <cell r="C825" t="str">
            <v>LegalRessAcuteAllowDoutfAcnts</v>
          </cell>
          <cell r="D825" t="str">
            <v>LegalRessA</v>
          </cell>
          <cell r="E825">
            <v>367</v>
          </cell>
          <cell r="F825" t="str">
            <v>A</v>
          </cell>
          <cell r="G825" t="str">
            <v>A</v>
          </cell>
          <cell r="H825" t="str">
            <v>N</v>
          </cell>
          <cell r="I825" t="str">
            <v>Asset</v>
          </cell>
          <cell r="J825">
            <v>0</v>
          </cell>
          <cell r="K825">
            <v>0</v>
          </cell>
          <cell r="L825" t="str">
            <v xml:space="preserve"> </v>
          </cell>
          <cell r="M825" t="str">
            <v xml:space="preserve"> </v>
          </cell>
          <cell r="N825">
            <v>0</v>
          </cell>
          <cell r="O825" t="str">
            <v xml:space="preserve"> </v>
          </cell>
          <cell r="P825">
            <v>0</v>
          </cell>
          <cell r="Q825">
            <v>0</v>
          </cell>
          <cell r="R825" t="str">
            <v xml:space="preserve"> </v>
          </cell>
          <cell r="S825" t="str">
            <v xml:space="preserve"> </v>
          </cell>
        </row>
        <row r="826">
          <cell r="B826">
            <v>125470</v>
          </cell>
          <cell r="C826" t="str">
            <v>LegalRessActAllowDoutfAcntsIP</v>
          </cell>
          <cell r="D826" t="str">
            <v>LegalRessA</v>
          </cell>
          <cell r="E826">
            <v>367</v>
          </cell>
          <cell r="F826" t="str">
            <v>A</v>
          </cell>
          <cell r="G826" t="str">
            <v>A</v>
          </cell>
          <cell r="H826" t="str">
            <v>N</v>
          </cell>
          <cell r="I826" t="str">
            <v>Asset</v>
          </cell>
          <cell r="J826">
            <v>0</v>
          </cell>
          <cell r="K826">
            <v>0</v>
          </cell>
          <cell r="L826" t="str">
            <v xml:space="preserve"> </v>
          </cell>
          <cell r="M826" t="str">
            <v xml:space="preserve"> </v>
          </cell>
          <cell r="N826">
            <v>0</v>
          </cell>
          <cell r="O826" t="str">
            <v xml:space="preserve"> </v>
          </cell>
          <cell r="P826">
            <v>0</v>
          </cell>
          <cell r="Q826">
            <v>0</v>
          </cell>
          <cell r="R826" t="str">
            <v xml:space="preserve"> </v>
          </cell>
          <cell r="S826" t="str">
            <v xml:space="preserve"> </v>
          </cell>
        </row>
        <row r="827">
          <cell r="B827">
            <v>125475</v>
          </cell>
          <cell r="C827" t="str">
            <v>LegalRessActAllowDoutfAcntsOP</v>
          </cell>
          <cell r="D827" t="str">
            <v>LegalRessA</v>
          </cell>
          <cell r="E827">
            <v>367</v>
          </cell>
          <cell r="F827" t="str">
            <v>A</v>
          </cell>
          <cell r="G827" t="str">
            <v>A</v>
          </cell>
          <cell r="H827" t="str">
            <v>N</v>
          </cell>
          <cell r="I827" t="str">
            <v>Asset</v>
          </cell>
          <cell r="J827">
            <v>0</v>
          </cell>
          <cell r="K827">
            <v>0</v>
          </cell>
          <cell r="L827" t="str">
            <v xml:space="preserve"> </v>
          </cell>
          <cell r="M827" t="str">
            <v xml:space="preserve"> </v>
          </cell>
          <cell r="N827">
            <v>0</v>
          </cell>
          <cell r="O827" t="str">
            <v xml:space="preserve"> </v>
          </cell>
          <cell r="P827">
            <v>0</v>
          </cell>
          <cell r="Q827">
            <v>0</v>
          </cell>
          <cell r="R827" t="str">
            <v xml:space="preserve"> </v>
          </cell>
          <cell r="S827" t="str">
            <v xml:space="preserve"> </v>
          </cell>
        </row>
        <row r="828">
          <cell r="B828">
            <v>125650</v>
          </cell>
          <cell r="C828" t="str">
            <v>AllowOtherNonAcuteDoutfAccts</v>
          </cell>
          <cell r="D828" t="str">
            <v>AllowOther</v>
          </cell>
          <cell r="E828">
            <v>367</v>
          </cell>
          <cell r="F828" t="str">
            <v>A</v>
          </cell>
          <cell r="G828" t="str">
            <v>A</v>
          </cell>
          <cell r="H828" t="str">
            <v>N</v>
          </cell>
          <cell r="I828" t="str">
            <v>Asset</v>
          </cell>
          <cell r="J828">
            <v>0</v>
          </cell>
          <cell r="K828">
            <v>0</v>
          </cell>
          <cell r="L828" t="str">
            <v xml:space="preserve"> </v>
          </cell>
          <cell r="M828" t="str">
            <v xml:space="preserve"> </v>
          </cell>
          <cell r="N828">
            <v>0</v>
          </cell>
          <cell r="O828" t="str">
            <v xml:space="preserve"> </v>
          </cell>
          <cell r="P828">
            <v>0</v>
          </cell>
          <cell r="Q828">
            <v>0</v>
          </cell>
          <cell r="R828" t="str">
            <v xml:space="preserve"> </v>
          </cell>
          <cell r="S828" t="str">
            <v xml:space="preserve"> </v>
          </cell>
        </row>
        <row r="829">
          <cell r="B829">
            <v>125655</v>
          </cell>
          <cell r="C829" t="str">
            <v>AllowOtherNonAcuteDoutfAcctsIP</v>
          </cell>
          <cell r="D829" t="str">
            <v>AllowOther</v>
          </cell>
          <cell r="E829">
            <v>367</v>
          </cell>
          <cell r="F829" t="str">
            <v>A</v>
          </cell>
          <cell r="G829" t="str">
            <v>A</v>
          </cell>
          <cell r="H829" t="str">
            <v>N</v>
          </cell>
          <cell r="I829" t="str">
            <v>Asset</v>
          </cell>
          <cell r="J829">
            <v>0</v>
          </cell>
          <cell r="K829">
            <v>0</v>
          </cell>
          <cell r="L829" t="str">
            <v xml:space="preserve"> </v>
          </cell>
          <cell r="M829" t="str">
            <v xml:space="preserve"> </v>
          </cell>
          <cell r="N829">
            <v>0</v>
          </cell>
          <cell r="O829" t="str">
            <v xml:space="preserve"> </v>
          </cell>
          <cell r="P829">
            <v>0</v>
          </cell>
          <cell r="Q829">
            <v>0</v>
          </cell>
          <cell r="R829" t="str">
            <v xml:space="preserve"> </v>
          </cell>
          <cell r="S829" t="str">
            <v xml:space="preserve"> </v>
          </cell>
        </row>
        <row r="830">
          <cell r="B830">
            <v>125660</v>
          </cell>
          <cell r="C830" t="str">
            <v>AllowOtherNonAcuteDoutfAcctsOP</v>
          </cell>
          <cell r="D830" t="str">
            <v>AllowOther</v>
          </cell>
          <cell r="E830">
            <v>367</v>
          </cell>
          <cell r="F830" t="str">
            <v>A</v>
          </cell>
          <cell r="G830" t="str">
            <v>A</v>
          </cell>
          <cell r="H830" t="str">
            <v>N</v>
          </cell>
          <cell r="I830" t="str">
            <v>Asset</v>
          </cell>
          <cell r="J830">
            <v>0</v>
          </cell>
          <cell r="K830">
            <v>0</v>
          </cell>
          <cell r="L830" t="str">
            <v xml:space="preserve"> </v>
          </cell>
          <cell r="M830" t="str">
            <v xml:space="preserve"> </v>
          </cell>
          <cell r="N830">
            <v>0</v>
          </cell>
          <cell r="O830" t="str">
            <v xml:space="preserve"> </v>
          </cell>
          <cell r="P830">
            <v>0</v>
          </cell>
          <cell r="Q830">
            <v>0</v>
          </cell>
          <cell r="R830" t="str">
            <v xml:space="preserve"> </v>
          </cell>
          <cell r="S830" t="str">
            <v xml:space="preserve"> </v>
          </cell>
        </row>
        <row r="831">
          <cell r="B831">
            <v>125850</v>
          </cell>
          <cell r="C831" t="str">
            <v>Allow for Phys Doubtful Accts</v>
          </cell>
          <cell r="D831" t="str">
            <v>Allow for</v>
          </cell>
          <cell r="E831">
            <v>367</v>
          </cell>
          <cell r="F831" t="str">
            <v>A</v>
          </cell>
          <cell r="G831" t="str">
            <v>A</v>
          </cell>
          <cell r="H831" t="str">
            <v>N</v>
          </cell>
          <cell r="I831" t="str">
            <v>Asset</v>
          </cell>
          <cell r="J831">
            <v>0</v>
          </cell>
          <cell r="K831">
            <v>0</v>
          </cell>
          <cell r="L831" t="str">
            <v xml:space="preserve"> </v>
          </cell>
          <cell r="M831" t="str">
            <v xml:space="preserve"> </v>
          </cell>
          <cell r="N831">
            <v>0</v>
          </cell>
          <cell r="O831" t="str">
            <v xml:space="preserve"> </v>
          </cell>
          <cell r="P831">
            <v>0</v>
          </cell>
          <cell r="Q831">
            <v>0</v>
          </cell>
          <cell r="R831" t="str">
            <v xml:space="preserve"> </v>
          </cell>
          <cell r="S831" t="str">
            <v xml:space="preserve"> </v>
          </cell>
        </row>
        <row r="832">
          <cell r="B832">
            <v>125855</v>
          </cell>
          <cell r="C832" t="str">
            <v>Allow Phys Doubtful Accts IP</v>
          </cell>
          <cell r="D832" t="str">
            <v>Allow Phys</v>
          </cell>
          <cell r="E832">
            <v>367</v>
          </cell>
          <cell r="F832" t="str">
            <v>A</v>
          </cell>
          <cell r="G832" t="str">
            <v>A</v>
          </cell>
          <cell r="H832" t="str">
            <v>N</v>
          </cell>
          <cell r="I832" t="str">
            <v>Asset</v>
          </cell>
          <cell r="J832">
            <v>0</v>
          </cell>
          <cell r="K832">
            <v>0</v>
          </cell>
          <cell r="L832" t="str">
            <v xml:space="preserve"> </v>
          </cell>
          <cell r="M832" t="str">
            <v xml:space="preserve"> </v>
          </cell>
          <cell r="N832">
            <v>0</v>
          </cell>
          <cell r="O832" t="str">
            <v xml:space="preserve"> </v>
          </cell>
          <cell r="P832">
            <v>0</v>
          </cell>
          <cell r="Q832">
            <v>0</v>
          </cell>
          <cell r="R832" t="str">
            <v xml:space="preserve"> </v>
          </cell>
          <cell r="S832" t="str">
            <v xml:space="preserve"> </v>
          </cell>
        </row>
        <row r="833">
          <cell r="B833">
            <v>125860</v>
          </cell>
          <cell r="C833" t="str">
            <v>Allow Phys Doubtful Accts OP</v>
          </cell>
          <cell r="D833" t="str">
            <v>Allow Phys</v>
          </cell>
          <cell r="E833">
            <v>367</v>
          </cell>
          <cell r="F833" t="str">
            <v>A</v>
          </cell>
          <cell r="G833" t="str">
            <v>A</v>
          </cell>
          <cell r="H833" t="str">
            <v>N</v>
          </cell>
          <cell r="I833" t="str">
            <v>Asset</v>
          </cell>
          <cell r="J833">
            <v>0</v>
          </cell>
          <cell r="K833">
            <v>0</v>
          </cell>
          <cell r="L833" t="str">
            <v xml:space="preserve"> </v>
          </cell>
          <cell r="M833" t="str">
            <v xml:space="preserve"> </v>
          </cell>
          <cell r="N833">
            <v>0</v>
          </cell>
          <cell r="O833" t="str">
            <v xml:space="preserve"> </v>
          </cell>
          <cell r="P833">
            <v>0</v>
          </cell>
          <cell r="Q833">
            <v>0</v>
          </cell>
          <cell r="R833" t="str">
            <v xml:space="preserve"> </v>
          </cell>
          <cell r="S833" t="str">
            <v xml:space="preserve"> </v>
          </cell>
        </row>
        <row r="834">
          <cell r="B834">
            <v>126050</v>
          </cell>
          <cell r="C834" t="str">
            <v>SpecRessOthrNonAcuteDoutfAccts</v>
          </cell>
          <cell r="D834" t="str">
            <v>SpecRessOt</v>
          </cell>
          <cell r="E834">
            <v>367</v>
          </cell>
          <cell r="F834" t="str">
            <v>A</v>
          </cell>
          <cell r="G834" t="str">
            <v>A</v>
          </cell>
          <cell r="H834" t="str">
            <v>N</v>
          </cell>
          <cell r="I834" t="str">
            <v>Asset</v>
          </cell>
          <cell r="J834">
            <v>0</v>
          </cell>
          <cell r="K834">
            <v>0</v>
          </cell>
          <cell r="L834" t="str">
            <v xml:space="preserve"> </v>
          </cell>
          <cell r="M834" t="str">
            <v xml:space="preserve"> </v>
          </cell>
          <cell r="N834">
            <v>0</v>
          </cell>
          <cell r="O834" t="str">
            <v xml:space="preserve"> </v>
          </cell>
          <cell r="P834">
            <v>0</v>
          </cell>
          <cell r="Q834">
            <v>0</v>
          </cell>
          <cell r="R834" t="str">
            <v xml:space="preserve"> </v>
          </cell>
          <cell r="S834" t="str">
            <v xml:space="preserve"> </v>
          </cell>
        </row>
        <row r="835">
          <cell r="B835">
            <v>126055</v>
          </cell>
          <cell r="C835" t="str">
            <v>SpecRessOthrNonActDoutfAcctsIP</v>
          </cell>
          <cell r="D835" t="str">
            <v>SpecRessOt</v>
          </cell>
          <cell r="E835">
            <v>367</v>
          </cell>
          <cell r="F835" t="str">
            <v>A</v>
          </cell>
          <cell r="G835" t="str">
            <v>A</v>
          </cell>
          <cell r="H835" t="str">
            <v>N</v>
          </cell>
          <cell r="I835" t="str">
            <v>Asset</v>
          </cell>
          <cell r="J835">
            <v>0</v>
          </cell>
          <cell r="K835">
            <v>0</v>
          </cell>
          <cell r="L835" t="str">
            <v xml:space="preserve"> </v>
          </cell>
          <cell r="M835" t="str">
            <v xml:space="preserve"> </v>
          </cell>
          <cell r="N835">
            <v>0</v>
          </cell>
          <cell r="O835" t="str">
            <v xml:space="preserve"> </v>
          </cell>
          <cell r="P835">
            <v>0</v>
          </cell>
          <cell r="Q835">
            <v>0</v>
          </cell>
          <cell r="R835" t="str">
            <v xml:space="preserve"> </v>
          </cell>
          <cell r="S835" t="str">
            <v xml:space="preserve"> </v>
          </cell>
        </row>
        <row r="836">
          <cell r="B836">
            <v>126060</v>
          </cell>
          <cell r="C836" t="str">
            <v>SpecRessOthrNonActDoutfAcctsOP</v>
          </cell>
          <cell r="D836" t="str">
            <v>SpecRessOt</v>
          </cell>
          <cell r="E836">
            <v>367</v>
          </cell>
          <cell r="F836" t="str">
            <v>A</v>
          </cell>
          <cell r="G836" t="str">
            <v>A</v>
          </cell>
          <cell r="H836" t="str">
            <v>N</v>
          </cell>
          <cell r="I836" t="str">
            <v>Asset</v>
          </cell>
          <cell r="J836">
            <v>0</v>
          </cell>
          <cell r="K836">
            <v>0</v>
          </cell>
          <cell r="L836" t="str">
            <v xml:space="preserve"> </v>
          </cell>
          <cell r="M836" t="str">
            <v xml:space="preserve"> </v>
          </cell>
          <cell r="N836">
            <v>0</v>
          </cell>
          <cell r="O836" t="str">
            <v xml:space="preserve"> </v>
          </cell>
          <cell r="P836">
            <v>0</v>
          </cell>
          <cell r="Q836">
            <v>0</v>
          </cell>
          <cell r="R836" t="str">
            <v xml:space="preserve"> </v>
          </cell>
          <cell r="S836" t="str">
            <v xml:space="preserve"> </v>
          </cell>
        </row>
        <row r="837">
          <cell r="B837">
            <v>126250</v>
          </cell>
          <cell r="C837" t="str">
            <v>SpecReservesPhysDoubtfulAccts</v>
          </cell>
          <cell r="D837" t="str">
            <v>SpecReserv</v>
          </cell>
          <cell r="E837">
            <v>367</v>
          </cell>
          <cell r="F837" t="str">
            <v>A</v>
          </cell>
          <cell r="G837" t="str">
            <v>A</v>
          </cell>
          <cell r="H837" t="str">
            <v>N</v>
          </cell>
          <cell r="I837" t="str">
            <v>Asset</v>
          </cell>
          <cell r="J837">
            <v>0</v>
          </cell>
          <cell r="K837">
            <v>0</v>
          </cell>
          <cell r="L837" t="str">
            <v xml:space="preserve"> </v>
          </cell>
          <cell r="M837" t="str">
            <v xml:space="preserve"> </v>
          </cell>
          <cell r="N837">
            <v>0</v>
          </cell>
          <cell r="O837" t="str">
            <v xml:space="preserve"> </v>
          </cell>
          <cell r="P837">
            <v>0</v>
          </cell>
          <cell r="Q837">
            <v>0</v>
          </cell>
          <cell r="R837" t="str">
            <v xml:space="preserve"> </v>
          </cell>
          <cell r="S837" t="str">
            <v xml:space="preserve"> </v>
          </cell>
        </row>
        <row r="838">
          <cell r="B838">
            <v>126255</v>
          </cell>
          <cell r="C838" t="str">
            <v>SpecRessPhysDoubtfulAcctsIP</v>
          </cell>
          <cell r="D838" t="str">
            <v>SpecRessPh</v>
          </cell>
          <cell r="E838">
            <v>367</v>
          </cell>
          <cell r="F838" t="str">
            <v>A</v>
          </cell>
          <cell r="G838" t="str">
            <v>A</v>
          </cell>
          <cell r="H838" t="str">
            <v>N</v>
          </cell>
          <cell r="I838" t="str">
            <v>Asset</v>
          </cell>
          <cell r="J838">
            <v>0</v>
          </cell>
          <cell r="K838">
            <v>0</v>
          </cell>
          <cell r="L838" t="str">
            <v xml:space="preserve"> </v>
          </cell>
          <cell r="M838" t="str">
            <v xml:space="preserve"> </v>
          </cell>
          <cell r="N838">
            <v>0</v>
          </cell>
          <cell r="O838" t="str">
            <v xml:space="preserve"> </v>
          </cell>
          <cell r="P838">
            <v>0</v>
          </cell>
          <cell r="Q838">
            <v>0</v>
          </cell>
          <cell r="R838" t="str">
            <v xml:space="preserve"> </v>
          </cell>
          <cell r="S838" t="str">
            <v xml:space="preserve"> </v>
          </cell>
        </row>
        <row r="839">
          <cell r="B839">
            <v>126260</v>
          </cell>
          <cell r="C839" t="str">
            <v>SpecRessPhysDoubtfulAcctsOP</v>
          </cell>
          <cell r="D839" t="str">
            <v>SpecRessPh</v>
          </cell>
          <cell r="E839">
            <v>367</v>
          </cell>
          <cell r="F839" t="str">
            <v>A</v>
          </cell>
          <cell r="G839" t="str">
            <v>A</v>
          </cell>
          <cell r="H839" t="str">
            <v>N</v>
          </cell>
          <cell r="I839" t="str">
            <v>Asset</v>
          </cell>
          <cell r="J839">
            <v>0</v>
          </cell>
          <cell r="K839">
            <v>0</v>
          </cell>
          <cell r="L839" t="str">
            <v xml:space="preserve"> </v>
          </cell>
          <cell r="M839" t="str">
            <v xml:space="preserve"> </v>
          </cell>
          <cell r="N839">
            <v>0</v>
          </cell>
          <cell r="O839" t="str">
            <v xml:space="preserve"> </v>
          </cell>
          <cell r="P839">
            <v>0</v>
          </cell>
          <cell r="Q839">
            <v>0</v>
          </cell>
          <cell r="R839" t="str">
            <v xml:space="preserve"> </v>
          </cell>
          <cell r="S839" t="str">
            <v xml:space="preserve"> </v>
          </cell>
        </row>
        <row r="840">
          <cell r="B840">
            <v>126455</v>
          </cell>
          <cell r="C840" t="str">
            <v>AllowDoubtfulAcntsSpecReserves</v>
          </cell>
          <cell r="D840" t="str">
            <v>AllowDoubt</v>
          </cell>
          <cell r="E840">
            <v>367</v>
          </cell>
          <cell r="F840" t="str">
            <v>A</v>
          </cell>
          <cell r="G840" t="str">
            <v>A</v>
          </cell>
          <cell r="H840" t="str">
            <v>N</v>
          </cell>
          <cell r="I840" t="str">
            <v>Asset</v>
          </cell>
          <cell r="J840">
            <v>0</v>
          </cell>
          <cell r="K840">
            <v>0</v>
          </cell>
          <cell r="L840" t="str">
            <v xml:space="preserve"> </v>
          </cell>
          <cell r="M840" t="str">
            <v xml:space="preserve"> </v>
          </cell>
          <cell r="N840">
            <v>0</v>
          </cell>
          <cell r="O840" t="str">
            <v xml:space="preserve"> </v>
          </cell>
          <cell r="P840">
            <v>0</v>
          </cell>
          <cell r="Q840">
            <v>0</v>
          </cell>
          <cell r="R840" t="str">
            <v xml:space="preserve"> </v>
          </cell>
          <cell r="S840" t="str">
            <v xml:space="preserve"> </v>
          </cell>
        </row>
        <row r="841">
          <cell r="B841">
            <v>126650</v>
          </cell>
          <cell r="C841" t="str">
            <v>Acute Oper and Admin Allows</v>
          </cell>
          <cell r="D841" t="str">
            <v>Acute Oper</v>
          </cell>
          <cell r="E841">
            <v>367</v>
          </cell>
          <cell r="F841" t="str">
            <v>A</v>
          </cell>
          <cell r="G841" t="str">
            <v>A</v>
          </cell>
          <cell r="H841" t="str">
            <v>N</v>
          </cell>
          <cell r="I841" t="str">
            <v>Asset</v>
          </cell>
          <cell r="J841">
            <v>0</v>
          </cell>
          <cell r="K841">
            <v>0</v>
          </cell>
          <cell r="L841" t="str">
            <v xml:space="preserve"> </v>
          </cell>
          <cell r="M841" t="str">
            <v xml:space="preserve"> </v>
          </cell>
          <cell r="N841">
            <v>0</v>
          </cell>
          <cell r="O841" t="str">
            <v xml:space="preserve"> </v>
          </cell>
          <cell r="P841">
            <v>0</v>
          </cell>
          <cell r="Q841">
            <v>0</v>
          </cell>
          <cell r="R841" t="str">
            <v xml:space="preserve"> </v>
          </cell>
          <cell r="S841" t="str">
            <v xml:space="preserve"> </v>
          </cell>
        </row>
        <row r="842">
          <cell r="B842">
            <v>126655</v>
          </cell>
          <cell r="C842" t="str">
            <v>Acute Oper and Admin Allows IP</v>
          </cell>
          <cell r="D842" t="str">
            <v>Acute Oper</v>
          </cell>
          <cell r="E842">
            <v>367</v>
          </cell>
          <cell r="F842" t="str">
            <v>A</v>
          </cell>
          <cell r="G842" t="str">
            <v>A</v>
          </cell>
          <cell r="H842" t="str">
            <v>N</v>
          </cell>
          <cell r="I842" t="str">
            <v>Asset</v>
          </cell>
          <cell r="J842">
            <v>0</v>
          </cell>
          <cell r="K842">
            <v>0</v>
          </cell>
          <cell r="L842" t="str">
            <v xml:space="preserve"> </v>
          </cell>
          <cell r="M842" t="str">
            <v xml:space="preserve"> </v>
          </cell>
          <cell r="N842">
            <v>0</v>
          </cell>
          <cell r="O842" t="str">
            <v xml:space="preserve"> </v>
          </cell>
          <cell r="P842">
            <v>0</v>
          </cell>
          <cell r="Q842">
            <v>0</v>
          </cell>
          <cell r="R842" t="str">
            <v xml:space="preserve"> </v>
          </cell>
          <cell r="S842" t="str">
            <v xml:space="preserve"> </v>
          </cell>
        </row>
        <row r="843">
          <cell r="B843">
            <v>126660</v>
          </cell>
          <cell r="C843" t="str">
            <v>Acute Oper and Admin Allows OP</v>
          </cell>
          <cell r="D843" t="str">
            <v>Acute Oper</v>
          </cell>
          <cell r="E843">
            <v>367</v>
          </cell>
          <cell r="F843" t="str">
            <v>A</v>
          </cell>
          <cell r="G843" t="str">
            <v>A</v>
          </cell>
          <cell r="H843" t="str">
            <v>N</v>
          </cell>
          <cell r="I843" t="str">
            <v>Asset</v>
          </cell>
          <cell r="J843">
            <v>0</v>
          </cell>
          <cell r="K843">
            <v>0</v>
          </cell>
          <cell r="L843" t="str">
            <v xml:space="preserve"> </v>
          </cell>
          <cell r="M843" t="str">
            <v xml:space="preserve"> </v>
          </cell>
          <cell r="N843">
            <v>0</v>
          </cell>
          <cell r="O843" t="str">
            <v xml:space="preserve"> </v>
          </cell>
          <cell r="P843">
            <v>0</v>
          </cell>
          <cell r="Q843">
            <v>0</v>
          </cell>
          <cell r="R843" t="str">
            <v xml:space="preserve"> </v>
          </cell>
          <cell r="S843" t="str">
            <v xml:space="preserve"> </v>
          </cell>
        </row>
        <row r="844">
          <cell r="B844">
            <v>126900</v>
          </cell>
          <cell r="C844" t="str">
            <v>AcuteOperAndAdmAllowsSpecRes</v>
          </cell>
          <cell r="D844" t="str">
            <v>AcuteOper&amp;</v>
          </cell>
          <cell r="E844">
            <v>367</v>
          </cell>
          <cell r="F844" t="str">
            <v>A</v>
          </cell>
          <cell r="G844" t="str">
            <v>A</v>
          </cell>
          <cell r="H844" t="str">
            <v>N</v>
          </cell>
          <cell r="I844" t="str">
            <v>Asset</v>
          </cell>
          <cell r="J844">
            <v>0</v>
          </cell>
          <cell r="K844">
            <v>0</v>
          </cell>
          <cell r="L844" t="str">
            <v xml:space="preserve"> </v>
          </cell>
          <cell r="M844" t="str">
            <v xml:space="preserve"> </v>
          </cell>
          <cell r="N844">
            <v>0</v>
          </cell>
          <cell r="O844" t="str">
            <v xml:space="preserve"> </v>
          </cell>
          <cell r="P844">
            <v>0</v>
          </cell>
          <cell r="Q844">
            <v>0</v>
          </cell>
          <cell r="R844" t="str">
            <v xml:space="preserve"> </v>
          </cell>
          <cell r="S844" t="str">
            <v xml:space="preserve"> </v>
          </cell>
        </row>
        <row r="845">
          <cell r="B845">
            <v>126905</v>
          </cell>
          <cell r="C845" t="str">
            <v>AcuteOperAdmAllowsSpecResIP</v>
          </cell>
          <cell r="D845" t="str">
            <v>AcuteOperA</v>
          </cell>
          <cell r="E845">
            <v>367</v>
          </cell>
          <cell r="F845" t="str">
            <v>A</v>
          </cell>
          <cell r="G845" t="str">
            <v>A</v>
          </cell>
          <cell r="H845" t="str">
            <v>N</v>
          </cell>
          <cell r="I845" t="str">
            <v>Asset</v>
          </cell>
          <cell r="J845">
            <v>0</v>
          </cell>
          <cell r="K845">
            <v>0</v>
          </cell>
          <cell r="L845" t="str">
            <v xml:space="preserve"> </v>
          </cell>
          <cell r="M845" t="str">
            <v xml:space="preserve"> </v>
          </cell>
          <cell r="N845">
            <v>0</v>
          </cell>
          <cell r="O845" t="str">
            <v xml:space="preserve"> </v>
          </cell>
          <cell r="P845">
            <v>0</v>
          </cell>
          <cell r="Q845">
            <v>0</v>
          </cell>
          <cell r="R845" t="str">
            <v xml:space="preserve"> </v>
          </cell>
          <cell r="S845" t="str">
            <v xml:space="preserve"> </v>
          </cell>
        </row>
        <row r="846">
          <cell r="B846">
            <v>126910</v>
          </cell>
          <cell r="C846" t="str">
            <v>AcuteOperAdmAllowsSpecResOP</v>
          </cell>
          <cell r="D846" t="str">
            <v>AcuteOperA</v>
          </cell>
          <cell r="E846">
            <v>367</v>
          </cell>
          <cell r="F846" t="str">
            <v>A</v>
          </cell>
          <cell r="G846" t="str">
            <v>A</v>
          </cell>
          <cell r="H846" t="str">
            <v>N</v>
          </cell>
          <cell r="I846" t="str">
            <v>Asset</v>
          </cell>
          <cell r="J846">
            <v>0</v>
          </cell>
          <cell r="K846">
            <v>0</v>
          </cell>
          <cell r="L846" t="str">
            <v xml:space="preserve"> </v>
          </cell>
          <cell r="M846" t="str">
            <v xml:space="preserve"> </v>
          </cell>
          <cell r="N846">
            <v>0</v>
          </cell>
          <cell r="O846" t="str">
            <v xml:space="preserve"> </v>
          </cell>
          <cell r="P846">
            <v>0</v>
          </cell>
          <cell r="Q846">
            <v>0</v>
          </cell>
          <cell r="R846" t="str">
            <v xml:space="preserve"> </v>
          </cell>
          <cell r="S846" t="str">
            <v xml:space="preserve"> </v>
          </cell>
        </row>
        <row r="847">
          <cell r="B847">
            <v>127150</v>
          </cell>
          <cell r="C847" t="str">
            <v>OtherNonAcuteOperAdmAllows</v>
          </cell>
          <cell r="D847" t="str">
            <v>OtherNonAc</v>
          </cell>
          <cell r="E847">
            <v>367</v>
          </cell>
          <cell r="F847" t="str">
            <v>A</v>
          </cell>
          <cell r="G847" t="str">
            <v>A</v>
          </cell>
          <cell r="H847" t="str">
            <v>N</v>
          </cell>
          <cell r="I847" t="str">
            <v>Asset</v>
          </cell>
          <cell r="J847">
            <v>0</v>
          </cell>
          <cell r="K847">
            <v>0</v>
          </cell>
          <cell r="L847" t="str">
            <v xml:space="preserve"> </v>
          </cell>
          <cell r="M847" t="str">
            <v xml:space="preserve"> </v>
          </cell>
          <cell r="N847">
            <v>0</v>
          </cell>
          <cell r="O847" t="str">
            <v xml:space="preserve"> </v>
          </cell>
          <cell r="P847">
            <v>0</v>
          </cell>
          <cell r="Q847">
            <v>0</v>
          </cell>
          <cell r="R847" t="str">
            <v xml:space="preserve"> </v>
          </cell>
          <cell r="S847" t="str">
            <v xml:space="preserve"> </v>
          </cell>
        </row>
        <row r="848">
          <cell r="B848">
            <v>127155</v>
          </cell>
          <cell r="C848" t="str">
            <v>OtherNonAcuteOperAdmAllowsIP</v>
          </cell>
          <cell r="D848" t="str">
            <v>OtherNonAc</v>
          </cell>
          <cell r="E848">
            <v>367</v>
          </cell>
          <cell r="F848" t="str">
            <v>A</v>
          </cell>
          <cell r="G848" t="str">
            <v>A</v>
          </cell>
          <cell r="H848" t="str">
            <v>N</v>
          </cell>
          <cell r="I848" t="str">
            <v>Asset</v>
          </cell>
          <cell r="J848">
            <v>0</v>
          </cell>
          <cell r="K848">
            <v>0</v>
          </cell>
          <cell r="L848" t="str">
            <v xml:space="preserve"> </v>
          </cell>
          <cell r="M848" t="str">
            <v xml:space="preserve"> </v>
          </cell>
          <cell r="N848">
            <v>0</v>
          </cell>
          <cell r="O848" t="str">
            <v xml:space="preserve"> </v>
          </cell>
          <cell r="P848">
            <v>0</v>
          </cell>
          <cell r="Q848">
            <v>0</v>
          </cell>
          <cell r="R848" t="str">
            <v xml:space="preserve"> </v>
          </cell>
          <cell r="S848" t="str">
            <v xml:space="preserve"> </v>
          </cell>
        </row>
        <row r="849">
          <cell r="B849">
            <v>127160</v>
          </cell>
          <cell r="C849" t="str">
            <v>OtherNonAcuteOperAdmAllowsOP</v>
          </cell>
          <cell r="D849" t="str">
            <v>OtherNonAc</v>
          </cell>
          <cell r="E849">
            <v>367</v>
          </cell>
          <cell r="F849" t="str">
            <v>A</v>
          </cell>
          <cell r="G849" t="str">
            <v>A</v>
          </cell>
          <cell r="H849" t="str">
            <v>N</v>
          </cell>
          <cell r="I849" t="str">
            <v>Asset</v>
          </cell>
          <cell r="J849">
            <v>0</v>
          </cell>
          <cell r="K849">
            <v>0</v>
          </cell>
          <cell r="L849" t="str">
            <v xml:space="preserve"> </v>
          </cell>
          <cell r="M849" t="str">
            <v xml:space="preserve"> </v>
          </cell>
          <cell r="N849">
            <v>0</v>
          </cell>
          <cell r="O849" t="str">
            <v xml:space="preserve"> </v>
          </cell>
          <cell r="P849">
            <v>0</v>
          </cell>
          <cell r="Q849">
            <v>0</v>
          </cell>
          <cell r="R849" t="str">
            <v xml:space="preserve"> </v>
          </cell>
          <cell r="S849" t="str">
            <v xml:space="preserve"> </v>
          </cell>
        </row>
        <row r="850">
          <cell r="B850">
            <v>127400</v>
          </cell>
          <cell r="C850" t="str">
            <v>OthrNonAcuteOperAdmAllwSpecRes</v>
          </cell>
          <cell r="D850" t="str">
            <v>OthrNonAcu</v>
          </cell>
          <cell r="E850">
            <v>367</v>
          </cell>
          <cell r="F850" t="str">
            <v>A</v>
          </cell>
          <cell r="G850" t="str">
            <v>A</v>
          </cell>
          <cell r="H850" t="str">
            <v>N</v>
          </cell>
          <cell r="I850" t="str">
            <v>Asset</v>
          </cell>
          <cell r="J850">
            <v>0</v>
          </cell>
          <cell r="K850">
            <v>0</v>
          </cell>
          <cell r="L850" t="str">
            <v xml:space="preserve"> </v>
          </cell>
          <cell r="M850" t="str">
            <v xml:space="preserve"> </v>
          </cell>
          <cell r="N850">
            <v>0</v>
          </cell>
          <cell r="O850" t="str">
            <v xml:space="preserve"> </v>
          </cell>
          <cell r="P850">
            <v>0</v>
          </cell>
          <cell r="Q850">
            <v>0</v>
          </cell>
          <cell r="R850" t="str">
            <v xml:space="preserve"> </v>
          </cell>
          <cell r="S850" t="str">
            <v xml:space="preserve"> </v>
          </cell>
        </row>
        <row r="851">
          <cell r="B851">
            <v>127405</v>
          </cell>
          <cell r="C851" t="str">
            <v>OthrNonActOperAdmAllwSpecResIP</v>
          </cell>
          <cell r="D851" t="str">
            <v>OthrNonAct</v>
          </cell>
          <cell r="E851">
            <v>367</v>
          </cell>
          <cell r="F851" t="str">
            <v>A</v>
          </cell>
          <cell r="G851" t="str">
            <v>A</v>
          </cell>
          <cell r="H851" t="str">
            <v>N</v>
          </cell>
          <cell r="I851" t="str">
            <v>Asset</v>
          </cell>
          <cell r="J851">
            <v>0</v>
          </cell>
          <cell r="K851">
            <v>0</v>
          </cell>
          <cell r="L851" t="str">
            <v xml:space="preserve"> </v>
          </cell>
          <cell r="M851" t="str">
            <v xml:space="preserve"> </v>
          </cell>
          <cell r="N851">
            <v>0</v>
          </cell>
          <cell r="O851" t="str">
            <v xml:space="preserve"> </v>
          </cell>
          <cell r="P851">
            <v>0</v>
          </cell>
          <cell r="Q851">
            <v>0</v>
          </cell>
          <cell r="R851" t="str">
            <v xml:space="preserve"> </v>
          </cell>
          <cell r="S851" t="str">
            <v xml:space="preserve"> </v>
          </cell>
        </row>
        <row r="852">
          <cell r="B852">
            <v>127410</v>
          </cell>
          <cell r="C852" t="str">
            <v>OthrNonActOperAdmAllwNonActSpe</v>
          </cell>
          <cell r="D852" t="str">
            <v>OthrNonAct</v>
          </cell>
          <cell r="E852">
            <v>367</v>
          </cell>
          <cell r="F852" t="str">
            <v>A</v>
          </cell>
          <cell r="G852" t="str">
            <v>A</v>
          </cell>
          <cell r="H852" t="str">
            <v>N</v>
          </cell>
          <cell r="I852" t="str">
            <v>Asset</v>
          </cell>
          <cell r="J852">
            <v>0</v>
          </cell>
          <cell r="K852">
            <v>0</v>
          </cell>
          <cell r="L852" t="str">
            <v xml:space="preserve"> </v>
          </cell>
          <cell r="M852" t="str">
            <v xml:space="preserve"> </v>
          </cell>
          <cell r="N852">
            <v>0</v>
          </cell>
          <cell r="O852" t="str">
            <v xml:space="preserve"> </v>
          </cell>
          <cell r="P852">
            <v>0</v>
          </cell>
          <cell r="Q852">
            <v>0</v>
          </cell>
          <cell r="R852" t="str">
            <v xml:space="preserve"> </v>
          </cell>
          <cell r="S852" t="str">
            <v xml:space="preserve"> </v>
          </cell>
        </row>
        <row r="853">
          <cell r="B853">
            <v>127650</v>
          </cell>
          <cell r="C853" t="str">
            <v>Phys Oper Admin Allows</v>
          </cell>
          <cell r="D853" t="str">
            <v>Phys Oper</v>
          </cell>
          <cell r="E853">
            <v>367</v>
          </cell>
          <cell r="F853" t="str">
            <v>A</v>
          </cell>
          <cell r="G853" t="str">
            <v>A</v>
          </cell>
          <cell r="H853" t="str">
            <v>N</v>
          </cell>
          <cell r="I853" t="str">
            <v>Asset</v>
          </cell>
          <cell r="J853">
            <v>0</v>
          </cell>
          <cell r="K853">
            <v>0</v>
          </cell>
          <cell r="L853" t="str">
            <v xml:space="preserve"> </v>
          </cell>
          <cell r="M853" t="str">
            <v xml:space="preserve"> </v>
          </cell>
          <cell r="N853">
            <v>0</v>
          </cell>
          <cell r="O853" t="str">
            <v xml:space="preserve"> </v>
          </cell>
          <cell r="P853">
            <v>0</v>
          </cell>
          <cell r="Q853">
            <v>0</v>
          </cell>
          <cell r="R853" t="str">
            <v xml:space="preserve"> </v>
          </cell>
          <cell r="S853" t="str">
            <v xml:space="preserve"> </v>
          </cell>
        </row>
        <row r="854">
          <cell r="B854">
            <v>127655</v>
          </cell>
          <cell r="C854" t="str">
            <v>Phys Oper Admin Allows IP</v>
          </cell>
          <cell r="D854" t="str">
            <v>Phys Oper</v>
          </cell>
          <cell r="E854">
            <v>367</v>
          </cell>
          <cell r="F854" t="str">
            <v>A</v>
          </cell>
          <cell r="G854" t="str">
            <v>A</v>
          </cell>
          <cell r="H854" t="str">
            <v>N</v>
          </cell>
          <cell r="I854" t="str">
            <v>Asset</v>
          </cell>
          <cell r="J854">
            <v>0</v>
          </cell>
          <cell r="K854">
            <v>0</v>
          </cell>
          <cell r="L854" t="str">
            <v xml:space="preserve"> </v>
          </cell>
          <cell r="M854" t="str">
            <v xml:space="preserve"> </v>
          </cell>
          <cell r="N854">
            <v>0</v>
          </cell>
          <cell r="O854" t="str">
            <v xml:space="preserve"> </v>
          </cell>
          <cell r="P854">
            <v>0</v>
          </cell>
          <cell r="Q854">
            <v>0</v>
          </cell>
          <cell r="R854" t="str">
            <v xml:space="preserve"> </v>
          </cell>
          <cell r="S854" t="str">
            <v xml:space="preserve"> </v>
          </cell>
        </row>
        <row r="855">
          <cell r="B855">
            <v>127670</v>
          </cell>
          <cell r="C855" t="str">
            <v>Phys Oper Admin Allows OP</v>
          </cell>
          <cell r="D855" t="str">
            <v>Phys Oper</v>
          </cell>
          <cell r="E855">
            <v>367</v>
          </cell>
          <cell r="F855" t="str">
            <v>A</v>
          </cell>
          <cell r="G855" t="str">
            <v>A</v>
          </cell>
          <cell r="H855" t="str">
            <v>N</v>
          </cell>
          <cell r="I855" t="str">
            <v>Asset</v>
          </cell>
          <cell r="J855">
            <v>0</v>
          </cell>
          <cell r="K855">
            <v>0</v>
          </cell>
          <cell r="L855" t="str">
            <v xml:space="preserve"> </v>
          </cell>
          <cell r="M855" t="str">
            <v xml:space="preserve"> </v>
          </cell>
          <cell r="N855">
            <v>0</v>
          </cell>
          <cell r="O855" t="str">
            <v xml:space="preserve"> </v>
          </cell>
          <cell r="P855">
            <v>0</v>
          </cell>
          <cell r="Q855">
            <v>0</v>
          </cell>
          <cell r="R855" t="str">
            <v xml:space="preserve"> </v>
          </cell>
          <cell r="S855" t="str">
            <v xml:space="preserve"> </v>
          </cell>
        </row>
        <row r="856">
          <cell r="B856">
            <v>127900</v>
          </cell>
          <cell r="C856" t="str">
            <v>PhysOperAdmAllowsSpecReserve</v>
          </cell>
          <cell r="D856" t="str">
            <v>PhysOper&amp;A</v>
          </cell>
          <cell r="E856">
            <v>367</v>
          </cell>
          <cell r="F856" t="str">
            <v>A</v>
          </cell>
          <cell r="G856" t="str">
            <v>A</v>
          </cell>
          <cell r="H856" t="str">
            <v>N</v>
          </cell>
          <cell r="I856" t="str">
            <v>Asset</v>
          </cell>
          <cell r="J856">
            <v>0</v>
          </cell>
          <cell r="K856">
            <v>0</v>
          </cell>
          <cell r="L856" t="str">
            <v xml:space="preserve"> </v>
          </cell>
          <cell r="M856" t="str">
            <v xml:space="preserve"> </v>
          </cell>
          <cell r="N856">
            <v>0</v>
          </cell>
          <cell r="O856" t="str">
            <v xml:space="preserve"> </v>
          </cell>
          <cell r="P856">
            <v>0</v>
          </cell>
          <cell r="Q856">
            <v>0</v>
          </cell>
          <cell r="R856" t="str">
            <v xml:space="preserve"> </v>
          </cell>
          <cell r="S856" t="str">
            <v xml:space="preserve"> </v>
          </cell>
        </row>
        <row r="857">
          <cell r="B857">
            <v>127905</v>
          </cell>
          <cell r="C857" t="str">
            <v>PhysOperAdmAllowsSpecReserveIP</v>
          </cell>
          <cell r="D857" t="str">
            <v>PhysOperAd</v>
          </cell>
          <cell r="E857">
            <v>367</v>
          </cell>
          <cell r="F857" t="str">
            <v>A</v>
          </cell>
          <cell r="G857" t="str">
            <v>A</v>
          </cell>
          <cell r="H857" t="str">
            <v>N</v>
          </cell>
          <cell r="I857" t="str">
            <v>Asset</v>
          </cell>
          <cell r="J857">
            <v>0</v>
          </cell>
          <cell r="K857">
            <v>0</v>
          </cell>
          <cell r="L857" t="str">
            <v xml:space="preserve"> </v>
          </cell>
          <cell r="M857" t="str">
            <v xml:space="preserve"> </v>
          </cell>
          <cell r="N857">
            <v>0</v>
          </cell>
          <cell r="O857" t="str">
            <v xml:space="preserve"> </v>
          </cell>
          <cell r="P857">
            <v>0</v>
          </cell>
          <cell r="Q857">
            <v>0</v>
          </cell>
          <cell r="R857" t="str">
            <v xml:space="preserve"> </v>
          </cell>
          <cell r="S857" t="str">
            <v xml:space="preserve"> </v>
          </cell>
        </row>
        <row r="858">
          <cell r="B858">
            <v>127910</v>
          </cell>
          <cell r="C858" t="str">
            <v>PhysOperAdmAllowsSpecReserveOP</v>
          </cell>
          <cell r="D858" t="str">
            <v>PhysOperAd</v>
          </cell>
          <cell r="E858">
            <v>367</v>
          </cell>
          <cell r="F858" t="str">
            <v>A</v>
          </cell>
          <cell r="G858" t="str">
            <v>A</v>
          </cell>
          <cell r="H858" t="str">
            <v>N</v>
          </cell>
          <cell r="I858" t="str">
            <v>Asset</v>
          </cell>
          <cell r="J858">
            <v>0</v>
          </cell>
          <cell r="K858">
            <v>0</v>
          </cell>
          <cell r="L858" t="str">
            <v xml:space="preserve"> </v>
          </cell>
          <cell r="M858" t="str">
            <v xml:space="preserve"> </v>
          </cell>
          <cell r="N858">
            <v>0</v>
          </cell>
          <cell r="O858" t="str">
            <v xml:space="preserve"> </v>
          </cell>
          <cell r="P858">
            <v>0</v>
          </cell>
          <cell r="Q858">
            <v>0</v>
          </cell>
          <cell r="R858" t="str">
            <v xml:space="preserve"> </v>
          </cell>
          <cell r="S858" t="str">
            <v xml:space="preserve"> </v>
          </cell>
        </row>
        <row r="859">
          <cell r="B859">
            <v>128150</v>
          </cell>
          <cell r="C859" t="str">
            <v>Oper and Admin Allowances</v>
          </cell>
          <cell r="D859" t="str">
            <v>Operationa</v>
          </cell>
          <cell r="E859">
            <v>367</v>
          </cell>
          <cell r="F859" t="str">
            <v>A</v>
          </cell>
          <cell r="G859" t="str">
            <v>A</v>
          </cell>
          <cell r="H859" t="str">
            <v>N</v>
          </cell>
          <cell r="I859" t="str">
            <v>Asset</v>
          </cell>
          <cell r="J859">
            <v>0</v>
          </cell>
          <cell r="K859">
            <v>0</v>
          </cell>
          <cell r="L859" t="str">
            <v xml:space="preserve"> </v>
          </cell>
          <cell r="M859" t="str">
            <v xml:space="preserve"> </v>
          </cell>
          <cell r="N859">
            <v>0</v>
          </cell>
          <cell r="O859" t="str">
            <v xml:space="preserve"> </v>
          </cell>
          <cell r="P859">
            <v>0</v>
          </cell>
          <cell r="Q859">
            <v>0</v>
          </cell>
          <cell r="R859" t="str">
            <v xml:space="preserve"> </v>
          </cell>
          <cell r="S859" t="str">
            <v xml:space="preserve"> </v>
          </cell>
        </row>
        <row r="860">
          <cell r="B860">
            <v>128155</v>
          </cell>
          <cell r="C860" t="str">
            <v>OperAndAdmAllowsSpecReserve</v>
          </cell>
          <cell r="D860" t="str">
            <v>Oper &amp; Adm</v>
          </cell>
          <cell r="E860">
            <v>367</v>
          </cell>
          <cell r="F860" t="str">
            <v>A</v>
          </cell>
          <cell r="G860" t="str">
            <v>A</v>
          </cell>
          <cell r="H860" t="str">
            <v>N</v>
          </cell>
          <cell r="I860" t="str">
            <v>Asset</v>
          </cell>
          <cell r="J860">
            <v>0</v>
          </cell>
          <cell r="K860">
            <v>0</v>
          </cell>
          <cell r="L860" t="str">
            <v xml:space="preserve"> </v>
          </cell>
          <cell r="M860" t="str">
            <v xml:space="preserve"> </v>
          </cell>
          <cell r="N860">
            <v>0</v>
          </cell>
          <cell r="O860" t="str">
            <v xml:space="preserve"> </v>
          </cell>
          <cell r="P860">
            <v>0</v>
          </cell>
          <cell r="Q860">
            <v>0</v>
          </cell>
          <cell r="R860" t="str">
            <v xml:space="preserve"> </v>
          </cell>
          <cell r="S860" t="str">
            <v xml:space="preserve"> </v>
          </cell>
        </row>
        <row r="861">
          <cell r="B861">
            <v>129000</v>
          </cell>
          <cell r="C861" t="str">
            <v>CYClearedReimbARMedicareTrad</v>
          </cell>
          <cell r="D861" t="str">
            <v>CYClearedR</v>
          </cell>
          <cell r="E861">
            <v>367</v>
          </cell>
          <cell r="F861" t="str">
            <v>A</v>
          </cell>
          <cell r="G861" t="str">
            <v>A</v>
          </cell>
          <cell r="H861" t="str">
            <v>N</v>
          </cell>
          <cell r="I861" t="str">
            <v>Asset</v>
          </cell>
          <cell r="J861">
            <v>0</v>
          </cell>
          <cell r="K861">
            <v>0</v>
          </cell>
          <cell r="L861" t="str">
            <v xml:space="preserve"> </v>
          </cell>
          <cell r="M861" t="str">
            <v xml:space="preserve"> </v>
          </cell>
          <cell r="N861">
            <v>0</v>
          </cell>
          <cell r="O861" t="str">
            <v xml:space="preserve"> </v>
          </cell>
          <cell r="P861">
            <v>0</v>
          </cell>
          <cell r="Q861">
            <v>0</v>
          </cell>
          <cell r="R861" t="str">
            <v xml:space="preserve"> </v>
          </cell>
          <cell r="S861" t="str">
            <v xml:space="preserve"> </v>
          </cell>
        </row>
        <row r="862">
          <cell r="B862">
            <v>129005</v>
          </cell>
          <cell r="C862" t="str">
            <v>CYClearedReimbARMcareMdgCare</v>
          </cell>
          <cell r="D862" t="str">
            <v>CYClearedR</v>
          </cell>
          <cell r="E862">
            <v>367</v>
          </cell>
          <cell r="F862" t="str">
            <v>A</v>
          </cell>
          <cell r="G862" t="str">
            <v>A</v>
          </cell>
          <cell r="H862" t="str">
            <v>N</v>
          </cell>
          <cell r="I862" t="str">
            <v>Asset</v>
          </cell>
          <cell r="J862">
            <v>0</v>
          </cell>
          <cell r="K862">
            <v>0</v>
          </cell>
          <cell r="L862" t="str">
            <v xml:space="preserve"> </v>
          </cell>
          <cell r="M862" t="str">
            <v xml:space="preserve"> </v>
          </cell>
          <cell r="N862">
            <v>0</v>
          </cell>
          <cell r="O862" t="str">
            <v xml:space="preserve"> </v>
          </cell>
          <cell r="P862">
            <v>0</v>
          </cell>
          <cell r="Q862">
            <v>0</v>
          </cell>
          <cell r="R862" t="str">
            <v xml:space="preserve"> </v>
          </cell>
          <cell r="S862" t="str">
            <v xml:space="preserve"> </v>
          </cell>
        </row>
        <row r="863">
          <cell r="B863">
            <v>129010</v>
          </cell>
          <cell r="C863" t="str">
            <v>CYClearedReimbARMedicaidTrad</v>
          </cell>
          <cell r="D863" t="str">
            <v>CYClearedR</v>
          </cell>
          <cell r="E863">
            <v>367</v>
          </cell>
          <cell r="F863" t="str">
            <v>A</v>
          </cell>
          <cell r="G863" t="str">
            <v>A</v>
          </cell>
          <cell r="H863" t="str">
            <v>N</v>
          </cell>
          <cell r="I863" t="str">
            <v>Asset</v>
          </cell>
          <cell r="J863">
            <v>0</v>
          </cell>
          <cell r="K863">
            <v>0</v>
          </cell>
          <cell r="L863" t="str">
            <v xml:space="preserve"> </v>
          </cell>
          <cell r="M863" t="str">
            <v xml:space="preserve"> </v>
          </cell>
          <cell r="N863">
            <v>0</v>
          </cell>
          <cell r="O863" t="str">
            <v xml:space="preserve"> </v>
          </cell>
          <cell r="P863">
            <v>0</v>
          </cell>
          <cell r="Q863">
            <v>0</v>
          </cell>
          <cell r="R863" t="str">
            <v xml:space="preserve"> </v>
          </cell>
          <cell r="S863" t="str">
            <v xml:space="preserve"> </v>
          </cell>
        </row>
        <row r="864">
          <cell r="B864">
            <v>129015</v>
          </cell>
          <cell r="C864" t="str">
            <v>CYClearedReimbARMcaidMdgCare</v>
          </cell>
          <cell r="D864" t="str">
            <v>CYClrdR3</v>
          </cell>
          <cell r="E864">
            <v>367</v>
          </cell>
          <cell r="F864" t="str">
            <v>A</v>
          </cell>
          <cell r="G864" t="str">
            <v>A</v>
          </cell>
          <cell r="H864" t="str">
            <v>N</v>
          </cell>
          <cell r="I864" t="str">
            <v>Asset</v>
          </cell>
          <cell r="J864">
            <v>0</v>
          </cell>
          <cell r="K864">
            <v>0</v>
          </cell>
          <cell r="L864" t="str">
            <v xml:space="preserve"> </v>
          </cell>
          <cell r="M864" t="str">
            <v xml:space="preserve"> </v>
          </cell>
          <cell r="N864">
            <v>0</v>
          </cell>
          <cell r="O864" t="str">
            <v xml:space="preserve"> </v>
          </cell>
          <cell r="P864">
            <v>0</v>
          </cell>
          <cell r="Q864">
            <v>0</v>
          </cell>
          <cell r="R864" t="str">
            <v xml:space="preserve"> </v>
          </cell>
          <cell r="S864" t="str">
            <v xml:space="preserve"> </v>
          </cell>
        </row>
        <row r="865">
          <cell r="B865">
            <v>129020</v>
          </cell>
          <cell r="C865" t="str">
            <v>CY Cleared Reimb ARHMOPPO</v>
          </cell>
          <cell r="D865" t="str">
            <v>CY Cleared</v>
          </cell>
          <cell r="E865">
            <v>367</v>
          </cell>
          <cell r="F865" t="str">
            <v>A</v>
          </cell>
          <cell r="G865" t="str">
            <v>A</v>
          </cell>
          <cell r="H865" t="str">
            <v>N</v>
          </cell>
          <cell r="I865" t="str">
            <v>Asset</v>
          </cell>
          <cell r="J865">
            <v>0</v>
          </cell>
          <cell r="K865">
            <v>0</v>
          </cell>
          <cell r="L865" t="str">
            <v xml:space="preserve"> </v>
          </cell>
          <cell r="M865" t="str">
            <v xml:space="preserve"> </v>
          </cell>
          <cell r="N865">
            <v>0</v>
          </cell>
          <cell r="O865" t="str">
            <v xml:space="preserve"> </v>
          </cell>
          <cell r="P865">
            <v>0</v>
          </cell>
          <cell r="Q865">
            <v>0</v>
          </cell>
          <cell r="R865" t="str">
            <v xml:space="preserve"> </v>
          </cell>
          <cell r="S865" t="str">
            <v xml:space="preserve"> </v>
          </cell>
        </row>
        <row r="866">
          <cell r="B866">
            <v>129025</v>
          </cell>
          <cell r="C866" t="str">
            <v>CYClearedReimbARBlueCrossTrad</v>
          </cell>
          <cell r="D866" t="str">
            <v>CYClrdR4</v>
          </cell>
          <cell r="E866">
            <v>367</v>
          </cell>
          <cell r="F866" t="str">
            <v>A</v>
          </cell>
          <cell r="G866" t="str">
            <v>A</v>
          </cell>
          <cell r="H866" t="str">
            <v>N</v>
          </cell>
          <cell r="I866" t="str">
            <v>Asset</v>
          </cell>
          <cell r="J866">
            <v>0</v>
          </cell>
          <cell r="K866">
            <v>0</v>
          </cell>
          <cell r="L866" t="str">
            <v xml:space="preserve"> </v>
          </cell>
          <cell r="M866" t="str">
            <v xml:space="preserve"> </v>
          </cell>
          <cell r="N866">
            <v>0</v>
          </cell>
          <cell r="O866" t="str">
            <v xml:space="preserve"> </v>
          </cell>
          <cell r="P866">
            <v>0</v>
          </cell>
          <cell r="Q866">
            <v>0</v>
          </cell>
          <cell r="R866" t="str">
            <v xml:space="preserve"> </v>
          </cell>
          <cell r="S866" t="str">
            <v xml:space="preserve"> </v>
          </cell>
        </row>
        <row r="867">
          <cell r="B867">
            <v>129030</v>
          </cell>
          <cell r="C867" t="str">
            <v>CYClearedReimbARBlueCrossHMO</v>
          </cell>
          <cell r="D867" t="str">
            <v>CYClrdR5</v>
          </cell>
          <cell r="E867">
            <v>367</v>
          </cell>
          <cell r="F867" t="str">
            <v>A</v>
          </cell>
          <cell r="G867" t="str">
            <v>A</v>
          </cell>
          <cell r="H867" t="str">
            <v>N</v>
          </cell>
          <cell r="I867" t="str">
            <v>Asset</v>
          </cell>
          <cell r="J867">
            <v>0</v>
          </cell>
          <cell r="K867">
            <v>0</v>
          </cell>
          <cell r="L867" t="str">
            <v xml:space="preserve"> </v>
          </cell>
          <cell r="M867" t="str">
            <v xml:space="preserve"> </v>
          </cell>
          <cell r="N867">
            <v>0</v>
          </cell>
          <cell r="O867" t="str">
            <v xml:space="preserve"> </v>
          </cell>
          <cell r="P867">
            <v>0</v>
          </cell>
          <cell r="Q867">
            <v>0</v>
          </cell>
          <cell r="R867" t="str">
            <v xml:space="preserve"> </v>
          </cell>
          <cell r="S867" t="str">
            <v xml:space="preserve"> </v>
          </cell>
        </row>
        <row r="868">
          <cell r="B868">
            <v>129031</v>
          </cell>
          <cell r="C868" t="str">
            <v>CYClearedReimbARBlueCrossPPO</v>
          </cell>
          <cell r="D868" t="str">
            <v>CYClrdR6</v>
          </cell>
          <cell r="E868">
            <v>367</v>
          </cell>
          <cell r="F868" t="str">
            <v>A</v>
          </cell>
          <cell r="G868" t="str">
            <v>A</v>
          </cell>
          <cell r="H868" t="str">
            <v>N</v>
          </cell>
          <cell r="I868" t="str">
            <v>Asset</v>
          </cell>
          <cell r="J868">
            <v>0</v>
          </cell>
          <cell r="K868">
            <v>0</v>
          </cell>
          <cell r="L868" t="str">
            <v xml:space="preserve"> </v>
          </cell>
          <cell r="M868" t="str">
            <v xml:space="preserve"> </v>
          </cell>
          <cell r="N868">
            <v>0</v>
          </cell>
          <cell r="O868" t="str">
            <v xml:space="preserve"> </v>
          </cell>
          <cell r="P868">
            <v>0</v>
          </cell>
          <cell r="Q868">
            <v>0</v>
          </cell>
          <cell r="R868" t="str">
            <v xml:space="preserve"> </v>
          </cell>
          <cell r="S868" t="str">
            <v xml:space="preserve"> </v>
          </cell>
        </row>
        <row r="869">
          <cell r="B869">
            <v>129035</v>
          </cell>
          <cell r="C869" t="str">
            <v>CY Cleared Reimb ARCommercial</v>
          </cell>
          <cell r="D869" t="str">
            <v>CYClrdARCm</v>
          </cell>
          <cell r="E869">
            <v>367</v>
          </cell>
          <cell r="F869" t="str">
            <v>A</v>
          </cell>
          <cell r="G869" t="str">
            <v>A</v>
          </cell>
          <cell r="H869" t="str">
            <v>N</v>
          </cell>
          <cell r="I869" t="str">
            <v>Asset</v>
          </cell>
          <cell r="J869">
            <v>0</v>
          </cell>
          <cell r="K869">
            <v>0</v>
          </cell>
          <cell r="L869" t="str">
            <v xml:space="preserve"> </v>
          </cell>
          <cell r="M869" t="str">
            <v xml:space="preserve"> </v>
          </cell>
          <cell r="N869">
            <v>0</v>
          </cell>
          <cell r="O869" t="str">
            <v xml:space="preserve"> </v>
          </cell>
          <cell r="P869">
            <v>0</v>
          </cell>
          <cell r="Q869">
            <v>0</v>
          </cell>
          <cell r="R869" t="str">
            <v xml:space="preserve"> </v>
          </cell>
          <cell r="S869" t="str">
            <v xml:space="preserve"> </v>
          </cell>
        </row>
        <row r="870">
          <cell r="B870">
            <v>129036</v>
          </cell>
          <cell r="C870" t="str">
            <v>CYClearedReimbARCommMgdCare</v>
          </cell>
          <cell r="D870" t="str">
            <v>CYClrdR7</v>
          </cell>
          <cell r="E870">
            <v>367</v>
          </cell>
          <cell r="F870" t="str">
            <v>A</v>
          </cell>
          <cell r="G870" t="str">
            <v>A</v>
          </cell>
          <cell r="H870" t="str">
            <v>N</v>
          </cell>
          <cell r="I870" t="str">
            <v>Asset</v>
          </cell>
          <cell r="J870">
            <v>0</v>
          </cell>
          <cell r="K870">
            <v>0</v>
          </cell>
          <cell r="L870" t="str">
            <v xml:space="preserve"> </v>
          </cell>
          <cell r="M870" t="str">
            <v xml:space="preserve"> </v>
          </cell>
          <cell r="N870">
            <v>0</v>
          </cell>
          <cell r="O870" t="str">
            <v xml:space="preserve"> </v>
          </cell>
          <cell r="P870">
            <v>0</v>
          </cell>
          <cell r="Q870">
            <v>0</v>
          </cell>
          <cell r="R870" t="str">
            <v xml:space="preserve"> </v>
          </cell>
          <cell r="S870" t="str">
            <v xml:space="preserve"> </v>
          </cell>
        </row>
        <row r="871">
          <cell r="B871">
            <v>129037</v>
          </cell>
          <cell r="C871" t="str">
            <v>CYClearedReimbARMedicaidPendg</v>
          </cell>
          <cell r="D871" t="str">
            <v>CYClrdR8</v>
          </cell>
          <cell r="E871">
            <v>367</v>
          </cell>
          <cell r="F871" t="str">
            <v>A</v>
          </cell>
          <cell r="G871" t="str">
            <v>A</v>
          </cell>
          <cell r="H871" t="str">
            <v>N</v>
          </cell>
          <cell r="I871" t="str">
            <v>Asset</v>
          </cell>
          <cell r="J871">
            <v>0</v>
          </cell>
          <cell r="K871">
            <v>0</v>
          </cell>
          <cell r="L871" t="str">
            <v xml:space="preserve"> </v>
          </cell>
          <cell r="M871" t="str">
            <v xml:space="preserve"> </v>
          </cell>
          <cell r="N871">
            <v>0</v>
          </cell>
          <cell r="O871" t="str">
            <v xml:space="preserve"> </v>
          </cell>
          <cell r="P871">
            <v>0</v>
          </cell>
          <cell r="Q871">
            <v>0</v>
          </cell>
          <cell r="R871" t="str">
            <v xml:space="preserve"> </v>
          </cell>
          <cell r="S871" t="str">
            <v xml:space="preserve"> </v>
          </cell>
        </row>
        <row r="872">
          <cell r="B872">
            <v>129038</v>
          </cell>
          <cell r="C872" t="str">
            <v>CYClearedReimbARCapitRiskBased</v>
          </cell>
          <cell r="D872" t="str">
            <v>CYClrdR9</v>
          </cell>
          <cell r="E872">
            <v>367</v>
          </cell>
          <cell r="F872" t="str">
            <v>A</v>
          </cell>
          <cell r="G872" t="str">
            <v>A</v>
          </cell>
          <cell r="H872" t="str">
            <v>N</v>
          </cell>
          <cell r="I872" t="str">
            <v>Asset</v>
          </cell>
          <cell r="J872">
            <v>0</v>
          </cell>
          <cell r="K872">
            <v>0</v>
          </cell>
          <cell r="L872" t="str">
            <v xml:space="preserve"> </v>
          </cell>
          <cell r="M872" t="str">
            <v xml:space="preserve"> </v>
          </cell>
          <cell r="N872">
            <v>0</v>
          </cell>
          <cell r="O872" t="str">
            <v xml:space="preserve"> </v>
          </cell>
          <cell r="P872">
            <v>0</v>
          </cell>
          <cell r="Q872">
            <v>0</v>
          </cell>
          <cell r="R872" t="str">
            <v xml:space="preserve"> </v>
          </cell>
          <cell r="S872" t="str">
            <v xml:space="preserve"> </v>
          </cell>
        </row>
        <row r="873">
          <cell r="B873">
            <v>129050</v>
          </cell>
          <cell r="C873" t="str">
            <v>CY Cleared Reimb AROther</v>
          </cell>
          <cell r="D873" t="str">
            <v>CYClrdAROt</v>
          </cell>
          <cell r="E873">
            <v>367</v>
          </cell>
          <cell r="F873" t="str">
            <v>A</v>
          </cell>
          <cell r="G873" t="str">
            <v>A</v>
          </cell>
          <cell r="H873" t="str">
            <v>N</v>
          </cell>
          <cell r="I873" t="str">
            <v>Asset</v>
          </cell>
          <cell r="J873">
            <v>0</v>
          </cell>
          <cell r="K873">
            <v>0</v>
          </cell>
          <cell r="L873" t="str">
            <v xml:space="preserve"> </v>
          </cell>
          <cell r="M873" t="str">
            <v xml:space="preserve"> </v>
          </cell>
          <cell r="N873">
            <v>0</v>
          </cell>
          <cell r="O873" t="str">
            <v xml:space="preserve"> </v>
          </cell>
          <cell r="P873">
            <v>0</v>
          </cell>
          <cell r="Q873">
            <v>0</v>
          </cell>
          <cell r="R873" t="str">
            <v xml:space="preserve"> </v>
          </cell>
          <cell r="S873" t="str">
            <v xml:space="preserve"> </v>
          </cell>
        </row>
        <row r="874">
          <cell r="B874">
            <v>129055</v>
          </cell>
          <cell r="C874" t="str">
            <v>CYClearedReimbAROthrNonHospBil</v>
          </cell>
          <cell r="D874" t="str">
            <v>CYClrdR10</v>
          </cell>
          <cell r="E874">
            <v>367</v>
          </cell>
          <cell r="F874" t="str">
            <v>A</v>
          </cell>
          <cell r="G874" t="str">
            <v>A</v>
          </cell>
          <cell r="H874" t="str">
            <v>N</v>
          </cell>
          <cell r="I874" t="str">
            <v>Asset</v>
          </cell>
          <cell r="J874">
            <v>0</v>
          </cell>
          <cell r="K874">
            <v>0</v>
          </cell>
          <cell r="L874" t="str">
            <v xml:space="preserve"> </v>
          </cell>
          <cell r="M874" t="str">
            <v xml:space="preserve"> </v>
          </cell>
          <cell r="N874">
            <v>0</v>
          </cell>
          <cell r="O874" t="str">
            <v xml:space="preserve"> </v>
          </cell>
          <cell r="P874">
            <v>0</v>
          </cell>
          <cell r="Q874">
            <v>0</v>
          </cell>
          <cell r="R874" t="str">
            <v xml:space="preserve"> </v>
          </cell>
          <cell r="S874" t="str">
            <v xml:space="preserve"> </v>
          </cell>
        </row>
        <row r="875">
          <cell r="B875">
            <v>129500</v>
          </cell>
          <cell r="C875" t="str">
            <v>CYterimPaymentsARMedicareTrad</v>
          </cell>
          <cell r="D875" t="str">
            <v>CYterimPay</v>
          </cell>
          <cell r="E875">
            <v>367</v>
          </cell>
          <cell r="F875" t="str">
            <v>A</v>
          </cell>
          <cell r="G875" t="str">
            <v>A</v>
          </cell>
          <cell r="H875" t="str">
            <v>N</v>
          </cell>
          <cell r="I875" t="str">
            <v>Asset</v>
          </cell>
          <cell r="J875">
            <v>0</v>
          </cell>
          <cell r="K875">
            <v>0</v>
          </cell>
          <cell r="L875" t="str">
            <v xml:space="preserve"> </v>
          </cell>
          <cell r="M875" t="str">
            <v xml:space="preserve"> </v>
          </cell>
          <cell r="N875">
            <v>0</v>
          </cell>
          <cell r="O875" t="str">
            <v xml:space="preserve"> </v>
          </cell>
          <cell r="P875">
            <v>0</v>
          </cell>
          <cell r="Q875">
            <v>0</v>
          </cell>
          <cell r="R875" t="str">
            <v xml:space="preserve"> </v>
          </cell>
          <cell r="S875" t="str">
            <v xml:space="preserve"> </v>
          </cell>
        </row>
        <row r="876">
          <cell r="B876">
            <v>129505</v>
          </cell>
          <cell r="C876" t="str">
            <v>CYterimPaymentsARMcareMdgCare</v>
          </cell>
          <cell r="D876" t="str">
            <v>CYterimPa1</v>
          </cell>
          <cell r="E876">
            <v>367</v>
          </cell>
          <cell r="F876" t="str">
            <v>A</v>
          </cell>
          <cell r="G876" t="str">
            <v>A</v>
          </cell>
          <cell r="H876" t="str">
            <v>N</v>
          </cell>
          <cell r="I876" t="str">
            <v>Asset</v>
          </cell>
          <cell r="J876">
            <v>0</v>
          </cell>
          <cell r="K876">
            <v>0</v>
          </cell>
          <cell r="L876" t="str">
            <v xml:space="preserve"> </v>
          </cell>
          <cell r="M876" t="str">
            <v xml:space="preserve"> </v>
          </cell>
          <cell r="N876">
            <v>0</v>
          </cell>
          <cell r="O876" t="str">
            <v xml:space="preserve"> </v>
          </cell>
          <cell r="P876">
            <v>0</v>
          </cell>
          <cell r="Q876">
            <v>0</v>
          </cell>
          <cell r="R876" t="str">
            <v xml:space="preserve"> </v>
          </cell>
          <cell r="S876" t="str">
            <v xml:space="preserve"> </v>
          </cell>
        </row>
        <row r="877">
          <cell r="B877">
            <v>129510</v>
          </cell>
          <cell r="C877" t="str">
            <v>CYterimPaymentsARMedicaidTrad</v>
          </cell>
          <cell r="D877" t="str">
            <v>CYterimPa2</v>
          </cell>
          <cell r="E877">
            <v>367</v>
          </cell>
          <cell r="F877" t="str">
            <v>A</v>
          </cell>
          <cell r="G877" t="str">
            <v>A</v>
          </cell>
          <cell r="H877" t="str">
            <v>N</v>
          </cell>
          <cell r="I877" t="str">
            <v>Asset</v>
          </cell>
          <cell r="J877">
            <v>0</v>
          </cell>
          <cell r="K877">
            <v>0</v>
          </cell>
          <cell r="L877" t="str">
            <v xml:space="preserve"> </v>
          </cell>
          <cell r="M877" t="str">
            <v xml:space="preserve"> </v>
          </cell>
          <cell r="N877">
            <v>0</v>
          </cell>
          <cell r="O877" t="str">
            <v xml:space="preserve"> </v>
          </cell>
          <cell r="P877">
            <v>0</v>
          </cell>
          <cell r="Q877">
            <v>0</v>
          </cell>
          <cell r="R877" t="str">
            <v xml:space="preserve"> </v>
          </cell>
          <cell r="S877" t="str">
            <v xml:space="preserve"> </v>
          </cell>
        </row>
        <row r="878">
          <cell r="B878">
            <v>129515</v>
          </cell>
          <cell r="C878" t="str">
            <v>CYterimPaymentsARMcaidMdgCare</v>
          </cell>
          <cell r="D878" t="str">
            <v>CYterimPa3</v>
          </cell>
          <cell r="E878">
            <v>367</v>
          </cell>
          <cell r="F878" t="str">
            <v>A</v>
          </cell>
          <cell r="G878" t="str">
            <v>A</v>
          </cell>
          <cell r="H878" t="str">
            <v>N</v>
          </cell>
          <cell r="I878" t="str">
            <v>Asset</v>
          </cell>
          <cell r="J878">
            <v>0</v>
          </cell>
          <cell r="K878">
            <v>0</v>
          </cell>
          <cell r="L878" t="str">
            <v xml:space="preserve"> </v>
          </cell>
          <cell r="M878" t="str">
            <v xml:space="preserve"> </v>
          </cell>
          <cell r="N878">
            <v>0</v>
          </cell>
          <cell r="O878" t="str">
            <v xml:space="preserve"> </v>
          </cell>
          <cell r="P878">
            <v>0</v>
          </cell>
          <cell r="Q878">
            <v>0</v>
          </cell>
          <cell r="R878" t="str">
            <v xml:space="preserve"> </v>
          </cell>
          <cell r="S878" t="str">
            <v xml:space="preserve"> </v>
          </cell>
        </row>
        <row r="879">
          <cell r="B879">
            <v>129520</v>
          </cell>
          <cell r="C879" t="str">
            <v>CY Interim Payments ARHMOPPO</v>
          </cell>
          <cell r="D879" t="str">
            <v>CY Interim</v>
          </cell>
          <cell r="E879">
            <v>367</v>
          </cell>
          <cell r="F879" t="str">
            <v>A</v>
          </cell>
          <cell r="G879" t="str">
            <v>A</v>
          </cell>
          <cell r="H879" t="str">
            <v>N</v>
          </cell>
          <cell r="I879" t="str">
            <v>Asset</v>
          </cell>
          <cell r="J879">
            <v>0</v>
          </cell>
          <cell r="K879">
            <v>0</v>
          </cell>
          <cell r="L879" t="str">
            <v xml:space="preserve"> </v>
          </cell>
          <cell r="M879" t="str">
            <v xml:space="preserve"> </v>
          </cell>
          <cell r="N879">
            <v>0</v>
          </cell>
          <cell r="O879" t="str">
            <v xml:space="preserve"> </v>
          </cell>
          <cell r="P879">
            <v>0</v>
          </cell>
          <cell r="Q879">
            <v>0</v>
          </cell>
          <cell r="R879" t="str">
            <v xml:space="preserve"> </v>
          </cell>
          <cell r="S879" t="str">
            <v xml:space="preserve"> </v>
          </cell>
        </row>
        <row r="880">
          <cell r="B880">
            <v>129525</v>
          </cell>
          <cell r="C880" t="str">
            <v>CYterimPaymentsARBlueCrossTrad</v>
          </cell>
          <cell r="D880" t="str">
            <v>CYterimPa4</v>
          </cell>
          <cell r="E880">
            <v>367</v>
          </cell>
          <cell r="F880" t="str">
            <v>A</v>
          </cell>
          <cell r="G880" t="str">
            <v>A</v>
          </cell>
          <cell r="H880" t="str">
            <v>N</v>
          </cell>
          <cell r="I880" t="str">
            <v>Asset</v>
          </cell>
          <cell r="J880">
            <v>0</v>
          </cell>
          <cell r="K880">
            <v>0</v>
          </cell>
          <cell r="L880" t="str">
            <v xml:space="preserve"> </v>
          </cell>
          <cell r="M880" t="str">
            <v xml:space="preserve"> </v>
          </cell>
          <cell r="N880">
            <v>0</v>
          </cell>
          <cell r="O880" t="str">
            <v xml:space="preserve"> </v>
          </cell>
          <cell r="P880">
            <v>0</v>
          </cell>
          <cell r="Q880">
            <v>0</v>
          </cell>
          <cell r="R880" t="str">
            <v xml:space="preserve"> </v>
          </cell>
          <cell r="S880" t="str">
            <v xml:space="preserve"> </v>
          </cell>
        </row>
        <row r="881">
          <cell r="B881">
            <v>129530</v>
          </cell>
          <cell r="C881" t="str">
            <v>CYterimPaymentsARBlueCrossHMO</v>
          </cell>
          <cell r="D881" t="str">
            <v>CYterimPa5</v>
          </cell>
          <cell r="E881">
            <v>367</v>
          </cell>
          <cell r="F881" t="str">
            <v>A</v>
          </cell>
          <cell r="G881" t="str">
            <v>A</v>
          </cell>
          <cell r="H881" t="str">
            <v>N</v>
          </cell>
          <cell r="I881" t="str">
            <v>Asset</v>
          </cell>
          <cell r="J881">
            <v>0</v>
          </cell>
          <cell r="K881">
            <v>0</v>
          </cell>
          <cell r="L881" t="str">
            <v xml:space="preserve"> </v>
          </cell>
          <cell r="M881" t="str">
            <v xml:space="preserve"> </v>
          </cell>
          <cell r="N881">
            <v>0</v>
          </cell>
          <cell r="O881" t="str">
            <v xml:space="preserve"> </v>
          </cell>
          <cell r="P881">
            <v>0</v>
          </cell>
          <cell r="Q881">
            <v>0</v>
          </cell>
          <cell r="R881" t="str">
            <v xml:space="preserve"> </v>
          </cell>
          <cell r="S881" t="str">
            <v xml:space="preserve"> </v>
          </cell>
        </row>
        <row r="882">
          <cell r="B882">
            <v>129531</v>
          </cell>
          <cell r="C882" t="str">
            <v>CYterimPaymentsARBlueCrossPPO</v>
          </cell>
          <cell r="D882" t="str">
            <v>CYterimPa6</v>
          </cell>
          <cell r="E882">
            <v>367</v>
          </cell>
          <cell r="F882" t="str">
            <v>A</v>
          </cell>
          <cell r="G882" t="str">
            <v>A</v>
          </cell>
          <cell r="H882" t="str">
            <v>N</v>
          </cell>
          <cell r="I882" t="str">
            <v>Asset</v>
          </cell>
          <cell r="J882">
            <v>0</v>
          </cell>
          <cell r="K882">
            <v>0</v>
          </cell>
          <cell r="L882" t="str">
            <v xml:space="preserve"> </v>
          </cell>
          <cell r="M882" t="str">
            <v xml:space="preserve"> </v>
          </cell>
          <cell r="N882">
            <v>0</v>
          </cell>
          <cell r="O882" t="str">
            <v xml:space="preserve"> </v>
          </cell>
          <cell r="P882">
            <v>0</v>
          </cell>
          <cell r="Q882">
            <v>0</v>
          </cell>
          <cell r="R882" t="str">
            <v xml:space="preserve"> </v>
          </cell>
          <cell r="S882" t="str">
            <v xml:space="preserve"> </v>
          </cell>
        </row>
        <row r="883">
          <cell r="B883">
            <v>129535</v>
          </cell>
          <cell r="C883" t="str">
            <v>CY terim Payments ARCommercial</v>
          </cell>
          <cell r="D883" t="str">
            <v>CY terim P</v>
          </cell>
          <cell r="E883">
            <v>367</v>
          </cell>
          <cell r="F883" t="str">
            <v>A</v>
          </cell>
          <cell r="G883" t="str">
            <v>A</v>
          </cell>
          <cell r="H883" t="str">
            <v>N</v>
          </cell>
          <cell r="I883" t="str">
            <v>Asset</v>
          </cell>
          <cell r="J883">
            <v>0</v>
          </cell>
          <cell r="K883">
            <v>0</v>
          </cell>
          <cell r="L883" t="str">
            <v xml:space="preserve"> </v>
          </cell>
          <cell r="M883" t="str">
            <v xml:space="preserve"> </v>
          </cell>
          <cell r="N883">
            <v>0</v>
          </cell>
          <cell r="O883" t="str">
            <v xml:space="preserve"> </v>
          </cell>
          <cell r="P883">
            <v>0</v>
          </cell>
          <cell r="Q883">
            <v>0</v>
          </cell>
          <cell r="R883" t="str">
            <v xml:space="preserve"> </v>
          </cell>
          <cell r="S883" t="str">
            <v xml:space="preserve"> </v>
          </cell>
        </row>
        <row r="884">
          <cell r="B884">
            <v>129536</v>
          </cell>
          <cell r="C884" t="str">
            <v>CYterimPaymentsARCommMgdCare</v>
          </cell>
          <cell r="D884" t="str">
            <v>CYterimPa7</v>
          </cell>
          <cell r="E884">
            <v>367</v>
          </cell>
          <cell r="F884" t="str">
            <v>A</v>
          </cell>
          <cell r="G884" t="str">
            <v>A</v>
          </cell>
          <cell r="H884" t="str">
            <v>N</v>
          </cell>
          <cell r="I884" t="str">
            <v>Asset</v>
          </cell>
          <cell r="J884">
            <v>0</v>
          </cell>
          <cell r="K884">
            <v>0</v>
          </cell>
          <cell r="L884" t="str">
            <v xml:space="preserve"> </v>
          </cell>
          <cell r="M884" t="str">
            <v xml:space="preserve"> </v>
          </cell>
          <cell r="N884">
            <v>0</v>
          </cell>
          <cell r="O884" t="str">
            <v xml:space="preserve"> </v>
          </cell>
          <cell r="P884">
            <v>0</v>
          </cell>
          <cell r="Q884">
            <v>0</v>
          </cell>
          <cell r="R884" t="str">
            <v xml:space="preserve"> </v>
          </cell>
          <cell r="S884" t="str">
            <v xml:space="preserve"> </v>
          </cell>
        </row>
        <row r="885">
          <cell r="B885">
            <v>129537</v>
          </cell>
          <cell r="C885" t="str">
            <v>CYterimPaymentsARMedicaidPendg</v>
          </cell>
          <cell r="D885" t="str">
            <v>CYterimPa8</v>
          </cell>
          <cell r="E885">
            <v>367</v>
          </cell>
          <cell r="F885" t="str">
            <v>A</v>
          </cell>
          <cell r="G885" t="str">
            <v>A</v>
          </cell>
          <cell r="H885" t="str">
            <v>N</v>
          </cell>
          <cell r="I885" t="str">
            <v>Asset</v>
          </cell>
          <cell r="J885">
            <v>0</v>
          </cell>
          <cell r="K885">
            <v>0</v>
          </cell>
          <cell r="L885" t="str">
            <v xml:space="preserve"> </v>
          </cell>
          <cell r="M885" t="str">
            <v xml:space="preserve"> </v>
          </cell>
          <cell r="N885">
            <v>0</v>
          </cell>
          <cell r="O885" t="str">
            <v xml:space="preserve"> </v>
          </cell>
          <cell r="P885">
            <v>0</v>
          </cell>
          <cell r="Q885">
            <v>0</v>
          </cell>
          <cell r="R885" t="str">
            <v xml:space="preserve"> </v>
          </cell>
          <cell r="S885" t="str">
            <v xml:space="preserve"> </v>
          </cell>
        </row>
        <row r="886">
          <cell r="B886">
            <v>129538</v>
          </cell>
          <cell r="C886" t="str">
            <v>CYIntrmPaytsARCapitRiskBasedPa</v>
          </cell>
          <cell r="D886" t="str">
            <v>CYIntrmPay</v>
          </cell>
          <cell r="E886">
            <v>367</v>
          </cell>
          <cell r="F886" t="str">
            <v>A</v>
          </cell>
          <cell r="G886" t="str">
            <v>A</v>
          </cell>
          <cell r="H886" t="str">
            <v>N</v>
          </cell>
          <cell r="I886" t="str">
            <v>Asset</v>
          </cell>
          <cell r="J886">
            <v>0</v>
          </cell>
          <cell r="K886">
            <v>0</v>
          </cell>
          <cell r="L886" t="str">
            <v xml:space="preserve"> </v>
          </cell>
          <cell r="M886" t="str">
            <v xml:space="preserve"> </v>
          </cell>
          <cell r="N886">
            <v>0</v>
          </cell>
          <cell r="O886" t="str">
            <v xml:space="preserve"> </v>
          </cell>
          <cell r="P886">
            <v>0</v>
          </cell>
          <cell r="Q886">
            <v>0</v>
          </cell>
          <cell r="R886" t="str">
            <v xml:space="preserve"> </v>
          </cell>
          <cell r="S886" t="str">
            <v xml:space="preserve"> </v>
          </cell>
        </row>
        <row r="887">
          <cell r="B887">
            <v>129550</v>
          </cell>
          <cell r="C887" t="str">
            <v>CY Interim Payments AROther</v>
          </cell>
          <cell r="D887" t="str">
            <v>CYIntmOth</v>
          </cell>
          <cell r="E887">
            <v>367</v>
          </cell>
          <cell r="F887" t="str">
            <v>A</v>
          </cell>
          <cell r="G887" t="str">
            <v>A</v>
          </cell>
          <cell r="H887" t="str">
            <v>N</v>
          </cell>
          <cell r="I887" t="str">
            <v>Asset</v>
          </cell>
          <cell r="J887">
            <v>0</v>
          </cell>
          <cell r="K887">
            <v>0</v>
          </cell>
          <cell r="L887" t="str">
            <v xml:space="preserve"> </v>
          </cell>
          <cell r="M887" t="str">
            <v xml:space="preserve"> </v>
          </cell>
          <cell r="N887">
            <v>0</v>
          </cell>
          <cell r="O887" t="str">
            <v xml:space="preserve"> </v>
          </cell>
          <cell r="P887">
            <v>0</v>
          </cell>
          <cell r="Q887">
            <v>0</v>
          </cell>
          <cell r="R887" t="str">
            <v xml:space="preserve"> </v>
          </cell>
          <cell r="S887" t="str">
            <v xml:space="preserve"> </v>
          </cell>
        </row>
        <row r="888">
          <cell r="B888">
            <v>129555</v>
          </cell>
          <cell r="C888" t="str">
            <v>CYIntrmPaytsAROthrNonHospBillS</v>
          </cell>
          <cell r="D888" t="str">
            <v>CYIntOth</v>
          </cell>
          <cell r="E888">
            <v>367</v>
          </cell>
          <cell r="F888" t="str">
            <v>A</v>
          </cell>
          <cell r="G888" t="str">
            <v>A</v>
          </cell>
          <cell r="H888" t="str">
            <v>N</v>
          </cell>
          <cell r="I888" t="str">
            <v>Asset</v>
          </cell>
          <cell r="J888">
            <v>0</v>
          </cell>
          <cell r="K888">
            <v>0</v>
          </cell>
          <cell r="L888" t="str">
            <v xml:space="preserve"> </v>
          </cell>
          <cell r="M888" t="str">
            <v xml:space="preserve"> </v>
          </cell>
          <cell r="N888">
            <v>0</v>
          </cell>
          <cell r="O888" t="str">
            <v xml:space="preserve"> </v>
          </cell>
          <cell r="P888">
            <v>0</v>
          </cell>
          <cell r="Q888">
            <v>0</v>
          </cell>
          <cell r="R888" t="str">
            <v xml:space="preserve"> </v>
          </cell>
          <cell r="S888" t="str">
            <v xml:space="preserve"> </v>
          </cell>
        </row>
        <row r="889">
          <cell r="B889">
            <v>131000</v>
          </cell>
          <cell r="C889" t="str">
            <v>PY1ClearedReimbARMedicareTrad</v>
          </cell>
          <cell r="D889" t="str">
            <v>PY1Cleared</v>
          </cell>
          <cell r="E889">
            <v>367</v>
          </cell>
          <cell r="F889" t="str">
            <v>A</v>
          </cell>
          <cell r="G889" t="str">
            <v>A</v>
          </cell>
          <cell r="H889" t="str">
            <v>N</v>
          </cell>
          <cell r="I889" t="str">
            <v>Asset</v>
          </cell>
          <cell r="J889">
            <v>0</v>
          </cell>
          <cell r="K889">
            <v>0</v>
          </cell>
          <cell r="L889" t="str">
            <v xml:space="preserve"> </v>
          </cell>
          <cell r="M889" t="str">
            <v xml:space="preserve"> </v>
          </cell>
          <cell r="N889">
            <v>0</v>
          </cell>
          <cell r="O889" t="str">
            <v xml:space="preserve"> </v>
          </cell>
          <cell r="P889">
            <v>0</v>
          </cell>
          <cell r="Q889">
            <v>0</v>
          </cell>
          <cell r="R889" t="str">
            <v xml:space="preserve"> </v>
          </cell>
          <cell r="S889" t="str">
            <v xml:space="preserve"> </v>
          </cell>
        </row>
        <row r="890">
          <cell r="B890">
            <v>131005</v>
          </cell>
          <cell r="C890" t="str">
            <v>PY1ClearedReimbARMcareMdgCare</v>
          </cell>
          <cell r="D890" t="str">
            <v>PY1Clear93</v>
          </cell>
          <cell r="E890">
            <v>367</v>
          </cell>
          <cell r="F890" t="str">
            <v>A</v>
          </cell>
          <cell r="G890" t="str">
            <v>A</v>
          </cell>
          <cell r="H890" t="str">
            <v>N</v>
          </cell>
          <cell r="I890" t="str">
            <v>Asset</v>
          </cell>
          <cell r="J890">
            <v>0</v>
          </cell>
          <cell r="K890">
            <v>0</v>
          </cell>
          <cell r="L890" t="str">
            <v xml:space="preserve"> </v>
          </cell>
          <cell r="M890" t="str">
            <v xml:space="preserve"> </v>
          </cell>
          <cell r="N890">
            <v>0</v>
          </cell>
          <cell r="O890" t="str">
            <v xml:space="preserve"> </v>
          </cell>
          <cell r="P890">
            <v>0</v>
          </cell>
          <cell r="Q890">
            <v>0</v>
          </cell>
          <cell r="R890" t="str">
            <v xml:space="preserve"> </v>
          </cell>
          <cell r="S890" t="str">
            <v xml:space="preserve"> </v>
          </cell>
        </row>
        <row r="891">
          <cell r="B891">
            <v>131010</v>
          </cell>
          <cell r="C891" t="str">
            <v>PY1ClearedReimbARMedicaidTrad</v>
          </cell>
          <cell r="D891" t="str">
            <v>PY1Clear94</v>
          </cell>
          <cell r="E891">
            <v>367</v>
          </cell>
          <cell r="F891" t="str">
            <v>A</v>
          </cell>
          <cell r="G891" t="str">
            <v>A</v>
          </cell>
          <cell r="H891" t="str">
            <v>N</v>
          </cell>
          <cell r="I891" t="str">
            <v>Asset</v>
          </cell>
          <cell r="J891">
            <v>0</v>
          </cell>
          <cell r="K891">
            <v>0</v>
          </cell>
          <cell r="L891" t="str">
            <v xml:space="preserve"> </v>
          </cell>
          <cell r="M891" t="str">
            <v xml:space="preserve"> </v>
          </cell>
          <cell r="N891">
            <v>0</v>
          </cell>
          <cell r="O891" t="str">
            <v xml:space="preserve"> </v>
          </cell>
          <cell r="P891">
            <v>0</v>
          </cell>
          <cell r="Q891">
            <v>0</v>
          </cell>
          <cell r="R891" t="str">
            <v xml:space="preserve"> </v>
          </cell>
          <cell r="S891" t="str">
            <v xml:space="preserve"> </v>
          </cell>
        </row>
        <row r="892">
          <cell r="B892">
            <v>131015</v>
          </cell>
          <cell r="C892" t="str">
            <v>PY1ClearedReimbARMcaidMdgCare</v>
          </cell>
          <cell r="D892" t="str">
            <v>PY1Clear95</v>
          </cell>
          <cell r="E892">
            <v>367</v>
          </cell>
          <cell r="F892" t="str">
            <v>A</v>
          </cell>
          <cell r="G892" t="str">
            <v>A</v>
          </cell>
          <cell r="H892" t="str">
            <v>N</v>
          </cell>
          <cell r="I892" t="str">
            <v>Asset</v>
          </cell>
          <cell r="J892">
            <v>0</v>
          </cell>
          <cell r="K892">
            <v>0</v>
          </cell>
          <cell r="L892" t="str">
            <v xml:space="preserve"> </v>
          </cell>
          <cell r="M892" t="str">
            <v xml:space="preserve"> </v>
          </cell>
          <cell r="N892">
            <v>0</v>
          </cell>
          <cell r="O892" t="str">
            <v xml:space="preserve"> </v>
          </cell>
          <cell r="P892">
            <v>0</v>
          </cell>
          <cell r="Q892">
            <v>0</v>
          </cell>
          <cell r="R892" t="str">
            <v xml:space="preserve"> </v>
          </cell>
          <cell r="S892" t="str">
            <v xml:space="preserve"> </v>
          </cell>
        </row>
        <row r="893">
          <cell r="B893">
            <v>131020</v>
          </cell>
          <cell r="C893" t="str">
            <v>PY1 Cleared Reimb ARHMOPPO</v>
          </cell>
          <cell r="D893" t="str">
            <v>PY1 Cleare</v>
          </cell>
          <cell r="E893">
            <v>367</v>
          </cell>
          <cell r="F893" t="str">
            <v>A</v>
          </cell>
          <cell r="G893" t="str">
            <v>A</v>
          </cell>
          <cell r="H893" t="str">
            <v>N</v>
          </cell>
          <cell r="I893" t="str">
            <v>Asset</v>
          </cell>
          <cell r="J893">
            <v>0</v>
          </cell>
          <cell r="K893">
            <v>0</v>
          </cell>
          <cell r="L893" t="str">
            <v xml:space="preserve"> </v>
          </cell>
          <cell r="M893" t="str">
            <v xml:space="preserve"> </v>
          </cell>
          <cell r="N893">
            <v>0</v>
          </cell>
          <cell r="O893" t="str">
            <v xml:space="preserve"> </v>
          </cell>
          <cell r="P893">
            <v>0</v>
          </cell>
          <cell r="Q893">
            <v>0</v>
          </cell>
          <cell r="R893" t="str">
            <v xml:space="preserve"> </v>
          </cell>
          <cell r="S893" t="str">
            <v xml:space="preserve"> </v>
          </cell>
        </row>
        <row r="894">
          <cell r="B894">
            <v>131025</v>
          </cell>
          <cell r="C894" t="str">
            <v>PY1ClearedReimbARBlueCrossTrad</v>
          </cell>
          <cell r="D894" t="str">
            <v>PY1Clear96</v>
          </cell>
          <cell r="E894">
            <v>367</v>
          </cell>
          <cell r="F894" t="str">
            <v>A</v>
          </cell>
          <cell r="G894" t="str">
            <v>A</v>
          </cell>
          <cell r="H894" t="str">
            <v>N</v>
          </cell>
          <cell r="I894" t="str">
            <v>Asset</v>
          </cell>
          <cell r="J894">
            <v>0</v>
          </cell>
          <cell r="K894">
            <v>0</v>
          </cell>
          <cell r="L894" t="str">
            <v xml:space="preserve"> </v>
          </cell>
          <cell r="M894" t="str">
            <v xml:space="preserve"> </v>
          </cell>
          <cell r="N894">
            <v>0</v>
          </cell>
          <cell r="O894" t="str">
            <v xml:space="preserve"> </v>
          </cell>
          <cell r="P894">
            <v>0</v>
          </cell>
          <cell r="Q894">
            <v>0</v>
          </cell>
          <cell r="R894" t="str">
            <v xml:space="preserve"> </v>
          </cell>
          <cell r="S894" t="str">
            <v xml:space="preserve"> </v>
          </cell>
        </row>
        <row r="895">
          <cell r="B895">
            <v>131030</v>
          </cell>
          <cell r="C895" t="str">
            <v>PY1ClearedReimbARBlueCrossHMO</v>
          </cell>
          <cell r="D895" t="str">
            <v>PY1Clear97</v>
          </cell>
          <cell r="E895">
            <v>367</v>
          </cell>
          <cell r="F895" t="str">
            <v>A</v>
          </cell>
          <cell r="G895" t="str">
            <v>A</v>
          </cell>
          <cell r="H895" t="str">
            <v>N</v>
          </cell>
          <cell r="I895" t="str">
            <v>Asset</v>
          </cell>
          <cell r="J895">
            <v>0</v>
          </cell>
          <cell r="K895">
            <v>0</v>
          </cell>
          <cell r="L895" t="str">
            <v xml:space="preserve"> </v>
          </cell>
          <cell r="M895" t="str">
            <v xml:space="preserve"> </v>
          </cell>
          <cell r="N895">
            <v>0</v>
          </cell>
          <cell r="O895" t="str">
            <v xml:space="preserve"> </v>
          </cell>
          <cell r="P895">
            <v>0</v>
          </cell>
          <cell r="Q895">
            <v>0</v>
          </cell>
          <cell r="R895" t="str">
            <v xml:space="preserve"> </v>
          </cell>
          <cell r="S895" t="str">
            <v xml:space="preserve"> </v>
          </cell>
        </row>
        <row r="896">
          <cell r="B896">
            <v>131031</v>
          </cell>
          <cell r="C896" t="str">
            <v>PY1ClearedReimbARBlueCrossPPO</v>
          </cell>
          <cell r="D896" t="str">
            <v>PY1Clear98</v>
          </cell>
          <cell r="E896">
            <v>367</v>
          </cell>
          <cell r="F896" t="str">
            <v>A</v>
          </cell>
          <cell r="G896" t="str">
            <v>A</v>
          </cell>
          <cell r="H896" t="str">
            <v>N</v>
          </cell>
          <cell r="I896" t="str">
            <v>Asset</v>
          </cell>
          <cell r="J896">
            <v>0</v>
          </cell>
          <cell r="K896">
            <v>0</v>
          </cell>
          <cell r="L896" t="str">
            <v xml:space="preserve"> </v>
          </cell>
          <cell r="M896" t="str">
            <v xml:space="preserve"> </v>
          </cell>
          <cell r="N896">
            <v>0</v>
          </cell>
          <cell r="O896" t="str">
            <v xml:space="preserve"> </v>
          </cell>
          <cell r="P896">
            <v>0</v>
          </cell>
          <cell r="Q896">
            <v>0</v>
          </cell>
          <cell r="R896" t="str">
            <v xml:space="preserve"> </v>
          </cell>
          <cell r="S896" t="str">
            <v xml:space="preserve"> </v>
          </cell>
        </row>
        <row r="897">
          <cell r="B897">
            <v>131035</v>
          </cell>
          <cell r="C897" t="str">
            <v>PY1 Cleared Reimb ARCommercial</v>
          </cell>
          <cell r="D897" t="str">
            <v>PY1 Clea80</v>
          </cell>
          <cell r="E897">
            <v>367</v>
          </cell>
          <cell r="F897" t="str">
            <v>A</v>
          </cell>
          <cell r="G897" t="str">
            <v>A</v>
          </cell>
          <cell r="H897" t="str">
            <v>N</v>
          </cell>
          <cell r="I897" t="str">
            <v>Asset</v>
          </cell>
          <cell r="J897">
            <v>0</v>
          </cell>
          <cell r="K897">
            <v>0</v>
          </cell>
          <cell r="L897" t="str">
            <v xml:space="preserve"> </v>
          </cell>
          <cell r="M897" t="str">
            <v xml:space="preserve"> </v>
          </cell>
          <cell r="N897">
            <v>0</v>
          </cell>
          <cell r="O897" t="str">
            <v xml:space="preserve"> </v>
          </cell>
          <cell r="P897">
            <v>0</v>
          </cell>
          <cell r="Q897">
            <v>0</v>
          </cell>
          <cell r="R897" t="str">
            <v xml:space="preserve"> </v>
          </cell>
          <cell r="S897" t="str">
            <v xml:space="preserve"> </v>
          </cell>
        </row>
        <row r="898">
          <cell r="B898">
            <v>131036</v>
          </cell>
          <cell r="C898" t="str">
            <v>PY1ClearedReimbARCommMgdCare</v>
          </cell>
          <cell r="D898" t="str">
            <v>PY1Clear99</v>
          </cell>
          <cell r="E898">
            <v>367</v>
          </cell>
          <cell r="F898" t="str">
            <v>A</v>
          </cell>
          <cell r="G898" t="str">
            <v>A</v>
          </cell>
          <cell r="H898" t="str">
            <v>N</v>
          </cell>
          <cell r="I898" t="str">
            <v>Asset</v>
          </cell>
          <cell r="J898">
            <v>0</v>
          </cell>
          <cell r="K898">
            <v>0</v>
          </cell>
          <cell r="L898" t="str">
            <v xml:space="preserve"> </v>
          </cell>
          <cell r="M898" t="str">
            <v xml:space="preserve"> </v>
          </cell>
          <cell r="N898">
            <v>0</v>
          </cell>
          <cell r="O898" t="str">
            <v xml:space="preserve"> </v>
          </cell>
          <cell r="P898">
            <v>0</v>
          </cell>
          <cell r="Q898">
            <v>0</v>
          </cell>
          <cell r="R898" t="str">
            <v xml:space="preserve"> </v>
          </cell>
          <cell r="S898" t="str">
            <v xml:space="preserve"> </v>
          </cell>
        </row>
        <row r="899">
          <cell r="B899">
            <v>131037</v>
          </cell>
          <cell r="C899" t="str">
            <v>PY1ClearedReimbARMedicaidPendg</v>
          </cell>
          <cell r="D899" t="str">
            <v>PY1Clear1</v>
          </cell>
          <cell r="E899">
            <v>367</v>
          </cell>
          <cell r="F899" t="str">
            <v>A</v>
          </cell>
          <cell r="G899" t="str">
            <v>A</v>
          </cell>
          <cell r="H899" t="str">
            <v>N</v>
          </cell>
          <cell r="I899" t="str">
            <v>Asset</v>
          </cell>
          <cell r="J899">
            <v>0</v>
          </cell>
          <cell r="K899">
            <v>0</v>
          </cell>
          <cell r="L899" t="str">
            <v xml:space="preserve"> </v>
          </cell>
          <cell r="M899" t="str">
            <v xml:space="preserve"> </v>
          </cell>
          <cell r="N899">
            <v>0</v>
          </cell>
          <cell r="O899" t="str">
            <v xml:space="preserve"> </v>
          </cell>
          <cell r="P899">
            <v>0</v>
          </cell>
          <cell r="Q899">
            <v>0</v>
          </cell>
          <cell r="R899" t="str">
            <v xml:space="preserve"> </v>
          </cell>
          <cell r="S899" t="str">
            <v xml:space="preserve"> </v>
          </cell>
        </row>
        <row r="900">
          <cell r="B900">
            <v>131038</v>
          </cell>
          <cell r="C900" t="str">
            <v>PY1ClearedReimbARCapitRiskBase</v>
          </cell>
          <cell r="D900" t="str">
            <v>PY1Clear2</v>
          </cell>
          <cell r="E900">
            <v>367</v>
          </cell>
          <cell r="F900" t="str">
            <v>A</v>
          </cell>
          <cell r="G900" t="str">
            <v>A</v>
          </cell>
          <cell r="H900" t="str">
            <v>N</v>
          </cell>
          <cell r="I900" t="str">
            <v>Asset</v>
          </cell>
          <cell r="J900">
            <v>0</v>
          </cell>
          <cell r="K900">
            <v>0</v>
          </cell>
          <cell r="L900" t="str">
            <v xml:space="preserve"> </v>
          </cell>
          <cell r="M900" t="str">
            <v xml:space="preserve"> </v>
          </cell>
          <cell r="N900">
            <v>0</v>
          </cell>
          <cell r="O900" t="str">
            <v xml:space="preserve"> </v>
          </cell>
          <cell r="P900">
            <v>0</v>
          </cell>
          <cell r="Q900">
            <v>0</v>
          </cell>
          <cell r="R900" t="str">
            <v xml:space="preserve"> </v>
          </cell>
          <cell r="S900" t="str">
            <v xml:space="preserve"> </v>
          </cell>
        </row>
        <row r="901">
          <cell r="B901">
            <v>131050</v>
          </cell>
          <cell r="C901" t="str">
            <v>PY1 Cleared Reimb AROther</v>
          </cell>
          <cell r="D901" t="str">
            <v>PY1 Clea81</v>
          </cell>
          <cell r="E901">
            <v>367</v>
          </cell>
          <cell r="F901" t="str">
            <v>A</v>
          </cell>
          <cell r="G901" t="str">
            <v>A</v>
          </cell>
          <cell r="H901" t="str">
            <v>N</v>
          </cell>
          <cell r="I901" t="str">
            <v>Asset</v>
          </cell>
          <cell r="J901">
            <v>0</v>
          </cell>
          <cell r="K901">
            <v>0</v>
          </cell>
          <cell r="L901" t="str">
            <v xml:space="preserve"> </v>
          </cell>
          <cell r="M901" t="str">
            <v xml:space="preserve"> </v>
          </cell>
          <cell r="N901">
            <v>0</v>
          </cell>
          <cell r="O901" t="str">
            <v xml:space="preserve"> </v>
          </cell>
          <cell r="P901">
            <v>0</v>
          </cell>
          <cell r="Q901">
            <v>0</v>
          </cell>
          <cell r="R901" t="str">
            <v xml:space="preserve"> </v>
          </cell>
          <cell r="S901" t="str">
            <v xml:space="preserve"> </v>
          </cell>
        </row>
        <row r="902">
          <cell r="B902">
            <v>131055</v>
          </cell>
          <cell r="C902" t="str">
            <v>PY1ClearedReimbAROthrNonHospBi</v>
          </cell>
          <cell r="D902" t="str">
            <v>PY1Clear3</v>
          </cell>
          <cell r="E902">
            <v>367</v>
          </cell>
          <cell r="F902" t="str">
            <v>A</v>
          </cell>
          <cell r="G902" t="str">
            <v>A</v>
          </cell>
          <cell r="H902" t="str">
            <v>N</v>
          </cell>
          <cell r="I902" t="str">
            <v>Asset</v>
          </cell>
          <cell r="J902">
            <v>0</v>
          </cell>
          <cell r="K902">
            <v>0</v>
          </cell>
          <cell r="L902" t="str">
            <v xml:space="preserve"> </v>
          </cell>
          <cell r="M902" t="str">
            <v xml:space="preserve"> </v>
          </cell>
          <cell r="N902">
            <v>0</v>
          </cell>
          <cell r="O902" t="str">
            <v xml:space="preserve"> </v>
          </cell>
          <cell r="P902">
            <v>0</v>
          </cell>
          <cell r="Q902">
            <v>0</v>
          </cell>
          <cell r="R902" t="str">
            <v xml:space="preserve"> </v>
          </cell>
          <cell r="S902" t="str">
            <v xml:space="preserve"> </v>
          </cell>
        </row>
        <row r="903">
          <cell r="B903">
            <v>131500</v>
          </cell>
          <cell r="C903" t="str">
            <v>PY1terimPaymentsARMedicareTrad</v>
          </cell>
          <cell r="D903" t="str">
            <v>PY1terimPa</v>
          </cell>
          <cell r="E903">
            <v>367</v>
          </cell>
          <cell r="F903" t="str">
            <v>A</v>
          </cell>
          <cell r="G903" t="str">
            <v>A</v>
          </cell>
          <cell r="H903" t="str">
            <v>N</v>
          </cell>
          <cell r="I903" t="str">
            <v>Asset</v>
          </cell>
          <cell r="J903">
            <v>0</v>
          </cell>
          <cell r="K903">
            <v>0</v>
          </cell>
          <cell r="L903" t="str">
            <v xml:space="preserve"> </v>
          </cell>
          <cell r="M903" t="str">
            <v xml:space="preserve"> </v>
          </cell>
          <cell r="N903">
            <v>0</v>
          </cell>
          <cell r="O903" t="str">
            <v xml:space="preserve"> </v>
          </cell>
          <cell r="P903">
            <v>0</v>
          </cell>
          <cell r="Q903">
            <v>0</v>
          </cell>
          <cell r="R903" t="str">
            <v xml:space="preserve"> </v>
          </cell>
          <cell r="S903" t="str">
            <v xml:space="preserve"> </v>
          </cell>
        </row>
        <row r="904">
          <cell r="B904">
            <v>131505</v>
          </cell>
          <cell r="C904" t="str">
            <v>PY1terimPaymentsARMcareMdgCare</v>
          </cell>
          <cell r="D904" t="str">
            <v>PY1terim12</v>
          </cell>
          <cell r="E904">
            <v>367</v>
          </cell>
          <cell r="F904" t="str">
            <v>A</v>
          </cell>
          <cell r="G904" t="str">
            <v>A</v>
          </cell>
          <cell r="H904" t="str">
            <v>N</v>
          </cell>
          <cell r="I904" t="str">
            <v>Asset</v>
          </cell>
          <cell r="J904">
            <v>0</v>
          </cell>
          <cell r="K904">
            <v>0</v>
          </cell>
          <cell r="L904" t="str">
            <v xml:space="preserve"> </v>
          </cell>
          <cell r="M904" t="str">
            <v xml:space="preserve"> </v>
          </cell>
          <cell r="N904">
            <v>0</v>
          </cell>
          <cell r="O904" t="str">
            <v xml:space="preserve"> </v>
          </cell>
          <cell r="P904">
            <v>0</v>
          </cell>
          <cell r="Q904">
            <v>0</v>
          </cell>
          <cell r="R904" t="str">
            <v xml:space="preserve"> </v>
          </cell>
          <cell r="S904" t="str">
            <v xml:space="preserve"> </v>
          </cell>
        </row>
        <row r="905">
          <cell r="B905">
            <v>131510</v>
          </cell>
          <cell r="C905" t="str">
            <v>PY1terimPaymentsARMedicaidTrad</v>
          </cell>
          <cell r="D905" t="str">
            <v>PY1terim13</v>
          </cell>
          <cell r="E905">
            <v>367</v>
          </cell>
          <cell r="F905" t="str">
            <v>A</v>
          </cell>
          <cell r="G905" t="str">
            <v>A</v>
          </cell>
          <cell r="H905" t="str">
            <v>N</v>
          </cell>
          <cell r="I905" t="str">
            <v>Asset</v>
          </cell>
          <cell r="J905">
            <v>0</v>
          </cell>
          <cell r="K905">
            <v>0</v>
          </cell>
          <cell r="L905" t="str">
            <v xml:space="preserve"> </v>
          </cell>
          <cell r="M905" t="str">
            <v xml:space="preserve"> </v>
          </cell>
          <cell r="N905">
            <v>0</v>
          </cell>
          <cell r="O905" t="str">
            <v xml:space="preserve"> </v>
          </cell>
          <cell r="P905">
            <v>0</v>
          </cell>
          <cell r="Q905">
            <v>0</v>
          </cell>
          <cell r="R905" t="str">
            <v xml:space="preserve"> </v>
          </cell>
          <cell r="S905" t="str">
            <v xml:space="preserve"> </v>
          </cell>
        </row>
        <row r="906">
          <cell r="B906">
            <v>131515</v>
          </cell>
          <cell r="C906" t="str">
            <v>PY1terimPaymentsARMcaidMdgCare</v>
          </cell>
          <cell r="D906" t="str">
            <v>PY1terim14</v>
          </cell>
          <cell r="E906">
            <v>367</v>
          </cell>
          <cell r="F906" t="str">
            <v>A</v>
          </cell>
          <cell r="G906" t="str">
            <v>A</v>
          </cell>
          <cell r="H906" t="str">
            <v>N</v>
          </cell>
          <cell r="I906" t="str">
            <v>Asset</v>
          </cell>
          <cell r="J906">
            <v>0</v>
          </cell>
          <cell r="K906">
            <v>0</v>
          </cell>
          <cell r="L906" t="str">
            <v xml:space="preserve"> </v>
          </cell>
          <cell r="M906" t="str">
            <v xml:space="preserve"> </v>
          </cell>
          <cell r="N906">
            <v>0</v>
          </cell>
          <cell r="O906" t="str">
            <v xml:space="preserve"> </v>
          </cell>
          <cell r="P906">
            <v>0</v>
          </cell>
          <cell r="Q906">
            <v>0</v>
          </cell>
          <cell r="R906" t="str">
            <v xml:space="preserve"> </v>
          </cell>
          <cell r="S906" t="str">
            <v xml:space="preserve"> </v>
          </cell>
        </row>
        <row r="907">
          <cell r="B907">
            <v>131520</v>
          </cell>
          <cell r="C907" t="str">
            <v>PY1 Interim Payments ARHMOPPO</v>
          </cell>
          <cell r="D907" t="str">
            <v>PY1 Interi</v>
          </cell>
          <cell r="E907">
            <v>367</v>
          </cell>
          <cell r="F907" t="str">
            <v>A</v>
          </cell>
          <cell r="G907" t="str">
            <v>A</v>
          </cell>
          <cell r="H907" t="str">
            <v>N</v>
          </cell>
          <cell r="I907" t="str">
            <v>Asset</v>
          </cell>
          <cell r="J907">
            <v>0</v>
          </cell>
          <cell r="K907">
            <v>0</v>
          </cell>
          <cell r="L907" t="str">
            <v xml:space="preserve"> </v>
          </cell>
          <cell r="M907" t="str">
            <v xml:space="preserve"> </v>
          </cell>
          <cell r="N907">
            <v>0</v>
          </cell>
          <cell r="O907" t="str">
            <v xml:space="preserve"> </v>
          </cell>
          <cell r="P907">
            <v>0</v>
          </cell>
          <cell r="Q907">
            <v>0</v>
          </cell>
          <cell r="R907" t="str">
            <v xml:space="preserve"> </v>
          </cell>
          <cell r="S907" t="str">
            <v xml:space="preserve"> </v>
          </cell>
        </row>
        <row r="908">
          <cell r="B908">
            <v>131525</v>
          </cell>
          <cell r="C908" t="str">
            <v>PY1terimPaymentsARBCrossTrad</v>
          </cell>
          <cell r="D908" t="str">
            <v>PY1terim15</v>
          </cell>
          <cell r="E908">
            <v>367</v>
          </cell>
          <cell r="F908" t="str">
            <v>A</v>
          </cell>
          <cell r="G908" t="str">
            <v>A</v>
          </cell>
          <cell r="H908" t="str">
            <v>N</v>
          </cell>
          <cell r="I908" t="str">
            <v>Asset</v>
          </cell>
          <cell r="J908">
            <v>0</v>
          </cell>
          <cell r="K908">
            <v>0</v>
          </cell>
          <cell r="L908" t="str">
            <v xml:space="preserve"> </v>
          </cell>
          <cell r="M908" t="str">
            <v xml:space="preserve"> </v>
          </cell>
          <cell r="N908">
            <v>0</v>
          </cell>
          <cell r="O908" t="str">
            <v xml:space="preserve"> </v>
          </cell>
          <cell r="P908">
            <v>0</v>
          </cell>
          <cell r="Q908">
            <v>0</v>
          </cell>
          <cell r="R908" t="str">
            <v xml:space="preserve"> </v>
          </cell>
          <cell r="S908" t="str">
            <v xml:space="preserve"> </v>
          </cell>
        </row>
        <row r="909">
          <cell r="B909">
            <v>131530</v>
          </cell>
          <cell r="C909" t="str">
            <v>PY1terimPaymentsARBlueCrossHMO</v>
          </cell>
          <cell r="D909" t="str">
            <v>PY1terim16</v>
          </cell>
          <cell r="E909">
            <v>367</v>
          </cell>
          <cell r="F909" t="str">
            <v>A</v>
          </cell>
          <cell r="G909" t="str">
            <v>A</v>
          </cell>
          <cell r="H909" t="str">
            <v>N</v>
          </cell>
          <cell r="I909" t="str">
            <v>Asset</v>
          </cell>
          <cell r="J909">
            <v>0</v>
          </cell>
          <cell r="K909">
            <v>0</v>
          </cell>
          <cell r="L909" t="str">
            <v xml:space="preserve"> </v>
          </cell>
          <cell r="M909" t="str">
            <v xml:space="preserve"> </v>
          </cell>
          <cell r="N909">
            <v>0</v>
          </cell>
          <cell r="O909" t="str">
            <v xml:space="preserve"> </v>
          </cell>
          <cell r="P909">
            <v>0</v>
          </cell>
          <cell r="Q909">
            <v>0</v>
          </cell>
          <cell r="R909" t="str">
            <v xml:space="preserve"> </v>
          </cell>
          <cell r="S909" t="str">
            <v xml:space="preserve"> </v>
          </cell>
        </row>
        <row r="910">
          <cell r="B910">
            <v>131531</v>
          </cell>
          <cell r="C910" t="str">
            <v>PY1terimPaymentsARBlueCrossPPO</v>
          </cell>
          <cell r="D910" t="str">
            <v>PY1terim17</v>
          </cell>
          <cell r="E910">
            <v>367</v>
          </cell>
          <cell r="F910" t="str">
            <v>A</v>
          </cell>
          <cell r="G910" t="str">
            <v>A</v>
          </cell>
          <cell r="H910" t="str">
            <v>N</v>
          </cell>
          <cell r="I910" t="str">
            <v>Asset</v>
          </cell>
          <cell r="J910">
            <v>0</v>
          </cell>
          <cell r="K910">
            <v>0</v>
          </cell>
          <cell r="L910" t="str">
            <v xml:space="preserve"> </v>
          </cell>
          <cell r="M910" t="str">
            <v xml:space="preserve"> </v>
          </cell>
          <cell r="N910">
            <v>0</v>
          </cell>
          <cell r="O910" t="str">
            <v xml:space="preserve"> </v>
          </cell>
          <cell r="P910">
            <v>0</v>
          </cell>
          <cell r="Q910">
            <v>0</v>
          </cell>
          <cell r="R910" t="str">
            <v xml:space="preserve"> </v>
          </cell>
          <cell r="S910" t="str">
            <v xml:space="preserve"> </v>
          </cell>
        </row>
        <row r="911">
          <cell r="B911">
            <v>131535</v>
          </cell>
          <cell r="C911" t="str">
            <v>PY1terimPaymentsARCommercial</v>
          </cell>
          <cell r="D911" t="str">
            <v>PY1terim18</v>
          </cell>
          <cell r="E911">
            <v>367</v>
          </cell>
          <cell r="F911" t="str">
            <v>A</v>
          </cell>
          <cell r="G911" t="str">
            <v>A</v>
          </cell>
          <cell r="H911" t="str">
            <v>N</v>
          </cell>
          <cell r="I911" t="str">
            <v>Asset</v>
          </cell>
          <cell r="J911">
            <v>0</v>
          </cell>
          <cell r="K911">
            <v>0</v>
          </cell>
          <cell r="L911" t="str">
            <v xml:space="preserve"> </v>
          </cell>
          <cell r="M911" t="str">
            <v xml:space="preserve"> </v>
          </cell>
          <cell r="N911">
            <v>0</v>
          </cell>
          <cell r="O911" t="str">
            <v xml:space="preserve"> </v>
          </cell>
          <cell r="P911">
            <v>0</v>
          </cell>
          <cell r="Q911">
            <v>0</v>
          </cell>
          <cell r="R911" t="str">
            <v xml:space="preserve"> </v>
          </cell>
          <cell r="S911" t="str">
            <v xml:space="preserve"> </v>
          </cell>
        </row>
        <row r="912">
          <cell r="B912">
            <v>131536</v>
          </cell>
          <cell r="C912" t="str">
            <v>PY1terimPaymentsARCommMgdCare</v>
          </cell>
          <cell r="D912" t="str">
            <v>PY1terim19</v>
          </cell>
          <cell r="E912">
            <v>367</v>
          </cell>
          <cell r="F912" t="str">
            <v>A</v>
          </cell>
          <cell r="G912" t="str">
            <v>A</v>
          </cell>
          <cell r="H912" t="str">
            <v>N</v>
          </cell>
          <cell r="I912" t="str">
            <v>Asset</v>
          </cell>
          <cell r="J912">
            <v>0</v>
          </cell>
          <cell r="K912">
            <v>0</v>
          </cell>
          <cell r="L912" t="str">
            <v xml:space="preserve"> </v>
          </cell>
          <cell r="M912" t="str">
            <v xml:space="preserve"> </v>
          </cell>
          <cell r="N912">
            <v>0</v>
          </cell>
          <cell r="O912" t="str">
            <v xml:space="preserve"> </v>
          </cell>
          <cell r="P912">
            <v>0</v>
          </cell>
          <cell r="Q912">
            <v>0</v>
          </cell>
          <cell r="R912" t="str">
            <v xml:space="preserve"> </v>
          </cell>
          <cell r="S912" t="str">
            <v xml:space="preserve"> </v>
          </cell>
        </row>
        <row r="913">
          <cell r="B913">
            <v>131537</v>
          </cell>
          <cell r="C913" t="str">
            <v>PY1terimPaymentsARMcaidPendg</v>
          </cell>
          <cell r="D913" t="str">
            <v>PY1terim20</v>
          </cell>
          <cell r="E913">
            <v>367</v>
          </cell>
          <cell r="F913" t="str">
            <v>A</v>
          </cell>
          <cell r="G913" t="str">
            <v>A</v>
          </cell>
          <cell r="H913" t="str">
            <v>N</v>
          </cell>
          <cell r="I913" t="str">
            <v>Asset</v>
          </cell>
          <cell r="J913">
            <v>0</v>
          </cell>
          <cell r="K913">
            <v>0</v>
          </cell>
          <cell r="L913" t="str">
            <v xml:space="preserve"> </v>
          </cell>
          <cell r="M913" t="str">
            <v xml:space="preserve"> </v>
          </cell>
          <cell r="N913">
            <v>0</v>
          </cell>
          <cell r="O913" t="str">
            <v xml:space="preserve"> </v>
          </cell>
          <cell r="P913">
            <v>0</v>
          </cell>
          <cell r="Q913">
            <v>0</v>
          </cell>
          <cell r="R913" t="str">
            <v xml:space="preserve"> </v>
          </cell>
          <cell r="S913" t="str">
            <v xml:space="preserve"> </v>
          </cell>
        </row>
        <row r="914">
          <cell r="B914">
            <v>131538</v>
          </cell>
          <cell r="C914" t="str">
            <v>PY1terimPaytsARCapitRiskBasedP</v>
          </cell>
          <cell r="D914" t="str">
            <v>PY1terim21</v>
          </cell>
          <cell r="E914">
            <v>367</v>
          </cell>
          <cell r="F914" t="str">
            <v>A</v>
          </cell>
          <cell r="G914" t="str">
            <v>A</v>
          </cell>
          <cell r="H914" t="str">
            <v>N</v>
          </cell>
          <cell r="I914" t="str">
            <v>Asset</v>
          </cell>
          <cell r="J914">
            <v>0</v>
          </cell>
          <cell r="K914">
            <v>0</v>
          </cell>
          <cell r="L914" t="str">
            <v xml:space="preserve"> </v>
          </cell>
          <cell r="M914" t="str">
            <v xml:space="preserve"> </v>
          </cell>
          <cell r="N914">
            <v>0</v>
          </cell>
          <cell r="O914" t="str">
            <v xml:space="preserve"> </v>
          </cell>
          <cell r="P914">
            <v>0</v>
          </cell>
          <cell r="Q914">
            <v>0</v>
          </cell>
          <cell r="R914" t="str">
            <v xml:space="preserve"> </v>
          </cell>
          <cell r="S914" t="str">
            <v xml:space="preserve"> </v>
          </cell>
        </row>
        <row r="915">
          <cell r="B915">
            <v>131550</v>
          </cell>
          <cell r="C915" t="str">
            <v>PY1 Interim Payments AROther</v>
          </cell>
          <cell r="D915" t="str">
            <v>PY1 Inte91</v>
          </cell>
          <cell r="E915">
            <v>367</v>
          </cell>
          <cell r="F915" t="str">
            <v>A</v>
          </cell>
          <cell r="G915" t="str">
            <v>A</v>
          </cell>
          <cell r="H915" t="str">
            <v>N</v>
          </cell>
          <cell r="I915" t="str">
            <v>Asset</v>
          </cell>
          <cell r="J915">
            <v>0</v>
          </cell>
          <cell r="K915">
            <v>0</v>
          </cell>
          <cell r="L915" t="str">
            <v xml:space="preserve"> </v>
          </cell>
          <cell r="M915" t="str">
            <v xml:space="preserve"> </v>
          </cell>
          <cell r="N915">
            <v>0</v>
          </cell>
          <cell r="O915" t="str">
            <v xml:space="preserve"> </v>
          </cell>
          <cell r="P915">
            <v>0</v>
          </cell>
          <cell r="Q915">
            <v>0</v>
          </cell>
          <cell r="R915" t="str">
            <v xml:space="preserve"> </v>
          </cell>
          <cell r="S915" t="str">
            <v xml:space="preserve"> </v>
          </cell>
        </row>
        <row r="916">
          <cell r="B916">
            <v>131555</v>
          </cell>
          <cell r="C916" t="str">
            <v>PY1terimPaytsAROthrNonHospBill</v>
          </cell>
          <cell r="D916" t="str">
            <v>PY1terim22</v>
          </cell>
          <cell r="E916">
            <v>367</v>
          </cell>
          <cell r="F916" t="str">
            <v>A</v>
          </cell>
          <cell r="G916" t="str">
            <v>A</v>
          </cell>
          <cell r="H916" t="str">
            <v>N</v>
          </cell>
          <cell r="I916" t="str">
            <v>Asset</v>
          </cell>
          <cell r="J916">
            <v>0</v>
          </cell>
          <cell r="K916">
            <v>0</v>
          </cell>
          <cell r="L916" t="str">
            <v xml:space="preserve"> </v>
          </cell>
          <cell r="M916" t="str">
            <v xml:space="preserve"> </v>
          </cell>
          <cell r="N916">
            <v>0</v>
          </cell>
          <cell r="O916" t="str">
            <v xml:space="preserve"> </v>
          </cell>
          <cell r="P916">
            <v>0</v>
          </cell>
          <cell r="Q916">
            <v>0</v>
          </cell>
          <cell r="R916" t="str">
            <v xml:space="preserve"> </v>
          </cell>
          <cell r="S916" t="str">
            <v xml:space="preserve"> </v>
          </cell>
        </row>
        <row r="917">
          <cell r="B917">
            <v>135000</v>
          </cell>
          <cell r="C917" t="str">
            <v>CY Est Stlmt ARMedicare Trad</v>
          </cell>
          <cell r="D917" t="str">
            <v>CY Est Stl</v>
          </cell>
          <cell r="E917">
            <v>367</v>
          </cell>
          <cell r="F917" t="str">
            <v>A</v>
          </cell>
          <cell r="G917" t="str">
            <v>A</v>
          </cell>
          <cell r="H917" t="str">
            <v>N</v>
          </cell>
          <cell r="I917" t="str">
            <v>Asset</v>
          </cell>
          <cell r="J917">
            <v>0</v>
          </cell>
          <cell r="K917">
            <v>0</v>
          </cell>
          <cell r="L917" t="str">
            <v xml:space="preserve"> </v>
          </cell>
          <cell r="M917" t="str">
            <v xml:space="preserve"> </v>
          </cell>
          <cell r="N917">
            <v>0</v>
          </cell>
          <cell r="O917" t="str">
            <v xml:space="preserve"> </v>
          </cell>
          <cell r="P917">
            <v>0</v>
          </cell>
          <cell r="Q917">
            <v>0</v>
          </cell>
          <cell r="R917" t="str">
            <v xml:space="preserve"> </v>
          </cell>
          <cell r="S917" t="str">
            <v xml:space="preserve"> </v>
          </cell>
        </row>
        <row r="918">
          <cell r="B918">
            <v>135005</v>
          </cell>
          <cell r="C918" t="str">
            <v>CYEstStlmtARMedicareMdgCare</v>
          </cell>
          <cell r="D918" t="str">
            <v>CYEstStlmt</v>
          </cell>
          <cell r="E918">
            <v>367</v>
          </cell>
          <cell r="F918" t="str">
            <v>A</v>
          </cell>
          <cell r="G918" t="str">
            <v>A</v>
          </cell>
          <cell r="H918" t="str">
            <v>N</v>
          </cell>
          <cell r="I918" t="str">
            <v>Asset</v>
          </cell>
          <cell r="J918">
            <v>0</v>
          </cell>
          <cell r="K918">
            <v>0</v>
          </cell>
          <cell r="L918" t="str">
            <v xml:space="preserve"> </v>
          </cell>
          <cell r="M918" t="str">
            <v xml:space="preserve"> </v>
          </cell>
          <cell r="N918">
            <v>0</v>
          </cell>
          <cell r="O918" t="str">
            <v xml:space="preserve"> </v>
          </cell>
          <cell r="P918">
            <v>0</v>
          </cell>
          <cell r="Q918">
            <v>0</v>
          </cell>
          <cell r="R918" t="str">
            <v xml:space="preserve"> </v>
          </cell>
          <cell r="S918" t="str">
            <v xml:space="preserve"> </v>
          </cell>
        </row>
        <row r="919">
          <cell r="B919">
            <v>135010</v>
          </cell>
          <cell r="C919" t="str">
            <v>CY Est Stlmt ARMedicaid Trad</v>
          </cell>
          <cell r="D919" t="str">
            <v>CYEstStl1</v>
          </cell>
          <cell r="E919">
            <v>367</v>
          </cell>
          <cell r="F919" t="str">
            <v>A</v>
          </cell>
          <cell r="G919" t="str">
            <v>A</v>
          </cell>
          <cell r="H919" t="str">
            <v>N</v>
          </cell>
          <cell r="I919" t="str">
            <v>Asset</v>
          </cell>
          <cell r="J919">
            <v>0</v>
          </cell>
          <cell r="K919">
            <v>0</v>
          </cell>
          <cell r="L919" t="str">
            <v xml:space="preserve"> </v>
          </cell>
          <cell r="M919" t="str">
            <v xml:space="preserve"> </v>
          </cell>
          <cell r="N919">
            <v>0</v>
          </cell>
          <cell r="O919" t="str">
            <v xml:space="preserve"> </v>
          </cell>
          <cell r="P919">
            <v>0</v>
          </cell>
          <cell r="Q919">
            <v>0</v>
          </cell>
          <cell r="R919" t="str">
            <v xml:space="preserve"> </v>
          </cell>
          <cell r="S919" t="str">
            <v xml:space="preserve"> </v>
          </cell>
        </row>
        <row r="920">
          <cell r="B920">
            <v>135015</v>
          </cell>
          <cell r="C920" t="str">
            <v>CYEstStlmtARMedicaidMdgCare</v>
          </cell>
          <cell r="D920" t="str">
            <v>CYEstStlm1</v>
          </cell>
          <cell r="E920">
            <v>367</v>
          </cell>
          <cell r="F920" t="str">
            <v>A</v>
          </cell>
          <cell r="G920" t="str">
            <v>A</v>
          </cell>
          <cell r="H920" t="str">
            <v>N</v>
          </cell>
          <cell r="I920" t="str">
            <v>Asset</v>
          </cell>
          <cell r="J920">
            <v>0</v>
          </cell>
          <cell r="K920">
            <v>0</v>
          </cell>
          <cell r="L920" t="str">
            <v xml:space="preserve"> </v>
          </cell>
          <cell r="M920" t="str">
            <v xml:space="preserve"> </v>
          </cell>
          <cell r="N920">
            <v>0</v>
          </cell>
          <cell r="O920" t="str">
            <v xml:space="preserve"> </v>
          </cell>
          <cell r="P920">
            <v>0</v>
          </cell>
          <cell r="Q920">
            <v>0</v>
          </cell>
          <cell r="R920" t="str">
            <v xml:space="preserve"> </v>
          </cell>
          <cell r="S920" t="str">
            <v xml:space="preserve"> </v>
          </cell>
        </row>
        <row r="921">
          <cell r="B921">
            <v>135020</v>
          </cell>
          <cell r="C921" t="str">
            <v>CY Est Stlmt ARHMOPPO</v>
          </cell>
          <cell r="D921" t="str">
            <v>CYEstStl2</v>
          </cell>
          <cell r="E921">
            <v>367</v>
          </cell>
          <cell r="F921" t="str">
            <v>A</v>
          </cell>
          <cell r="G921" t="str">
            <v>A</v>
          </cell>
          <cell r="H921" t="str">
            <v>N</v>
          </cell>
          <cell r="I921" t="str">
            <v>Asset</v>
          </cell>
          <cell r="J921">
            <v>0</v>
          </cell>
          <cell r="K921">
            <v>0</v>
          </cell>
          <cell r="L921" t="str">
            <v xml:space="preserve"> </v>
          </cell>
          <cell r="M921" t="str">
            <v xml:space="preserve"> </v>
          </cell>
          <cell r="N921">
            <v>0</v>
          </cell>
          <cell r="O921" t="str">
            <v xml:space="preserve"> </v>
          </cell>
          <cell r="P921">
            <v>0</v>
          </cell>
          <cell r="Q921">
            <v>0</v>
          </cell>
          <cell r="R921" t="str">
            <v xml:space="preserve"> </v>
          </cell>
          <cell r="S921" t="str">
            <v xml:space="preserve"> </v>
          </cell>
        </row>
        <row r="922">
          <cell r="B922">
            <v>135025</v>
          </cell>
          <cell r="C922" t="str">
            <v>CY Est Stlmt ARBlue Cross Trad</v>
          </cell>
          <cell r="D922" t="str">
            <v>CYEstStl3</v>
          </cell>
          <cell r="E922">
            <v>367</v>
          </cell>
          <cell r="F922" t="str">
            <v>A</v>
          </cell>
          <cell r="G922" t="str">
            <v>A</v>
          </cell>
          <cell r="H922" t="str">
            <v>N</v>
          </cell>
          <cell r="I922" t="str">
            <v>Asset</v>
          </cell>
          <cell r="J922">
            <v>0</v>
          </cell>
          <cell r="K922">
            <v>0</v>
          </cell>
          <cell r="L922" t="str">
            <v xml:space="preserve"> </v>
          </cell>
          <cell r="M922" t="str">
            <v xml:space="preserve"> </v>
          </cell>
          <cell r="N922">
            <v>0</v>
          </cell>
          <cell r="O922" t="str">
            <v xml:space="preserve"> </v>
          </cell>
          <cell r="P922">
            <v>0</v>
          </cell>
          <cell r="Q922">
            <v>0</v>
          </cell>
          <cell r="R922" t="str">
            <v xml:space="preserve"> </v>
          </cell>
          <cell r="S922" t="str">
            <v xml:space="preserve"> </v>
          </cell>
        </row>
        <row r="923">
          <cell r="B923">
            <v>135030</v>
          </cell>
          <cell r="C923" t="str">
            <v>CY Est Stlmt ARBlue Cross HMO</v>
          </cell>
          <cell r="D923" t="str">
            <v>CYEstStl4</v>
          </cell>
          <cell r="E923">
            <v>367</v>
          </cell>
          <cell r="F923" t="str">
            <v>A</v>
          </cell>
          <cell r="G923" t="str">
            <v>A</v>
          </cell>
          <cell r="H923" t="str">
            <v>N</v>
          </cell>
          <cell r="I923" t="str">
            <v>Asset</v>
          </cell>
          <cell r="J923">
            <v>0</v>
          </cell>
          <cell r="K923">
            <v>0</v>
          </cell>
          <cell r="L923" t="str">
            <v xml:space="preserve"> </v>
          </cell>
          <cell r="M923" t="str">
            <v xml:space="preserve"> </v>
          </cell>
          <cell r="N923">
            <v>0</v>
          </cell>
          <cell r="O923" t="str">
            <v xml:space="preserve"> </v>
          </cell>
          <cell r="P923">
            <v>0</v>
          </cell>
          <cell r="Q923">
            <v>0</v>
          </cell>
          <cell r="R923" t="str">
            <v xml:space="preserve"> </v>
          </cell>
          <cell r="S923" t="str">
            <v xml:space="preserve"> </v>
          </cell>
        </row>
        <row r="924">
          <cell r="B924">
            <v>135031</v>
          </cell>
          <cell r="C924" t="str">
            <v>CY Est Stlmt ARBlue Cross PPO</v>
          </cell>
          <cell r="D924" t="str">
            <v>CYEstStl5</v>
          </cell>
          <cell r="E924">
            <v>367</v>
          </cell>
          <cell r="F924" t="str">
            <v>A</v>
          </cell>
          <cell r="G924" t="str">
            <v>A</v>
          </cell>
          <cell r="H924" t="str">
            <v>N</v>
          </cell>
          <cell r="I924" t="str">
            <v>Asset</v>
          </cell>
          <cell r="J924">
            <v>0</v>
          </cell>
          <cell r="K924">
            <v>0</v>
          </cell>
          <cell r="L924" t="str">
            <v xml:space="preserve"> </v>
          </cell>
          <cell r="M924" t="str">
            <v xml:space="preserve"> </v>
          </cell>
          <cell r="N924">
            <v>0</v>
          </cell>
          <cell r="O924" t="str">
            <v xml:space="preserve"> </v>
          </cell>
          <cell r="P924">
            <v>0</v>
          </cell>
          <cell r="Q924">
            <v>0</v>
          </cell>
          <cell r="R924" t="str">
            <v xml:space="preserve"> </v>
          </cell>
          <cell r="S924" t="str">
            <v xml:space="preserve"> </v>
          </cell>
        </row>
        <row r="925">
          <cell r="B925">
            <v>135035</v>
          </cell>
          <cell r="C925" t="str">
            <v>CY Est Stlmt ARCommercial</v>
          </cell>
          <cell r="D925" t="str">
            <v>CYEstStl6</v>
          </cell>
          <cell r="E925">
            <v>367</v>
          </cell>
          <cell r="F925" t="str">
            <v>A</v>
          </cell>
          <cell r="G925" t="str">
            <v>A</v>
          </cell>
          <cell r="H925" t="str">
            <v>N</v>
          </cell>
          <cell r="I925" t="str">
            <v>Asset</v>
          </cell>
          <cell r="J925">
            <v>0</v>
          </cell>
          <cell r="K925">
            <v>0</v>
          </cell>
          <cell r="L925" t="str">
            <v xml:space="preserve"> </v>
          </cell>
          <cell r="M925" t="str">
            <v xml:space="preserve"> </v>
          </cell>
          <cell r="N925">
            <v>0</v>
          </cell>
          <cell r="O925" t="str">
            <v xml:space="preserve"> </v>
          </cell>
          <cell r="P925">
            <v>0</v>
          </cell>
          <cell r="Q925">
            <v>0</v>
          </cell>
          <cell r="R925" t="str">
            <v xml:space="preserve"> </v>
          </cell>
          <cell r="S925" t="str">
            <v xml:space="preserve"> </v>
          </cell>
        </row>
        <row r="926">
          <cell r="B926">
            <v>135036</v>
          </cell>
          <cell r="C926" t="str">
            <v>CYEstStlmtARCommercialMgdCare</v>
          </cell>
          <cell r="D926" t="str">
            <v>CYEstStlm2</v>
          </cell>
          <cell r="E926">
            <v>367</v>
          </cell>
          <cell r="F926" t="str">
            <v>A</v>
          </cell>
          <cell r="G926" t="str">
            <v>A</v>
          </cell>
          <cell r="H926" t="str">
            <v>N</v>
          </cell>
          <cell r="I926" t="str">
            <v>Asset</v>
          </cell>
          <cell r="J926">
            <v>0</v>
          </cell>
          <cell r="K926">
            <v>0</v>
          </cell>
          <cell r="L926" t="str">
            <v xml:space="preserve"> </v>
          </cell>
          <cell r="M926" t="str">
            <v xml:space="preserve"> </v>
          </cell>
          <cell r="N926">
            <v>0</v>
          </cell>
          <cell r="O926" t="str">
            <v xml:space="preserve"> </v>
          </cell>
          <cell r="P926">
            <v>0</v>
          </cell>
          <cell r="Q926">
            <v>0</v>
          </cell>
          <cell r="R926" t="str">
            <v xml:space="preserve"> </v>
          </cell>
          <cell r="S926" t="str">
            <v xml:space="preserve"> </v>
          </cell>
        </row>
        <row r="927">
          <cell r="B927">
            <v>135037</v>
          </cell>
          <cell r="C927" t="str">
            <v>CY Est Stlmt ARMedicaid Pendg</v>
          </cell>
          <cell r="D927" t="str">
            <v>CYEstStl7</v>
          </cell>
          <cell r="E927">
            <v>367</v>
          </cell>
          <cell r="F927" t="str">
            <v>A</v>
          </cell>
          <cell r="G927" t="str">
            <v>A</v>
          </cell>
          <cell r="H927" t="str">
            <v>N</v>
          </cell>
          <cell r="I927" t="str">
            <v>Asset</v>
          </cell>
          <cell r="J927">
            <v>0</v>
          </cell>
          <cell r="K927">
            <v>0</v>
          </cell>
          <cell r="L927" t="str">
            <v xml:space="preserve"> </v>
          </cell>
          <cell r="M927" t="str">
            <v xml:space="preserve"> </v>
          </cell>
          <cell r="N927">
            <v>0</v>
          </cell>
          <cell r="O927" t="str">
            <v xml:space="preserve"> </v>
          </cell>
          <cell r="P927">
            <v>0</v>
          </cell>
          <cell r="Q927">
            <v>0</v>
          </cell>
          <cell r="R927" t="str">
            <v xml:space="preserve"> </v>
          </cell>
          <cell r="S927" t="str">
            <v xml:space="preserve"> </v>
          </cell>
        </row>
        <row r="928">
          <cell r="B928">
            <v>135038</v>
          </cell>
          <cell r="C928" t="str">
            <v>CYEstStlmtARCapitRiskBasedPayr</v>
          </cell>
          <cell r="D928" t="str">
            <v>CYEstStlm3</v>
          </cell>
          <cell r="E928">
            <v>367</v>
          </cell>
          <cell r="F928" t="str">
            <v>A</v>
          </cell>
          <cell r="G928" t="str">
            <v>A</v>
          </cell>
          <cell r="H928" t="str">
            <v>N</v>
          </cell>
          <cell r="I928" t="str">
            <v>Asset</v>
          </cell>
          <cell r="J928">
            <v>0</v>
          </cell>
          <cell r="K928">
            <v>0</v>
          </cell>
          <cell r="L928" t="str">
            <v xml:space="preserve"> </v>
          </cell>
          <cell r="M928" t="str">
            <v xml:space="preserve"> </v>
          </cell>
          <cell r="N928">
            <v>0</v>
          </cell>
          <cell r="O928" t="str">
            <v xml:space="preserve"> </v>
          </cell>
          <cell r="P928">
            <v>0</v>
          </cell>
          <cell r="Q928">
            <v>0</v>
          </cell>
          <cell r="R928" t="str">
            <v xml:space="preserve"> </v>
          </cell>
          <cell r="S928" t="str">
            <v xml:space="preserve"> </v>
          </cell>
        </row>
        <row r="929">
          <cell r="B929">
            <v>135050</v>
          </cell>
          <cell r="C929" t="str">
            <v>CY Est Stlmt AROther</v>
          </cell>
          <cell r="D929" t="str">
            <v>CYEstStl8</v>
          </cell>
          <cell r="E929">
            <v>367</v>
          </cell>
          <cell r="F929" t="str">
            <v>A</v>
          </cell>
          <cell r="G929" t="str">
            <v>A</v>
          </cell>
          <cell r="H929" t="str">
            <v>N</v>
          </cell>
          <cell r="I929" t="str">
            <v>Asset</v>
          </cell>
          <cell r="J929">
            <v>0</v>
          </cell>
          <cell r="K929">
            <v>0</v>
          </cell>
          <cell r="L929" t="str">
            <v xml:space="preserve"> </v>
          </cell>
          <cell r="M929" t="str">
            <v xml:space="preserve"> </v>
          </cell>
          <cell r="N929">
            <v>0</v>
          </cell>
          <cell r="O929" t="str">
            <v xml:space="preserve"> </v>
          </cell>
          <cell r="P929">
            <v>0</v>
          </cell>
          <cell r="Q929">
            <v>0</v>
          </cell>
          <cell r="R929" t="str">
            <v xml:space="preserve"> </v>
          </cell>
          <cell r="S929" t="str">
            <v xml:space="preserve"> </v>
          </cell>
        </row>
        <row r="930">
          <cell r="B930">
            <v>135055</v>
          </cell>
          <cell r="C930" t="str">
            <v>CYEstStlmtAROthrNonHospBillSys</v>
          </cell>
          <cell r="D930" t="str">
            <v>CYEstStlm4</v>
          </cell>
          <cell r="E930">
            <v>367</v>
          </cell>
          <cell r="F930" t="str">
            <v>A</v>
          </cell>
          <cell r="G930" t="str">
            <v>A</v>
          </cell>
          <cell r="H930" t="str">
            <v>N</v>
          </cell>
          <cell r="I930" t="str">
            <v>Asset</v>
          </cell>
          <cell r="J930">
            <v>0</v>
          </cell>
          <cell r="K930">
            <v>0</v>
          </cell>
          <cell r="L930" t="str">
            <v xml:space="preserve"> </v>
          </cell>
          <cell r="M930" t="str">
            <v xml:space="preserve"> </v>
          </cell>
          <cell r="N930">
            <v>0</v>
          </cell>
          <cell r="O930" t="str">
            <v xml:space="preserve"> </v>
          </cell>
          <cell r="P930">
            <v>0</v>
          </cell>
          <cell r="Q930">
            <v>0</v>
          </cell>
          <cell r="R930" t="str">
            <v xml:space="preserve"> </v>
          </cell>
          <cell r="S930" t="str">
            <v xml:space="preserve"> </v>
          </cell>
        </row>
        <row r="931">
          <cell r="B931">
            <v>135060</v>
          </cell>
          <cell r="C931" t="str">
            <v>CYEstStlmtARMedicareRACAudit</v>
          </cell>
          <cell r="D931" t="str">
            <v>CYEstStlm5</v>
          </cell>
          <cell r="E931">
            <v>367</v>
          </cell>
          <cell r="F931" t="str">
            <v>A</v>
          </cell>
          <cell r="G931" t="str">
            <v>A</v>
          </cell>
          <cell r="H931" t="str">
            <v>N</v>
          </cell>
          <cell r="I931" t="str">
            <v>Asset</v>
          </cell>
          <cell r="J931">
            <v>0</v>
          </cell>
          <cell r="K931">
            <v>0</v>
          </cell>
          <cell r="L931" t="str">
            <v xml:space="preserve"> </v>
          </cell>
          <cell r="M931" t="str">
            <v xml:space="preserve"> </v>
          </cell>
          <cell r="N931">
            <v>0</v>
          </cell>
          <cell r="O931" t="str">
            <v xml:space="preserve"> </v>
          </cell>
          <cell r="P931">
            <v>0</v>
          </cell>
          <cell r="Q931">
            <v>0</v>
          </cell>
          <cell r="R931" t="str">
            <v xml:space="preserve"> </v>
          </cell>
          <cell r="S931" t="str">
            <v xml:space="preserve"> </v>
          </cell>
        </row>
        <row r="932">
          <cell r="B932">
            <v>136000</v>
          </cell>
          <cell r="C932" t="str">
            <v>PY1 Est Stlmt ARMedicare Trad</v>
          </cell>
          <cell r="D932" t="str">
            <v>PY1 Est St</v>
          </cell>
          <cell r="E932">
            <v>367</v>
          </cell>
          <cell r="F932" t="str">
            <v>A</v>
          </cell>
          <cell r="G932" t="str">
            <v>A</v>
          </cell>
          <cell r="H932" t="str">
            <v>N</v>
          </cell>
          <cell r="I932" t="str">
            <v>Asset</v>
          </cell>
          <cell r="J932">
            <v>0</v>
          </cell>
          <cell r="K932">
            <v>0</v>
          </cell>
          <cell r="L932" t="str">
            <v xml:space="preserve"> </v>
          </cell>
          <cell r="M932" t="str">
            <v xml:space="preserve"> </v>
          </cell>
          <cell r="N932">
            <v>0</v>
          </cell>
          <cell r="O932" t="str">
            <v xml:space="preserve"> </v>
          </cell>
          <cell r="P932">
            <v>0</v>
          </cell>
          <cell r="Q932">
            <v>0</v>
          </cell>
          <cell r="R932" t="str">
            <v xml:space="preserve"> </v>
          </cell>
          <cell r="S932" t="str">
            <v xml:space="preserve"> </v>
          </cell>
        </row>
        <row r="933">
          <cell r="B933">
            <v>136005</v>
          </cell>
          <cell r="C933" t="str">
            <v>PY1EstStlmtARMedicareMdgCare</v>
          </cell>
          <cell r="D933" t="str">
            <v>PY1EstStlm</v>
          </cell>
          <cell r="E933">
            <v>367</v>
          </cell>
          <cell r="F933" t="str">
            <v>A</v>
          </cell>
          <cell r="G933" t="str">
            <v>A</v>
          </cell>
          <cell r="H933" t="str">
            <v>N</v>
          </cell>
          <cell r="I933" t="str">
            <v>Asset</v>
          </cell>
          <cell r="J933">
            <v>0</v>
          </cell>
          <cell r="K933">
            <v>0</v>
          </cell>
          <cell r="L933" t="str">
            <v xml:space="preserve"> </v>
          </cell>
          <cell r="M933" t="str">
            <v xml:space="preserve"> </v>
          </cell>
          <cell r="N933">
            <v>0</v>
          </cell>
          <cell r="O933" t="str">
            <v xml:space="preserve"> </v>
          </cell>
          <cell r="P933">
            <v>0</v>
          </cell>
          <cell r="Q933">
            <v>0</v>
          </cell>
          <cell r="R933" t="str">
            <v xml:space="preserve"> </v>
          </cell>
          <cell r="S933" t="str">
            <v xml:space="preserve"> </v>
          </cell>
        </row>
        <row r="934">
          <cell r="B934">
            <v>136010</v>
          </cell>
          <cell r="C934" t="str">
            <v>PY1 Est Stlmt ARMedicaid Trad</v>
          </cell>
          <cell r="D934" t="str">
            <v>PY1 Est 83</v>
          </cell>
          <cell r="E934">
            <v>367</v>
          </cell>
          <cell r="F934" t="str">
            <v>A</v>
          </cell>
          <cell r="G934" t="str">
            <v>A</v>
          </cell>
          <cell r="H934" t="str">
            <v>N</v>
          </cell>
          <cell r="I934" t="str">
            <v>Asset</v>
          </cell>
          <cell r="J934">
            <v>0</v>
          </cell>
          <cell r="K934">
            <v>0</v>
          </cell>
          <cell r="L934" t="str">
            <v xml:space="preserve"> </v>
          </cell>
          <cell r="M934" t="str">
            <v xml:space="preserve"> </v>
          </cell>
          <cell r="N934">
            <v>0</v>
          </cell>
          <cell r="O934" t="str">
            <v xml:space="preserve"> </v>
          </cell>
          <cell r="P934">
            <v>0</v>
          </cell>
          <cell r="Q934">
            <v>0</v>
          </cell>
          <cell r="R934" t="str">
            <v xml:space="preserve"> </v>
          </cell>
          <cell r="S934" t="str">
            <v xml:space="preserve"> </v>
          </cell>
        </row>
        <row r="935">
          <cell r="B935">
            <v>136015</v>
          </cell>
          <cell r="C935" t="str">
            <v>PY1EstStlmtARMedicaidMdgCare</v>
          </cell>
          <cell r="D935" t="str">
            <v>PY1EstSt5</v>
          </cell>
          <cell r="E935">
            <v>367</v>
          </cell>
          <cell r="F935" t="str">
            <v>A</v>
          </cell>
          <cell r="G935" t="str">
            <v>A</v>
          </cell>
          <cell r="H935" t="str">
            <v>N</v>
          </cell>
          <cell r="I935" t="str">
            <v>Asset</v>
          </cell>
          <cell r="J935">
            <v>0</v>
          </cell>
          <cell r="K935">
            <v>0</v>
          </cell>
          <cell r="L935" t="str">
            <v xml:space="preserve"> </v>
          </cell>
          <cell r="M935" t="str">
            <v xml:space="preserve"> </v>
          </cell>
          <cell r="N935">
            <v>0</v>
          </cell>
          <cell r="O935" t="str">
            <v xml:space="preserve"> </v>
          </cell>
          <cell r="P935">
            <v>0</v>
          </cell>
          <cell r="Q935">
            <v>0</v>
          </cell>
          <cell r="R935" t="str">
            <v xml:space="preserve"> </v>
          </cell>
          <cell r="S935" t="str">
            <v xml:space="preserve"> </v>
          </cell>
        </row>
        <row r="936">
          <cell r="B936">
            <v>136020</v>
          </cell>
          <cell r="C936" t="str">
            <v>PY1 Est Stlmt ARHMOPPO</v>
          </cell>
          <cell r="D936" t="str">
            <v>PY1 Est 84</v>
          </cell>
          <cell r="E936">
            <v>367</v>
          </cell>
          <cell r="F936" t="str">
            <v>A</v>
          </cell>
          <cell r="G936" t="str">
            <v>A</v>
          </cell>
          <cell r="H936" t="str">
            <v>N</v>
          </cell>
          <cell r="I936" t="str">
            <v>Asset</v>
          </cell>
          <cell r="J936">
            <v>0</v>
          </cell>
          <cell r="K936">
            <v>0</v>
          </cell>
          <cell r="L936" t="str">
            <v xml:space="preserve"> </v>
          </cell>
          <cell r="M936" t="str">
            <v xml:space="preserve"> </v>
          </cell>
          <cell r="N936">
            <v>0</v>
          </cell>
          <cell r="O936" t="str">
            <v xml:space="preserve"> </v>
          </cell>
          <cell r="P936">
            <v>0</v>
          </cell>
          <cell r="Q936">
            <v>0</v>
          </cell>
          <cell r="R936" t="str">
            <v xml:space="preserve"> </v>
          </cell>
          <cell r="S936" t="str">
            <v xml:space="preserve"> </v>
          </cell>
        </row>
        <row r="937">
          <cell r="B937">
            <v>136025</v>
          </cell>
          <cell r="C937" t="str">
            <v>PY1EstStlmtARBlueCrossTrad</v>
          </cell>
          <cell r="D937" t="str">
            <v>PY1EstSt6</v>
          </cell>
          <cell r="E937">
            <v>367</v>
          </cell>
          <cell r="F937" t="str">
            <v>A</v>
          </cell>
          <cell r="G937" t="str">
            <v>A</v>
          </cell>
          <cell r="H937" t="str">
            <v>N</v>
          </cell>
          <cell r="I937" t="str">
            <v>Asset</v>
          </cell>
          <cell r="J937">
            <v>0</v>
          </cell>
          <cell r="K937">
            <v>0</v>
          </cell>
          <cell r="L937" t="str">
            <v xml:space="preserve"> </v>
          </cell>
          <cell r="M937" t="str">
            <v xml:space="preserve"> </v>
          </cell>
          <cell r="N937">
            <v>0</v>
          </cell>
          <cell r="O937" t="str">
            <v xml:space="preserve"> </v>
          </cell>
          <cell r="P937">
            <v>0</v>
          </cell>
          <cell r="Q937">
            <v>0</v>
          </cell>
          <cell r="R937" t="str">
            <v xml:space="preserve"> </v>
          </cell>
          <cell r="S937" t="str">
            <v xml:space="preserve"> </v>
          </cell>
        </row>
        <row r="938">
          <cell r="B938">
            <v>136030</v>
          </cell>
          <cell r="C938" t="str">
            <v>PY1 Est Stlmt ARBlue Cross HMO</v>
          </cell>
          <cell r="D938" t="str">
            <v>PY1 Est 85</v>
          </cell>
          <cell r="E938">
            <v>367</v>
          </cell>
          <cell r="F938" t="str">
            <v>A</v>
          </cell>
          <cell r="G938" t="str">
            <v>A</v>
          </cell>
          <cell r="H938" t="str">
            <v>N</v>
          </cell>
          <cell r="I938" t="str">
            <v>Asset</v>
          </cell>
          <cell r="J938">
            <v>0</v>
          </cell>
          <cell r="K938">
            <v>0</v>
          </cell>
          <cell r="L938" t="str">
            <v xml:space="preserve"> </v>
          </cell>
          <cell r="M938" t="str">
            <v xml:space="preserve"> </v>
          </cell>
          <cell r="N938">
            <v>0</v>
          </cell>
          <cell r="O938" t="str">
            <v xml:space="preserve"> </v>
          </cell>
          <cell r="P938">
            <v>0</v>
          </cell>
          <cell r="Q938">
            <v>0</v>
          </cell>
          <cell r="R938" t="str">
            <v xml:space="preserve"> </v>
          </cell>
          <cell r="S938" t="str">
            <v xml:space="preserve"> </v>
          </cell>
        </row>
        <row r="939">
          <cell r="B939">
            <v>136031</v>
          </cell>
          <cell r="C939" t="str">
            <v>PY1 Est Stlmt ARBlue Cross PPO</v>
          </cell>
          <cell r="D939" t="str">
            <v>PY1 Est 86</v>
          </cell>
          <cell r="E939">
            <v>367</v>
          </cell>
          <cell r="F939" t="str">
            <v>A</v>
          </cell>
          <cell r="G939" t="str">
            <v>A</v>
          </cell>
          <cell r="H939" t="str">
            <v>N</v>
          </cell>
          <cell r="I939" t="str">
            <v>Asset</v>
          </cell>
          <cell r="J939">
            <v>0</v>
          </cell>
          <cell r="K939">
            <v>0</v>
          </cell>
          <cell r="L939" t="str">
            <v xml:space="preserve"> </v>
          </cell>
          <cell r="M939" t="str">
            <v xml:space="preserve"> </v>
          </cell>
          <cell r="N939">
            <v>0</v>
          </cell>
          <cell r="O939" t="str">
            <v xml:space="preserve"> </v>
          </cell>
          <cell r="P939">
            <v>0</v>
          </cell>
          <cell r="Q939">
            <v>0</v>
          </cell>
          <cell r="R939" t="str">
            <v xml:space="preserve"> </v>
          </cell>
          <cell r="S939" t="str">
            <v xml:space="preserve"> </v>
          </cell>
        </row>
        <row r="940">
          <cell r="B940">
            <v>136035</v>
          </cell>
          <cell r="C940" t="str">
            <v>PY1 Est Stlmt ARCommercial</v>
          </cell>
          <cell r="D940" t="str">
            <v>PY1 Est 87</v>
          </cell>
          <cell r="E940">
            <v>367</v>
          </cell>
          <cell r="F940" t="str">
            <v>A</v>
          </cell>
          <cell r="G940" t="str">
            <v>A</v>
          </cell>
          <cell r="H940" t="str">
            <v>N</v>
          </cell>
          <cell r="I940" t="str">
            <v>Asset</v>
          </cell>
          <cell r="J940">
            <v>0</v>
          </cell>
          <cell r="K940">
            <v>0</v>
          </cell>
          <cell r="L940" t="str">
            <v xml:space="preserve"> </v>
          </cell>
          <cell r="M940" t="str">
            <v xml:space="preserve"> </v>
          </cell>
          <cell r="N940">
            <v>0</v>
          </cell>
          <cell r="O940" t="str">
            <v xml:space="preserve"> </v>
          </cell>
          <cell r="P940">
            <v>0</v>
          </cell>
          <cell r="Q940">
            <v>0</v>
          </cell>
          <cell r="R940" t="str">
            <v xml:space="preserve"> </v>
          </cell>
          <cell r="S940" t="str">
            <v xml:space="preserve"> </v>
          </cell>
        </row>
        <row r="941">
          <cell r="B941">
            <v>136036</v>
          </cell>
          <cell r="C941" t="str">
            <v>PY1EstStlmtARCommercialMgdCare</v>
          </cell>
          <cell r="D941" t="str">
            <v>PY1EstSt7</v>
          </cell>
          <cell r="E941">
            <v>367</v>
          </cell>
          <cell r="F941" t="str">
            <v>A</v>
          </cell>
          <cell r="G941" t="str">
            <v>A</v>
          </cell>
          <cell r="H941" t="str">
            <v>N</v>
          </cell>
          <cell r="I941" t="str">
            <v>Asset</v>
          </cell>
          <cell r="J941">
            <v>0</v>
          </cell>
          <cell r="K941">
            <v>0</v>
          </cell>
          <cell r="L941" t="str">
            <v xml:space="preserve"> </v>
          </cell>
          <cell r="M941" t="str">
            <v xml:space="preserve"> </v>
          </cell>
          <cell r="N941">
            <v>0</v>
          </cell>
          <cell r="O941" t="str">
            <v xml:space="preserve"> </v>
          </cell>
          <cell r="P941">
            <v>0</v>
          </cell>
          <cell r="Q941">
            <v>0</v>
          </cell>
          <cell r="R941" t="str">
            <v xml:space="preserve"> </v>
          </cell>
          <cell r="S941" t="str">
            <v xml:space="preserve"> </v>
          </cell>
        </row>
        <row r="942">
          <cell r="B942">
            <v>136037</v>
          </cell>
          <cell r="C942" t="str">
            <v>PY1 Est Stlmt ARMedicaid Pendg</v>
          </cell>
          <cell r="D942" t="str">
            <v>PY1 Est 88</v>
          </cell>
          <cell r="E942">
            <v>367</v>
          </cell>
          <cell r="F942" t="str">
            <v>A</v>
          </cell>
          <cell r="G942" t="str">
            <v>A</v>
          </cell>
          <cell r="H942" t="str">
            <v>N</v>
          </cell>
          <cell r="I942" t="str">
            <v>Asset</v>
          </cell>
          <cell r="J942">
            <v>0</v>
          </cell>
          <cell r="K942">
            <v>0</v>
          </cell>
          <cell r="L942" t="str">
            <v xml:space="preserve"> </v>
          </cell>
          <cell r="M942" t="str">
            <v xml:space="preserve"> </v>
          </cell>
          <cell r="N942">
            <v>0</v>
          </cell>
          <cell r="O942" t="str">
            <v xml:space="preserve"> </v>
          </cell>
          <cell r="P942">
            <v>0</v>
          </cell>
          <cell r="Q942">
            <v>0</v>
          </cell>
          <cell r="R942" t="str">
            <v xml:space="preserve"> </v>
          </cell>
          <cell r="S942" t="str">
            <v xml:space="preserve"> </v>
          </cell>
        </row>
        <row r="943">
          <cell r="B943">
            <v>136038</v>
          </cell>
          <cell r="C943" t="str">
            <v>PY1EstStlmtARCapitRiskBasedPay</v>
          </cell>
          <cell r="D943" t="str">
            <v>PY1EstSt8</v>
          </cell>
          <cell r="E943">
            <v>367</v>
          </cell>
          <cell r="F943" t="str">
            <v>A</v>
          </cell>
          <cell r="G943" t="str">
            <v>A</v>
          </cell>
          <cell r="H943" t="str">
            <v>N</v>
          </cell>
          <cell r="I943" t="str">
            <v>Asset</v>
          </cell>
          <cell r="J943">
            <v>0</v>
          </cell>
          <cell r="K943">
            <v>0</v>
          </cell>
          <cell r="L943" t="str">
            <v xml:space="preserve"> </v>
          </cell>
          <cell r="M943" t="str">
            <v xml:space="preserve"> </v>
          </cell>
          <cell r="N943">
            <v>0</v>
          </cell>
          <cell r="O943" t="str">
            <v xml:space="preserve"> </v>
          </cell>
          <cell r="P943">
            <v>0</v>
          </cell>
          <cell r="Q943">
            <v>0</v>
          </cell>
          <cell r="R943" t="str">
            <v xml:space="preserve"> </v>
          </cell>
          <cell r="S943" t="str">
            <v xml:space="preserve"> </v>
          </cell>
        </row>
        <row r="944">
          <cell r="B944">
            <v>136050</v>
          </cell>
          <cell r="C944" t="str">
            <v>PY1 Est Stlmt AROther</v>
          </cell>
          <cell r="D944" t="str">
            <v>PY1 Est 89</v>
          </cell>
          <cell r="E944">
            <v>367</v>
          </cell>
          <cell r="F944" t="str">
            <v>A</v>
          </cell>
          <cell r="G944" t="str">
            <v>A</v>
          </cell>
          <cell r="H944" t="str">
            <v>N</v>
          </cell>
          <cell r="I944" t="str">
            <v>Asset</v>
          </cell>
          <cell r="J944">
            <v>0</v>
          </cell>
          <cell r="K944">
            <v>0</v>
          </cell>
          <cell r="L944" t="str">
            <v xml:space="preserve"> </v>
          </cell>
          <cell r="M944" t="str">
            <v xml:space="preserve"> </v>
          </cell>
          <cell r="N944">
            <v>0</v>
          </cell>
          <cell r="O944" t="str">
            <v xml:space="preserve"> </v>
          </cell>
          <cell r="P944">
            <v>0</v>
          </cell>
          <cell r="Q944">
            <v>0</v>
          </cell>
          <cell r="R944" t="str">
            <v xml:space="preserve"> </v>
          </cell>
          <cell r="S944" t="str">
            <v xml:space="preserve"> </v>
          </cell>
        </row>
        <row r="945">
          <cell r="B945">
            <v>136055</v>
          </cell>
          <cell r="C945" t="str">
            <v>PY1EstStlmtAROthrNonHospBillSy</v>
          </cell>
          <cell r="D945" t="str">
            <v>PY1EstSt9</v>
          </cell>
          <cell r="E945">
            <v>367</v>
          </cell>
          <cell r="F945" t="str">
            <v>A</v>
          </cell>
          <cell r="G945" t="str">
            <v>A</v>
          </cell>
          <cell r="H945" t="str">
            <v>N</v>
          </cell>
          <cell r="I945" t="str">
            <v>Asset</v>
          </cell>
          <cell r="J945">
            <v>0</v>
          </cell>
          <cell r="K945">
            <v>0</v>
          </cell>
          <cell r="L945" t="str">
            <v xml:space="preserve"> </v>
          </cell>
          <cell r="M945" t="str">
            <v xml:space="preserve"> </v>
          </cell>
          <cell r="N945">
            <v>0</v>
          </cell>
          <cell r="O945" t="str">
            <v xml:space="preserve"> </v>
          </cell>
          <cell r="P945">
            <v>0</v>
          </cell>
          <cell r="Q945">
            <v>0</v>
          </cell>
          <cell r="R945" t="str">
            <v xml:space="preserve"> </v>
          </cell>
          <cell r="S945" t="str">
            <v xml:space="preserve"> </v>
          </cell>
        </row>
        <row r="946">
          <cell r="B946">
            <v>136060</v>
          </cell>
          <cell r="C946" t="str">
            <v>PY1EstStlmtARMedicareRACAudit</v>
          </cell>
          <cell r="D946" t="str">
            <v>PY1EstSt10</v>
          </cell>
          <cell r="E946">
            <v>367</v>
          </cell>
          <cell r="F946" t="str">
            <v>A</v>
          </cell>
          <cell r="G946" t="str">
            <v>A</v>
          </cell>
          <cell r="H946" t="str">
            <v>N</v>
          </cell>
          <cell r="I946" t="str">
            <v>Asset</v>
          </cell>
          <cell r="J946">
            <v>0</v>
          </cell>
          <cell r="K946">
            <v>0</v>
          </cell>
          <cell r="L946" t="str">
            <v xml:space="preserve"> </v>
          </cell>
          <cell r="M946" t="str">
            <v xml:space="preserve"> </v>
          </cell>
          <cell r="N946">
            <v>0</v>
          </cell>
          <cell r="O946" t="str">
            <v xml:space="preserve"> </v>
          </cell>
          <cell r="P946">
            <v>0</v>
          </cell>
          <cell r="Q946">
            <v>0</v>
          </cell>
          <cell r="R946" t="str">
            <v xml:space="preserve"> </v>
          </cell>
          <cell r="S946" t="str">
            <v xml:space="preserve"> </v>
          </cell>
        </row>
        <row r="947">
          <cell r="B947">
            <v>137000</v>
          </cell>
          <cell r="C947" t="str">
            <v>PY2 Est Stlmt ARMedicare Trad</v>
          </cell>
          <cell r="D947" t="str">
            <v>PY2 Est St</v>
          </cell>
          <cell r="E947">
            <v>367</v>
          </cell>
          <cell r="F947" t="str">
            <v>A</v>
          </cell>
          <cell r="G947" t="str">
            <v>A</v>
          </cell>
          <cell r="H947" t="str">
            <v>N</v>
          </cell>
          <cell r="I947" t="str">
            <v>Asset</v>
          </cell>
          <cell r="J947">
            <v>0</v>
          </cell>
          <cell r="K947">
            <v>0</v>
          </cell>
          <cell r="L947" t="str">
            <v xml:space="preserve"> </v>
          </cell>
          <cell r="M947" t="str">
            <v xml:space="preserve"> </v>
          </cell>
          <cell r="N947">
            <v>0</v>
          </cell>
          <cell r="O947" t="str">
            <v xml:space="preserve"> </v>
          </cell>
          <cell r="P947">
            <v>0</v>
          </cell>
          <cell r="Q947">
            <v>0</v>
          </cell>
          <cell r="R947" t="str">
            <v xml:space="preserve"> </v>
          </cell>
          <cell r="S947" t="str">
            <v xml:space="preserve"> </v>
          </cell>
        </row>
        <row r="948">
          <cell r="B948">
            <v>137005</v>
          </cell>
          <cell r="C948" t="str">
            <v>PY2EstStlmtARMedicareMdgCare</v>
          </cell>
          <cell r="D948" t="str">
            <v>PY2EstStlm</v>
          </cell>
          <cell r="E948">
            <v>367</v>
          </cell>
          <cell r="F948" t="str">
            <v>A</v>
          </cell>
          <cell r="G948" t="str">
            <v>A</v>
          </cell>
          <cell r="H948" t="str">
            <v>N</v>
          </cell>
          <cell r="I948" t="str">
            <v>Asset</v>
          </cell>
          <cell r="J948">
            <v>0</v>
          </cell>
          <cell r="K948">
            <v>0</v>
          </cell>
          <cell r="L948" t="str">
            <v xml:space="preserve"> </v>
          </cell>
          <cell r="M948" t="str">
            <v xml:space="preserve"> </v>
          </cell>
          <cell r="N948">
            <v>0</v>
          </cell>
          <cell r="O948" t="str">
            <v xml:space="preserve"> </v>
          </cell>
          <cell r="P948">
            <v>0</v>
          </cell>
          <cell r="Q948">
            <v>0</v>
          </cell>
          <cell r="R948" t="str">
            <v xml:space="preserve"> </v>
          </cell>
          <cell r="S948" t="str">
            <v xml:space="preserve"> </v>
          </cell>
        </row>
        <row r="949">
          <cell r="B949">
            <v>137010</v>
          </cell>
          <cell r="C949" t="str">
            <v>PY2 Est Stlmt ARMedicaid Trad</v>
          </cell>
          <cell r="D949" t="str">
            <v>PY2 Est 24</v>
          </cell>
          <cell r="E949">
            <v>367</v>
          </cell>
          <cell r="F949" t="str">
            <v>A</v>
          </cell>
          <cell r="G949" t="str">
            <v>A</v>
          </cell>
          <cell r="H949" t="str">
            <v>N</v>
          </cell>
          <cell r="I949" t="str">
            <v>Asset</v>
          </cell>
          <cell r="J949">
            <v>0</v>
          </cell>
          <cell r="K949">
            <v>0</v>
          </cell>
          <cell r="L949" t="str">
            <v xml:space="preserve"> </v>
          </cell>
          <cell r="M949" t="str">
            <v xml:space="preserve"> </v>
          </cell>
          <cell r="N949">
            <v>0</v>
          </cell>
          <cell r="O949" t="str">
            <v xml:space="preserve"> </v>
          </cell>
          <cell r="P949">
            <v>0</v>
          </cell>
          <cell r="Q949">
            <v>0</v>
          </cell>
          <cell r="R949" t="str">
            <v xml:space="preserve"> </v>
          </cell>
          <cell r="S949" t="str">
            <v xml:space="preserve"> </v>
          </cell>
        </row>
        <row r="950">
          <cell r="B950">
            <v>137015</v>
          </cell>
          <cell r="C950" t="str">
            <v>PY2EstStlmtARMedicaidMdgCare</v>
          </cell>
          <cell r="D950" t="str">
            <v>PY2EstSt32</v>
          </cell>
          <cell r="E950">
            <v>367</v>
          </cell>
          <cell r="F950" t="str">
            <v>A</v>
          </cell>
          <cell r="G950" t="str">
            <v>A</v>
          </cell>
          <cell r="H950" t="str">
            <v>N</v>
          </cell>
          <cell r="I950" t="str">
            <v>Asset</v>
          </cell>
          <cell r="J950">
            <v>0</v>
          </cell>
          <cell r="K950">
            <v>0</v>
          </cell>
          <cell r="L950" t="str">
            <v xml:space="preserve"> </v>
          </cell>
          <cell r="M950" t="str">
            <v xml:space="preserve"> </v>
          </cell>
          <cell r="N950">
            <v>0</v>
          </cell>
          <cell r="O950" t="str">
            <v xml:space="preserve"> </v>
          </cell>
          <cell r="P950">
            <v>0</v>
          </cell>
          <cell r="Q950">
            <v>0</v>
          </cell>
          <cell r="R950" t="str">
            <v xml:space="preserve"> </v>
          </cell>
          <cell r="S950" t="str">
            <v xml:space="preserve"> </v>
          </cell>
        </row>
        <row r="951">
          <cell r="B951">
            <v>137020</v>
          </cell>
          <cell r="C951" t="str">
            <v>PY2 Est Stlmt ARHMOPPO</v>
          </cell>
          <cell r="D951" t="str">
            <v>PY2 Est 25</v>
          </cell>
          <cell r="E951">
            <v>367</v>
          </cell>
          <cell r="F951" t="str">
            <v>A</v>
          </cell>
          <cell r="G951" t="str">
            <v>A</v>
          </cell>
          <cell r="H951" t="str">
            <v>N</v>
          </cell>
          <cell r="I951" t="str">
            <v>Asset</v>
          </cell>
          <cell r="J951">
            <v>0</v>
          </cell>
          <cell r="K951">
            <v>0</v>
          </cell>
          <cell r="L951" t="str">
            <v xml:space="preserve"> </v>
          </cell>
          <cell r="M951" t="str">
            <v xml:space="preserve"> </v>
          </cell>
          <cell r="N951">
            <v>0</v>
          </cell>
          <cell r="O951" t="str">
            <v xml:space="preserve"> </v>
          </cell>
          <cell r="P951">
            <v>0</v>
          </cell>
          <cell r="Q951">
            <v>0</v>
          </cell>
          <cell r="R951" t="str">
            <v xml:space="preserve"> </v>
          </cell>
          <cell r="S951" t="str">
            <v xml:space="preserve"> </v>
          </cell>
        </row>
        <row r="952">
          <cell r="B952">
            <v>137025</v>
          </cell>
          <cell r="C952" t="str">
            <v>PY2EstStlmtARBlueCrossTrad</v>
          </cell>
          <cell r="D952" t="str">
            <v>PY2EstSt33</v>
          </cell>
          <cell r="E952">
            <v>367</v>
          </cell>
          <cell r="F952" t="str">
            <v>A</v>
          </cell>
          <cell r="G952" t="str">
            <v>A</v>
          </cell>
          <cell r="H952" t="str">
            <v>N</v>
          </cell>
          <cell r="I952" t="str">
            <v>Asset</v>
          </cell>
          <cell r="J952">
            <v>0</v>
          </cell>
          <cell r="K952">
            <v>0</v>
          </cell>
          <cell r="L952" t="str">
            <v xml:space="preserve"> </v>
          </cell>
          <cell r="M952" t="str">
            <v xml:space="preserve"> </v>
          </cell>
          <cell r="N952">
            <v>0</v>
          </cell>
          <cell r="O952" t="str">
            <v xml:space="preserve"> </v>
          </cell>
          <cell r="P952">
            <v>0</v>
          </cell>
          <cell r="Q952">
            <v>0</v>
          </cell>
          <cell r="R952" t="str">
            <v xml:space="preserve"> </v>
          </cell>
          <cell r="S952" t="str">
            <v xml:space="preserve"> </v>
          </cell>
        </row>
        <row r="953">
          <cell r="B953">
            <v>137030</v>
          </cell>
          <cell r="C953" t="str">
            <v>PY2 Est Stlmt ARBlue Cross HMO</v>
          </cell>
          <cell r="D953" t="str">
            <v>PY2 Est 26</v>
          </cell>
          <cell r="E953">
            <v>367</v>
          </cell>
          <cell r="F953" t="str">
            <v>A</v>
          </cell>
          <cell r="G953" t="str">
            <v>A</v>
          </cell>
          <cell r="H953" t="str">
            <v>N</v>
          </cell>
          <cell r="I953" t="str">
            <v>Asset</v>
          </cell>
          <cell r="J953">
            <v>0</v>
          </cell>
          <cell r="K953">
            <v>0</v>
          </cell>
          <cell r="L953" t="str">
            <v xml:space="preserve"> </v>
          </cell>
          <cell r="M953" t="str">
            <v xml:space="preserve"> </v>
          </cell>
          <cell r="N953">
            <v>0</v>
          </cell>
          <cell r="O953" t="str">
            <v xml:space="preserve"> </v>
          </cell>
          <cell r="P953">
            <v>0</v>
          </cell>
          <cell r="Q953">
            <v>0</v>
          </cell>
          <cell r="R953" t="str">
            <v xml:space="preserve"> </v>
          </cell>
          <cell r="S953" t="str">
            <v xml:space="preserve"> </v>
          </cell>
        </row>
        <row r="954">
          <cell r="B954">
            <v>137031</v>
          </cell>
          <cell r="C954" t="str">
            <v>PY2 Est Stlmt ARBlue Cross PPO</v>
          </cell>
          <cell r="D954" t="str">
            <v>PY2 Est 27</v>
          </cell>
          <cell r="E954">
            <v>367</v>
          </cell>
          <cell r="F954" t="str">
            <v>A</v>
          </cell>
          <cell r="G954" t="str">
            <v>A</v>
          </cell>
          <cell r="H954" t="str">
            <v>N</v>
          </cell>
          <cell r="I954" t="str">
            <v>Asset</v>
          </cell>
          <cell r="J954">
            <v>0</v>
          </cell>
          <cell r="K954">
            <v>0</v>
          </cell>
          <cell r="L954" t="str">
            <v xml:space="preserve"> </v>
          </cell>
          <cell r="M954" t="str">
            <v xml:space="preserve"> </v>
          </cell>
          <cell r="N954">
            <v>0</v>
          </cell>
          <cell r="O954" t="str">
            <v xml:space="preserve"> </v>
          </cell>
          <cell r="P954">
            <v>0</v>
          </cell>
          <cell r="Q954">
            <v>0</v>
          </cell>
          <cell r="R954" t="str">
            <v xml:space="preserve"> </v>
          </cell>
          <cell r="S954" t="str">
            <v xml:space="preserve"> </v>
          </cell>
        </row>
        <row r="955">
          <cell r="B955">
            <v>137035</v>
          </cell>
          <cell r="C955" t="str">
            <v>PY2 Est Stlmt ARCommercial</v>
          </cell>
          <cell r="D955" t="str">
            <v>PY2 Est 28</v>
          </cell>
          <cell r="E955">
            <v>367</v>
          </cell>
          <cell r="F955" t="str">
            <v>A</v>
          </cell>
          <cell r="G955" t="str">
            <v>A</v>
          </cell>
          <cell r="H955" t="str">
            <v>N</v>
          </cell>
          <cell r="I955" t="str">
            <v>Asset</v>
          </cell>
          <cell r="J955">
            <v>0</v>
          </cell>
          <cell r="K955">
            <v>0</v>
          </cell>
          <cell r="L955" t="str">
            <v xml:space="preserve"> </v>
          </cell>
          <cell r="M955" t="str">
            <v xml:space="preserve"> </v>
          </cell>
          <cell r="N955">
            <v>0</v>
          </cell>
          <cell r="O955" t="str">
            <v xml:space="preserve"> </v>
          </cell>
          <cell r="P955">
            <v>0</v>
          </cell>
          <cell r="Q955">
            <v>0</v>
          </cell>
          <cell r="R955" t="str">
            <v xml:space="preserve"> </v>
          </cell>
          <cell r="S955" t="str">
            <v xml:space="preserve"> </v>
          </cell>
        </row>
        <row r="956">
          <cell r="B956">
            <v>137036</v>
          </cell>
          <cell r="C956" t="str">
            <v>PY2EstStlmtARCommercialMgdCare</v>
          </cell>
          <cell r="D956" t="str">
            <v>PY2EstSt34</v>
          </cell>
          <cell r="E956">
            <v>367</v>
          </cell>
          <cell r="F956" t="str">
            <v>A</v>
          </cell>
          <cell r="G956" t="str">
            <v>A</v>
          </cell>
          <cell r="H956" t="str">
            <v>N</v>
          </cell>
          <cell r="I956" t="str">
            <v>Asset</v>
          </cell>
          <cell r="J956">
            <v>0</v>
          </cell>
          <cell r="K956">
            <v>0</v>
          </cell>
          <cell r="L956" t="str">
            <v xml:space="preserve"> </v>
          </cell>
          <cell r="M956" t="str">
            <v xml:space="preserve"> </v>
          </cell>
          <cell r="N956">
            <v>0</v>
          </cell>
          <cell r="O956" t="str">
            <v xml:space="preserve"> </v>
          </cell>
          <cell r="P956">
            <v>0</v>
          </cell>
          <cell r="Q956">
            <v>0</v>
          </cell>
          <cell r="R956" t="str">
            <v xml:space="preserve"> </v>
          </cell>
          <cell r="S956" t="str">
            <v xml:space="preserve"> </v>
          </cell>
        </row>
        <row r="957">
          <cell r="B957">
            <v>137037</v>
          </cell>
          <cell r="C957" t="str">
            <v>PY2 Est Stlmt ARMedicaid Pendg</v>
          </cell>
          <cell r="D957" t="str">
            <v>PY2 Est 29</v>
          </cell>
          <cell r="E957">
            <v>367</v>
          </cell>
          <cell r="F957" t="str">
            <v>A</v>
          </cell>
          <cell r="G957" t="str">
            <v>A</v>
          </cell>
          <cell r="H957" t="str">
            <v>N</v>
          </cell>
          <cell r="I957" t="str">
            <v>Asset</v>
          </cell>
          <cell r="J957">
            <v>0</v>
          </cell>
          <cell r="K957">
            <v>0</v>
          </cell>
          <cell r="L957" t="str">
            <v xml:space="preserve"> </v>
          </cell>
          <cell r="M957" t="str">
            <v xml:space="preserve"> </v>
          </cell>
          <cell r="N957">
            <v>0</v>
          </cell>
          <cell r="O957" t="str">
            <v xml:space="preserve"> </v>
          </cell>
          <cell r="P957">
            <v>0</v>
          </cell>
          <cell r="Q957">
            <v>0</v>
          </cell>
          <cell r="R957" t="str">
            <v xml:space="preserve"> </v>
          </cell>
          <cell r="S957" t="str">
            <v xml:space="preserve"> </v>
          </cell>
        </row>
        <row r="958">
          <cell r="B958">
            <v>137038</v>
          </cell>
          <cell r="C958" t="str">
            <v>PY2EstStlmtARCapitRiskBasedPay</v>
          </cell>
          <cell r="D958" t="str">
            <v>PY2EstSt35</v>
          </cell>
          <cell r="E958">
            <v>367</v>
          </cell>
          <cell r="F958" t="str">
            <v>A</v>
          </cell>
          <cell r="G958" t="str">
            <v>A</v>
          </cell>
          <cell r="H958" t="str">
            <v>N</v>
          </cell>
          <cell r="I958" t="str">
            <v>Asset</v>
          </cell>
          <cell r="J958">
            <v>0</v>
          </cell>
          <cell r="K958">
            <v>0</v>
          </cell>
          <cell r="L958" t="str">
            <v xml:space="preserve"> </v>
          </cell>
          <cell r="M958" t="str">
            <v xml:space="preserve"> </v>
          </cell>
          <cell r="N958">
            <v>0</v>
          </cell>
          <cell r="O958" t="str">
            <v xml:space="preserve"> </v>
          </cell>
          <cell r="P958">
            <v>0</v>
          </cell>
          <cell r="Q958">
            <v>0</v>
          </cell>
          <cell r="R958" t="str">
            <v xml:space="preserve"> </v>
          </cell>
          <cell r="S958" t="str">
            <v xml:space="preserve"> </v>
          </cell>
        </row>
        <row r="959">
          <cell r="B959">
            <v>137050</v>
          </cell>
          <cell r="C959" t="str">
            <v>PY2 Est Stlmt AROther</v>
          </cell>
          <cell r="D959" t="str">
            <v>PY2 Est 30</v>
          </cell>
          <cell r="E959">
            <v>367</v>
          </cell>
          <cell r="F959" t="str">
            <v>A</v>
          </cell>
          <cell r="G959" t="str">
            <v>A</v>
          </cell>
          <cell r="H959" t="str">
            <v>N</v>
          </cell>
          <cell r="I959" t="str">
            <v>Asset</v>
          </cell>
          <cell r="J959">
            <v>0</v>
          </cell>
          <cell r="K959">
            <v>0</v>
          </cell>
          <cell r="L959" t="str">
            <v xml:space="preserve"> </v>
          </cell>
          <cell r="M959" t="str">
            <v xml:space="preserve"> </v>
          </cell>
          <cell r="N959">
            <v>0</v>
          </cell>
          <cell r="O959" t="str">
            <v xml:space="preserve"> </v>
          </cell>
          <cell r="P959">
            <v>0</v>
          </cell>
          <cell r="Q959">
            <v>0</v>
          </cell>
          <cell r="R959" t="str">
            <v xml:space="preserve"> </v>
          </cell>
          <cell r="S959" t="str">
            <v xml:space="preserve"> </v>
          </cell>
        </row>
        <row r="960">
          <cell r="B960">
            <v>137055</v>
          </cell>
          <cell r="C960" t="str">
            <v>PY2EstStlmtAROthrNonHospBillSy</v>
          </cell>
          <cell r="D960" t="str">
            <v>PY2EstSt36</v>
          </cell>
          <cell r="E960">
            <v>367</v>
          </cell>
          <cell r="F960" t="str">
            <v>A</v>
          </cell>
          <cell r="G960" t="str">
            <v>A</v>
          </cell>
          <cell r="H960" t="str">
            <v>N</v>
          </cell>
          <cell r="I960" t="str">
            <v>Asset</v>
          </cell>
          <cell r="J960">
            <v>0</v>
          </cell>
          <cell r="K960">
            <v>0</v>
          </cell>
          <cell r="L960" t="str">
            <v xml:space="preserve"> </v>
          </cell>
          <cell r="M960" t="str">
            <v xml:space="preserve"> </v>
          </cell>
          <cell r="N960">
            <v>0</v>
          </cell>
          <cell r="O960" t="str">
            <v xml:space="preserve"> </v>
          </cell>
          <cell r="P960">
            <v>0</v>
          </cell>
          <cell r="Q960">
            <v>0</v>
          </cell>
          <cell r="R960" t="str">
            <v xml:space="preserve"> </v>
          </cell>
          <cell r="S960" t="str">
            <v xml:space="preserve"> </v>
          </cell>
        </row>
        <row r="961">
          <cell r="B961">
            <v>137060</v>
          </cell>
          <cell r="C961" t="str">
            <v>PY2EstStlmtARMedicareRACAudit</v>
          </cell>
          <cell r="D961" t="str">
            <v>PY2EstSt37</v>
          </cell>
          <cell r="E961">
            <v>367</v>
          </cell>
          <cell r="F961" t="str">
            <v>A</v>
          </cell>
          <cell r="G961" t="str">
            <v>A</v>
          </cell>
          <cell r="H961" t="str">
            <v>N</v>
          </cell>
          <cell r="I961" t="str">
            <v>Asset</v>
          </cell>
          <cell r="J961">
            <v>0</v>
          </cell>
          <cell r="K961">
            <v>0</v>
          </cell>
          <cell r="L961" t="str">
            <v xml:space="preserve"> </v>
          </cell>
          <cell r="M961" t="str">
            <v xml:space="preserve"> </v>
          </cell>
          <cell r="N961">
            <v>0</v>
          </cell>
          <cell r="O961" t="str">
            <v xml:space="preserve"> </v>
          </cell>
          <cell r="P961">
            <v>0</v>
          </cell>
          <cell r="Q961">
            <v>0</v>
          </cell>
          <cell r="R961" t="str">
            <v xml:space="preserve"> </v>
          </cell>
          <cell r="S961" t="str">
            <v xml:space="preserve"> </v>
          </cell>
        </row>
        <row r="962">
          <cell r="B962">
            <v>138000</v>
          </cell>
          <cell r="C962" t="str">
            <v>PY3 Est Stlmt ARMedicare Trad</v>
          </cell>
          <cell r="D962" t="str">
            <v>PY3 Est St</v>
          </cell>
          <cell r="E962">
            <v>367</v>
          </cell>
          <cell r="F962" t="str">
            <v>A</v>
          </cell>
          <cell r="G962" t="str">
            <v>A</v>
          </cell>
          <cell r="H962" t="str">
            <v>N</v>
          </cell>
          <cell r="I962" t="str">
            <v>Asset</v>
          </cell>
          <cell r="J962">
            <v>0</v>
          </cell>
          <cell r="K962">
            <v>0</v>
          </cell>
          <cell r="L962" t="str">
            <v xml:space="preserve"> </v>
          </cell>
          <cell r="M962" t="str">
            <v xml:space="preserve"> </v>
          </cell>
          <cell r="N962">
            <v>0</v>
          </cell>
          <cell r="O962" t="str">
            <v xml:space="preserve"> </v>
          </cell>
          <cell r="P962">
            <v>0</v>
          </cell>
          <cell r="Q962">
            <v>0</v>
          </cell>
          <cell r="R962" t="str">
            <v xml:space="preserve"> </v>
          </cell>
          <cell r="S962" t="str">
            <v xml:space="preserve"> </v>
          </cell>
        </row>
        <row r="963">
          <cell r="B963">
            <v>138005</v>
          </cell>
          <cell r="C963" t="str">
            <v>PY3EstStlmtARMedicareMdgCare</v>
          </cell>
          <cell r="D963" t="str">
            <v>PY3EstStlm</v>
          </cell>
          <cell r="E963">
            <v>367</v>
          </cell>
          <cell r="F963" t="str">
            <v>A</v>
          </cell>
          <cell r="G963" t="str">
            <v>A</v>
          </cell>
          <cell r="H963" t="str">
            <v>N</v>
          </cell>
          <cell r="I963" t="str">
            <v>Asset</v>
          </cell>
          <cell r="J963">
            <v>0</v>
          </cell>
          <cell r="K963">
            <v>0</v>
          </cell>
          <cell r="L963" t="str">
            <v xml:space="preserve"> </v>
          </cell>
          <cell r="M963" t="str">
            <v xml:space="preserve"> </v>
          </cell>
          <cell r="N963">
            <v>0</v>
          </cell>
          <cell r="O963" t="str">
            <v xml:space="preserve"> </v>
          </cell>
          <cell r="P963">
            <v>0</v>
          </cell>
          <cell r="Q963">
            <v>0</v>
          </cell>
          <cell r="R963" t="str">
            <v xml:space="preserve"> </v>
          </cell>
          <cell r="S963" t="str">
            <v xml:space="preserve"> </v>
          </cell>
        </row>
        <row r="964">
          <cell r="B964">
            <v>138010</v>
          </cell>
          <cell r="C964" t="str">
            <v>PY3 Est Stlmt ARMedicaid Trad</v>
          </cell>
          <cell r="D964" t="str">
            <v>PY3 Est 39</v>
          </cell>
          <cell r="E964">
            <v>367</v>
          </cell>
          <cell r="F964" t="str">
            <v>A</v>
          </cell>
          <cell r="G964" t="str">
            <v>A</v>
          </cell>
          <cell r="H964" t="str">
            <v>N</v>
          </cell>
          <cell r="I964" t="str">
            <v>Asset</v>
          </cell>
          <cell r="J964">
            <v>0</v>
          </cell>
          <cell r="K964">
            <v>0</v>
          </cell>
          <cell r="L964" t="str">
            <v xml:space="preserve"> </v>
          </cell>
          <cell r="M964" t="str">
            <v xml:space="preserve"> </v>
          </cell>
          <cell r="N964">
            <v>0</v>
          </cell>
          <cell r="O964" t="str">
            <v xml:space="preserve"> </v>
          </cell>
          <cell r="P964">
            <v>0</v>
          </cell>
          <cell r="Q964">
            <v>0</v>
          </cell>
          <cell r="R964" t="str">
            <v xml:space="preserve"> </v>
          </cell>
          <cell r="S964" t="str">
            <v xml:space="preserve"> </v>
          </cell>
        </row>
        <row r="965">
          <cell r="B965">
            <v>138015</v>
          </cell>
          <cell r="C965" t="str">
            <v>PY3EstStlmtARMedicaidMdgCare</v>
          </cell>
          <cell r="D965" t="str">
            <v>PY3EstSt47</v>
          </cell>
          <cell r="E965">
            <v>367</v>
          </cell>
          <cell r="F965" t="str">
            <v>A</v>
          </cell>
          <cell r="G965" t="str">
            <v>A</v>
          </cell>
          <cell r="H965" t="str">
            <v>N</v>
          </cell>
          <cell r="I965" t="str">
            <v>Asset</v>
          </cell>
          <cell r="J965">
            <v>0</v>
          </cell>
          <cell r="K965">
            <v>0</v>
          </cell>
          <cell r="L965" t="str">
            <v xml:space="preserve"> </v>
          </cell>
          <cell r="M965" t="str">
            <v xml:space="preserve"> </v>
          </cell>
          <cell r="N965">
            <v>0</v>
          </cell>
          <cell r="O965" t="str">
            <v xml:space="preserve"> </v>
          </cell>
          <cell r="P965">
            <v>0</v>
          </cell>
          <cell r="Q965">
            <v>0</v>
          </cell>
          <cell r="R965" t="str">
            <v xml:space="preserve"> </v>
          </cell>
          <cell r="S965" t="str">
            <v xml:space="preserve"> </v>
          </cell>
        </row>
        <row r="966">
          <cell r="B966">
            <v>138020</v>
          </cell>
          <cell r="C966" t="str">
            <v>PY3 Est Stlmt ARHMOPPO</v>
          </cell>
          <cell r="D966" t="str">
            <v>PY3 Est 40</v>
          </cell>
          <cell r="E966">
            <v>367</v>
          </cell>
          <cell r="F966" t="str">
            <v>A</v>
          </cell>
          <cell r="G966" t="str">
            <v>A</v>
          </cell>
          <cell r="H966" t="str">
            <v>N</v>
          </cell>
          <cell r="I966" t="str">
            <v>Asset</v>
          </cell>
          <cell r="J966">
            <v>0</v>
          </cell>
          <cell r="K966">
            <v>0</v>
          </cell>
          <cell r="L966" t="str">
            <v xml:space="preserve"> </v>
          </cell>
          <cell r="M966" t="str">
            <v xml:space="preserve"> </v>
          </cell>
          <cell r="N966">
            <v>0</v>
          </cell>
          <cell r="O966" t="str">
            <v xml:space="preserve"> </v>
          </cell>
          <cell r="P966">
            <v>0</v>
          </cell>
          <cell r="Q966">
            <v>0</v>
          </cell>
          <cell r="R966" t="str">
            <v xml:space="preserve"> </v>
          </cell>
          <cell r="S966" t="str">
            <v xml:space="preserve"> </v>
          </cell>
        </row>
        <row r="967">
          <cell r="B967">
            <v>138025</v>
          </cell>
          <cell r="C967" t="str">
            <v>PY3EstStlmtARBlueCrossTrad</v>
          </cell>
          <cell r="D967" t="str">
            <v>PY3EstSt48</v>
          </cell>
          <cell r="E967">
            <v>367</v>
          </cell>
          <cell r="F967" t="str">
            <v>A</v>
          </cell>
          <cell r="G967" t="str">
            <v>A</v>
          </cell>
          <cell r="H967" t="str">
            <v>N</v>
          </cell>
          <cell r="I967" t="str">
            <v>Asset</v>
          </cell>
          <cell r="J967">
            <v>0</v>
          </cell>
          <cell r="K967">
            <v>0</v>
          </cell>
          <cell r="L967" t="str">
            <v xml:space="preserve"> </v>
          </cell>
          <cell r="M967" t="str">
            <v xml:space="preserve"> </v>
          </cell>
          <cell r="N967">
            <v>0</v>
          </cell>
          <cell r="O967" t="str">
            <v xml:space="preserve"> </v>
          </cell>
          <cell r="P967">
            <v>0</v>
          </cell>
          <cell r="Q967">
            <v>0</v>
          </cell>
          <cell r="R967" t="str">
            <v xml:space="preserve"> </v>
          </cell>
          <cell r="S967" t="str">
            <v xml:space="preserve"> </v>
          </cell>
        </row>
        <row r="968">
          <cell r="B968">
            <v>138030</v>
          </cell>
          <cell r="C968" t="str">
            <v>PY3 Est Stlmt ARBlue Cross HMO</v>
          </cell>
          <cell r="D968" t="str">
            <v>PY3 Est 41</v>
          </cell>
          <cell r="E968">
            <v>367</v>
          </cell>
          <cell r="F968" t="str">
            <v>A</v>
          </cell>
          <cell r="G968" t="str">
            <v>A</v>
          </cell>
          <cell r="H968" t="str">
            <v>N</v>
          </cell>
          <cell r="I968" t="str">
            <v>Asset</v>
          </cell>
          <cell r="J968">
            <v>0</v>
          </cell>
          <cell r="K968">
            <v>0</v>
          </cell>
          <cell r="L968" t="str">
            <v xml:space="preserve"> </v>
          </cell>
          <cell r="M968" t="str">
            <v xml:space="preserve"> </v>
          </cell>
          <cell r="N968">
            <v>0</v>
          </cell>
          <cell r="O968" t="str">
            <v xml:space="preserve"> </v>
          </cell>
          <cell r="P968">
            <v>0</v>
          </cell>
          <cell r="Q968">
            <v>0</v>
          </cell>
          <cell r="R968" t="str">
            <v xml:space="preserve"> </v>
          </cell>
          <cell r="S968" t="str">
            <v xml:space="preserve"> </v>
          </cell>
        </row>
        <row r="969">
          <cell r="B969">
            <v>138031</v>
          </cell>
          <cell r="C969" t="str">
            <v>PY3 Est Stlmt ARBlue Cross PPO</v>
          </cell>
          <cell r="D969" t="str">
            <v>PY3 Est 42</v>
          </cell>
          <cell r="E969">
            <v>367</v>
          </cell>
          <cell r="F969" t="str">
            <v>A</v>
          </cell>
          <cell r="G969" t="str">
            <v>A</v>
          </cell>
          <cell r="H969" t="str">
            <v>N</v>
          </cell>
          <cell r="I969" t="str">
            <v>Asset</v>
          </cell>
          <cell r="J969">
            <v>0</v>
          </cell>
          <cell r="K969">
            <v>0</v>
          </cell>
          <cell r="L969" t="str">
            <v xml:space="preserve"> </v>
          </cell>
          <cell r="M969" t="str">
            <v xml:space="preserve"> </v>
          </cell>
          <cell r="N969">
            <v>0</v>
          </cell>
          <cell r="O969" t="str">
            <v xml:space="preserve"> </v>
          </cell>
          <cell r="P969">
            <v>0</v>
          </cell>
          <cell r="Q969">
            <v>0</v>
          </cell>
          <cell r="R969" t="str">
            <v xml:space="preserve"> </v>
          </cell>
          <cell r="S969" t="str">
            <v xml:space="preserve"> </v>
          </cell>
        </row>
        <row r="970">
          <cell r="B970">
            <v>138035</v>
          </cell>
          <cell r="C970" t="str">
            <v>PY3 Est Stlmt ARCommercial</v>
          </cell>
          <cell r="D970" t="str">
            <v>PY3 Est 43</v>
          </cell>
          <cell r="E970">
            <v>367</v>
          </cell>
          <cell r="F970" t="str">
            <v>A</v>
          </cell>
          <cell r="G970" t="str">
            <v>A</v>
          </cell>
          <cell r="H970" t="str">
            <v>N</v>
          </cell>
          <cell r="I970" t="str">
            <v>Asset</v>
          </cell>
          <cell r="J970">
            <v>0</v>
          </cell>
          <cell r="K970">
            <v>0</v>
          </cell>
          <cell r="L970" t="str">
            <v xml:space="preserve"> </v>
          </cell>
          <cell r="M970" t="str">
            <v xml:space="preserve"> </v>
          </cell>
          <cell r="N970">
            <v>0</v>
          </cell>
          <cell r="O970" t="str">
            <v xml:space="preserve"> </v>
          </cell>
          <cell r="P970">
            <v>0</v>
          </cell>
          <cell r="Q970">
            <v>0</v>
          </cell>
          <cell r="R970" t="str">
            <v xml:space="preserve"> </v>
          </cell>
          <cell r="S970" t="str">
            <v xml:space="preserve"> </v>
          </cell>
        </row>
        <row r="971">
          <cell r="B971">
            <v>138036</v>
          </cell>
          <cell r="C971" t="str">
            <v>PY3EstStlmtARCommercialMgdCare</v>
          </cell>
          <cell r="D971" t="str">
            <v>PY3EstSt49</v>
          </cell>
          <cell r="E971">
            <v>367</v>
          </cell>
          <cell r="F971" t="str">
            <v>A</v>
          </cell>
          <cell r="G971" t="str">
            <v>A</v>
          </cell>
          <cell r="H971" t="str">
            <v>N</v>
          </cell>
          <cell r="I971" t="str">
            <v>Asset</v>
          </cell>
          <cell r="J971">
            <v>0</v>
          </cell>
          <cell r="K971">
            <v>0</v>
          </cell>
          <cell r="L971" t="str">
            <v xml:space="preserve"> </v>
          </cell>
          <cell r="M971" t="str">
            <v xml:space="preserve"> </v>
          </cell>
          <cell r="N971">
            <v>0</v>
          </cell>
          <cell r="O971" t="str">
            <v xml:space="preserve"> </v>
          </cell>
          <cell r="P971">
            <v>0</v>
          </cell>
          <cell r="Q971">
            <v>0</v>
          </cell>
          <cell r="R971" t="str">
            <v xml:space="preserve"> </v>
          </cell>
          <cell r="S971" t="str">
            <v xml:space="preserve"> </v>
          </cell>
        </row>
        <row r="972">
          <cell r="B972">
            <v>138037</v>
          </cell>
          <cell r="C972" t="str">
            <v>PY3 Est Stlmt ARMedicaid Pendg</v>
          </cell>
          <cell r="D972" t="str">
            <v>PY3 Est 44</v>
          </cell>
          <cell r="E972">
            <v>367</v>
          </cell>
          <cell r="F972" t="str">
            <v>A</v>
          </cell>
          <cell r="G972" t="str">
            <v>A</v>
          </cell>
          <cell r="H972" t="str">
            <v>N</v>
          </cell>
          <cell r="I972" t="str">
            <v>Asset</v>
          </cell>
          <cell r="J972">
            <v>0</v>
          </cell>
          <cell r="K972">
            <v>0</v>
          </cell>
          <cell r="L972" t="str">
            <v xml:space="preserve"> </v>
          </cell>
          <cell r="M972" t="str">
            <v xml:space="preserve"> </v>
          </cell>
          <cell r="N972">
            <v>0</v>
          </cell>
          <cell r="O972" t="str">
            <v xml:space="preserve"> </v>
          </cell>
          <cell r="P972">
            <v>0</v>
          </cell>
          <cell r="Q972">
            <v>0</v>
          </cell>
          <cell r="R972" t="str">
            <v xml:space="preserve"> </v>
          </cell>
          <cell r="S972" t="str">
            <v xml:space="preserve"> </v>
          </cell>
        </row>
        <row r="973">
          <cell r="B973">
            <v>138038</v>
          </cell>
          <cell r="C973" t="str">
            <v>PY3EstStlmtARCapitRiskBasedPay</v>
          </cell>
          <cell r="D973" t="str">
            <v>PY3EstSt50</v>
          </cell>
          <cell r="E973">
            <v>367</v>
          </cell>
          <cell r="F973" t="str">
            <v>A</v>
          </cell>
          <cell r="G973" t="str">
            <v>A</v>
          </cell>
          <cell r="H973" t="str">
            <v>N</v>
          </cell>
          <cell r="I973" t="str">
            <v>Asset</v>
          </cell>
          <cell r="J973">
            <v>0</v>
          </cell>
          <cell r="K973">
            <v>0</v>
          </cell>
          <cell r="L973" t="str">
            <v xml:space="preserve"> </v>
          </cell>
          <cell r="M973" t="str">
            <v xml:space="preserve"> </v>
          </cell>
          <cell r="N973">
            <v>0</v>
          </cell>
          <cell r="O973" t="str">
            <v xml:space="preserve"> </v>
          </cell>
          <cell r="P973">
            <v>0</v>
          </cell>
          <cell r="Q973">
            <v>0</v>
          </cell>
          <cell r="R973" t="str">
            <v xml:space="preserve"> </v>
          </cell>
          <cell r="S973" t="str">
            <v xml:space="preserve"> </v>
          </cell>
        </row>
        <row r="974">
          <cell r="B974">
            <v>138050</v>
          </cell>
          <cell r="C974" t="str">
            <v>PY3 Est Stlmt AROther</v>
          </cell>
          <cell r="D974" t="str">
            <v>PY3 Est 45</v>
          </cell>
          <cell r="E974">
            <v>367</v>
          </cell>
          <cell r="F974" t="str">
            <v>A</v>
          </cell>
          <cell r="G974" t="str">
            <v>A</v>
          </cell>
          <cell r="H974" t="str">
            <v>N</v>
          </cell>
          <cell r="I974" t="str">
            <v>Asset</v>
          </cell>
          <cell r="J974">
            <v>0</v>
          </cell>
          <cell r="K974">
            <v>0</v>
          </cell>
          <cell r="L974" t="str">
            <v xml:space="preserve"> </v>
          </cell>
          <cell r="M974" t="str">
            <v xml:space="preserve"> </v>
          </cell>
          <cell r="N974">
            <v>0</v>
          </cell>
          <cell r="O974" t="str">
            <v xml:space="preserve"> </v>
          </cell>
          <cell r="P974">
            <v>0</v>
          </cell>
          <cell r="Q974">
            <v>0</v>
          </cell>
          <cell r="R974" t="str">
            <v xml:space="preserve"> </v>
          </cell>
          <cell r="S974" t="str">
            <v xml:space="preserve"> </v>
          </cell>
        </row>
        <row r="975">
          <cell r="B975">
            <v>138055</v>
          </cell>
          <cell r="C975" t="str">
            <v>PY3EstStlmtAROthrNonHospBillSy</v>
          </cell>
          <cell r="D975" t="str">
            <v>PY3EstSt51</v>
          </cell>
          <cell r="E975">
            <v>367</v>
          </cell>
          <cell r="F975" t="str">
            <v>A</v>
          </cell>
          <cell r="G975" t="str">
            <v>A</v>
          </cell>
          <cell r="H975" t="str">
            <v>N</v>
          </cell>
          <cell r="I975" t="str">
            <v>Asset</v>
          </cell>
          <cell r="J975">
            <v>0</v>
          </cell>
          <cell r="K975">
            <v>0</v>
          </cell>
          <cell r="L975" t="str">
            <v xml:space="preserve"> </v>
          </cell>
          <cell r="M975" t="str">
            <v xml:space="preserve"> </v>
          </cell>
          <cell r="N975">
            <v>0</v>
          </cell>
          <cell r="O975" t="str">
            <v xml:space="preserve"> </v>
          </cell>
          <cell r="P975">
            <v>0</v>
          </cell>
          <cell r="Q975">
            <v>0</v>
          </cell>
          <cell r="R975" t="str">
            <v xml:space="preserve"> </v>
          </cell>
          <cell r="S975" t="str">
            <v xml:space="preserve"> </v>
          </cell>
        </row>
        <row r="976">
          <cell r="B976">
            <v>138060</v>
          </cell>
          <cell r="C976" t="str">
            <v>PY3EstStlmtARMedicareRACAudit</v>
          </cell>
          <cell r="D976" t="str">
            <v>PY3EstSt52</v>
          </cell>
          <cell r="E976">
            <v>367</v>
          </cell>
          <cell r="F976" t="str">
            <v>A</v>
          </cell>
          <cell r="G976" t="str">
            <v>A</v>
          </cell>
          <cell r="H976" t="str">
            <v>N</v>
          </cell>
          <cell r="I976" t="str">
            <v>Asset</v>
          </cell>
          <cell r="J976">
            <v>0</v>
          </cell>
          <cell r="K976">
            <v>0</v>
          </cell>
          <cell r="L976" t="str">
            <v xml:space="preserve"> </v>
          </cell>
          <cell r="M976" t="str">
            <v xml:space="preserve"> </v>
          </cell>
          <cell r="N976">
            <v>0</v>
          </cell>
          <cell r="O976" t="str">
            <v xml:space="preserve"> </v>
          </cell>
          <cell r="P976">
            <v>0</v>
          </cell>
          <cell r="Q976">
            <v>0</v>
          </cell>
          <cell r="R976" t="str">
            <v xml:space="preserve"> </v>
          </cell>
          <cell r="S976" t="str">
            <v xml:space="preserve"> </v>
          </cell>
        </row>
        <row r="977">
          <cell r="B977">
            <v>139000</v>
          </cell>
          <cell r="C977" t="str">
            <v>OlderYrsEstStlmtARMedicareTrad</v>
          </cell>
          <cell r="D977" t="str">
            <v>OlderYrsEs</v>
          </cell>
          <cell r="E977">
            <v>367</v>
          </cell>
          <cell r="F977" t="str">
            <v>A</v>
          </cell>
          <cell r="G977" t="str">
            <v>A</v>
          </cell>
          <cell r="H977" t="str">
            <v>N</v>
          </cell>
          <cell r="I977" t="str">
            <v>Asset</v>
          </cell>
          <cell r="J977">
            <v>0</v>
          </cell>
          <cell r="K977">
            <v>0</v>
          </cell>
          <cell r="L977" t="str">
            <v xml:space="preserve"> </v>
          </cell>
          <cell r="M977" t="str">
            <v xml:space="preserve"> </v>
          </cell>
          <cell r="N977">
            <v>0</v>
          </cell>
          <cell r="O977" t="str">
            <v xml:space="preserve"> </v>
          </cell>
          <cell r="P977">
            <v>0</v>
          </cell>
          <cell r="Q977">
            <v>0</v>
          </cell>
          <cell r="R977" t="str">
            <v xml:space="preserve"> </v>
          </cell>
          <cell r="S977" t="str">
            <v xml:space="preserve"> </v>
          </cell>
        </row>
        <row r="978">
          <cell r="B978">
            <v>139005</v>
          </cell>
          <cell r="C978" t="str">
            <v>OlderYrsEstStlmtARMcareMdgCare</v>
          </cell>
          <cell r="D978" t="str">
            <v>OlderYrs80</v>
          </cell>
          <cell r="E978">
            <v>367</v>
          </cell>
          <cell r="F978" t="str">
            <v>A</v>
          </cell>
          <cell r="G978" t="str">
            <v>A</v>
          </cell>
          <cell r="H978" t="str">
            <v>N</v>
          </cell>
          <cell r="I978" t="str">
            <v>Asset</v>
          </cell>
          <cell r="J978">
            <v>0</v>
          </cell>
          <cell r="K978">
            <v>0</v>
          </cell>
          <cell r="L978" t="str">
            <v xml:space="preserve"> </v>
          </cell>
          <cell r="M978" t="str">
            <v xml:space="preserve"> </v>
          </cell>
          <cell r="N978">
            <v>0</v>
          </cell>
          <cell r="O978" t="str">
            <v xml:space="preserve"> </v>
          </cell>
          <cell r="P978">
            <v>0</v>
          </cell>
          <cell r="Q978">
            <v>0</v>
          </cell>
          <cell r="R978" t="str">
            <v xml:space="preserve"> </v>
          </cell>
          <cell r="S978" t="str">
            <v xml:space="preserve"> </v>
          </cell>
        </row>
        <row r="979">
          <cell r="B979">
            <v>139010</v>
          </cell>
          <cell r="C979" t="str">
            <v>OlderYrsEstStlmtARMedicaidTrad</v>
          </cell>
          <cell r="D979" t="str">
            <v>OlderYrs81</v>
          </cell>
          <cell r="E979">
            <v>367</v>
          </cell>
          <cell r="F979" t="str">
            <v>A</v>
          </cell>
          <cell r="G979" t="str">
            <v>A</v>
          </cell>
          <cell r="H979" t="str">
            <v>N</v>
          </cell>
          <cell r="I979" t="str">
            <v>Asset</v>
          </cell>
          <cell r="J979">
            <v>0</v>
          </cell>
          <cell r="K979">
            <v>0</v>
          </cell>
          <cell r="L979" t="str">
            <v xml:space="preserve"> </v>
          </cell>
          <cell r="M979" t="str">
            <v xml:space="preserve"> </v>
          </cell>
          <cell r="N979">
            <v>0</v>
          </cell>
          <cell r="O979" t="str">
            <v xml:space="preserve"> </v>
          </cell>
          <cell r="P979">
            <v>0</v>
          </cell>
          <cell r="Q979">
            <v>0</v>
          </cell>
          <cell r="R979" t="str">
            <v xml:space="preserve"> </v>
          </cell>
          <cell r="S979" t="str">
            <v xml:space="preserve"> </v>
          </cell>
        </row>
        <row r="980">
          <cell r="B980">
            <v>139015</v>
          </cell>
          <cell r="C980" t="str">
            <v>OlderYrsEstStlmtARMcaidMdgCare</v>
          </cell>
          <cell r="D980" t="str">
            <v>OlderYrs82</v>
          </cell>
          <cell r="E980">
            <v>367</v>
          </cell>
          <cell r="F980" t="str">
            <v>A</v>
          </cell>
          <cell r="G980" t="str">
            <v>A</v>
          </cell>
          <cell r="H980" t="str">
            <v>N</v>
          </cell>
          <cell r="I980" t="str">
            <v>Asset</v>
          </cell>
          <cell r="J980">
            <v>0</v>
          </cell>
          <cell r="K980">
            <v>0</v>
          </cell>
          <cell r="L980" t="str">
            <v xml:space="preserve"> </v>
          </cell>
          <cell r="M980" t="str">
            <v xml:space="preserve"> </v>
          </cell>
          <cell r="N980">
            <v>0</v>
          </cell>
          <cell r="O980" t="str">
            <v xml:space="preserve"> </v>
          </cell>
          <cell r="P980">
            <v>0</v>
          </cell>
          <cell r="Q980">
            <v>0</v>
          </cell>
          <cell r="R980" t="str">
            <v xml:space="preserve"> </v>
          </cell>
          <cell r="S980" t="str">
            <v xml:space="preserve"> </v>
          </cell>
        </row>
        <row r="981">
          <cell r="B981">
            <v>139020</v>
          </cell>
          <cell r="C981" t="str">
            <v>Older Yrs Est Stlmt ARHMOPPO</v>
          </cell>
          <cell r="D981" t="str">
            <v>Older Yrs</v>
          </cell>
          <cell r="E981">
            <v>367</v>
          </cell>
          <cell r="F981" t="str">
            <v>A</v>
          </cell>
          <cell r="G981" t="str">
            <v>A</v>
          </cell>
          <cell r="H981" t="str">
            <v>N</v>
          </cell>
          <cell r="I981" t="str">
            <v>Asset</v>
          </cell>
          <cell r="J981">
            <v>0</v>
          </cell>
          <cell r="K981">
            <v>0</v>
          </cell>
          <cell r="L981" t="str">
            <v xml:space="preserve"> </v>
          </cell>
          <cell r="M981" t="str">
            <v xml:space="preserve"> </v>
          </cell>
          <cell r="N981">
            <v>0</v>
          </cell>
          <cell r="O981" t="str">
            <v xml:space="preserve"> </v>
          </cell>
          <cell r="P981">
            <v>0</v>
          </cell>
          <cell r="Q981">
            <v>0</v>
          </cell>
          <cell r="R981" t="str">
            <v xml:space="preserve"> </v>
          </cell>
          <cell r="S981" t="str">
            <v xml:space="preserve"> </v>
          </cell>
        </row>
        <row r="982">
          <cell r="B982">
            <v>139025</v>
          </cell>
          <cell r="C982" t="str">
            <v>OlderYrsEstStlmtARBCrossTrad</v>
          </cell>
          <cell r="D982" t="str">
            <v>OlderYrs83</v>
          </cell>
          <cell r="E982">
            <v>367</v>
          </cell>
          <cell r="F982" t="str">
            <v>A</v>
          </cell>
          <cell r="G982" t="str">
            <v>A</v>
          </cell>
          <cell r="H982" t="str">
            <v>N</v>
          </cell>
          <cell r="I982" t="str">
            <v>Asset</v>
          </cell>
          <cell r="J982">
            <v>0</v>
          </cell>
          <cell r="K982">
            <v>0</v>
          </cell>
          <cell r="L982" t="str">
            <v xml:space="preserve"> </v>
          </cell>
          <cell r="M982" t="str">
            <v xml:space="preserve"> </v>
          </cell>
          <cell r="N982">
            <v>0</v>
          </cell>
          <cell r="O982" t="str">
            <v xml:space="preserve"> </v>
          </cell>
          <cell r="P982">
            <v>0</v>
          </cell>
          <cell r="Q982">
            <v>0</v>
          </cell>
          <cell r="R982" t="str">
            <v xml:space="preserve"> </v>
          </cell>
          <cell r="S982" t="str">
            <v xml:space="preserve"> </v>
          </cell>
        </row>
        <row r="983">
          <cell r="B983">
            <v>139030</v>
          </cell>
          <cell r="C983" t="str">
            <v>OlderYrsEstStlmtARBlueCrossHMO</v>
          </cell>
          <cell r="D983" t="str">
            <v>OlderYrs84</v>
          </cell>
          <cell r="E983">
            <v>367</v>
          </cell>
          <cell r="F983" t="str">
            <v>A</v>
          </cell>
          <cell r="G983" t="str">
            <v>A</v>
          </cell>
          <cell r="H983" t="str">
            <v>N</v>
          </cell>
          <cell r="I983" t="str">
            <v>Asset</v>
          </cell>
          <cell r="J983">
            <v>0</v>
          </cell>
          <cell r="K983">
            <v>0</v>
          </cell>
          <cell r="L983" t="str">
            <v xml:space="preserve"> </v>
          </cell>
          <cell r="M983" t="str">
            <v xml:space="preserve"> </v>
          </cell>
          <cell r="N983">
            <v>0</v>
          </cell>
          <cell r="O983" t="str">
            <v xml:space="preserve"> </v>
          </cell>
          <cell r="P983">
            <v>0</v>
          </cell>
          <cell r="Q983">
            <v>0</v>
          </cell>
          <cell r="R983" t="str">
            <v xml:space="preserve"> </v>
          </cell>
          <cell r="S983" t="str">
            <v xml:space="preserve"> </v>
          </cell>
        </row>
        <row r="984">
          <cell r="B984">
            <v>139031</v>
          </cell>
          <cell r="C984" t="str">
            <v>OlderYrsEstStlmtARBlueCrossPPO</v>
          </cell>
          <cell r="D984" t="str">
            <v>OlderYrs85</v>
          </cell>
          <cell r="E984">
            <v>367</v>
          </cell>
          <cell r="F984" t="str">
            <v>A</v>
          </cell>
          <cell r="G984" t="str">
            <v>A</v>
          </cell>
          <cell r="H984" t="str">
            <v>N</v>
          </cell>
          <cell r="I984" t="str">
            <v>Asset</v>
          </cell>
          <cell r="J984">
            <v>0</v>
          </cell>
          <cell r="K984">
            <v>0</v>
          </cell>
          <cell r="L984" t="str">
            <v xml:space="preserve"> </v>
          </cell>
          <cell r="M984" t="str">
            <v xml:space="preserve"> </v>
          </cell>
          <cell r="N984">
            <v>0</v>
          </cell>
          <cell r="O984" t="str">
            <v xml:space="preserve"> </v>
          </cell>
          <cell r="P984">
            <v>0</v>
          </cell>
          <cell r="Q984">
            <v>0</v>
          </cell>
          <cell r="R984" t="str">
            <v xml:space="preserve"> </v>
          </cell>
          <cell r="S984" t="str">
            <v xml:space="preserve"> </v>
          </cell>
        </row>
        <row r="985">
          <cell r="B985">
            <v>139035</v>
          </cell>
          <cell r="C985" t="str">
            <v>OlderYrsEstStlmtARCommercial</v>
          </cell>
          <cell r="D985" t="str">
            <v>OlderYrs86</v>
          </cell>
          <cell r="E985">
            <v>367</v>
          </cell>
          <cell r="F985" t="str">
            <v>A</v>
          </cell>
          <cell r="G985" t="str">
            <v>A</v>
          </cell>
          <cell r="H985" t="str">
            <v>N</v>
          </cell>
          <cell r="I985" t="str">
            <v>Asset</v>
          </cell>
          <cell r="J985">
            <v>0</v>
          </cell>
          <cell r="K985">
            <v>0</v>
          </cell>
          <cell r="L985" t="str">
            <v xml:space="preserve"> </v>
          </cell>
          <cell r="M985" t="str">
            <v xml:space="preserve"> </v>
          </cell>
          <cell r="N985">
            <v>0</v>
          </cell>
          <cell r="O985" t="str">
            <v xml:space="preserve"> </v>
          </cell>
          <cell r="P985">
            <v>0</v>
          </cell>
          <cell r="Q985">
            <v>0</v>
          </cell>
          <cell r="R985" t="str">
            <v xml:space="preserve"> </v>
          </cell>
          <cell r="S985" t="str">
            <v xml:space="preserve"> </v>
          </cell>
        </row>
        <row r="986">
          <cell r="B986">
            <v>139036</v>
          </cell>
          <cell r="C986" t="str">
            <v>OlderYrsEstStlmtARCommMgdCare</v>
          </cell>
          <cell r="D986" t="str">
            <v>OlderYrs87</v>
          </cell>
          <cell r="E986">
            <v>367</v>
          </cell>
          <cell r="F986" t="str">
            <v>A</v>
          </cell>
          <cell r="G986" t="str">
            <v>A</v>
          </cell>
          <cell r="H986" t="str">
            <v>N</v>
          </cell>
          <cell r="I986" t="str">
            <v>Asset</v>
          </cell>
          <cell r="J986">
            <v>0</v>
          </cell>
          <cell r="K986">
            <v>0</v>
          </cell>
          <cell r="L986" t="str">
            <v xml:space="preserve"> </v>
          </cell>
          <cell r="M986" t="str">
            <v xml:space="preserve"> </v>
          </cell>
          <cell r="N986">
            <v>0</v>
          </cell>
          <cell r="O986" t="str">
            <v xml:space="preserve"> </v>
          </cell>
          <cell r="P986">
            <v>0</v>
          </cell>
          <cell r="Q986">
            <v>0</v>
          </cell>
          <cell r="R986" t="str">
            <v xml:space="preserve"> </v>
          </cell>
          <cell r="S986" t="str">
            <v xml:space="preserve"> </v>
          </cell>
        </row>
        <row r="987">
          <cell r="B987">
            <v>139037</v>
          </cell>
          <cell r="C987" t="str">
            <v>OlderYrsEstStlmtARMcaidPendg</v>
          </cell>
          <cell r="D987" t="str">
            <v>OlderYrs88</v>
          </cell>
          <cell r="E987">
            <v>367</v>
          </cell>
          <cell r="F987" t="str">
            <v>A</v>
          </cell>
          <cell r="G987" t="str">
            <v>A</v>
          </cell>
          <cell r="H987" t="str">
            <v>N</v>
          </cell>
          <cell r="I987" t="str">
            <v>Asset</v>
          </cell>
          <cell r="J987">
            <v>0</v>
          </cell>
          <cell r="K987">
            <v>0</v>
          </cell>
          <cell r="L987" t="str">
            <v xml:space="preserve"> </v>
          </cell>
          <cell r="M987" t="str">
            <v xml:space="preserve"> </v>
          </cell>
          <cell r="N987">
            <v>0</v>
          </cell>
          <cell r="O987" t="str">
            <v xml:space="preserve"> </v>
          </cell>
          <cell r="P987">
            <v>0</v>
          </cell>
          <cell r="Q987">
            <v>0</v>
          </cell>
          <cell r="R987" t="str">
            <v xml:space="preserve"> </v>
          </cell>
          <cell r="S987" t="str">
            <v xml:space="preserve"> </v>
          </cell>
        </row>
        <row r="988">
          <cell r="B988">
            <v>139038</v>
          </cell>
          <cell r="C988" t="str">
            <v>OlderYrsEstStlmtARCapitRiskBas</v>
          </cell>
          <cell r="D988" t="str">
            <v>OlderYrs89</v>
          </cell>
          <cell r="E988">
            <v>367</v>
          </cell>
          <cell r="F988" t="str">
            <v>A</v>
          </cell>
          <cell r="G988" t="str">
            <v>A</v>
          </cell>
          <cell r="H988" t="str">
            <v>N</v>
          </cell>
          <cell r="I988" t="str">
            <v>Asset</v>
          </cell>
          <cell r="J988">
            <v>0</v>
          </cell>
          <cell r="K988">
            <v>0</v>
          </cell>
          <cell r="L988" t="str">
            <v xml:space="preserve"> </v>
          </cell>
          <cell r="M988" t="str">
            <v xml:space="preserve"> </v>
          </cell>
          <cell r="N988">
            <v>0</v>
          </cell>
          <cell r="O988" t="str">
            <v xml:space="preserve"> </v>
          </cell>
          <cell r="P988">
            <v>0</v>
          </cell>
          <cell r="Q988">
            <v>0</v>
          </cell>
          <cell r="R988" t="str">
            <v xml:space="preserve"> </v>
          </cell>
          <cell r="S988" t="str">
            <v xml:space="preserve"> </v>
          </cell>
        </row>
        <row r="989">
          <cell r="B989">
            <v>139050</v>
          </cell>
          <cell r="C989" t="str">
            <v>Older Yrs Est Stlmt AROther</v>
          </cell>
          <cell r="D989" t="str">
            <v>Older Yr78</v>
          </cell>
          <cell r="E989">
            <v>367</v>
          </cell>
          <cell r="F989" t="str">
            <v>A</v>
          </cell>
          <cell r="G989" t="str">
            <v>A</v>
          </cell>
          <cell r="H989" t="str">
            <v>N</v>
          </cell>
          <cell r="I989" t="str">
            <v>Asset</v>
          </cell>
          <cell r="J989">
            <v>0</v>
          </cell>
          <cell r="K989">
            <v>0</v>
          </cell>
          <cell r="L989" t="str">
            <v xml:space="preserve"> </v>
          </cell>
          <cell r="M989" t="str">
            <v xml:space="preserve"> </v>
          </cell>
          <cell r="N989">
            <v>0</v>
          </cell>
          <cell r="O989" t="str">
            <v xml:space="preserve"> </v>
          </cell>
          <cell r="P989">
            <v>0</v>
          </cell>
          <cell r="Q989">
            <v>0</v>
          </cell>
          <cell r="R989" t="str">
            <v xml:space="preserve"> </v>
          </cell>
          <cell r="S989" t="str">
            <v xml:space="preserve"> </v>
          </cell>
        </row>
        <row r="990">
          <cell r="B990">
            <v>139055</v>
          </cell>
          <cell r="C990" t="str">
            <v>OlderYrsEstStlmtAROthrNonHospB</v>
          </cell>
          <cell r="D990" t="str">
            <v>OlderYrs90</v>
          </cell>
          <cell r="E990">
            <v>367</v>
          </cell>
          <cell r="F990" t="str">
            <v>A</v>
          </cell>
          <cell r="G990" t="str">
            <v>A</v>
          </cell>
          <cell r="H990" t="str">
            <v>N</v>
          </cell>
          <cell r="I990" t="str">
            <v>Asset</v>
          </cell>
          <cell r="J990">
            <v>0</v>
          </cell>
          <cell r="K990">
            <v>0</v>
          </cell>
          <cell r="L990" t="str">
            <v xml:space="preserve"> </v>
          </cell>
          <cell r="M990" t="str">
            <v xml:space="preserve"> </v>
          </cell>
          <cell r="N990">
            <v>0</v>
          </cell>
          <cell r="O990" t="str">
            <v xml:space="preserve"> </v>
          </cell>
          <cell r="P990">
            <v>0</v>
          </cell>
          <cell r="Q990">
            <v>0</v>
          </cell>
          <cell r="R990" t="str">
            <v xml:space="preserve"> </v>
          </cell>
          <cell r="S990" t="str">
            <v xml:space="preserve"> </v>
          </cell>
        </row>
        <row r="991">
          <cell r="B991">
            <v>139060</v>
          </cell>
          <cell r="C991" t="str">
            <v>OlderYrsEstStlmtARMCreRACAudit</v>
          </cell>
          <cell r="D991" t="str">
            <v>OlderYrs91</v>
          </cell>
          <cell r="E991">
            <v>367</v>
          </cell>
          <cell r="F991" t="str">
            <v>A</v>
          </cell>
          <cell r="G991" t="str">
            <v>A</v>
          </cell>
          <cell r="H991" t="str">
            <v>N</v>
          </cell>
          <cell r="I991" t="str">
            <v>Asset</v>
          </cell>
          <cell r="J991">
            <v>0</v>
          </cell>
          <cell r="K991">
            <v>0</v>
          </cell>
          <cell r="L991" t="str">
            <v xml:space="preserve"> </v>
          </cell>
          <cell r="M991" t="str">
            <v xml:space="preserve"> </v>
          </cell>
          <cell r="N991">
            <v>0</v>
          </cell>
          <cell r="O991" t="str">
            <v xml:space="preserve"> </v>
          </cell>
          <cell r="P991">
            <v>0</v>
          </cell>
          <cell r="Q991">
            <v>0</v>
          </cell>
          <cell r="R991" t="str">
            <v xml:space="preserve"> </v>
          </cell>
          <cell r="S991" t="str">
            <v xml:space="preserve"> </v>
          </cell>
        </row>
        <row r="992">
          <cell r="B992">
            <v>140000</v>
          </cell>
          <cell r="C992" t="str">
            <v>ReclassStlmttoLiabMedicareTrad</v>
          </cell>
          <cell r="D992" t="str">
            <v>ReclassStl</v>
          </cell>
          <cell r="E992">
            <v>367</v>
          </cell>
          <cell r="F992" t="str">
            <v>A</v>
          </cell>
          <cell r="G992" t="str">
            <v>A</v>
          </cell>
          <cell r="H992" t="str">
            <v>N</v>
          </cell>
          <cell r="I992" t="str">
            <v>Asset</v>
          </cell>
          <cell r="J992">
            <v>0</v>
          </cell>
          <cell r="K992">
            <v>0</v>
          </cell>
          <cell r="L992" t="str">
            <v xml:space="preserve"> </v>
          </cell>
          <cell r="M992" t="str">
            <v xml:space="preserve"> </v>
          </cell>
          <cell r="N992">
            <v>0</v>
          </cell>
          <cell r="O992" t="str">
            <v xml:space="preserve"> </v>
          </cell>
          <cell r="P992">
            <v>0</v>
          </cell>
          <cell r="Q992">
            <v>0</v>
          </cell>
          <cell r="R992" t="str">
            <v xml:space="preserve"> </v>
          </cell>
          <cell r="S992" t="str">
            <v xml:space="preserve"> </v>
          </cell>
        </row>
        <row r="993">
          <cell r="B993">
            <v>140005</v>
          </cell>
          <cell r="C993" t="str">
            <v>ReclassStlmttoLiabMcareMdgCare</v>
          </cell>
          <cell r="D993" t="str">
            <v>ReclassS87</v>
          </cell>
          <cell r="E993">
            <v>367</v>
          </cell>
          <cell r="F993" t="str">
            <v>A</v>
          </cell>
          <cell r="G993" t="str">
            <v>A</v>
          </cell>
          <cell r="H993" t="str">
            <v>N</v>
          </cell>
          <cell r="I993" t="str">
            <v>Asset</v>
          </cell>
          <cell r="J993">
            <v>0</v>
          </cell>
          <cell r="K993">
            <v>0</v>
          </cell>
          <cell r="L993" t="str">
            <v xml:space="preserve"> </v>
          </cell>
          <cell r="M993" t="str">
            <v xml:space="preserve"> </v>
          </cell>
          <cell r="N993">
            <v>0</v>
          </cell>
          <cell r="O993" t="str">
            <v xml:space="preserve"> </v>
          </cell>
          <cell r="P993">
            <v>0</v>
          </cell>
          <cell r="Q993">
            <v>0</v>
          </cell>
          <cell r="R993" t="str">
            <v xml:space="preserve"> </v>
          </cell>
          <cell r="S993" t="str">
            <v xml:space="preserve"> </v>
          </cell>
        </row>
        <row r="994">
          <cell r="B994">
            <v>140010</v>
          </cell>
          <cell r="C994" t="str">
            <v>ReclassStlmttoLiabMedicaidTrad</v>
          </cell>
          <cell r="D994" t="str">
            <v>ReclassS88</v>
          </cell>
          <cell r="E994">
            <v>367</v>
          </cell>
          <cell r="F994" t="str">
            <v>A</v>
          </cell>
          <cell r="G994" t="str">
            <v>A</v>
          </cell>
          <cell r="H994" t="str">
            <v>N</v>
          </cell>
          <cell r="I994" t="str">
            <v>Asset</v>
          </cell>
          <cell r="J994">
            <v>0</v>
          </cell>
          <cell r="K994">
            <v>0</v>
          </cell>
          <cell r="L994" t="str">
            <v xml:space="preserve"> </v>
          </cell>
          <cell r="M994" t="str">
            <v xml:space="preserve"> </v>
          </cell>
          <cell r="N994">
            <v>0</v>
          </cell>
          <cell r="O994" t="str">
            <v xml:space="preserve"> </v>
          </cell>
          <cell r="P994">
            <v>0</v>
          </cell>
          <cell r="Q994">
            <v>0</v>
          </cell>
          <cell r="R994" t="str">
            <v xml:space="preserve"> </v>
          </cell>
          <cell r="S994" t="str">
            <v xml:space="preserve"> </v>
          </cell>
        </row>
        <row r="995">
          <cell r="B995">
            <v>140015</v>
          </cell>
          <cell r="C995" t="str">
            <v>ReclassStlmttoLiabMcaidMdgCare</v>
          </cell>
          <cell r="D995" t="str">
            <v>ReclassS89</v>
          </cell>
          <cell r="E995">
            <v>367</v>
          </cell>
          <cell r="F995" t="str">
            <v>A</v>
          </cell>
          <cell r="G995" t="str">
            <v>A</v>
          </cell>
          <cell r="H995" t="str">
            <v>N</v>
          </cell>
          <cell r="I995" t="str">
            <v>Asset</v>
          </cell>
          <cell r="J995">
            <v>0</v>
          </cell>
          <cell r="K995">
            <v>0</v>
          </cell>
          <cell r="L995" t="str">
            <v xml:space="preserve"> </v>
          </cell>
          <cell r="M995" t="str">
            <v xml:space="preserve"> </v>
          </cell>
          <cell r="N995">
            <v>0</v>
          </cell>
          <cell r="O995" t="str">
            <v xml:space="preserve"> </v>
          </cell>
          <cell r="P995">
            <v>0</v>
          </cell>
          <cell r="Q995">
            <v>0</v>
          </cell>
          <cell r="R995" t="str">
            <v xml:space="preserve"> </v>
          </cell>
          <cell r="S995" t="str">
            <v xml:space="preserve"> </v>
          </cell>
        </row>
        <row r="996">
          <cell r="B996">
            <v>140020</v>
          </cell>
          <cell r="C996" t="str">
            <v>Reclass Stlmt to LiabHMOPPO</v>
          </cell>
          <cell r="D996" t="str">
            <v>Reclass St</v>
          </cell>
          <cell r="E996">
            <v>367</v>
          </cell>
          <cell r="F996" t="str">
            <v>A</v>
          </cell>
          <cell r="G996" t="str">
            <v>A</v>
          </cell>
          <cell r="H996" t="str">
            <v>N</v>
          </cell>
          <cell r="I996" t="str">
            <v>Asset</v>
          </cell>
          <cell r="J996">
            <v>0</v>
          </cell>
          <cell r="K996">
            <v>0</v>
          </cell>
          <cell r="L996" t="str">
            <v xml:space="preserve"> </v>
          </cell>
          <cell r="M996" t="str">
            <v xml:space="preserve"> </v>
          </cell>
          <cell r="N996">
            <v>0</v>
          </cell>
          <cell r="O996" t="str">
            <v xml:space="preserve"> </v>
          </cell>
          <cell r="P996">
            <v>0</v>
          </cell>
          <cell r="Q996">
            <v>0</v>
          </cell>
          <cell r="R996" t="str">
            <v xml:space="preserve"> </v>
          </cell>
          <cell r="S996" t="str">
            <v xml:space="preserve"> </v>
          </cell>
        </row>
        <row r="997">
          <cell r="B997">
            <v>140025</v>
          </cell>
          <cell r="C997" t="str">
            <v>ReclassStlmttoLiabBCrossTrad</v>
          </cell>
          <cell r="D997" t="str">
            <v>ReclassS90</v>
          </cell>
          <cell r="E997">
            <v>367</v>
          </cell>
          <cell r="F997" t="str">
            <v>A</v>
          </cell>
          <cell r="G997" t="str">
            <v>A</v>
          </cell>
          <cell r="H997" t="str">
            <v>N</v>
          </cell>
          <cell r="I997" t="str">
            <v>Asset</v>
          </cell>
          <cell r="J997">
            <v>0</v>
          </cell>
          <cell r="K997">
            <v>0</v>
          </cell>
          <cell r="L997" t="str">
            <v xml:space="preserve"> </v>
          </cell>
          <cell r="M997" t="str">
            <v xml:space="preserve"> </v>
          </cell>
          <cell r="N997">
            <v>0</v>
          </cell>
          <cell r="O997" t="str">
            <v xml:space="preserve"> </v>
          </cell>
          <cell r="P997">
            <v>0</v>
          </cell>
          <cell r="Q997">
            <v>0</v>
          </cell>
          <cell r="R997" t="str">
            <v xml:space="preserve"> </v>
          </cell>
          <cell r="S997" t="str">
            <v xml:space="preserve"> </v>
          </cell>
        </row>
        <row r="998">
          <cell r="B998">
            <v>140030</v>
          </cell>
          <cell r="C998" t="str">
            <v>ReclassStlmttoLiabBlueCrossHMO</v>
          </cell>
          <cell r="D998" t="str">
            <v>ReclassS91</v>
          </cell>
          <cell r="E998">
            <v>367</v>
          </cell>
          <cell r="F998" t="str">
            <v>A</v>
          </cell>
          <cell r="G998" t="str">
            <v>A</v>
          </cell>
          <cell r="H998" t="str">
            <v>N</v>
          </cell>
          <cell r="I998" t="str">
            <v>Asset</v>
          </cell>
          <cell r="J998">
            <v>0</v>
          </cell>
          <cell r="K998">
            <v>0</v>
          </cell>
          <cell r="L998" t="str">
            <v xml:space="preserve"> </v>
          </cell>
          <cell r="M998" t="str">
            <v xml:space="preserve"> </v>
          </cell>
          <cell r="N998">
            <v>0</v>
          </cell>
          <cell r="O998" t="str">
            <v xml:space="preserve"> </v>
          </cell>
          <cell r="P998">
            <v>0</v>
          </cell>
          <cell r="Q998">
            <v>0</v>
          </cell>
          <cell r="R998" t="str">
            <v xml:space="preserve"> </v>
          </cell>
          <cell r="S998" t="str">
            <v xml:space="preserve"> </v>
          </cell>
        </row>
        <row r="999">
          <cell r="B999">
            <v>140031</v>
          </cell>
          <cell r="C999" t="str">
            <v>ReclassStlmttoLiabBlueCrossPPO</v>
          </cell>
          <cell r="D999" t="str">
            <v>ReclassS92</v>
          </cell>
          <cell r="E999">
            <v>367</v>
          </cell>
          <cell r="F999" t="str">
            <v>A</v>
          </cell>
          <cell r="G999" t="str">
            <v>A</v>
          </cell>
          <cell r="H999" t="str">
            <v>N</v>
          </cell>
          <cell r="I999" t="str">
            <v>Asset</v>
          </cell>
          <cell r="J999">
            <v>0</v>
          </cell>
          <cell r="K999">
            <v>0</v>
          </cell>
          <cell r="L999" t="str">
            <v xml:space="preserve"> </v>
          </cell>
          <cell r="M999" t="str">
            <v xml:space="preserve"> </v>
          </cell>
          <cell r="N999">
            <v>0</v>
          </cell>
          <cell r="O999" t="str">
            <v xml:space="preserve"> </v>
          </cell>
          <cell r="P999">
            <v>0</v>
          </cell>
          <cell r="Q999">
            <v>0</v>
          </cell>
          <cell r="R999" t="str">
            <v xml:space="preserve"> </v>
          </cell>
          <cell r="S999" t="str">
            <v xml:space="preserve"> </v>
          </cell>
        </row>
        <row r="1000">
          <cell r="B1000">
            <v>140035</v>
          </cell>
          <cell r="C1000" t="str">
            <v>ReclassStlmttoLiabCommercial</v>
          </cell>
          <cell r="D1000" t="str">
            <v>ReclassS93</v>
          </cell>
          <cell r="E1000">
            <v>367</v>
          </cell>
          <cell r="F1000" t="str">
            <v>A</v>
          </cell>
          <cell r="G1000" t="str">
            <v>A</v>
          </cell>
          <cell r="H1000" t="str">
            <v>N</v>
          </cell>
          <cell r="I1000" t="str">
            <v>Asset</v>
          </cell>
          <cell r="J1000">
            <v>0</v>
          </cell>
          <cell r="K1000">
            <v>0</v>
          </cell>
          <cell r="L1000" t="str">
            <v xml:space="preserve"> </v>
          </cell>
          <cell r="M1000" t="str">
            <v xml:space="preserve"> </v>
          </cell>
          <cell r="N1000">
            <v>0</v>
          </cell>
          <cell r="O1000" t="str">
            <v xml:space="preserve"> </v>
          </cell>
          <cell r="P1000">
            <v>0</v>
          </cell>
          <cell r="Q1000">
            <v>0</v>
          </cell>
          <cell r="R1000" t="str">
            <v xml:space="preserve"> </v>
          </cell>
          <cell r="S1000" t="str">
            <v xml:space="preserve"> </v>
          </cell>
        </row>
        <row r="1001">
          <cell r="B1001">
            <v>140036</v>
          </cell>
          <cell r="C1001" t="str">
            <v>ReclassStlmttoLiabCommMgdCare</v>
          </cell>
          <cell r="D1001" t="str">
            <v>ReclassS94</v>
          </cell>
          <cell r="E1001">
            <v>367</v>
          </cell>
          <cell r="F1001" t="str">
            <v>A</v>
          </cell>
          <cell r="G1001" t="str">
            <v>A</v>
          </cell>
          <cell r="H1001" t="str">
            <v>N</v>
          </cell>
          <cell r="I1001" t="str">
            <v>Asset</v>
          </cell>
          <cell r="J1001">
            <v>0</v>
          </cell>
          <cell r="K1001">
            <v>0</v>
          </cell>
          <cell r="L1001" t="str">
            <v xml:space="preserve"> </v>
          </cell>
          <cell r="M1001" t="str">
            <v xml:space="preserve"> </v>
          </cell>
          <cell r="N1001">
            <v>0</v>
          </cell>
          <cell r="O1001" t="str">
            <v xml:space="preserve"> </v>
          </cell>
          <cell r="P1001">
            <v>0</v>
          </cell>
          <cell r="Q1001">
            <v>0</v>
          </cell>
          <cell r="R1001" t="str">
            <v xml:space="preserve"> </v>
          </cell>
          <cell r="S1001" t="str">
            <v xml:space="preserve"> </v>
          </cell>
        </row>
        <row r="1002">
          <cell r="B1002">
            <v>140037</v>
          </cell>
          <cell r="C1002" t="str">
            <v>ReclassStlmttoLiabMcaidPendg</v>
          </cell>
          <cell r="D1002" t="str">
            <v>ReclassS95</v>
          </cell>
          <cell r="E1002">
            <v>367</v>
          </cell>
          <cell r="F1002" t="str">
            <v>A</v>
          </cell>
          <cell r="G1002" t="str">
            <v>A</v>
          </cell>
          <cell r="H1002" t="str">
            <v>N</v>
          </cell>
          <cell r="I1002" t="str">
            <v>Asset</v>
          </cell>
          <cell r="J1002">
            <v>0</v>
          </cell>
          <cell r="K1002">
            <v>0</v>
          </cell>
          <cell r="L1002" t="str">
            <v xml:space="preserve"> </v>
          </cell>
          <cell r="M1002" t="str">
            <v xml:space="preserve"> </v>
          </cell>
          <cell r="N1002">
            <v>0</v>
          </cell>
          <cell r="O1002" t="str">
            <v xml:space="preserve"> </v>
          </cell>
          <cell r="P1002">
            <v>0</v>
          </cell>
          <cell r="Q1002">
            <v>0</v>
          </cell>
          <cell r="R1002" t="str">
            <v xml:space="preserve"> </v>
          </cell>
          <cell r="S1002" t="str">
            <v xml:space="preserve"> </v>
          </cell>
        </row>
        <row r="1003">
          <cell r="B1003">
            <v>140038</v>
          </cell>
          <cell r="C1003" t="str">
            <v>ReclassStlmttoLiabCapitRiskBas</v>
          </cell>
          <cell r="D1003" t="str">
            <v>ReclassS96</v>
          </cell>
          <cell r="E1003">
            <v>367</v>
          </cell>
          <cell r="F1003" t="str">
            <v>A</v>
          </cell>
          <cell r="G1003" t="str">
            <v>A</v>
          </cell>
          <cell r="H1003" t="str">
            <v>N</v>
          </cell>
          <cell r="I1003" t="str">
            <v>Asset</v>
          </cell>
          <cell r="J1003">
            <v>0</v>
          </cell>
          <cell r="K1003">
            <v>0</v>
          </cell>
          <cell r="L1003" t="str">
            <v xml:space="preserve"> </v>
          </cell>
          <cell r="M1003" t="str">
            <v xml:space="preserve"> </v>
          </cell>
          <cell r="N1003">
            <v>0</v>
          </cell>
          <cell r="O1003" t="str">
            <v xml:space="preserve"> </v>
          </cell>
          <cell r="P1003">
            <v>0</v>
          </cell>
          <cell r="Q1003">
            <v>0</v>
          </cell>
          <cell r="R1003" t="str">
            <v xml:space="preserve"> </v>
          </cell>
          <cell r="S1003" t="str">
            <v xml:space="preserve"> </v>
          </cell>
        </row>
        <row r="1004">
          <cell r="B1004">
            <v>140050</v>
          </cell>
          <cell r="C1004" t="str">
            <v>Reclass Stlmt to LiabOther</v>
          </cell>
          <cell r="D1004" t="str">
            <v>Reclass 83</v>
          </cell>
          <cell r="E1004">
            <v>367</v>
          </cell>
          <cell r="F1004" t="str">
            <v>A</v>
          </cell>
          <cell r="G1004" t="str">
            <v>A</v>
          </cell>
          <cell r="H1004" t="str">
            <v>N</v>
          </cell>
          <cell r="I1004" t="str">
            <v>Asset</v>
          </cell>
          <cell r="J1004">
            <v>0</v>
          </cell>
          <cell r="K1004">
            <v>0</v>
          </cell>
          <cell r="L1004" t="str">
            <v xml:space="preserve"> </v>
          </cell>
          <cell r="M1004" t="str">
            <v xml:space="preserve"> </v>
          </cell>
          <cell r="N1004">
            <v>0</v>
          </cell>
          <cell r="O1004" t="str">
            <v xml:space="preserve"> </v>
          </cell>
          <cell r="P1004">
            <v>0</v>
          </cell>
          <cell r="Q1004">
            <v>0</v>
          </cell>
          <cell r="R1004" t="str">
            <v xml:space="preserve"> </v>
          </cell>
          <cell r="S1004" t="str">
            <v xml:space="preserve"> </v>
          </cell>
        </row>
        <row r="1005">
          <cell r="B1005">
            <v>140055</v>
          </cell>
          <cell r="C1005" t="str">
            <v>ReclassStlmttoLiabOthrNonHospB</v>
          </cell>
          <cell r="D1005" t="str">
            <v>ReclassS97</v>
          </cell>
          <cell r="E1005">
            <v>367</v>
          </cell>
          <cell r="F1005" t="str">
            <v>A</v>
          </cell>
          <cell r="G1005" t="str">
            <v>A</v>
          </cell>
          <cell r="H1005" t="str">
            <v>N</v>
          </cell>
          <cell r="I1005" t="str">
            <v>Asset</v>
          </cell>
          <cell r="J1005">
            <v>0</v>
          </cell>
          <cell r="K1005">
            <v>0</v>
          </cell>
          <cell r="L1005" t="str">
            <v xml:space="preserve"> </v>
          </cell>
          <cell r="M1005" t="str">
            <v xml:space="preserve"> </v>
          </cell>
          <cell r="N1005">
            <v>0</v>
          </cell>
          <cell r="O1005" t="str">
            <v xml:space="preserve"> </v>
          </cell>
          <cell r="P1005">
            <v>0</v>
          </cell>
          <cell r="Q1005">
            <v>0</v>
          </cell>
          <cell r="R1005" t="str">
            <v xml:space="preserve"> </v>
          </cell>
          <cell r="S1005" t="str">
            <v xml:space="preserve"> </v>
          </cell>
        </row>
        <row r="1006">
          <cell r="B1006">
            <v>140060</v>
          </cell>
          <cell r="C1006" t="str">
            <v>ReclassStlmttoLiabMCreRACAudit</v>
          </cell>
          <cell r="D1006" t="str">
            <v>ReclassS98</v>
          </cell>
          <cell r="E1006">
            <v>367</v>
          </cell>
          <cell r="F1006" t="str">
            <v>A</v>
          </cell>
          <cell r="G1006" t="str">
            <v>A</v>
          </cell>
          <cell r="H1006" t="str">
            <v>N</v>
          </cell>
          <cell r="I1006" t="str">
            <v>Asset</v>
          </cell>
          <cell r="J1006">
            <v>0</v>
          </cell>
          <cell r="K1006">
            <v>0</v>
          </cell>
          <cell r="L1006" t="str">
            <v xml:space="preserve"> </v>
          </cell>
          <cell r="M1006" t="str">
            <v xml:space="preserve"> </v>
          </cell>
          <cell r="N1006">
            <v>0</v>
          </cell>
          <cell r="O1006" t="str">
            <v xml:space="preserve"> </v>
          </cell>
          <cell r="P1006">
            <v>0</v>
          </cell>
          <cell r="Q1006">
            <v>0</v>
          </cell>
          <cell r="R1006" t="str">
            <v xml:space="preserve"> </v>
          </cell>
          <cell r="S1006" t="str">
            <v xml:space="preserve"> </v>
          </cell>
        </row>
        <row r="1007">
          <cell r="B1007">
            <v>144000</v>
          </cell>
          <cell r="C1007" t="str">
            <v>CurrPortionAssetsLimitedUseHSD</v>
          </cell>
          <cell r="D1007" t="str">
            <v>CurrPortio</v>
          </cell>
          <cell r="E1007">
            <v>367</v>
          </cell>
          <cell r="F1007" t="str">
            <v>A</v>
          </cell>
          <cell r="G1007" t="str">
            <v>A</v>
          </cell>
          <cell r="H1007" t="str">
            <v>N</v>
          </cell>
          <cell r="I1007" t="str">
            <v>Asset</v>
          </cell>
          <cell r="J1007">
            <v>0</v>
          </cell>
          <cell r="K1007" t="str">
            <v>HSD Cash</v>
          </cell>
          <cell r="L1007" t="str">
            <v xml:space="preserve"> </v>
          </cell>
          <cell r="M1007" t="str">
            <v xml:space="preserve"> </v>
          </cell>
          <cell r="N1007">
            <v>0</v>
          </cell>
          <cell r="O1007" t="str">
            <v xml:space="preserve"> </v>
          </cell>
          <cell r="P1007">
            <v>0</v>
          </cell>
          <cell r="Q1007">
            <v>0</v>
          </cell>
          <cell r="R1007" t="str">
            <v xml:space="preserve"> </v>
          </cell>
          <cell r="S1007" t="str">
            <v xml:space="preserve"> </v>
          </cell>
        </row>
        <row r="1008">
          <cell r="B1008">
            <v>146000</v>
          </cell>
          <cell r="C1008" t="str">
            <v>CurrPrtnAssetsLimitedUseOthr</v>
          </cell>
          <cell r="D1008" t="str">
            <v>CurrPrtnAs</v>
          </cell>
          <cell r="E1008">
            <v>367</v>
          </cell>
          <cell r="F1008" t="str">
            <v>A</v>
          </cell>
          <cell r="G1008" t="str">
            <v>A</v>
          </cell>
          <cell r="H1008" t="str">
            <v>N</v>
          </cell>
          <cell r="I1008" t="str">
            <v>Asset</v>
          </cell>
          <cell r="J1008">
            <v>0</v>
          </cell>
          <cell r="K1008">
            <v>0</v>
          </cell>
          <cell r="L1008" t="str">
            <v xml:space="preserve"> </v>
          </cell>
          <cell r="M1008" t="str">
            <v xml:space="preserve"> </v>
          </cell>
          <cell r="N1008">
            <v>0</v>
          </cell>
          <cell r="O1008" t="str">
            <v xml:space="preserve"> </v>
          </cell>
          <cell r="P1008">
            <v>0</v>
          </cell>
          <cell r="Q1008">
            <v>0</v>
          </cell>
          <cell r="R1008" t="str">
            <v xml:space="preserve"> </v>
          </cell>
          <cell r="S1008" t="str">
            <v xml:space="preserve"> </v>
          </cell>
        </row>
        <row r="1009">
          <cell r="B1009">
            <v>148010</v>
          </cell>
          <cell r="C1009" t="str">
            <v>CurrentPortionPledgeReceivable</v>
          </cell>
          <cell r="D1009" t="str">
            <v>CurrentPor</v>
          </cell>
          <cell r="E1009">
            <v>367</v>
          </cell>
          <cell r="F1009" t="str">
            <v>A</v>
          </cell>
          <cell r="G1009" t="str">
            <v>A</v>
          </cell>
          <cell r="H1009" t="str">
            <v>N</v>
          </cell>
          <cell r="I1009" t="str">
            <v>Asset</v>
          </cell>
          <cell r="J1009">
            <v>0</v>
          </cell>
          <cell r="K1009">
            <v>0</v>
          </cell>
          <cell r="L1009" t="str">
            <v xml:space="preserve"> </v>
          </cell>
          <cell r="M1009" t="str">
            <v xml:space="preserve"> </v>
          </cell>
          <cell r="N1009">
            <v>0</v>
          </cell>
          <cell r="O1009" t="str">
            <v xml:space="preserve"> </v>
          </cell>
          <cell r="P1009">
            <v>0</v>
          </cell>
          <cell r="Q1009">
            <v>0</v>
          </cell>
          <cell r="R1009" t="str">
            <v xml:space="preserve"> </v>
          </cell>
          <cell r="S1009" t="str">
            <v xml:space="preserve"> </v>
          </cell>
        </row>
        <row r="1010">
          <cell r="B1010">
            <v>148011</v>
          </cell>
          <cell r="C1010" t="str">
            <v>CP Pledge Rec Allowance</v>
          </cell>
          <cell r="D1010" t="str">
            <v>CP Pledge</v>
          </cell>
          <cell r="E1010">
            <v>367</v>
          </cell>
          <cell r="F1010" t="str">
            <v>A</v>
          </cell>
          <cell r="G1010" t="str">
            <v>A</v>
          </cell>
          <cell r="H1010" t="str">
            <v>N</v>
          </cell>
          <cell r="I1010" t="str">
            <v>Asset</v>
          </cell>
          <cell r="J1010">
            <v>0</v>
          </cell>
          <cell r="K1010">
            <v>0</v>
          </cell>
          <cell r="L1010" t="str">
            <v xml:space="preserve"> </v>
          </cell>
          <cell r="M1010" t="str">
            <v xml:space="preserve"> </v>
          </cell>
          <cell r="N1010">
            <v>0</v>
          </cell>
          <cell r="O1010" t="str">
            <v xml:space="preserve"> </v>
          </cell>
          <cell r="P1010">
            <v>0</v>
          </cell>
          <cell r="Q1010">
            <v>0</v>
          </cell>
          <cell r="R1010" t="str">
            <v xml:space="preserve"> </v>
          </cell>
          <cell r="S1010" t="str">
            <v xml:space="preserve"> </v>
          </cell>
        </row>
        <row r="1011">
          <cell r="B1011">
            <v>148012</v>
          </cell>
          <cell r="C1011" t="str">
            <v>CP Pledge Rec Discount</v>
          </cell>
          <cell r="D1011" t="str">
            <v>CPPRDisc</v>
          </cell>
          <cell r="E1011">
            <v>36892</v>
          </cell>
          <cell r="F1011" t="str">
            <v>A</v>
          </cell>
          <cell r="G1011" t="str">
            <v>A</v>
          </cell>
          <cell r="H1011" t="str">
            <v>N</v>
          </cell>
          <cell r="I1011" t="str">
            <v>Asset</v>
          </cell>
          <cell r="J1011">
            <v>0</v>
          </cell>
          <cell r="K1011">
            <v>0</v>
          </cell>
          <cell r="L1011" t="str">
            <v xml:space="preserve"> </v>
          </cell>
          <cell r="M1011" t="str">
            <v xml:space="preserve"> </v>
          </cell>
          <cell r="N1011">
            <v>0</v>
          </cell>
          <cell r="O1011" t="str">
            <v xml:space="preserve"> </v>
          </cell>
          <cell r="P1011">
            <v>0</v>
          </cell>
          <cell r="Q1011">
            <v>0</v>
          </cell>
          <cell r="R1011" t="str">
            <v xml:space="preserve"> </v>
          </cell>
          <cell r="S1011" t="str">
            <v xml:space="preserve"> </v>
          </cell>
        </row>
        <row r="1012">
          <cell r="B1012">
            <v>148012</v>
          </cell>
          <cell r="C1012" t="str">
            <v>CP Pledge Rec Discount</v>
          </cell>
          <cell r="D1012" t="str">
            <v>CPPRDisc</v>
          </cell>
          <cell r="E1012">
            <v>367</v>
          </cell>
          <cell r="F1012" t="str">
            <v>A</v>
          </cell>
          <cell r="G1012" t="str">
            <v>A</v>
          </cell>
          <cell r="H1012" t="str">
            <v>N</v>
          </cell>
          <cell r="I1012" t="str">
            <v>Asset</v>
          </cell>
          <cell r="J1012">
            <v>0</v>
          </cell>
          <cell r="K1012">
            <v>0</v>
          </cell>
          <cell r="L1012" t="str">
            <v xml:space="preserve"> </v>
          </cell>
          <cell r="M1012" t="str">
            <v xml:space="preserve"> </v>
          </cell>
          <cell r="N1012">
            <v>0</v>
          </cell>
          <cell r="O1012" t="str">
            <v xml:space="preserve"> </v>
          </cell>
          <cell r="P1012">
            <v>0</v>
          </cell>
          <cell r="Q1012">
            <v>0</v>
          </cell>
          <cell r="R1012" t="str">
            <v xml:space="preserve"> </v>
          </cell>
          <cell r="S1012" t="str">
            <v xml:space="preserve"> </v>
          </cell>
        </row>
        <row r="1013">
          <cell r="B1013">
            <v>150000</v>
          </cell>
          <cell r="C1013" t="str">
            <v>CP SITF PGL</v>
          </cell>
          <cell r="D1013" t="str">
            <v>CP SITF PG</v>
          </cell>
          <cell r="E1013">
            <v>367</v>
          </cell>
          <cell r="F1013" t="str">
            <v>A</v>
          </cell>
          <cell r="G1013" t="str">
            <v>A</v>
          </cell>
          <cell r="H1013" t="str">
            <v>N</v>
          </cell>
          <cell r="I1013" t="str">
            <v>Asset</v>
          </cell>
          <cell r="J1013">
            <v>0</v>
          </cell>
          <cell r="K1013">
            <v>0</v>
          </cell>
          <cell r="L1013" t="str">
            <v xml:space="preserve"> </v>
          </cell>
          <cell r="M1013" t="str">
            <v xml:space="preserve"> </v>
          </cell>
          <cell r="N1013">
            <v>0</v>
          </cell>
          <cell r="O1013" t="str">
            <v xml:space="preserve"> </v>
          </cell>
          <cell r="P1013">
            <v>0</v>
          </cell>
          <cell r="Q1013">
            <v>0</v>
          </cell>
          <cell r="R1013" t="str">
            <v xml:space="preserve"> </v>
          </cell>
          <cell r="S1013" t="str">
            <v xml:space="preserve"> </v>
          </cell>
        </row>
        <row r="1014">
          <cell r="B1014">
            <v>150005</v>
          </cell>
          <cell r="C1014" t="str">
            <v>CP SITF Workers Compensation</v>
          </cell>
          <cell r="D1014" t="str">
            <v>CP SITF Wo</v>
          </cell>
          <cell r="E1014">
            <v>367</v>
          </cell>
          <cell r="F1014" t="str">
            <v>A</v>
          </cell>
          <cell r="G1014" t="str">
            <v>A</v>
          </cell>
          <cell r="H1014" t="str">
            <v>N</v>
          </cell>
          <cell r="I1014" t="str">
            <v>Asset</v>
          </cell>
          <cell r="J1014">
            <v>0</v>
          </cell>
          <cell r="K1014">
            <v>0</v>
          </cell>
          <cell r="L1014" t="str">
            <v xml:space="preserve"> </v>
          </cell>
          <cell r="M1014" t="str">
            <v xml:space="preserve"> </v>
          </cell>
          <cell r="N1014">
            <v>0</v>
          </cell>
          <cell r="O1014" t="str">
            <v xml:space="preserve"> </v>
          </cell>
          <cell r="P1014">
            <v>0</v>
          </cell>
          <cell r="Q1014">
            <v>0</v>
          </cell>
          <cell r="R1014" t="str">
            <v xml:space="preserve"> </v>
          </cell>
          <cell r="S1014" t="str">
            <v xml:space="preserve"> </v>
          </cell>
        </row>
        <row r="1015">
          <cell r="B1015">
            <v>150010</v>
          </cell>
          <cell r="C1015" t="str">
            <v>CP SITF Other</v>
          </cell>
          <cell r="D1015" t="str">
            <v>CP SITF Ot</v>
          </cell>
          <cell r="E1015">
            <v>367</v>
          </cell>
          <cell r="F1015" t="str">
            <v>A</v>
          </cell>
          <cell r="G1015" t="str">
            <v>A</v>
          </cell>
          <cell r="H1015" t="str">
            <v>N</v>
          </cell>
          <cell r="I1015" t="str">
            <v>Asset</v>
          </cell>
          <cell r="J1015">
            <v>0</v>
          </cell>
          <cell r="K1015">
            <v>0</v>
          </cell>
          <cell r="L1015" t="str">
            <v xml:space="preserve"> </v>
          </cell>
          <cell r="M1015" t="str">
            <v xml:space="preserve"> </v>
          </cell>
          <cell r="N1015">
            <v>0</v>
          </cell>
          <cell r="O1015" t="str">
            <v xml:space="preserve"> </v>
          </cell>
          <cell r="P1015">
            <v>0</v>
          </cell>
          <cell r="Q1015">
            <v>0</v>
          </cell>
          <cell r="R1015" t="str">
            <v xml:space="preserve"> </v>
          </cell>
          <cell r="S1015" t="str">
            <v xml:space="preserve"> </v>
          </cell>
        </row>
        <row r="1016">
          <cell r="B1016">
            <v>151000</v>
          </cell>
          <cell r="C1016" t="str">
            <v>AsstsLimastoUseSectiesLendgPro</v>
          </cell>
          <cell r="D1016" t="str">
            <v>AsstsLimas</v>
          </cell>
          <cell r="E1016">
            <v>367</v>
          </cell>
          <cell r="F1016" t="str">
            <v>A</v>
          </cell>
          <cell r="G1016" t="str">
            <v>A</v>
          </cell>
          <cell r="H1016" t="str">
            <v>N</v>
          </cell>
          <cell r="I1016" t="str">
            <v>Asset</v>
          </cell>
          <cell r="J1016">
            <v>0</v>
          </cell>
          <cell r="K1016">
            <v>0</v>
          </cell>
          <cell r="L1016" t="str">
            <v xml:space="preserve"> </v>
          </cell>
          <cell r="M1016" t="str">
            <v xml:space="preserve"> </v>
          </cell>
          <cell r="N1016">
            <v>0</v>
          </cell>
          <cell r="O1016" t="str">
            <v xml:space="preserve"> </v>
          </cell>
          <cell r="P1016">
            <v>0</v>
          </cell>
          <cell r="Q1016">
            <v>0</v>
          </cell>
          <cell r="R1016" t="str">
            <v xml:space="preserve"> </v>
          </cell>
          <cell r="S1016" t="str">
            <v xml:space="preserve"> </v>
          </cell>
        </row>
        <row r="1017">
          <cell r="B1017">
            <v>153000</v>
          </cell>
          <cell r="C1017" t="str">
            <v>Inventory Non Pharm Perpetual</v>
          </cell>
          <cell r="D1017" t="str">
            <v>Inventory</v>
          </cell>
          <cell r="E1017">
            <v>40725</v>
          </cell>
          <cell r="F1017" t="str">
            <v>A</v>
          </cell>
          <cell r="G1017" t="str">
            <v>A</v>
          </cell>
          <cell r="H1017" t="str">
            <v>N</v>
          </cell>
          <cell r="I1017" t="str">
            <v>Asset</v>
          </cell>
          <cell r="J1017" t="str">
            <v>Perpetual</v>
          </cell>
          <cell r="K1017" t="str">
            <v>Inventory</v>
          </cell>
          <cell r="L1017" t="str">
            <v xml:space="preserve"> </v>
          </cell>
          <cell r="M1017" t="str">
            <v xml:space="preserve"> </v>
          </cell>
          <cell r="N1017">
            <v>0</v>
          </cell>
          <cell r="O1017" t="str">
            <v xml:space="preserve"> </v>
          </cell>
          <cell r="P1017">
            <v>0</v>
          </cell>
          <cell r="Q1017">
            <v>0</v>
          </cell>
          <cell r="R1017" t="str">
            <v xml:space="preserve"> </v>
          </cell>
          <cell r="S1017" t="str">
            <v xml:space="preserve"> </v>
          </cell>
        </row>
        <row r="1018">
          <cell r="B1018">
            <v>153000</v>
          </cell>
          <cell r="C1018" t="str">
            <v>Inventory Non Pharmaceuticals</v>
          </cell>
          <cell r="D1018" t="str">
            <v>Inventory</v>
          </cell>
          <cell r="E1018">
            <v>367</v>
          </cell>
          <cell r="F1018" t="str">
            <v>A</v>
          </cell>
          <cell r="G1018" t="str">
            <v>A</v>
          </cell>
          <cell r="H1018" t="str">
            <v>N</v>
          </cell>
          <cell r="I1018" t="str">
            <v>Asset</v>
          </cell>
          <cell r="J1018" t="str">
            <v>Perpetual</v>
          </cell>
          <cell r="K1018" t="str">
            <v>Inventory</v>
          </cell>
          <cell r="L1018" t="str">
            <v xml:space="preserve"> </v>
          </cell>
          <cell r="M1018" t="str">
            <v xml:space="preserve"> </v>
          </cell>
          <cell r="N1018">
            <v>0</v>
          </cell>
          <cell r="O1018" t="str">
            <v xml:space="preserve"> </v>
          </cell>
          <cell r="P1018">
            <v>0</v>
          </cell>
          <cell r="Q1018">
            <v>0</v>
          </cell>
          <cell r="R1018" t="str">
            <v xml:space="preserve"> </v>
          </cell>
          <cell r="S1018" t="str">
            <v xml:space="preserve"> </v>
          </cell>
        </row>
        <row r="1019">
          <cell r="B1019">
            <v>153005</v>
          </cell>
          <cell r="C1019" t="str">
            <v>Inventory Pharm Periodic</v>
          </cell>
          <cell r="D1019" t="str">
            <v>Inventor1</v>
          </cell>
          <cell r="E1019">
            <v>40725</v>
          </cell>
          <cell r="F1019" t="str">
            <v>A</v>
          </cell>
          <cell r="G1019" t="str">
            <v>A</v>
          </cell>
          <cell r="H1019" t="str">
            <v>N</v>
          </cell>
          <cell r="I1019" t="str">
            <v>Asset</v>
          </cell>
          <cell r="J1019" t="str">
            <v>Periodic</v>
          </cell>
          <cell r="K1019" t="str">
            <v>Inventory</v>
          </cell>
          <cell r="L1019" t="str">
            <v xml:space="preserve"> </v>
          </cell>
          <cell r="M1019" t="str">
            <v xml:space="preserve"> </v>
          </cell>
          <cell r="N1019">
            <v>0</v>
          </cell>
          <cell r="O1019" t="str">
            <v xml:space="preserve"> </v>
          </cell>
          <cell r="P1019">
            <v>0</v>
          </cell>
          <cell r="Q1019">
            <v>0</v>
          </cell>
          <cell r="R1019" t="str">
            <v xml:space="preserve"> </v>
          </cell>
          <cell r="S1019" t="str">
            <v xml:space="preserve"> </v>
          </cell>
        </row>
        <row r="1020">
          <cell r="B1020">
            <v>153005</v>
          </cell>
          <cell r="C1020" t="str">
            <v>Inventory Pharmaceuticals</v>
          </cell>
          <cell r="D1020" t="str">
            <v>Inventor1</v>
          </cell>
          <cell r="E1020">
            <v>367</v>
          </cell>
          <cell r="F1020" t="str">
            <v>A</v>
          </cell>
          <cell r="G1020" t="str">
            <v>A</v>
          </cell>
          <cell r="H1020" t="str">
            <v>N</v>
          </cell>
          <cell r="I1020" t="str">
            <v>Asset</v>
          </cell>
          <cell r="J1020" t="str">
            <v>Periodic</v>
          </cell>
          <cell r="K1020" t="str">
            <v>Inventory</v>
          </cell>
          <cell r="L1020" t="str">
            <v xml:space="preserve"> </v>
          </cell>
          <cell r="M1020" t="str">
            <v xml:space="preserve"> </v>
          </cell>
          <cell r="N1020">
            <v>0</v>
          </cell>
          <cell r="O1020" t="str">
            <v xml:space="preserve"> </v>
          </cell>
          <cell r="P1020">
            <v>0</v>
          </cell>
          <cell r="Q1020">
            <v>0</v>
          </cell>
          <cell r="R1020" t="str">
            <v xml:space="preserve"> </v>
          </cell>
          <cell r="S1020" t="str">
            <v xml:space="preserve"> </v>
          </cell>
        </row>
        <row r="1021">
          <cell r="B1021">
            <v>153006</v>
          </cell>
          <cell r="C1021" t="str">
            <v>Inv Pharm Periodic Oncology</v>
          </cell>
          <cell r="D1021" t="str">
            <v>InvPhPeOnc</v>
          </cell>
          <cell r="E1021">
            <v>367</v>
          </cell>
          <cell r="F1021" t="str">
            <v>A</v>
          </cell>
          <cell r="G1021" t="str">
            <v>A</v>
          </cell>
          <cell r="H1021" t="str">
            <v>N</v>
          </cell>
          <cell r="I1021" t="str">
            <v>Asset</v>
          </cell>
          <cell r="J1021" t="str">
            <v>Periodic</v>
          </cell>
          <cell r="K1021" t="str">
            <v>Inventory</v>
          </cell>
          <cell r="L1021" t="str">
            <v xml:space="preserve"> </v>
          </cell>
          <cell r="M1021" t="str">
            <v xml:space="preserve"> </v>
          </cell>
          <cell r="N1021">
            <v>0</v>
          </cell>
          <cell r="O1021" t="str">
            <v xml:space="preserve"> </v>
          </cell>
          <cell r="P1021">
            <v>0</v>
          </cell>
          <cell r="Q1021">
            <v>0</v>
          </cell>
          <cell r="R1021" t="str">
            <v xml:space="preserve"> </v>
          </cell>
          <cell r="S1021" t="str">
            <v xml:space="preserve"> </v>
          </cell>
        </row>
        <row r="1022">
          <cell r="B1022">
            <v>153010</v>
          </cell>
          <cell r="C1022" t="str">
            <v>Inventory InterUnit Transfer</v>
          </cell>
          <cell r="D1022" t="str">
            <v>Inventor2</v>
          </cell>
          <cell r="E1022">
            <v>367</v>
          </cell>
          <cell r="F1022" t="str">
            <v>A</v>
          </cell>
          <cell r="G1022" t="str">
            <v>A</v>
          </cell>
          <cell r="H1022" t="str">
            <v>N</v>
          </cell>
          <cell r="I1022" t="str">
            <v>Asset</v>
          </cell>
          <cell r="J1022" t="str">
            <v>Other</v>
          </cell>
          <cell r="K1022" t="str">
            <v>Inventory</v>
          </cell>
          <cell r="L1022" t="str">
            <v xml:space="preserve"> </v>
          </cell>
          <cell r="M1022" t="str">
            <v xml:space="preserve"> </v>
          </cell>
          <cell r="N1022">
            <v>0</v>
          </cell>
          <cell r="O1022" t="str">
            <v xml:space="preserve"> </v>
          </cell>
          <cell r="P1022">
            <v>0</v>
          </cell>
          <cell r="Q1022">
            <v>0</v>
          </cell>
          <cell r="R1022" t="str">
            <v xml:space="preserve"> </v>
          </cell>
          <cell r="S1022" t="str">
            <v xml:space="preserve"> </v>
          </cell>
        </row>
        <row r="1023">
          <cell r="B1023">
            <v>153015</v>
          </cell>
          <cell r="C1023" t="str">
            <v>Inventory Reserves</v>
          </cell>
          <cell r="D1023" t="str">
            <v>Inventor3</v>
          </cell>
          <cell r="E1023">
            <v>367</v>
          </cell>
          <cell r="F1023" t="str">
            <v>A</v>
          </cell>
          <cell r="G1023" t="str">
            <v>A</v>
          </cell>
          <cell r="H1023" t="str">
            <v>N</v>
          </cell>
          <cell r="I1023" t="str">
            <v>Asset</v>
          </cell>
          <cell r="J1023" t="str">
            <v>Other</v>
          </cell>
          <cell r="K1023" t="str">
            <v>Inventory</v>
          </cell>
          <cell r="L1023" t="str">
            <v xml:space="preserve"> </v>
          </cell>
          <cell r="M1023" t="str">
            <v xml:space="preserve"> </v>
          </cell>
          <cell r="N1023">
            <v>0</v>
          </cell>
          <cell r="O1023" t="str">
            <v xml:space="preserve"> </v>
          </cell>
          <cell r="P1023">
            <v>0</v>
          </cell>
          <cell r="Q1023">
            <v>0</v>
          </cell>
          <cell r="R1023" t="str">
            <v xml:space="preserve"> </v>
          </cell>
          <cell r="S1023" t="str">
            <v xml:space="preserve"> </v>
          </cell>
        </row>
        <row r="1024">
          <cell r="B1024">
            <v>153020</v>
          </cell>
          <cell r="C1024" t="str">
            <v>Inventory Non Pharm Periodic </v>
          </cell>
          <cell r="D1024" t="str">
            <v>Inv Non Pe</v>
          </cell>
          <cell r="E1024">
            <v>40725</v>
          </cell>
          <cell r="F1024" t="str">
            <v>A</v>
          </cell>
          <cell r="G1024" t="str">
            <v>A</v>
          </cell>
          <cell r="H1024" t="str">
            <v>N</v>
          </cell>
          <cell r="I1024" t="str">
            <v>Asset</v>
          </cell>
          <cell r="J1024" t="str">
            <v>Periodic</v>
          </cell>
          <cell r="K1024" t="str">
            <v>Inventory</v>
          </cell>
          <cell r="L1024" t="str">
            <v xml:space="preserve"> </v>
          </cell>
          <cell r="M1024" t="str">
            <v xml:space="preserve"> </v>
          </cell>
          <cell r="N1024">
            <v>0</v>
          </cell>
          <cell r="O1024" t="str">
            <v xml:space="preserve"> </v>
          </cell>
          <cell r="P1024">
            <v>0</v>
          </cell>
          <cell r="Q1024">
            <v>0</v>
          </cell>
          <cell r="R1024" t="str">
            <v xml:space="preserve"> </v>
          </cell>
          <cell r="S1024" t="str">
            <v xml:space="preserve"> </v>
          </cell>
        </row>
        <row r="1025">
          <cell r="B1025">
            <v>153020</v>
          </cell>
          <cell r="C1025" t="str">
            <v>Inventory Non Phar Periodic </v>
          </cell>
          <cell r="D1025" t="str">
            <v>Inv Non Pe</v>
          </cell>
          <cell r="E1025">
            <v>367</v>
          </cell>
          <cell r="F1025" t="str">
            <v>A</v>
          </cell>
          <cell r="G1025" t="str">
            <v>A</v>
          </cell>
          <cell r="H1025" t="str">
            <v>N</v>
          </cell>
          <cell r="I1025" t="str">
            <v>Asset</v>
          </cell>
          <cell r="J1025" t="str">
            <v>Periodic</v>
          </cell>
          <cell r="K1025" t="str">
            <v>Inventory</v>
          </cell>
          <cell r="L1025" t="str">
            <v xml:space="preserve"> </v>
          </cell>
          <cell r="M1025" t="str">
            <v xml:space="preserve"> </v>
          </cell>
          <cell r="N1025">
            <v>0</v>
          </cell>
          <cell r="O1025" t="str">
            <v xml:space="preserve"> </v>
          </cell>
          <cell r="P1025">
            <v>0</v>
          </cell>
          <cell r="Q1025">
            <v>0</v>
          </cell>
          <cell r="R1025" t="str">
            <v xml:space="preserve"> </v>
          </cell>
          <cell r="S1025" t="str">
            <v xml:space="preserve"> </v>
          </cell>
        </row>
        <row r="1026">
          <cell r="B1026">
            <v>153025</v>
          </cell>
          <cell r="C1026" t="str">
            <v>Inventory Other</v>
          </cell>
          <cell r="D1026" t="str">
            <v>Inv Other</v>
          </cell>
          <cell r="E1026">
            <v>40725</v>
          </cell>
          <cell r="F1026" t="str">
            <v>A</v>
          </cell>
          <cell r="G1026" t="str">
            <v>A</v>
          </cell>
          <cell r="H1026" t="str">
            <v>N</v>
          </cell>
          <cell r="I1026" t="str">
            <v>Asset</v>
          </cell>
          <cell r="J1026" t="str">
            <v>Perpetual</v>
          </cell>
          <cell r="K1026" t="str">
            <v>Inventory</v>
          </cell>
          <cell r="L1026" t="str">
            <v xml:space="preserve"> </v>
          </cell>
          <cell r="M1026" t="str">
            <v xml:space="preserve"> </v>
          </cell>
          <cell r="N1026">
            <v>0</v>
          </cell>
          <cell r="O1026" t="str">
            <v xml:space="preserve"> </v>
          </cell>
          <cell r="P1026">
            <v>0</v>
          </cell>
          <cell r="Q1026">
            <v>0</v>
          </cell>
          <cell r="R1026" t="str">
            <v xml:space="preserve"> </v>
          </cell>
          <cell r="S1026" t="str">
            <v xml:space="preserve"> </v>
          </cell>
        </row>
        <row r="1027">
          <cell r="B1027">
            <v>153025</v>
          </cell>
          <cell r="C1027" t="str">
            <v>Inventory Non Phar Perpetual</v>
          </cell>
          <cell r="D1027" t="str">
            <v>Inv Non Ph</v>
          </cell>
          <cell r="E1027">
            <v>367</v>
          </cell>
          <cell r="F1027" t="str">
            <v>A</v>
          </cell>
          <cell r="G1027" t="str">
            <v>A</v>
          </cell>
          <cell r="H1027" t="str">
            <v>N</v>
          </cell>
          <cell r="I1027" t="str">
            <v>Asset</v>
          </cell>
          <cell r="J1027" t="str">
            <v>Perpetual</v>
          </cell>
          <cell r="K1027" t="str">
            <v>Inventory</v>
          </cell>
          <cell r="L1027" t="str">
            <v xml:space="preserve"> </v>
          </cell>
          <cell r="M1027" t="str">
            <v xml:space="preserve"> </v>
          </cell>
          <cell r="N1027">
            <v>0</v>
          </cell>
          <cell r="O1027" t="str">
            <v xml:space="preserve"> </v>
          </cell>
          <cell r="P1027">
            <v>0</v>
          </cell>
          <cell r="Q1027">
            <v>0</v>
          </cell>
          <cell r="R1027" t="str">
            <v xml:space="preserve"> </v>
          </cell>
          <cell r="S1027" t="str">
            <v xml:space="preserve"> </v>
          </cell>
        </row>
        <row r="1028">
          <cell r="B1028">
            <v>154000</v>
          </cell>
          <cell r="C1028" t="str">
            <v>RetailventoryCafeteriaAndVendg</v>
          </cell>
          <cell r="D1028" t="str">
            <v>Retailvent</v>
          </cell>
          <cell r="E1028">
            <v>367</v>
          </cell>
          <cell r="F1028" t="str">
            <v>A</v>
          </cell>
          <cell r="G1028" t="str">
            <v>A</v>
          </cell>
          <cell r="H1028" t="str">
            <v>N</v>
          </cell>
          <cell r="I1028" t="str">
            <v>Asset</v>
          </cell>
          <cell r="J1028" t="str">
            <v>Retail</v>
          </cell>
          <cell r="K1028" t="str">
            <v>Inventory</v>
          </cell>
          <cell r="L1028" t="str">
            <v xml:space="preserve"> </v>
          </cell>
          <cell r="M1028" t="str">
            <v xml:space="preserve"> </v>
          </cell>
          <cell r="N1028">
            <v>0</v>
          </cell>
          <cell r="O1028" t="str">
            <v xml:space="preserve"> </v>
          </cell>
          <cell r="P1028">
            <v>0</v>
          </cell>
          <cell r="Q1028">
            <v>0</v>
          </cell>
          <cell r="R1028" t="str">
            <v xml:space="preserve"> </v>
          </cell>
          <cell r="S1028" t="str">
            <v xml:space="preserve"> </v>
          </cell>
        </row>
        <row r="1029">
          <cell r="B1029">
            <v>154005</v>
          </cell>
          <cell r="C1029" t="str">
            <v>Retail Inventory DME</v>
          </cell>
          <cell r="D1029" t="str">
            <v>Retail Inv</v>
          </cell>
          <cell r="E1029">
            <v>367</v>
          </cell>
          <cell r="F1029" t="str">
            <v>A</v>
          </cell>
          <cell r="G1029" t="str">
            <v>A</v>
          </cell>
          <cell r="H1029" t="str">
            <v>N</v>
          </cell>
          <cell r="I1029" t="str">
            <v>Asset</v>
          </cell>
          <cell r="J1029" t="str">
            <v>Retail</v>
          </cell>
          <cell r="K1029" t="str">
            <v>Inventory</v>
          </cell>
          <cell r="L1029" t="str">
            <v xml:space="preserve"> </v>
          </cell>
          <cell r="M1029" t="str">
            <v xml:space="preserve"> </v>
          </cell>
          <cell r="N1029">
            <v>0</v>
          </cell>
          <cell r="O1029" t="str">
            <v xml:space="preserve"> </v>
          </cell>
          <cell r="P1029">
            <v>0</v>
          </cell>
          <cell r="Q1029">
            <v>0</v>
          </cell>
          <cell r="R1029" t="str">
            <v xml:space="preserve"> </v>
          </cell>
          <cell r="S1029" t="str">
            <v xml:space="preserve"> </v>
          </cell>
        </row>
        <row r="1030">
          <cell r="B1030">
            <v>154010</v>
          </cell>
          <cell r="C1030" t="str">
            <v>Retail Inventory Gift Shop</v>
          </cell>
          <cell r="D1030" t="str">
            <v>Retail I7</v>
          </cell>
          <cell r="E1030">
            <v>367</v>
          </cell>
          <cell r="F1030" t="str">
            <v>A</v>
          </cell>
          <cell r="G1030" t="str">
            <v>A</v>
          </cell>
          <cell r="H1030" t="str">
            <v>N</v>
          </cell>
          <cell r="I1030" t="str">
            <v>Asset</v>
          </cell>
          <cell r="J1030" t="str">
            <v>Retail</v>
          </cell>
          <cell r="K1030" t="str">
            <v>Inventory</v>
          </cell>
          <cell r="L1030" t="str">
            <v xml:space="preserve"> </v>
          </cell>
          <cell r="M1030" t="str">
            <v xml:space="preserve"> </v>
          </cell>
          <cell r="N1030">
            <v>0</v>
          </cell>
          <cell r="O1030" t="str">
            <v xml:space="preserve"> </v>
          </cell>
          <cell r="P1030">
            <v>0</v>
          </cell>
          <cell r="Q1030">
            <v>0</v>
          </cell>
          <cell r="R1030" t="str">
            <v xml:space="preserve"> </v>
          </cell>
          <cell r="S1030" t="str">
            <v xml:space="preserve"> </v>
          </cell>
        </row>
        <row r="1031">
          <cell r="B1031">
            <v>154015</v>
          </cell>
          <cell r="C1031" t="str">
            <v>Retail Inventory Pharmacy</v>
          </cell>
          <cell r="D1031" t="str">
            <v>Retail I8</v>
          </cell>
          <cell r="E1031">
            <v>367</v>
          </cell>
          <cell r="F1031" t="str">
            <v>A</v>
          </cell>
          <cell r="G1031" t="str">
            <v>A</v>
          </cell>
          <cell r="H1031" t="str">
            <v>N</v>
          </cell>
          <cell r="I1031" t="str">
            <v>Asset</v>
          </cell>
          <cell r="J1031" t="str">
            <v>Retail</v>
          </cell>
          <cell r="K1031" t="str">
            <v>Inventory</v>
          </cell>
          <cell r="L1031" t="str">
            <v xml:space="preserve"> </v>
          </cell>
          <cell r="M1031" t="str">
            <v xml:space="preserve"> </v>
          </cell>
          <cell r="N1031">
            <v>0</v>
          </cell>
          <cell r="O1031" t="str">
            <v xml:space="preserve"> </v>
          </cell>
          <cell r="P1031">
            <v>0</v>
          </cell>
          <cell r="Q1031">
            <v>0</v>
          </cell>
          <cell r="R1031" t="str">
            <v xml:space="preserve"> </v>
          </cell>
          <cell r="S1031" t="str">
            <v xml:space="preserve"> </v>
          </cell>
        </row>
        <row r="1032">
          <cell r="B1032">
            <v>154020</v>
          </cell>
          <cell r="C1032" t="str">
            <v>Retail Inventory Reference Lab</v>
          </cell>
          <cell r="D1032" t="str">
            <v>Retail I9</v>
          </cell>
          <cell r="E1032">
            <v>367</v>
          </cell>
          <cell r="F1032" t="str">
            <v>A</v>
          </cell>
          <cell r="G1032" t="str">
            <v>A</v>
          </cell>
          <cell r="H1032" t="str">
            <v>N</v>
          </cell>
          <cell r="I1032" t="str">
            <v>Asset</v>
          </cell>
          <cell r="J1032" t="str">
            <v>Retail</v>
          </cell>
          <cell r="K1032" t="str">
            <v>Inventory</v>
          </cell>
          <cell r="L1032" t="str">
            <v xml:space="preserve"> </v>
          </cell>
          <cell r="M1032" t="str">
            <v xml:space="preserve"> </v>
          </cell>
          <cell r="N1032">
            <v>0</v>
          </cell>
          <cell r="O1032" t="str">
            <v xml:space="preserve"> </v>
          </cell>
          <cell r="P1032">
            <v>0</v>
          </cell>
          <cell r="Q1032">
            <v>0</v>
          </cell>
          <cell r="R1032" t="str">
            <v xml:space="preserve"> </v>
          </cell>
          <cell r="S1032" t="str">
            <v xml:space="preserve"> </v>
          </cell>
        </row>
        <row r="1033">
          <cell r="B1033">
            <v>154025</v>
          </cell>
          <cell r="C1033" t="str">
            <v>Retail Inventory Other</v>
          </cell>
          <cell r="D1033" t="str">
            <v>Retail I10</v>
          </cell>
          <cell r="E1033">
            <v>367</v>
          </cell>
          <cell r="F1033" t="str">
            <v>A</v>
          </cell>
          <cell r="G1033" t="str">
            <v>A</v>
          </cell>
          <cell r="H1033" t="str">
            <v>N</v>
          </cell>
          <cell r="I1033" t="str">
            <v>Asset</v>
          </cell>
          <cell r="J1033" t="str">
            <v>Retail</v>
          </cell>
          <cell r="K1033" t="str">
            <v>Inventory</v>
          </cell>
          <cell r="L1033" t="str">
            <v xml:space="preserve"> </v>
          </cell>
          <cell r="M1033" t="str">
            <v xml:space="preserve"> </v>
          </cell>
          <cell r="N1033">
            <v>0</v>
          </cell>
          <cell r="O1033" t="str">
            <v xml:space="preserve"> </v>
          </cell>
          <cell r="P1033">
            <v>0</v>
          </cell>
          <cell r="Q1033">
            <v>0</v>
          </cell>
          <cell r="R1033" t="str">
            <v xml:space="preserve"> </v>
          </cell>
          <cell r="S1033" t="str">
            <v xml:space="preserve"> </v>
          </cell>
        </row>
        <row r="1034">
          <cell r="B1034">
            <v>157000</v>
          </cell>
          <cell r="C1034" t="str">
            <v>Assets Held Sale Curr Portion</v>
          </cell>
          <cell r="D1034" t="str">
            <v>Assets Hel</v>
          </cell>
          <cell r="E1034">
            <v>367</v>
          </cell>
          <cell r="F1034" t="str">
            <v>A</v>
          </cell>
          <cell r="G1034" t="str">
            <v>A</v>
          </cell>
          <cell r="H1034" t="str">
            <v>N</v>
          </cell>
          <cell r="I1034" t="str">
            <v>Asset</v>
          </cell>
          <cell r="J1034" t="str">
            <v>AHSCP</v>
          </cell>
          <cell r="K1034" t="str">
            <v>Asset Mgt - Cost</v>
          </cell>
          <cell r="L1034" t="str">
            <v xml:space="preserve"> </v>
          </cell>
          <cell r="M1034" t="str">
            <v xml:space="preserve"> </v>
          </cell>
          <cell r="N1034">
            <v>0</v>
          </cell>
          <cell r="O1034" t="str">
            <v xml:space="preserve"> </v>
          </cell>
          <cell r="P1034">
            <v>0</v>
          </cell>
          <cell r="Q1034">
            <v>0</v>
          </cell>
          <cell r="R1034" t="str">
            <v xml:space="preserve"> </v>
          </cell>
          <cell r="S1034" t="str">
            <v xml:space="preserve"> </v>
          </cell>
        </row>
        <row r="1035">
          <cell r="B1035">
            <v>157500</v>
          </cell>
          <cell r="C1035" t="str">
            <v>AssetsDiscOpernsCurrPortion</v>
          </cell>
          <cell r="D1035" t="str">
            <v>AssetsDisc</v>
          </cell>
          <cell r="E1035">
            <v>367</v>
          </cell>
          <cell r="F1035" t="str">
            <v>A</v>
          </cell>
          <cell r="G1035" t="str">
            <v>A</v>
          </cell>
          <cell r="H1035" t="str">
            <v>N</v>
          </cell>
          <cell r="I1035" t="str">
            <v>Asset</v>
          </cell>
          <cell r="J1035" t="str">
            <v>DISCP</v>
          </cell>
          <cell r="K1035" t="str">
            <v>Asset Mgt - Cost</v>
          </cell>
          <cell r="L1035" t="str">
            <v xml:space="preserve"> </v>
          </cell>
          <cell r="M1035" t="str">
            <v xml:space="preserve"> </v>
          </cell>
          <cell r="N1035">
            <v>0</v>
          </cell>
          <cell r="O1035" t="str">
            <v xml:space="preserve"> </v>
          </cell>
          <cell r="P1035">
            <v>0</v>
          </cell>
          <cell r="Q1035">
            <v>0</v>
          </cell>
          <cell r="R1035" t="str">
            <v xml:space="preserve"> </v>
          </cell>
          <cell r="S1035" t="str">
            <v xml:space="preserve"> </v>
          </cell>
        </row>
        <row r="1036">
          <cell r="B1036">
            <v>158000</v>
          </cell>
          <cell r="C1036" t="str">
            <v>ARIntraCompWithHMandwithSO</v>
          </cell>
          <cell r="D1036" t="str">
            <v>ARIntraCom</v>
          </cell>
          <cell r="E1036">
            <v>367</v>
          </cell>
          <cell r="F1036" t="str">
            <v>A</v>
          </cell>
          <cell r="G1036" t="str">
            <v>A</v>
          </cell>
          <cell r="H1036" t="str">
            <v>N</v>
          </cell>
          <cell r="I1036" t="str">
            <v>Asset</v>
          </cell>
          <cell r="J1036" t="str">
            <v>Within a HM</v>
          </cell>
          <cell r="K1036" t="str">
            <v>Intercompany</v>
          </cell>
          <cell r="L1036" t="str">
            <v xml:space="preserve"> </v>
          </cell>
          <cell r="M1036" t="str">
            <v xml:space="preserve"> </v>
          </cell>
          <cell r="N1036">
            <v>0</v>
          </cell>
          <cell r="O1036" t="str">
            <v xml:space="preserve"> </v>
          </cell>
          <cell r="P1036">
            <v>0</v>
          </cell>
          <cell r="Q1036">
            <v>0</v>
          </cell>
          <cell r="R1036" t="str">
            <v xml:space="preserve"> </v>
          </cell>
          <cell r="S1036" t="str">
            <v xml:space="preserve"> </v>
          </cell>
        </row>
        <row r="1037">
          <cell r="B1037">
            <v>158001</v>
          </cell>
          <cell r="C1037" t="str">
            <v>AR Intracompany Trade Payable</v>
          </cell>
          <cell r="D1037" t="str">
            <v>ARIntraTrP</v>
          </cell>
          <cell r="E1037">
            <v>367</v>
          </cell>
          <cell r="F1037" t="str">
            <v>A</v>
          </cell>
          <cell r="G1037" t="str">
            <v>A</v>
          </cell>
          <cell r="H1037" t="str">
            <v>N</v>
          </cell>
          <cell r="I1037" t="str">
            <v>Asset</v>
          </cell>
          <cell r="J1037" t="str">
            <v>System Generated</v>
          </cell>
          <cell r="K1037" t="str">
            <v>Intercompany</v>
          </cell>
          <cell r="L1037" t="str">
            <v xml:space="preserve"> </v>
          </cell>
          <cell r="M1037" t="str">
            <v xml:space="preserve"> </v>
          </cell>
          <cell r="N1037">
            <v>0</v>
          </cell>
          <cell r="O1037" t="str">
            <v xml:space="preserve"> </v>
          </cell>
          <cell r="P1037">
            <v>0</v>
          </cell>
          <cell r="Q1037">
            <v>0</v>
          </cell>
          <cell r="R1037" t="str">
            <v xml:space="preserve"> </v>
          </cell>
          <cell r="S1037" t="str">
            <v xml:space="preserve"> </v>
          </cell>
        </row>
        <row r="1038">
          <cell r="B1038">
            <v>158005</v>
          </cell>
          <cell r="C1038" t="str">
            <v>ARInterCompBetwnHMsBetwnSO</v>
          </cell>
          <cell r="D1038" t="str">
            <v>ARInterCom</v>
          </cell>
          <cell r="E1038">
            <v>367</v>
          </cell>
          <cell r="F1038" t="str">
            <v>A</v>
          </cell>
          <cell r="G1038" t="str">
            <v>A</v>
          </cell>
          <cell r="H1038" t="str">
            <v>N</v>
          </cell>
          <cell r="I1038" t="str">
            <v>Asset</v>
          </cell>
          <cell r="J1038" t="str">
            <v>Between HMs</v>
          </cell>
          <cell r="K1038" t="str">
            <v>Intercompany</v>
          </cell>
          <cell r="L1038" t="str">
            <v xml:space="preserve"> </v>
          </cell>
          <cell r="M1038" t="str">
            <v xml:space="preserve"> </v>
          </cell>
          <cell r="N1038">
            <v>0</v>
          </cell>
          <cell r="O1038" t="str">
            <v xml:space="preserve"> </v>
          </cell>
          <cell r="P1038">
            <v>0</v>
          </cell>
          <cell r="Q1038">
            <v>0</v>
          </cell>
          <cell r="R1038" t="str">
            <v xml:space="preserve"> </v>
          </cell>
          <cell r="S1038" t="str">
            <v xml:space="preserve"> </v>
          </cell>
        </row>
        <row r="1039">
          <cell r="B1039">
            <v>158006</v>
          </cell>
          <cell r="C1039" t="str">
            <v>AR Intercompany Trade Payable</v>
          </cell>
          <cell r="D1039" t="str">
            <v>ARInterTrP</v>
          </cell>
          <cell r="E1039">
            <v>367</v>
          </cell>
          <cell r="F1039" t="str">
            <v>A</v>
          </cell>
          <cell r="G1039" t="str">
            <v>A</v>
          </cell>
          <cell r="H1039" t="str">
            <v>N</v>
          </cell>
          <cell r="I1039" t="str">
            <v>Asset</v>
          </cell>
          <cell r="J1039" t="str">
            <v>System Generated</v>
          </cell>
          <cell r="K1039" t="str">
            <v>Intercompany</v>
          </cell>
          <cell r="L1039" t="str">
            <v xml:space="preserve"> </v>
          </cell>
          <cell r="M1039" t="str">
            <v xml:space="preserve"> </v>
          </cell>
          <cell r="N1039">
            <v>0</v>
          </cell>
          <cell r="O1039" t="str">
            <v xml:space="preserve"> </v>
          </cell>
          <cell r="P1039">
            <v>0</v>
          </cell>
          <cell r="Q1039">
            <v>0</v>
          </cell>
          <cell r="R1039" t="str">
            <v xml:space="preserve"> </v>
          </cell>
          <cell r="S1039" t="str">
            <v xml:space="preserve"> </v>
          </cell>
        </row>
        <row r="1040">
          <cell r="B1040">
            <v>158007</v>
          </cell>
          <cell r="C1040" t="str">
            <v>AR Intercompany Payroll</v>
          </cell>
          <cell r="D1040" t="str">
            <v>ARInterPyl</v>
          </cell>
          <cell r="E1040">
            <v>367</v>
          </cell>
          <cell r="F1040" t="str">
            <v>A</v>
          </cell>
          <cell r="G1040" t="str">
            <v>A</v>
          </cell>
          <cell r="H1040" t="str">
            <v>N</v>
          </cell>
          <cell r="I1040" t="str">
            <v>Asset</v>
          </cell>
          <cell r="J1040" t="str">
            <v>System Generated</v>
          </cell>
          <cell r="K1040" t="str">
            <v>Intercompany</v>
          </cell>
          <cell r="L1040" t="str">
            <v xml:space="preserve"> </v>
          </cell>
          <cell r="M1040" t="str">
            <v xml:space="preserve"> </v>
          </cell>
          <cell r="N1040">
            <v>0</v>
          </cell>
          <cell r="O1040" t="str">
            <v xml:space="preserve"> </v>
          </cell>
          <cell r="P1040">
            <v>0</v>
          </cell>
          <cell r="Q1040">
            <v>0</v>
          </cell>
          <cell r="R1040" t="str">
            <v xml:space="preserve"> </v>
          </cell>
          <cell r="S1040" t="str">
            <v xml:space="preserve"> </v>
          </cell>
        </row>
        <row r="1041">
          <cell r="B1041">
            <v>158010</v>
          </cell>
          <cell r="C1041" t="str">
            <v>ARInterCompBetwnHMsBetwnSONonP</v>
          </cell>
          <cell r="D1041" t="str">
            <v>ARTerNonP</v>
          </cell>
          <cell r="E1041">
            <v>367</v>
          </cell>
          <cell r="F1041" t="str">
            <v>A</v>
          </cell>
          <cell r="G1041" t="str">
            <v>A</v>
          </cell>
          <cell r="H1041" t="str">
            <v>N</v>
          </cell>
          <cell r="I1041" t="str">
            <v>Asset</v>
          </cell>
          <cell r="J1041" t="str">
            <v>Do Not Use</v>
          </cell>
          <cell r="K1041" t="str">
            <v>Intercompany</v>
          </cell>
          <cell r="L1041" t="str">
            <v xml:space="preserve"> </v>
          </cell>
          <cell r="M1041" t="str">
            <v xml:space="preserve"> </v>
          </cell>
          <cell r="N1041">
            <v>0</v>
          </cell>
          <cell r="O1041" t="str">
            <v xml:space="preserve"> </v>
          </cell>
          <cell r="P1041">
            <v>0</v>
          </cell>
          <cell r="Q1041">
            <v>0</v>
          </cell>
          <cell r="R1041" t="str">
            <v xml:space="preserve"> </v>
          </cell>
          <cell r="S1041" t="str">
            <v xml:space="preserve"> </v>
          </cell>
        </row>
        <row r="1042">
          <cell r="B1042">
            <v>159000</v>
          </cell>
          <cell r="C1042" t="str">
            <v>Due from Broker</v>
          </cell>
          <cell r="D1042" t="str">
            <v>Due from B</v>
          </cell>
          <cell r="E1042">
            <v>367</v>
          </cell>
          <cell r="F1042" t="str">
            <v>A</v>
          </cell>
          <cell r="G1042" t="str">
            <v>A</v>
          </cell>
          <cell r="H1042" t="str">
            <v>N</v>
          </cell>
          <cell r="I1042" t="str">
            <v>Asset</v>
          </cell>
          <cell r="J1042">
            <v>0</v>
          </cell>
          <cell r="K1042">
            <v>0</v>
          </cell>
          <cell r="L1042" t="str">
            <v xml:space="preserve"> </v>
          </cell>
          <cell r="M1042" t="str">
            <v xml:space="preserve"> </v>
          </cell>
          <cell r="N1042">
            <v>0</v>
          </cell>
          <cell r="O1042" t="str">
            <v xml:space="preserve"> </v>
          </cell>
          <cell r="P1042">
            <v>0</v>
          </cell>
          <cell r="Q1042">
            <v>0</v>
          </cell>
          <cell r="R1042" t="str">
            <v xml:space="preserve"> </v>
          </cell>
          <cell r="S1042" t="str">
            <v xml:space="preserve"> </v>
          </cell>
        </row>
        <row r="1043">
          <cell r="B1043">
            <v>159500</v>
          </cell>
          <cell r="C1043" t="str">
            <v>Contribs Receivable Employee</v>
          </cell>
          <cell r="D1043" t="str">
            <v>Contribs R</v>
          </cell>
          <cell r="E1043">
            <v>367</v>
          </cell>
          <cell r="F1043" t="str">
            <v>A</v>
          </cell>
          <cell r="G1043" t="str">
            <v>A</v>
          </cell>
          <cell r="H1043" t="str">
            <v>N</v>
          </cell>
          <cell r="I1043" t="str">
            <v>Asset</v>
          </cell>
          <cell r="J1043">
            <v>0</v>
          </cell>
          <cell r="K1043" t="str">
            <v>Trust</v>
          </cell>
          <cell r="L1043" t="str">
            <v xml:space="preserve"> </v>
          </cell>
          <cell r="M1043" t="str">
            <v xml:space="preserve"> </v>
          </cell>
          <cell r="N1043">
            <v>0</v>
          </cell>
          <cell r="O1043" t="str">
            <v xml:space="preserve"> </v>
          </cell>
          <cell r="P1043">
            <v>0</v>
          </cell>
          <cell r="Q1043">
            <v>0</v>
          </cell>
          <cell r="R1043" t="str">
            <v xml:space="preserve"> </v>
          </cell>
          <cell r="S1043" t="str">
            <v xml:space="preserve"> </v>
          </cell>
        </row>
        <row r="1044">
          <cell r="B1044">
            <v>159505</v>
          </cell>
          <cell r="C1044" t="str">
            <v>Contribs Receivable Employer</v>
          </cell>
          <cell r="D1044" t="str">
            <v>ContRcvEr</v>
          </cell>
          <cell r="E1044">
            <v>367</v>
          </cell>
          <cell r="F1044" t="str">
            <v>A</v>
          </cell>
          <cell r="G1044" t="str">
            <v>A</v>
          </cell>
          <cell r="H1044" t="str">
            <v>N</v>
          </cell>
          <cell r="I1044" t="str">
            <v>Asset</v>
          </cell>
          <cell r="J1044">
            <v>0</v>
          </cell>
          <cell r="K1044" t="str">
            <v>Trust</v>
          </cell>
          <cell r="L1044" t="str">
            <v xml:space="preserve"> </v>
          </cell>
          <cell r="M1044" t="str">
            <v xml:space="preserve"> </v>
          </cell>
          <cell r="N1044">
            <v>0</v>
          </cell>
          <cell r="O1044" t="str">
            <v xml:space="preserve"> </v>
          </cell>
          <cell r="P1044">
            <v>0</v>
          </cell>
          <cell r="Q1044">
            <v>0</v>
          </cell>
          <cell r="R1044" t="str">
            <v xml:space="preserve"> </v>
          </cell>
          <cell r="S1044" t="str">
            <v xml:space="preserve"> </v>
          </cell>
        </row>
        <row r="1045">
          <cell r="B1045">
            <v>159510</v>
          </cell>
          <cell r="C1045" t="str">
            <v>Contributions Receivable IBNR</v>
          </cell>
          <cell r="D1045" t="str">
            <v>Contributi</v>
          </cell>
          <cell r="E1045">
            <v>367</v>
          </cell>
          <cell r="F1045" t="str">
            <v>A</v>
          </cell>
          <cell r="G1045" t="str">
            <v>A</v>
          </cell>
          <cell r="H1045" t="str">
            <v>N</v>
          </cell>
          <cell r="I1045" t="str">
            <v>Asset</v>
          </cell>
          <cell r="J1045">
            <v>0</v>
          </cell>
          <cell r="K1045" t="str">
            <v>Trust</v>
          </cell>
          <cell r="L1045" t="str">
            <v xml:space="preserve"> </v>
          </cell>
          <cell r="M1045" t="str">
            <v xml:space="preserve"> </v>
          </cell>
          <cell r="N1045">
            <v>0</v>
          </cell>
          <cell r="O1045" t="str">
            <v xml:space="preserve"> </v>
          </cell>
          <cell r="P1045">
            <v>0</v>
          </cell>
          <cell r="Q1045">
            <v>0</v>
          </cell>
          <cell r="R1045" t="str">
            <v xml:space="preserve"> </v>
          </cell>
          <cell r="S1045" t="str">
            <v xml:space="preserve"> </v>
          </cell>
        </row>
        <row r="1046">
          <cell r="B1046">
            <v>159515</v>
          </cell>
          <cell r="C1046" t="str">
            <v>Contributions Receivable Other</v>
          </cell>
          <cell r="D1046" t="str">
            <v>ContRcvOth</v>
          </cell>
          <cell r="E1046">
            <v>367</v>
          </cell>
          <cell r="F1046" t="str">
            <v>A</v>
          </cell>
          <cell r="G1046" t="str">
            <v>A</v>
          </cell>
          <cell r="H1046" t="str">
            <v>N</v>
          </cell>
          <cell r="I1046" t="str">
            <v>Asset</v>
          </cell>
          <cell r="J1046">
            <v>0</v>
          </cell>
          <cell r="K1046" t="str">
            <v>Trust</v>
          </cell>
          <cell r="L1046" t="str">
            <v xml:space="preserve"> </v>
          </cell>
          <cell r="M1046" t="str">
            <v xml:space="preserve"> </v>
          </cell>
          <cell r="N1046">
            <v>0</v>
          </cell>
          <cell r="O1046" t="str">
            <v xml:space="preserve"> </v>
          </cell>
          <cell r="P1046">
            <v>0</v>
          </cell>
          <cell r="Q1046">
            <v>0</v>
          </cell>
          <cell r="R1046" t="str">
            <v xml:space="preserve"> </v>
          </cell>
          <cell r="S1046" t="str">
            <v xml:space="preserve"> </v>
          </cell>
        </row>
        <row r="1047">
          <cell r="B1047">
            <v>160000</v>
          </cell>
          <cell r="C1047" t="str">
            <v>Accretive Receivables</v>
          </cell>
          <cell r="D1047" t="str">
            <v>Accretive</v>
          </cell>
          <cell r="E1047">
            <v>367</v>
          </cell>
          <cell r="F1047" t="str">
            <v>A</v>
          </cell>
          <cell r="G1047" t="str">
            <v>A</v>
          </cell>
          <cell r="H1047" t="str">
            <v>N</v>
          </cell>
          <cell r="I1047" t="str">
            <v>Asset</v>
          </cell>
          <cell r="J1047">
            <v>0</v>
          </cell>
          <cell r="K1047">
            <v>0</v>
          </cell>
          <cell r="L1047" t="str">
            <v xml:space="preserve"> </v>
          </cell>
          <cell r="M1047" t="str">
            <v xml:space="preserve"> </v>
          </cell>
          <cell r="N1047">
            <v>0</v>
          </cell>
          <cell r="O1047" t="str">
            <v xml:space="preserve"> </v>
          </cell>
          <cell r="P1047">
            <v>0</v>
          </cell>
          <cell r="Q1047">
            <v>0</v>
          </cell>
          <cell r="R1047" t="str">
            <v xml:space="preserve"> </v>
          </cell>
          <cell r="S1047" t="str">
            <v xml:space="preserve"> </v>
          </cell>
        </row>
        <row r="1048">
          <cell r="B1048">
            <v>160005</v>
          </cell>
          <cell r="C1048" t="str">
            <v>Affiliates Receivables</v>
          </cell>
          <cell r="D1048" t="str">
            <v>Affiliates</v>
          </cell>
          <cell r="E1048">
            <v>367</v>
          </cell>
          <cell r="F1048" t="str">
            <v>A</v>
          </cell>
          <cell r="G1048" t="str">
            <v>A</v>
          </cell>
          <cell r="H1048" t="str">
            <v>N</v>
          </cell>
          <cell r="I1048" t="str">
            <v>Asset</v>
          </cell>
          <cell r="J1048">
            <v>0</v>
          </cell>
          <cell r="K1048">
            <v>0</v>
          </cell>
          <cell r="L1048" t="str">
            <v xml:space="preserve"> </v>
          </cell>
          <cell r="M1048" t="str">
            <v xml:space="preserve"> </v>
          </cell>
          <cell r="N1048">
            <v>0</v>
          </cell>
          <cell r="O1048" t="str">
            <v xml:space="preserve"> </v>
          </cell>
          <cell r="P1048">
            <v>0</v>
          </cell>
          <cell r="Q1048">
            <v>0</v>
          </cell>
          <cell r="R1048" t="str">
            <v xml:space="preserve"> </v>
          </cell>
          <cell r="S1048" t="str">
            <v xml:space="preserve"> </v>
          </cell>
        </row>
        <row r="1049">
          <cell r="B1049">
            <v>160010</v>
          </cell>
          <cell r="C1049" t="str">
            <v>AHIL Receivables</v>
          </cell>
          <cell r="D1049" t="str">
            <v>AHIL Recei</v>
          </cell>
          <cell r="E1049">
            <v>367</v>
          </cell>
          <cell r="F1049" t="str">
            <v>A</v>
          </cell>
          <cell r="G1049" t="str">
            <v>A</v>
          </cell>
          <cell r="H1049" t="str">
            <v>N</v>
          </cell>
          <cell r="I1049" t="str">
            <v>Asset</v>
          </cell>
          <cell r="J1049">
            <v>0</v>
          </cell>
          <cell r="K1049">
            <v>0</v>
          </cell>
          <cell r="L1049" t="str">
            <v xml:space="preserve"> </v>
          </cell>
          <cell r="M1049" t="str">
            <v xml:space="preserve"> </v>
          </cell>
          <cell r="N1049">
            <v>0</v>
          </cell>
          <cell r="O1049" t="str">
            <v xml:space="preserve"> </v>
          </cell>
          <cell r="P1049">
            <v>0</v>
          </cell>
          <cell r="Q1049">
            <v>0</v>
          </cell>
          <cell r="R1049" t="str">
            <v xml:space="preserve"> </v>
          </cell>
          <cell r="S1049" t="str">
            <v xml:space="preserve"> </v>
          </cell>
        </row>
        <row r="1050">
          <cell r="B1050">
            <v>160015</v>
          </cell>
          <cell r="C1050" t="str">
            <v>Associate Receivables</v>
          </cell>
          <cell r="D1050" t="str">
            <v>Associate</v>
          </cell>
          <cell r="E1050">
            <v>367</v>
          </cell>
          <cell r="F1050" t="str">
            <v>A</v>
          </cell>
          <cell r="G1050" t="str">
            <v>A</v>
          </cell>
          <cell r="H1050" t="str">
            <v>N</v>
          </cell>
          <cell r="I1050" t="str">
            <v>Asset</v>
          </cell>
          <cell r="J1050">
            <v>0</v>
          </cell>
          <cell r="K1050">
            <v>0</v>
          </cell>
          <cell r="L1050" t="str">
            <v xml:space="preserve"> </v>
          </cell>
          <cell r="M1050" t="str">
            <v xml:space="preserve"> </v>
          </cell>
          <cell r="N1050">
            <v>0</v>
          </cell>
          <cell r="O1050" t="str">
            <v xml:space="preserve"> </v>
          </cell>
          <cell r="P1050">
            <v>0</v>
          </cell>
          <cell r="Q1050">
            <v>0</v>
          </cell>
          <cell r="R1050" t="str">
            <v xml:space="preserve"> </v>
          </cell>
          <cell r="S1050" t="str">
            <v xml:space="preserve"> </v>
          </cell>
        </row>
        <row r="1051">
          <cell r="B1051">
            <v>160020</v>
          </cell>
          <cell r="C1051" t="str">
            <v>Cerner Receivables</v>
          </cell>
          <cell r="D1051" t="str">
            <v>Cerner Rec</v>
          </cell>
          <cell r="E1051">
            <v>367</v>
          </cell>
          <cell r="F1051" t="str">
            <v>A</v>
          </cell>
          <cell r="G1051" t="str">
            <v>A</v>
          </cell>
          <cell r="H1051" t="str">
            <v>N</v>
          </cell>
          <cell r="I1051" t="str">
            <v>Asset</v>
          </cell>
          <cell r="J1051">
            <v>0</v>
          </cell>
          <cell r="K1051">
            <v>0</v>
          </cell>
          <cell r="L1051" t="str">
            <v xml:space="preserve"> </v>
          </cell>
          <cell r="M1051" t="str">
            <v xml:space="preserve"> </v>
          </cell>
          <cell r="N1051">
            <v>0</v>
          </cell>
          <cell r="O1051" t="str">
            <v xml:space="preserve"> </v>
          </cell>
          <cell r="P1051">
            <v>0</v>
          </cell>
          <cell r="Q1051">
            <v>0</v>
          </cell>
          <cell r="R1051" t="str">
            <v xml:space="preserve"> </v>
          </cell>
          <cell r="S1051" t="str">
            <v xml:space="preserve"> </v>
          </cell>
        </row>
        <row r="1052">
          <cell r="B1052">
            <v>160025</v>
          </cell>
          <cell r="C1052" t="str">
            <v>CHAN Receivables</v>
          </cell>
          <cell r="D1052" t="str">
            <v>CHAN Recei</v>
          </cell>
          <cell r="E1052">
            <v>367</v>
          </cell>
          <cell r="F1052" t="str">
            <v>A</v>
          </cell>
          <cell r="G1052" t="str">
            <v>A</v>
          </cell>
          <cell r="H1052" t="str">
            <v>N</v>
          </cell>
          <cell r="I1052" t="str">
            <v>Asset</v>
          </cell>
          <cell r="J1052">
            <v>0</v>
          </cell>
          <cell r="K1052">
            <v>0</v>
          </cell>
          <cell r="L1052" t="str">
            <v xml:space="preserve"> </v>
          </cell>
          <cell r="M1052" t="str">
            <v xml:space="preserve"> </v>
          </cell>
          <cell r="N1052">
            <v>0</v>
          </cell>
          <cell r="O1052" t="str">
            <v xml:space="preserve"> </v>
          </cell>
          <cell r="P1052">
            <v>0</v>
          </cell>
          <cell r="Q1052">
            <v>0</v>
          </cell>
          <cell r="R1052" t="str">
            <v xml:space="preserve"> </v>
          </cell>
          <cell r="S1052" t="str">
            <v xml:space="preserve"> </v>
          </cell>
        </row>
        <row r="1053">
          <cell r="B1053">
            <v>160030</v>
          </cell>
          <cell r="C1053" t="str">
            <v>CSC Receivables</v>
          </cell>
          <cell r="D1053" t="str">
            <v>CSC Receiv</v>
          </cell>
          <cell r="E1053">
            <v>367</v>
          </cell>
          <cell r="F1053" t="str">
            <v>A</v>
          </cell>
          <cell r="G1053" t="str">
            <v>A</v>
          </cell>
          <cell r="H1053" t="str">
            <v>N</v>
          </cell>
          <cell r="I1053" t="str">
            <v>Asset</v>
          </cell>
          <cell r="J1053">
            <v>0</v>
          </cell>
          <cell r="K1053">
            <v>0</v>
          </cell>
          <cell r="L1053" t="str">
            <v xml:space="preserve"> </v>
          </cell>
          <cell r="M1053" t="str">
            <v xml:space="preserve"> </v>
          </cell>
          <cell r="N1053">
            <v>0</v>
          </cell>
          <cell r="O1053" t="str">
            <v xml:space="preserve"> </v>
          </cell>
          <cell r="P1053">
            <v>0</v>
          </cell>
          <cell r="Q1053">
            <v>0</v>
          </cell>
          <cell r="R1053" t="str">
            <v xml:space="preserve"> </v>
          </cell>
          <cell r="S1053" t="str">
            <v xml:space="preserve"> </v>
          </cell>
        </row>
        <row r="1054">
          <cell r="B1054">
            <v>160035</v>
          </cell>
          <cell r="C1054" t="str">
            <v>Fund Raisg Events Receivables</v>
          </cell>
          <cell r="D1054" t="str">
            <v>Fund Raisg</v>
          </cell>
          <cell r="E1054">
            <v>367</v>
          </cell>
          <cell r="F1054" t="str">
            <v>A</v>
          </cell>
          <cell r="G1054" t="str">
            <v>A</v>
          </cell>
          <cell r="H1054" t="str">
            <v>N</v>
          </cell>
          <cell r="I1054" t="str">
            <v>Asset</v>
          </cell>
          <cell r="J1054">
            <v>0</v>
          </cell>
          <cell r="K1054">
            <v>0</v>
          </cell>
          <cell r="L1054" t="str">
            <v xml:space="preserve"> </v>
          </cell>
          <cell r="M1054" t="str">
            <v xml:space="preserve"> </v>
          </cell>
          <cell r="N1054">
            <v>0</v>
          </cell>
          <cell r="O1054" t="str">
            <v xml:space="preserve"> </v>
          </cell>
          <cell r="P1054">
            <v>0</v>
          </cell>
          <cell r="Q1054">
            <v>0</v>
          </cell>
          <cell r="R1054" t="str">
            <v xml:space="preserve"> </v>
          </cell>
          <cell r="S1054" t="str">
            <v xml:space="preserve"> </v>
          </cell>
        </row>
        <row r="1055">
          <cell r="B1055">
            <v>160040</v>
          </cell>
          <cell r="C1055" t="str">
            <v>Grant Receivables</v>
          </cell>
          <cell r="D1055" t="str">
            <v>Grant Rece</v>
          </cell>
          <cell r="E1055">
            <v>367</v>
          </cell>
          <cell r="F1055" t="str">
            <v>A</v>
          </cell>
          <cell r="G1055" t="str">
            <v>A</v>
          </cell>
          <cell r="H1055" t="str">
            <v>N</v>
          </cell>
          <cell r="I1055" t="str">
            <v>Asset</v>
          </cell>
          <cell r="J1055">
            <v>0</v>
          </cell>
          <cell r="K1055">
            <v>0</v>
          </cell>
          <cell r="L1055" t="str">
            <v xml:space="preserve"> </v>
          </cell>
          <cell r="M1055" t="str">
            <v xml:space="preserve"> </v>
          </cell>
          <cell r="N1055">
            <v>0</v>
          </cell>
          <cell r="O1055" t="str">
            <v xml:space="preserve"> </v>
          </cell>
          <cell r="P1055">
            <v>0</v>
          </cell>
          <cell r="Q1055">
            <v>0</v>
          </cell>
          <cell r="R1055" t="str">
            <v xml:space="preserve"> </v>
          </cell>
          <cell r="S1055" t="str">
            <v xml:space="preserve"> </v>
          </cell>
        </row>
        <row r="1056">
          <cell r="B1056">
            <v>160041</v>
          </cell>
          <cell r="C1056" t="str">
            <v>Restricted Grant Receivables</v>
          </cell>
          <cell r="D1056" t="str">
            <v>Restricted</v>
          </cell>
          <cell r="E1056">
            <v>367</v>
          </cell>
          <cell r="F1056" t="str">
            <v>A</v>
          </cell>
          <cell r="G1056" t="str">
            <v>A</v>
          </cell>
          <cell r="H1056" t="str">
            <v>N</v>
          </cell>
          <cell r="I1056" t="str">
            <v>Asset</v>
          </cell>
          <cell r="J1056">
            <v>0</v>
          </cell>
          <cell r="K1056">
            <v>0</v>
          </cell>
          <cell r="L1056" t="str">
            <v xml:space="preserve"> </v>
          </cell>
          <cell r="M1056" t="str">
            <v xml:space="preserve"> </v>
          </cell>
          <cell r="N1056">
            <v>0</v>
          </cell>
          <cell r="O1056" t="str">
            <v xml:space="preserve"> </v>
          </cell>
          <cell r="P1056">
            <v>0</v>
          </cell>
          <cell r="Q1056">
            <v>0</v>
          </cell>
          <cell r="R1056" t="str">
            <v xml:space="preserve"> </v>
          </cell>
          <cell r="S1056" t="str">
            <v xml:space="preserve"> </v>
          </cell>
        </row>
        <row r="1057">
          <cell r="B1057">
            <v>160045</v>
          </cell>
          <cell r="C1057" t="str">
            <v>Interest Income Receivables</v>
          </cell>
          <cell r="D1057" t="str">
            <v>Interest I</v>
          </cell>
          <cell r="E1057">
            <v>367</v>
          </cell>
          <cell r="F1057" t="str">
            <v>A</v>
          </cell>
          <cell r="G1057" t="str">
            <v>A</v>
          </cell>
          <cell r="H1057" t="str">
            <v>N</v>
          </cell>
          <cell r="I1057" t="str">
            <v>Asset</v>
          </cell>
          <cell r="J1057">
            <v>0</v>
          </cell>
          <cell r="K1057">
            <v>0</v>
          </cell>
          <cell r="L1057" t="str">
            <v xml:space="preserve"> </v>
          </cell>
          <cell r="M1057" t="str">
            <v xml:space="preserve"> </v>
          </cell>
          <cell r="N1057">
            <v>0</v>
          </cell>
          <cell r="O1057" t="str">
            <v xml:space="preserve"> </v>
          </cell>
          <cell r="P1057">
            <v>0</v>
          </cell>
          <cell r="Q1057">
            <v>0</v>
          </cell>
          <cell r="R1057" t="str">
            <v xml:space="preserve"> </v>
          </cell>
          <cell r="S1057" t="str">
            <v xml:space="preserve"> </v>
          </cell>
        </row>
        <row r="1058">
          <cell r="B1058">
            <v>160050</v>
          </cell>
          <cell r="C1058" t="str">
            <v>Jot Ventures Other Receivables</v>
          </cell>
          <cell r="D1058" t="str">
            <v>Jot Ventur</v>
          </cell>
          <cell r="E1058">
            <v>367</v>
          </cell>
          <cell r="F1058" t="str">
            <v>A</v>
          </cell>
          <cell r="G1058" t="str">
            <v>A</v>
          </cell>
          <cell r="H1058" t="str">
            <v>N</v>
          </cell>
          <cell r="I1058" t="str">
            <v>Asset</v>
          </cell>
          <cell r="J1058">
            <v>0</v>
          </cell>
          <cell r="K1058">
            <v>0</v>
          </cell>
          <cell r="L1058" t="str">
            <v xml:space="preserve"> </v>
          </cell>
          <cell r="M1058" t="str">
            <v xml:space="preserve"> </v>
          </cell>
          <cell r="N1058">
            <v>0</v>
          </cell>
          <cell r="O1058" t="str">
            <v xml:space="preserve"> </v>
          </cell>
          <cell r="P1058">
            <v>0</v>
          </cell>
          <cell r="Q1058">
            <v>0</v>
          </cell>
          <cell r="R1058" t="str">
            <v xml:space="preserve"> </v>
          </cell>
          <cell r="S1058" t="str">
            <v xml:space="preserve"> </v>
          </cell>
        </row>
        <row r="1059">
          <cell r="B1059">
            <v>160055</v>
          </cell>
          <cell r="C1059" t="str">
            <v>Members Receivables</v>
          </cell>
          <cell r="D1059" t="str">
            <v>Members Re</v>
          </cell>
          <cell r="E1059">
            <v>367</v>
          </cell>
          <cell r="F1059" t="str">
            <v>A</v>
          </cell>
          <cell r="G1059" t="str">
            <v>A</v>
          </cell>
          <cell r="H1059" t="str">
            <v>N</v>
          </cell>
          <cell r="I1059" t="str">
            <v>Asset</v>
          </cell>
          <cell r="J1059">
            <v>0</v>
          </cell>
          <cell r="K1059">
            <v>0</v>
          </cell>
          <cell r="L1059" t="str">
            <v xml:space="preserve"> </v>
          </cell>
          <cell r="M1059" t="str">
            <v xml:space="preserve"> </v>
          </cell>
          <cell r="N1059">
            <v>0</v>
          </cell>
          <cell r="O1059" t="str">
            <v xml:space="preserve"> </v>
          </cell>
          <cell r="P1059">
            <v>0</v>
          </cell>
          <cell r="Q1059">
            <v>0</v>
          </cell>
          <cell r="R1059" t="str">
            <v xml:space="preserve"> </v>
          </cell>
          <cell r="S1059" t="str">
            <v xml:space="preserve"> </v>
          </cell>
        </row>
        <row r="1060">
          <cell r="B1060">
            <v>160056</v>
          </cell>
          <cell r="C1060" t="str">
            <v>MSO Receivables Curr Portion</v>
          </cell>
          <cell r="D1060" t="str">
            <v>MSO Receiv</v>
          </cell>
          <cell r="E1060">
            <v>367</v>
          </cell>
          <cell r="F1060" t="str">
            <v>A</v>
          </cell>
          <cell r="G1060" t="str">
            <v>A</v>
          </cell>
          <cell r="H1060" t="str">
            <v>N</v>
          </cell>
          <cell r="I1060" t="str">
            <v>Asset</v>
          </cell>
          <cell r="J1060">
            <v>0</v>
          </cell>
          <cell r="K1060">
            <v>0</v>
          </cell>
          <cell r="L1060" t="str">
            <v xml:space="preserve"> </v>
          </cell>
          <cell r="M1060" t="str">
            <v xml:space="preserve"> </v>
          </cell>
          <cell r="N1060">
            <v>0</v>
          </cell>
          <cell r="O1060" t="str">
            <v xml:space="preserve"> </v>
          </cell>
          <cell r="P1060">
            <v>0</v>
          </cell>
          <cell r="Q1060">
            <v>0</v>
          </cell>
          <cell r="R1060" t="str">
            <v xml:space="preserve"> </v>
          </cell>
          <cell r="S1060" t="str">
            <v xml:space="preserve"> </v>
          </cell>
        </row>
        <row r="1061">
          <cell r="B1061">
            <v>160060</v>
          </cell>
          <cell r="C1061" t="str">
            <v>NaturalDisasterRecoveryReceiv</v>
          </cell>
          <cell r="D1061" t="str">
            <v>NaturalDis</v>
          </cell>
          <cell r="E1061">
            <v>367</v>
          </cell>
          <cell r="F1061" t="str">
            <v>A</v>
          </cell>
          <cell r="G1061" t="str">
            <v>A</v>
          </cell>
          <cell r="H1061" t="str">
            <v>N</v>
          </cell>
          <cell r="I1061" t="str">
            <v>Asset</v>
          </cell>
          <cell r="J1061">
            <v>0</v>
          </cell>
          <cell r="K1061">
            <v>0</v>
          </cell>
          <cell r="L1061" t="str">
            <v xml:space="preserve"> </v>
          </cell>
          <cell r="M1061" t="str">
            <v xml:space="preserve"> </v>
          </cell>
          <cell r="N1061">
            <v>0</v>
          </cell>
          <cell r="O1061" t="str">
            <v xml:space="preserve"> </v>
          </cell>
          <cell r="P1061">
            <v>0</v>
          </cell>
          <cell r="Q1061">
            <v>0</v>
          </cell>
          <cell r="R1061" t="str">
            <v xml:space="preserve"> </v>
          </cell>
          <cell r="S1061" t="str">
            <v xml:space="preserve"> </v>
          </cell>
        </row>
        <row r="1062">
          <cell r="B1062">
            <v>160065</v>
          </cell>
          <cell r="C1062" t="str">
            <v>New Cap Receivables</v>
          </cell>
          <cell r="D1062" t="str">
            <v>New Cap Re</v>
          </cell>
          <cell r="E1062">
            <v>367</v>
          </cell>
          <cell r="F1062" t="str">
            <v>A</v>
          </cell>
          <cell r="G1062" t="str">
            <v>A</v>
          </cell>
          <cell r="H1062" t="str">
            <v>N</v>
          </cell>
          <cell r="I1062" t="str">
            <v>Asset</v>
          </cell>
          <cell r="J1062">
            <v>0</v>
          </cell>
          <cell r="K1062">
            <v>0</v>
          </cell>
          <cell r="L1062" t="str">
            <v xml:space="preserve"> </v>
          </cell>
          <cell r="M1062" t="str">
            <v xml:space="preserve"> </v>
          </cell>
          <cell r="N1062">
            <v>0</v>
          </cell>
          <cell r="O1062" t="str">
            <v xml:space="preserve"> </v>
          </cell>
          <cell r="P1062">
            <v>0</v>
          </cell>
          <cell r="Q1062">
            <v>0</v>
          </cell>
          <cell r="R1062" t="str">
            <v xml:space="preserve"> </v>
          </cell>
          <cell r="S1062" t="str">
            <v xml:space="preserve"> </v>
          </cell>
        </row>
        <row r="1063">
          <cell r="B1063">
            <v>160070</v>
          </cell>
          <cell r="C1063" t="str">
            <v>Rebate Receivables</v>
          </cell>
          <cell r="D1063" t="str">
            <v>Rebate Rec</v>
          </cell>
          <cell r="E1063">
            <v>367</v>
          </cell>
          <cell r="F1063" t="str">
            <v>A</v>
          </cell>
          <cell r="G1063" t="str">
            <v>A</v>
          </cell>
          <cell r="H1063" t="str">
            <v>N</v>
          </cell>
          <cell r="I1063" t="str">
            <v>Asset</v>
          </cell>
          <cell r="J1063">
            <v>0</v>
          </cell>
          <cell r="K1063">
            <v>0</v>
          </cell>
          <cell r="L1063" t="str">
            <v xml:space="preserve"> </v>
          </cell>
          <cell r="M1063" t="str">
            <v xml:space="preserve"> </v>
          </cell>
          <cell r="N1063">
            <v>0</v>
          </cell>
          <cell r="O1063" t="str">
            <v xml:space="preserve"> </v>
          </cell>
          <cell r="P1063">
            <v>0</v>
          </cell>
          <cell r="Q1063">
            <v>0</v>
          </cell>
          <cell r="R1063" t="str">
            <v xml:space="preserve"> </v>
          </cell>
          <cell r="S1063" t="str">
            <v xml:space="preserve"> </v>
          </cell>
        </row>
        <row r="1064">
          <cell r="B1064">
            <v>160075</v>
          </cell>
          <cell r="C1064" t="str">
            <v>Rent Receivables</v>
          </cell>
          <cell r="D1064" t="str">
            <v>Rent Recei</v>
          </cell>
          <cell r="E1064">
            <v>367</v>
          </cell>
          <cell r="F1064" t="str">
            <v>A</v>
          </cell>
          <cell r="G1064" t="str">
            <v>A</v>
          </cell>
          <cell r="H1064" t="str">
            <v>N</v>
          </cell>
          <cell r="I1064" t="str">
            <v>Asset</v>
          </cell>
          <cell r="J1064">
            <v>0</v>
          </cell>
          <cell r="K1064">
            <v>0</v>
          </cell>
          <cell r="L1064" t="str">
            <v xml:space="preserve"> </v>
          </cell>
          <cell r="M1064" t="str">
            <v xml:space="preserve"> </v>
          </cell>
          <cell r="N1064">
            <v>0</v>
          </cell>
          <cell r="O1064" t="str">
            <v xml:space="preserve"> </v>
          </cell>
          <cell r="P1064">
            <v>0</v>
          </cell>
          <cell r="Q1064">
            <v>0</v>
          </cell>
          <cell r="R1064" t="str">
            <v xml:space="preserve"> </v>
          </cell>
          <cell r="S1064" t="str">
            <v xml:space="preserve"> </v>
          </cell>
        </row>
        <row r="1065">
          <cell r="B1065">
            <v>160080</v>
          </cell>
          <cell r="C1065" t="str">
            <v>Risk Mgmt Affiliates Receiv</v>
          </cell>
          <cell r="D1065" t="str">
            <v>Risk Mgmt</v>
          </cell>
          <cell r="E1065">
            <v>367</v>
          </cell>
          <cell r="F1065" t="str">
            <v>A</v>
          </cell>
          <cell r="G1065" t="str">
            <v>A</v>
          </cell>
          <cell r="H1065" t="str">
            <v>N</v>
          </cell>
          <cell r="I1065" t="str">
            <v>Asset</v>
          </cell>
          <cell r="J1065">
            <v>0</v>
          </cell>
          <cell r="K1065">
            <v>0</v>
          </cell>
          <cell r="L1065" t="str">
            <v xml:space="preserve"> </v>
          </cell>
          <cell r="M1065" t="str">
            <v xml:space="preserve"> </v>
          </cell>
          <cell r="N1065">
            <v>0</v>
          </cell>
          <cell r="O1065" t="str">
            <v xml:space="preserve"> </v>
          </cell>
          <cell r="P1065">
            <v>0</v>
          </cell>
          <cell r="Q1065">
            <v>0</v>
          </cell>
          <cell r="R1065" t="str">
            <v xml:space="preserve"> </v>
          </cell>
          <cell r="S1065" t="str">
            <v xml:space="preserve"> </v>
          </cell>
        </row>
        <row r="1066">
          <cell r="B1066">
            <v>160085</v>
          </cell>
          <cell r="C1066" t="str">
            <v>Service Fees Receivables</v>
          </cell>
          <cell r="D1066" t="str">
            <v>Service Fe</v>
          </cell>
          <cell r="E1066">
            <v>367</v>
          </cell>
          <cell r="F1066" t="str">
            <v>A</v>
          </cell>
          <cell r="G1066" t="str">
            <v>A</v>
          </cell>
          <cell r="H1066" t="str">
            <v>N</v>
          </cell>
          <cell r="I1066" t="str">
            <v>Asset</v>
          </cell>
          <cell r="J1066">
            <v>0</v>
          </cell>
          <cell r="K1066">
            <v>0</v>
          </cell>
          <cell r="L1066" t="str">
            <v xml:space="preserve"> </v>
          </cell>
          <cell r="M1066" t="str">
            <v xml:space="preserve"> </v>
          </cell>
          <cell r="N1066">
            <v>0</v>
          </cell>
          <cell r="O1066" t="str">
            <v xml:space="preserve"> </v>
          </cell>
          <cell r="P1066">
            <v>0</v>
          </cell>
          <cell r="Q1066">
            <v>0</v>
          </cell>
          <cell r="R1066" t="str">
            <v xml:space="preserve"> </v>
          </cell>
          <cell r="S1066" t="str">
            <v xml:space="preserve"> </v>
          </cell>
        </row>
        <row r="1067">
          <cell r="B1067">
            <v>160090</v>
          </cell>
          <cell r="C1067" t="str">
            <v>TuitionScholarships Receiv</v>
          </cell>
          <cell r="D1067" t="str">
            <v>TuitionSch</v>
          </cell>
          <cell r="E1067">
            <v>367</v>
          </cell>
          <cell r="F1067" t="str">
            <v>A</v>
          </cell>
          <cell r="G1067" t="str">
            <v>A</v>
          </cell>
          <cell r="H1067" t="str">
            <v>N</v>
          </cell>
          <cell r="I1067" t="str">
            <v>Asset</v>
          </cell>
          <cell r="J1067">
            <v>0</v>
          </cell>
          <cell r="K1067">
            <v>0</v>
          </cell>
          <cell r="L1067" t="str">
            <v xml:space="preserve"> </v>
          </cell>
          <cell r="M1067" t="str">
            <v xml:space="preserve"> </v>
          </cell>
          <cell r="N1067">
            <v>0</v>
          </cell>
          <cell r="O1067" t="str">
            <v xml:space="preserve"> </v>
          </cell>
          <cell r="P1067">
            <v>0</v>
          </cell>
          <cell r="Q1067">
            <v>0</v>
          </cell>
          <cell r="R1067" t="str">
            <v xml:space="preserve"> </v>
          </cell>
          <cell r="S1067" t="str">
            <v xml:space="preserve"> </v>
          </cell>
        </row>
        <row r="1068">
          <cell r="B1068">
            <v>160095</v>
          </cell>
          <cell r="C1068" t="str">
            <v>Vendor Admin Fees Receivables</v>
          </cell>
          <cell r="D1068" t="str">
            <v>Vendor Adm</v>
          </cell>
          <cell r="E1068">
            <v>367</v>
          </cell>
          <cell r="F1068" t="str">
            <v>A</v>
          </cell>
          <cell r="G1068" t="str">
            <v>A</v>
          </cell>
          <cell r="H1068" t="str">
            <v>N</v>
          </cell>
          <cell r="I1068" t="str">
            <v>Asset</v>
          </cell>
          <cell r="J1068">
            <v>0</v>
          </cell>
          <cell r="K1068">
            <v>0</v>
          </cell>
          <cell r="L1068" t="str">
            <v xml:space="preserve"> </v>
          </cell>
          <cell r="M1068" t="str">
            <v xml:space="preserve"> </v>
          </cell>
          <cell r="N1068">
            <v>0</v>
          </cell>
          <cell r="O1068" t="str">
            <v xml:space="preserve"> </v>
          </cell>
          <cell r="P1068">
            <v>0</v>
          </cell>
          <cell r="Q1068">
            <v>0</v>
          </cell>
          <cell r="R1068" t="str">
            <v xml:space="preserve"> </v>
          </cell>
          <cell r="S1068" t="str">
            <v xml:space="preserve"> </v>
          </cell>
        </row>
        <row r="1069">
          <cell r="B1069">
            <v>160100</v>
          </cell>
          <cell r="C1069" t="str">
            <v>Notes Receivable Curr Portion</v>
          </cell>
          <cell r="D1069" t="str">
            <v>Notes Rece</v>
          </cell>
          <cell r="E1069">
            <v>367</v>
          </cell>
          <cell r="F1069" t="str">
            <v>A</v>
          </cell>
          <cell r="G1069" t="str">
            <v>A</v>
          </cell>
          <cell r="H1069" t="str">
            <v>N</v>
          </cell>
          <cell r="I1069" t="str">
            <v>Asset</v>
          </cell>
          <cell r="J1069">
            <v>0</v>
          </cell>
          <cell r="K1069">
            <v>0</v>
          </cell>
          <cell r="L1069" t="str">
            <v xml:space="preserve"> </v>
          </cell>
          <cell r="M1069" t="str">
            <v xml:space="preserve"> </v>
          </cell>
          <cell r="N1069">
            <v>0</v>
          </cell>
          <cell r="O1069" t="str">
            <v xml:space="preserve"> </v>
          </cell>
          <cell r="P1069">
            <v>0</v>
          </cell>
          <cell r="Q1069">
            <v>0</v>
          </cell>
          <cell r="R1069" t="str">
            <v xml:space="preserve"> </v>
          </cell>
          <cell r="S1069" t="str">
            <v xml:space="preserve"> </v>
          </cell>
        </row>
        <row r="1070">
          <cell r="B1070">
            <v>160105</v>
          </cell>
          <cell r="C1070" t="str">
            <v>Phys Receivables Curr Portion</v>
          </cell>
          <cell r="D1070" t="str">
            <v>Phys Recei</v>
          </cell>
          <cell r="E1070">
            <v>367</v>
          </cell>
          <cell r="F1070" t="str">
            <v>A</v>
          </cell>
          <cell r="G1070" t="str">
            <v>A</v>
          </cell>
          <cell r="H1070" t="str">
            <v>N</v>
          </cell>
          <cell r="I1070" t="str">
            <v>Asset</v>
          </cell>
          <cell r="J1070">
            <v>0</v>
          </cell>
          <cell r="K1070">
            <v>0</v>
          </cell>
          <cell r="L1070" t="str">
            <v xml:space="preserve"> </v>
          </cell>
          <cell r="M1070" t="str">
            <v xml:space="preserve"> </v>
          </cell>
          <cell r="N1070">
            <v>0</v>
          </cell>
          <cell r="O1070" t="str">
            <v xml:space="preserve"> </v>
          </cell>
          <cell r="P1070">
            <v>0</v>
          </cell>
          <cell r="Q1070">
            <v>0</v>
          </cell>
          <cell r="R1070" t="str">
            <v xml:space="preserve"> </v>
          </cell>
          <cell r="S1070" t="str">
            <v xml:space="preserve"> </v>
          </cell>
        </row>
        <row r="1071">
          <cell r="B1071">
            <v>160110</v>
          </cell>
          <cell r="C1071" t="str">
            <v>Other Receivables</v>
          </cell>
          <cell r="D1071" t="str">
            <v>Other Rece</v>
          </cell>
          <cell r="E1071">
            <v>367</v>
          </cell>
          <cell r="F1071" t="str">
            <v>A</v>
          </cell>
          <cell r="G1071" t="str">
            <v>A</v>
          </cell>
          <cell r="H1071" t="str">
            <v>N</v>
          </cell>
          <cell r="I1071" t="str">
            <v>Asset</v>
          </cell>
          <cell r="J1071">
            <v>0</v>
          </cell>
          <cell r="K1071">
            <v>0</v>
          </cell>
          <cell r="L1071" t="str">
            <v xml:space="preserve"> </v>
          </cell>
          <cell r="M1071" t="str">
            <v xml:space="preserve"> </v>
          </cell>
          <cell r="N1071">
            <v>0</v>
          </cell>
          <cell r="O1071" t="str">
            <v xml:space="preserve"> </v>
          </cell>
          <cell r="P1071">
            <v>0</v>
          </cell>
          <cell r="Q1071">
            <v>0</v>
          </cell>
          <cell r="R1071" t="str">
            <v xml:space="preserve"> </v>
          </cell>
          <cell r="S1071" t="str">
            <v xml:space="preserve"> </v>
          </cell>
        </row>
        <row r="1072">
          <cell r="B1072">
            <v>160115</v>
          </cell>
          <cell r="C1072" t="str">
            <v>EmployeeCampaignreceivable</v>
          </cell>
          <cell r="D1072" t="str">
            <v>EmployeeCa</v>
          </cell>
          <cell r="E1072">
            <v>367</v>
          </cell>
          <cell r="F1072" t="str">
            <v>A</v>
          </cell>
          <cell r="G1072" t="str">
            <v>A</v>
          </cell>
          <cell r="H1072" t="str">
            <v>N</v>
          </cell>
          <cell r="I1072" t="str">
            <v>Asset</v>
          </cell>
          <cell r="J1072">
            <v>0</v>
          </cell>
          <cell r="K1072">
            <v>0</v>
          </cell>
          <cell r="L1072" t="str">
            <v xml:space="preserve"> </v>
          </cell>
          <cell r="M1072" t="str">
            <v xml:space="preserve"> </v>
          </cell>
          <cell r="N1072">
            <v>0</v>
          </cell>
          <cell r="O1072" t="str">
            <v xml:space="preserve"> </v>
          </cell>
          <cell r="P1072">
            <v>0</v>
          </cell>
          <cell r="Q1072">
            <v>0</v>
          </cell>
          <cell r="R1072" t="str">
            <v xml:space="preserve"> </v>
          </cell>
          <cell r="S1072" t="str">
            <v xml:space="preserve"> </v>
          </cell>
        </row>
        <row r="1073">
          <cell r="B1073">
            <v>160125</v>
          </cell>
          <cell r="C1073" t="str">
            <v>Notes Receivable Jot Ventures</v>
          </cell>
          <cell r="D1073" t="str">
            <v>Notes Re61</v>
          </cell>
          <cell r="E1073">
            <v>367</v>
          </cell>
          <cell r="F1073" t="str">
            <v>A</v>
          </cell>
          <cell r="G1073" t="str">
            <v>A</v>
          </cell>
          <cell r="H1073" t="str">
            <v>N</v>
          </cell>
          <cell r="I1073" t="str">
            <v>Asset</v>
          </cell>
          <cell r="J1073">
            <v>0</v>
          </cell>
          <cell r="K1073">
            <v>0</v>
          </cell>
          <cell r="L1073" t="str">
            <v xml:space="preserve"> </v>
          </cell>
          <cell r="M1073" t="str">
            <v xml:space="preserve"> </v>
          </cell>
          <cell r="N1073">
            <v>0</v>
          </cell>
          <cell r="O1073" t="str">
            <v xml:space="preserve"> </v>
          </cell>
          <cell r="P1073">
            <v>0</v>
          </cell>
          <cell r="Q1073">
            <v>0</v>
          </cell>
          <cell r="R1073" t="str">
            <v xml:space="preserve"> </v>
          </cell>
          <cell r="S1073" t="str">
            <v xml:space="preserve"> </v>
          </cell>
        </row>
        <row r="1074">
          <cell r="B1074">
            <v>160129</v>
          </cell>
          <cell r="C1074" t="str">
            <v>Receivables in Process</v>
          </cell>
          <cell r="D1074" t="str">
            <v>Receivable</v>
          </cell>
          <cell r="E1074">
            <v>367</v>
          </cell>
          <cell r="F1074" t="str">
            <v>A</v>
          </cell>
          <cell r="G1074" t="str">
            <v>A</v>
          </cell>
          <cell r="H1074" t="str">
            <v>N</v>
          </cell>
          <cell r="I1074" t="str">
            <v>Asset</v>
          </cell>
          <cell r="J1074">
            <v>0</v>
          </cell>
          <cell r="K1074">
            <v>0</v>
          </cell>
          <cell r="L1074" t="str">
            <v xml:space="preserve"> </v>
          </cell>
          <cell r="M1074" t="str">
            <v xml:space="preserve"> </v>
          </cell>
          <cell r="N1074">
            <v>0</v>
          </cell>
          <cell r="O1074" t="str">
            <v xml:space="preserve"> </v>
          </cell>
          <cell r="P1074">
            <v>0</v>
          </cell>
          <cell r="Q1074">
            <v>0</v>
          </cell>
          <cell r="R1074" t="str">
            <v xml:space="preserve"> </v>
          </cell>
          <cell r="S1074" t="str">
            <v xml:space="preserve"> </v>
          </cell>
        </row>
        <row r="1075">
          <cell r="B1075">
            <v>160130</v>
          </cell>
          <cell r="C1075" t="str">
            <v>Receivables Sold with Recourse</v>
          </cell>
          <cell r="D1075" t="str">
            <v>Receivab80</v>
          </cell>
          <cell r="E1075">
            <v>367</v>
          </cell>
          <cell r="F1075" t="str">
            <v>A</v>
          </cell>
          <cell r="G1075" t="str">
            <v>A</v>
          </cell>
          <cell r="H1075" t="str">
            <v>N</v>
          </cell>
          <cell r="I1075" t="str">
            <v>Asset</v>
          </cell>
          <cell r="J1075">
            <v>0</v>
          </cell>
          <cell r="K1075">
            <v>0</v>
          </cell>
          <cell r="L1075" t="str">
            <v xml:space="preserve"> </v>
          </cell>
          <cell r="M1075" t="str">
            <v xml:space="preserve"> </v>
          </cell>
          <cell r="N1075">
            <v>0</v>
          </cell>
          <cell r="O1075" t="str">
            <v xml:space="preserve"> </v>
          </cell>
          <cell r="P1075">
            <v>0</v>
          </cell>
          <cell r="Q1075">
            <v>0</v>
          </cell>
          <cell r="R1075" t="str">
            <v xml:space="preserve"> </v>
          </cell>
          <cell r="S1075" t="str">
            <v xml:space="preserve"> </v>
          </cell>
        </row>
        <row r="1076">
          <cell r="B1076">
            <v>160135</v>
          </cell>
          <cell r="C1076" t="str">
            <v>ReservesonReceivwithRecourse</v>
          </cell>
          <cell r="D1076" t="str">
            <v>Reserveson</v>
          </cell>
          <cell r="E1076">
            <v>367</v>
          </cell>
          <cell r="F1076" t="str">
            <v>A</v>
          </cell>
          <cell r="G1076" t="str">
            <v>A</v>
          </cell>
          <cell r="H1076" t="str">
            <v>N</v>
          </cell>
          <cell r="I1076" t="str">
            <v>Asset</v>
          </cell>
          <cell r="J1076">
            <v>0</v>
          </cell>
          <cell r="K1076">
            <v>0</v>
          </cell>
          <cell r="L1076" t="str">
            <v xml:space="preserve"> </v>
          </cell>
          <cell r="M1076" t="str">
            <v xml:space="preserve"> </v>
          </cell>
          <cell r="N1076">
            <v>0</v>
          </cell>
          <cell r="O1076" t="str">
            <v xml:space="preserve"> </v>
          </cell>
          <cell r="P1076">
            <v>0</v>
          </cell>
          <cell r="Q1076">
            <v>0</v>
          </cell>
          <cell r="R1076" t="str">
            <v xml:space="preserve"> </v>
          </cell>
          <cell r="S1076" t="str">
            <v xml:space="preserve"> </v>
          </cell>
        </row>
        <row r="1077">
          <cell r="B1077">
            <v>160140</v>
          </cell>
          <cell r="C1077" t="str">
            <v>Lab Outreach Receivables</v>
          </cell>
          <cell r="D1077" t="str">
            <v>Lab Outrea</v>
          </cell>
          <cell r="E1077">
            <v>367</v>
          </cell>
          <cell r="F1077" t="str">
            <v>A</v>
          </cell>
          <cell r="G1077" t="str">
            <v>A</v>
          </cell>
          <cell r="H1077" t="str">
            <v>N</v>
          </cell>
          <cell r="I1077" t="str">
            <v>Asset</v>
          </cell>
          <cell r="J1077">
            <v>0</v>
          </cell>
          <cell r="K1077">
            <v>0</v>
          </cell>
          <cell r="L1077" t="str">
            <v xml:space="preserve"> </v>
          </cell>
          <cell r="M1077" t="str">
            <v xml:space="preserve"> </v>
          </cell>
          <cell r="N1077">
            <v>0</v>
          </cell>
          <cell r="O1077" t="str">
            <v xml:space="preserve"> </v>
          </cell>
          <cell r="P1077">
            <v>0</v>
          </cell>
          <cell r="Q1077">
            <v>0</v>
          </cell>
          <cell r="R1077" t="str">
            <v xml:space="preserve"> </v>
          </cell>
          <cell r="S1077" t="str">
            <v xml:space="preserve"> </v>
          </cell>
        </row>
        <row r="1078">
          <cell r="B1078">
            <v>160141</v>
          </cell>
          <cell r="C1078" t="str">
            <v>Lab Outreach Allowance</v>
          </cell>
          <cell r="D1078" t="str">
            <v>Lab Outr86</v>
          </cell>
          <cell r="E1078">
            <v>367</v>
          </cell>
          <cell r="F1078" t="str">
            <v>A</v>
          </cell>
          <cell r="G1078" t="str">
            <v>A</v>
          </cell>
          <cell r="H1078" t="str">
            <v>N</v>
          </cell>
          <cell r="I1078" t="str">
            <v>Asset</v>
          </cell>
          <cell r="J1078">
            <v>0</v>
          </cell>
          <cell r="K1078">
            <v>0</v>
          </cell>
          <cell r="L1078" t="str">
            <v xml:space="preserve"> </v>
          </cell>
          <cell r="M1078" t="str">
            <v xml:space="preserve"> </v>
          </cell>
          <cell r="N1078">
            <v>0</v>
          </cell>
          <cell r="O1078" t="str">
            <v xml:space="preserve"> </v>
          </cell>
          <cell r="P1078">
            <v>0</v>
          </cell>
          <cell r="Q1078">
            <v>0</v>
          </cell>
          <cell r="R1078" t="str">
            <v xml:space="preserve"> </v>
          </cell>
          <cell r="S1078" t="str">
            <v xml:space="preserve"> </v>
          </cell>
        </row>
        <row r="1079">
          <cell r="B1079">
            <v>160142</v>
          </cell>
          <cell r="C1079" t="str">
            <v>Lab Outreach Unposted Cash</v>
          </cell>
          <cell r="D1079" t="str">
            <v>Lab Outr87</v>
          </cell>
          <cell r="E1079">
            <v>367</v>
          </cell>
          <cell r="F1079" t="str">
            <v>A</v>
          </cell>
          <cell r="G1079" t="str">
            <v>A</v>
          </cell>
          <cell r="H1079" t="str">
            <v>N</v>
          </cell>
          <cell r="I1079" t="str">
            <v>Asset</v>
          </cell>
          <cell r="J1079">
            <v>0</v>
          </cell>
          <cell r="K1079">
            <v>0</v>
          </cell>
          <cell r="L1079" t="str">
            <v xml:space="preserve"> </v>
          </cell>
          <cell r="M1079" t="str">
            <v xml:space="preserve"> </v>
          </cell>
          <cell r="N1079">
            <v>0</v>
          </cell>
          <cell r="O1079" t="str">
            <v xml:space="preserve"> </v>
          </cell>
          <cell r="P1079">
            <v>0</v>
          </cell>
          <cell r="Q1079">
            <v>0</v>
          </cell>
          <cell r="R1079" t="str">
            <v xml:space="preserve"> </v>
          </cell>
          <cell r="S1079" t="str">
            <v xml:space="preserve"> </v>
          </cell>
        </row>
        <row r="1080">
          <cell r="B1080">
            <v>160143</v>
          </cell>
          <cell r="C1080" t="str">
            <v>Lab Outreach Refund Clearing</v>
          </cell>
          <cell r="D1080" t="str">
            <v>Lab Outr88</v>
          </cell>
          <cell r="E1080">
            <v>367</v>
          </cell>
          <cell r="F1080" t="str">
            <v>A</v>
          </cell>
          <cell r="G1080" t="str">
            <v>A</v>
          </cell>
          <cell r="H1080" t="str">
            <v>N</v>
          </cell>
          <cell r="I1080" t="str">
            <v>Asset</v>
          </cell>
          <cell r="J1080">
            <v>0</v>
          </cell>
          <cell r="K1080">
            <v>0</v>
          </cell>
          <cell r="L1080" t="str">
            <v xml:space="preserve"> </v>
          </cell>
          <cell r="M1080" t="str">
            <v xml:space="preserve"> </v>
          </cell>
          <cell r="N1080">
            <v>0</v>
          </cell>
          <cell r="O1080" t="str">
            <v xml:space="preserve"> </v>
          </cell>
          <cell r="P1080">
            <v>0</v>
          </cell>
          <cell r="Q1080">
            <v>0</v>
          </cell>
          <cell r="R1080" t="str">
            <v xml:space="preserve"> </v>
          </cell>
          <cell r="S1080" t="str">
            <v xml:space="preserve"> </v>
          </cell>
        </row>
        <row r="1081">
          <cell r="B1081">
            <v>161000</v>
          </cell>
          <cell r="C1081" t="str">
            <v>Other Receiv Reserve Contra</v>
          </cell>
          <cell r="D1081" t="str">
            <v>Other Re24</v>
          </cell>
          <cell r="E1081">
            <v>367</v>
          </cell>
          <cell r="F1081" t="str">
            <v>A</v>
          </cell>
          <cell r="G1081" t="str">
            <v>A</v>
          </cell>
          <cell r="H1081" t="str">
            <v>N</v>
          </cell>
          <cell r="I1081" t="str">
            <v>Asset</v>
          </cell>
          <cell r="J1081">
            <v>0</v>
          </cell>
          <cell r="K1081">
            <v>0</v>
          </cell>
          <cell r="L1081" t="str">
            <v xml:space="preserve"> </v>
          </cell>
          <cell r="M1081" t="str">
            <v xml:space="preserve"> </v>
          </cell>
          <cell r="N1081">
            <v>0</v>
          </cell>
          <cell r="O1081" t="str">
            <v xml:space="preserve"> </v>
          </cell>
          <cell r="P1081">
            <v>0</v>
          </cell>
          <cell r="Q1081">
            <v>0</v>
          </cell>
          <cell r="R1081" t="str">
            <v xml:space="preserve"> </v>
          </cell>
          <cell r="S1081" t="str">
            <v xml:space="preserve"> </v>
          </cell>
        </row>
        <row r="1082">
          <cell r="B1082">
            <v>162000</v>
          </cell>
          <cell r="C1082" t="str">
            <v>Prepaid Benefit Payments</v>
          </cell>
          <cell r="D1082" t="str">
            <v>Prepaid Be</v>
          </cell>
          <cell r="E1082">
            <v>367</v>
          </cell>
          <cell r="F1082" t="str">
            <v>A</v>
          </cell>
          <cell r="G1082" t="str">
            <v>A</v>
          </cell>
          <cell r="H1082" t="str">
            <v>N</v>
          </cell>
          <cell r="I1082" t="str">
            <v>Asset</v>
          </cell>
          <cell r="J1082">
            <v>0</v>
          </cell>
          <cell r="K1082">
            <v>0</v>
          </cell>
          <cell r="L1082" t="str">
            <v xml:space="preserve"> </v>
          </cell>
          <cell r="M1082" t="str">
            <v xml:space="preserve"> </v>
          </cell>
          <cell r="N1082">
            <v>0</v>
          </cell>
          <cell r="O1082" t="str">
            <v xml:space="preserve"> </v>
          </cell>
          <cell r="P1082">
            <v>0</v>
          </cell>
          <cell r="Q1082">
            <v>0</v>
          </cell>
          <cell r="R1082" t="str">
            <v xml:space="preserve"> </v>
          </cell>
          <cell r="S1082" t="str">
            <v xml:space="preserve"> </v>
          </cell>
        </row>
        <row r="1083">
          <cell r="B1083">
            <v>162005</v>
          </cell>
          <cell r="C1083" t="str">
            <v>Prepaid Insurance</v>
          </cell>
          <cell r="D1083" t="str">
            <v>Prepaid In</v>
          </cell>
          <cell r="E1083">
            <v>367</v>
          </cell>
          <cell r="F1083" t="str">
            <v>A</v>
          </cell>
          <cell r="G1083" t="str">
            <v>A</v>
          </cell>
          <cell r="H1083" t="str">
            <v>N</v>
          </cell>
          <cell r="I1083" t="str">
            <v>Asset</v>
          </cell>
          <cell r="J1083">
            <v>0</v>
          </cell>
          <cell r="K1083">
            <v>0</v>
          </cell>
          <cell r="L1083" t="str">
            <v xml:space="preserve"> </v>
          </cell>
          <cell r="M1083" t="str">
            <v xml:space="preserve"> </v>
          </cell>
          <cell r="N1083">
            <v>0</v>
          </cell>
          <cell r="O1083" t="str">
            <v xml:space="preserve"> </v>
          </cell>
          <cell r="P1083">
            <v>0</v>
          </cell>
          <cell r="Q1083">
            <v>0</v>
          </cell>
          <cell r="R1083" t="str">
            <v xml:space="preserve"> </v>
          </cell>
          <cell r="S1083" t="str">
            <v xml:space="preserve"> </v>
          </cell>
        </row>
        <row r="1084">
          <cell r="B1084">
            <v>162010</v>
          </cell>
          <cell r="C1084" t="str">
            <v>Prepaid Interest</v>
          </cell>
          <cell r="D1084" t="str">
            <v>Prepaid 7</v>
          </cell>
          <cell r="E1084">
            <v>367</v>
          </cell>
          <cell r="F1084" t="str">
            <v>A</v>
          </cell>
          <cell r="G1084" t="str">
            <v>A</v>
          </cell>
          <cell r="H1084" t="str">
            <v>N</v>
          </cell>
          <cell r="I1084" t="str">
            <v>Asset</v>
          </cell>
          <cell r="J1084">
            <v>0</v>
          </cell>
          <cell r="K1084">
            <v>0</v>
          </cell>
          <cell r="L1084" t="str">
            <v xml:space="preserve"> </v>
          </cell>
          <cell r="M1084" t="str">
            <v xml:space="preserve"> </v>
          </cell>
          <cell r="N1084">
            <v>0</v>
          </cell>
          <cell r="O1084" t="str">
            <v xml:space="preserve"> </v>
          </cell>
          <cell r="P1084">
            <v>0</v>
          </cell>
          <cell r="Q1084">
            <v>0</v>
          </cell>
          <cell r="R1084" t="str">
            <v xml:space="preserve"> </v>
          </cell>
          <cell r="S1084" t="str">
            <v xml:space="preserve"> </v>
          </cell>
        </row>
        <row r="1085">
          <cell r="B1085">
            <v>162015</v>
          </cell>
          <cell r="C1085" t="str">
            <v>Prepaid LeasesRent</v>
          </cell>
          <cell r="D1085" t="str">
            <v>Prepaid Le</v>
          </cell>
          <cell r="E1085">
            <v>367</v>
          </cell>
          <cell r="F1085" t="str">
            <v>A</v>
          </cell>
          <cell r="G1085" t="str">
            <v>A</v>
          </cell>
          <cell r="H1085" t="str">
            <v>N</v>
          </cell>
          <cell r="I1085" t="str">
            <v>Asset</v>
          </cell>
          <cell r="J1085">
            <v>0</v>
          </cell>
          <cell r="K1085">
            <v>0</v>
          </cell>
          <cell r="L1085" t="str">
            <v xml:space="preserve"> </v>
          </cell>
          <cell r="M1085" t="str">
            <v xml:space="preserve"> </v>
          </cell>
          <cell r="N1085">
            <v>0</v>
          </cell>
          <cell r="O1085" t="str">
            <v xml:space="preserve"> </v>
          </cell>
          <cell r="P1085">
            <v>0</v>
          </cell>
          <cell r="Q1085">
            <v>0</v>
          </cell>
          <cell r="R1085" t="str">
            <v xml:space="preserve"> </v>
          </cell>
          <cell r="S1085" t="str">
            <v xml:space="preserve"> </v>
          </cell>
        </row>
        <row r="1086">
          <cell r="B1086">
            <v>162020</v>
          </cell>
          <cell r="C1086" t="str">
            <v>Prepaid RCMAccretive</v>
          </cell>
          <cell r="D1086" t="str">
            <v>Prepaid RC</v>
          </cell>
          <cell r="E1086">
            <v>367</v>
          </cell>
          <cell r="F1086" t="str">
            <v>A</v>
          </cell>
          <cell r="G1086" t="str">
            <v>A</v>
          </cell>
          <cell r="H1086" t="str">
            <v>N</v>
          </cell>
          <cell r="I1086" t="str">
            <v>Asset</v>
          </cell>
          <cell r="J1086">
            <v>0</v>
          </cell>
          <cell r="K1086">
            <v>0</v>
          </cell>
          <cell r="L1086" t="str">
            <v xml:space="preserve"> </v>
          </cell>
          <cell r="M1086" t="str">
            <v xml:space="preserve"> </v>
          </cell>
          <cell r="N1086">
            <v>0</v>
          </cell>
          <cell r="O1086" t="str">
            <v xml:space="preserve"> </v>
          </cell>
          <cell r="P1086">
            <v>0</v>
          </cell>
          <cell r="Q1086">
            <v>0</v>
          </cell>
          <cell r="R1086" t="str">
            <v xml:space="preserve"> </v>
          </cell>
          <cell r="S1086" t="str">
            <v xml:space="preserve"> </v>
          </cell>
        </row>
        <row r="1087">
          <cell r="B1087">
            <v>162025</v>
          </cell>
          <cell r="C1087" t="str">
            <v>Prepaid Service Contract</v>
          </cell>
          <cell r="D1087" t="str">
            <v>Prepaid Se</v>
          </cell>
          <cell r="E1087">
            <v>367</v>
          </cell>
          <cell r="F1087" t="str">
            <v>A</v>
          </cell>
          <cell r="G1087" t="str">
            <v>A</v>
          </cell>
          <cell r="H1087" t="str">
            <v>N</v>
          </cell>
          <cell r="I1087" t="str">
            <v>Asset</v>
          </cell>
          <cell r="J1087">
            <v>0</v>
          </cell>
          <cell r="K1087">
            <v>0</v>
          </cell>
          <cell r="L1087" t="str">
            <v xml:space="preserve"> </v>
          </cell>
          <cell r="M1087" t="str">
            <v xml:space="preserve"> </v>
          </cell>
          <cell r="N1087">
            <v>0</v>
          </cell>
          <cell r="O1087" t="str">
            <v xml:space="preserve"> </v>
          </cell>
          <cell r="P1087">
            <v>0</v>
          </cell>
          <cell r="Q1087">
            <v>0</v>
          </cell>
          <cell r="R1087" t="str">
            <v xml:space="preserve"> </v>
          </cell>
          <cell r="S1087" t="str">
            <v xml:space="preserve"> </v>
          </cell>
        </row>
        <row r="1088">
          <cell r="B1088">
            <v>162030</v>
          </cell>
          <cell r="C1088" t="str">
            <v>Prepaid Other</v>
          </cell>
          <cell r="D1088" t="str">
            <v>Prepaid Ot</v>
          </cell>
          <cell r="E1088">
            <v>367</v>
          </cell>
          <cell r="F1088" t="str">
            <v>A</v>
          </cell>
          <cell r="G1088" t="str">
            <v>A</v>
          </cell>
          <cell r="H1088" t="str">
            <v>N</v>
          </cell>
          <cell r="I1088" t="str">
            <v>Asset</v>
          </cell>
          <cell r="J1088">
            <v>0</v>
          </cell>
          <cell r="K1088">
            <v>0</v>
          </cell>
          <cell r="L1088" t="str">
            <v xml:space="preserve"> </v>
          </cell>
          <cell r="M1088" t="str">
            <v xml:space="preserve"> </v>
          </cell>
          <cell r="N1088">
            <v>0</v>
          </cell>
          <cell r="O1088" t="str">
            <v xml:space="preserve"> </v>
          </cell>
          <cell r="P1088">
            <v>0</v>
          </cell>
          <cell r="Q1088">
            <v>0</v>
          </cell>
          <cell r="R1088" t="str">
            <v xml:space="preserve"> </v>
          </cell>
          <cell r="S1088" t="str">
            <v xml:space="preserve"> </v>
          </cell>
        </row>
        <row r="1089">
          <cell r="B1089">
            <v>162035</v>
          </cell>
          <cell r="C1089" t="str">
            <v>Prepaid Expenses MHI</v>
          </cell>
          <cell r="D1089" t="str">
            <v>PPE MHI</v>
          </cell>
          <cell r="E1089">
            <v>36892</v>
          </cell>
          <cell r="F1089" t="str">
            <v>A</v>
          </cell>
          <cell r="G1089" t="str">
            <v>A</v>
          </cell>
          <cell r="H1089" t="str">
            <v>N</v>
          </cell>
          <cell r="I1089" t="str">
            <v>Asset</v>
          </cell>
          <cell r="J1089">
            <v>0</v>
          </cell>
          <cell r="K1089">
            <v>0</v>
          </cell>
          <cell r="L1089" t="str">
            <v xml:space="preserve"> </v>
          </cell>
          <cell r="M1089" t="str">
            <v xml:space="preserve"> </v>
          </cell>
          <cell r="N1089">
            <v>0</v>
          </cell>
          <cell r="O1089" t="str">
            <v xml:space="preserve"> </v>
          </cell>
          <cell r="P1089">
            <v>0</v>
          </cell>
          <cell r="Q1089">
            <v>0</v>
          </cell>
          <cell r="R1089" t="str">
            <v xml:space="preserve"> </v>
          </cell>
          <cell r="S1089" t="str">
            <v xml:space="preserve"> </v>
          </cell>
        </row>
        <row r="1090">
          <cell r="B1090">
            <v>162035</v>
          </cell>
          <cell r="C1090" t="str">
            <v>Prepaid Expenses MHI</v>
          </cell>
          <cell r="D1090" t="str">
            <v>PPE MHI</v>
          </cell>
          <cell r="E1090">
            <v>367</v>
          </cell>
          <cell r="F1090" t="str">
            <v>A</v>
          </cell>
          <cell r="G1090" t="str">
            <v>A</v>
          </cell>
          <cell r="H1090" t="str">
            <v>N</v>
          </cell>
          <cell r="I1090" t="str">
            <v>Asset</v>
          </cell>
          <cell r="J1090">
            <v>0</v>
          </cell>
          <cell r="K1090">
            <v>0</v>
          </cell>
          <cell r="L1090" t="str">
            <v xml:space="preserve"> </v>
          </cell>
          <cell r="M1090" t="str">
            <v xml:space="preserve"> </v>
          </cell>
          <cell r="N1090">
            <v>0</v>
          </cell>
          <cell r="O1090" t="str">
            <v xml:space="preserve"> </v>
          </cell>
          <cell r="P1090">
            <v>0</v>
          </cell>
          <cell r="Q1090">
            <v>0</v>
          </cell>
          <cell r="R1090" t="str">
            <v xml:space="preserve"> </v>
          </cell>
          <cell r="S1090" t="str">
            <v xml:space="preserve"> </v>
          </cell>
        </row>
        <row r="1091">
          <cell r="B1091">
            <v>162040</v>
          </cell>
          <cell r="C1091" t="str">
            <v>Prepaid Pharmacy Expenses</v>
          </cell>
          <cell r="D1091" t="str">
            <v>PrePyPharm</v>
          </cell>
          <cell r="E1091">
            <v>367</v>
          </cell>
          <cell r="F1091" t="str">
            <v>A</v>
          </cell>
          <cell r="G1091" t="str">
            <v>A</v>
          </cell>
          <cell r="H1091" t="str">
            <v>N</v>
          </cell>
          <cell r="I1091" t="str">
            <v>Asset</v>
          </cell>
          <cell r="J1091">
            <v>0</v>
          </cell>
          <cell r="K1091">
            <v>0</v>
          </cell>
          <cell r="L1091" t="str">
            <v xml:space="preserve"> </v>
          </cell>
          <cell r="M1091" t="str">
            <v xml:space="preserve"> </v>
          </cell>
          <cell r="N1091">
            <v>0</v>
          </cell>
          <cell r="O1091" t="str">
            <v xml:space="preserve"> </v>
          </cell>
          <cell r="P1091">
            <v>0</v>
          </cell>
          <cell r="Q1091">
            <v>0</v>
          </cell>
          <cell r="R1091" t="str">
            <v xml:space="preserve"> </v>
          </cell>
          <cell r="S1091" t="str">
            <v xml:space="preserve"> </v>
          </cell>
        </row>
        <row r="1092">
          <cell r="B1092">
            <v>163000</v>
          </cell>
          <cell r="C1092" t="str">
            <v>Federal Deferred Tax Asset</v>
          </cell>
          <cell r="D1092" t="str">
            <v>Federal De</v>
          </cell>
          <cell r="E1092">
            <v>367</v>
          </cell>
          <cell r="F1092" t="str">
            <v>A</v>
          </cell>
          <cell r="G1092" t="str">
            <v>A</v>
          </cell>
          <cell r="H1092" t="str">
            <v>N</v>
          </cell>
          <cell r="I1092" t="str">
            <v>Asset</v>
          </cell>
          <cell r="J1092">
            <v>0</v>
          </cell>
          <cell r="K1092">
            <v>0</v>
          </cell>
          <cell r="L1092" t="str">
            <v xml:space="preserve"> </v>
          </cell>
          <cell r="M1092" t="str">
            <v xml:space="preserve"> </v>
          </cell>
          <cell r="N1092">
            <v>0</v>
          </cell>
          <cell r="O1092" t="str">
            <v xml:space="preserve"> </v>
          </cell>
          <cell r="P1092">
            <v>0</v>
          </cell>
          <cell r="Q1092">
            <v>0</v>
          </cell>
          <cell r="R1092" t="str">
            <v xml:space="preserve"> </v>
          </cell>
          <cell r="S1092" t="str">
            <v xml:space="preserve"> </v>
          </cell>
        </row>
        <row r="1093">
          <cell r="B1093">
            <v>163005</v>
          </cell>
          <cell r="C1093" t="str">
            <v>Local Deferred Tax Asset</v>
          </cell>
          <cell r="D1093" t="str">
            <v>Local Defe</v>
          </cell>
          <cell r="E1093">
            <v>367</v>
          </cell>
          <cell r="F1093" t="str">
            <v>A</v>
          </cell>
          <cell r="G1093" t="str">
            <v>A</v>
          </cell>
          <cell r="H1093" t="str">
            <v>N</v>
          </cell>
          <cell r="I1093" t="str">
            <v>Asset</v>
          </cell>
          <cell r="J1093">
            <v>0</v>
          </cell>
          <cell r="K1093">
            <v>0</v>
          </cell>
          <cell r="L1093" t="str">
            <v xml:space="preserve"> </v>
          </cell>
          <cell r="M1093" t="str">
            <v xml:space="preserve"> </v>
          </cell>
          <cell r="N1093">
            <v>0</v>
          </cell>
          <cell r="O1093" t="str">
            <v xml:space="preserve"> </v>
          </cell>
          <cell r="P1093">
            <v>0</v>
          </cell>
          <cell r="Q1093">
            <v>0</v>
          </cell>
          <cell r="R1093" t="str">
            <v xml:space="preserve"> </v>
          </cell>
          <cell r="S1093" t="str">
            <v xml:space="preserve"> </v>
          </cell>
        </row>
        <row r="1094">
          <cell r="B1094">
            <v>163010</v>
          </cell>
          <cell r="C1094" t="str">
            <v>Provider Tax Asset</v>
          </cell>
          <cell r="D1094" t="str">
            <v>Provider T</v>
          </cell>
          <cell r="E1094">
            <v>367</v>
          </cell>
          <cell r="F1094" t="str">
            <v>A</v>
          </cell>
          <cell r="G1094" t="str">
            <v>A</v>
          </cell>
          <cell r="H1094" t="str">
            <v>N</v>
          </cell>
          <cell r="I1094" t="str">
            <v>Asset</v>
          </cell>
          <cell r="J1094">
            <v>0</v>
          </cell>
          <cell r="K1094">
            <v>0</v>
          </cell>
          <cell r="L1094" t="str">
            <v xml:space="preserve"> </v>
          </cell>
          <cell r="M1094" t="str">
            <v xml:space="preserve"> </v>
          </cell>
          <cell r="N1094">
            <v>0</v>
          </cell>
          <cell r="O1094" t="str">
            <v xml:space="preserve"> </v>
          </cell>
          <cell r="P1094">
            <v>0</v>
          </cell>
          <cell r="Q1094">
            <v>0</v>
          </cell>
          <cell r="R1094" t="str">
            <v xml:space="preserve"> </v>
          </cell>
          <cell r="S1094" t="str">
            <v xml:space="preserve"> </v>
          </cell>
        </row>
        <row r="1095">
          <cell r="B1095">
            <v>163015</v>
          </cell>
          <cell r="C1095" t="str">
            <v>State Deferred Tax Asset</v>
          </cell>
          <cell r="D1095" t="str">
            <v>State Defe</v>
          </cell>
          <cell r="E1095">
            <v>367</v>
          </cell>
          <cell r="F1095" t="str">
            <v>A</v>
          </cell>
          <cell r="G1095" t="str">
            <v>A</v>
          </cell>
          <cell r="H1095" t="str">
            <v>N</v>
          </cell>
          <cell r="I1095" t="str">
            <v>Asset</v>
          </cell>
          <cell r="J1095">
            <v>0</v>
          </cell>
          <cell r="K1095">
            <v>0</v>
          </cell>
          <cell r="L1095" t="str">
            <v xml:space="preserve"> </v>
          </cell>
          <cell r="M1095" t="str">
            <v xml:space="preserve"> </v>
          </cell>
          <cell r="N1095">
            <v>0</v>
          </cell>
          <cell r="O1095" t="str">
            <v xml:space="preserve"> </v>
          </cell>
          <cell r="P1095">
            <v>0</v>
          </cell>
          <cell r="Q1095">
            <v>0</v>
          </cell>
          <cell r="R1095" t="str">
            <v xml:space="preserve"> </v>
          </cell>
          <cell r="S1095" t="str">
            <v xml:space="preserve"> </v>
          </cell>
        </row>
        <row r="1096">
          <cell r="B1096">
            <v>164000</v>
          </cell>
          <cell r="C1096" t="str">
            <v>Assets SuspenseClearing</v>
          </cell>
          <cell r="D1096" t="str">
            <v>Assets Sus</v>
          </cell>
          <cell r="E1096">
            <v>367</v>
          </cell>
          <cell r="F1096" t="str">
            <v>A</v>
          </cell>
          <cell r="G1096" t="str">
            <v>A</v>
          </cell>
          <cell r="H1096" t="str">
            <v>N</v>
          </cell>
          <cell r="I1096" t="str">
            <v>Asset</v>
          </cell>
          <cell r="J1096">
            <v>0</v>
          </cell>
          <cell r="K1096">
            <v>0</v>
          </cell>
          <cell r="L1096" t="str">
            <v xml:space="preserve"> </v>
          </cell>
          <cell r="M1096" t="str">
            <v xml:space="preserve"> </v>
          </cell>
          <cell r="N1096">
            <v>0</v>
          </cell>
          <cell r="O1096" t="str">
            <v xml:space="preserve"> </v>
          </cell>
          <cell r="P1096">
            <v>0</v>
          </cell>
          <cell r="Q1096">
            <v>0</v>
          </cell>
          <cell r="R1096" t="str">
            <v xml:space="preserve"> </v>
          </cell>
          <cell r="S1096" t="str">
            <v xml:space="preserve"> </v>
          </cell>
        </row>
        <row r="1097">
          <cell r="B1097">
            <v>164005</v>
          </cell>
          <cell r="C1097" t="str">
            <v>Cash Value Life Insurance</v>
          </cell>
          <cell r="D1097" t="str">
            <v>Cash Value</v>
          </cell>
          <cell r="E1097">
            <v>367</v>
          </cell>
          <cell r="F1097" t="str">
            <v>A</v>
          </cell>
          <cell r="G1097" t="str">
            <v>A</v>
          </cell>
          <cell r="H1097" t="str">
            <v>N</v>
          </cell>
          <cell r="I1097" t="str">
            <v>Asset</v>
          </cell>
          <cell r="J1097">
            <v>0</v>
          </cell>
          <cell r="K1097">
            <v>0</v>
          </cell>
          <cell r="L1097" t="str">
            <v xml:space="preserve"> </v>
          </cell>
          <cell r="M1097" t="str">
            <v xml:space="preserve"> </v>
          </cell>
          <cell r="N1097">
            <v>0</v>
          </cell>
          <cell r="O1097" t="str">
            <v xml:space="preserve"> </v>
          </cell>
          <cell r="P1097">
            <v>0</v>
          </cell>
          <cell r="Q1097">
            <v>0</v>
          </cell>
          <cell r="R1097" t="str">
            <v xml:space="preserve"> </v>
          </cell>
          <cell r="S1097" t="str">
            <v xml:space="preserve"> </v>
          </cell>
        </row>
        <row r="1098">
          <cell r="B1098">
            <v>164010</v>
          </cell>
          <cell r="C1098" t="str">
            <v>DepositsImprest Balances</v>
          </cell>
          <cell r="D1098" t="str">
            <v>DepositsIm</v>
          </cell>
          <cell r="E1098">
            <v>367</v>
          </cell>
          <cell r="F1098" t="str">
            <v>A</v>
          </cell>
          <cell r="G1098" t="str">
            <v>A</v>
          </cell>
          <cell r="H1098" t="str">
            <v>N</v>
          </cell>
          <cell r="I1098" t="str">
            <v>Asset</v>
          </cell>
          <cell r="J1098">
            <v>0</v>
          </cell>
          <cell r="K1098">
            <v>0</v>
          </cell>
          <cell r="L1098" t="str">
            <v xml:space="preserve"> </v>
          </cell>
          <cell r="M1098" t="str">
            <v xml:space="preserve"> </v>
          </cell>
          <cell r="N1098">
            <v>0</v>
          </cell>
          <cell r="O1098" t="str">
            <v xml:space="preserve"> </v>
          </cell>
          <cell r="P1098">
            <v>0</v>
          </cell>
          <cell r="Q1098">
            <v>0</v>
          </cell>
          <cell r="R1098" t="str">
            <v xml:space="preserve"> </v>
          </cell>
          <cell r="S1098" t="str">
            <v xml:space="preserve"> </v>
          </cell>
        </row>
        <row r="1099">
          <cell r="B1099">
            <v>164015</v>
          </cell>
          <cell r="C1099" t="str">
            <v>Due From Temp Restricted Fund</v>
          </cell>
          <cell r="D1099" t="str">
            <v>Due From T</v>
          </cell>
          <cell r="E1099">
            <v>367</v>
          </cell>
          <cell r="F1099" t="str">
            <v>A</v>
          </cell>
          <cell r="G1099" t="str">
            <v>A</v>
          </cell>
          <cell r="H1099" t="str">
            <v>N</v>
          </cell>
          <cell r="I1099" t="str">
            <v>Asset</v>
          </cell>
          <cell r="J1099">
            <v>0</v>
          </cell>
          <cell r="K1099">
            <v>0</v>
          </cell>
          <cell r="L1099" t="str">
            <v xml:space="preserve"> </v>
          </cell>
          <cell r="M1099" t="str">
            <v xml:space="preserve"> </v>
          </cell>
          <cell r="N1099">
            <v>0</v>
          </cell>
          <cell r="O1099" t="str">
            <v xml:space="preserve"> </v>
          </cell>
          <cell r="P1099">
            <v>0</v>
          </cell>
          <cell r="Q1099">
            <v>0</v>
          </cell>
          <cell r="R1099" t="str">
            <v xml:space="preserve"> </v>
          </cell>
          <cell r="S1099" t="str">
            <v xml:space="preserve"> </v>
          </cell>
        </row>
        <row r="1100">
          <cell r="B1100">
            <v>164020</v>
          </cell>
          <cell r="C1100" t="str">
            <v>Phamaceuticals Deposit</v>
          </cell>
          <cell r="D1100" t="str">
            <v>Phamaceuti</v>
          </cell>
          <cell r="E1100">
            <v>367</v>
          </cell>
          <cell r="F1100" t="str">
            <v>A</v>
          </cell>
          <cell r="G1100" t="str">
            <v>A</v>
          </cell>
          <cell r="H1100" t="str">
            <v>N</v>
          </cell>
          <cell r="I1100" t="str">
            <v>Asset</v>
          </cell>
          <cell r="J1100">
            <v>0</v>
          </cell>
          <cell r="K1100">
            <v>0</v>
          </cell>
          <cell r="L1100" t="str">
            <v xml:space="preserve"> </v>
          </cell>
          <cell r="M1100" t="str">
            <v xml:space="preserve"> </v>
          </cell>
          <cell r="N1100">
            <v>0</v>
          </cell>
          <cell r="O1100" t="str">
            <v xml:space="preserve"> </v>
          </cell>
          <cell r="P1100">
            <v>0</v>
          </cell>
          <cell r="Q1100">
            <v>0</v>
          </cell>
          <cell r="R1100" t="str">
            <v xml:space="preserve"> </v>
          </cell>
          <cell r="S1100" t="str">
            <v xml:space="preserve"> </v>
          </cell>
        </row>
        <row r="1101">
          <cell r="B1101">
            <v>164025</v>
          </cell>
          <cell r="C1101" t="str">
            <v>Physician Guarantee Asset</v>
          </cell>
          <cell r="D1101" t="str">
            <v>Physicia61</v>
          </cell>
          <cell r="E1101">
            <v>367</v>
          </cell>
          <cell r="F1101" t="str">
            <v>A</v>
          </cell>
          <cell r="G1101" t="str">
            <v>A</v>
          </cell>
          <cell r="H1101" t="str">
            <v>N</v>
          </cell>
          <cell r="I1101" t="str">
            <v>Asset</v>
          </cell>
          <cell r="J1101">
            <v>0</v>
          </cell>
          <cell r="K1101">
            <v>0</v>
          </cell>
          <cell r="L1101" t="str">
            <v xml:space="preserve"> </v>
          </cell>
          <cell r="M1101" t="str">
            <v xml:space="preserve"> </v>
          </cell>
          <cell r="N1101">
            <v>0</v>
          </cell>
          <cell r="O1101" t="str">
            <v xml:space="preserve"> </v>
          </cell>
          <cell r="P1101">
            <v>0</v>
          </cell>
          <cell r="Q1101">
            <v>0</v>
          </cell>
          <cell r="R1101" t="str">
            <v xml:space="preserve"> </v>
          </cell>
          <cell r="S1101" t="str">
            <v xml:space="preserve"> </v>
          </cell>
        </row>
        <row r="1102">
          <cell r="B1102">
            <v>164030</v>
          </cell>
          <cell r="C1102" t="str">
            <v>Security Deposits</v>
          </cell>
          <cell r="D1102" t="str">
            <v>Security D</v>
          </cell>
          <cell r="E1102">
            <v>367</v>
          </cell>
          <cell r="F1102" t="str">
            <v>A</v>
          </cell>
          <cell r="G1102" t="str">
            <v>A</v>
          </cell>
          <cell r="H1102" t="str">
            <v>N</v>
          </cell>
          <cell r="I1102" t="str">
            <v>Asset</v>
          </cell>
          <cell r="J1102">
            <v>0</v>
          </cell>
          <cell r="K1102">
            <v>0</v>
          </cell>
          <cell r="L1102" t="str">
            <v xml:space="preserve"> </v>
          </cell>
          <cell r="M1102" t="str">
            <v xml:space="preserve"> </v>
          </cell>
          <cell r="N1102">
            <v>0</v>
          </cell>
          <cell r="O1102" t="str">
            <v xml:space="preserve"> </v>
          </cell>
          <cell r="P1102">
            <v>0</v>
          </cell>
          <cell r="Q1102">
            <v>0</v>
          </cell>
          <cell r="R1102" t="str">
            <v xml:space="preserve"> </v>
          </cell>
          <cell r="S1102" t="str">
            <v xml:space="preserve"> </v>
          </cell>
        </row>
        <row r="1103">
          <cell r="B1103">
            <v>164035</v>
          </cell>
          <cell r="C1103" t="str">
            <v>Supplemental Life Insurance</v>
          </cell>
          <cell r="D1103" t="str">
            <v>Supplement</v>
          </cell>
          <cell r="E1103">
            <v>367</v>
          </cell>
          <cell r="F1103" t="str">
            <v>A</v>
          </cell>
          <cell r="G1103" t="str">
            <v>A</v>
          </cell>
          <cell r="H1103" t="str">
            <v>N</v>
          </cell>
          <cell r="I1103" t="str">
            <v>Asset</v>
          </cell>
          <cell r="J1103">
            <v>0</v>
          </cell>
          <cell r="K1103">
            <v>0</v>
          </cell>
          <cell r="L1103" t="str">
            <v xml:space="preserve"> </v>
          </cell>
          <cell r="M1103" t="str">
            <v xml:space="preserve"> </v>
          </cell>
          <cell r="N1103">
            <v>0</v>
          </cell>
          <cell r="O1103" t="str">
            <v xml:space="preserve"> </v>
          </cell>
          <cell r="P1103">
            <v>0</v>
          </cell>
          <cell r="Q1103">
            <v>0</v>
          </cell>
          <cell r="R1103" t="str">
            <v xml:space="preserve"> </v>
          </cell>
          <cell r="S1103" t="str">
            <v xml:space="preserve"> </v>
          </cell>
        </row>
        <row r="1104">
          <cell r="B1104">
            <v>164040</v>
          </cell>
          <cell r="C1104" t="str">
            <v>Unidentified Remittances</v>
          </cell>
          <cell r="D1104" t="str">
            <v>Unidentifi</v>
          </cell>
          <cell r="E1104">
            <v>367</v>
          </cell>
          <cell r="F1104" t="str">
            <v>A</v>
          </cell>
          <cell r="G1104" t="str">
            <v>A</v>
          </cell>
          <cell r="H1104" t="str">
            <v>N</v>
          </cell>
          <cell r="I1104" t="str">
            <v>Asset</v>
          </cell>
          <cell r="J1104">
            <v>0</v>
          </cell>
          <cell r="K1104">
            <v>0</v>
          </cell>
          <cell r="L1104" t="str">
            <v xml:space="preserve"> </v>
          </cell>
          <cell r="M1104" t="str">
            <v xml:space="preserve"> </v>
          </cell>
          <cell r="N1104">
            <v>0</v>
          </cell>
          <cell r="O1104" t="str">
            <v xml:space="preserve"> </v>
          </cell>
          <cell r="P1104">
            <v>0</v>
          </cell>
          <cell r="Q1104">
            <v>0</v>
          </cell>
          <cell r="R1104" t="str">
            <v xml:space="preserve"> </v>
          </cell>
          <cell r="S1104" t="str">
            <v xml:space="preserve"> </v>
          </cell>
        </row>
        <row r="1105">
          <cell r="B1105">
            <v>164045</v>
          </cell>
          <cell r="C1105" t="str">
            <v>Other Current Assets</v>
          </cell>
          <cell r="D1105" t="str">
            <v>Other Curr</v>
          </cell>
          <cell r="E1105">
            <v>367</v>
          </cell>
          <cell r="F1105" t="str">
            <v>A</v>
          </cell>
          <cell r="G1105" t="str">
            <v>A</v>
          </cell>
          <cell r="H1105" t="str">
            <v>N</v>
          </cell>
          <cell r="I1105" t="str">
            <v>Asset</v>
          </cell>
          <cell r="J1105">
            <v>0</v>
          </cell>
          <cell r="K1105">
            <v>0</v>
          </cell>
          <cell r="L1105" t="str">
            <v xml:space="preserve"> </v>
          </cell>
          <cell r="M1105" t="str">
            <v xml:space="preserve"> </v>
          </cell>
          <cell r="N1105">
            <v>0</v>
          </cell>
          <cell r="O1105" t="str">
            <v xml:space="preserve"> </v>
          </cell>
          <cell r="P1105">
            <v>0</v>
          </cell>
          <cell r="Q1105">
            <v>0</v>
          </cell>
          <cell r="R1105" t="str">
            <v xml:space="preserve"> </v>
          </cell>
          <cell r="S1105" t="str">
            <v xml:space="preserve"> </v>
          </cell>
        </row>
        <row r="1106">
          <cell r="B1106">
            <v>164046</v>
          </cell>
          <cell r="C1106" t="str">
            <v>Sublease Receivable ST</v>
          </cell>
          <cell r="D1106" t="str">
            <v>Sublease R</v>
          </cell>
          <cell r="E1106">
            <v>367</v>
          </cell>
          <cell r="F1106" t="str">
            <v>A</v>
          </cell>
          <cell r="G1106" t="str">
            <v>A</v>
          </cell>
          <cell r="H1106" t="str">
            <v>N</v>
          </cell>
          <cell r="I1106" t="str">
            <v>Asset</v>
          </cell>
          <cell r="J1106">
            <v>0</v>
          </cell>
          <cell r="K1106">
            <v>0</v>
          </cell>
          <cell r="L1106" t="str">
            <v xml:space="preserve"> </v>
          </cell>
          <cell r="M1106" t="str">
            <v xml:space="preserve"> </v>
          </cell>
          <cell r="N1106">
            <v>0</v>
          </cell>
          <cell r="O1106" t="str">
            <v xml:space="preserve"> </v>
          </cell>
          <cell r="P1106">
            <v>0</v>
          </cell>
          <cell r="Q1106">
            <v>0</v>
          </cell>
          <cell r="R1106" t="str">
            <v xml:space="preserve"> </v>
          </cell>
          <cell r="S1106" t="str">
            <v xml:space="preserve"> </v>
          </cell>
        </row>
        <row r="1107">
          <cell r="B1107">
            <v>164047</v>
          </cell>
          <cell r="C1107" t="str">
            <v>Ground Lease Receivable ST</v>
          </cell>
          <cell r="D1107" t="str">
            <v>Ground Lea</v>
          </cell>
          <cell r="E1107">
            <v>367</v>
          </cell>
          <cell r="F1107" t="str">
            <v>A</v>
          </cell>
          <cell r="G1107" t="str">
            <v>A</v>
          </cell>
          <cell r="H1107" t="str">
            <v>N</v>
          </cell>
          <cell r="I1107" t="str">
            <v>Asset</v>
          </cell>
          <cell r="J1107">
            <v>0</v>
          </cell>
          <cell r="K1107">
            <v>0</v>
          </cell>
          <cell r="L1107" t="str">
            <v xml:space="preserve"> </v>
          </cell>
          <cell r="M1107" t="str">
            <v xml:space="preserve"> </v>
          </cell>
          <cell r="N1107">
            <v>0</v>
          </cell>
          <cell r="O1107" t="str">
            <v xml:space="preserve"> </v>
          </cell>
          <cell r="P1107">
            <v>0</v>
          </cell>
          <cell r="Q1107">
            <v>0</v>
          </cell>
          <cell r="R1107" t="str">
            <v xml:space="preserve"> </v>
          </cell>
          <cell r="S1107" t="str">
            <v xml:space="preserve"> </v>
          </cell>
        </row>
        <row r="1108">
          <cell r="B1108">
            <v>164048</v>
          </cell>
          <cell r="C1108" t="str">
            <v>Lease Receivable ST</v>
          </cell>
          <cell r="D1108" t="str">
            <v>Lease Rece</v>
          </cell>
          <cell r="E1108">
            <v>367</v>
          </cell>
          <cell r="F1108" t="str">
            <v>A</v>
          </cell>
          <cell r="G1108" t="str">
            <v>A</v>
          </cell>
          <cell r="H1108" t="str">
            <v>N</v>
          </cell>
          <cell r="I1108" t="str">
            <v>Asset</v>
          </cell>
          <cell r="J1108">
            <v>0</v>
          </cell>
          <cell r="K1108">
            <v>0</v>
          </cell>
          <cell r="L1108" t="str">
            <v xml:space="preserve"> </v>
          </cell>
          <cell r="M1108" t="str">
            <v xml:space="preserve"> </v>
          </cell>
          <cell r="N1108">
            <v>0</v>
          </cell>
          <cell r="O1108" t="str">
            <v xml:space="preserve"> </v>
          </cell>
          <cell r="P1108">
            <v>0</v>
          </cell>
          <cell r="Q1108">
            <v>0</v>
          </cell>
          <cell r="R1108" t="str">
            <v xml:space="preserve"> </v>
          </cell>
          <cell r="S1108" t="str">
            <v xml:space="preserve"> </v>
          </cell>
        </row>
        <row r="1109">
          <cell r="B1109">
            <v>164049</v>
          </cell>
          <cell r="C1109" t="str">
            <v>Accounts Receivable Insurance</v>
          </cell>
          <cell r="D1109" t="str">
            <v>ARIns</v>
          </cell>
          <cell r="E1109">
            <v>36892</v>
          </cell>
          <cell r="F1109" t="str">
            <v>A</v>
          </cell>
          <cell r="G1109" t="str">
            <v>A</v>
          </cell>
          <cell r="H1109" t="str">
            <v>N</v>
          </cell>
          <cell r="I1109" t="str">
            <v>Asset</v>
          </cell>
          <cell r="J1109">
            <v>0</v>
          </cell>
          <cell r="K1109">
            <v>0</v>
          </cell>
          <cell r="L1109" t="str">
            <v xml:space="preserve"> </v>
          </cell>
          <cell r="M1109" t="str">
            <v xml:space="preserve"> </v>
          </cell>
          <cell r="N1109">
            <v>0</v>
          </cell>
          <cell r="O1109" t="str">
            <v xml:space="preserve"> </v>
          </cell>
          <cell r="P1109">
            <v>0</v>
          </cell>
          <cell r="Q1109">
            <v>0</v>
          </cell>
          <cell r="R1109" t="str">
            <v xml:space="preserve"> </v>
          </cell>
          <cell r="S1109" t="str">
            <v xml:space="preserve"> </v>
          </cell>
        </row>
        <row r="1110">
          <cell r="B1110">
            <v>164049</v>
          </cell>
          <cell r="C1110" t="str">
            <v>Accounts Receivable Insurance</v>
          </cell>
          <cell r="D1110" t="str">
            <v>ARIns</v>
          </cell>
          <cell r="E1110">
            <v>367</v>
          </cell>
          <cell r="F1110" t="str">
            <v>A</v>
          </cell>
          <cell r="G1110" t="str">
            <v>A</v>
          </cell>
          <cell r="H1110" t="str">
            <v>N</v>
          </cell>
          <cell r="I1110" t="str">
            <v>Asset</v>
          </cell>
          <cell r="J1110">
            <v>0</v>
          </cell>
          <cell r="K1110">
            <v>0</v>
          </cell>
          <cell r="L1110" t="str">
            <v xml:space="preserve"> </v>
          </cell>
          <cell r="M1110" t="str">
            <v xml:space="preserve"> </v>
          </cell>
          <cell r="N1110">
            <v>0</v>
          </cell>
          <cell r="O1110" t="str">
            <v xml:space="preserve"> </v>
          </cell>
          <cell r="P1110">
            <v>0</v>
          </cell>
          <cell r="Q1110">
            <v>0</v>
          </cell>
          <cell r="R1110" t="str">
            <v xml:space="preserve"> </v>
          </cell>
          <cell r="S1110" t="str">
            <v xml:space="preserve"> </v>
          </cell>
        </row>
        <row r="1111">
          <cell r="B1111">
            <v>164050</v>
          </cell>
          <cell r="C1111" t="str">
            <v>Accounts Receivable CDMS</v>
          </cell>
          <cell r="D1111" t="str">
            <v>ARCDMS</v>
          </cell>
          <cell r="E1111">
            <v>36892</v>
          </cell>
          <cell r="F1111" t="str">
            <v>A</v>
          </cell>
          <cell r="G1111" t="str">
            <v>A</v>
          </cell>
          <cell r="H1111" t="str">
            <v>N</v>
          </cell>
          <cell r="I1111" t="str">
            <v>Asset</v>
          </cell>
          <cell r="J1111">
            <v>0</v>
          </cell>
          <cell r="K1111">
            <v>0</v>
          </cell>
          <cell r="L1111" t="str">
            <v xml:space="preserve"> </v>
          </cell>
          <cell r="M1111" t="str">
            <v xml:space="preserve"> </v>
          </cell>
          <cell r="N1111">
            <v>0</v>
          </cell>
          <cell r="O1111" t="str">
            <v xml:space="preserve"> </v>
          </cell>
          <cell r="P1111">
            <v>0</v>
          </cell>
          <cell r="Q1111">
            <v>0</v>
          </cell>
          <cell r="R1111" t="str">
            <v xml:space="preserve"> </v>
          </cell>
          <cell r="S1111" t="str">
            <v xml:space="preserve"> </v>
          </cell>
        </row>
        <row r="1112">
          <cell r="B1112">
            <v>164050</v>
          </cell>
          <cell r="C1112" t="str">
            <v>Accounts Receivable CDMS</v>
          </cell>
          <cell r="D1112" t="str">
            <v>ARCDMS</v>
          </cell>
          <cell r="E1112">
            <v>367</v>
          </cell>
          <cell r="F1112" t="str">
            <v>A</v>
          </cell>
          <cell r="G1112" t="str">
            <v>A</v>
          </cell>
          <cell r="H1112" t="str">
            <v>N</v>
          </cell>
          <cell r="I1112" t="str">
            <v>Asset</v>
          </cell>
          <cell r="J1112">
            <v>0</v>
          </cell>
          <cell r="K1112">
            <v>0</v>
          </cell>
          <cell r="L1112" t="str">
            <v xml:space="preserve"> </v>
          </cell>
          <cell r="M1112" t="str">
            <v xml:space="preserve"> </v>
          </cell>
          <cell r="N1112">
            <v>0</v>
          </cell>
          <cell r="O1112" t="str">
            <v xml:space="preserve"> </v>
          </cell>
          <cell r="P1112">
            <v>0</v>
          </cell>
          <cell r="Q1112">
            <v>0</v>
          </cell>
          <cell r="R1112" t="str">
            <v xml:space="preserve"> </v>
          </cell>
          <cell r="S1112" t="str">
            <v xml:space="preserve"> </v>
          </cell>
        </row>
        <row r="1113">
          <cell r="B1113">
            <v>170000</v>
          </cell>
          <cell r="C1113" t="str">
            <v>HSD Funded Depreciation</v>
          </cell>
          <cell r="D1113" t="str">
            <v>HSD Funded</v>
          </cell>
          <cell r="E1113">
            <v>367</v>
          </cell>
          <cell r="F1113" t="str">
            <v>A</v>
          </cell>
          <cell r="G1113" t="str">
            <v>A</v>
          </cell>
          <cell r="H1113" t="str">
            <v>N</v>
          </cell>
          <cell r="I1113" t="str">
            <v>Asset</v>
          </cell>
          <cell r="J1113">
            <v>0</v>
          </cell>
          <cell r="K1113" t="str">
            <v>HSD Cash</v>
          </cell>
          <cell r="L1113" t="str">
            <v xml:space="preserve"> </v>
          </cell>
          <cell r="M1113" t="str">
            <v xml:space="preserve"> </v>
          </cell>
          <cell r="N1113">
            <v>0</v>
          </cell>
          <cell r="O1113" t="str">
            <v xml:space="preserve"> </v>
          </cell>
          <cell r="P1113">
            <v>0</v>
          </cell>
          <cell r="Q1113">
            <v>0</v>
          </cell>
          <cell r="R1113" t="str">
            <v xml:space="preserve"> </v>
          </cell>
          <cell r="S1113" t="str">
            <v xml:space="preserve"> </v>
          </cell>
        </row>
        <row r="1114">
          <cell r="B1114">
            <v>170005</v>
          </cell>
          <cell r="C1114" t="str">
            <v>HSD Other NonRestricted</v>
          </cell>
          <cell r="D1114" t="str">
            <v>HSD Other</v>
          </cell>
          <cell r="E1114">
            <v>367</v>
          </cell>
          <cell r="F1114" t="str">
            <v>A</v>
          </cell>
          <cell r="G1114" t="str">
            <v>A</v>
          </cell>
          <cell r="H1114" t="str">
            <v>N</v>
          </cell>
          <cell r="I1114" t="str">
            <v>Asset</v>
          </cell>
          <cell r="J1114">
            <v>0</v>
          </cell>
          <cell r="K1114" t="str">
            <v>HSD Cash</v>
          </cell>
          <cell r="L1114" t="str">
            <v xml:space="preserve"> </v>
          </cell>
          <cell r="M1114" t="str">
            <v xml:space="preserve"> </v>
          </cell>
          <cell r="N1114">
            <v>0</v>
          </cell>
          <cell r="O1114" t="str">
            <v xml:space="preserve"> </v>
          </cell>
          <cell r="P1114">
            <v>0</v>
          </cell>
          <cell r="Q1114">
            <v>0</v>
          </cell>
          <cell r="R1114" t="str">
            <v xml:space="preserve"> </v>
          </cell>
          <cell r="S1114" t="str">
            <v xml:space="preserve"> </v>
          </cell>
        </row>
        <row r="1115">
          <cell r="B1115">
            <v>170006</v>
          </cell>
          <cell r="C1115" t="str">
            <v>HSDOtherNonRestrUnrealized</v>
          </cell>
          <cell r="D1115" t="str">
            <v>HSDOtherNo</v>
          </cell>
          <cell r="E1115">
            <v>367</v>
          </cell>
          <cell r="F1115" t="str">
            <v>A</v>
          </cell>
          <cell r="G1115" t="str">
            <v>A</v>
          </cell>
          <cell r="H1115" t="str">
            <v>N</v>
          </cell>
          <cell r="I1115" t="str">
            <v>Asset</v>
          </cell>
          <cell r="J1115">
            <v>0</v>
          </cell>
          <cell r="K1115" t="str">
            <v>HSD Cash</v>
          </cell>
          <cell r="L1115" t="str">
            <v xml:space="preserve"> </v>
          </cell>
          <cell r="M1115" t="str">
            <v xml:space="preserve"> </v>
          </cell>
          <cell r="N1115">
            <v>0</v>
          </cell>
          <cell r="O1115" t="str">
            <v xml:space="preserve"> </v>
          </cell>
          <cell r="P1115">
            <v>0</v>
          </cell>
          <cell r="Q1115">
            <v>0</v>
          </cell>
          <cell r="R1115" t="str">
            <v xml:space="preserve"> </v>
          </cell>
          <cell r="S1115" t="str">
            <v xml:space="preserve"> </v>
          </cell>
        </row>
        <row r="1116">
          <cell r="B1116">
            <v>170015</v>
          </cell>
          <cell r="C1116" t="str">
            <v>HSD Pension Restoration</v>
          </cell>
          <cell r="D1116" t="str">
            <v>HSD Pensio</v>
          </cell>
          <cell r="E1116">
            <v>367</v>
          </cell>
          <cell r="F1116" t="str">
            <v>A</v>
          </cell>
          <cell r="G1116" t="str">
            <v>A</v>
          </cell>
          <cell r="H1116" t="str">
            <v>N</v>
          </cell>
          <cell r="I1116" t="str">
            <v>Asset</v>
          </cell>
          <cell r="J1116">
            <v>0</v>
          </cell>
          <cell r="K1116">
            <v>0</v>
          </cell>
          <cell r="L1116" t="str">
            <v xml:space="preserve"> </v>
          </cell>
          <cell r="M1116" t="str">
            <v xml:space="preserve"> </v>
          </cell>
          <cell r="N1116">
            <v>0</v>
          </cell>
          <cell r="O1116" t="str">
            <v xml:space="preserve"> </v>
          </cell>
          <cell r="P1116">
            <v>0</v>
          </cell>
          <cell r="Q1116">
            <v>0</v>
          </cell>
          <cell r="R1116" t="str">
            <v xml:space="preserve"> </v>
          </cell>
          <cell r="S1116" t="str">
            <v xml:space="preserve"> </v>
          </cell>
        </row>
        <row r="1117">
          <cell r="B1117">
            <v>170020</v>
          </cell>
          <cell r="C1117" t="str">
            <v>HSD Strategic Reserve</v>
          </cell>
          <cell r="D1117" t="str">
            <v>HSD Strate</v>
          </cell>
          <cell r="E1117">
            <v>367</v>
          </cell>
          <cell r="F1117" t="str">
            <v>A</v>
          </cell>
          <cell r="G1117" t="str">
            <v>A</v>
          </cell>
          <cell r="H1117" t="str">
            <v>N</v>
          </cell>
          <cell r="I1117" t="str">
            <v>Asset</v>
          </cell>
          <cell r="J1117">
            <v>0</v>
          </cell>
          <cell r="K1117" t="str">
            <v>HSD Cash</v>
          </cell>
          <cell r="L1117" t="str">
            <v xml:space="preserve"> </v>
          </cell>
          <cell r="M1117" t="str">
            <v xml:space="preserve"> </v>
          </cell>
          <cell r="N1117">
            <v>0</v>
          </cell>
          <cell r="O1117" t="str">
            <v xml:space="preserve"> </v>
          </cell>
          <cell r="P1117">
            <v>0</v>
          </cell>
          <cell r="Q1117">
            <v>0</v>
          </cell>
          <cell r="R1117" t="str">
            <v xml:space="preserve"> </v>
          </cell>
          <cell r="S1117" t="str">
            <v xml:space="preserve"> </v>
          </cell>
        </row>
        <row r="1118">
          <cell r="B1118">
            <v>170021</v>
          </cell>
          <cell r="C1118" t="str">
            <v>HSDStrategicReserveUnrealized</v>
          </cell>
          <cell r="D1118" t="str">
            <v>HSDStrateg</v>
          </cell>
          <cell r="E1118">
            <v>367</v>
          </cell>
          <cell r="F1118" t="str">
            <v>A</v>
          </cell>
          <cell r="G1118" t="str">
            <v>A</v>
          </cell>
          <cell r="H1118" t="str">
            <v>N</v>
          </cell>
          <cell r="I1118" t="str">
            <v>Asset</v>
          </cell>
          <cell r="J1118">
            <v>0</v>
          </cell>
          <cell r="K1118" t="str">
            <v>HSD Cash</v>
          </cell>
          <cell r="L1118" t="str">
            <v xml:space="preserve"> </v>
          </cell>
          <cell r="M1118" t="str">
            <v xml:space="preserve"> </v>
          </cell>
          <cell r="N1118">
            <v>0</v>
          </cell>
          <cell r="O1118" t="str">
            <v xml:space="preserve"> </v>
          </cell>
          <cell r="P1118">
            <v>0</v>
          </cell>
          <cell r="Q1118">
            <v>0</v>
          </cell>
          <cell r="R1118" t="str">
            <v xml:space="preserve"> </v>
          </cell>
          <cell r="S1118" t="str">
            <v xml:space="preserve"> </v>
          </cell>
        </row>
        <row r="1119">
          <cell r="B1119">
            <v>170025</v>
          </cell>
          <cell r="C1119" t="str">
            <v>HSD Funded Depreciation Hist</v>
          </cell>
          <cell r="D1119" t="str">
            <v>HSD Funde1</v>
          </cell>
          <cell r="E1119">
            <v>367</v>
          </cell>
          <cell r="F1119" t="str">
            <v>A</v>
          </cell>
          <cell r="G1119" t="str">
            <v>A</v>
          </cell>
          <cell r="H1119" t="str">
            <v>N</v>
          </cell>
          <cell r="I1119" t="str">
            <v>Asset</v>
          </cell>
          <cell r="J1119">
            <v>0</v>
          </cell>
          <cell r="K1119" t="str">
            <v>HSD Cash</v>
          </cell>
          <cell r="L1119" t="str">
            <v xml:space="preserve"> </v>
          </cell>
          <cell r="M1119" t="str">
            <v xml:space="preserve"> </v>
          </cell>
          <cell r="N1119">
            <v>0</v>
          </cell>
          <cell r="O1119" t="str">
            <v xml:space="preserve"> </v>
          </cell>
          <cell r="P1119">
            <v>0</v>
          </cell>
          <cell r="Q1119">
            <v>0</v>
          </cell>
          <cell r="R1119" t="str">
            <v xml:space="preserve"> </v>
          </cell>
          <cell r="S1119" t="str">
            <v xml:space="preserve"> </v>
          </cell>
        </row>
        <row r="1120">
          <cell r="B1120">
            <v>170026</v>
          </cell>
          <cell r="C1120" t="str">
            <v>HSD Funded Depr Unrealized</v>
          </cell>
          <cell r="D1120" t="str">
            <v>HSD Funde2</v>
          </cell>
          <cell r="E1120">
            <v>367</v>
          </cell>
          <cell r="F1120" t="str">
            <v>A</v>
          </cell>
          <cell r="G1120" t="str">
            <v>A</v>
          </cell>
          <cell r="H1120" t="str">
            <v>N</v>
          </cell>
          <cell r="I1120" t="str">
            <v>Asset</v>
          </cell>
          <cell r="J1120">
            <v>0</v>
          </cell>
          <cell r="K1120" t="str">
            <v>HSD Cash</v>
          </cell>
          <cell r="L1120" t="str">
            <v xml:space="preserve"> </v>
          </cell>
          <cell r="M1120" t="str">
            <v xml:space="preserve"> </v>
          </cell>
          <cell r="N1120">
            <v>0</v>
          </cell>
          <cell r="O1120" t="str">
            <v xml:space="preserve"> </v>
          </cell>
          <cell r="P1120">
            <v>0</v>
          </cell>
          <cell r="Q1120">
            <v>0</v>
          </cell>
          <cell r="R1120" t="str">
            <v xml:space="preserve"> </v>
          </cell>
          <cell r="S1120" t="str">
            <v xml:space="preserve"> </v>
          </cell>
        </row>
        <row r="1121">
          <cell r="B1121">
            <v>170030</v>
          </cell>
          <cell r="C1121" t="str">
            <v>HSD Funded Depr Temporary</v>
          </cell>
          <cell r="D1121" t="str">
            <v>HSD Funde3</v>
          </cell>
          <cell r="E1121">
            <v>367</v>
          </cell>
          <cell r="F1121" t="str">
            <v>A</v>
          </cell>
          <cell r="G1121" t="str">
            <v>A</v>
          </cell>
          <cell r="H1121" t="str">
            <v>N</v>
          </cell>
          <cell r="I1121" t="str">
            <v>Asset</v>
          </cell>
          <cell r="J1121">
            <v>0</v>
          </cell>
          <cell r="K1121" t="str">
            <v>HSD Cash</v>
          </cell>
          <cell r="L1121" t="str">
            <v xml:space="preserve"> </v>
          </cell>
          <cell r="M1121" t="str">
            <v xml:space="preserve"> </v>
          </cell>
          <cell r="N1121">
            <v>0</v>
          </cell>
          <cell r="O1121" t="str">
            <v xml:space="preserve"> </v>
          </cell>
          <cell r="P1121">
            <v>0</v>
          </cell>
          <cell r="Q1121">
            <v>0</v>
          </cell>
          <cell r="R1121" t="str">
            <v xml:space="preserve"> </v>
          </cell>
          <cell r="S1121" t="str">
            <v xml:space="preserve"> </v>
          </cell>
        </row>
        <row r="1122">
          <cell r="B1122">
            <v>170035</v>
          </cell>
          <cell r="C1122" t="str">
            <v>HSD Clical and Risk itiatives</v>
          </cell>
          <cell r="D1122" t="str">
            <v>HSD Clical</v>
          </cell>
          <cell r="E1122">
            <v>367</v>
          </cell>
          <cell r="F1122" t="str">
            <v>A</v>
          </cell>
          <cell r="G1122" t="str">
            <v>A</v>
          </cell>
          <cell r="H1122" t="str">
            <v>N</v>
          </cell>
          <cell r="I1122" t="str">
            <v>Asset</v>
          </cell>
          <cell r="J1122">
            <v>0</v>
          </cell>
          <cell r="K1122" t="str">
            <v>HSD Cash</v>
          </cell>
          <cell r="L1122" t="str">
            <v xml:space="preserve"> </v>
          </cell>
          <cell r="M1122" t="str">
            <v xml:space="preserve"> </v>
          </cell>
          <cell r="N1122">
            <v>0</v>
          </cell>
          <cell r="O1122" t="str">
            <v xml:space="preserve"> </v>
          </cell>
          <cell r="P1122">
            <v>0</v>
          </cell>
          <cell r="Q1122">
            <v>0</v>
          </cell>
          <cell r="R1122" t="str">
            <v xml:space="preserve"> </v>
          </cell>
          <cell r="S1122" t="str">
            <v xml:space="preserve"> </v>
          </cell>
        </row>
        <row r="1123">
          <cell r="B1123">
            <v>170040</v>
          </cell>
          <cell r="C1123" t="str">
            <v>HSD Long Term Investments</v>
          </cell>
          <cell r="D1123" t="str">
            <v>HSD Long T</v>
          </cell>
          <cell r="E1123">
            <v>367</v>
          </cell>
          <cell r="F1123" t="str">
            <v>A</v>
          </cell>
          <cell r="G1123" t="str">
            <v>A</v>
          </cell>
          <cell r="H1123" t="str">
            <v>N</v>
          </cell>
          <cell r="I1123" t="str">
            <v>Asset</v>
          </cell>
          <cell r="J1123">
            <v>0</v>
          </cell>
          <cell r="K1123" t="str">
            <v>HSD Cash</v>
          </cell>
          <cell r="L1123" t="str">
            <v xml:space="preserve"> </v>
          </cell>
          <cell r="M1123" t="str">
            <v xml:space="preserve"> </v>
          </cell>
          <cell r="N1123">
            <v>0</v>
          </cell>
          <cell r="O1123" t="str">
            <v xml:space="preserve"> </v>
          </cell>
          <cell r="P1123">
            <v>0</v>
          </cell>
          <cell r="Q1123">
            <v>0</v>
          </cell>
          <cell r="R1123" t="str">
            <v xml:space="preserve"> </v>
          </cell>
          <cell r="S1123" t="str">
            <v xml:space="preserve"> </v>
          </cell>
        </row>
        <row r="1124">
          <cell r="B1124">
            <v>172000</v>
          </cell>
          <cell r="C1124" t="str">
            <v>Other Board Designated Cash</v>
          </cell>
          <cell r="D1124" t="str">
            <v>Other Boar</v>
          </cell>
          <cell r="E1124">
            <v>367</v>
          </cell>
          <cell r="F1124" t="str">
            <v>A</v>
          </cell>
          <cell r="G1124" t="str">
            <v>A</v>
          </cell>
          <cell r="H1124" t="str">
            <v>N</v>
          </cell>
          <cell r="I1124" t="str">
            <v>Asset</v>
          </cell>
          <cell r="J1124">
            <v>0</v>
          </cell>
          <cell r="K1124">
            <v>0</v>
          </cell>
          <cell r="L1124" t="str">
            <v xml:space="preserve"> </v>
          </cell>
          <cell r="M1124" t="str">
            <v xml:space="preserve"> </v>
          </cell>
          <cell r="N1124">
            <v>0</v>
          </cell>
          <cell r="O1124" t="str">
            <v xml:space="preserve"> </v>
          </cell>
          <cell r="P1124">
            <v>0</v>
          </cell>
          <cell r="Q1124">
            <v>0</v>
          </cell>
          <cell r="R1124" t="str">
            <v xml:space="preserve"> </v>
          </cell>
          <cell r="S1124" t="str">
            <v xml:space="preserve"> </v>
          </cell>
        </row>
        <row r="1125">
          <cell r="B1125">
            <v>172005</v>
          </cell>
          <cell r="C1125" t="str">
            <v>Other Board Designated Invests</v>
          </cell>
          <cell r="D1125" t="str">
            <v>Other Bo85</v>
          </cell>
          <cell r="E1125">
            <v>367</v>
          </cell>
          <cell r="F1125" t="str">
            <v>A</v>
          </cell>
          <cell r="G1125" t="str">
            <v>A</v>
          </cell>
          <cell r="H1125" t="str">
            <v>N</v>
          </cell>
          <cell r="I1125" t="str">
            <v>Asset</v>
          </cell>
          <cell r="J1125">
            <v>0</v>
          </cell>
          <cell r="K1125">
            <v>0</v>
          </cell>
          <cell r="L1125" t="str">
            <v xml:space="preserve"> </v>
          </cell>
          <cell r="M1125" t="str">
            <v xml:space="preserve"> </v>
          </cell>
          <cell r="N1125">
            <v>0</v>
          </cell>
          <cell r="O1125" t="str">
            <v xml:space="preserve"> </v>
          </cell>
          <cell r="P1125">
            <v>0</v>
          </cell>
          <cell r="Q1125">
            <v>0</v>
          </cell>
          <cell r="R1125" t="str">
            <v xml:space="preserve"> </v>
          </cell>
          <cell r="S1125" t="str">
            <v xml:space="preserve"> </v>
          </cell>
        </row>
        <row r="1126">
          <cell r="B1126">
            <v>172006</v>
          </cell>
          <cell r="C1126" t="str">
            <v>OthrBoardDesignatedvestUnrzd</v>
          </cell>
          <cell r="D1126" t="str">
            <v>OthrBoardD</v>
          </cell>
          <cell r="E1126">
            <v>367</v>
          </cell>
          <cell r="F1126" t="str">
            <v>A</v>
          </cell>
          <cell r="G1126" t="str">
            <v>A</v>
          </cell>
          <cell r="H1126" t="str">
            <v>N</v>
          </cell>
          <cell r="I1126" t="str">
            <v>Asset</v>
          </cell>
          <cell r="J1126">
            <v>0</v>
          </cell>
          <cell r="K1126">
            <v>0</v>
          </cell>
          <cell r="L1126" t="str">
            <v xml:space="preserve"> </v>
          </cell>
          <cell r="M1126" t="str">
            <v xml:space="preserve"> </v>
          </cell>
          <cell r="N1126">
            <v>0</v>
          </cell>
          <cell r="O1126" t="str">
            <v xml:space="preserve"> </v>
          </cell>
          <cell r="P1126">
            <v>0</v>
          </cell>
          <cell r="Q1126">
            <v>0</v>
          </cell>
          <cell r="R1126" t="str">
            <v xml:space="preserve"> </v>
          </cell>
          <cell r="S1126" t="str">
            <v xml:space="preserve"> </v>
          </cell>
        </row>
        <row r="1127">
          <cell r="B1127">
            <v>173000</v>
          </cell>
          <cell r="C1127" t="str">
            <v>Under Bond Indenture Agreement</v>
          </cell>
          <cell r="D1127" t="str">
            <v>Under Bond</v>
          </cell>
          <cell r="E1127">
            <v>367</v>
          </cell>
          <cell r="F1127" t="str">
            <v>A</v>
          </cell>
          <cell r="G1127" t="str">
            <v>A</v>
          </cell>
          <cell r="H1127" t="str">
            <v>N</v>
          </cell>
          <cell r="I1127" t="str">
            <v>Asset</v>
          </cell>
          <cell r="J1127">
            <v>0</v>
          </cell>
          <cell r="K1127">
            <v>0</v>
          </cell>
          <cell r="L1127" t="str">
            <v xml:space="preserve"> </v>
          </cell>
          <cell r="M1127" t="str">
            <v xml:space="preserve"> </v>
          </cell>
          <cell r="N1127">
            <v>0</v>
          </cell>
          <cell r="O1127" t="str">
            <v xml:space="preserve"> </v>
          </cell>
          <cell r="P1127">
            <v>0</v>
          </cell>
          <cell r="Q1127">
            <v>0</v>
          </cell>
          <cell r="R1127" t="str">
            <v xml:space="preserve"> </v>
          </cell>
          <cell r="S1127" t="str">
            <v xml:space="preserve"> </v>
          </cell>
        </row>
        <row r="1128">
          <cell r="B1128">
            <v>173300</v>
          </cell>
          <cell r="C1128" t="str">
            <v>UnderterestRateSwapAgreements</v>
          </cell>
          <cell r="D1128" t="str">
            <v>Underteres</v>
          </cell>
          <cell r="E1128">
            <v>367</v>
          </cell>
          <cell r="F1128" t="str">
            <v>A</v>
          </cell>
          <cell r="G1128" t="str">
            <v>A</v>
          </cell>
          <cell r="H1128" t="str">
            <v>N</v>
          </cell>
          <cell r="I1128" t="str">
            <v>Asset</v>
          </cell>
          <cell r="J1128">
            <v>0</v>
          </cell>
          <cell r="K1128">
            <v>0</v>
          </cell>
          <cell r="L1128" t="str">
            <v xml:space="preserve"> </v>
          </cell>
          <cell r="M1128" t="str">
            <v xml:space="preserve"> </v>
          </cell>
          <cell r="N1128">
            <v>0</v>
          </cell>
          <cell r="O1128" t="str">
            <v xml:space="preserve"> </v>
          </cell>
          <cell r="P1128">
            <v>0</v>
          </cell>
          <cell r="Q1128">
            <v>0</v>
          </cell>
          <cell r="R1128" t="str">
            <v xml:space="preserve"> </v>
          </cell>
          <cell r="S1128" t="str">
            <v xml:space="preserve"> </v>
          </cell>
        </row>
        <row r="1129">
          <cell r="B1129">
            <v>173600</v>
          </cell>
          <cell r="C1129" t="str">
            <v>SITF HSD Investments LT</v>
          </cell>
          <cell r="D1129" t="str">
            <v>SITFHSDLT</v>
          </cell>
          <cell r="E1129">
            <v>367</v>
          </cell>
          <cell r="F1129" t="str">
            <v>A</v>
          </cell>
          <cell r="G1129" t="str">
            <v>A</v>
          </cell>
          <cell r="H1129" t="str">
            <v>N</v>
          </cell>
          <cell r="I1129" t="str">
            <v>Asset</v>
          </cell>
          <cell r="J1129">
            <v>0</v>
          </cell>
          <cell r="K1129">
            <v>0</v>
          </cell>
          <cell r="L1129" t="str">
            <v xml:space="preserve"> </v>
          </cell>
          <cell r="M1129" t="str">
            <v xml:space="preserve"> </v>
          </cell>
          <cell r="N1129">
            <v>0</v>
          </cell>
          <cell r="O1129" t="str">
            <v xml:space="preserve"> </v>
          </cell>
          <cell r="P1129">
            <v>0</v>
          </cell>
          <cell r="Q1129">
            <v>0</v>
          </cell>
          <cell r="R1129" t="str">
            <v xml:space="preserve"> </v>
          </cell>
          <cell r="S1129" t="str">
            <v xml:space="preserve"> </v>
          </cell>
        </row>
        <row r="1130">
          <cell r="B1130">
            <v>173605</v>
          </cell>
          <cell r="C1130" t="str">
            <v>SITF IBNR Dental NonCurr HSD</v>
          </cell>
          <cell r="D1130" t="str">
            <v>SITF IBNR</v>
          </cell>
          <cell r="E1130">
            <v>367</v>
          </cell>
          <cell r="F1130" t="str">
            <v>A</v>
          </cell>
          <cell r="G1130" t="str">
            <v>A</v>
          </cell>
          <cell r="H1130" t="str">
            <v>N</v>
          </cell>
          <cell r="I1130" t="str">
            <v>Asset</v>
          </cell>
          <cell r="J1130">
            <v>0</v>
          </cell>
          <cell r="K1130">
            <v>0</v>
          </cell>
          <cell r="L1130" t="str">
            <v xml:space="preserve"> </v>
          </cell>
          <cell r="M1130" t="str">
            <v xml:space="preserve"> </v>
          </cell>
          <cell r="N1130">
            <v>0</v>
          </cell>
          <cell r="O1130" t="str">
            <v xml:space="preserve"> </v>
          </cell>
          <cell r="P1130">
            <v>0</v>
          </cell>
          <cell r="Q1130">
            <v>0</v>
          </cell>
          <cell r="R1130" t="str">
            <v xml:space="preserve"> </v>
          </cell>
          <cell r="S1130" t="str">
            <v xml:space="preserve"> </v>
          </cell>
        </row>
        <row r="1131">
          <cell r="B1131">
            <v>173610</v>
          </cell>
          <cell r="C1131" t="str">
            <v>SITF IBNR Med NonCurrent HSD</v>
          </cell>
          <cell r="D1131" t="str">
            <v>SITF IBN37</v>
          </cell>
          <cell r="E1131">
            <v>367</v>
          </cell>
          <cell r="F1131" t="str">
            <v>A</v>
          </cell>
          <cell r="G1131" t="str">
            <v>A</v>
          </cell>
          <cell r="H1131" t="str">
            <v>N</v>
          </cell>
          <cell r="I1131" t="str">
            <v>Asset</v>
          </cell>
          <cell r="J1131">
            <v>0</v>
          </cell>
          <cell r="K1131">
            <v>0</v>
          </cell>
          <cell r="L1131" t="str">
            <v xml:space="preserve"> </v>
          </cell>
          <cell r="M1131" t="str">
            <v xml:space="preserve"> </v>
          </cell>
          <cell r="N1131">
            <v>0</v>
          </cell>
          <cell r="O1131" t="str">
            <v xml:space="preserve"> </v>
          </cell>
          <cell r="P1131">
            <v>0</v>
          </cell>
          <cell r="Q1131">
            <v>0</v>
          </cell>
          <cell r="R1131" t="str">
            <v xml:space="preserve"> </v>
          </cell>
          <cell r="S1131" t="str">
            <v xml:space="preserve"> </v>
          </cell>
        </row>
        <row r="1132">
          <cell r="B1132">
            <v>173615</v>
          </cell>
          <cell r="C1132" t="str">
            <v>SITF HSD Investments ST</v>
          </cell>
          <cell r="D1132" t="str">
            <v>SITFHSDST</v>
          </cell>
          <cell r="E1132">
            <v>367</v>
          </cell>
          <cell r="F1132" t="str">
            <v>A</v>
          </cell>
          <cell r="G1132" t="str">
            <v>A</v>
          </cell>
          <cell r="H1132" t="str">
            <v>N</v>
          </cell>
          <cell r="I1132" t="str">
            <v>Asset</v>
          </cell>
          <cell r="J1132">
            <v>0</v>
          </cell>
          <cell r="K1132">
            <v>0</v>
          </cell>
          <cell r="L1132" t="str">
            <v xml:space="preserve"> </v>
          </cell>
          <cell r="M1132" t="str">
            <v xml:space="preserve"> </v>
          </cell>
          <cell r="N1132">
            <v>0</v>
          </cell>
          <cell r="O1132" t="str">
            <v xml:space="preserve"> </v>
          </cell>
          <cell r="P1132">
            <v>0</v>
          </cell>
          <cell r="Q1132">
            <v>0</v>
          </cell>
          <cell r="R1132" t="str">
            <v xml:space="preserve"> </v>
          </cell>
          <cell r="S1132" t="str">
            <v xml:space="preserve"> </v>
          </cell>
        </row>
        <row r="1133">
          <cell r="B1133">
            <v>173620</v>
          </cell>
          <cell r="C1133" t="str">
            <v>Reclass SITF to CP</v>
          </cell>
          <cell r="D1133" t="str">
            <v>RclsSITFCP</v>
          </cell>
          <cell r="E1133">
            <v>367</v>
          </cell>
          <cell r="F1133" t="str">
            <v>A</v>
          </cell>
          <cell r="G1133" t="str">
            <v>A</v>
          </cell>
          <cell r="H1133" t="str">
            <v>N</v>
          </cell>
          <cell r="I1133" t="str">
            <v>Asset</v>
          </cell>
          <cell r="J1133">
            <v>0</v>
          </cell>
          <cell r="K1133">
            <v>0</v>
          </cell>
          <cell r="L1133" t="str">
            <v xml:space="preserve"> </v>
          </cell>
          <cell r="M1133" t="str">
            <v xml:space="preserve"> </v>
          </cell>
          <cell r="N1133">
            <v>0</v>
          </cell>
          <cell r="O1133" t="str">
            <v xml:space="preserve"> </v>
          </cell>
          <cell r="P1133">
            <v>0</v>
          </cell>
          <cell r="Q1133">
            <v>0</v>
          </cell>
          <cell r="R1133" t="str">
            <v xml:space="preserve"> </v>
          </cell>
          <cell r="S1133" t="str">
            <v xml:space="preserve"> </v>
          </cell>
        </row>
        <row r="1134">
          <cell r="B1134">
            <v>174600</v>
          </cell>
          <cell r="C1134" t="str">
            <v>SITF Accrued Interest NonHSD</v>
          </cell>
          <cell r="D1134" t="str">
            <v>SITF Accru</v>
          </cell>
          <cell r="E1134">
            <v>367</v>
          </cell>
          <cell r="F1134" t="str">
            <v>A</v>
          </cell>
          <cell r="G1134" t="str">
            <v>A</v>
          </cell>
          <cell r="H1134" t="str">
            <v>N</v>
          </cell>
          <cell r="I1134" t="str">
            <v>Asset</v>
          </cell>
          <cell r="J1134">
            <v>0</v>
          </cell>
          <cell r="K1134">
            <v>0</v>
          </cell>
          <cell r="L1134" t="str">
            <v xml:space="preserve"> </v>
          </cell>
          <cell r="M1134" t="str">
            <v xml:space="preserve"> </v>
          </cell>
          <cell r="N1134">
            <v>0</v>
          </cell>
          <cell r="O1134" t="str">
            <v xml:space="preserve"> </v>
          </cell>
          <cell r="P1134">
            <v>0</v>
          </cell>
          <cell r="Q1134">
            <v>0</v>
          </cell>
          <cell r="R1134" t="str">
            <v xml:space="preserve"> </v>
          </cell>
          <cell r="S1134" t="str">
            <v xml:space="preserve"> </v>
          </cell>
        </row>
        <row r="1135">
          <cell r="B1135">
            <v>174605</v>
          </cell>
          <cell r="C1135" t="str">
            <v>SITF AHIL Cash and Investments</v>
          </cell>
          <cell r="D1135" t="str">
            <v>SITF AHIL</v>
          </cell>
          <cell r="E1135">
            <v>367</v>
          </cell>
          <cell r="F1135" t="str">
            <v>A</v>
          </cell>
          <cell r="G1135" t="str">
            <v>A</v>
          </cell>
          <cell r="H1135" t="str">
            <v>N</v>
          </cell>
          <cell r="I1135" t="str">
            <v>Asset</v>
          </cell>
          <cell r="J1135">
            <v>0</v>
          </cell>
          <cell r="K1135">
            <v>0</v>
          </cell>
          <cell r="L1135" t="str">
            <v xml:space="preserve"> </v>
          </cell>
          <cell r="M1135" t="str">
            <v xml:space="preserve"> </v>
          </cell>
          <cell r="N1135">
            <v>0</v>
          </cell>
          <cell r="O1135" t="str">
            <v xml:space="preserve"> </v>
          </cell>
          <cell r="P1135">
            <v>0</v>
          </cell>
          <cell r="Q1135">
            <v>0</v>
          </cell>
          <cell r="R1135" t="str">
            <v xml:space="preserve"> </v>
          </cell>
          <cell r="S1135" t="str">
            <v xml:space="preserve"> </v>
          </cell>
        </row>
        <row r="1136">
          <cell r="B1136">
            <v>174610</v>
          </cell>
          <cell r="C1136" t="str">
            <v>SITF Claim Payment Fund BOA</v>
          </cell>
          <cell r="D1136" t="str">
            <v>SITF Claim</v>
          </cell>
          <cell r="E1136">
            <v>367</v>
          </cell>
          <cell r="F1136" t="str">
            <v>A</v>
          </cell>
          <cell r="G1136" t="str">
            <v>A</v>
          </cell>
          <cell r="H1136" t="str">
            <v>N</v>
          </cell>
          <cell r="I1136" t="str">
            <v>Asset</v>
          </cell>
          <cell r="J1136">
            <v>0</v>
          </cell>
          <cell r="K1136">
            <v>0</v>
          </cell>
          <cell r="L1136" t="str">
            <v xml:space="preserve"> </v>
          </cell>
          <cell r="M1136" t="str">
            <v xml:space="preserve"> </v>
          </cell>
          <cell r="N1136">
            <v>0</v>
          </cell>
          <cell r="O1136" t="str">
            <v xml:space="preserve"> </v>
          </cell>
          <cell r="P1136">
            <v>0</v>
          </cell>
          <cell r="Q1136">
            <v>0</v>
          </cell>
          <cell r="R1136" t="str">
            <v xml:space="preserve"> </v>
          </cell>
          <cell r="S1136" t="str">
            <v xml:space="preserve"> </v>
          </cell>
        </row>
        <row r="1137">
          <cell r="B1137">
            <v>174615</v>
          </cell>
          <cell r="C1137" t="str">
            <v>SITF Claim Payment Fund CHP</v>
          </cell>
          <cell r="D1137" t="str">
            <v>SITF Cla33</v>
          </cell>
          <cell r="E1137">
            <v>367</v>
          </cell>
          <cell r="F1137" t="str">
            <v>A</v>
          </cell>
          <cell r="G1137" t="str">
            <v>A</v>
          </cell>
          <cell r="H1137" t="str">
            <v>N</v>
          </cell>
          <cell r="I1137" t="str">
            <v>Asset</v>
          </cell>
          <cell r="J1137">
            <v>0</v>
          </cell>
          <cell r="K1137">
            <v>0</v>
          </cell>
          <cell r="L1137" t="str">
            <v xml:space="preserve"> </v>
          </cell>
          <cell r="M1137" t="str">
            <v xml:space="preserve"> </v>
          </cell>
          <cell r="N1137">
            <v>0</v>
          </cell>
          <cell r="O1137" t="str">
            <v xml:space="preserve"> </v>
          </cell>
          <cell r="P1137">
            <v>0</v>
          </cell>
          <cell r="Q1137">
            <v>0</v>
          </cell>
          <cell r="R1137" t="str">
            <v xml:space="preserve"> </v>
          </cell>
          <cell r="S1137" t="str">
            <v xml:space="preserve"> </v>
          </cell>
        </row>
        <row r="1138">
          <cell r="B1138">
            <v>174620</v>
          </cell>
          <cell r="C1138" t="str">
            <v>SITFClaimPaymentFundGPhouse</v>
          </cell>
          <cell r="D1138" t="str">
            <v>SITFClaimP</v>
          </cell>
          <cell r="E1138">
            <v>367</v>
          </cell>
          <cell r="F1138" t="str">
            <v>A</v>
          </cell>
          <cell r="G1138" t="str">
            <v>A</v>
          </cell>
          <cell r="H1138" t="str">
            <v>N</v>
          </cell>
          <cell r="I1138" t="str">
            <v>Asset</v>
          </cell>
          <cell r="J1138">
            <v>0</v>
          </cell>
          <cell r="K1138">
            <v>0</v>
          </cell>
          <cell r="L1138" t="str">
            <v xml:space="preserve"> </v>
          </cell>
          <cell r="M1138" t="str">
            <v xml:space="preserve"> </v>
          </cell>
          <cell r="N1138">
            <v>0</v>
          </cell>
          <cell r="O1138" t="str">
            <v xml:space="preserve"> </v>
          </cell>
          <cell r="P1138">
            <v>0</v>
          </cell>
          <cell r="Q1138">
            <v>0</v>
          </cell>
          <cell r="R1138" t="str">
            <v xml:space="preserve"> </v>
          </cell>
          <cell r="S1138" t="str">
            <v xml:space="preserve"> </v>
          </cell>
        </row>
        <row r="1139">
          <cell r="B1139">
            <v>174625</v>
          </cell>
          <cell r="C1139" t="str">
            <v>SITFClaimPaymentFundMilwaukee</v>
          </cell>
          <cell r="D1139" t="str">
            <v>SITFClai40</v>
          </cell>
          <cell r="E1139">
            <v>367</v>
          </cell>
          <cell r="F1139" t="str">
            <v>A</v>
          </cell>
          <cell r="G1139" t="str">
            <v>A</v>
          </cell>
          <cell r="H1139" t="str">
            <v>N</v>
          </cell>
          <cell r="I1139" t="str">
            <v>Asset</v>
          </cell>
          <cell r="J1139">
            <v>0</v>
          </cell>
          <cell r="K1139">
            <v>0</v>
          </cell>
          <cell r="L1139" t="str">
            <v xml:space="preserve"> </v>
          </cell>
          <cell r="M1139" t="str">
            <v xml:space="preserve"> </v>
          </cell>
          <cell r="N1139">
            <v>0</v>
          </cell>
          <cell r="O1139" t="str">
            <v xml:space="preserve"> </v>
          </cell>
          <cell r="P1139">
            <v>0</v>
          </cell>
          <cell r="Q1139">
            <v>0</v>
          </cell>
          <cell r="R1139" t="str">
            <v xml:space="preserve"> </v>
          </cell>
          <cell r="S1139" t="str">
            <v xml:space="preserve"> </v>
          </cell>
        </row>
        <row r="1140">
          <cell r="B1140">
            <v>174630</v>
          </cell>
          <cell r="C1140" t="str">
            <v>SITFClaimPaymentFundOzaukee</v>
          </cell>
          <cell r="D1140" t="str">
            <v>SITFClai41</v>
          </cell>
          <cell r="E1140">
            <v>367</v>
          </cell>
          <cell r="F1140" t="str">
            <v>A</v>
          </cell>
          <cell r="G1140" t="str">
            <v>A</v>
          </cell>
          <cell r="H1140" t="str">
            <v>N</v>
          </cell>
          <cell r="I1140" t="str">
            <v>Asset</v>
          </cell>
          <cell r="J1140">
            <v>0</v>
          </cell>
          <cell r="K1140">
            <v>0</v>
          </cell>
          <cell r="L1140" t="str">
            <v xml:space="preserve"> </v>
          </cell>
          <cell r="M1140" t="str">
            <v xml:space="preserve"> </v>
          </cell>
          <cell r="N1140">
            <v>0</v>
          </cell>
          <cell r="O1140" t="str">
            <v xml:space="preserve"> </v>
          </cell>
          <cell r="P1140">
            <v>0</v>
          </cell>
          <cell r="Q1140">
            <v>0</v>
          </cell>
          <cell r="R1140" t="str">
            <v xml:space="preserve"> </v>
          </cell>
          <cell r="S1140" t="str">
            <v xml:space="preserve"> </v>
          </cell>
        </row>
        <row r="1141">
          <cell r="B1141">
            <v>174635</v>
          </cell>
          <cell r="C1141" t="str">
            <v>SITFClaimPaymentFundStVJax</v>
          </cell>
          <cell r="D1141" t="str">
            <v>SITFClai42</v>
          </cell>
          <cell r="E1141">
            <v>367</v>
          </cell>
          <cell r="F1141" t="str">
            <v>A</v>
          </cell>
          <cell r="G1141" t="str">
            <v>A</v>
          </cell>
          <cell r="H1141" t="str">
            <v>N</v>
          </cell>
          <cell r="I1141" t="str">
            <v>Asset</v>
          </cell>
          <cell r="J1141">
            <v>0</v>
          </cell>
          <cell r="K1141">
            <v>0</v>
          </cell>
          <cell r="L1141" t="str">
            <v xml:space="preserve"> </v>
          </cell>
          <cell r="M1141" t="str">
            <v xml:space="preserve"> </v>
          </cell>
          <cell r="N1141">
            <v>0</v>
          </cell>
          <cell r="O1141" t="str">
            <v xml:space="preserve"> </v>
          </cell>
          <cell r="P1141">
            <v>0</v>
          </cell>
          <cell r="Q1141">
            <v>0</v>
          </cell>
          <cell r="R1141" t="str">
            <v xml:space="preserve"> </v>
          </cell>
          <cell r="S1141" t="str">
            <v xml:space="preserve"> </v>
          </cell>
        </row>
        <row r="1142">
          <cell r="B1142">
            <v>174640</v>
          </cell>
          <cell r="C1142" t="str">
            <v>SITF Claim Payment Fund Unity</v>
          </cell>
          <cell r="D1142" t="str">
            <v>SITF Cla34</v>
          </cell>
          <cell r="E1142">
            <v>367</v>
          </cell>
          <cell r="F1142" t="str">
            <v>A</v>
          </cell>
          <cell r="G1142" t="str">
            <v>A</v>
          </cell>
          <cell r="H1142" t="str">
            <v>N</v>
          </cell>
          <cell r="I1142" t="str">
            <v>Asset</v>
          </cell>
          <cell r="J1142">
            <v>0</v>
          </cell>
          <cell r="K1142">
            <v>0</v>
          </cell>
          <cell r="L1142" t="str">
            <v xml:space="preserve"> </v>
          </cell>
          <cell r="M1142" t="str">
            <v xml:space="preserve"> </v>
          </cell>
          <cell r="N1142">
            <v>0</v>
          </cell>
          <cell r="O1142" t="str">
            <v xml:space="preserve"> </v>
          </cell>
          <cell r="P1142">
            <v>0</v>
          </cell>
          <cell r="Q1142">
            <v>0</v>
          </cell>
          <cell r="R1142" t="str">
            <v xml:space="preserve"> </v>
          </cell>
          <cell r="S1142" t="str">
            <v xml:space="preserve"> </v>
          </cell>
        </row>
        <row r="1143">
          <cell r="B1143">
            <v>174645</v>
          </cell>
          <cell r="C1143" t="str">
            <v>SITF Deposits MandT Inv Group</v>
          </cell>
          <cell r="D1143" t="str">
            <v>SITF Depos</v>
          </cell>
          <cell r="E1143">
            <v>367</v>
          </cell>
          <cell r="F1143" t="str">
            <v>A</v>
          </cell>
          <cell r="G1143" t="str">
            <v>A</v>
          </cell>
          <cell r="H1143" t="str">
            <v>N</v>
          </cell>
          <cell r="I1143" t="str">
            <v>Asset</v>
          </cell>
          <cell r="J1143">
            <v>0</v>
          </cell>
          <cell r="K1143">
            <v>0</v>
          </cell>
          <cell r="L1143" t="str">
            <v xml:space="preserve"> </v>
          </cell>
          <cell r="M1143" t="str">
            <v xml:space="preserve"> </v>
          </cell>
          <cell r="N1143">
            <v>0</v>
          </cell>
          <cell r="O1143" t="str">
            <v xml:space="preserve"> </v>
          </cell>
          <cell r="P1143">
            <v>0</v>
          </cell>
          <cell r="Q1143">
            <v>0</v>
          </cell>
          <cell r="R1143" t="str">
            <v xml:space="preserve"> </v>
          </cell>
          <cell r="S1143" t="str">
            <v xml:space="preserve"> </v>
          </cell>
        </row>
        <row r="1144">
          <cell r="B1144">
            <v>174650</v>
          </cell>
          <cell r="C1144" t="str">
            <v>SITF Other NonCurrent</v>
          </cell>
          <cell r="D1144" t="str">
            <v>SITF Other</v>
          </cell>
          <cell r="E1144">
            <v>367</v>
          </cell>
          <cell r="F1144" t="str">
            <v>A</v>
          </cell>
          <cell r="G1144" t="str">
            <v>A</v>
          </cell>
          <cell r="H1144" t="str">
            <v>N</v>
          </cell>
          <cell r="I1144" t="str">
            <v>Asset</v>
          </cell>
          <cell r="J1144">
            <v>0</v>
          </cell>
          <cell r="K1144">
            <v>0</v>
          </cell>
          <cell r="L1144" t="str">
            <v xml:space="preserve"> </v>
          </cell>
          <cell r="M1144" t="str">
            <v xml:space="preserve"> </v>
          </cell>
          <cell r="N1144">
            <v>0</v>
          </cell>
          <cell r="O1144" t="str">
            <v xml:space="preserve"> </v>
          </cell>
          <cell r="P1144">
            <v>0</v>
          </cell>
          <cell r="Q1144">
            <v>0</v>
          </cell>
          <cell r="R1144" t="str">
            <v xml:space="preserve"> </v>
          </cell>
          <cell r="S1144" t="str">
            <v xml:space="preserve"> </v>
          </cell>
        </row>
        <row r="1145">
          <cell r="B1145">
            <v>175600</v>
          </cell>
          <cell r="C1145" t="str">
            <v>Donor Restricted Permanent HSD</v>
          </cell>
          <cell r="D1145" t="str">
            <v>Donor Rest</v>
          </cell>
          <cell r="E1145">
            <v>367</v>
          </cell>
          <cell r="F1145" t="str">
            <v>A</v>
          </cell>
          <cell r="G1145" t="str">
            <v>A</v>
          </cell>
          <cell r="H1145" t="str">
            <v>N</v>
          </cell>
          <cell r="I1145" t="str">
            <v>Asset</v>
          </cell>
          <cell r="J1145">
            <v>0</v>
          </cell>
          <cell r="K1145">
            <v>0</v>
          </cell>
          <cell r="L1145" t="str">
            <v xml:space="preserve"> </v>
          </cell>
          <cell r="M1145" t="str">
            <v xml:space="preserve"> </v>
          </cell>
          <cell r="N1145">
            <v>0</v>
          </cell>
          <cell r="O1145" t="str">
            <v>HSD Cash</v>
          </cell>
          <cell r="P1145">
            <v>0</v>
          </cell>
          <cell r="Q1145">
            <v>0</v>
          </cell>
          <cell r="R1145" t="str">
            <v xml:space="preserve"> </v>
          </cell>
          <cell r="S1145" t="str">
            <v xml:space="preserve"> </v>
          </cell>
        </row>
        <row r="1146">
          <cell r="B1146">
            <v>175605</v>
          </cell>
          <cell r="C1146" t="str">
            <v>PermRestrEndowmentSetonstitute</v>
          </cell>
          <cell r="D1146" t="str">
            <v>PermRestrE</v>
          </cell>
          <cell r="E1146">
            <v>367</v>
          </cell>
          <cell r="F1146" t="str">
            <v>A</v>
          </cell>
          <cell r="G1146" t="str">
            <v>A</v>
          </cell>
          <cell r="H1146" t="str">
            <v>N</v>
          </cell>
          <cell r="I1146" t="str">
            <v>Asset</v>
          </cell>
          <cell r="J1146">
            <v>0</v>
          </cell>
          <cell r="K1146">
            <v>0</v>
          </cell>
          <cell r="L1146" t="str">
            <v xml:space="preserve"> </v>
          </cell>
          <cell r="M1146" t="str">
            <v xml:space="preserve"> </v>
          </cell>
          <cell r="N1146">
            <v>0</v>
          </cell>
          <cell r="O1146" t="str">
            <v xml:space="preserve"> </v>
          </cell>
          <cell r="P1146">
            <v>0</v>
          </cell>
          <cell r="Q1146">
            <v>0</v>
          </cell>
          <cell r="R1146" t="str">
            <v xml:space="preserve"> </v>
          </cell>
          <cell r="S1146" t="str">
            <v xml:space="preserve"> </v>
          </cell>
        </row>
        <row r="1147">
          <cell r="B1147">
            <v>176600</v>
          </cell>
          <cell r="C1147" t="str">
            <v>Donor Restricted Temporary HSD</v>
          </cell>
          <cell r="D1147" t="str">
            <v>DonorRest1</v>
          </cell>
          <cell r="E1147">
            <v>367</v>
          </cell>
          <cell r="F1147" t="str">
            <v>A</v>
          </cell>
          <cell r="G1147" t="str">
            <v>A</v>
          </cell>
          <cell r="H1147" t="str">
            <v>N</v>
          </cell>
          <cell r="I1147" t="str">
            <v>Asset</v>
          </cell>
          <cell r="J1147">
            <v>0</v>
          </cell>
          <cell r="K1147">
            <v>0</v>
          </cell>
          <cell r="L1147">
            <v>0</v>
          </cell>
          <cell r="M1147" t="str">
            <v xml:space="preserve"> </v>
          </cell>
          <cell r="N1147" t="str">
            <v>Legacy</v>
          </cell>
          <cell r="O1147" t="str">
            <v>HSD Cash</v>
          </cell>
          <cell r="P1147">
            <v>0</v>
          </cell>
          <cell r="Q1147">
            <v>0</v>
          </cell>
          <cell r="R1147" t="str">
            <v xml:space="preserve"> </v>
          </cell>
          <cell r="S1147" t="str">
            <v xml:space="preserve"> </v>
          </cell>
        </row>
        <row r="1148">
          <cell r="B1148">
            <v>176605</v>
          </cell>
          <cell r="C1148" t="str">
            <v>Donor Restricted Temp HSD Med</v>
          </cell>
          <cell r="D1148" t="str">
            <v>DonorRest2</v>
          </cell>
          <cell r="E1148">
            <v>367</v>
          </cell>
          <cell r="F1148" t="str">
            <v>A</v>
          </cell>
          <cell r="G1148" t="str">
            <v>A</v>
          </cell>
          <cell r="H1148" t="str">
            <v>N</v>
          </cell>
          <cell r="I1148" t="str">
            <v>Asset</v>
          </cell>
          <cell r="J1148">
            <v>0</v>
          </cell>
          <cell r="K1148">
            <v>0</v>
          </cell>
          <cell r="L1148" t="str">
            <v xml:space="preserve"> </v>
          </cell>
          <cell r="M1148" t="str">
            <v xml:space="preserve"> </v>
          </cell>
          <cell r="N1148">
            <v>0</v>
          </cell>
          <cell r="O1148" t="str">
            <v xml:space="preserve"> </v>
          </cell>
          <cell r="P1148">
            <v>0</v>
          </cell>
          <cell r="Q1148">
            <v>0</v>
          </cell>
          <cell r="R1148" t="str">
            <v xml:space="preserve"> </v>
          </cell>
          <cell r="S1148" t="str">
            <v xml:space="preserve"> </v>
          </cell>
        </row>
        <row r="1149">
          <cell r="B1149">
            <v>176606</v>
          </cell>
          <cell r="C1149" t="str">
            <v>WellsofHopeELegacyFund</v>
          </cell>
          <cell r="D1149" t="str">
            <v>WellsofHop</v>
          </cell>
          <cell r="E1149">
            <v>367</v>
          </cell>
          <cell r="F1149" t="str">
            <v>A</v>
          </cell>
          <cell r="G1149" t="str">
            <v>A</v>
          </cell>
          <cell r="H1149" t="str">
            <v>N</v>
          </cell>
          <cell r="I1149" t="str">
            <v>Asset</v>
          </cell>
          <cell r="J1149">
            <v>0</v>
          </cell>
          <cell r="K1149">
            <v>0</v>
          </cell>
          <cell r="L1149" t="str">
            <v xml:space="preserve"> </v>
          </cell>
          <cell r="M1149" t="str">
            <v xml:space="preserve"> </v>
          </cell>
          <cell r="N1149">
            <v>0</v>
          </cell>
          <cell r="O1149" t="str">
            <v xml:space="preserve"> </v>
          </cell>
          <cell r="P1149">
            <v>0</v>
          </cell>
          <cell r="Q1149">
            <v>0</v>
          </cell>
          <cell r="R1149" t="str">
            <v xml:space="preserve"> </v>
          </cell>
          <cell r="S1149" t="str">
            <v xml:space="preserve"> </v>
          </cell>
        </row>
        <row r="1150">
          <cell r="B1150">
            <v>177600</v>
          </cell>
          <cell r="C1150" t="str">
            <v>DueTo From UnRestricted Funds</v>
          </cell>
          <cell r="D1150" t="str">
            <v>DueTo From</v>
          </cell>
          <cell r="E1150">
            <v>367</v>
          </cell>
          <cell r="F1150" t="str">
            <v>A</v>
          </cell>
          <cell r="G1150" t="str">
            <v>A</v>
          </cell>
          <cell r="H1150" t="str">
            <v>N</v>
          </cell>
          <cell r="I1150" t="str">
            <v>Asset</v>
          </cell>
          <cell r="J1150">
            <v>0</v>
          </cell>
          <cell r="K1150">
            <v>0</v>
          </cell>
          <cell r="L1150" t="str">
            <v xml:space="preserve"> </v>
          </cell>
          <cell r="M1150" t="str">
            <v xml:space="preserve"> </v>
          </cell>
          <cell r="N1150">
            <v>0</v>
          </cell>
          <cell r="O1150" t="str">
            <v xml:space="preserve"> </v>
          </cell>
          <cell r="P1150">
            <v>0</v>
          </cell>
          <cell r="Q1150">
            <v>0</v>
          </cell>
          <cell r="R1150" t="str">
            <v xml:space="preserve"> </v>
          </cell>
          <cell r="S1150" t="str">
            <v xml:space="preserve"> </v>
          </cell>
        </row>
        <row r="1151">
          <cell r="B1151">
            <v>177605</v>
          </cell>
          <cell r="C1151" t="str">
            <v>DueToFromTempRestrictedFunds</v>
          </cell>
          <cell r="D1151" t="str">
            <v>DueToFromT</v>
          </cell>
          <cell r="E1151">
            <v>367</v>
          </cell>
          <cell r="F1151" t="str">
            <v>A</v>
          </cell>
          <cell r="G1151" t="str">
            <v>A</v>
          </cell>
          <cell r="H1151" t="str">
            <v>N</v>
          </cell>
          <cell r="I1151" t="str">
            <v>Asset</v>
          </cell>
          <cell r="J1151">
            <v>0</v>
          </cell>
          <cell r="K1151">
            <v>0</v>
          </cell>
          <cell r="L1151" t="str">
            <v xml:space="preserve"> </v>
          </cell>
          <cell r="M1151" t="str">
            <v xml:space="preserve"> </v>
          </cell>
          <cell r="N1151">
            <v>0</v>
          </cell>
          <cell r="O1151" t="str">
            <v xml:space="preserve"> </v>
          </cell>
          <cell r="P1151">
            <v>0</v>
          </cell>
          <cell r="Q1151">
            <v>0</v>
          </cell>
          <cell r="R1151" t="str">
            <v xml:space="preserve"> </v>
          </cell>
          <cell r="S1151" t="str">
            <v xml:space="preserve"> </v>
          </cell>
        </row>
        <row r="1152">
          <cell r="B1152">
            <v>177620</v>
          </cell>
          <cell r="C1152" t="str">
            <v>DonorRestrictedPermanentNonHSD</v>
          </cell>
          <cell r="D1152" t="str">
            <v>DonorRestr</v>
          </cell>
          <cell r="E1152">
            <v>367</v>
          </cell>
          <cell r="F1152" t="str">
            <v>A</v>
          </cell>
          <cell r="G1152" t="str">
            <v>A</v>
          </cell>
          <cell r="H1152" t="str">
            <v>N</v>
          </cell>
          <cell r="I1152" t="str">
            <v>Asset</v>
          </cell>
          <cell r="J1152">
            <v>0</v>
          </cell>
          <cell r="K1152">
            <v>0</v>
          </cell>
          <cell r="L1152" t="str">
            <v xml:space="preserve"> </v>
          </cell>
          <cell r="M1152" t="str">
            <v xml:space="preserve"> </v>
          </cell>
          <cell r="N1152">
            <v>0</v>
          </cell>
          <cell r="O1152" t="str">
            <v xml:space="preserve"> </v>
          </cell>
          <cell r="P1152">
            <v>0</v>
          </cell>
          <cell r="Q1152">
            <v>0</v>
          </cell>
          <cell r="R1152" t="str">
            <v xml:space="preserve"> </v>
          </cell>
          <cell r="S1152" t="str">
            <v xml:space="preserve"> </v>
          </cell>
        </row>
        <row r="1153">
          <cell r="B1153">
            <v>177630</v>
          </cell>
          <cell r="C1153" t="str">
            <v>CharRemaderTrustPermRestr</v>
          </cell>
          <cell r="D1153" t="str">
            <v>CharRemade</v>
          </cell>
          <cell r="E1153">
            <v>367</v>
          </cell>
          <cell r="F1153" t="str">
            <v>A</v>
          </cell>
          <cell r="G1153" t="str">
            <v>A</v>
          </cell>
          <cell r="H1153" t="str">
            <v>N</v>
          </cell>
          <cell r="I1153" t="str">
            <v>Asset</v>
          </cell>
          <cell r="J1153">
            <v>0</v>
          </cell>
          <cell r="K1153">
            <v>0</v>
          </cell>
          <cell r="L1153" t="str">
            <v xml:space="preserve"> </v>
          </cell>
          <cell r="M1153" t="str">
            <v xml:space="preserve"> </v>
          </cell>
          <cell r="N1153">
            <v>0</v>
          </cell>
          <cell r="O1153" t="str">
            <v xml:space="preserve"> </v>
          </cell>
          <cell r="P1153">
            <v>0</v>
          </cell>
          <cell r="Q1153">
            <v>0</v>
          </cell>
          <cell r="R1153" t="str">
            <v xml:space="preserve"> </v>
          </cell>
          <cell r="S1153" t="str">
            <v xml:space="preserve"> </v>
          </cell>
        </row>
        <row r="1154">
          <cell r="B1154">
            <v>177631</v>
          </cell>
          <cell r="C1154" t="str">
            <v>DonorRestr NnHSD InvestRecv</v>
          </cell>
          <cell r="D1154" t="str">
            <v>DonorRest4</v>
          </cell>
          <cell r="E1154">
            <v>367</v>
          </cell>
          <cell r="F1154" t="str">
            <v>A</v>
          </cell>
          <cell r="G1154" t="str">
            <v>A</v>
          </cell>
          <cell r="H1154" t="str">
            <v>N</v>
          </cell>
          <cell r="I1154" t="str">
            <v>Asset</v>
          </cell>
          <cell r="J1154">
            <v>0</v>
          </cell>
          <cell r="K1154">
            <v>0</v>
          </cell>
          <cell r="L1154" t="str">
            <v xml:space="preserve"> </v>
          </cell>
          <cell r="M1154" t="str">
            <v xml:space="preserve"> </v>
          </cell>
          <cell r="N1154">
            <v>0</v>
          </cell>
          <cell r="O1154" t="str">
            <v xml:space="preserve"> </v>
          </cell>
          <cell r="P1154">
            <v>0</v>
          </cell>
          <cell r="Q1154">
            <v>0</v>
          </cell>
          <cell r="R1154" t="str">
            <v xml:space="preserve"> </v>
          </cell>
          <cell r="S1154" t="str">
            <v xml:space="preserve"> </v>
          </cell>
        </row>
        <row r="1155">
          <cell r="B1155">
            <v>177632</v>
          </cell>
          <cell r="C1155" t="str">
            <v>NonHSD Dnr Restr VeitBower</v>
          </cell>
          <cell r="D1155" t="str">
            <v>NonHSD Dnr</v>
          </cell>
          <cell r="E1155">
            <v>367</v>
          </cell>
          <cell r="F1155" t="str">
            <v>A</v>
          </cell>
          <cell r="G1155" t="str">
            <v>A</v>
          </cell>
          <cell r="H1155" t="str">
            <v>N</v>
          </cell>
          <cell r="I1155" t="str">
            <v>Asset</v>
          </cell>
          <cell r="J1155">
            <v>0</v>
          </cell>
          <cell r="K1155">
            <v>0</v>
          </cell>
          <cell r="L1155" t="str">
            <v xml:space="preserve"> </v>
          </cell>
          <cell r="M1155" t="str">
            <v xml:space="preserve"> </v>
          </cell>
          <cell r="N1155">
            <v>0</v>
          </cell>
          <cell r="O1155" t="str">
            <v xml:space="preserve"> </v>
          </cell>
          <cell r="P1155">
            <v>0</v>
          </cell>
          <cell r="Q1155">
            <v>0</v>
          </cell>
          <cell r="R1155" t="str">
            <v xml:space="preserve"> </v>
          </cell>
          <cell r="S1155" t="str">
            <v xml:space="preserve"> </v>
          </cell>
        </row>
        <row r="1156">
          <cell r="B1156">
            <v>177635</v>
          </cell>
          <cell r="C1156" t="str">
            <v>InterestinFoundationPermRestr</v>
          </cell>
          <cell r="D1156" t="str">
            <v>Interestin</v>
          </cell>
          <cell r="E1156">
            <v>367</v>
          </cell>
          <cell r="F1156" t="str">
            <v>A</v>
          </cell>
          <cell r="G1156" t="str">
            <v>A</v>
          </cell>
          <cell r="H1156" t="str">
            <v>N</v>
          </cell>
          <cell r="I1156" t="str">
            <v>Asset</v>
          </cell>
          <cell r="J1156">
            <v>0</v>
          </cell>
          <cell r="K1156">
            <v>0</v>
          </cell>
          <cell r="L1156" t="str">
            <v xml:space="preserve"> </v>
          </cell>
          <cell r="M1156" t="str">
            <v xml:space="preserve"> </v>
          </cell>
          <cell r="N1156">
            <v>0</v>
          </cell>
          <cell r="O1156" t="str">
            <v xml:space="preserve"> </v>
          </cell>
          <cell r="P1156">
            <v>0</v>
          </cell>
          <cell r="Q1156">
            <v>0</v>
          </cell>
          <cell r="R1156" t="str">
            <v xml:space="preserve"> </v>
          </cell>
          <cell r="S1156" t="str">
            <v xml:space="preserve"> </v>
          </cell>
        </row>
        <row r="1157">
          <cell r="B1157">
            <v>177800</v>
          </cell>
          <cell r="C1157" t="str">
            <v>PermPledgesRecvNonCurr</v>
          </cell>
          <cell r="D1157" t="str">
            <v>PrmPldgRNC</v>
          </cell>
          <cell r="E1157">
            <v>367</v>
          </cell>
          <cell r="F1157" t="str">
            <v>A</v>
          </cell>
          <cell r="G1157" t="str">
            <v>A</v>
          </cell>
          <cell r="H1157" t="str">
            <v>N</v>
          </cell>
          <cell r="I1157" t="str">
            <v>Asset</v>
          </cell>
          <cell r="J1157">
            <v>0</v>
          </cell>
          <cell r="K1157">
            <v>0</v>
          </cell>
          <cell r="L1157">
            <v>0</v>
          </cell>
          <cell r="M1157">
            <v>0</v>
          </cell>
          <cell r="N1157">
            <v>0</v>
          </cell>
          <cell r="O1157">
            <v>0</v>
          </cell>
          <cell r="P1157">
            <v>0</v>
          </cell>
          <cell r="Q1157">
            <v>0</v>
          </cell>
          <cell r="R1157">
            <v>0</v>
          </cell>
          <cell r="S1157">
            <v>0</v>
          </cell>
        </row>
        <row r="1158">
          <cell r="B1158">
            <v>177801</v>
          </cell>
          <cell r="C1158" t="str">
            <v>PermPledgesRecvNnCurrBD</v>
          </cell>
          <cell r="D1158" t="str">
            <v>PmPdgRNCBD</v>
          </cell>
          <cell r="E1158">
            <v>367</v>
          </cell>
          <cell r="F1158" t="str">
            <v>A</v>
          </cell>
          <cell r="G1158" t="str">
            <v>A</v>
          </cell>
          <cell r="H1158" t="str">
            <v>N</v>
          </cell>
          <cell r="I1158" t="str">
            <v>Asset</v>
          </cell>
          <cell r="J1158">
            <v>0</v>
          </cell>
          <cell r="K1158">
            <v>0</v>
          </cell>
          <cell r="L1158">
            <v>0</v>
          </cell>
          <cell r="M1158">
            <v>0</v>
          </cell>
          <cell r="N1158">
            <v>0</v>
          </cell>
          <cell r="O1158">
            <v>0</v>
          </cell>
          <cell r="P1158">
            <v>0</v>
          </cell>
          <cell r="Q1158">
            <v>0</v>
          </cell>
          <cell r="R1158">
            <v>0</v>
          </cell>
          <cell r="S1158">
            <v>0</v>
          </cell>
        </row>
        <row r="1159">
          <cell r="B1159">
            <v>177802</v>
          </cell>
          <cell r="C1159" t="str">
            <v>PermPledgesRecvNnCurrDisc</v>
          </cell>
          <cell r="D1159" t="str">
            <v>PmPldgRNCD</v>
          </cell>
          <cell r="E1159">
            <v>367</v>
          </cell>
          <cell r="F1159" t="str">
            <v>A</v>
          </cell>
          <cell r="G1159" t="str">
            <v>A</v>
          </cell>
          <cell r="H1159" t="str">
            <v>N</v>
          </cell>
          <cell r="I1159" t="str">
            <v>Asset</v>
          </cell>
          <cell r="J1159">
            <v>0</v>
          </cell>
          <cell r="K1159">
            <v>0</v>
          </cell>
          <cell r="L1159">
            <v>0</v>
          </cell>
          <cell r="M1159">
            <v>0</v>
          </cell>
          <cell r="N1159">
            <v>0</v>
          </cell>
          <cell r="O1159">
            <v>0</v>
          </cell>
          <cell r="P1159">
            <v>0</v>
          </cell>
          <cell r="Q1159">
            <v>0</v>
          </cell>
          <cell r="R1159">
            <v>0</v>
          </cell>
          <cell r="S1159">
            <v>0</v>
          </cell>
        </row>
        <row r="1160">
          <cell r="B1160">
            <v>179600</v>
          </cell>
          <cell r="C1160" t="str">
            <v>TempDueToFrm UnRestrictd Funds</v>
          </cell>
          <cell r="D1160" t="str">
            <v>DueTo Fro1</v>
          </cell>
          <cell r="E1160">
            <v>367</v>
          </cell>
          <cell r="F1160" t="str">
            <v>A</v>
          </cell>
          <cell r="G1160" t="str">
            <v>A</v>
          </cell>
          <cell r="H1160" t="str">
            <v>N</v>
          </cell>
          <cell r="I1160" t="str">
            <v>Asset</v>
          </cell>
          <cell r="J1160">
            <v>0</v>
          </cell>
          <cell r="K1160">
            <v>0</v>
          </cell>
          <cell r="L1160" t="str">
            <v xml:space="preserve"> </v>
          </cell>
          <cell r="M1160" t="str">
            <v xml:space="preserve"> </v>
          </cell>
          <cell r="N1160">
            <v>0</v>
          </cell>
          <cell r="O1160" t="str">
            <v xml:space="preserve"> </v>
          </cell>
          <cell r="P1160">
            <v>0</v>
          </cell>
          <cell r="Q1160">
            <v>0</v>
          </cell>
          <cell r="R1160" t="str">
            <v xml:space="preserve"> </v>
          </cell>
          <cell r="S1160" t="str">
            <v xml:space="preserve"> </v>
          </cell>
        </row>
        <row r="1161">
          <cell r="B1161">
            <v>179605</v>
          </cell>
          <cell r="C1161" t="str">
            <v>DueToFromPermRestrictedFunds</v>
          </cell>
          <cell r="D1161" t="str">
            <v>DueToFromP</v>
          </cell>
          <cell r="E1161">
            <v>367</v>
          </cell>
          <cell r="F1161" t="str">
            <v>A</v>
          </cell>
          <cell r="G1161" t="str">
            <v>A</v>
          </cell>
          <cell r="H1161" t="str">
            <v>N</v>
          </cell>
          <cell r="I1161" t="str">
            <v>Asset</v>
          </cell>
          <cell r="J1161">
            <v>0</v>
          </cell>
          <cell r="K1161">
            <v>0</v>
          </cell>
          <cell r="L1161" t="str">
            <v xml:space="preserve"> </v>
          </cell>
          <cell r="M1161" t="str">
            <v xml:space="preserve"> </v>
          </cell>
          <cell r="N1161">
            <v>0</v>
          </cell>
          <cell r="O1161" t="str">
            <v xml:space="preserve"> </v>
          </cell>
          <cell r="P1161">
            <v>0</v>
          </cell>
          <cell r="Q1161">
            <v>0</v>
          </cell>
          <cell r="R1161" t="str">
            <v xml:space="preserve"> </v>
          </cell>
          <cell r="S1161" t="str">
            <v xml:space="preserve"> </v>
          </cell>
        </row>
        <row r="1162">
          <cell r="B1162">
            <v>179620</v>
          </cell>
          <cell r="C1162" t="str">
            <v>Donor Restricted Temp NonHSD</v>
          </cell>
          <cell r="D1162" t="str">
            <v>DonorRest3</v>
          </cell>
          <cell r="E1162">
            <v>367</v>
          </cell>
          <cell r="F1162" t="str">
            <v>A</v>
          </cell>
          <cell r="G1162" t="str">
            <v>A</v>
          </cell>
          <cell r="H1162" t="str">
            <v>N</v>
          </cell>
          <cell r="I1162" t="str">
            <v>Asset</v>
          </cell>
          <cell r="J1162">
            <v>0</v>
          </cell>
          <cell r="K1162">
            <v>0</v>
          </cell>
          <cell r="L1162" t="str">
            <v xml:space="preserve"> </v>
          </cell>
          <cell r="M1162" t="str">
            <v xml:space="preserve"> </v>
          </cell>
          <cell r="N1162">
            <v>0</v>
          </cell>
          <cell r="O1162" t="str">
            <v xml:space="preserve"> </v>
          </cell>
          <cell r="P1162">
            <v>0</v>
          </cell>
          <cell r="Q1162">
            <v>0</v>
          </cell>
          <cell r="R1162" t="str">
            <v xml:space="preserve"> </v>
          </cell>
          <cell r="S1162" t="str">
            <v xml:space="preserve"> </v>
          </cell>
        </row>
        <row r="1163">
          <cell r="B1163">
            <v>179621</v>
          </cell>
          <cell r="C1163" t="str">
            <v>DonorRestrictedTempNonHSDUnrea</v>
          </cell>
          <cell r="D1163" t="str">
            <v>DonorRest5</v>
          </cell>
          <cell r="E1163">
            <v>367</v>
          </cell>
          <cell r="F1163" t="str">
            <v>A</v>
          </cell>
          <cell r="G1163" t="str">
            <v>A</v>
          </cell>
          <cell r="H1163" t="str">
            <v>N</v>
          </cell>
          <cell r="I1163" t="str">
            <v>Asset</v>
          </cell>
          <cell r="J1163">
            <v>0</v>
          </cell>
          <cell r="K1163">
            <v>0</v>
          </cell>
          <cell r="L1163" t="str">
            <v xml:space="preserve"> </v>
          </cell>
          <cell r="M1163" t="str">
            <v xml:space="preserve"> </v>
          </cell>
          <cell r="N1163">
            <v>0</v>
          </cell>
          <cell r="O1163" t="str">
            <v xml:space="preserve"> </v>
          </cell>
          <cell r="P1163">
            <v>0</v>
          </cell>
          <cell r="Q1163">
            <v>0</v>
          </cell>
          <cell r="R1163" t="str">
            <v xml:space="preserve"> </v>
          </cell>
          <cell r="S1163" t="str">
            <v xml:space="preserve"> </v>
          </cell>
        </row>
        <row r="1164">
          <cell r="B1164">
            <v>179622</v>
          </cell>
          <cell r="C1164" t="str">
            <v>St Anthony Capital Trust</v>
          </cell>
          <cell r="D1164" t="str">
            <v>St Anthony</v>
          </cell>
          <cell r="E1164">
            <v>367</v>
          </cell>
          <cell r="F1164" t="str">
            <v>A</v>
          </cell>
          <cell r="G1164" t="str">
            <v>A</v>
          </cell>
          <cell r="H1164" t="str">
            <v>N</v>
          </cell>
          <cell r="I1164" t="str">
            <v>Asset</v>
          </cell>
          <cell r="J1164">
            <v>0</v>
          </cell>
          <cell r="K1164">
            <v>0</v>
          </cell>
          <cell r="L1164" t="str">
            <v xml:space="preserve"> </v>
          </cell>
          <cell r="M1164" t="str">
            <v xml:space="preserve"> </v>
          </cell>
          <cell r="N1164">
            <v>0</v>
          </cell>
          <cell r="O1164" t="str">
            <v xml:space="preserve"> </v>
          </cell>
          <cell r="P1164">
            <v>0</v>
          </cell>
          <cell r="Q1164">
            <v>0</v>
          </cell>
          <cell r="R1164" t="str">
            <v xml:space="preserve"> </v>
          </cell>
          <cell r="S1164" t="str">
            <v xml:space="preserve"> </v>
          </cell>
        </row>
        <row r="1165">
          <cell r="B1165">
            <v>179625</v>
          </cell>
          <cell r="C1165" t="str">
            <v>CharRemaderTrustTempRestr</v>
          </cell>
          <cell r="D1165" t="str">
            <v>CharRmdrTR</v>
          </cell>
          <cell r="E1165">
            <v>367</v>
          </cell>
          <cell r="F1165" t="str">
            <v>A</v>
          </cell>
          <cell r="G1165" t="str">
            <v>A</v>
          </cell>
          <cell r="H1165" t="str">
            <v>N</v>
          </cell>
          <cell r="I1165" t="str">
            <v>Asset</v>
          </cell>
          <cell r="J1165">
            <v>0</v>
          </cell>
          <cell r="K1165">
            <v>0</v>
          </cell>
          <cell r="L1165" t="str">
            <v xml:space="preserve"> </v>
          </cell>
          <cell r="M1165" t="str">
            <v xml:space="preserve"> </v>
          </cell>
          <cell r="N1165">
            <v>0</v>
          </cell>
          <cell r="O1165" t="str">
            <v xml:space="preserve"> </v>
          </cell>
          <cell r="P1165">
            <v>0</v>
          </cell>
          <cell r="Q1165">
            <v>0</v>
          </cell>
          <cell r="R1165" t="str">
            <v xml:space="preserve"> </v>
          </cell>
          <cell r="S1165" t="str">
            <v xml:space="preserve"> </v>
          </cell>
        </row>
        <row r="1166">
          <cell r="B1166">
            <v>179626</v>
          </cell>
          <cell r="C1166" t="str">
            <v>Non HSD Restricted Trusts</v>
          </cell>
          <cell r="D1166" t="str">
            <v>Non HSD Re</v>
          </cell>
          <cell r="E1166">
            <v>367</v>
          </cell>
          <cell r="F1166" t="str">
            <v>A</v>
          </cell>
          <cell r="G1166" t="str">
            <v>A</v>
          </cell>
          <cell r="H1166" t="str">
            <v>N</v>
          </cell>
          <cell r="I1166" t="str">
            <v>Asset</v>
          </cell>
          <cell r="J1166">
            <v>0</v>
          </cell>
          <cell r="K1166">
            <v>0</v>
          </cell>
          <cell r="L1166" t="str">
            <v xml:space="preserve"> </v>
          </cell>
          <cell r="M1166" t="str">
            <v xml:space="preserve"> </v>
          </cell>
          <cell r="N1166">
            <v>0</v>
          </cell>
          <cell r="O1166" t="str">
            <v xml:space="preserve"> </v>
          </cell>
          <cell r="P1166">
            <v>0</v>
          </cell>
          <cell r="Q1166">
            <v>0</v>
          </cell>
          <cell r="R1166" t="str">
            <v xml:space="preserve"> </v>
          </cell>
          <cell r="S1166" t="str">
            <v xml:space="preserve"> </v>
          </cell>
        </row>
        <row r="1167">
          <cell r="B1167">
            <v>179635</v>
          </cell>
          <cell r="C1167" t="str">
            <v>FoundationGrantsPayableContra</v>
          </cell>
          <cell r="D1167" t="str">
            <v>Foundation</v>
          </cell>
          <cell r="E1167">
            <v>367</v>
          </cell>
          <cell r="F1167" t="str">
            <v>A</v>
          </cell>
          <cell r="G1167" t="str">
            <v>A</v>
          </cell>
          <cell r="H1167" t="str">
            <v>N</v>
          </cell>
          <cell r="I1167" t="str">
            <v>Asset</v>
          </cell>
          <cell r="J1167">
            <v>0</v>
          </cell>
          <cell r="K1167">
            <v>0</v>
          </cell>
          <cell r="L1167" t="str">
            <v xml:space="preserve"> </v>
          </cell>
          <cell r="M1167" t="str">
            <v xml:space="preserve"> </v>
          </cell>
          <cell r="N1167">
            <v>0</v>
          </cell>
          <cell r="O1167" t="str">
            <v xml:space="preserve"> </v>
          </cell>
          <cell r="P1167">
            <v>0</v>
          </cell>
          <cell r="Q1167">
            <v>0</v>
          </cell>
          <cell r="R1167" t="str">
            <v xml:space="preserve"> </v>
          </cell>
          <cell r="S1167" t="str">
            <v xml:space="preserve"> </v>
          </cell>
        </row>
        <row r="1168">
          <cell r="B1168">
            <v>179640</v>
          </cell>
          <cell r="C1168" t="str">
            <v>InterestinFoundationTempRestr</v>
          </cell>
          <cell r="D1168" t="str">
            <v>Interesti1</v>
          </cell>
          <cell r="E1168">
            <v>367</v>
          </cell>
          <cell r="F1168" t="str">
            <v>A</v>
          </cell>
          <cell r="G1168" t="str">
            <v>A</v>
          </cell>
          <cell r="H1168" t="str">
            <v>N</v>
          </cell>
          <cell r="I1168" t="str">
            <v>Asset</v>
          </cell>
          <cell r="J1168">
            <v>0</v>
          </cell>
          <cell r="K1168">
            <v>0</v>
          </cell>
          <cell r="L1168" t="str">
            <v xml:space="preserve"> </v>
          </cell>
          <cell r="M1168" t="str">
            <v xml:space="preserve"> </v>
          </cell>
          <cell r="N1168">
            <v>0</v>
          </cell>
          <cell r="O1168" t="str">
            <v xml:space="preserve"> </v>
          </cell>
          <cell r="P1168">
            <v>0</v>
          </cell>
          <cell r="Q1168">
            <v>0</v>
          </cell>
          <cell r="R1168" t="str">
            <v xml:space="preserve"> </v>
          </cell>
          <cell r="S1168" t="str">
            <v xml:space="preserve"> </v>
          </cell>
        </row>
        <row r="1169">
          <cell r="B1169">
            <v>179800</v>
          </cell>
          <cell r="C1169" t="str">
            <v>Pledges Recv NonCurr Portion</v>
          </cell>
          <cell r="D1169" t="str">
            <v>Pledges Re</v>
          </cell>
          <cell r="E1169">
            <v>367</v>
          </cell>
          <cell r="F1169" t="str">
            <v>A</v>
          </cell>
          <cell r="G1169" t="str">
            <v>A</v>
          </cell>
          <cell r="H1169" t="str">
            <v>N</v>
          </cell>
          <cell r="I1169" t="str">
            <v>Asset</v>
          </cell>
          <cell r="J1169">
            <v>0</v>
          </cell>
          <cell r="K1169">
            <v>0</v>
          </cell>
          <cell r="L1169" t="str">
            <v xml:space="preserve"> </v>
          </cell>
          <cell r="M1169" t="str">
            <v xml:space="preserve"> </v>
          </cell>
          <cell r="N1169">
            <v>0</v>
          </cell>
          <cell r="O1169" t="str">
            <v xml:space="preserve"> </v>
          </cell>
          <cell r="P1169">
            <v>0</v>
          </cell>
          <cell r="Q1169">
            <v>0</v>
          </cell>
          <cell r="R1169" t="str">
            <v xml:space="preserve"> </v>
          </cell>
          <cell r="S1169" t="str">
            <v xml:space="preserve"> </v>
          </cell>
        </row>
        <row r="1170">
          <cell r="B1170">
            <v>179805</v>
          </cell>
          <cell r="C1170" t="str">
            <v>PldgsRecvNnCurrPrtnBadDebtAllw</v>
          </cell>
          <cell r="D1170" t="str">
            <v>PldgsRecvN</v>
          </cell>
          <cell r="E1170">
            <v>367</v>
          </cell>
          <cell r="F1170" t="str">
            <v>A</v>
          </cell>
          <cell r="G1170" t="str">
            <v>A</v>
          </cell>
          <cell r="H1170" t="str">
            <v>N</v>
          </cell>
          <cell r="I1170" t="str">
            <v>Asset</v>
          </cell>
          <cell r="J1170">
            <v>0</v>
          </cell>
          <cell r="K1170">
            <v>0</v>
          </cell>
          <cell r="L1170" t="str">
            <v xml:space="preserve"> </v>
          </cell>
          <cell r="M1170" t="str">
            <v xml:space="preserve"> </v>
          </cell>
          <cell r="N1170">
            <v>0</v>
          </cell>
          <cell r="O1170" t="str">
            <v xml:space="preserve"> </v>
          </cell>
          <cell r="P1170">
            <v>0</v>
          </cell>
          <cell r="Q1170">
            <v>0</v>
          </cell>
          <cell r="R1170" t="str">
            <v xml:space="preserve"> </v>
          </cell>
          <cell r="S1170" t="str">
            <v xml:space="preserve"> </v>
          </cell>
        </row>
        <row r="1171">
          <cell r="B1171">
            <v>179810</v>
          </cell>
          <cell r="C1171" t="str">
            <v>PldgsRecvNnCurrPrtnDiscPermRes</v>
          </cell>
          <cell r="D1171" t="str">
            <v>PldgsRec88</v>
          </cell>
          <cell r="E1171">
            <v>367</v>
          </cell>
          <cell r="F1171" t="str">
            <v>A</v>
          </cell>
          <cell r="G1171" t="str">
            <v>A</v>
          </cell>
          <cell r="H1171" t="str">
            <v>N</v>
          </cell>
          <cell r="I1171" t="str">
            <v>Asset</v>
          </cell>
          <cell r="J1171">
            <v>0</v>
          </cell>
          <cell r="K1171">
            <v>0</v>
          </cell>
          <cell r="L1171" t="str">
            <v xml:space="preserve"> </v>
          </cell>
          <cell r="M1171" t="str">
            <v xml:space="preserve"> </v>
          </cell>
          <cell r="N1171">
            <v>0</v>
          </cell>
          <cell r="O1171" t="str">
            <v xml:space="preserve"> </v>
          </cell>
          <cell r="P1171">
            <v>0</v>
          </cell>
          <cell r="Q1171">
            <v>0</v>
          </cell>
          <cell r="R1171" t="str">
            <v xml:space="preserve"> </v>
          </cell>
          <cell r="S1171" t="str">
            <v xml:space="preserve"> </v>
          </cell>
        </row>
        <row r="1172">
          <cell r="B1172">
            <v>180000</v>
          </cell>
          <cell r="C1172" t="str">
            <v>Other Investments Other</v>
          </cell>
          <cell r="D1172" t="str">
            <v>Other Inve</v>
          </cell>
          <cell r="E1172">
            <v>367</v>
          </cell>
          <cell r="F1172" t="str">
            <v>A</v>
          </cell>
          <cell r="G1172" t="str">
            <v>A</v>
          </cell>
          <cell r="H1172" t="str">
            <v>N</v>
          </cell>
          <cell r="I1172" t="str">
            <v>Asset</v>
          </cell>
          <cell r="J1172">
            <v>0</v>
          </cell>
          <cell r="K1172">
            <v>0</v>
          </cell>
          <cell r="L1172">
            <v>0</v>
          </cell>
          <cell r="M1172" t="str">
            <v xml:space="preserve"> </v>
          </cell>
          <cell r="N1172" t="str">
            <v>Legacy</v>
          </cell>
          <cell r="O1172" t="str">
            <v>HSD Cash</v>
          </cell>
          <cell r="P1172">
            <v>0</v>
          </cell>
          <cell r="Q1172">
            <v>0</v>
          </cell>
          <cell r="R1172" t="str">
            <v xml:space="preserve"> </v>
          </cell>
          <cell r="S1172" t="str">
            <v xml:space="preserve"> </v>
          </cell>
        </row>
        <row r="1173">
          <cell r="B1173">
            <v>180001</v>
          </cell>
          <cell r="C1173" t="str">
            <v>AlphaContraCash</v>
          </cell>
          <cell r="D1173" t="str">
            <v>AlpCntCash</v>
          </cell>
          <cell r="E1173">
            <v>367</v>
          </cell>
          <cell r="F1173" t="str">
            <v>A</v>
          </cell>
          <cell r="G1173" t="str">
            <v>A</v>
          </cell>
          <cell r="H1173" t="str">
            <v>N</v>
          </cell>
          <cell r="I1173" t="str">
            <v>Asset</v>
          </cell>
          <cell r="J1173">
            <v>0</v>
          </cell>
          <cell r="K1173">
            <v>0</v>
          </cell>
          <cell r="L1173">
            <v>0</v>
          </cell>
          <cell r="M1173">
            <v>0</v>
          </cell>
          <cell r="N1173">
            <v>0</v>
          </cell>
          <cell r="O1173">
            <v>0</v>
          </cell>
          <cell r="P1173">
            <v>0</v>
          </cell>
          <cell r="Q1173">
            <v>0</v>
          </cell>
          <cell r="R1173">
            <v>0</v>
          </cell>
          <cell r="S1173">
            <v>0</v>
          </cell>
        </row>
        <row r="1174">
          <cell r="B1174">
            <v>180005</v>
          </cell>
          <cell r="C1174" t="str">
            <v>Other vests Pension Prefundg</v>
          </cell>
          <cell r="D1174" t="str">
            <v>Other vest</v>
          </cell>
          <cell r="E1174">
            <v>367</v>
          </cell>
          <cell r="F1174" t="str">
            <v>A</v>
          </cell>
          <cell r="G1174" t="str">
            <v>A</v>
          </cell>
          <cell r="H1174" t="str">
            <v>N</v>
          </cell>
          <cell r="I1174" t="str">
            <v>Asset</v>
          </cell>
          <cell r="J1174">
            <v>0</v>
          </cell>
          <cell r="K1174">
            <v>0</v>
          </cell>
          <cell r="L1174" t="str">
            <v xml:space="preserve"> </v>
          </cell>
          <cell r="M1174" t="str">
            <v xml:space="preserve"> </v>
          </cell>
          <cell r="N1174">
            <v>0</v>
          </cell>
          <cell r="O1174" t="str">
            <v>HSD Cash</v>
          </cell>
          <cell r="P1174">
            <v>0</v>
          </cell>
          <cell r="Q1174">
            <v>0</v>
          </cell>
          <cell r="R1174" t="str">
            <v xml:space="preserve"> </v>
          </cell>
          <cell r="S1174" t="str">
            <v xml:space="preserve"> </v>
          </cell>
        </row>
        <row r="1175">
          <cell r="B1175">
            <v>180006</v>
          </cell>
          <cell r="C1175" t="str">
            <v>OthrvestPensionPrefundgUnrzd</v>
          </cell>
          <cell r="D1175" t="str">
            <v>OthrvestPe</v>
          </cell>
          <cell r="E1175">
            <v>367</v>
          </cell>
          <cell r="F1175" t="str">
            <v>A</v>
          </cell>
          <cell r="G1175" t="str">
            <v>A</v>
          </cell>
          <cell r="H1175" t="str">
            <v>N</v>
          </cell>
          <cell r="I1175" t="str">
            <v>Asset</v>
          </cell>
          <cell r="J1175">
            <v>0</v>
          </cell>
          <cell r="K1175">
            <v>0</v>
          </cell>
          <cell r="L1175" t="str">
            <v xml:space="preserve"> </v>
          </cell>
          <cell r="M1175" t="str">
            <v xml:space="preserve"> </v>
          </cell>
          <cell r="N1175">
            <v>0</v>
          </cell>
          <cell r="O1175" t="str">
            <v>HSD Cash</v>
          </cell>
          <cell r="P1175">
            <v>0</v>
          </cell>
          <cell r="Q1175">
            <v>0</v>
          </cell>
          <cell r="R1175" t="str">
            <v xml:space="preserve"> </v>
          </cell>
          <cell r="S1175" t="str">
            <v xml:space="preserve"> </v>
          </cell>
        </row>
        <row r="1176">
          <cell r="B1176">
            <v>180010</v>
          </cell>
          <cell r="C1176" t="str">
            <v>HSD Excess Operating Cash</v>
          </cell>
          <cell r="D1176" t="str">
            <v>HSD Excess</v>
          </cell>
          <cell r="E1176">
            <v>367</v>
          </cell>
          <cell r="F1176" t="str">
            <v>A</v>
          </cell>
          <cell r="G1176" t="str">
            <v>A</v>
          </cell>
          <cell r="H1176" t="str">
            <v>N</v>
          </cell>
          <cell r="I1176" t="str">
            <v>Asset</v>
          </cell>
          <cell r="J1176">
            <v>0</v>
          </cell>
          <cell r="K1176">
            <v>0</v>
          </cell>
          <cell r="L1176" t="str">
            <v xml:space="preserve"> </v>
          </cell>
          <cell r="M1176" t="str">
            <v xml:space="preserve"> </v>
          </cell>
          <cell r="N1176">
            <v>0</v>
          </cell>
          <cell r="O1176" t="str">
            <v>Cash</v>
          </cell>
          <cell r="P1176">
            <v>0</v>
          </cell>
          <cell r="Q1176">
            <v>0</v>
          </cell>
          <cell r="R1176" t="str">
            <v xml:space="preserve"> </v>
          </cell>
          <cell r="S1176" t="str">
            <v xml:space="preserve"> </v>
          </cell>
        </row>
        <row r="1177">
          <cell r="B1177">
            <v>180015</v>
          </cell>
          <cell r="C1177" t="str">
            <v>AccruedIncomeReceivable</v>
          </cell>
          <cell r="D1177" t="str">
            <v>AccIncRec</v>
          </cell>
          <cell r="E1177">
            <v>36892</v>
          </cell>
          <cell r="F1177" t="str">
            <v>A</v>
          </cell>
          <cell r="G1177" t="str">
            <v>A</v>
          </cell>
          <cell r="H1177" t="str">
            <v>N</v>
          </cell>
          <cell r="I1177" t="str">
            <v>Asset</v>
          </cell>
          <cell r="J1177">
            <v>0</v>
          </cell>
          <cell r="K1177">
            <v>0</v>
          </cell>
          <cell r="L1177" t="str">
            <v xml:space="preserve"> </v>
          </cell>
          <cell r="M1177" t="str">
            <v xml:space="preserve"> </v>
          </cell>
          <cell r="N1177">
            <v>0</v>
          </cell>
          <cell r="O1177" t="str">
            <v xml:space="preserve"> </v>
          </cell>
          <cell r="P1177">
            <v>0</v>
          </cell>
          <cell r="Q1177">
            <v>0</v>
          </cell>
          <cell r="R1177" t="str">
            <v xml:space="preserve"> </v>
          </cell>
          <cell r="S1177" t="str">
            <v xml:space="preserve"> </v>
          </cell>
        </row>
        <row r="1178">
          <cell r="B1178">
            <v>180015</v>
          </cell>
          <cell r="C1178" t="str">
            <v>AccruedIncomeReceivable</v>
          </cell>
          <cell r="D1178" t="str">
            <v>AccIncRec</v>
          </cell>
          <cell r="E1178">
            <v>367</v>
          </cell>
          <cell r="F1178" t="str">
            <v>A</v>
          </cell>
          <cell r="G1178" t="str">
            <v>A</v>
          </cell>
          <cell r="H1178" t="str">
            <v>N</v>
          </cell>
          <cell r="I1178" t="str">
            <v>Asset</v>
          </cell>
          <cell r="J1178">
            <v>0</v>
          </cell>
          <cell r="K1178">
            <v>0</v>
          </cell>
          <cell r="L1178" t="str">
            <v xml:space="preserve"> </v>
          </cell>
          <cell r="M1178" t="str">
            <v xml:space="preserve"> </v>
          </cell>
          <cell r="N1178">
            <v>0</v>
          </cell>
          <cell r="O1178" t="str">
            <v xml:space="preserve"> </v>
          </cell>
          <cell r="P1178">
            <v>0</v>
          </cell>
          <cell r="Q1178">
            <v>0</v>
          </cell>
          <cell r="R1178" t="str">
            <v xml:space="preserve"> </v>
          </cell>
          <cell r="S1178" t="str">
            <v xml:space="preserve"> </v>
          </cell>
        </row>
        <row r="1179">
          <cell r="B1179">
            <v>180050</v>
          </cell>
          <cell r="C1179" t="str">
            <v>AccrIntRecHSDLoans</v>
          </cell>
          <cell r="D1179" t="str">
            <v>AcIntHSDLn</v>
          </cell>
          <cell r="E1179">
            <v>36892</v>
          </cell>
          <cell r="F1179" t="str">
            <v>A</v>
          </cell>
          <cell r="G1179" t="str">
            <v>A</v>
          </cell>
          <cell r="H1179" t="str">
            <v>N</v>
          </cell>
          <cell r="I1179" t="str">
            <v>Asset</v>
          </cell>
          <cell r="J1179">
            <v>0</v>
          </cell>
          <cell r="K1179">
            <v>0</v>
          </cell>
          <cell r="L1179" t="str">
            <v xml:space="preserve"> </v>
          </cell>
          <cell r="M1179" t="str">
            <v xml:space="preserve"> </v>
          </cell>
          <cell r="N1179">
            <v>0</v>
          </cell>
          <cell r="O1179" t="str">
            <v xml:space="preserve"> </v>
          </cell>
          <cell r="P1179">
            <v>0</v>
          </cell>
          <cell r="Q1179">
            <v>0</v>
          </cell>
          <cell r="R1179" t="str">
            <v xml:space="preserve"> </v>
          </cell>
          <cell r="S1179" t="str">
            <v xml:space="preserve"> </v>
          </cell>
        </row>
        <row r="1180">
          <cell r="B1180">
            <v>180050</v>
          </cell>
          <cell r="C1180" t="str">
            <v>AccrIntRecHSDLoans</v>
          </cell>
          <cell r="D1180" t="str">
            <v>AcIntHSDLn</v>
          </cell>
          <cell r="E1180">
            <v>367</v>
          </cell>
          <cell r="F1180" t="str">
            <v>A</v>
          </cell>
          <cell r="G1180" t="str">
            <v>A</v>
          </cell>
          <cell r="H1180" t="str">
            <v>N</v>
          </cell>
          <cell r="I1180" t="str">
            <v>Asset</v>
          </cell>
          <cell r="J1180">
            <v>0</v>
          </cell>
          <cell r="K1180">
            <v>0</v>
          </cell>
          <cell r="L1180" t="str">
            <v xml:space="preserve"> </v>
          </cell>
          <cell r="M1180" t="str">
            <v xml:space="preserve"> </v>
          </cell>
          <cell r="N1180">
            <v>0</v>
          </cell>
          <cell r="O1180" t="str">
            <v xml:space="preserve"> </v>
          </cell>
          <cell r="P1180">
            <v>0</v>
          </cell>
          <cell r="Q1180">
            <v>0</v>
          </cell>
          <cell r="R1180" t="str">
            <v xml:space="preserve"> </v>
          </cell>
          <cell r="S1180" t="str">
            <v xml:space="preserve"> </v>
          </cell>
        </row>
        <row r="1181">
          <cell r="B1181">
            <v>180060</v>
          </cell>
          <cell r="C1181" t="str">
            <v>AccrIntRecHSDLoansTroy</v>
          </cell>
          <cell r="D1181" t="str">
            <v>AcIntHSDLT</v>
          </cell>
          <cell r="E1181">
            <v>36892</v>
          </cell>
          <cell r="F1181" t="str">
            <v>A</v>
          </cell>
          <cell r="G1181" t="str">
            <v>A</v>
          </cell>
          <cell r="H1181" t="str">
            <v>N</v>
          </cell>
          <cell r="I1181" t="str">
            <v>Asset</v>
          </cell>
          <cell r="J1181">
            <v>0</v>
          </cell>
          <cell r="K1181">
            <v>0</v>
          </cell>
          <cell r="L1181" t="str">
            <v xml:space="preserve"> </v>
          </cell>
          <cell r="M1181" t="str">
            <v xml:space="preserve"> </v>
          </cell>
          <cell r="N1181">
            <v>0</v>
          </cell>
          <cell r="O1181" t="str">
            <v xml:space="preserve"> </v>
          </cell>
          <cell r="P1181">
            <v>0</v>
          </cell>
          <cell r="Q1181">
            <v>0</v>
          </cell>
          <cell r="R1181" t="str">
            <v xml:space="preserve"> </v>
          </cell>
          <cell r="S1181" t="str">
            <v xml:space="preserve"> </v>
          </cell>
        </row>
        <row r="1182">
          <cell r="B1182">
            <v>180060</v>
          </cell>
          <cell r="C1182" t="str">
            <v>AccrIntRecHSDLoansTroy</v>
          </cell>
          <cell r="D1182" t="str">
            <v>AcIntHSDLT</v>
          </cell>
          <cell r="E1182">
            <v>367</v>
          </cell>
          <cell r="F1182" t="str">
            <v>A</v>
          </cell>
          <cell r="G1182" t="str">
            <v>A</v>
          </cell>
          <cell r="H1182" t="str">
            <v>N</v>
          </cell>
          <cell r="I1182" t="str">
            <v>Asset</v>
          </cell>
          <cell r="J1182">
            <v>0</v>
          </cell>
          <cell r="K1182">
            <v>0</v>
          </cell>
          <cell r="L1182" t="str">
            <v xml:space="preserve"> </v>
          </cell>
          <cell r="M1182" t="str">
            <v xml:space="preserve"> </v>
          </cell>
          <cell r="N1182">
            <v>0</v>
          </cell>
          <cell r="O1182" t="str">
            <v xml:space="preserve"> </v>
          </cell>
          <cell r="P1182">
            <v>0</v>
          </cell>
          <cell r="Q1182">
            <v>0</v>
          </cell>
          <cell r="R1182" t="str">
            <v xml:space="preserve"> </v>
          </cell>
          <cell r="S1182" t="str">
            <v xml:space="preserve"> </v>
          </cell>
        </row>
        <row r="1183">
          <cell r="B1183">
            <v>180070</v>
          </cell>
          <cell r="C1183" t="str">
            <v>AccrIntRecHSDLoansLeonard</v>
          </cell>
          <cell r="D1183" t="str">
            <v>AcIntHSDLL</v>
          </cell>
          <cell r="E1183">
            <v>36892</v>
          </cell>
          <cell r="F1183" t="str">
            <v>A</v>
          </cell>
          <cell r="G1183" t="str">
            <v>A</v>
          </cell>
          <cell r="H1183" t="str">
            <v>N</v>
          </cell>
          <cell r="I1183" t="str">
            <v>Asset</v>
          </cell>
          <cell r="J1183">
            <v>0</v>
          </cell>
          <cell r="K1183">
            <v>0</v>
          </cell>
          <cell r="L1183" t="str">
            <v xml:space="preserve"> </v>
          </cell>
          <cell r="M1183" t="str">
            <v xml:space="preserve"> </v>
          </cell>
          <cell r="N1183">
            <v>0</v>
          </cell>
          <cell r="O1183" t="str">
            <v xml:space="preserve"> </v>
          </cell>
          <cell r="P1183">
            <v>0</v>
          </cell>
          <cell r="Q1183">
            <v>0</v>
          </cell>
          <cell r="R1183" t="str">
            <v xml:space="preserve"> </v>
          </cell>
          <cell r="S1183" t="str">
            <v xml:space="preserve"> </v>
          </cell>
        </row>
        <row r="1184">
          <cell r="B1184">
            <v>180070</v>
          </cell>
          <cell r="C1184" t="str">
            <v>AccrIntRecHSDLoansLeonard</v>
          </cell>
          <cell r="D1184" t="str">
            <v>AcIntHSDLL</v>
          </cell>
          <cell r="E1184">
            <v>367</v>
          </cell>
          <cell r="F1184" t="str">
            <v>A</v>
          </cell>
          <cell r="G1184" t="str">
            <v>A</v>
          </cell>
          <cell r="H1184" t="str">
            <v>N</v>
          </cell>
          <cell r="I1184" t="str">
            <v>Asset</v>
          </cell>
          <cell r="J1184">
            <v>0</v>
          </cell>
          <cell r="K1184">
            <v>0</v>
          </cell>
          <cell r="L1184" t="str">
            <v xml:space="preserve"> </v>
          </cell>
          <cell r="M1184" t="str">
            <v xml:space="preserve"> </v>
          </cell>
          <cell r="N1184">
            <v>0</v>
          </cell>
          <cell r="O1184" t="str">
            <v xml:space="preserve"> </v>
          </cell>
          <cell r="P1184">
            <v>0</v>
          </cell>
          <cell r="Q1184">
            <v>0</v>
          </cell>
          <cell r="R1184" t="str">
            <v xml:space="preserve"> </v>
          </cell>
          <cell r="S1184" t="str">
            <v xml:space="preserve"> </v>
          </cell>
        </row>
        <row r="1185">
          <cell r="B1185">
            <v>180075</v>
          </cell>
          <cell r="C1185" t="str">
            <v>AccrIntRecHSDLadyofPeace</v>
          </cell>
          <cell r="D1185" t="str">
            <v>AcIntHSDLP</v>
          </cell>
          <cell r="E1185">
            <v>36892</v>
          </cell>
          <cell r="F1185" t="str">
            <v>A</v>
          </cell>
          <cell r="G1185" t="str">
            <v>A</v>
          </cell>
          <cell r="H1185" t="str">
            <v>N</v>
          </cell>
          <cell r="I1185" t="str">
            <v>Asset</v>
          </cell>
          <cell r="J1185">
            <v>0</v>
          </cell>
          <cell r="K1185">
            <v>0</v>
          </cell>
          <cell r="L1185" t="str">
            <v xml:space="preserve"> </v>
          </cell>
          <cell r="M1185" t="str">
            <v xml:space="preserve"> </v>
          </cell>
          <cell r="N1185">
            <v>0</v>
          </cell>
          <cell r="O1185" t="str">
            <v xml:space="preserve"> </v>
          </cell>
          <cell r="P1185">
            <v>0</v>
          </cell>
          <cell r="Q1185">
            <v>0</v>
          </cell>
          <cell r="R1185" t="str">
            <v xml:space="preserve"> </v>
          </cell>
          <cell r="S1185" t="str">
            <v xml:space="preserve"> </v>
          </cell>
        </row>
        <row r="1186">
          <cell r="B1186">
            <v>180075</v>
          </cell>
          <cell r="C1186" t="str">
            <v>AccrIntRecHSDLadyofPeace</v>
          </cell>
          <cell r="D1186" t="str">
            <v>AcIntHSDLP</v>
          </cell>
          <cell r="E1186">
            <v>367</v>
          </cell>
          <cell r="F1186" t="str">
            <v>A</v>
          </cell>
          <cell r="G1186" t="str">
            <v>A</v>
          </cell>
          <cell r="H1186" t="str">
            <v>N</v>
          </cell>
          <cell r="I1186" t="str">
            <v>Asset</v>
          </cell>
          <cell r="J1186">
            <v>0</v>
          </cell>
          <cell r="K1186">
            <v>0</v>
          </cell>
          <cell r="L1186" t="str">
            <v xml:space="preserve"> </v>
          </cell>
          <cell r="M1186" t="str">
            <v xml:space="preserve"> </v>
          </cell>
          <cell r="N1186">
            <v>0</v>
          </cell>
          <cell r="O1186" t="str">
            <v xml:space="preserve"> </v>
          </cell>
          <cell r="P1186">
            <v>0</v>
          </cell>
          <cell r="Q1186">
            <v>0</v>
          </cell>
          <cell r="R1186" t="str">
            <v xml:space="preserve"> </v>
          </cell>
          <cell r="S1186" t="str">
            <v xml:space="preserve"> </v>
          </cell>
        </row>
        <row r="1187">
          <cell r="B1187">
            <v>180100</v>
          </cell>
          <cell r="C1187" t="str">
            <v>OtherInvActisEmerging3</v>
          </cell>
          <cell r="D1187" t="str">
            <v>OIActEmg3</v>
          </cell>
          <cell r="E1187">
            <v>36892</v>
          </cell>
          <cell r="F1187" t="str">
            <v>A</v>
          </cell>
          <cell r="G1187" t="str">
            <v>A</v>
          </cell>
          <cell r="H1187" t="str">
            <v>N</v>
          </cell>
          <cell r="I1187" t="str">
            <v>Asset</v>
          </cell>
          <cell r="J1187">
            <v>0</v>
          </cell>
          <cell r="K1187">
            <v>0</v>
          </cell>
          <cell r="L1187" t="str">
            <v xml:space="preserve"> </v>
          </cell>
          <cell r="M1187" t="str">
            <v xml:space="preserve"> </v>
          </cell>
          <cell r="N1187">
            <v>0</v>
          </cell>
          <cell r="O1187" t="str">
            <v xml:space="preserve"> </v>
          </cell>
          <cell r="P1187">
            <v>0</v>
          </cell>
          <cell r="Q1187">
            <v>0</v>
          </cell>
          <cell r="R1187" t="str">
            <v xml:space="preserve"> </v>
          </cell>
          <cell r="S1187" t="str">
            <v xml:space="preserve"> </v>
          </cell>
        </row>
        <row r="1188">
          <cell r="B1188">
            <v>180100</v>
          </cell>
          <cell r="C1188" t="str">
            <v>OtherInvActisEmerging3</v>
          </cell>
          <cell r="D1188" t="str">
            <v>OIActEmg3</v>
          </cell>
          <cell r="E1188">
            <v>367</v>
          </cell>
          <cell r="F1188" t="str">
            <v>A</v>
          </cell>
          <cell r="G1188" t="str">
            <v>A</v>
          </cell>
          <cell r="H1188" t="str">
            <v>N</v>
          </cell>
          <cell r="I1188" t="str">
            <v>Asset</v>
          </cell>
          <cell r="J1188">
            <v>0</v>
          </cell>
          <cell r="K1188">
            <v>0</v>
          </cell>
          <cell r="L1188" t="str">
            <v xml:space="preserve"> </v>
          </cell>
          <cell r="M1188" t="str">
            <v xml:space="preserve"> </v>
          </cell>
          <cell r="N1188">
            <v>0</v>
          </cell>
          <cell r="O1188" t="str">
            <v xml:space="preserve"> </v>
          </cell>
          <cell r="P1188">
            <v>0</v>
          </cell>
          <cell r="Q1188">
            <v>0</v>
          </cell>
          <cell r="R1188" t="str">
            <v xml:space="preserve"> </v>
          </cell>
          <cell r="S1188" t="str">
            <v xml:space="preserve"> </v>
          </cell>
        </row>
        <row r="1189">
          <cell r="B1189">
            <v>180105</v>
          </cell>
          <cell r="C1189" t="str">
            <v>OtherInvAGRealtyVII</v>
          </cell>
          <cell r="D1189" t="str">
            <v>OIAGRty7</v>
          </cell>
          <cell r="E1189">
            <v>36892</v>
          </cell>
          <cell r="F1189" t="str">
            <v>A</v>
          </cell>
          <cell r="G1189" t="str">
            <v>A</v>
          </cell>
          <cell r="H1189" t="str">
            <v>N</v>
          </cell>
          <cell r="I1189" t="str">
            <v>Asset</v>
          </cell>
          <cell r="J1189">
            <v>0</v>
          </cell>
          <cell r="K1189">
            <v>0</v>
          </cell>
          <cell r="L1189" t="str">
            <v xml:space="preserve"> </v>
          </cell>
          <cell r="M1189" t="str">
            <v xml:space="preserve"> </v>
          </cell>
          <cell r="N1189">
            <v>0</v>
          </cell>
          <cell r="O1189" t="str">
            <v xml:space="preserve"> </v>
          </cell>
          <cell r="P1189">
            <v>0</v>
          </cell>
          <cell r="Q1189">
            <v>0</v>
          </cell>
          <cell r="R1189" t="str">
            <v xml:space="preserve"> </v>
          </cell>
          <cell r="S1189" t="str">
            <v xml:space="preserve"> </v>
          </cell>
        </row>
        <row r="1190">
          <cell r="B1190">
            <v>180105</v>
          </cell>
          <cell r="C1190" t="str">
            <v>OtherInvAGRealtyVII</v>
          </cell>
          <cell r="D1190" t="str">
            <v>OIAGRty7</v>
          </cell>
          <cell r="E1190">
            <v>367</v>
          </cell>
          <cell r="F1190" t="str">
            <v>A</v>
          </cell>
          <cell r="G1190" t="str">
            <v>A</v>
          </cell>
          <cell r="H1190" t="str">
            <v>N</v>
          </cell>
          <cell r="I1190" t="str">
            <v>Asset</v>
          </cell>
          <cell r="J1190">
            <v>0</v>
          </cell>
          <cell r="K1190">
            <v>0</v>
          </cell>
          <cell r="L1190" t="str">
            <v xml:space="preserve"> </v>
          </cell>
          <cell r="M1190" t="str">
            <v xml:space="preserve"> </v>
          </cell>
          <cell r="N1190">
            <v>0</v>
          </cell>
          <cell r="O1190" t="str">
            <v xml:space="preserve"> </v>
          </cell>
          <cell r="P1190">
            <v>0</v>
          </cell>
          <cell r="Q1190">
            <v>0</v>
          </cell>
          <cell r="R1190" t="str">
            <v xml:space="preserve"> </v>
          </cell>
          <cell r="S1190" t="str">
            <v xml:space="preserve"> </v>
          </cell>
        </row>
        <row r="1191">
          <cell r="B1191">
            <v>180110</v>
          </cell>
          <cell r="C1191" t="str">
            <v>OtherInvAGRealtyVIII</v>
          </cell>
          <cell r="D1191" t="str">
            <v>OIAGRty8</v>
          </cell>
          <cell r="E1191">
            <v>36892</v>
          </cell>
          <cell r="F1191" t="str">
            <v>A</v>
          </cell>
          <cell r="G1191" t="str">
            <v>A</v>
          </cell>
          <cell r="H1191" t="str">
            <v>N</v>
          </cell>
          <cell r="I1191" t="str">
            <v>Asset</v>
          </cell>
          <cell r="J1191">
            <v>0</v>
          </cell>
          <cell r="K1191">
            <v>0</v>
          </cell>
          <cell r="L1191" t="str">
            <v xml:space="preserve"> </v>
          </cell>
          <cell r="M1191" t="str">
            <v xml:space="preserve"> </v>
          </cell>
          <cell r="N1191">
            <v>0</v>
          </cell>
          <cell r="O1191" t="str">
            <v xml:space="preserve"> </v>
          </cell>
          <cell r="P1191">
            <v>0</v>
          </cell>
          <cell r="Q1191">
            <v>0</v>
          </cell>
          <cell r="R1191" t="str">
            <v xml:space="preserve"> </v>
          </cell>
          <cell r="S1191" t="str">
            <v xml:space="preserve"> </v>
          </cell>
        </row>
        <row r="1192">
          <cell r="B1192">
            <v>180110</v>
          </cell>
          <cell r="C1192" t="str">
            <v>OtherInvAGRealtyVIII</v>
          </cell>
          <cell r="D1192" t="str">
            <v>OIAGRty8</v>
          </cell>
          <cell r="E1192">
            <v>367</v>
          </cell>
          <cell r="F1192" t="str">
            <v>A</v>
          </cell>
          <cell r="G1192" t="str">
            <v>A</v>
          </cell>
          <cell r="H1192" t="str">
            <v>N</v>
          </cell>
          <cell r="I1192" t="str">
            <v>Asset</v>
          </cell>
          <cell r="J1192">
            <v>0</v>
          </cell>
          <cell r="K1192">
            <v>0</v>
          </cell>
          <cell r="L1192" t="str">
            <v xml:space="preserve"> </v>
          </cell>
          <cell r="M1192" t="str">
            <v xml:space="preserve"> </v>
          </cell>
          <cell r="N1192">
            <v>0</v>
          </cell>
          <cell r="O1192" t="str">
            <v xml:space="preserve"> </v>
          </cell>
          <cell r="P1192">
            <v>0</v>
          </cell>
          <cell r="Q1192">
            <v>0</v>
          </cell>
          <cell r="R1192" t="str">
            <v xml:space="preserve"> </v>
          </cell>
          <cell r="S1192" t="str">
            <v xml:space="preserve"> </v>
          </cell>
        </row>
        <row r="1193">
          <cell r="B1193">
            <v>180125</v>
          </cell>
          <cell r="C1193" t="str">
            <v>OtherInvAmiya</v>
          </cell>
          <cell r="D1193" t="str">
            <v>OIAMiya</v>
          </cell>
          <cell r="E1193">
            <v>36892</v>
          </cell>
          <cell r="F1193" t="str">
            <v>A</v>
          </cell>
          <cell r="G1193" t="str">
            <v>A</v>
          </cell>
          <cell r="H1193" t="str">
            <v>N</v>
          </cell>
          <cell r="I1193" t="str">
            <v>Asset</v>
          </cell>
          <cell r="J1193">
            <v>0</v>
          </cell>
          <cell r="K1193">
            <v>0</v>
          </cell>
          <cell r="L1193" t="str">
            <v xml:space="preserve"> </v>
          </cell>
          <cell r="M1193" t="str">
            <v xml:space="preserve"> </v>
          </cell>
          <cell r="N1193">
            <v>0</v>
          </cell>
          <cell r="O1193" t="str">
            <v xml:space="preserve"> </v>
          </cell>
          <cell r="P1193">
            <v>0</v>
          </cell>
          <cell r="Q1193">
            <v>0</v>
          </cell>
          <cell r="R1193" t="str">
            <v xml:space="preserve"> </v>
          </cell>
          <cell r="S1193" t="str">
            <v xml:space="preserve"> </v>
          </cell>
        </row>
        <row r="1194">
          <cell r="B1194">
            <v>180125</v>
          </cell>
          <cell r="C1194" t="str">
            <v>OtherInvAmiya</v>
          </cell>
          <cell r="D1194" t="str">
            <v>OIAMiya</v>
          </cell>
          <cell r="E1194">
            <v>367</v>
          </cell>
          <cell r="F1194" t="str">
            <v>A</v>
          </cell>
          <cell r="G1194" t="str">
            <v>A</v>
          </cell>
          <cell r="H1194" t="str">
            <v>N</v>
          </cell>
          <cell r="I1194" t="str">
            <v>Asset</v>
          </cell>
          <cell r="J1194">
            <v>0</v>
          </cell>
          <cell r="K1194">
            <v>0</v>
          </cell>
          <cell r="L1194" t="str">
            <v xml:space="preserve"> </v>
          </cell>
          <cell r="M1194" t="str">
            <v xml:space="preserve"> </v>
          </cell>
          <cell r="N1194">
            <v>0</v>
          </cell>
          <cell r="O1194" t="str">
            <v xml:space="preserve"> </v>
          </cell>
          <cell r="P1194">
            <v>0</v>
          </cell>
          <cell r="Q1194">
            <v>0</v>
          </cell>
          <cell r="R1194" t="str">
            <v xml:space="preserve"> </v>
          </cell>
          <cell r="S1194" t="str">
            <v xml:space="preserve"> </v>
          </cell>
        </row>
        <row r="1195">
          <cell r="B1195">
            <v>180130</v>
          </cell>
          <cell r="C1195" t="str">
            <v>OtherInvAQRGlobal</v>
          </cell>
          <cell r="D1195" t="str">
            <v>OIAQRG</v>
          </cell>
          <cell r="E1195">
            <v>36892</v>
          </cell>
          <cell r="F1195" t="str">
            <v>A</v>
          </cell>
          <cell r="G1195" t="str">
            <v>A</v>
          </cell>
          <cell r="H1195" t="str">
            <v>N</v>
          </cell>
          <cell r="I1195" t="str">
            <v>Asset</v>
          </cell>
          <cell r="J1195">
            <v>0</v>
          </cell>
          <cell r="K1195">
            <v>0</v>
          </cell>
          <cell r="L1195" t="str">
            <v xml:space="preserve"> </v>
          </cell>
          <cell r="M1195" t="str">
            <v xml:space="preserve"> </v>
          </cell>
          <cell r="N1195">
            <v>0</v>
          </cell>
          <cell r="O1195" t="str">
            <v xml:space="preserve"> </v>
          </cell>
          <cell r="P1195">
            <v>0</v>
          </cell>
          <cell r="Q1195">
            <v>0</v>
          </cell>
          <cell r="R1195" t="str">
            <v xml:space="preserve"> </v>
          </cell>
          <cell r="S1195" t="str">
            <v xml:space="preserve"> </v>
          </cell>
        </row>
        <row r="1196">
          <cell r="B1196">
            <v>180130</v>
          </cell>
          <cell r="C1196" t="str">
            <v>OtherInvAQRGlobal</v>
          </cell>
          <cell r="D1196" t="str">
            <v>OIAQRG</v>
          </cell>
          <cell r="E1196">
            <v>367</v>
          </cell>
          <cell r="F1196" t="str">
            <v>A</v>
          </cell>
          <cell r="G1196" t="str">
            <v>A</v>
          </cell>
          <cell r="H1196" t="str">
            <v>N</v>
          </cell>
          <cell r="I1196" t="str">
            <v>Asset</v>
          </cell>
          <cell r="J1196">
            <v>0</v>
          </cell>
          <cell r="K1196">
            <v>0</v>
          </cell>
          <cell r="L1196" t="str">
            <v xml:space="preserve"> </v>
          </cell>
          <cell r="M1196" t="str">
            <v xml:space="preserve"> </v>
          </cell>
          <cell r="N1196">
            <v>0</v>
          </cell>
          <cell r="O1196" t="str">
            <v xml:space="preserve"> </v>
          </cell>
          <cell r="P1196">
            <v>0</v>
          </cell>
          <cell r="Q1196">
            <v>0</v>
          </cell>
          <cell r="R1196" t="str">
            <v xml:space="preserve"> </v>
          </cell>
          <cell r="S1196" t="str">
            <v xml:space="preserve"> </v>
          </cell>
        </row>
        <row r="1197">
          <cell r="B1197">
            <v>180140</v>
          </cell>
          <cell r="C1197" t="str">
            <v>OtherInvAXA</v>
          </cell>
          <cell r="D1197" t="str">
            <v>OIAXA</v>
          </cell>
          <cell r="E1197">
            <v>36892</v>
          </cell>
          <cell r="F1197" t="str">
            <v>A</v>
          </cell>
          <cell r="G1197" t="str">
            <v>A</v>
          </cell>
          <cell r="H1197" t="str">
            <v>N</v>
          </cell>
          <cell r="I1197" t="str">
            <v>Asset</v>
          </cell>
          <cell r="J1197">
            <v>0</v>
          </cell>
          <cell r="K1197">
            <v>0</v>
          </cell>
          <cell r="L1197" t="str">
            <v xml:space="preserve"> </v>
          </cell>
          <cell r="M1197" t="str">
            <v xml:space="preserve"> </v>
          </cell>
          <cell r="N1197">
            <v>0</v>
          </cell>
          <cell r="O1197" t="str">
            <v xml:space="preserve"> </v>
          </cell>
          <cell r="P1197">
            <v>0</v>
          </cell>
          <cell r="Q1197">
            <v>0</v>
          </cell>
          <cell r="R1197" t="str">
            <v xml:space="preserve"> </v>
          </cell>
          <cell r="S1197" t="str">
            <v xml:space="preserve"> </v>
          </cell>
        </row>
        <row r="1198">
          <cell r="B1198">
            <v>180140</v>
          </cell>
          <cell r="C1198" t="str">
            <v>OtherInvAXA</v>
          </cell>
          <cell r="D1198" t="str">
            <v>OIAXA</v>
          </cell>
          <cell r="E1198">
            <v>367</v>
          </cell>
          <cell r="F1198" t="str">
            <v>A</v>
          </cell>
          <cell r="G1198" t="str">
            <v>A</v>
          </cell>
          <cell r="H1198" t="str">
            <v>N</v>
          </cell>
          <cell r="I1198" t="str">
            <v>Asset</v>
          </cell>
          <cell r="J1198">
            <v>0</v>
          </cell>
          <cell r="K1198">
            <v>0</v>
          </cell>
          <cell r="L1198" t="str">
            <v xml:space="preserve"> </v>
          </cell>
          <cell r="M1198" t="str">
            <v xml:space="preserve"> </v>
          </cell>
          <cell r="N1198">
            <v>0</v>
          </cell>
          <cell r="O1198" t="str">
            <v xml:space="preserve"> </v>
          </cell>
          <cell r="P1198">
            <v>0</v>
          </cell>
          <cell r="Q1198">
            <v>0</v>
          </cell>
          <cell r="R1198" t="str">
            <v xml:space="preserve"> </v>
          </cell>
          <cell r="S1198" t="str">
            <v xml:space="preserve"> </v>
          </cell>
        </row>
        <row r="1199">
          <cell r="B1199">
            <v>180145</v>
          </cell>
          <cell r="C1199" t="str">
            <v>OtherInvBaillieG</v>
          </cell>
          <cell r="D1199" t="str">
            <v>OIBailleG</v>
          </cell>
          <cell r="E1199">
            <v>36892</v>
          </cell>
          <cell r="F1199" t="str">
            <v>A</v>
          </cell>
          <cell r="G1199" t="str">
            <v>A</v>
          </cell>
          <cell r="H1199" t="str">
            <v>N</v>
          </cell>
          <cell r="I1199" t="str">
            <v>Asset</v>
          </cell>
          <cell r="J1199">
            <v>0</v>
          </cell>
          <cell r="K1199">
            <v>0</v>
          </cell>
          <cell r="L1199" t="str">
            <v xml:space="preserve"> </v>
          </cell>
          <cell r="M1199" t="str">
            <v xml:space="preserve"> </v>
          </cell>
          <cell r="N1199">
            <v>0</v>
          </cell>
          <cell r="O1199" t="str">
            <v xml:space="preserve"> </v>
          </cell>
          <cell r="P1199">
            <v>0</v>
          </cell>
          <cell r="Q1199">
            <v>0</v>
          </cell>
          <cell r="R1199" t="str">
            <v xml:space="preserve"> </v>
          </cell>
          <cell r="S1199" t="str">
            <v xml:space="preserve"> </v>
          </cell>
        </row>
        <row r="1200">
          <cell r="B1200">
            <v>180145</v>
          </cell>
          <cell r="C1200" t="str">
            <v>OtherInvBaillieG</v>
          </cell>
          <cell r="D1200" t="str">
            <v>OIBailleG</v>
          </cell>
          <cell r="E1200">
            <v>367</v>
          </cell>
          <cell r="F1200" t="str">
            <v>A</v>
          </cell>
          <cell r="G1200" t="str">
            <v>A</v>
          </cell>
          <cell r="H1200" t="str">
            <v>N</v>
          </cell>
          <cell r="I1200" t="str">
            <v>Asset</v>
          </cell>
          <cell r="J1200">
            <v>0</v>
          </cell>
          <cell r="K1200">
            <v>0</v>
          </cell>
          <cell r="L1200" t="str">
            <v xml:space="preserve"> </v>
          </cell>
          <cell r="M1200" t="str">
            <v xml:space="preserve"> </v>
          </cell>
          <cell r="N1200">
            <v>0</v>
          </cell>
          <cell r="O1200" t="str">
            <v xml:space="preserve"> </v>
          </cell>
          <cell r="P1200">
            <v>0</v>
          </cell>
          <cell r="Q1200">
            <v>0</v>
          </cell>
          <cell r="R1200" t="str">
            <v xml:space="preserve"> </v>
          </cell>
          <cell r="S1200" t="str">
            <v xml:space="preserve"> </v>
          </cell>
        </row>
        <row r="1201">
          <cell r="B1201">
            <v>180150</v>
          </cell>
          <cell r="C1201" t="str">
            <v>OtherInvBaird</v>
          </cell>
          <cell r="D1201" t="str">
            <v>OIBaird</v>
          </cell>
          <cell r="E1201">
            <v>36892</v>
          </cell>
          <cell r="F1201" t="str">
            <v>A</v>
          </cell>
          <cell r="G1201" t="str">
            <v>A</v>
          </cell>
          <cell r="H1201" t="str">
            <v>N</v>
          </cell>
          <cell r="I1201" t="str">
            <v>Asset</v>
          </cell>
          <cell r="J1201">
            <v>0</v>
          </cell>
          <cell r="K1201">
            <v>0</v>
          </cell>
          <cell r="L1201" t="str">
            <v xml:space="preserve"> </v>
          </cell>
          <cell r="M1201" t="str">
            <v xml:space="preserve"> </v>
          </cell>
          <cell r="N1201">
            <v>0</v>
          </cell>
          <cell r="O1201" t="str">
            <v xml:space="preserve"> </v>
          </cell>
          <cell r="P1201">
            <v>0</v>
          </cell>
          <cell r="Q1201">
            <v>0</v>
          </cell>
          <cell r="R1201" t="str">
            <v xml:space="preserve"> </v>
          </cell>
          <cell r="S1201" t="str">
            <v xml:space="preserve"> </v>
          </cell>
        </row>
        <row r="1202">
          <cell r="B1202">
            <v>180150</v>
          </cell>
          <cell r="C1202" t="str">
            <v>OtherInvBaird</v>
          </cell>
          <cell r="D1202" t="str">
            <v>OIBaird</v>
          </cell>
          <cell r="E1202">
            <v>367</v>
          </cell>
          <cell r="F1202" t="str">
            <v>A</v>
          </cell>
          <cell r="G1202" t="str">
            <v>A</v>
          </cell>
          <cell r="H1202" t="str">
            <v>N</v>
          </cell>
          <cell r="I1202" t="str">
            <v>Asset</v>
          </cell>
          <cell r="J1202">
            <v>0</v>
          </cell>
          <cell r="K1202">
            <v>0</v>
          </cell>
          <cell r="L1202" t="str">
            <v xml:space="preserve"> </v>
          </cell>
          <cell r="M1202" t="str">
            <v xml:space="preserve"> </v>
          </cell>
          <cell r="N1202">
            <v>0</v>
          </cell>
          <cell r="O1202" t="str">
            <v xml:space="preserve"> </v>
          </cell>
          <cell r="P1202">
            <v>0</v>
          </cell>
          <cell r="Q1202">
            <v>0</v>
          </cell>
          <cell r="R1202" t="str">
            <v xml:space="preserve"> </v>
          </cell>
          <cell r="S1202" t="str">
            <v xml:space="preserve"> </v>
          </cell>
        </row>
        <row r="1203">
          <cell r="B1203">
            <v>180155</v>
          </cell>
          <cell r="C1203" t="str">
            <v>OtherInvBatterymarch</v>
          </cell>
          <cell r="D1203" t="str">
            <v>OIBttymrch</v>
          </cell>
          <cell r="E1203">
            <v>36892</v>
          </cell>
          <cell r="F1203" t="str">
            <v>A</v>
          </cell>
          <cell r="G1203" t="str">
            <v>A</v>
          </cell>
          <cell r="H1203" t="str">
            <v>N</v>
          </cell>
          <cell r="I1203" t="str">
            <v>Asset</v>
          </cell>
          <cell r="J1203">
            <v>0</v>
          </cell>
          <cell r="K1203">
            <v>0</v>
          </cell>
          <cell r="L1203" t="str">
            <v xml:space="preserve"> </v>
          </cell>
          <cell r="M1203" t="str">
            <v xml:space="preserve"> </v>
          </cell>
          <cell r="N1203">
            <v>0</v>
          </cell>
          <cell r="O1203" t="str">
            <v xml:space="preserve"> </v>
          </cell>
          <cell r="P1203">
            <v>0</v>
          </cell>
          <cell r="Q1203">
            <v>0</v>
          </cell>
          <cell r="R1203" t="str">
            <v xml:space="preserve"> </v>
          </cell>
          <cell r="S1203" t="str">
            <v xml:space="preserve"> </v>
          </cell>
        </row>
        <row r="1204">
          <cell r="B1204">
            <v>180155</v>
          </cell>
          <cell r="C1204" t="str">
            <v>OtherInvBatterymarch</v>
          </cell>
          <cell r="D1204" t="str">
            <v>OIBttymrch</v>
          </cell>
          <cell r="E1204">
            <v>367</v>
          </cell>
          <cell r="F1204" t="str">
            <v>A</v>
          </cell>
          <cell r="G1204" t="str">
            <v>A</v>
          </cell>
          <cell r="H1204" t="str">
            <v>N</v>
          </cell>
          <cell r="I1204" t="str">
            <v>Asset</v>
          </cell>
          <cell r="J1204">
            <v>0</v>
          </cell>
          <cell r="K1204">
            <v>0</v>
          </cell>
          <cell r="L1204" t="str">
            <v xml:space="preserve"> </v>
          </cell>
          <cell r="M1204" t="str">
            <v xml:space="preserve"> </v>
          </cell>
          <cell r="N1204">
            <v>0</v>
          </cell>
          <cell r="O1204" t="str">
            <v xml:space="preserve"> </v>
          </cell>
          <cell r="P1204">
            <v>0</v>
          </cell>
          <cell r="Q1204">
            <v>0</v>
          </cell>
          <cell r="R1204" t="str">
            <v xml:space="preserve"> </v>
          </cell>
          <cell r="S1204" t="str">
            <v xml:space="preserve"> </v>
          </cell>
        </row>
        <row r="1205">
          <cell r="B1205">
            <v>180160</v>
          </cell>
          <cell r="C1205" t="str">
            <v>OtherInvBirchHillIV</v>
          </cell>
          <cell r="D1205" t="str">
            <v>OIBirchH5</v>
          </cell>
          <cell r="E1205">
            <v>36892</v>
          </cell>
          <cell r="F1205" t="str">
            <v>A</v>
          </cell>
          <cell r="G1205" t="str">
            <v>A</v>
          </cell>
          <cell r="H1205" t="str">
            <v>N</v>
          </cell>
          <cell r="I1205" t="str">
            <v>Asset</v>
          </cell>
          <cell r="J1205">
            <v>0</v>
          </cell>
          <cell r="K1205">
            <v>0</v>
          </cell>
          <cell r="L1205" t="str">
            <v xml:space="preserve"> </v>
          </cell>
          <cell r="M1205" t="str">
            <v xml:space="preserve"> </v>
          </cell>
          <cell r="N1205">
            <v>0</v>
          </cell>
          <cell r="O1205" t="str">
            <v xml:space="preserve"> </v>
          </cell>
          <cell r="P1205">
            <v>0</v>
          </cell>
          <cell r="Q1205">
            <v>0</v>
          </cell>
          <cell r="R1205" t="str">
            <v xml:space="preserve"> </v>
          </cell>
          <cell r="S1205" t="str">
            <v xml:space="preserve"> </v>
          </cell>
        </row>
        <row r="1206">
          <cell r="B1206">
            <v>180160</v>
          </cell>
          <cell r="C1206" t="str">
            <v>OtherInvBirchHillIV</v>
          </cell>
          <cell r="D1206" t="str">
            <v>OIBirchH5</v>
          </cell>
          <cell r="E1206">
            <v>367</v>
          </cell>
          <cell r="F1206" t="str">
            <v>A</v>
          </cell>
          <cell r="G1206" t="str">
            <v>A</v>
          </cell>
          <cell r="H1206" t="str">
            <v>N</v>
          </cell>
          <cell r="I1206" t="str">
            <v>Asset</v>
          </cell>
          <cell r="J1206">
            <v>0</v>
          </cell>
          <cell r="K1206">
            <v>0</v>
          </cell>
          <cell r="L1206" t="str">
            <v xml:space="preserve"> </v>
          </cell>
          <cell r="M1206" t="str">
            <v xml:space="preserve"> </v>
          </cell>
          <cell r="N1206">
            <v>0</v>
          </cell>
          <cell r="O1206" t="str">
            <v xml:space="preserve"> </v>
          </cell>
          <cell r="P1206">
            <v>0</v>
          </cell>
          <cell r="Q1206">
            <v>0</v>
          </cell>
          <cell r="R1206" t="str">
            <v xml:space="preserve"> </v>
          </cell>
          <cell r="S1206" t="str">
            <v xml:space="preserve"> </v>
          </cell>
        </row>
        <row r="1207">
          <cell r="B1207">
            <v>180165</v>
          </cell>
          <cell r="C1207" t="str">
            <v>OtherInvBlackrock</v>
          </cell>
          <cell r="D1207" t="str">
            <v>OIBlackr</v>
          </cell>
          <cell r="E1207">
            <v>36892</v>
          </cell>
          <cell r="F1207" t="str">
            <v>A</v>
          </cell>
          <cell r="G1207" t="str">
            <v>A</v>
          </cell>
          <cell r="H1207" t="str">
            <v>N</v>
          </cell>
          <cell r="I1207" t="str">
            <v>Asset</v>
          </cell>
          <cell r="J1207">
            <v>0</v>
          </cell>
          <cell r="K1207">
            <v>0</v>
          </cell>
          <cell r="L1207" t="str">
            <v xml:space="preserve"> </v>
          </cell>
          <cell r="M1207" t="str">
            <v xml:space="preserve"> </v>
          </cell>
          <cell r="N1207">
            <v>0</v>
          </cell>
          <cell r="O1207" t="str">
            <v xml:space="preserve"> </v>
          </cell>
          <cell r="P1207">
            <v>0</v>
          </cell>
          <cell r="Q1207">
            <v>0</v>
          </cell>
          <cell r="R1207" t="str">
            <v xml:space="preserve"> </v>
          </cell>
          <cell r="S1207" t="str">
            <v xml:space="preserve"> </v>
          </cell>
        </row>
        <row r="1208">
          <cell r="B1208">
            <v>180165</v>
          </cell>
          <cell r="C1208" t="str">
            <v>OtherInvBlackrock</v>
          </cell>
          <cell r="D1208" t="str">
            <v>OIBlackr</v>
          </cell>
          <cell r="E1208">
            <v>367</v>
          </cell>
          <cell r="F1208" t="str">
            <v>A</v>
          </cell>
          <cell r="G1208" t="str">
            <v>A</v>
          </cell>
          <cell r="H1208" t="str">
            <v>N</v>
          </cell>
          <cell r="I1208" t="str">
            <v>Asset</v>
          </cell>
          <cell r="J1208">
            <v>0</v>
          </cell>
          <cell r="K1208">
            <v>0</v>
          </cell>
          <cell r="L1208" t="str">
            <v xml:space="preserve"> </v>
          </cell>
          <cell r="M1208" t="str">
            <v xml:space="preserve"> </v>
          </cell>
          <cell r="N1208">
            <v>0</v>
          </cell>
          <cell r="O1208" t="str">
            <v xml:space="preserve"> </v>
          </cell>
          <cell r="P1208">
            <v>0</v>
          </cell>
          <cell r="Q1208">
            <v>0</v>
          </cell>
          <cell r="R1208" t="str">
            <v xml:space="preserve"> </v>
          </cell>
          <cell r="S1208" t="str">
            <v xml:space="preserve"> </v>
          </cell>
        </row>
        <row r="1209">
          <cell r="B1209">
            <v>180170</v>
          </cell>
          <cell r="C1209" t="str">
            <v>OtherInvBrandywine</v>
          </cell>
          <cell r="D1209" t="str">
            <v>OIBrandywn</v>
          </cell>
          <cell r="E1209">
            <v>36892</v>
          </cell>
          <cell r="F1209" t="str">
            <v>A</v>
          </cell>
          <cell r="G1209" t="str">
            <v>A</v>
          </cell>
          <cell r="H1209" t="str">
            <v>N</v>
          </cell>
          <cell r="I1209" t="str">
            <v>Asset</v>
          </cell>
          <cell r="J1209">
            <v>0</v>
          </cell>
          <cell r="K1209">
            <v>0</v>
          </cell>
          <cell r="L1209" t="str">
            <v xml:space="preserve"> </v>
          </cell>
          <cell r="M1209" t="str">
            <v xml:space="preserve"> </v>
          </cell>
          <cell r="N1209">
            <v>0</v>
          </cell>
          <cell r="O1209" t="str">
            <v xml:space="preserve"> </v>
          </cell>
          <cell r="P1209">
            <v>0</v>
          </cell>
          <cell r="Q1209">
            <v>0</v>
          </cell>
          <cell r="R1209" t="str">
            <v xml:space="preserve"> </v>
          </cell>
          <cell r="S1209" t="str">
            <v xml:space="preserve"> </v>
          </cell>
        </row>
        <row r="1210">
          <cell r="B1210">
            <v>180170</v>
          </cell>
          <cell r="C1210" t="str">
            <v>OtherInvBrandywine</v>
          </cell>
          <cell r="D1210" t="str">
            <v>OIBrandywn</v>
          </cell>
          <cell r="E1210">
            <v>367</v>
          </cell>
          <cell r="F1210" t="str">
            <v>A</v>
          </cell>
          <cell r="G1210" t="str">
            <v>A</v>
          </cell>
          <cell r="H1210" t="str">
            <v>N</v>
          </cell>
          <cell r="I1210" t="str">
            <v>Asset</v>
          </cell>
          <cell r="J1210">
            <v>0</v>
          </cell>
          <cell r="K1210">
            <v>0</v>
          </cell>
          <cell r="L1210" t="str">
            <v xml:space="preserve"> </v>
          </cell>
          <cell r="M1210" t="str">
            <v xml:space="preserve"> </v>
          </cell>
          <cell r="N1210">
            <v>0</v>
          </cell>
          <cell r="O1210" t="str">
            <v xml:space="preserve"> </v>
          </cell>
          <cell r="P1210">
            <v>0</v>
          </cell>
          <cell r="Q1210">
            <v>0</v>
          </cell>
          <cell r="R1210" t="str">
            <v xml:space="preserve"> </v>
          </cell>
          <cell r="S1210" t="str">
            <v xml:space="preserve"> </v>
          </cell>
        </row>
        <row r="1211">
          <cell r="B1211">
            <v>180175</v>
          </cell>
          <cell r="C1211" t="str">
            <v>OtherInvBridgepointeEur</v>
          </cell>
          <cell r="D1211" t="str">
            <v>OIBrgptEur</v>
          </cell>
          <cell r="E1211">
            <v>36892</v>
          </cell>
          <cell r="F1211" t="str">
            <v>A</v>
          </cell>
          <cell r="G1211" t="str">
            <v>A</v>
          </cell>
          <cell r="H1211" t="str">
            <v>N</v>
          </cell>
          <cell r="I1211" t="str">
            <v>Asset</v>
          </cell>
          <cell r="J1211">
            <v>0</v>
          </cell>
          <cell r="K1211">
            <v>0</v>
          </cell>
          <cell r="L1211" t="str">
            <v xml:space="preserve"> </v>
          </cell>
          <cell r="M1211" t="str">
            <v xml:space="preserve"> </v>
          </cell>
          <cell r="N1211">
            <v>0</v>
          </cell>
          <cell r="O1211" t="str">
            <v xml:space="preserve"> </v>
          </cell>
          <cell r="P1211">
            <v>0</v>
          </cell>
          <cell r="Q1211">
            <v>0</v>
          </cell>
          <cell r="R1211" t="str">
            <v xml:space="preserve"> </v>
          </cell>
          <cell r="S1211" t="str">
            <v xml:space="preserve"> </v>
          </cell>
        </row>
        <row r="1212">
          <cell r="B1212">
            <v>180175</v>
          </cell>
          <cell r="C1212" t="str">
            <v>OtherInvBridgepointeEur</v>
          </cell>
          <cell r="D1212" t="str">
            <v>OIBrgptEur</v>
          </cell>
          <cell r="E1212">
            <v>367</v>
          </cell>
          <cell r="F1212" t="str">
            <v>A</v>
          </cell>
          <cell r="G1212" t="str">
            <v>A</v>
          </cell>
          <cell r="H1212" t="str">
            <v>N</v>
          </cell>
          <cell r="I1212" t="str">
            <v>Asset</v>
          </cell>
          <cell r="J1212">
            <v>0</v>
          </cell>
          <cell r="K1212">
            <v>0</v>
          </cell>
          <cell r="L1212" t="str">
            <v xml:space="preserve"> </v>
          </cell>
          <cell r="M1212" t="str">
            <v xml:space="preserve"> </v>
          </cell>
          <cell r="N1212">
            <v>0</v>
          </cell>
          <cell r="O1212" t="str">
            <v xml:space="preserve"> </v>
          </cell>
          <cell r="P1212">
            <v>0</v>
          </cell>
          <cell r="Q1212">
            <v>0</v>
          </cell>
          <cell r="R1212" t="str">
            <v xml:space="preserve"> </v>
          </cell>
          <cell r="S1212" t="str">
            <v xml:space="preserve"> </v>
          </cell>
        </row>
        <row r="1213">
          <cell r="B1213">
            <v>180180</v>
          </cell>
          <cell r="C1213" t="str">
            <v>OtherInvBridgewaterAW</v>
          </cell>
          <cell r="D1213" t="str">
            <v>OIBrgwtAW</v>
          </cell>
          <cell r="E1213">
            <v>36892</v>
          </cell>
          <cell r="F1213" t="str">
            <v>A</v>
          </cell>
          <cell r="G1213" t="str">
            <v>A</v>
          </cell>
          <cell r="H1213" t="str">
            <v>N</v>
          </cell>
          <cell r="I1213" t="str">
            <v>Asset</v>
          </cell>
          <cell r="J1213">
            <v>0</v>
          </cell>
          <cell r="K1213">
            <v>0</v>
          </cell>
          <cell r="L1213" t="str">
            <v xml:space="preserve"> </v>
          </cell>
          <cell r="M1213" t="str">
            <v xml:space="preserve"> </v>
          </cell>
          <cell r="N1213">
            <v>0</v>
          </cell>
          <cell r="O1213" t="str">
            <v xml:space="preserve"> </v>
          </cell>
          <cell r="P1213">
            <v>0</v>
          </cell>
          <cell r="Q1213">
            <v>0</v>
          </cell>
          <cell r="R1213" t="str">
            <v xml:space="preserve"> </v>
          </cell>
          <cell r="S1213" t="str">
            <v xml:space="preserve"> </v>
          </cell>
        </row>
        <row r="1214">
          <cell r="B1214">
            <v>180180</v>
          </cell>
          <cell r="C1214" t="str">
            <v>OtherInvBridgewaterAW</v>
          </cell>
          <cell r="D1214" t="str">
            <v>OIBrgwtAW</v>
          </cell>
          <cell r="E1214">
            <v>367</v>
          </cell>
          <cell r="F1214" t="str">
            <v>A</v>
          </cell>
          <cell r="G1214" t="str">
            <v>A</v>
          </cell>
          <cell r="H1214" t="str">
            <v>N</v>
          </cell>
          <cell r="I1214" t="str">
            <v>Asset</v>
          </cell>
          <cell r="J1214">
            <v>0</v>
          </cell>
          <cell r="K1214">
            <v>0</v>
          </cell>
          <cell r="L1214" t="str">
            <v xml:space="preserve"> </v>
          </cell>
          <cell r="M1214" t="str">
            <v xml:space="preserve"> </v>
          </cell>
          <cell r="N1214">
            <v>0</v>
          </cell>
          <cell r="O1214" t="str">
            <v xml:space="preserve"> </v>
          </cell>
          <cell r="P1214">
            <v>0</v>
          </cell>
          <cell r="Q1214">
            <v>0</v>
          </cell>
          <cell r="R1214" t="str">
            <v xml:space="preserve"> </v>
          </cell>
          <cell r="S1214" t="str">
            <v xml:space="preserve"> </v>
          </cell>
        </row>
        <row r="1215">
          <cell r="B1215">
            <v>180185</v>
          </cell>
          <cell r="C1215" t="str">
            <v>OtherInvBridgewaterPure</v>
          </cell>
          <cell r="D1215" t="str">
            <v>OIBrdwtPur</v>
          </cell>
          <cell r="E1215">
            <v>36892</v>
          </cell>
          <cell r="F1215" t="str">
            <v>A</v>
          </cell>
          <cell r="G1215" t="str">
            <v>A</v>
          </cell>
          <cell r="H1215" t="str">
            <v>N</v>
          </cell>
          <cell r="I1215" t="str">
            <v>Asset</v>
          </cell>
          <cell r="J1215">
            <v>0</v>
          </cell>
          <cell r="K1215">
            <v>0</v>
          </cell>
          <cell r="L1215" t="str">
            <v xml:space="preserve"> </v>
          </cell>
          <cell r="M1215" t="str">
            <v xml:space="preserve"> </v>
          </cell>
          <cell r="N1215">
            <v>0</v>
          </cell>
          <cell r="O1215" t="str">
            <v xml:space="preserve"> </v>
          </cell>
          <cell r="P1215">
            <v>0</v>
          </cell>
          <cell r="Q1215">
            <v>0</v>
          </cell>
          <cell r="R1215" t="str">
            <v xml:space="preserve"> </v>
          </cell>
          <cell r="S1215" t="str">
            <v xml:space="preserve"> </v>
          </cell>
        </row>
        <row r="1216">
          <cell r="B1216">
            <v>180185</v>
          </cell>
          <cell r="C1216" t="str">
            <v>OtherInvBridgewaterPure</v>
          </cell>
          <cell r="D1216" t="str">
            <v>OIBrdwtPur</v>
          </cell>
          <cell r="E1216">
            <v>367</v>
          </cell>
          <cell r="F1216" t="str">
            <v>A</v>
          </cell>
          <cell r="G1216" t="str">
            <v>A</v>
          </cell>
          <cell r="H1216" t="str">
            <v>N</v>
          </cell>
          <cell r="I1216" t="str">
            <v>Asset</v>
          </cell>
          <cell r="J1216">
            <v>0</v>
          </cell>
          <cell r="K1216">
            <v>0</v>
          </cell>
          <cell r="L1216" t="str">
            <v xml:space="preserve"> </v>
          </cell>
          <cell r="M1216" t="str">
            <v xml:space="preserve"> </v>
          </cell>
          <cell r="N1216">
            <v>0</v>
          </cell>
          <cell r="O1216" t="str">
            <v xml:space="preserve"> </v>
          </cell>
          <cell r="P1216">
            <v>0</v>
          </cell>
          <cell r="Q1216">
            <v>0</v>
          </cell>
          <cell r="R1216" t="str">
            <v xml:space="preserve"> </v>
          </cell>
          <cell r="S1216" t="str">
            <v xml:space="preserve"> </v>
          </cell>
        </row>
        <row r="1217">
          <cell r="B1217">
            <v>180200</v>
          </cell>
          <cell r="C1217" t="str">
            <v>OtherInvBRMSCIEAFELC</v>
          </cell>
          <cell r="D1217" t="str">
            <v>OIBRMSCILC</v>
          </cell>
          <cell r="E1217">
            <v>36892</v>
          </cell>
          <cell r="F1217" t="str">
            <v>A</v>
          </cell>
          <cell r="G1217" t="str">
            <v>A</v>
          </cell>
          <cell r="H1217" t="str">
            <v>N</v>
          </cell>
          <cell r="I1217" t="str">
            <v>Asset</v>
          </cell>
          <cell r="J1217">
            <v>0</v>
          </cell>
          <cell r="K1217">
            <v>0</v>
          </cell>
          <cell r="L1217" t="str">
            <v xml:space="preserve"> </v>
          </cell>
          <cell r="M1217" t="str">
            <v xml:space="preserve"> </v>
          </cell>
          <cell r="N1217">
            <v>0</v>
          </cell>
          <cell r="O1217" t="str">
            <v xml:space="preserve"> </v>
          </cell>
          <cell r="P1217">
            <v>0</v>
          </cell>
          <cell r="Q1217">
            <v>0</v>
          </cell>
          <cell r="R1217" t="str">
            <v xml:space="preserve"> </v>
          </cell>
          <cell r="S1217" t="str">
            <v xml:space="preserve"> </v>
          </cell>
        </row>
        <row r="1218">
          <cell r="B1218">
            <v>180200</v>
          </cell>
          <cell r="C1218" t="str">
            <v>OtherInvBRMSCIEAFELC</v>
          </cell>
          <cell r="D1218" t="str">
            <v>OIBRMSCILC</v>
          </cell>
          <cell r="E1218">
            <v>367</v>
          </cell>
          <cell r="F1218" t="str">
            <v>A</v>
          </cell>
          <cell r="G1218" t="str">
            <v>A</v>
          </cell>
          <cell r="H1218" t="str">
            <v>N</v>
          </cell>
          <cell r="I1218" t="str">
            <v>Asset</v>
          </cell>
          <cell r="J1218">
            <v>0</v>
          </cell>
          <cell r="K1218">
            <v>0</v>
          </cell>
          <cell r="L1218" t="str">
            <v xml:space="preserve"> </v>
          </cell>
          <cell r="M1218" t="str">
            <v xml:space="preserve"> </v>
          </cell>
          <cell r="N1218">
            <v>0</v>
          </cell>
          <cell r="O1218" t="str">
            <v xml:space="preserve"> </v>
          </cell>
          <cell r="P1218">
            <v>0</v>
          </cell>
          <cell r="Q1218">
            <v>0</v>
          </cell>
          <cell r="R1218" t="str">
            <v xml:space="preserve"> </v>
          </cell>
          <cell r="S1218" t="str">
            <v xml:space="preserve"> </v>
          </cell>
        </row>
        <row r="1219">
          <cell r="B1219">
            <v>180205</v>
          </cell>
          <cell r="C1219" t="str">
            <v>OtherInvBRMSCIEAFESC</v>
          </cell>
          <cell r="D1219" t="str">
            <v>OIBRMSCISC</v>
          </cell>
          <cell r="E1219">
            <v>36892</v>
          </cell>
          <cell r="F1219" t="str">
            <v>A</v>
          </cell>
          <cell r="G1219" t="str">
            <v>A</v>
          </cell>
          <cell r="H1219" t="str">
            <v>N</v>
          </cell>
          <cell r="I1219" t="str">
            <v>Asset</v>
          </cell>
          <cell r="J1219">
            <v>0</v>
          </cell>
          <cell r="K1219">
            <v>0</v>
          </cell>
          <cell r="L1219" t="str">
            <v xml:space="preserve"> </v>
          </cell>
          <cell r="M1219" t="str">
            <v xml:space="preserve"> </v>
          </cell>
          <cell r="N1219">
            <v>0</v>
          </cell>
          <cell r="O1219" t="str">
            <v xml:space="preserve"> </v>
          </cell>
          <cell r="P1219">
            <v>0</v>
          </cell>
          <cell r="Q1219">
            <v>0</v>
          </cell>
          <cell r="R1219" t="str">
            <v xml:space="preserve"> </v>
          </cell>
          <cell r="S1219" t="str">
            <v xml:space="preserve"> </v>
          </cell>
        </row>
        <row r="1220">
          <cell r="B1220">
            <v>180205</v>
          </cell>
          <cell r="C1220" t="str">
            <v>OtherInvBRMSCIEAFESC</v>
          </cell>
          <cell r="D1220" t="str">
            <v>OIBRMSCISC</v>
          </cell>
          <cell r="E1220">
            <v>367</v>
          </cell>
          <cell r="F1220" t="str">
            <v>A</v>
          </cell>
          <cell r="G1220" t="str">
            <v>A</v>
          </cell>
          <cell r="H1220" t="str">
            <v>N</v>
          </cell>
          <cell r="I1220" t="str">
            <v>Asset</v>
          </cell>
          <cell r="J1220">
            <v>0</v>
          </cell>
          <cell r="K1220">
            <v>0</v>
          </cell>
          <cell r="L1220" t="str">
            <v xml:space="preserve"> </v>
          </cell>
          <cell r="M1220" t="str">
            <v xml:space="preserve"> </v>
          </cell>
          <cell r="N1220">
            <v>0</v>
          </cell>
          <cell r="O1220" t="str">
            <v xml:space="preserve"> </v>
          </cell>
          <cell r="P1220">
            <v>0</v>
          </cell>
          <cell r="Q1220">
            <v>0</v>
          </cell>
          <cell r="R1220" t="str">
            <v xml:space="preserve"> </v>
          </cell>
          <cell r="S1220" t="str">
            <v xml:space="preserve"> </v>
          </cell>
        </row>
        <row r="1221">
          <cell r="B1221">
            <v>180210</v>
          </cell>
          <cell r="C1221" t="str">
            <v>OtherInvBRockEqIndex</v>
          </cell>
          <cell r="D1221" t="str">
            <v>OIBREqIndx</v>
          </cell>
          <cell r="E1221">
            <v>36892</v>
          </cell>
          <cell r="F1221" t="str">
            <v>A</v>
          </cell>
          <cell r="G1221" t="str">
            <v>A</v>
          </cell>
          <cell r="H1221" t="str">
            <v>N</v>
          </cell>
          <cell r="I1221" t="str">
            <v>Asset</v>
          </cell>
          <cell r="J1221">
            <v>0</v>
          </cell>
          <cell r="K1221">
            <v>0</v>
          </cell>
          <cell r="L1221" t="str">
            <v xml:space="preserve"> </v>
          </cell>
          <cell r="M1221" t="str">
            <v xml:space="preserve"> </v>
          </cell>
          <cell r="N1221">
            <v>0</v>
          </cell>
          <cell r="O1221" t="str">
            <v xml:space="preserve"> </v>
          </cell>
          <cell r="P1221">
            <v>0</v>
          </cell>
          <cell r="Q1221">
            <v>0</v>
          </cell>
          <cell r="R1221" t="str">
            <v xml:space="preserve"> </v>
          </cell>
          <cell r="S1221" t="str">
            <v xml:space="preserve"> </v>
          </cell>
        </row>
        <row r="1222">
          <cell r="B1222">
            <v>180210</v>
          </cell>
          <cell r="C1222" t="str">
            <v>OtherInvBRockEqIndex</v>
          </cell>
          <cell r="D1222" t="str">
            <v>OIBREqIndx</v>
          </cell>
          <cell r="E1222">
            <v>367</v>
          </cell>
          <cell r="F1222" t="str">
            <v>A</v>
          </cell>
          <cell r="G1222" t="str">
            <v>A</v>
          </cell>
          <cell r="H1222" t="str">
            <v>N</v>
          </cell>
          <cell r="I1222" t="str">
            <v>Asset</v>
          </cell>
          <cell r="J1222">
            <v>0</v>
          </cell>
          <cell r="K1222">
            <v>0</v>
          </cell>
          <cell r="L1222" t="str">
            <v xml:space="preserve"> </v>
          </cell>
          <cell r="M1222" t="str">
            <v xml:space="preserve"> </v>
          </cell>
          <cell r="N1222">
            <v>0</v>
          </cell>
          <cell r="O1222" t="str">
            <v xml:space="preserve"> </v>
          </cell>
          <cell r="P1222">
            <v>0</v>
          </cell>
          <cell r="Q1222">
            <v>0</v>
          </cell>
          <cell r="R1222" t="str">
            <v xml:space="preserve"> </v>
          </cell>
          <cell r="S1222" t="str">
            <v xml:space="preserve"> </v>
          </cell>
        </row>
        <row r="1223">
          <cell r="B1223">
            <v>180215</v>
          </cell>
          <cell r="C1223" t="str">
            <v>OtherInvBRockRussell2000</v>
          </cell>
          <cell r="D1223" t="str">
            <v>OIBRockR</v>
          </cell>
          <cell r="E1223">
            <v>36892</v>
          </cell>
          <cell r="F1223" t="str">
            <v>A</v>
          </cell>
          <cell r="G1223" t="str">
            <v>A</v>
          </cell>
          <cell r="H1223" t="str">
            <v>N</v>
          </cell>
          <cell r="I1223" t="str">
            <v>Asset</v>
          </cell>
          <cell r="J1223">
            <v>0</v>
          </cell>
          <cell r="K1223">
            <v>0</v>
          </cell>
          <cell r="L1223" t="str">
            <v xml:space="preserve"> </v>
          </cell>
          <cell r="M1223" t="str">
            <v xml:space="preserve"> </v>
          </cell>
          <cell r="N1223">
            <v>0</v>
          </cell>
          <cell r="O1223" t="str">
            <v xml:space="preserve"> </v>
          </cell>
          <cell r="P1223">
            <v>0</v>
          </cell>
          <cell r="Q1223">
            <v>0</v>
          </cell>
          <cell r="R1223" t="str">
            <v xml:space="preserve"> </v>
          </cell>
          <cell r="S1223" t="str">
            <v xml:space="preserve"> </v>
          </cell>
        </row>
        <row r="1224">
          <cell r="B1224">
            <v>180215</v>
          </cell>
          <cell r="C1224" t="str">
            <v>OtherInvBRockRussell2000</v>
          </cell>
          <cell r="D1224" t="str">
            <v>OIBRockR</v>
          </cell>
          <cell r="E1224">
            <v>367</v>
          </cell>
          <cell r="F1224" t="str">
            <v>A</v>
          </cell>
          <cell r="G1224" t="str">
            <v>A</v>
          </cell>
          <cell r="H1224" t="str">
            <v>N</v>
          </cell>
          <cell r="I1224" t="str">
            <v>Asset</v>
          </cell>
          <cell r="J1224">
            <v>0</v>
          </cell>
          <cell r="K1224">
            <v>0</v>
          </cell>
          <cell r="L1224" t="str">
            <v xml:space="preserve"> </v>
          </cell>
          <cell r="M1224" t="str">
            <v xml:space="preserve"> </v>
          </cell>
          <cell r="N1224">
            <v>0</v>
          </cell>
          <cell r="O1224" t="str">
            <v xml:space="preserve"> </v>
          </cell>
          <cell r="P1224">
            <v>0</v>
          </cell>
          <cell r="Q1224">
            <v>0</v>
          </cell>
          <cell r="R1224" t="str">
            <v xml:space="preserve"> </v>
          </cell>
          <cell r="S1224" t="str">
            <v xml:space="preserve"> </v>
          </cell>
        </row>
        <row r="1225">
          <cell r="B1225">
            <v>180220</v>
          </cell>
          <cell r="C1225" t="str">
            <v>OtherInvBrownBrosHarr</v>
          </cell>
          <cell r="D1225" t="str">
            <v>OIBrownBro</v>
          </cell>
          <cell r="E1225">
            <v>36892</v>
          </cell>
          <cell r="F1225" t="str">
            <v>A</v>
          </cell>
          <cell r="G1225" t="str">
            <v>A</v>
          </cell>
          <cell r="H1225" t="str">
            <v>N</v>
          </cell>
          <cell r="I1225" t="str">
            <v>Asset</v>
          </cell>
          <cell r="J1225">
            <v>0</v>
          </cell>
          <cell r="K1225">
            <v>0</v>
          </cell>
          <cell r="L1225" t="str">
            <v xml:space="preserve"> </v>
          </cell>
          <cell r="M1225" t="str">
            <v xml:space="preserve"> </v>
          </cell>
          <cell r="N1225">
            <v>0</v>
          </cell>
          <cell r="O1225" t="str">
            <v xml:space="preserve"> </v>
          </cell>
          <cell r="P1225">
            <v>0</v>
          </cell>
          <cell r="Q1225">
            <v>0</v>
          </cell>
          <cell r="R1225" t="str">
            <v xml:space="preserve"> </v>
          </cell>
          <cell r="S1225" t="str">
            <v xml:space="preserve"> </v>
          </cell>
        </row>
        <row r="1226">
          <cell r="B1226">
            <v>180220</v>
          </cell>
          <cell r="C1226" t="str">
            <v>OtherInvBrownBrosHarr</v>
          </cell>
          <cell r="D1226" t="str">
            <v>OIBrownBro</v>
          </cell>
          <cell r="E1226">
            <v>367</v>
          </cell>
          <cell r="F1226" t="str">
            <v>A</v>
          </cell>
          <cell r="G1226" t="str">
            <v>A</v>
          </cell>
          <cell r="H1226" t="str">
            <v>N</v>
          </cell>
          <cell r="I1226" t="str">
            <v>Asset</v>
          </cell>
          <cell r="J1226">
            <v>0</v>
          </cell>
          <cell r="K1226">
            <v>0</v>
          </cell>
          <cell r="L1226" t="str">
            <v xml:space="preserve"> </v>
          </cell>
          <cell r="M1226" t="str">
            <v xml:space="preserve"> </v>
          </cell>
          <cell r="N1226">
            <v>0</v>
          </cell>
          <cell r="O1226" t="str">
            <v xml:space="preserve"> </v>
          </cell>
          <cell r="P1226">
            <v>0</v>
          </cell>
          <cell r="Q1226">
            <v>0</v>
          </cell>
          <cell r="R1226" t="str">
            <v xml:space="preserve"> </v>
          </cell>
          <cell r="S1226" t="str">
            <v xml:space="preserve"> </v>
          </cell>
        </row>
        <row r="1227">
          <cell r="B1227">
            <v>180225</v>
          </cell>
          <cell r="C1227" t="str">
            <v>OtherInvCapulaGlobal</v>
          </cell>
          <cell r="D1227" t="str">
            <v>OICapGlobl</v>
          </cell>
          <cell r="E1227">
            <v>36892</v>
          </cell>
          <cell r="F1227" t="str">
            <v>A</v>
          </cell>
          <cell r="G1227" t="str">
            <v>A</v>
          </cell>
          <cell r="H1227" t="str">
            <v>N</v>
          </cell>
          <cell r="I1227" t="str">
            <v>Asset</v>
          </cell>
          <cell r="J1227">
            <v>0</v>
          </cell>
          <cell r="K1227">
            <v>0</v>
          </cell>
          <cell r="L1227" t="str">
            <v xml:space="preserve"> </v>
          </cell>
          <cell r="M1227" t="str">
            <v xml:space="preserve"> </v>
          </cell>
          <cell r="N1227">
            <v>0</v>
          </cell>
          <cell r="O1227" t="str">
            <v xml:space="preserve"> </v>
          </cell>
          <cell r="P1227">
            <v>0</v>
          </cell>
          <cell r="Q1227">
            <v>0</v>
          </cell>
          <cell r="R1227" t="str">
            <v xml:space="preserve"> </v>
          </cell>
          <cell r="S1227" t="str">
            <v xml:space="preserve"> </v>
          </cell>
        </row>
        <row r="1228">
          <cell r="B1228">
            <v>180225</v>
          </cell>
          <cell r="C1228" t="str">
            <v>OtherInvCapulaGlobal</v>
          </cell>
          <cell r="D1228" t="str">
            <v>OICapGlobl</v>
          </cell>
          <cell r="E1228">
            <v>367</v>
          </cell>
          <cell r="F1228" t="str">
            <v>A</v>
          </cell>
          <cell r="G1228" t="str">
            <v>A</v>
          </cell>
          <cell r="H1228" t="str">
            <v>N</v>
          </cell>
          <cell r="I1228" t="str">
            <v>Asset</v>
          </cell>
          <cell r="J1228">
            <v>0</v>
          </cell>
          <cell r="K1228">
            <v>0</v>
          </cell>
          <cell r="L1228" t="str">
            <v xml:space="preserve"> </v>
          </cell>
          <cell r="M1228" t="str">
            <v xml:space="preserve"> </v>
          </cell>
          <cell r="N1228">
            <v>0</v>
          </cell>
          <cell r="O1228" t="str">
            <v xml:space="preserve"> </v>
          </cell>
          <cell r="P1228">
            <v>0</v>
          </cell>
          <cell r="Q1228">
            <v>0</v>
          </cell>
          <cell r="R1228" t="str">
            <v xml:space="preserve"> </v>
          </cell>
          <cell r="S1228" t="str">
            <v xml:space="preserve"> </v>
          </cell>
        </row>
        <row r="1229">
          <cell r="B1229">
            <v>180230</v>
          </cell>
          <cell r="C1229" t="str">
            <v>OtherInvCaspianSelect</v>
          </cell>
          <cell r="D1229" t="str">
            <v>OICaspian</v>
          </cell>
          <cell r="E1229">
            <v>36892</v>
          </cell>
          <cell r="F1229" t="str">
            <v>A</v>
          </cell>
          <cell r="G1229" t="str">
            <v>A</v>
          </cell>
          <cell r="H1229" t="str">
            <v>N</v>
          </cell>
          <cell r="I1229" t="str">
            <v>Asset</v>
          </cell>
          <cell r="J1229">
            <v>0</v>
          </cell>
          <cell r="K1229">
            <v>0</v>
          </cell>
          <cell r="L1229" t="str">
            <v xml:space="preserve"> </v>
          </cell>
          <cell r="M1229" t="str">
            <v xml:space="preserve"> </v>
          </cell>
          <cell r="N1229">
            <v>0</v>
          </cell>
          <cell r="O1229" t="str">
            <v xml:space="preserve"> </v>
          </cell>
          <cell r="P1229">
            <v>0</v>
          </cell>
          <cell r="Q1229">
            <v>0</v>
          </cell>
          <cell r="R1229" t="str">
            <v xml:space="preserve"> </v>
          </cell>
          <cell r="S1229" t="str">
            <v xml:space="preserve"> </v>
          </cell>
        </row>
        <row r="1230">
          <cell r="B1230">
            <v>180230</v>
          </cell>
          <cell r="C1230" t="str">
            <v>OtherInvCaspianSelect</v>
          </cell>
          <cell r="D1230" t="str">
            <v>OICaspian</v>
          </cell>
          <cell r="E1230">
            <v>367</v>
          </cell>
          <cell r="F1230" t="str">
            <v>A</v>
          </cell>
          <cell r="G1230" t="str">
            <v>A</v>
          </cell>
          <cell r="H1230" t="str">
            <v>N</v>
          </cell>
          <cell r="I1230" t="str">
            <v>Asset</v>
          </cell>
          <cell r="J1230">
            <v>0</v>
          </cell>
          <cell r="K1230">
            <v>0</v>
          </cell>
          <cell r="L1230" t="str">
            <v xml:space="preserve"> </v>
          </cell>
          <cell r="M1230" t="str">
            <v xml:space="preserve"> </v>
          </cell>
          <cell r="N1230">
            <v>0</v>
          </cell>
          <cell r="O1230" t="str">
            <v xml:space="preserve"> </v>
          </cell>
          <cell r="P1230">
            <v>0</v>
          </cell>
          <cell r="Q1230">
            <v>0</v>
          </cell>
          <cell r="R1230" t="str">
            <v xml:space="preserve"> </v>
          </cell>
          <cell r="S1230" t="str">
            <v xml:space="preserve"> </v>
          </cell>
        </row>
        <row r="1231">
          <cell r="B1231">
            <v>180235</v>
          </cell>
          <cell r="C1231" t="str">
            <v>OtherInvCHVII</v>
          </cell>
          <cell r="D1231" t="str">
            <v>OICH7</v>
          </cell>
          <cell r="E1231">
            <v>36892</v>
          </cell>
          <cell r="F1231" t="str">
            <v>A</v>
          </cell>
          <cell r="G1231" t="str">
            <v>A</v>
          </cell>
          <cell r="H1231" t="str">
            <v>N</v>
          </cell>
          <cell r="I1231" t="str">
            <v>Asset</v>
          </cell>
          <cell r="J1231">
            <v>0</v>
          </cell>
          <cell r="K1231">
            <v>0</v>
          </cell>
          <cell r="L1231" t="str">
            <v xml:space="preserve"> </v>
          </cell>
          <cell r="M1231" t="str">
            <v xml:space="preserve"> </v>
          </cell>
          <cell r="N1231">
            <v>0</v>
          </cell>
          <cell r="O1231" t="str">
            <v xml:space="preserve"> </v>
          </cell>
          <cell r="P1231">
            <v>0</v>
          </cell>
          <cell r="Q1231">
            <v>0</v>
          </cell>
          <cell r="R1231" t="str">
            <v xml:space="preserve"> </v>
          </cell>
          <cell r="S1231" t="str">
            <v xml:space="preserve"> </v>
          </cell>
        </row>
        <row r="1232">
          <cell r="B1232">
            <v>180235</v>
          </cell>
          <cell r="C1232" t="str">
            <v>OtherInvCHVII</v>
          </cell>
          <cell r="D1232" t="str">
            <v>OICH7</v>
          </cell>
          <cell r="E1232">
            <v>367</v>
          </cell>
          <cell r="F1232" t="str">
            <v>A</v>
          </cell>
          <cell r="G1232" t="str">
            <v>A</v>
          </cell>
          <cell r="H1232" t="str">
            <v>N</v>
          </cell>
          <cell r="I1232" t="str">
            <v>Asset</v>
          </cell>
          <cell r="J1232">
            <v>0</v>
          </cell>
          <cell r="K1232">
            <v>0</v>
          </cell>
          <cell r="L1232" t="str">
            <v xml:space="preserve"> </v>
          </cell>
          <cell r="M1232" t="str">
            <v xml:space="preserve"> </v>
          </cell>
          <cell r="N1232">
            <v>0</v>
          </cell>
          <cell r="O1232" t="str">
            <v xml:space="preserve"> </v>
          </cell>
          <cell r="P1232">
            <v>0</v>
          </cell>
          <cell r="Q1232">
            <v>0</v>
          </cell>
          <cell r="R1232" t="str">
            <v xml:space="preserve"> </v>
          </cell>
          <cell r="S1232" t="str">
            <v xml:space="preserve"> </v>
          </cell>
        </row>
        <row r="1233">
          <cell r="B1233">
            <v>180240</v>
          </cell>
          <cell r="C1233" t="str">
            <v>OtherInvCliftonGroup</v>
          </cell>
          <cell r="D1233" t="str">
            <v>OIClifton</v>
          </cell>
          <cell r="E1233">
            <v>36892</v>
          </cell>
          <cell r="F1233" t="str">
            <v>A</v>
          </cell>
          <cell r="G1233" t="str">
            <v>A</v>
          </cell>
          <cell r="H1233" t="str">
            <v>N</v>
          </cell>
          <cell r="I1233" t="str">
            <v>Asset</v>
          </cell>
          <cell r="J1233">
            <v>0</v>
          </cell>
          <cell r="K1233">
            <v>0</v>
          </cell>
          <cell r="L1233" t="str">
            <v xml:space="preserve"> </v>
          </cell>
          <cell r="M1233" t="str">
            <v xml:space="preserve"> </v>
          </cell>
          <cell r="N1233">
            <v>0</v>
          </cell>
          <cell r="O1233" t="str">
            <v xml:space="preserve"> </v>
          </cell>
          <cell r="P1233">
            <v>0</v>
          </cell>
          <cell r="Q1233">
            <v>0</v>
          </cell>
          <cell r="R1233" t="str">
            <v xml:space="preserve"> </v>
          </cell>
          <cell r="S1233" t="str">
            <v xml:space="preserve"> </v>
          </cell>
        </row>
        <row r="1234">
          <cell r="B1234">
            <v>180240</v>
          </cell>
          <cell r="C1234" t="str">
            <v>OtherInvCliftonGroup</v>
          </cell>
          <cell r="D1234" t="str">
            <v>OIClifton</v>
          </cell>
          <cell r="E1234">
            <v>367</v>
          </cell>
          <cell r="F1234" t="str">
            <v>A</v>
          </cell>
          <cell r="G1234" t="str">
            <v>A</v>
          </cell>
          <cell r="H1234" t="str">
            <v>N</v>
          </cell>
          <cell r="I1234" t="str">
            <v>Asset</v>
          </cell>
          <cell r="J1234">
            <v>0</v>
          </cell>
          <cell r="K1234">
            <v>0</v>
          </cell>
          <cell r="L1234" t="str">
            <v xml:space="preserve"> </v>
          </cell>
          <cell r="M1234" t="str">
            <v xml:space="preserve"> </v>
          </cell>
          <cell r="N1234">
            <v>0</v>
          </cell>
          <cell r="O1234" t="str">
            <v xml:space="preserve"> </v>
          </cell>
          <cell r="P1234">
            <v>0</v>
          </cell>
          <cell r="Q1234">
            <v>0</v>
          </cell>
          <cell r="R1234" t="str">
            <v xml:space="preserve"> </v>
          </cell>
          <cell r="S1234" t="str">
            <v xml:space="preserve"> </v>
          </cell>
        </row>
        <row r="1235">
          <cell r="B1235">
            <v>180245</v>
          </cell>
          <cell r="C1235" t="str">
            <v>OtherInvColonyVIII</v>
          </cell>
          <cell r="D1235" t="str">
            <v>OIColony</v>
          </cell>
          <cell r="E1235">
            <v>36892</v>
          </cell>
          <cell r="F1235" t="str">
            <v>A</v>
          </cell>
          <cell r="G1235" t="str">
            <v>A</v>
          </cell>
          <cell r="H1235" t="str">
            <v>N</v>
          </cell>
          <cell r="I1235" t="str">
            <v>Asset</v>
          </cell>
          <cell r="J1235">
            <v>0</v>
          </cell>
          <cell r="K1235">
            <v>0</v>
          </cell>
          <cell r="L1235" t="str">
            <v xml:space="preserve"> </v>
          </cell>
          <cell r="M1235" t="str">
            <v xml:space="preserve"> </v>
          </cell>
          <cell r="N1235">
            <v>0</v>
          </cell>
          <cell r="O1235" t="str">
            <v xml:space="preserve"> </v>
          </cell>
          <cell r="P1235">
            <v>0</v>
          </cell>
          <cell r="Q1235">
            <v>0</v>
          </cell>
          <cell r="R1235" t="str">
            <v xml:space="preserve"> </v>
          </cell>
          <cell r="S1235" t="str">
            <v xml:space="preserve"> </v>
          </cell>
        </row>
        <row r="1236">
          <cell r="B1236">
            <v>180245</v>
          </cell>
          <cell r="C1236" t="str">
            <v>OtherInvColonyVIII</v>
          </cell>
          <cell r="D1236" t="str">
            <v>OIColony</v>
          </cell>
          <cell r="E1236">
            <v>367</v>
          </cell>
          <cell r="F1236" t="str">
            <v>A</v>
          </cell>
          <cell r="G1236" t="str">
            <v>A</v>
          </cell>
          <cell r="H1236" t="str">
            <v>N</v>
          </cell>
          <cell r="I1236" t="str">
            <v>Asset</v>
          </cell>
          <cell r="J1236">
            <v>0</v>
          </cell>
          <cell r="K1236">
            <v>0</v>
          </cell>
          <cell r="L1236" t="str">
            <v xml:space="preserve"> </v>
          </cell>
          <cell r="M1236" t="str">
            <v xml:space="preserve"> </v>
          </cell>
          <cell r="N1236">
            <v>0</v>
          </cell>
          <cell r="O1236" t="str">
            <v xml:space="preserve"> </v>
          </cell>
          <cell r="P1236">
            <v>0</v>
          </cell>
          <cell r="Q1236">
            <v>0</v>
          </cell>
          <cell r="R1236" t="str">
            <v xml:space="preserve"> </v>
          </cell>
          <cell r="S1236" t="str">
            <v xml:space="preserve"> </v>
          </cell>
        </row>
        <row r="1237">
          <cell r="B1237">
            <v>180250</v>
          </cell>
          <cell r="C1237" t="str">
            <v>OtherInvCommodities</v>
          </cell>
          <cell r="D1237" t="str">
            <v>OICommod</v>
          </cell>
          <cell r="E1237">
            <v>36892</v>
          </cell>
          <cell r="F1237" t="str">
            <v>A</v>
          </cell>
          <cell r="G1237" t="str">
            <v>A</v>
          </cell>
          <cell r="H1237" t="str">
            <v>N</v>
          </cell>
          <cell r="I1237" t="str">
            <v>Asset</v>
          </cell>
          <cell r="J1237">
            <v>0</v>
          </cell>
          <cell r="K1237">
            <v>0</v>
          </cell>
          <cell r="L1237" t="str">
            <v xml:space="preserve"> </v>
          </cell>
          <cell r="M1237" t="str">
            <v xml:space="preserve"> </v>
          </cell>
          <cell r="N1237">
            <v>0</v>
          </cell>
          <cell r="O1237" t="str">
            <v xml:space="preserve"> </v>
          </cell>
          <cell r="P1237">
            <v>0</v>
          </cell>
          <cell r="Q1237">
            <v>0</v>
          </cell>
          <cell r="R1237" t="str">
            <v xml:space="preserve"> </v>
          </cell>
          <cell r="S1237" t="str">
            <v xml:space="preserve"> </v>
          </cell>
        </row>
        <row r="1238">
          <cell r="B1238">
            <v>180250</v>
          </cell>
          <cell r="C1238" t="str">
            <v>OtherInvCommodities</v>
          </cell>
          <cell r="D1238" t="str">
            <v>OICommod</v>
          </cell>
          <cell r="E1238">
            <v>367</v>
          </cell>
          <cell r="F1238" t="str">
            <v>A</v>
          </cell>
          <cell r="G1238" t="str">
            <v>A</v>
          </cell>
          <cell r="H1238" t="str">
            <v>N</v>
          </cell>
          <cell r="I1238" t="str">
            <v>Asset</v>
          </cell>
          <cell r="J1238">
            <v>0</v>
          </cell>
          <cell r="K1238">
            <v>0</v>
          </cell>
          <cell r="L1238" t="str">
            <v xml:space="preserve"> </v>
          </cell>
          <cell r="M1238" t="str">
            <v xml:space="preserve"> </v>
          </cell>
          <cell r="N1238">
            <v>0</v>
          </cell>
          <cell r="O1238" t="str">
            <v xml:space="preserve"> </v>
          </cell>
          <cell r="P1238">
            <v>0</v>
          </cell>
          <cell r="Q1238">
            <v>0</v>
          </cell>
          <cell r="R1238" t="str">
            <v xml:space="preserve"> </v>
          </cell>
          <cell r="S1238" t="str">
            <v xml:space="preserve"> </v>
          </cell>
        </row>
        <row r="1239">
          <cell r="B1239">
            <v>180255</v>
          </cell>
          <cell r="C1239" t="str">
            <v>OtherInvCyrusOppII</v>
          </cell>
          <cell r="D1239" t="str">
            <v>OICyprus</v>
          </cell>
          <cell r="E1239">
            <v>36892</v>
          </cell>
          <cell r="F1239" t="str">
            <v>A</v>
          </cell>
          <cell r="G1239" t="str">
            <v>A</v>
          </cell>
          <cell r="H1239" t="str">
            <v>N</v>
          </cell>
          <cell r="I1239" t="str">
            <v>Asset</v>
          </cell>
          <cell r="J1239">
            <v>0</v>
          </cell>
          <cell r="K1239">
            <v>0</v>
          </cell>
          <cell r="L1239" t="str">
            <v xml:space="preserve"> </v>
          </cell>
          <cell r="M1239" t="str">
            <v xml:space="preserve"> </v>
          </cell>
          <cell r="N1239">
            <v>0</v>
          </cell>
          <cell r="O1239" t="str">
            <v xml:space="preserve"> </v>
          </cell>
          <cell r="P1239">
            <v>0</v>
          </cell>
          <cell r="Q1239">
            <v>0</v>
          </cell>
          <cell r="R1239" t="str">
            <v xml:space="preserve"> </v>
          </cell>
          <cell r="S1239" t="str">
            <v xml:space="preserve"> </v>
          </cell>
        </row>
        <row r="1240">
          <cell r="B1240">
            <v>180255</v>
          </cell>
          <cell r="C1240" t="str">
            <v>OtherInvCyrusOppII</v>
          </cell>
          <cell r="D1240" t="str">
            <v>OICyprus</v>
          </cell>
          <cell r="E1240">
            <v>367</v>
          </cell>
          <cell r="F1240" t="str">
            <v>A</v>
          </cell>
          <cell r="G1240" t="str">
            <v>A</v>
          </cell>
          <cell r="H1240" t="str">
            <v>N</v>
          </cell>
          <cell r="I1240" t="str">
            <v>Asset</v>
          </cell>
          <cell r="J1240">
            <v>0</v>
          </cell>
          <cell r="K1240">
            <v>0</v>
          </cell>
          <cell r="L1240" t="str">
            <v xml:space="preserve"> </v>
          </cell>
          <cell r="M1240" t="str">
            <v xml:space="preserve"> </v>
          </cell>
          <cell r="N1240">
            <v>0</v>
          </cell>
          <cell r="O1240" t="str">
            <v xml:space="preserve"> </v>
          </cell>
          <cell r="P1240">
            <v>0</v>
          </cell>
          <cell r="Q1240">
            <v>0</v>
          </cell>
          <cell r="R1240" t="str">
            <v xml:space="preserve"> </v>
          </cell>
          <cell r="S1240" t="str">
            <v xml:space="preserve"> </v>
          </cell>
        </row>
        <row r="1241">
          <cell r="B1241">
            <v>180260</v>
          </cell>
          <cell r="C1241" t="str">
            <v>OtherInvDavidsonKempner</v>
          </cell>
          <cell r="D1241" t="str">
            <v>OIDavKemp</v>
          </cell>
          <cell r="E1241">
            <v>36892</v>
          </cell>
          <cell r="F1241" t="str">
            <v>A</v>
          </cell>
          <cell r="G1241" t="str">
            <v>A</v>
          </cell>
          <cell r="H1241" t="str">
            <v>N</v>
          </cell>
          <cell r="I1241" t="str">
            <v>Asset</v>
          </cell>
          <cell r="J1241">
            <v>0</v>
          </cell>
          <cell r="K1241">
            <v>0</v>
          </cell>
          <cell r="L1241" t="str">
            <v xml:space="preserve"> </v>
          </cell>
          <cell r="M1241" t="str">
            <v xml:space="preserve"> </v>
          </cell>
          <cell r="N1241">
            <v>0</v>
          </cell>
          <cell r="O1241" t="str">
            <v xml:space="preserve"> </v>
          </cell>
          <cell r="P1241">
            <v>0</v>
          </cell>
          <cell r="Q1241">
            <v>0</v>
          </cell>
          <cell r="R1241" t="str">
            <v xml:space="preserve"> </v>
          </cell>
          <cell r="S1241" t="str">
            <v xml:space="preserve"> </v>
          </cell>
        </row>
        <row r="1242">
          <cell r="B1242">
            <v>180260</v>
          </cell>
          <cell r="C1242" t="str">
            <v>OtherInvDavidsonKempner</v>
          </cell>
          <cell r="D1242" t="str">
            <v>OIDavKemp</v>
          </cell>
          <cell r="E1242">
            <v>367</v>
          </cell>
          <cell r="F1242" t="str">
            <v>A</v>
          </cell>
          <cell r="G1242" t="str">
            <v>A</v>
          </cell>
          <cell r="H1242" t="str">
            <v>N</v>
          </cell>
          <cell r="I1242" t="str">
            <v>Asset</v>
          </cell>
          <cell r="J1242">
            <v>0</v>
          </cell>
          <cell r="K1242">
            <v>0</v>
          </cell>
          <cell r="L1242" t="str">
            <v xml:space="preserve"> </v>
          </cell>
          <cell r="M1242" t="str">
            <v xml:space="preserve"> </v>
          </cell>
          <cell r="N1242">
            <v>0</v>
          </cell>
          <cell r="O1242" t="str">
            <v xml:space="preserve"> </v>
          </cell>
          <cell r="P1242">
            <v>0</v>
          </cell>
          <cell r="Q1242">
            <v>0</v>
          </cell>
          <cell r="R1242" t="str">
            <v xml:space="preserve"> </v>
          </cell>
          <cell r="S1242" t="str">
            <v xml:space="preserve"> </v>
          </cell>
        </row>
        <row r="1243">
          <cell r="B1243">
            <v>180265</v>
          </cell>
          <cell r="C1243" t="str">
            <v>OtherInvDFA</v>
          </cell>
          <cell r="D1243" t="str">
            <v>OIDFA</v>
          </cell>
          <cell r="E1243">
            <v>36892</v>
          </cell>
          <cell r="F1243" t="str">
            <v>A</v>
          </cell>
          <cell r="G1243" t="str">
            <v>A</v>
          </cell>
          <cell r="H1243" t="str">
            <v>N</v>
          </cell>
          <cell r="I1243" t="str">
            <v>Asset</v>
          </cell>
          <cell r="J1243">
            <v>0</v>
          </cell>
          <cell r="K1243">
            <v>0</v>
          </cell>
          <cell r="L1243" t="str">
            <v xml:space="preserve"> </v>
          </cell>
          <cell r="M1243" t="str">
            <v xml:space="preserve"> </v>
          </cell>
          <cell r="N1243">
            <v>0</v>
          </cell>
          <cell r="O1243" t="str">
            <v xml:space="preserve"> </v>
          </cell>
          <cell r="P1243">
            <v>0</v>
          </cell>
          <cell r="Q1243">
            <v>0</v>
          </cell>
          <cell r="R1243" t="str">
            <v xml:space="preserve"> </v>
          </cell>
          <cell r="S1243" t="str">
            <v xml:space="preserve"> </v>
          </cell>
        </row>
        <row r="1244">
          <cell r="B1244">
            <v>180265</v>
          </cell>
          <cell r="C1244" t="str">
            <v>OtherInvDFA</v>
          </cell>
          <cell r="D1244" t="str">
            <v>OIDFA</v>
          </cell>
          <cell r="E1244">
            <v>367</v>
          </cell>
          <cell r="F1244" t="str">
            <v>A</v>
          </cell>
          <cell r="G1244" t="str">
            <v>A</v>
          </cell>
          <cell r="H1244" t="str">
            <v>N</v>
          </cell>
          <cell r="I1244" t="str">
            <v>Asset</v>
          </cell>
          <cell r="J1244">
            <v>0</v>
          </cell>
          <cell r="K1244">
            <v>0</v>
          </cell>
          <cell r="L1244" t="str">
            <v xml:space="preserve"> </v>
          </cell>
          <cell r="M1244" t="str">
            <v xml:space="preserve"> </v>
          </cell>
          <cell r="N1244">
            <v>0</v>
          </cell>
          <cell r="O1244" t="str">
            <v xml:space="preserve"> </v>
          </cell>
          <cell r="P1244">
            <v>0</v>
          </cell>
          <cell r="Q1244">
            <v>0</v>
          </cell>
          <cell r="R1244" t="str">
            <v xml:space="preserve"> </v>
          </cell>
          <cell r="S1244" t="str">
            <v xml:space="preserve"> </v>
          </cell>
        </row>
        <row r="1245">
          <cell r="B1245">
            <v>180270</v>
          </cell>
          <cell r="C1245" t="str">
            <v>OtherInvDiamondCastleIV</v>
          </cell>
          <cell r="D1245" t="str">
            <v>OIDiamond</v>
          </cell>
          <cell r="E1245">
            <v>36892</v>
          </cell>
          <cell r="F1245" t="str">
            <v>A</v>
          </cell>
          <cell r="G1245" t="str">
            <v>A</v>
          </cell>
          <cell r="H1245" t="str">
            <v>N</v>
          </cell>
          <cell r="I1245" t="str">
            <v>Asset</v>
          </cell>
          <cell r="J1245">
            <v>0</v>
          </cell>
          <cell r="K1245">
            <v>0</v>
          </cell>
          <cell r="L1245" t="str">
            <v xml:space="preserve"> </v>
          </cell>
          <cell r="M1245" t="str">
            <v xml:space="preserve"> </v>
          </cell>
          <cell r="N1245">
            <v>0</v>
          </cell>
          <cell r="O1245" t="str">
            <v xml:space="preserve"> </v>
          </cell>
          <cell r="P1245">
            <v>0</v>
          </cell>
          <cell r="Q1245">
            <v>0</v>
          </cell>
          <cell r="R1245" t="str">
            <v xml:space="preserve"> </v>
          </cell>
          <cell r="S1245" t="str">
            <v xml:space="preserve"> </v>
          </cell>
        </row>
        <row r="1246">
          <cell r="B1246">
            <v>180270</v>
          </cell>
          <cell r="C1246" t="str">
            <v>OtherInvDiamondCastleIV</v>
          </cell>
          <cell r="D1246" t="str">
            <v>OIDiamond</v>
          </cell>
          <cell r="E1246">
            <v>367</v>
          </cell>
          <cell r="F1246" t="str">
            <v>A</v>
          </cell>
          <cell r="G1246" t="str">
            <v>A</v>
          </cell>
          <cell r="H1246" t="str">
            <v>N</v>
          </cell>
          <cell r="I1246" t="str">
            <v>Asset</v>
          </cell>
          <cell r="J1246">
            <v>0</v>
          </cell>
          <cell r="K1246">
            <v>0</v>
          </cell>
          <cell r="L1246" t="str">
            <v xml:space="preserve"> </v>
          </cell>
          <cell r="M1246" t="str">
            <v xml:space="preserve"> </v>
          </cell>
          <cell r="N1246">
            <v>0</v>
          </cell>
          <cell r="O1246" t="str">
            <v xml:space="preserve"> </v>
          </cell>
          <cell r="P1246">
            <v>0</v>
          </cell>
          <cell r="Q1246">
            <v>0</v>
          </cell>
          <cell r="R1246" t="str">
            <v xml:space="preserve"> </v>
          </cell>
          <cell r="S1246" t="str">
            <v xml:space="preserve"> </v>
          </cell>
        </row>
        <row r="1247">
          <cell r="B1247">
            <v>180275</v>
          </cell>
          <cell r="C1247" t="str">
            <v>OtherInvDLJREIV</v>
          </cell>
          <cell r="D1247" t="str">
            <v>OIDLJRE6</v>
          </cell>
          <cell r="E1247">
            <v>36892</v>
          </cell>
          <cell r="F1247" t="str">
            <v>A</v>
          </cell>
          <cell r="G1247" t="str">
            <v>A</v>
          </cell>
          <cell r="H1247" t="str">
            <v>N</v>
          </cell>
          <cell r="I1247" t="str">
            <v>Asset</v>
          </cell>
          <cell r="J1247">
            <v>0</v>
          </cell>
          <cell r="K1247">
            <v>0</v>
          </cell>
          <cell r="L1247" t="str">
            <v xml:space="preserve"> </v>
          </cell>
          <cell r="M1247" t="str">
            <v xml:space="preserve"> </v>
          </cell>
          <cell r="N1247">
            <v>0</v>
          </cell>
          <cell r="O1247" t="str">
            <v xml:space="preserve"> </v>
          </cell>
          <cell r="P1247">
            <v>0</v>
          </cell>
          <cell r="Q1247">
            <v>0</v>
          </cell>
          <cell r="R1247" t="str">
            <v xml:space="preserve"> </v>
          </cell>
          <cell r="S1247" t="str">
            <v xml:space="preserve"> </v>
          </cell>
        </row>
        <row r="1248">
          <cell r="B1248">
            <v>180275</v>
          </cell>
          <cell r="C1248" t="str">
            <v>OtherInvDLJREIV</v>
          </cell>
          <cell r="D1248" t="str">
            <v>OIDLJRE6</v>
          </cell>
          <cell r="E1248">
            <v>367</v>
          </cell>
          <cell r="F1248" t="str">
            <v>A</v>
          </cell>
          <cell r="G1248" t="str">
            <v>A</v>
          </cell>
          <cell r="H1248" t="str">
            <v>N</v>
          </cell>
          <cell r="I1248" t="str">
            <v>Asset</v>
          </cell>
          <cell r="J1248">
            <v>0</v>
          </cell>
          <cell r="K1248">
            <v>0</v>
          </cell>
          <cell r="L1248" t="str">
            <v xml:space="preserve"> </v>
          </cell>
          <cell r="M1248" t="str">
            <v xml:space="preserve"> </v>
          </cell>
          <cell r="N1248">
            <v>0</v>
          </cell>
          <cell r="O1248" t="str">
            <v xml:space="preserve"> </v>
          </cell>
          <cell r="P1248">
            <v>0</v>
          </cell>
          <cell r="Q1248">
            <v>0</v>
          </cell>
          <cell r="R1248" t="str">
            <v xml:space="preserve"> </v>
          </cell>
          <cell r="S1248" t="str">
            <v xml:space="preserve"> </v>
          </cell>
        </row>
        <row r="1249">
          <cell r="B1249">
            <v>180290</v>
          </cell>
          <cell r="C1249" t="str">
            <v>OtherInvFixIncCash</v>
          </cell>
          <cell r="D1249" t="str">
            <v>OIFixIncCh</v>
          </cell>
          <cell r="E1249">
            <v>36892</v>
          </cell>
          <cell r="F1249" t="str">
            <v>A</v>
          </cell>
          <cell r="G1249" t="str">
            <v>A</v>
          </cell>
          <cell r="H1249" t="str">
            <v>N</v>
          </cell>
          <cell r="I1249" t="str">
            <v>Asset</v>
          </cell>
          <cell r="J1249">
            <v>0</v>
          </cell>
          <cell r="K1249">
            <v>0</v>
          </cell>
          <cell r="L1249" t="str">
            <v xml:space="preserve"> </v>
          </cell>
          <cell r="M1249" t="str">
            <v xml:space="preserve"> </v>
          </cell>
          <cell r="N1249">
            <v>0</v>
          </cell>
          <cell r="O1249" t="str">
            <v xml:space="preserve"> </v>
          </cell>
          <cell r="P1249">
            <v>0</v>
          </cell>
          <cell r="Q1249">
            <v>0</v>
          </cell>
          <cell r="R1249" t="str">
            <v xml:space="preserve"> </v>
          </cell>
          <cell r="S1249" t="str">
            <v xml:space="preserve"> </v>
          </cell>
        </row>
        <row r="1250">
          <cell r="B1250">
            <v>180290</v>
          </cell>
          <cell r="C1250" t="str">
            <v>OtherInvFixIncCash</v>
          </cell>
          <cell r="D1250" t="str">
            <v>OIFixIncCh</v>
          </cell>
          <cell r="E1250">
            <v>367</v>
          </cell>
          <cell r="F1250" t="str">
            <v>A</v>
          </cell>
          <cell r="G1250" t="str">
            <v>A</v>
          </cell>
          <cell r="H1250" t="str">
            <v>N</v>
          </cell>
          <cell r="I1250" t="str">
            <v>Asset</v>
          </cell>
          <cell r="J1250">
            <v>0</v>
          </cell>
          <cell r="K1250">
            <v>0</v>
          </cell>
          <cell r="L1250" t="str">
            <v xml:space="preserve"> </v>
          </cell>
          <cell r="M1250" t="str">
            <v xml:space="preserve"> </v>
          </cell>
          <cell r="N1250">
            <v>0</v>
          </cell>
          <cell r="O1250" t="str">
            <v xml:space="preserve"> </v>
          </cell>
          <cell r="P1250">
            <v>0</v>
          </cell>
          <cell r="Q1250">
            <v>0</v>
          </cell>
          <cell r="R1250" t="str">
            <v xml:space="preserve"> </v>
          </cell>
          <cell r="S1250" t="str">
            <v xml:space="preserve"> </v>
          </cell>
        </row>
        <row r="1251">
          <cell r="B1251">
            <v>180295</v>
          </cell>
          <cell r="C1251" t="str">
            <v>OtherInvFixedIncome</v>
          </cell>
          <cell r="D1251" t="str">
            <v>OIFxdInc</v>
          </cell>
          <cell r="E1251">
            <v>36892</v>
          </cell>
          <cell r="F1251" t="str">
            <v>A</v>
          </cell>
          <cell r="G1251" t="str">
            <v>A</v>
          </cell>
          <cell r="H1251" t="str">
            <v>N</v>
          </cell>
          <cell r="I1251" t="str">
            <v>Asset</v>
          </cell>
          <cell r="J1251">
            <v>0</v>
          </cell>
          <cell r="K1251">
            <v>0</v>
          </cell>
          <cell r="L1251" t="str">
            <v xml:space="preserve"> </v>
          </cell>
          <cell r="M1251" t="str">
            <v xml:space="preserve"> </v>
          </cell>
          <cell r="N1251">
            <v>0</v>
          </cell>
          <cell r="O1251" t="str">
            <v xml:space="preserve"> </v>
          </cell>
          <cell r="P1251">
            <v>0</v>
          </cell>
          <cell r="Q1251">
            <v>0</v>
          </cell>
          <cell r="R1251" t="str">
            <v xml:space="preserve"> </v>
          </cell>
          <cell r="S1251" t="str">
            <v xml:space="preserve"> </v>
          </cell>
        </row>
        <row r="1252">
          <cell r="B1252">
            <v>180295</v>
          </cell>
          <cell r="C1252" t="str">
            <v>OtherInvFixedIncome</v>
          </cell>
          <cell r="D1252" t="str">
            <v>OIFxdInc</v>
          </cell>
          <cell r="E1252">
            <v>367</v>
          </cell>
          <cell r="F1252" t="str">
            <v>A</v>
          </cell>
          <cell r="G1252" t="str">
            <v>A</v>
          </cell>
          <cell r="H1252" t="str">
            <v>N</v>
          </cell>
          <cell r="I1252" t="str">
            <v>Asset</v>
          </cell>
          <cell r="J1252">
            <v>0</v>
          </cell>
          <cell r="K1252">
            <v>0</v>
          </cell>
          <cell r="L1252" t="str">
            <v xml:space="preserve"> </v>
          </cell>
          <cell r="M1252" t="str">
            <v xml:space="preserve"> </v>
          </cell>
          <cell r="N1252">
            <v>0</v>
          </cell>
          <cell r="O1252" t="str">
            <v xml:space="preserve"> </v>
          </cell>
          <cell r="P1252">
            <v>0</v>
          </cell>
          <cell r="Q1252">
            <v>0</v>
          </cell>
          <cell r="R1252" t="str">
            <v xml:space="preserve"> </v>
          </cell>
          <cell r="S1252" t="str">
            <v xml:space="preserve"> </v>
          </cell>
        </row>
        <row r="1253">
          <cell r="B1253">
            <v>180300</v>
          </cell>
          <cell r="C1253" t="str">
            <v>OtherInvFortressCredII</v>
          </cell>
          <cell r="D1253" t="str">
            <v>OIFortress</v>
          </cell>
          <cell r="E1253">
            <v>36892</v>
          </cell>
          <cell r="F1253" t="str">
            <v>A</v>
          </cell>
          <cell r="G1253" t="str">
            <v>A</v>
          </cell>
          <cell r="H1253" t="str">
            <v>N</v>
          </cell>
          <cell r="I1253" t="str">
            <v>Asset</v>
          </cell>
          <cell r="J1253">
            <v>0</v>
          </cell>
          <cell r="K1253">
            <v>0</v>
          </cell>
          <cell r="L1253" t="str">
            <v xml:space="preserve"> </v>
          </cell>
          <cell r="M1253" t="str">
            <v xml:space="preserve"> </v>
          </cell>
          <cell r="N1253">
            <v>0</v>
          </cell>
          <cell r="O1253" t="str">
            <v xml:space="preserve"> </v>
          </cell>
          <cell r="P1253">
            <v>0</v>
          </cell>
          <cell r="Q1253">
            <v>0</v>
          </cell>
          <cell r="R1253" t="str">
            <v xml:space="preserve"> </v>
          </cell>
          <cell r="S1253" t="str">
            <v xml:space="preserve"> </v>
          </cell>
        </row>
        <row r="1254">
          <cell r="B1254">
            <v>180300</v>
          </cell>
          <cell r="C1254" t="str">
            <v>OtherInvFortressCredII</v>
          </cell>
          <cell r="D1254" t="str">
            <v>OIFortress</v>
          </cell>
          <cell r="E1254">
            <v>367</v>
          </cell>
          <cell r="F1254" t="str">
            <v>A</v>
          </cell>
          <cell r="G1254" t="str">
            <v>A</v>
          </cell>
          <cell r="H1254" t="str">
            <v>N</v>
          </cell>
          <cell r="I1254" t="str">
            <v>Asset</v>
          </cell>
          <cell r="J1254">
            <v>0</v>
          </cell>
          <cell r="K1254">
            <v>0</v>
          </cell>
          <cell r="L1254" t="str">
            <v xml:space="preserve"> </v>
          </cell>
          <cell r="M1254" t="str">
            <v xml:space="preserve"> </v>
          </cell>
          <cell r="N1254">
            <v>0</v>
          </cell>
          <cell r="O1254" t="str">
            <v xml:space="preserve"> </v>
          </cell>
          <cell r="P1254">
            <v>0</v>
          </cell>
          <cell r="Q1254">
            <v>0</v>
          </cell>
          <cell r="R1254" t="str">
            <v xml:space="preserve"> </v>
          </cell>
          <cell r="S1254" t="str">
            <v xml:space="preserve"> </v>
          </cell>
        </row>
        <row r="1255">
          <cell r="B1255">
            <v>180305</v>
          </cell>
          <cell r="C1255" t="str">
            <v>OtherInvForumEurREIII</v>
          </cell>
          <cell r="D1255" t="str">
            <v>OIForum</v>
          </cell>
          <cell r="E1255">
            <v>36892</v>
          </cell>
          <cell r="F1255" t="str">
            <v>A</v>
          </cell>
          <cell r="G1255" t="str">
            <v>A</v>
          </cell>
          <cell r="H1255" t="str">
            <v>N</v>
          </cell>
          <cell r="I1255" t="str">
            <v>Asset</v>
          </cell>
          <cell r="J1255">
            <v>0</v>
          </cell>
          <cell r="K1255">
            <v>0</v>
          </cell>
          <cell r="L1255" t="str">
            <v xml:space="preserve"> </v>
          </cell>
          <cell r="M1255" t="str">
            <v xml:space="preserve"> </v>
          </cell>
          <cell r="N1255">
            <v>0</v>
          </cell>
          <cell r="O1255" t="str">
            <v xml:space="preserve"> </v>
          </cell>
          <cell r="P1255">
            <v>0</v>
          </cell>
          <cell r="Q1255">
            <v>0</v>
          </cell>
          <cell r="R1255" t="str">
            <v xml:space="preserve"> </v>
          </cell>
          <cell r="S1255" t="str">
            <v xml:space="preserve"> </v>
          </cell>
        </row>
        <row r="1256">
          <cell r="B1256">
            <v>180305</v>
          </cell>
          <cell r="C1256" t="str">
            <v>OtherInvForumEurREIII</v>
          </cell>
          <cell r="D1256" t="str">
            <v>OIForum</v>
          </cell>
          <cell r="E1256">
            <v>367</v>
          </cell>
          <cell r="F1256" t="str">
            <v>A</v>
          </cell>
          <cell r="G1256" t="str">
            <v>A</v>
          </cell>
          <cell r="H1256" t="str">
            <v>N</v>
          </cell>
          <cell r="I1256" t="str">
            <v>Asset</v>
          </cell>
          <cell r="J1256">
            <v>0</v>
          </cell>
          <cell r="K1256">
            <v>0</v>
          </cell>
          <cell r="L1256" t="str">
            <v xml:space="preserve"> </v>
          </cell>
          <cell r="M1256" t="str">
            <v xml:space="preserve"> </v>
          </cell>
          <cell r="N1256">
            <v>0</v>
          </cell>
          <cell r="O1256" t="str">
            <v xml:space="preserve"> </v>
          </cell>
          <cell r="P1256">
            <v>0</v>
          </cell>
          <cell r="Q1256">
            <v>0</v>
          </cell>
          <cell r="R1256" t="str">
            <v xml:space="preserve"> </v>
          </cell>
          <cell r="S1256" t="str">
            <v xml:space="preserve"> </v>
          </cell>
        </row>
        <row r="1257">
          <cell r="B1257">
            <v>180310</v>
          </cell>
          <cell r="C1257" t="str">
            <v>OtherInvFreidmanFandLIII</v>
          </cell>
          <cell r="D1257" t="str">
            <v>OIFreidman</v>
          </cell>
          <cell r="E1257">
            <v>36892</v>
          </cell>
          <cell r="F1257" t="str">
            <v>A</v>
          </cell>
          <cell r="G1257" t="str">
            <v>A</v>
          </cell>
          <cell r="H1257" t="str">
            <v>N</v>
          </cell>
          <cell r="I1257" t="str">
            <v>Asset</v>
          </cell>
          <cell r="J1257">
            <v>0</v>
          </cell>
          <cell r="K1257">
            <v>0</v>
          </cell>
          <cell r="L1257" t="str">
            <v xml:space="preserve"> </v>
          </cell>
          <cell r="M1257" t="str">
            <v xml:space="preserve"> </v>
          </cell>
          <cell r="N1257">
            <v>0</v>
          </cell>
          <cell r="O1257" t="str">
            <v xml:space="preserve"> </v>
          </cell>
          <cell r="P1257">
            <v>0</v>
          </cell>
          <cell r="Q1257">
            <v>0</v>
          </cell>
          <cell r="R1257" t="str">
            <v xml:space="preserve"> </v>
          </cell>
          <cell r="S1257" t="str">
            <v xml:space="preserve"> </v>
          </cell>
        </row>
        <row r="1258">
          <cell r="B1258">
            <v>180310</v>
          </cell>
          <cell r="C1258" t="str">
            <v>OtherInvFreidmanFandLIII</v>
          </cell>
          <cell r="D1258" t="str">
            <v>OIFreidman</v>
          </cell>
          <cell r="E1258">
            <v>367</v>
          </cell>
          <cell r="F1258" t="str">
            <v>A</v>
          </cell>
          <cell r="G1258" t="str">
            <v>A</v>
          </cell>
          <cell r="H1258" t="str">
            <v>N</v>
          </cell>
          <cell r="I1258" t="str">
            <v>Asset</v>
          </cell>
          <cell r="J1258">
            <v>0</v>
          </cell>
          <cell r="K1258">
            <v>0</v>
          </cell>
          <cell r="L1258" t="str">
            <v xml:space="preserve"> </v>
          </cell>
          <cell r="M1258" t="str">
            <v xml:space="preserve"> </v>
          </cell>
          <cell r="N1258">
            <v>0</v>
          </cell>
          <cell r="O1258" t="str">
            <v xml:space="preserve"> </v>
          </cell>
          <cell r="P1258">
            <v>0</v>
          </cell>
          <cell r="Q1258">
            <v>0</v>
          </cell>
          <cell r="R1258" t="str">
            <v xml:space="preserve"> </v>
          </cell>
          <cell r="S1258" t="str">
            <v xml:space="preserve"> </v>
          </cell>
        </row>
        <row r="1259">
          <cell r="B1259">
            <v>180315</v>
          </cell>
          <cell r="C1259" t="str">
            <v>OtherInvGAMCO</v>
          </cell>
          <cell r="D1259" t="str">
            <v>OIGAMCO</v>
          </cell>
          <cell r="E1259">
            <v>36892</v>
          </cell>
          <cell r="F1259" t="str">
            <v>A</v>
          </cell>
          <cell r="G1259" t="str">
            <v>A</v>
          </cell>
          <cell r="H1259" t="str">
            <v>N</v>
          </cell>
          <cell r="I1259" t="str">
            <v>Asset</v>
          </cell>
          <cell r="J1259">
            <v>0</v>
          </cell>
          <cell r="K1259">
            <v>0</v>
          </cell>
          <cell r="L1259" t="str">
            <v xml:space="preserve"> </v>
          </cell>
          <cell r="M1259" t="str">
            <v xml:space="preserve"> </v>
          </cell>
          <cell r="N1259">
            <v>0</v>
          </cell>
          <cell r="O1259" t="str">
            <v xml:space="preserve"> </v>
          </cell>
          <cell r="P1259">
            <v>0</v>
          </cell>
          <cell r="Q1259">
            <v>0</v>
          </cell>
          <cell r="R1259" t="str">
            <v xml:space="preserve"> </v>
          </cell>
          <cell r="S1259" t="str">
            <v xml:space="preserve"> </v>
          </cell>
        </row>
        <row r="1260">
          <cell r="B1260">
            <v>180315</v>
          </cell>
          <cell r="C1260" t="str">
            <v>OtherInvGAMCO</v>
          </cell>
          <cell r="D1260" t="str">
            <v>OIGAMCO</v>
          </cell>
          <cell r="E1260">
            <v>367</v>
          </cell>
          <cell r="F1260" t="str">
            <v>A</v>
          </cell>
          <cell r="G1260" t="str">
            <v>A</v>
          </cell>
          <cell r="H1260" t="str">
            <v>N</v>
          </cell>
          <cell r="I1260" t="str">
            <v>Asset</v>
          </cell>
          <cell r="J1260">
            <v>0</v>
          </cell>
          <cell r="K1260">
            <v>0</v>
          </cell>
          <cell r="L1260" t="str">
            <v xml:space="preserve"> </v>
          </cell>
          <cell r="M1260" t="str">
            <v xml:space="preserve"> </v>
          </cell>
          <cell r="N1260">
            <v>0</v>
          </cell>
          <cell r="O1260" t="str">
            <v xml:space="preserve"> </v>
          </cell>
          <cell r="P1260">
            <v>0</v>
          </cell>
          <cell r="Q1260">
            <v>0</v>
          </cell>
          <cell r="R1260" t="str">
            <v xml:space="preserve"> </v>
          </cell>
          <cell r="S1260" t="str">
            <v xml:space="preserve"> </v>
          </cell>
        </row>
        <row r="1261">
          <cell r="B1261">
            <v>180320</v>
          </cell>
          <cell r="C1261" t="str">
            <v>OtherInvGlobeflex</v>
          </cell>
          <cell r="D1261" t="str">
            <v>OIGlobefx</v>
          </cell>
          <cell r="E1261">
            <v>36892</v>
          </cell>
          <cell r="F1261" t="str">
            <v>A</v>
          </cell>
          <cell r="G1261" t="str">
            <v>A</v>
          </cell>
          <cell r="H1261" t="str">
            <v>N</v>
          </cell>
          <cell r="I1261" t="str">
            <v>Asset</v>
          </cell>
          <cell r="J1261">
            <v>0</v>
          </cell>
          <cell r="K1261">
            <v>0</v>
          </cell>
          <cell r="L1261" t="str">
            <v xml:space="preserve"> </v>
          </cell>
          <cell r="M1261" t="str">
            <v xml:space="preserve"> </v>
          </cell>
          <cell r="N1261">
            <v>0</v>
          </cell>
          <cell r="O1261" t="str">
            <v xml:space="preserve"> </v>
          </cell>
          <cell r="P1261">
            <v>0</v>
          </cell>
          <cell r="Q1261">
            <v>0</v>
          </cell>
          <cell r="R1261" t="str">
            <v xml:space="preserve"> </v>
          </cell>
          <cell r="S1261" t="str">
            <v xml:space="preserve"> </v>
          </cell>
        </row>
        <row r="1262">
          <cell r="B1262">
            <v>180320</v>
          </cell>
          <cell r="C1262" t="str">
            <v>OtherInvGlobeflex</v>
          </cell>
          <cell r="D1262" t="str">
            <v>OIGlobefx</v>
          </cell>
          <cell r="E1262">
            <v>367</v>
          </cell>
          <cell r="F1262" t="str">
            <v>A</v>
          </cell>
          <cell r="G1262" t="str">
            <v>A</v>
          </cell>
          <cell r="H1262" t="str">
            <v>N</v>
          </cell>
          <cell r="I1262" t="str">
            <v>Asset</v>
          </cell>
          <cell r="J1262">
            <v>0</v>
          </cell>
          <cell r="K1262">
            <v>0</v>
          </cell>
          <cell r="L1262" t="str">
            <v xml:space="preserve"> </v>
          </cell>
          <cell r="M1262" t="str">
            <v xml:space="preserve"> </v>
          </cell>
          <cell r="N1262">
            <v>0</v>
          </cell>
          <cell r="O1262" t="str">
            <v xml:space="preserve"> </v>
          </cell>
          <cell r="P1262">
            <v>0</v>
          </cell>
          <cell r="Q1262">
            <v>0</v>
          </cell>
          <cell r="R1262" t="str">
            <v xml:space="preserve"> </v>
          </cell>
          <cell r="S1262" t="str">
            <v xml:space="preserve"> </v>
          </cell>
        </row>
        <row r="1263">
          <cell r="B1263">
            <v>180325</v>
          </cell>
          <cell r="C1263" t="str">
            <v>OtherInvGoodStewardFnd</v>
          </cell>
          <cell r="D1263" t="str">
            <v>OIGoodStFn</v>
          </cell>
          <cell r="E1263">
            <v>36892</v>
          </cell>
          <cell r="F1263" t="str">
            <v>A</v>
          </cell>
          <cell r="G1263" t="str">
            <v>A</v>
          </cell>
          <cell r="H1263" t="str">
            <v>N</v>
          </cell>
          <cell r="I1263" t="str">
            <v>Asset</v>
          </cell>
          <cell r="J1263">
            <v>0</v>
          </cell>
          <cell r="K1263">
            <v>0</v>
          </cell>
          <cell r="L1263" t="str">
            <v xml:space="preserve"> </v>
          </cell>
          <cell r="M1263" t="str">
            <v xml:space="preserve"> </v>
          </cell>
          <cell r="N1263">
            <v>0</v>
          </cell>
          <cell r="O1263" t="str">
            <v xml:space="preserve"> </v>
          </cell>
          <cell r="P1263">
            <v>0</v>
          </cell>
          <cell r="Q1263">
            <v>0</v>
          </cell>
          <cell r="R1263" t="str">
            <v xml:space="preserve"> </v>
          </cell>
          <cell r="S1263" t="str">
            <v xml:space="preserve"> </v>
          </cell>
        </row>
        <row r="1264">
          <cell r="B1264">
            <v>180325</v>
          </cell>
          <cell r="C1264" t="str">
            <v>OtherInvGoodStewardFnd</v>
          </cell>
          <cell r="D1264" t="str">
            <v>OIGoodStFn</v>
          </cell>
          <cell r="E1264">
            <v>367</v>
          </cell>
          <cell r="F1264" t="str">
            <v>A</v>
          </cell>
          <cell r="G1264" t="str">
            <v>A</v>
          </cell>
          <cell r="H1264" t="str">
            <v>N</v>
          </cell>
          <cell r="I1264" t="str">
            <v>Asset</v>
          </cell>
          <cell r="J1264">
            <v>0</v>
          </cell>
          <cell r="K1264">
            <v>0</v>
          </cell>
          <cell r="L1264" t="str">
            <v xml:space="preserve"> </v>
          </cell>
          <cell r="M1264" t="str">
            <v xml:space="preserve"> </v>
          </cell>
          <cell r="N1264">
            <v>0</v>
          </cell>
          <cell r="O1264" t="str">
            <v xml:space="preserve"> </v>
          </cell>
          <cell r="P1264">
            <v>0</v>
          </cell>
          <cell r="Q1264">
            <v>0</v>
          </cell>
          <cell r="R1264" t="str">
            <v xml:space="preserve"> </v>
          </cell>
          <cell r="S1264" t="str">
            <v xml:space="preserve"> </v>
          </cell>
        </row>
        <row r="1265">
          <cell r="B1265">
            <v>180330</v>
          </cell>
          <cell r="C1265" t="str">
            <v>OtherInvGoresII</v>
          </cell>
          <cell r="D1265" t="str">
            <v>OIGores2</v>
          </cell>
          <cell r="E1265">
            <v>36892</v>
          </cell>
          <cell r="F1265" t="str">
            <v>A</v>
          </cell>
          <cell r="G1265" t="str">
            <v>A</v>
          </cell>
          <cell r="H1265" t="str">
            <v>N</v>
          </cell>
          <cell r="I1265" t="str">
            <v>Asset</v>
          </cell>
          <cell r="J1265">
            <v>0</v>
          </cell>
          <cell r="K1265">
            <v>0</v>
          </cell>
          <cell r="L1265" t="str">
            <v xml:space="preserve"> </v>
          </cell>
          <cell r="M1265" t="str">
            <v xml:space="preserve"> </v>
          </cell>
          <cell r="N1265">
            <v>0</v>
          </cell>
          <cell r="O1265" t="str">
            <v xml:space="preserve"> </v>
          </cell>
          <cell r="P1265">
            <v>0</v>
          </cell>
          <cell r="Q1265">
            <v>0</v>
          </cell>
          <cell r="R1265" t="str">
            <v xml:space="preserve"> </v>
          </cell>
          <cell r="S1265" t="str">
            <v xml:space="preserve"> </v>
          </cell>
        </row>
        <row r="1266">
          <cell r="B1266">
            <v>180330</v>
          </cell>
          <cell r="C1266" t="str">
            <v>OtherInvGoresII</v>
          </cell>
          <cell r="D1266" t="str">
            <v>OIGores2</v>
          </cell>
          <cell r="E1266">
            <v>367</v>
          </cell>
          <cell r="F1266" t="str">
            <v>A</v>
          </cell>
          <cell r="G1266" t="str">
            <v>A</v>
          </cell>
          <cell r="H1266" t="str">
            <v>N</v>
          </cell>
          <cell r="I1266" t="str">
            <v>Asset</v>
          </cell>
          <cell r="J1266">
            <v>0</v>
          </cell>
          <cell r="K1266">
            <v>0</v>
          </cell>
          <cell r="L1266" t="str">
            <v xml:space="preserve"> </v>
          </cell>
          <cell r="M1266" t="str">
            <v xml:space="preserve"> </v>
          </cell>
          <cell r="N1266">
            <v>0</v>
          </cell>
          <cell r="O1266" t="str">
            <v xml:space="preserve"> </v>
          </cell>
          <cell r="P1266">
            <v>0</v>
          </cell>
          <cell r="Q1266">
            <v>0</v>
          </cell>
          <cell r="R1266" t="str">
            <v xml:space="preserve"> </v>
          </cell>
          <cell r="S1266" t="str">
            <v xml:space="preserve"> </v>
          </cell>
        </row>
        <row r="1267">
          <cell r="B1267">
            <v>180335</v>
          </cell>
          <cell r="C1267" t="str">
            <v>OtherInvGoresIII</v>
          </cell>
          <cell r="D1267" t="str">
            <v>OIGores3</v>
          </cell>
          <cell r="E1267">
            <v>36892</v>
          </cell>
          <cell r="F1267" t="str">
            <v>A</v>
          </cell>
          <cell r="G1267" t="str">
            <v>A</v>
          </cell>
          <cell r="H1267" t="str">
            <v>N</v>
          </cell>
          <cell r="I1267" t="str">
            <v>Asset</v>
          </cell>
          <cell r="J1267">
            <v>0</v>
          </cell>
          <cell r="K1267">
            <v>0</v>
          </cell>
          <cell r="L1267" t="str">
            <v xml:space="preserve"> </v>
          </cell>
          <cell r="M1267" t="str">
            <v xml:space="preserve"> </v>
          </cell>
          <cell r="N1267">
            <v>0</v>
          </cell>
          <cell r="O1267" t="str">
            <v xml:space="preserve"> </v>
          </cell>
          <cell r="P1267">
            <v>0</v>
          </cell>
          <cell r="Q1267">
            <v>0</v>
          </cell>
          <cell r="R1267" t="str">
            <v xml:space="preserve"> </v>
          </cell>
          <cell r="S1267" t="str">
            <v xml:space="preserve"> </v>
          </cell>
        </row>
        <row r="1268">
          <cell r="B1268">
            <v>180335</v>
          </cell>
          <cell r="C1268" t="str">
            <v>OtherInvGoresIII</v>
          </cell>
          <cell r="D1268" t="str">
            <v>OIGores3</v>
          </cell>
          <cell r="E1268">
            <v>367</v>
          </cell>
          <cell r="F1268" t="str">
            <v>A</v>
          </cell>
          <cell r="G1268" t="str">
            <v>A</v>
          </cell>
          <cell r="H1268" t="str">
            <v>N</v>
          </cell>
          <cell r="I1268" t="str">
            <v>Asset</v>
          </cell>
          <cell r="J1268">
            <v>0</v>
          </cell>
          <cell r="K1268">
            <v>0</v>
          </cell>
          <cell r="L1268" t="str">
            <v xml:space="preserve"> </v>
          </cell>
          <cell r="M1268" t="str">
            <v xml:space="preserve"> </v>
          </cell>
          <cell r="N1268">
            <v>0</v>
          </cell>
          <cell r="O1268" t="str">
            <v xml:space="preserve"> </v>
          </cell>
          <cell r="P1268">
            <v>0</v>
          </cell>
          <cell r="Q1268">
            <v>0</v>
          </cell>
          <cell r="R1268" t="str">
            <v xml:space="preserve"> </v>
          </cell>
          <cell r="S1268" t="str">
            <v xml:space="preserve"> </v>
          </cell>
        </row>
        <row r="1269">
          <cell r="B1269">
            <v>180345</v>
          </cell>
          <cell r="C1269" t="str">
            <v>OtherInvGranthanMayo</v>
          </cell>
          <cell r="D1269" t="str">
            <v>OIGranthan</v>
          </cell>
          <cell r="E1269">
            <v>36892</v>
          </cell>
          <cell r="F1269" t="str">
            <v>A</v>
          </cell>
          <cell r="G1269" t="str">
            <v>A</v>
          </cell>
          <cell r="H1269" t="str">
            <v>N</v>
          </cell>
          <cell r="I1269" t="str">
            <v>Asset</v>
          </cell>
          <cell r="J1269">
            <v>0</v>
          </cell>
          <cell r="K1269">
            <v>0</v>
          </cell>
          <cell r="L1269" t="str">
            <v xml:space="preserve"> </v>
          </cell>
          <cell r="M1269" t="str">
            <v xml:space="preserve"> </v>
          </cell>
          <cell r="N1269">
            <v>0</v>
          </cell>
          <cell r="O1269" t="str">
            <v xml:space="preserve"> </v>
          </cell>
          <cell r="P1269">
            <v>0</v>
          </cell>
          <cell r="Q1269">
            <v>0</v>
          </cell>
          <cell r="R1269" t="str">
            <v xml:space="preserve"> </v>
          </cell>
          <cell r="S1269" t="str">
            <v xml:space="preserve"> </v>
          </cell>
        </row>
        <row r="1270">
          <cell r="B1270">
            <v>180345</v>
          </cell>
          <cell r="C1270" t="str">
            <v>OtherInvGranthanMayo</v>
          </cell>
          <cell r="D1270" t="str">
            <v>OIGranthan</v>
          </cell>
          <cell r="E1270">
            <v>367</v>
          </cell>
          <cell r="F1270" t="str">
            <v>A</v>
          </cell>
          <cell r="G1270" t="str">
            <v>A</v>
          </cell>
          <cell r="H1270" t="str">
            <v>N</v>
          </cell>
          <cell r="I1270" t="str">
            <v>Asset</v>
          </cell>
          <cell r="J1270">
            <v>0</v>
          </cell>
          <cell r="K1270">
            <v>0</v>
          </cell>
          <cell r="L1270" t="str">
            <v xml:space="preserve"> </v>
          </cell>
          <cell r="M1270" t="str">
            <v xml:space="preserve"> </v>
          </cell>
          <cell r="N1270">
            <v>0</v>
          </cell>
          <cell r="O1270" t="str">
            <v xml:space="preserve"> </v>
          </cell>
          <cell r="P1270">
            <v>0</v>
          </cell>
          <cell r="Q1270">
            <v>0</v>
          </cell>
          <cell r="R1270" t="str">
            <v xml:space="preserve"> </v>
          </cell>
          <cell r="S1270" t="str">
            <v xml:space="preserve"> </v>
          </cell>
        </row>
        <row r="1271">
          <cell r="B1271">
            <v>180350</v>
          </cell>
          <cell r="C1271" t="str">
            <v>OtherInvGSOCapital</v>
          </cell>
          <cell r="D1271" t="str">
            <v>OIGSO</v>
          </cell>
          <cell r="E1271">
            <v>36892</v>
          </cell>
          <cell r="F1271" t="str">
            <v>A</v>
          </cell>
          <cell r="G1271" t="str">
            <v>A</v>
          </cell>
          <cell r="H1271" t="str">
            <v>N</v>
          </cell>
          <cell r="I1271" t="str">
            <v>Asset</v>
          </cell>
          <cell r="J1271">
            <v>0</v>
          </cell>
          <cell r="K1271">
            <v>0</v>
          </cell>
          <cell r="L1271" t="str">
            <v xml:space="preserve"> </v>
          </cell>
          <cell r="M1271" t="str">
            <v xml:space="preserve"> </v>
          </cell>
          <cell r="N1271">
            <v>0</v>
          </cell>
          <cell r="O1271" t="str">
            <v xml:space="preserve"> </v>
          </cell>
          <cell r="P1271">
            <v>0</v>
          </cell>
          <cell r="Q1271">
            <v>0</v>
          </cell>
          <cell r="R1271" t="str">
            <v xml:space="preserve"> </v>
          </cell>
          <cell r="S1271" t="str">
            <v xml:space="preserve"> </v>
          </cell>
        </row>
        <row r="1272">
          <cell r="B1272">
            <v>180350</v>
          </cell>
          <cell r="C1272" t="str">
            <v>OtherInvGSOCapital</v>
          </cell>
          <cell r="D1272" t="str">
            <v>OIGSO</v>
          </cell>
          <cell r="E1272">
            <v>367</v>
          </cell>
          <cell r="F1272" t="str">
            <v>A</v>
          </cell>
          <cell r="G1272" t="str">
            <v>A</v>
          </cell>
          <cell r="H1272" t="str">
            <v>N</v>
          </cell>
          <cell r="I1272" t="str">
            <v>Asset</v>
          </cell>
          <cell r="J1272">
            <v>0</v>
          </cell>
          <cell r="K1272">
            <v>0</v>
          </cell>
          <cell r="L1272" t="str">
            <v xml:space="preserve"> </v>
          </cell>
          <cell r="M1272" t="str">
            <v xml:space="preserve"> </v>
          </cell>
          <cell r="N1272">
            <v>0</v>
          </cell>
          <cell r="O1272" t="str">
            <v xml:space="preserve"> </v>
          </cell>
          <cell r="P1272">
            <v>0</v>
          </cell>
          <cell r="Q1272">
            <v>0</v>
          </cell>
          <cell r="R1272" t="str">
            <v xml:space="preserve"> </v>
          </cell>
          <cell r="S1272" t="str">
            <v xml:space="preserve"> </v>
          </cell>
        </row>
        <row r="1273">
          <cell r="B1273">
            <v>180355</v>
          </cell>
          <cell r="C1273" t="str">
            <v>OtherInvHalcyonOffshore</v>
          </cell>
          <cell r="D1273" t="str">
            <v>OIHalcyon</v>
          </cell>
          <cell r="E1273">
            <v>36892</v>
          </cell>
          <cell r="F1273" t="str">
            <v>A</v>
          </cell>
          <cell r="G1273" t="str">
            <v>A</v>
          </cell>
          <cell r="H1273" t="str">
            <v>N</v>
          </cell>
          <cell r="I1273" t="str">
            <v>Asset</v>
          </cell>
          <cell r="J1273">
            <v>0</v>
          </cell>
          <cell r="K1273">
            <v>0</v>
          </cell>
          <cell r="L1273" t="str">
            <v xml:space="preserve"> </v>
          </cell>
          <cell r="M1273" t="str">
            <v xml:space="preserve"> </v>
          </cell>
          <cell r="N1273">
            <v>0</v>
          </cell>
          <cell r="O1273" t="str">
            <v xml:space="preserve"> </v>
          </cell>
          <cell r="P1273">
            <v>0</v>
          </cell>
          <cell r="Q1273">
            <v>0</v>
          </cell>
          <cell r="R1273" t="str">
            <v xml:space="preserve"> </v>
          </cell>
          <cell r="S1273" t="str">
            <v xml:space="preserve"> </v>
          </cell>
        </row>
        <row r="1274">
          <cell r="B1274">
            <v>180355</v>
          </cell>
          <cell r="C1274" t="str">
            <v>OtherInvHalcyonOffshore</v>
          </cell>
          <cell r="D1274" t="str">
            <v>OIHalcyon</v>
          </cell>
          <cell r="E1274">
            <v>367</v>
          </cell>
          <cell r="F1274" t="str">
            <v>A</v>
          </cell>
          <cell r="G1274" t="str">
            <v>A</v>
          </cell>
          <cell r="H1274" t="str">
            <v>N</v>
          </cell>
          <cell r="I1274" t="str">
            <v>Asset</v>
          </cell>
          <cell r="J1274">
            <v>0</v>
          </cell>
          <cell r="K1274">
            <v>0</v>
          </cell>
          <cell r="L1274" t="str">
            <v xml:space="preserve"> </v>
          </cell>
          <cell r="M1274" t="str">
            <v xml:space="preserve"> </v>
          </cell>
          <cell r="N1274">
            <v>0</v>
          </cell>
          <cell r="O1274" t="str">
            <v xml:space="preserve"> </v>
          </cell>
          <cell r="P1274">
            <v>0</v>
          </cell>
          <cell r="Q1274">
            <v>0</v>
          </cell>
          <cell r="R1274" t="str">
            <v xml:space="preserve"> </v>
          </cell>
          <cell r="S1274" t="str">
            <v xml:space="preserve"> </v>
          </cell>
        </row>
        <row r="1275">
          <cell r="B1275">
            <v>180360</v>
          </cell>
          <cell r="C1275" t="str">
            <v>OtherInvHedgeDirection</v>
          </cell>
          <cell r="D1275" t="str">
            <v>OIHDirect</v>
          </cell>
          <cell r="E1275">
            <v>36892</v>
          </cell>
          <cell r="F1275" t="str">
            <v>A</v>
          </cell>
          <cell r="G1275" t="str">
            <v>A</v>
          </cell>
          <cell r="H1275" t="str">
            <v>N</v>
          </cell>
          <cell r="I1275" t="str">
            <v>Asset</v>
          </cell>
          <cell r="J1275">
            <v>0</v>
          </cell>
          <cell r="K1275">
            <v>0</v>
          </cell>
          <cell r="L1275" t="str">
            <v xml:space="preserve"> </v>
          </cell>
          <cell r="M1275" t="str">
            <v xml:space="preserve"> </v>
          </cell>
          <cell r="N1275">
            <v>0</v>
          </cell>
          <cell r="O1275" t="str">
            <v xml:space="preserve"> </v>
          </cell>
          <cell r="P1275">
            <v>0</v>
          </cell>
          <cell r="Q1275">
            <v>0</v>
          </cell>
          <cell r="R1275" t="str">
            <v xml:space="preserve"> </v>
          </cell>
          <cell r="S1275" t="str">
            <v xml:space="preserve"> </v>
          </cell>
        </row>
        <row r="1276">
          <cell r="B1276">
            <v>180360</v>
          </cell>
          <cell r="C1276" t="str">
            <v>OtherInvHedgeDirection</v>
          </cell>
          <cell r="D1276" t="str">
            <v>OIHDirect</v>
          </cell>
          <cell r="E1276">
            <v>367</v>
          </cell>
          <cell r="F1276" t="str">
            <v>A</v>
          </cell>
          <cell r="G1276" t="str">
            <v>A</v>
          </cell>
          <cell r="H1276" t="str">
            <v>N</v>
          </cell>
          <cell r="I1276" t="str">
            <v>Asset</v>
          </cell>
          <cell r="J1276">
            <v>0</v>
          </cell>
          <cell r="K1276">
            <v>0</v>
          </cell>
          <cell r="L1276" t="str">
            <v xml:space="preserve"> </v>
          </cell>
          <cell r="M1276" t="str">
            <v xml:space="preserve"> </v>
          </cell>
          <cell r="N1276">
            <v>0</v>
          </cell>
          <cell r="O1276" t="str">
            <v xml:space="preserve"> </v>
          </cell>
          <cell r="P1276">
            <v>0</v>
          </cell>
          <cell r="Q1276">
            <v>0</v>
          </cell>
          <cell r="R1276" t="str">
            <v xml:space="preserve"> </v>
          </cell>
          <cell r="S1276" t="str">
            <v xml:space="preserve"> </v>
          </cell>
        </row>
        <row r="1277">
          <cell r="B1277">
            <v>180365</v>
          </cell>
          <cell r="C1277" t="str">
            <v>OtherInvHedgeMktNeutrl</v>
          </cell>
          <cell r="D1277" t="str">
            <v>OIHMktNt</v>
          </cell>
          <cell r="E1277">
            <v>36892</v>
          </cell>
          <cell r="F1277" t="str">
            <v>A</v>
          </cell>
          <cell r="G1277" t="str">
            <v>A</v>
          </cell>
          <cell r="H1277" t="str">
            <v>N</v>
          </cell>
          <cell r="I1277" t="str">
            <v>Asset</v>
          </cell>
          <cell r="J1277">
            <v>0</v>
          </cell>
          <cell r="K1277">
            <v>0</v>
          </cell>
          <cell r="L1277" t="str">
            <v xml:space="preserve"> </v>
          </cell>
          <cell r="M1277" t="str">
            <v xml:space="preserve"> </v>
          </cell>
          <cell r="N1277">
            <v>0</v>
          </cell>
          <cell r="O1277" t="str">
            <v xml:space="preserve"> </v>
          </cell>
          <cell r="P1277">
            <v>0</v>
          </cell>
          <cell r="Q1277">
            <v>0</v>
          </cell>
          <cell r="R1277" t="str">
            <v xml:space="preserve"> </v>
          </cell>
          <cell r="S1277" t="str">
            <v xml:space="preserve"> </v>
          </cell>
        </row>
        <row r="1278">
          <cell r="B1278">
            <v>180365</v>
          </cell>
          <cell r="C1278" t="str">
            <v>OtherInvHedgeMktNeutrl</v>
          </cell>
          <cell r="D1278" t="str">
            <v>OIHMktNt</v>
          </cell>
          <cell r="E1278">
            <v>367</v>
          </cell>
          <cell r="F1278" t="str">
            <v>A</v>
          </cell>
          <cell r="G1278" t="str">
            <v>A</v>
          </cell>
          <cell r="H1278" t="str">
            <v>N</v>
          </cell>
          <cell r="I1278" t="str">
            <v>Asset</v>
          </cell>
          <cell r="J1278">
            <v>0</v>
          </cell>
          <cell r="K1278">
            <v>0</v>
          </cell>
          <cell r="L1278" t="str">
            <v xml:space="preserve"> </v>
          </cell>
          <cell r="M1278" t="str">
            <v xml:space="preserve"> </v>
          </cell>
          <cell r="N1278">
            <v>0</v>
          </cell>
          <cell r="O1278" t="str">
            <v xml:space="preserve"> </v>
          </cell>
          <cell r="P1278">
            <v>0</v>
          </cell>
          <cell r="Q1278">
            <v>0</v>
          </cell>
          <cell r="R1278" t="str">
            <v xml:space="preserve"> </v>
          </cell>
          <cell r="S1278" t="str">
            <v xml:space="preserve"> </v>
          </cell>
        </row>
        <row r="1279">
          <cell r="B1279">
            <v>180370</v>
          </cell>
          <cell r="C1279" t="str">
            <v>OtherInvHedgeMultiStrt</v>
          </cell>
          <cell r="D1279" t="str">
            <v>OIHMulit</v>
          </cell>
          <cell r="E1279">
            <v>36892</v>
          </cell>
          <cell r="F1279" t="str">
            <v>A</v>
          </cell>
          <cell r="G1279" t="str">
            <v>A</v>
          </cell>
          <cell r="H1279" t="str">
            <v>N</v>
          </cell>
          <cell r="I1279" t="str">
            <v>Asset</v>
          </cell>
          <cell r="J1279">
            <v>0</v>
          </cell>
          <cell r="K1279">
            <v>0</v>
          </cell>
          <cell r="L1279" t="str">
            <v xml:space="preserve"> </v>
          </cell>
          <cell r="M1279" t="str">
            <v xml:space="preserve"> </v>
          </cell>
          <cell r="N1279">
            <v>0</v>
          </cell>
          <cell r="O1279" t="str">
            <v xml:space="preserve"> </v>
          </cell>
          <cell r="P1279">
            <v>0</v>
          </cell>
          <cell r="Q1279">
            <v>0</v>
          </cell>
          <cell r="R1279" t="str">
            <v xml:space="preserve"> </v>
          </cell>
          <cell r="S1279" t="str">
            <v xml:space="preserve"> </v>
          </cell>
        </row>
        <row r="1280">
          <cell r="B1280">
            <v>180370</v>
          </cell>
          <cell r="C1280" t="str">
            <v>OtherInvHedgeMultiStrt</v>
          </cell>
          <cell r="D1280" t="str">
            <v>OIHMulit</v>
          </cell>
          <cell r="E1280">
            <v>367</v>
          </cell>
          <cell r="F1280" t="str">
            <v>A</v>
          </cell>
          <cell r="G1280" t="str">
            <v>A</v>
          </cell>
          <cell r="H1280" t="str">
            <v>N</v>
          </cell>
          <cell r="I1280" t="str">
            <v>Asset</v>
          </cell>
          <cell r="J1280">
            <v>0</v>
          </cell>
          <cell r="K1280">
            <v>0</v>
          </cell>
          <cell r="L1280" t="str">
            <v xml:space="preserve"> </v>
          </cell>
          <cell r="M1280" t="str">
            <v xml:space="preserve"> </v>
          </cell>
          <cell r="N1280">
            <v>0</v>
          </cell>
          <cell r="O1280" t="str">
            <v xml:space="preserve"> </v>
          </cell>
          <cell r="P1280">
            <v>0</v>
          </cell>
          <cell r="Q1280">
            <v>0</v>
          </cell>
          <cell r="R1280" t="str">
            <v xml:space="preserve"> </v>
          </cell>
          <cell r="S1280" t="str">
            <v xml:space="preserve"> </v>
          </cell>
        </row>
        <row r="1281">
          <cell r="B1281">
            <v>180375</v>
          </cell>
          <cell r="C1281" t="str">
            <v>OtherInvHeliosII</v>
          </cell>
          <cell r="D1281" t="str">
            <v>OIHelios2</v>
          </cell>
          <cell r="E1281">
            <v>36892</v>
          </cell>
          <cell r="F1281" t="str">
            <v>A</v>
          </cell>
          <cell r="G1281" t="str">
            <v>A</v>
          </cell>
          <cell r="H1281" t="str">
            <v>N</v>
          </cell>
          <cell r="I1281" t="str">
            <v>Asset</v>
          </cell>
          <cell r="J1281">
            <v>0</v>
          </cell>
          <cell r="K1281">
            <v>0</v>
          </cell>
          <cell r="L1281" t="str">
            <v xml:space="preserve"> </v>
          </cell>
          <cell r="M1281" t="str">
            <v xml:space="preserve"> </v>
          </cell>
          <cell r="N1281">
            <v>0</v>
          </cell>
          <cell r="O1281" t="str">
            <v xml:space="preserve"> </v>
          </cell>
          <cell r="P1281">
            <v>0</v>
          </cell>
          <cell r="Q1281">
            <v>0</v>
          </cell>
          <cell r="R1281" t="str">
            <v xml:space="preserve"> </v>
          </cell>
          <cell r="S1281" t="str">
            <v xml:space="preserve"> </v>
          </cell>
        </row>
        <row r="1282">
          <cell r="B1282">
            <v>180375</v>
          </cell>
          <cell r="C1282" t="str">
            <v>OtherInvHeliosII</v>
          </cell>
          <cell r="D1282" t="str">
            <v>OIHelios2</v>
          </cell>
          <cell r="E1282">
            <v>367</v>
          </cell>
          <cell r="F1282" t="str">
            <v>A</v>
          </cell>
          <cell r="G1282" t="str">
            <v>A</v>
          </cell>
          <cell r="H1282" t="str">
            <v>N</v>
          </cell>
          <cell r="I1282" t="str">
            <v>Asset</v>
          </cell>
          <cell r="J1282">
            <v>0</v>
          </cell>
          <cell r="K1282">
            <v>0</v>
          </cell>
          <cell r="L1282" t="str">
            <v xml:space="preserve"> </v>
          </cell>
          <cell r="M1282" t="str">
            <v xml:space="preserve"> </v>
          </cell>
          <cell r="N1282">
            <v>0</v>
          </cell>
          <cell r="O1282" t="str">
            <v xml:space="preserve"> </v>
          </cell>
          <cell r="P1282">
            <v>0</v>
          </cell>
          <cell r="Q1282">
            <v>0</v>
          </cell>
          <cell r="R1282" t="str">
            <v xml:space="preserve"> </v>
          </cell>
          <cell r="S1282" t="str">
            <v xml:space="preserve"> </v>
          </cell>
        </row>
        <row r="1283">
          <cell r="B1283">
            <v>180385</v>
          </cell>
          <cell r="C1283" t="str">
            <v>OtherInvJPMorganMari</v>
          </cell>
          <cell r="D1283" t="str">
            <v>OIJPMorgan</v>
          </cell>
          <cell r="E1283">
            <v>36892</v>
          </cell>
          <cell r="F1283" t="str">
            <v>A</v>
          </cell>
          <cell r="G1283" t="str">
            <v>A</v>
          </cell>
          <cell r="H1283" t="str">
            <v>N</v>
          </cell>
          <cell r="I1283" t="str">
            <v>Asset</v>
          </cell>
          <cell r="J1283">
            <v>0</v>
          </cell>
          <cell r="K1283">
            <v>0</v>
          </cell>
          <cell r="L1283" t="str">
            <v xml:space="preserve"> </v>
          </cell>
          <cell r="M1283" t="str">
            <v xml:space="preserve"> </v>
          </cell>
          <cell r="N1283">
            <v>0</v>
          </cell>
          <cell r="O1283" t="str">
            <v xml:space="preserve"> </v>
          </cell>
          <cell r="P1283">
            <v>0</v>
          </cell>
          <cell r="Q1283">
            <v>0</v>
          </cell>
          <cell r="R1283" t="str">
            <v xml:space="preserve"> </v>
          </cell>
          <cell r="S1283" t="str">
            <v xml:space="preserve"> </v>
          </cell>
        </row>
        <row r="1284">
          <cell r="B1284">
            <v>180385</v>
          </cell>
          <cell r="C1284" t="str">
            <v>OtherInvJPMorganMari</v>
          </cell>
          <cell r="D1284" t="str">
            <v>OIJPMorgan</v>
          </cell>
          <cell r="E1284">
            <v>367</v>
          </cell>
          <cell r="F1284" t="str">
            <v>A</v>
          </cell>
          <cell r="G1284" t="str">
            <v>A</v>
          </cell>
          <cell r="H1284" t="str">
            <v>N</v>
          </cell>
          <cell r="I1284" t="str">
            <v>Asset</v>
          </cell>
          <cell r="J1284">
            <v>0</v>
          </cell>
          <cell r="K1284">
            <v>0</v>
          </cell>
          <cell r="L1284" t="str">
            <v xml:space="preserve"> </v>
          </cell>
          <cell r="M1284" t="str">
            <v xml:space="preserve"> </v>
          </cell>
          <cell r="N1284">
            <v>0</v>
          </cell>
          <cell r="O1284" t="str">
            <v xml:space="preserve"> </v>
          </cell>
          <cell r="P1284">
            <v>0</v>
          </cell>
          <cell r="Q1284">
            <v>0</v>
          </cell>
          <cell r="R1284" t="str">
            <v xml:space="preserve"> </v>
          </cell>
          <cell r="S1284" t="str">
            <v xml:space="preserve"> </v>
          </cell>
        </row>
        <row r="1285">
          <cell r="B1285">
            <v>180395</v>
          </cell>
          <cell r="C1285" t="str">
            <v>OtherInvJPMRECore</v>
          </cell>
          <cell r="D1285" t="str">
            <v>OIJPMREC</v>
          </cell>
          <cell r="E1285">
            <v>36892</v>
          </cell>
          <cell r="F1285" t="str">
            <v>A</v>
          </cell>
          <cell r="G1285" t="str">
            <v>A</v>
          </cell>
          <cell r="H1285" t="str">
            <v>N</v>
          </cell>
          <cell r="I1285" t="str">
            <v>Asset</v>
          </cell>
          <cell r="J1285">
            <v>0</v>
          </cell>
          <cell r="K1285">
            <v>0</v>
          </cell>
          <cell r="L1285" t="str">
            <v xml:space="preserve"> </v>
          </cell>
          <cell r="M1285" t="str">
            <v xml:space="preserve"> </v>
          </cell>
          <cell r="N1285">
            <v>0</v>
          </cell>
          <cell r="O1285" t="str">
            <v xml:space="preserve"> </v>
          </cell>
          <cell r="P1285">
            <v>0</v>
          </cell>
          <cell r="Q1285">
            <v>0</v>
          </cell>
          <cell r="R1285" t="str">
            <v xml:space="preserve"> </v>
          </cell>
          <cell r="S1285" t="str">
            <v xml:space="preserve"> </v>
          </cell>
        </row>
        <row r="1286">
          <cell r="B1286">
            <v>180395</v>
          </cell>
          <cell r="C1286" t="str">
            <v>OtherInvJPMRECore</v>
          </cell>
          <cell r="D1286" t="str">
            <v>OIJPMREC</v>
          </cell>
          <cell r="E1286">
            <v>367</v>
          </cell>
          <cell r="F1286" t="str">
            <v>A</v>
          </cell>
          <cell r="G1286" t="str">
            <v>A</v>
          </cell>
          <cell r="H1286" t="str">
            <v>N</v>
          </cell>
          <cell r="I1286" t="str">
            <v>Asset</v>
          </cell>
          <cell r="J1286">
            <v>0</v>
          </cell>
          <cell r="K1286">
            <v>0</v>
          </cell>
          <cell r="L1286" t="str">
            <v xml:space="preserve"> </v>
          </cell>
          <cell r="M1286" t="str">
            <v xml:space="preserve"> </v>
          </cell>
          <cell r="N1286">
            <v>0</v>
          </cell>
          <cell r="O1286" t="str">
            <v xml:space="preserve"> </v>
          </cell>
          <cell r="P1286">
            <v>0</v>
          </cell>
          <cell r="Q1286">
            <v>0</v>
          </cell>
          <cell r="R1286" t="str">
            <v xml:space="preserve"> </v>
          </cell>
          <cell r="S1286" t="str">
            <v xml:space="preserve"> </v>
          </cell>
        </row>
        <row r="1287">
          <cell r="B1287">
            <v>180405</v>
          </cell>
          <cell r="C1287" t="str">
            <v>OtherInvKingStreetLtd</v>
          </cell>
          <cell r="D1287" t="str">
            <v>OIKingSt</v>
          </cell>
          <cell r="E1287">
            <v>36892</v>
          </cell>
          <cell r="F1287" t="str">
            <v>A</v>
          </cell>
          <cell r="G1287" t="str">
            <v>A</v>
          </cell>
          <cell r="H1287" t="str">
            <v>N</v>
          </cell>
          <cell r="I1287" t="str">
            <v>Asset</v>
          </cell>
          <cell r="J1287">
            <v>0</v>
          </cell>
          <cell r="K1287">
            <v>0</v>
          </cell>
          <cell r="L1287" t="str">
            <v xml:space="preserve"> </v>
          </cell>
          <cell r="M1287" t="str">
            <v xml:space="preserve"> </v>
          </cell>
          <cell r="N1287">
            <v>0</v>
          </cell>
          <cell r="O1287" t="str">
            <v xml:space="preserve"> </v>
          </cell>
          <cell r="P1287">
            <v>0</v>
          </cell>
          <cell r="Q1287">
            <v>0</v>
          </cell>
          <cell r="R1287" t="str">
            <v xml:space="preserve"> </v>
          </cell>
          <cell r="S1287" t="str">
            <v xml:space="preserve"> </v>
          </cell>
        </row>
        <row r="1288">
          <cell r="B1288">
            <v>180405</v>
          </cell>
          <cell r="C1288" t="str">
            <v>OtherInvKingStreetLtd</v>
          </cell>
          <cell r="D1288" t="str">
            <v>OIKingSt</v>
          </cell>
          <cell r="E1288">
            <v>367</v>
          </cell>
          <cell r="F1288" t="str">
            <v>A</v>
          </cell>
          <cell r="G1288" t="str">
            <v>A</v>
          </cell>
          <cell r="H1288" t="str">
            <v>N</v>
          </cell>
          <cell r="I1288" t="str">
            <v>Asset</v>
          </cell>
          <cell r="J1288">
            <v>0</v>
          </cell>
          <cell r="K1288">
            <v>0</v>
          </cell>
          <cell r="L1288" t="str">
            <v xml:space="preserve"> </v>
          </cell>
          <cell r="M1288" t="str">
            <v xml:space="preserve"> </v>
          </cell>
          <cell r="N1288">
            <v>0</v>
          </cell>
          <cell r="O1288" t="str">
            <v xml:space="preserve"> </v>
          </cell>
          <cell r="P1288">
            <v>0</v>
          </cell>
          <cell r="Q1288">
            <v>0</v>
          </cell>
          <cell r="R1288" t="str">
            <v xml:space="preserve"> </v>
          </cell>
          <cell r="S1288" t="str">
            <v xml:space="preserve"> </v>
          </cell>
        </row>
        <row r="1289">
          <cell r="B1289">
            <v>180410</v>
          </cell>
          <cell r="C1289" t="str">
            <v>OtherInvLazard</v>
          </cell>
          <cell r="D1289" t="str">
            <v>OILazard</v>
          </cell>
          <cell r="E1289">
            <v>36892</v>
          </cell>
          <cell r="F1289" t="str">
            <v>A</v>
          </cell>
          <cell r="G1289" t="str">
            <v>A</v>
          </cell>
          <cell r="H1289" t="str">
            <v>N</v>
          </cell>
          <cell r="I1289" t="str">
            <v>Asset</v>
          </cell>
          <cell r="J1289">
            <v>0</v>
          </cell>
          <cell r="K1289">
            <v>0</v>
          </cell>
          <cell r="L1289" t="str">
            <v xml:space="preserve"> </v>
          </cell>
          <cell r="M1289" t="str">
            <v xml:space="preserve"> </v>
          </cell>
          <cell r="N1289">
            <v>0</v>
          </cell>
          <cell r="O1289" t="str">
            <v xml:space="preserve"> </v>
          </cell>
          <cell r="P1289">
            <v>0</v>
          </cell>
          <cell r="Q1289">
            <v>0</v>
          </cell>
          <cell r="R1289" t="str">
            <v xml:space="preserve"> </v>
          </cell>
          <cell r="S1289" t="str">
            <v xml:space="preserve"> </v>
          </cell>
        </row>
        <row r="1290">
          <cell r="B1290">
            <v>180410</v>
          </cell>
          <cell r="C1290" t="str">
            <v>OtherInvLazard</v>
          </cell>
          <cell r="D1290" t="str">
            <v>OILazard</v>
          </cell>
          <cell r="E1290">
            <v>367</v>
          </cell>
          <cell r="F1290" t="str">
            <v>A</v>
          </cell>
          <cell r="G1290" t="str">
            <v>A</v>
          </cell>
          <cell r="H1290" t="str">
            <v>N</v>
          </cell>
          <cell r="I1290" t="str">
            <v>Asset</v>
          </cell>
          <cell r="J1290">
            <v>0</v>
          </cell>
          <cell r="K1290">
            <v>0</v>
          </cell>
          <cell r="L1290" t="str">
            <v xml:space="preserve"> </v>
          </cell>
          <cell r="M1290" t="str">
            <v xml:space="preserve"> </v>
          </cell>
          <cell r="N1290">
            <v>0</v>
          </cell>
          <cell r="O1290" t="str">
            <v xml:space="preserve"> </v>
          </cell>
          <cell r="P1290">
            <v>0</v>
          </cell>
          <cell r="Q1290">
            <v>0</v>
          </cell>
          <cell r="R1290" t="str">
            <v xml:space="preserve"> </v>
          </cell>
          <cell r="S1290" t="str">
            <v xml:space="preserve"> </v>
          </cell>
        </row>
        <row r="1291">
          <cell r="B1291">
            <v>180415</v>
          </cell>
          <cell r="C1291" t="str">
            <v>OtherInvLeeMunder</v>
          </cell>
          <cell r="D1291" t="str">
            <v>OILMunder</v>
          </cell>
          <cell r="E1291">
            <v>36892</v>
          </cell>
          <cell r="F1291" t="str">
            <v>A</v>
          </cell>
          <cell r="G1291" t="str">
            <v>A</v>
          </cell>
          <cell r="H1291" t="str">
            <v>N</v>
          </cell>
          <cell r="I1291" t="str">
            <v>Asset</v>
          </cell>
          <cell r="J1291">
            <v>0</v>
          </cell>
          <cell r="K1291">
            <v>0</v>
          </cell>
          <cell r="L1291" t="str">
            <v xml:space="preserve"> </v>
          </cell>
          <cell r="M1291" t="str">
            <v xml:space="preserve"> </v>
          </cell>
          <cell r="N1291">
            <v>0</v>
          </cell>
          <cell r="O1291" t="str">
            <v xml:space="preserve"> </v>
          </cell>
          <cell r="P1291">
            <v>0</v>
          </cell>
          <cell r="Q1291">
            <v>0</v>
          </cell>
          <cell r="R1291" t="str">
            <v xml:space="preserve"> </v>
          </cell>
          <cell r="S1291" t="str">
            <v xml:space="preserve"> </v>
          </cell>
        </row>
        <row r="1292">
          <cell r="B1292">
            <v>180415</v>
          </cell>
          <cell r="C1292" t="str">
            <v>OtherInvLeeMunder</v>
          </cell>
          <cell r="D1292" t="str">
            <v>OILMunder</v>
          </cell>
          <cell r="E1292">
            <v>367</v>
          </cell>
          <cell r="F1292" t="str">
            <v>A</v>
          </cell>
          <cell r="G1292" t="str">
            <v>A</v>
          </cell>
          <cell r="H1292" t="str">
            <v>N</v>
          </cell>
          <cell r="I1292" t="str">
            <v>Asset</v>
          </cell>
          <cell r="J1292">
            <v>0</v>
          </cell>
          <cell r="K1292">
            <v>0</v>
          </cell>
          <cell r="L1292" t="str">
            <v xml:space="preserve"> </v>
          </cell>
          <cell r="M1292" t="str">
            <v xml:space="preserve"> </v>
          </cell>
          <cell r="N1292">
            <v>0</v>
          </cell>
          <cell r="O1292" t="str">
            <v xml:space="preserve"> </v>
          </cell>
          <cell r="P1292">
            <v>0</v>
          </cell>
          <cell r="Q1292">
            <v>0</v>
          </cell>
          <cell r="R1292" t="str">
            <v xml:space="preserve"> </v>
          </cell>
          <cell r="S1292" t="str">
            <v xml:space="preserve"> </v>
          </cell>
        </row>
        <row r="1293">
          <cell r="B1293">
            <v>180440</v>
          </cell>
          <cell r="C1293" t="str">
            <v>OtherInvLSV</v>
          </cell>
          <cell r="D1293" t="str">
            <v>OILSV</v>
          </cell>
          <cell r="E1293">
            <v>36892</v>
          </cell>
          <cell r="F1293" t="str">
            <v>A</v>
          </cell>
          <cell r="G1293" t="str">
            <v>A</v>
          </cell>
          <cell r="H1293" t="str">
            <v>N</v>
          </cell>
          <cell r="I1293" t="str">
            <v>Asset</v>
          </cell>
          <cell r="J1293">
            <v>0</v>
          </cell>
          <cell r="K1293">
            <v>0</v>
          </cell>
          <cell r="L1293" t="str">
            <v xml:space="preserve"> </v>
          </cell>
          <cell r="M1293" t="str">
            <v xml:space="preserve"> </v>
          </cell>
          <cell r="N1293">
            <v>0</v>
          </cell>
          <cell r="O1293" t="str">
            <v xml:space="preserve"> </v>
          </cell>
          <cell r="P1293">
            <v>0</v>
          </cell>
          <cell r="Q1293">
            <v>0</v>
          </cell>
          <cell r="R1293" t="str">
            <v xml:space="preserve"> </v>
          </cell>
          <cell r="S1293" t="str">
            <v xml:space="preserve"> </v>
          </cell>
        </row>
        <row r="1294">
          <cell r="B1294">
            <v>180440</v>
          </cell>
          <cell r="C1294" t="str">
            <v>OtherInvLSV</v>
          </cell>
          <cell r="D1294" t="str">
            <v>OILSV</v>
          </cell>
          <cell r="E1294">
            <v>367</v>
          </cell>
          <cell r="F1294" t="str">
            <v>A</v>
          </cell>
          <cell r="G1294" t="str">
            <v>A</v>
          </cell>
          <cell r="H1294" t="str">
            <v>N</v>
          </cell>
          <cell r="I1294" t="str">
            <v>Asset</v>
          </cell>
          <cell r="J1294">
            <v>0</v>
          </cell>
          <cell r="K1294">
            <v>0</v>
          </cell>
          <cell r="L1294" t="str">
            <v xml:space="preserve"> </v>
          </cell>
          <cell r="M1294" t="str">
            <v xml:space="preserve"> </v>
          </cell>
          <cell r="N1294">
            <v>0</v>
          </cell>
          <cell r="O1294" t="str">
            <v xml:space="preserve"> </v>
          </cell>
          <cell r="P1294">
            <v>0</v>
          </cell>
          <cell r="Q1294">
            <v>0</v>
          </cell>
          <cell r="R1294" t="str">
            <v xml:space="preserve"> </v>
          </cell>
          <cell r="S1294" t="str">
            <v xml:space="preserve"> </v>
          </cell>
        </row>
        <row r="1295">
          <cell r="B1295">
            <v>180445</v>
          </cell>
          <cell r="C1295" t="str">
            <v>OtherInvMadisonRealtyII</v>
          </cell>
          <cell r="D1295" t="str">
            <v>OIMadRlty</v>
          </cell>
          <cell r="E1295">
            <v>36892</v>
          </cell>
          <cell r="F1295" t="str">
            <v>A</v>
          </cell>
          <cell r="G1295" t="str">
            <v>A</v>
          </cell>
          <cell r="H1295" t="str">
            <v>N</v>
          </cell>
          <cell r="I1295" t="str">
            <v>Asset</v>
          </cell>
          <cell r="J1295">
            <v>0</v>
          </cell>
          <cell r="K1295">
            <v>0</v>
          </cell>
          <cell r="L1295" t="str">
            <v xml:space="preserve"> </v>
          </cell>
          <cell r="M1295" t="str">
            <v xml:space="preserve"> </v>
          </cell>
          <cell r="N1295">
            <v>0</v>
          </cell>
          <cell r="O1295" t="str">
            <v xml:space="preserve"> </v>
          </cell>
          <cell r="P1295">
            <v>0</v>
          </cell>
          <cell r="Q1295">
            <v>0</v>
          </cell>
          <cell r="R1295" t="str">
            <v xml:space="preserve"> </v>
          </cell>
          <cell r="S1295" t="str">
            <v xml:space="preserve"> </v>
          </cell>
        </row>
        <row r="1296">
          <cell r="B1296">
            <v>180445</v>
          </cell>
          <cell r="C1296" t="str">
            <v>OtherInvMadisonRealtyII</v>
          </cell>
          <cell r="D1296" t="str">
            <v>OIMadRlty</v>
          </cell>
          <cell r="E1296">
            <v>367</v>
          </cell>
          <cell r="F1296" t="str">
            <v>A</v>
          </cell>
          <cell r="G1296" t="str">
            <v>A</v>
          </cell>
          <cell r="H1296" t="str">
            <v>N</v>
          </cell>
          <cell r="I1296" t="str">
            <v>Asset</v>
          </cell>
          <cell r="J1296">
            <v>0</v>
          </cell>
          <cell r="K1296">
            <v>0</v>
          </cell>
          <cell r="L1296" t="str">
            <v xml:space="preserve"> </v>
          </cell>
          <cell r="M1296" t="str">
            <v xml:space="preserve"> </v>
          </cell>
          <cell r="N1296">
            <v>0</v>
          </cell>
          <cell r="O1296" t="str">
            <v xml:space="preserve"> </v>
          </cell>
          <cell r="P1296">
            <v>0</v>
          </cell>
          <cell r="Q1296">
            <v>0</v>
          </cell>
          <cell r="R1296" t="str">
            <v xml:space="preserve"> </v>
          </cell>
          <cell r="S1296" t="str">
            <v xml:space="preserve"> </v>
          </cell>
        </row>
        <row r="1297">
          <cell r="B1297">
            <v>180450</v>
          </cell>
          <cell r="C1297" t="str">
            <v>OtherInvMarathonSpecOp</v>
          </cell>
          <cell r="D1297" t="str">
            <v>OIMarathon</v>
          </cell>
          <cell r="E1297">
            <v>36892</v>
          </cell>
          <cell r="F1297" t="str">
            <v>A</v>
          </cell>
          <cell r="G1297" t="str">
            <v>A</v>
          </cell>
          <cell r="H1297" t="str">
            <v>N</v>
          </cell>
          <cell r="I1297" t="str">
            <v>Asset</v>
          </cell>
          <cell r="J1297">
            <v>0</v>
          </cell>
          <cell r="K1297">
            <v>0</v>
          </cell>
          <cell r="L1297" t="str">
            <v xml:space="preserve"> </v>
          </cell>
          <cell r="M1297" t="str">
            <v xml:space="preserve"> </v>
          </cell>
          <cell r="N1297">
            <v>0</v>
          </cell>
          <cell r="O1297" t="str">
            <v xml:space="preserve"> </v>
          </cell>
          <cell r="P1297">
            <v>0</v>
          </cell>
          <cell r="Q1297">
            <v>0</v>
          </cell>
          <cell r="R1297" t="str">
            <v xml:space="preserve"> </v>
          </cell>
          <cell r="S1297" t="str">
            <v xml:space="preserve"> </v>
          </cell>
        </row>
        <row r="1298">
          <cell r="B1298">
            <v>180450</v>
          </cell>
          <cell r="C1298" t="str">
            <v>OtherInvMarathonSpecOp</v>
          </cell>
          <cell r="D1298" t="str">
            <v>OIMarathon</v>
          </cell>
          <cell r="E1298">
            <v>367</v>
          </cell>
          <cell r="F1298" t="str">
            <v>I</v>
          </cell>
          <cell r="G1298" t="str">
            <v>A</v>
          </cell>
          <cell r="H1298" t="str">
            <v>N</v>
          </cell>
          <cell r="I1298" t="str">
            <v>Asset</v>
          </cell>
          <cell r="J1298">
            <v>0</v>
          </cell>
          <cell r="K1298">
            <v>0</v>
          </cell>
          <cell r="L1298" t="str">
            <v xml:space="preserve"> </v>
          </cell>
          <cell r="M1298" t="str">
            <v xml:space="preserve"> </v>
          </cell>
          <cell r="N1298">
            <v>0</v>
          </cell>
          <cell r="O1298" t="str">
            <v xml:space="preserve"> </v>
          </cell>
          <cell r="P1298">
            <v>0</v>
          </cell>
          <cell r="Q1298">
            <v>0</v>
          </cell>
          <cell r="R1298" t="str">
            <v xml:space="preserve"> </v>
          </cell>
          <cell r="S1298" t="str">
            <v xml:space="preserve"> </v>
          </cell>
        </row>
        <row r="1299">
          <cell r="B1299">
            <v>180455</v>
          </cell>
          <cell r="C1299" t="str">
            <v>OtherInvMatlinPattIII</v>
          </cell>
          <cell r="D1299" t="str">
            <v>OIMatlin</v>
          </cell>
          <cell r="E1299">
            <v>36892</v>
          </cell>
          <cell r="F1299" t="str">
            <v>A</v>
          </cell>
          <cell r="G1299" t="str">
            <v>A</v>
          </cell>
          <cell r="H1299" t="str">
            <v>N</v>
          </cell>
          <cell r="I1299" t="str">
            <v>Asset</v>
          </cell>
          <cell r="J1299">
            <v>0</v>
          </cell>
          <cell r="K1299">
            <v>0</v>
          </cell>
          <cell r="L1299" t="str">
            <v xml:space="preserve"> </v>
          </cell>
          <cell r="M1299" t="str">
            <v xml:space="preserve"> </v>
          </cell>
          <cell r="N1299">
            <v>0</v>
          </cell>
          <cell r="O1299" t="str">
            <v xml:space="preserve"> </v>
          </cell>
          <cell r="P1299">
            <v>0</v>
          </cell>
          <cell r="Q1299">
            <v>0</v>
          </cell>
          <cell r="R1299" t="str">
            <v xml:space="preserve"> </v>
          </cell>
          <cell r="S1299" t="str">
            <v xml:space="preserve"> </v>
          </cell>
        </row>
        <row r="1300">
          <cell r="B1300">
            <v>180455</v>
          </cell>
          <cell r="C1300" t="str">
            <v>OtherInvMatlinPattIII</v>
          </cell>
          <cell r="D1300" t="str">
            <v>OIMatlin</v>
          </cell>
          <cell r="E1300">
            <v>367</v>
          </cell>
          <cell r="F1300" t="str">
            <v>A</v>
          </cell>
          <cell r="G1300" t="str">
            <v>A</v>
          </cell>
          <cell r="H1300" t="str">
            <v>N</v>
          </cell>
          <cell r="I1300" t="str">
            <v>Asset</v>
          </cell>
          <cell r="J1300">
            <v>0</v>
          </cell>
          <cell r="K1300">
            <v>0</v>
          </cell>
          <cell r="L1300" t="str">
            <v xml:space="preserve"> </v>
          </cell>
          <cell r="M1300" t="str">
            <v xml:space="preserve"> </v>
          </cell>
          <cell r="N1300">
            <v>0</v>
          </cell>
          <cell r="O1300" t="str">
            <v xml:space="preserve"> </v>
          </cell>
          <cell r="P1300">
            <v>0</v>
          </cell>
          <cell r="Q1300">
            <v>0</v>
          </cell>
          <cell r="R1300" t="str">
            <v xml:space="preserve"> </v>
          </cell>
          <cell r="S1300" t="str">
            <v xml:space="preserve"> </v>
          </cell>
        </row>
        <row r="1301">
          <cell r="B1301">
            <v>180460</v>
          </cell>
          <cell r="C1301" t="str">
            <v>OtherInvMatterhorn</v>
          </cell>
          <cell r="D1301" t="str">
            <v>OIMatterhn</v>
          </cell>
          <cell r="E1301">
            <v>36892</v>
          </cell>
          <cell r="F1301" t="str">
            <v>A</v>
          </cell>
          <cell r="G1301" t="str">
            <v>A</v>
          </cell>
          <cell r="H1301" t="str">
            <v>N</v>
          </cell>
          <cell r="I1301" t="str">
            <v>Asset</v>
          </cell>
          <cell r="J1301">
            <v>0</v>
          </cell>
          <cell r="K1301">
            <v>0</v>
          </cell>
          <cell r="L1301" t="str">
            <v xml:space="preserve"> </v>
          </cell>
          <cell r="M1301" t="str">
            <v xml:space="preserve"> </v>
          </cell>
          <cell r="N1301">
            <v>0</v>
          </cell>
          <cell r="O1301" t="str">
            <v xml:space="preserve"> </v>
          </cell>
          <cell r="P1301">
            <v>0</v>
          </cell>
          <cell r="Q1301">
            <v>0</v>
          </cell>
          <cell r="R1301" t="str">
            <v xml:space="preserve"> </v>
          </cell>
          <cell r="S1301" t="str">
            <v xml:space="preserve"> </v>
          </cell>
        </row>
        <row r="1302">
          <cell r="B1302">
            <v>180460</v>
          </cell>
          <cell r="C1302" t="str">
            <v>OtherInvMatterhorn</v>
          </cell>
          <cell r="D1302" t="str">
            <v>OIMatterhn</v>
          </cell>
          <cell r="E1302">
            <v>367</v>
          </cell>
          <cell r="F1302" t="str">
            <v>A</v>
          </cell>
          <cell r="G1302" t="str">
            <v>A</v>
          </cell>
          <cell r="H1302" t="str">
            <v>N</v>
          </cell>
          <cell r="I1302" t="str">
            <v>Asset</v>
          </cell>
          <cell r="J1302">
            <v>0</v>
          </cell>
          <cell r="K1302">
            <v>0</v>
          </cell>
          <cell r="L1302" t="str">
            <v xml:space="preserve"> </v>
          </cell>
          <cell r="M1302" t="str">
            <v xml:space="preserve"> </v>
          </cell>
          <cell r="N1302">
            <v>0</v>
          </cell>
          <cell r="O1302" t="str">
            <v xml:space="preserve"> </v>
          </cell>
          <cell r="P1302">
            <v>0</v>
          </cell>
          <cell r="Q1302">
            <v>0</v>
          </cell>
          <cell r="R1302" t="str">
            <v xml:space="preserve"> </v>
          </cell>
          <cell r="S1302" t="str">
            <v xml:space="preserve"> </v>
          </cell>
        </row>
        <row r="1303">
          <cell r="B1303">
            <v>180465</v>
          </cell>
          <cell r="C1303" t="str">
            <v>OtherInvMazama</v>
          </cell>
          <cell r="D1303" t="str">
            <v>OIMazama</v>
          </cell>
          <cell r="E1303">
            <v>36892</v>
          </cell>
          <cell r="F1303" t="str">
            <v>A</v>
          </cell>
          <cell r="G1303" t="str">
            <v>A</v>
          </cell>
          <cell r="H1303" t="str">
            <v>N</v>
          </cell>
          <cell r="I1303" t="str">
            <v>Asset</v>
          </cell>
          <cell r="J1303">
            <v>0</v>
          </cell>
          <cell r="K1303">
            <v>0</v>
          </cell>
          <cell r="L1303" t="str">
            <v xml:space="preserve"> </v>
          </cell>
          <cell r="M1303" t="str">
            <v xml:space="preserve"> </v>
          </cell>
          <cell r="N1303">
            <v>0</v>
          </cell>
          <cell r="O1303" t="str">
            <v xml:space="preserve"> </v>
          </cell>
          <cell r="P1303">
            <v>0</v>
          </cell>
          <cell r="Q1303">
            <v>0</v>
          </cell>
          <cell r="R1303" t="str">
            <v xml:space="preserve"> </v>
          </cell>
          <cell r="S1303" t="str">
            <v xml:space="preserve"> </v>
          </cell>
        </row>
        <row r="1304">
          <cell r="B1304">
            <v>180465</v>
          </cell>
          <cell r="C1304" t="str">
            <v>OtherInvMazama</v>
          </cell>
          <cell r="D1304" t="str">
            <v>OIMazama</v>
          </cell>
          <cell r="E1304">
            <v>367</v>
          </cell>
          <cell r="F1304" t="str">
            <v>A</v>
          </cell>
          <cell r="G1304" t="str">
            <v>A</v>
          </cell>
          <cell r="H1304" t="str">
            <v>N</v>
          </cell>
          <cell r="I1304" t="str">
            <v>Asset</v>
          </cell>
          <cell r="J1304">
            <v>0</v>
          </cell>
          <cell r="K1304">
            <v>0</v>
          </cell>
          <cell r="L1304" t="str">
            <v xml:space="preserve"> </v>
          </cell>
          <cell r="M1304" t="str">
            <v xml:space="preserve"> </v>
          </cell>
          <cell r="N1304">
            <v>0</v>
          </cell>
          <cell r="O1304" t="str">
            <v xml:space="preserve"> </v>
          </cell>
          <cell r="P1304">
            <v>0</v>
          </cell>
          <cell r="Q1304">
            <v>0</v>
          </cell>
          <cell r="R1304" t="str">
            <v xml:space="preserve"> </v>
          </cell>
          <cell r="S1304" t="str">
            <v xml:space="preserve"> </v>
          </cell>
        </row>
        <row r="1305">
          <cell r="B1305">
            <v>180470</v>
          </cell>
          <cell r="C1305" t="str">
            <v>OtherInvMellon</v>
          </cell>
          <cell r="D1305" t="str">
            <v>OIMellon</v>
          </cell>
          <cell r="E1305">
            <v>36892</v>
          </cell>
          <cell r="F1305" t="str">
            <v>A</v>
          </cell>
          <cell r="G1305" t="str">
            <v>A</v>
          </cell>
          <cell r="H1305" t="str">
            <v>N</v>
          </cell>
          <cell r="I1305" t="str">
            <v>Asset</v>
          </cell>
          <cell r="J1305">
            <v>0</v>
          </cell>
          <cell r="K1305">
            <v>0</v>
          </cell>
          <cell r="L1305" t="str">
            <v xml:space="preserve"> </v>
          </cell>
          <cell r="M1305" t="str">
            <v xml:space="preserve"> </v>
          </cell>
          <cell r="N1305">
            <v>0</v>
          </cell>
          <cell r="O1305" t="str">
            <v xml:space="preserve"> </v>
          </cell>
          <cell r="P1305">
            <v>0</v>
          </cell>
          <cell r="Q1305">
            <v>0</v>
          </cell>
          <cell r="R1305" t="str">
            <v xml:space="preserve"> </v>
          </cell>
          <cell r="S1305" t="str">
            <v xml:space="preserve"> </v>
          </cell>
        </row>
        <row r="1306">
          <cell r="B1306">
            <v>180470</v>
          </cell>
          <cell r="C1306" t="str">
            <v>OtherInvMellon</v>
          </cell>
          <cell r="D1306" t="str">
            <v>OIMellon</v>
          </cell>
          <cell r="E1306">
            <v>367</v>
          </cell>
          <cell r="F1306" t="str">
            <v>A</v>
          </cell>
          <cell r="G1306" t="str">
            <v>A</v>
          </cell>
          <cell r="H1306" t="str">
            <v>N</v>
          </cell>
          <cell r="I1306" t="str">
            <v>Asset</v>
          </cell>
          <cell r="J1306">
            <v>0</v>
          </cell>
          <cell r="K1306">
            <v>0</v>
          </cell>
          <cell r="L1306" t="str">
            <v xml:space="preserve"> </v>
          </cell>
          <cell r="M1306" t="str">
            <v xml:space="preserve"> </v>
          </cell>
          <cell r="N1306">
            <v>0</v>
          </cell>
          <cell r="O1306" t="str">
            <v xml:space="preserve"> </v>
          </cell>
          <cell r="P1306">
            <v>0</v>
          </cell>
          <cell r="Q1306">
            <v>0</v>
          </cell>
          <cell r="R1306" t="str">
            <v xml:space="preserve"> </v>
          </cell>
          <cell r="S1306" t="str">
            <v xml:space="preserve"> </v>
          </cell>
        </row>
        <row r="1307">
          <cell r="B1307">
            <v>180475</v>
          </cell>
          <cell r="C1307" t="str">
            <v>OtherInvMeritEnergy</v>
          </cell>
          <cell r="D1307" t="str">
            <v>OIMerit</v>
          </cell>
          <cell r="E1307">
            <v>36892</v>
          </cell>
          <cell r="F1307" t="str">
            <v>A</v>
          </cell>
          <cell r="G1307" t="str">
            <v>A</v>
          </cell>
          <cell r="H1307" t="str">
            <v>N</v>
          </cell>
          <cell r="I1307" t="str">
            <v>Asset</v>
          </cell>
          <cell r="J1307">
            <v>0</v>
          </cell>
          <cell r="K1307">
            <v>0</v>
          </cell>
          <cell r="L1307" t="str">
            <v xml:space="preserve"> </v>
          </cell>
          <cell r="M1307" t="str">
            <v xml:space="preserve"> </v>
          </cell>
          <cell r="N1307">
            <v>0</v>
          </cell>
          <cell r="O1307" t="str">
            <v xml:space="preserve"> </v>
          </cell>
          <cell r="P1307">
            <v>0</v>
          </cell>
          <cell r="Q1307">
            <v>0</v>
          </cell>
          <cell r="R1307" t="str">
            <v xml:space="preserve"> </v>
          </cell>
          <cell r="S1307" t="str">
            <v xml:space="preserve"> </v>
          </cell>
        </row>
        <row r="1308">
          <cell r="B1308">
            <v>180475</v>
          </cell>
          <cell r="C1308" t="str">
            <v>OtherInvMeritEnergy</v>
          </cell>
          <cell r="D1308" t="str">
            <v>OIMerit</v>
          </cell>
          <cell r="E1308">
            <v>367</v>
          </cell>
          <cell r="F1308" t="str">
            <v>A</v>
          </cell>
          <cell r="G1308" t="str">
            <v>A</v>
          </cell>
          <cell r="H1308" t="str">
            <v>N</v>
          </cell>
          <cell r="I1308" t="str">
            <v>Asset</v>
          </cell>
          <cell r="J1308">
            <v>0</v>
          </cell>
          <cell r="K1308">
            <v>0</v>
          </cell>
          <cell r="L1308" t="str">
            <v xml:space="preserve"> </v>
          </cell>
          <cell r="M1308" t="str">
            <v xml:space="preserve"> </v>
          </cell>
          <cell r="N1308">
            <v>0</v>
          </cell>
          <cell r="O1308" t="str">
            <v xml:space="preserve"> </v>
          </cell>
          <cell r="P1308">
            <v>0</v>
          </cell>
          <cell r="Q1308">
            <v>0</v>
          </cell>
          <cell r="R1308" t="str">
            <v xml:space="preserve"> </v>
          </cell>
          <cell r="S1308" t="str">
            <v xml:space="preserve"> </v>
          </cell>
        </row>
        <row r="1309">
          <cell r="B1309">
            <v>180480</v>
          </cell>
          <cell r="C1309" t="str">
            <v>OtherInvMesirow</v>
          </cell>
          <cell r="D1309" t="str">
            <v>OIMesirow</v>
          </cell>
          <cell r="E1309">
            <v>36892</v>
          </cell>
          <cell r="F1309" t="str">
            <v>A</v>
          </cell>
          <cell r="G1309" t="str">
            <v>A</v>
          </cell>
          <cell r="H1309" t="str">
            <v>N</v>
          </cell>
          <cell r="I1309" t="str">
            <v>Asset</v>
          </cell>
          <cell r="J1309">
            <v>0</v>
          </cell>
          <cell r="K1309">
            <v>0</v>
          </cell>
          <cell r="L1309" t="str">
            <v xml:space="preserve"> </v>
          </cell>
          <cell r="M1309" t="str">
            <v xml:space="preserve"> </v>
          </cell>
          <cell r="N1309">
            <v>0</v>
          </cell>
          <cell r="O1309" t="str">
            <v xml:space="preserve"> </v>
          </cell>
          <cell r="P1309">
            <v>0</v>
          </cell>
          <cell r="Q1309">
            <v>0</v>
          </cell>
          <cell r="R1309" t="str">
            <v xml:space="preserve"> </v>
          </cell>
          <cell r="S1309" t="str">
            <v xml:space="preserve"> </v>
          </cell>
        </row>
        <row r="1310">
          <cell r="B1310">
            <v>180480</v>
          </cell>
          <cell r="C1310" t="str">
            <v>OtherInvMesirow</v>
          </cell>
          <cell r="D1310" t="str">
            <v>OIMesirow</v>
          </cell>
          <cell r="E1310">
            <v>367</v>
          </cell>
          <cell r="F1310" t="str">
            <v>A</v>
          </cell>
          <cell r="G1310" t="str">
            <v>A</v>
          </cell>
          <cell r="H1310" t="str">
            <v>N</v>
          </cell>
          <cell r="I1310" t="str">
            <v>Asset</v>
          </cell>
          <cell r="J1310">
            <v>0</v>
          </cell>
          <cell r="K1310">
            <v>0</v>
          </cell>
          <cell r="L1310" t="str">
            <v xml:space="preserve"> </v>
          </cell>
          <cell r="M1310" t="str">
            <v xml:space="preserve"> </v>
          </cell>
          <cell r="N1310">
            <v>0</v>
          </cell>
          <cell r="O1310" t="str">
            <v xml:space="preserve"> </v>
          </cell>
          <cell r="P1310">
            <v>0</v>
          </cell>
          <cell r="Q1310">
            <v>0</v>
          </cell>
          <cell r="R1310" t="str">
            <v xml:space="preserve"> </v>
          </cell>
          <cell r="S1310" t="str">
            <v xml:space="preserve"> </v>
          </cell>
        </row>
        <row r="1311">
          <cell r="B1311">
            <v>180485</v>
          </cell>
          <cell r="C1311" t="str">
            <v>OtherInvMondrian</v>
          </cell>
          <cell r="D1311" t="str">
            <v>OIMondrian</v>
          </cell>
          <cell r="E1311">
            <v>36892</v>
          </cell>
          <cell r="F1311" t="str">
            <v>A</v>
          </cell>
          <cell r="G1311" t="str">
            <v>A</v>
          </cell>
          <cell r="H1311" t="str">
            <v>N</v>
          </cell>
          <cell r="I1311" t="str">
            <v>Asset</v>
          </cell>
          <cell r="J1311">
            <v>0</v>
          </cell>
          <cell r="K1311">
            <v>0</v>
          </cell>
          <cell r="L1311" t="str">
            <v xml:space="preserve"> </v>
          </cell>
          <cell r="M1311" t="str">
            <v xml:space="preserve"> </v>
          </cell>
          <cell r="N1311">
            <v>0</v>
          </cell>
          <cell r="O1311" t="str">
            <v xml:space="preserve"> </v>
          </cell>
          <cell r="P1311">
            <v>0</v>
          </cell>
          <cell r="Q1311">
            <v>0</v>
          </cell>
          <cell r="R1311" t="str">
            <v xml:space="preserve"> </v>
          </cell>
          <cell r="S1311" t="str">
            <v xml:space="preserve"> </v>
          </cell>
        </row>
        <row r="1312">
          <cell r="B1312">
            <v>180485</v>
          </cell>
          <cell r="C1312" t="str">
            <v>OtherInvMondrian</v>
          </cell>
          <cell r="D1312" t="str">
            <v>OIMondrian</v>
          </cell>
          <cell r="E1312">
            <v>367</v>
          </cell>
          <cell r="F1312" t="str">
            <v>A</v>
          </cell>
          <cell r="G1312" t="str">
            <v>A</v>
          </cell>
          <cell r="H1312" t="str">
            <v>N</v>
          </cell>
          <cell r="I1312" t="str">
            <v>Asset</v>
          </cell>
          <cell r="J1312">
            <v>0</v>
          </cell>
          <cell r="K1312">
            <v>0</v>
          </cell>
          <cell r="L1312" t="str">
            <v xml:space="preserve"> </v>
          </cell>
          <cell r="M1312" t="str">
            <v xml:space="preserve"> </v>
          </cell>
          <cell r="N1312">
            <v>0</v>
          </cell>
          <cell r="O1312" t="str">
            <v xml:space="preserve"> </v>
          </cell>
          <cell r="P1312">
            <v>0</v>
          </cell>
          <cell r="Q1312">
            <v>0</v>
          </cell>
          <cell r="R1312" t="str">
            <v xml:space="preserve"> </v>
          </cell>
          <cell r="S1312" t="str">
            <v xml:space="preserve"> </v>
          </cell>
        </row>
        <row r="1313">
          <cell r="B1313">
            <v>180515</v>
          </cell>
          <cell r="C1313" t="str">
            <v>OtherInvNISA</v>
          </cell>
          <cell r="D1313" t="str">
            <v>OINISA</v>
          </cell>
          <cell r="E1313">
            <v>36892</v>
          </cell>
          <cell r="F1313" t="str">
            <v>A</v>
          </cell>
          <cell r="G1313" t="str">
            <v>A</v>
          </cell>
          <cell r="H1313" t="str">
            <v>N</v>
          </cell>
          <cell r="I1313" t="str">
            <v>Asset</v>
          </cell>
          <cell r="J1313">
            <v>0</v>
          </cell>
          <cell r="K1313">
            <v>0</v>
          </cell>
          <cell r="L1313" t="str">
            <v xml:space="preserve"> </v>
          </cell>
          <cell r="M1313" t="str">
            <v xml:space="preserve"> </v>
          </cell>
          <cell r="N1313">
            <v>0</v>
          </cell>
          <cell r="O1313" t="str">
            <v xml:space="preserve"> </v>
          </cell>
          <cell r="P1313">
            <v>0</v>
          </cell>
          <cell r="Q1313">
            <v>0</v>
          </cell>
          <cell r="R1313" t="str">
            <v xml:space="preserve"> </v>
          </cell>
          <cell r="S1313" t="str">
            <v xml:space="preserve"> </v>
          </cell>
        </row>
        <row r="1314">
          <cell r="B1314">
            <v>180515</v>
          </cell>
          <cell r="C1314" t="str">
            <v>OtherInvNISA</v>
          </cell>
          <cell r="D1314" t="str">
            <v>OINISA</v>
          </cell>
          <cell r="E1314">
            <v>367</v>
          </cell>
          <cell r="F1314" t="str">
            <v>A</v>
          </cell>
          <cell r="G1314" t="str">
            <v>A</v>
          </cell>
          <cell r="H1314" t="str">
            <v>N</v>
          </cell>
          <cell r="I1314" t="str">
            <v>Asset</v>
          </cell>
          <cell r="J1314">
            <v>0</v>
          </cell>
          <cell r="K1314">
            <v>0</v>
          </cell>
          <cell r="L1314" t="str">
            <v xml:space="preserve"> </v>
          </cell>
          <cell r="M1314" t="str">
            <v xml:space="preserve"> </v>
          </cell>
          <cell r="N1314">
            <v>0</v>
          </cell>
          <cell r="O1314" t="str">
            <v xml:space="preserve"> </v>
          </cell>
          <cell r="P1314">
            <v>0</v>
          </cell>
          <cell r="Q1314">
            <v>0</v>
          </cell>
          <cell r="R1314" t="str">
            <v xml:space="preserve"> </v>
          </cell>
          <cell r="S1314" t="str">
            <v xml:space="preserve"> </v>
          </cell>
        </row>
        <row r="1315">
          <cell r="B1315">
            <v>180520</v>
          </cell>
          <cell r="C1315" t="str">
            <v>OtherInvNisaCommodities</v>
          </cell>
          <cell r="D1315" t="str">
            <v>OINisaCom</v>
          </cell>
          <cell r="E1315">
            <v>36892</v>
          </cell>
          <cell r="F1315" t="str">
            <v>A</v>
          </cell>
          <cell r="G1315" t="str">
            <v>A</v>
          </cell>
          <cell r="H1315" t="str">
            <v>N</v>
          </cell>
          <cell r="I1315" t="str">
            <v>Asset</v>
          </cell>
          <cell r="J1315">
            <v>0</v>
          </cell>
          <cell r="K1315">
            <v>0</v>
          </cell>
          <cell r="L1315" t="str">
            <v xml:space="preserve"> </v>
          </cell>
          <cell r="M1315" t="str">
            <v xml:space="preserve"> </v>
          </cell>
          <cell r="N1315">
            <v>0</v>
          </cell>
          <cell r="O1315" t="str">
            <v xml:space="preserve"> </v>
          </cell>
          <cell r="P1315">
            <v>0</v>
          </cell>
          <cell r="Q1315">
            <v>0</v>
          </cell>
          <cell r="R1315" t="str">
            <v xml:space="preserve"> </v>
          </cell>
          <cell r="S1315" t="str">
            <v xml:space="preserve"> </v>
          </cell>
        </row>
        <row r="1316">
          <cell r="B1316">
            <v>180520</v>
          </cell>
          <cell r="C1316" t="str">
            <v>OtherInvNisaCommodities</v>
          </cell>
          <cell r="D1316" t="str">
            <v>OINisaCom</v>
          </cell>
          <cell r="E1316">
            <v>367</v>
          </cell>
          <cell r="F1316" t="str">
            <v>A</v>
          </cell>
          <cell r="G1316" t="str">
            <v>A</v>
          </cell>
          <cell r="H1316" t="str">
            <v>N</v>
          </cell>
          <cell r="I1316" t="str">
            <v>Asset</v>
          </cell>
          <cell r="J1316">
            <v>0</v>
          </cell>
          <cell r="K1316">
            <v>0</v>
          </cell>
          <cell r="L1316" t="str">
            <v xml:space="preserve"> </v>
          </cell>
          <cell r="M1316" t="str">
            <v xml:space="preserve"> </v>
          </cell>
          <cell r="N1316">
            <v>0</v>
          </cell>
          <cell r="O1316" t="str">
            <v xml:space="preserve"> </v>
          </cell>
          <cell r="P1316">
            <v>0</v>
          </cell>
          <cell r="Q1316">
            <v>0</v>
          </cell>
          <cell r="R1316" t="str">
            <v xml:space="preserve"> </v>
          </cell>
          <cell r="S1316" t="str">
            <v xml:space="preserve"> </v>
          </cell>
        </row>
        <row r="1317">
          <cell r="B1317">
            <v>180525</v>
          </cell>
          <cell r="C1317" t="str">
            <v>OtherInvNisaCovCall</v>
          </cell>
          <cell r="D1317" t="str">
            <v>OINisaCov</v>
          </cell>
          <cell r="E1317">
            <v>36892</v>
          </cell>
          <cell r="F1317" t="str">
            <v>A</v>
          </cell>
          <cell r="G1317" t="str">
            <v>A</v>
          </cell>
          <cell r="H1317" t="str">
            <v>N</v>
          </cell>
          <cell r="I1317" t="str">
            <v>Asset</v>
          </cell>
          <cell r="J1317">
            <v>0</v>
          </cell>
          <cell r="K1317">
            <v>0</v>
          </cell>
          <cell r="L1317" t="str">
            <v xml:space="preserve"> </v>
          </cell>
          <cell r="M1317" t="str">
            <v xml:space="preserve"> </v>
          </cell>
          <cell r="N1317">
            <v>0</v>
          </cell>
          <cell r="O1317" t="str">
            <v xml:space="preserve"> </v>
          </cell>
          <cell r="P1317">
            <v>0</v>
          </cell>
          <cell r="Q1317">
            <v>0</v>
          </cell>
          <cell r="R1317" t="str">
            <v xml:space="preserve"> </v>
          </cell>
          <cell r="S1317" t="str">
            <v xml:space="preserve"> </v>
          </cell>
        </row>
        <row r="1318">
          <cell r="B1318">
            <v>180525</v>
          </cell>
          <cell r="C1318" t="str">
            <v>OtherInvNisaCovCall</v>
          </cell>
          <cell r="D1318" t="str">
            <v>OINisaCov</v>
          </cell>
          <cell r="E1318">
            <v>367</v>
          </cell>
          <cell r="F1318" t="str">
            <v>A</v>
          </cell>
          <cell r="G1318" t="str">
            <v>A</v>
          </cell>
          <cell r="H1318" t="str">
            <v>N</v>
          </cell>
          <cell r="I1318" t="str">
            <v>Asset</v>
          </cell>
          <cell r="J1318">
            <v>0</v>
          </cell>
          <cell r="K1318">
            <v>0</v>
          </cell>
          <cell r="L1318" t="str">
            <v xml:space="preserve"> </v>
          </cell>
          <cell r="M1318" t="str">
            <v xml:space="preserve"> </v>
          </cell>
          <cell r="N1318">
            <v>0</v>
          </cell>
          <cell r="O1318" t="str">
            <v xml:space="preserve"> </v>
          </cell>
          <cell r="P1318">
            <v>0</v>
          </cell>
          <cell r="Q1318">
            <v>0</v>
          </cell>
          <cell r="R1318" t="str">
            <v xml:space="preserve"> </v>
          </cell>
          <cell r="S1318" t="str">
            <v xml:space="preserve"> </v>
          </cell>
        </row>
        <row r="1319">
          <cell r="B1319">
            <v>180530</v>
          </cell>
          <cell r="C1319" t="str">
            <v>OtherInvNisaPortable</v>
          </cell>
          <cell r="D1319" t="str">
            <v>OINisaPort</v>
          </cell>
          <cell r="E1319">
            <v>36892</v>
          </cell>
          <cell r="F1319" t="str">
            <v>A</v>
          </cell>
          <cell r="G1319" t="str">
            <v>A</v>
          </cell>
          <cell r="H1319" t="str">
            <v>N</v>
          </cell>
          <cell r="I1319" t="str">
            <v>Asset</v>
          </cell>
          <cell r="J1319">
            <v>0</v>
          </cell>
          <cell r="K1319">
            <v>0</v>
          </cell>
          <cell r="L1319" t="str">
            <v xml:space="preserve"> </v>
          </cell>
          <cell r="M1319" t="str">
            <v xml:space="preserve"> </v>
          </cell>
          <cell r="N1319">
            <v>0</v>
          </cell>
          <cell r="O1319" t="str">
            <v xml:space="preserve"> </v>
          </cell>
          <cell r="P1319">
            <v>0</v>
          </cell>
          <cell r="Q1319">
            <v>0</v>
          </cell>
          <cell r="R1319" t="str">
            <v xml:space="preserve"> </v>
          </cell>
          <cell r="S1319" t="str">
            <v xml:space="preserve"> </v>
          </cell>
        </row>
        <row r="1320">
          <cell r="B1320">
            <v>180530</v>
          </cell>
          <cell r="C1320" t="str">
            <v>OtherInvNisaPortable</v>
          </cell>
          <cell r="D1320" t="str">
            <v>OINisaPort</v>
          </cell>
          <cell r="E1320">
            <v>367</v>
          </cell>
          <cell r="F1320" t="str">
            <v>A</v>
          </cell>
          <cell r="G1320" t="str">
            <v>A</v>
          </cell>
          <cell r="H1320" t="str">
            <v>N</v>
          </cell>
          <cell r="I1320" t="str">
            <v>Asset</v>
          </cell>
          <cell r="J1320">
            <v>0</v>
          </cell>
          <cell r="K1320">
            <v>0</v>
          </cell>
          <cell r="L1320" t="str">
            <v xml:space="preserve"> </v>
          </cell>
          <cell r="M1320" t="str">
            <v xml:space="preserve"> </v>
          </cell>
          <cell r="N1320">
            <v>0</v>
          </cell>
          <cell r="O1320" t="str">
            <v xml:space="preserve"> </v>
          </cell>
          <cell r="P1320">
            <v>0</v>
          </cell>
          <cell r="Q1320">
            <v>0</v>
          </cell>
          <cell r="R1320" t="str">
            <v xml:space="preserve"> </v>
          </cell>
          <cell r="S1320" t="str">
            <v xml:space="preserve"> </v>
          </cell>
        </row>
        <row r="1321">
          <cell r="B1321">
            <v>180535</v>
          </cell>
          <cell r="C1321" t="str">
            <v>OtherInvNisaTemporary</v>
          </cell>
          <cell r="D1321" t="str">
            <v>OINisaTemp</v>
          </cell>
          <cell r="E1321">
            <v>36892</v>
          </cell>
          <cell r="F1321" t="str">
            <v>A</v>
          </cell>
          <cell r="G1321" t="str">
            <v>A</v>
          </cell>
          <cell r="H1321" t="str">
            <v>N</v>
          </cell>
          <cell r="I1321" t="str">
            <v>Asset</v>
          </cell>
          <cell r="J1321">
            <v>0</v>
          </cell>
          <cell r="K1321">
            <v>0</v>
          </cell>
          <cell r="L1321" t="str">
            <v xml:space="preserve"> </v>
          </cell>
          <cell r="M1321" t="str">
            <v xml:space="preserve"> </v>
          </cell>
          <cell r="N1321">
            <v>0</v>
          </cell>
          <cell r="O1321" t="str">
            <v xml:space="preserve"> </v>
          </cell>
          <cell r="P1321">
            <v>0</v>
          </cell>
          <cell r="Q1321">
            <v>0</v>
          </cell>
          <cell r="R1321" t="str">
            <v xml:space="preserve"> </v>
          </cell>
          <cell r="S1321" t="str">
            <v xml:space="preserve"> </v>
          </cell>
        </row>
        <row r="1322">
          <cell r="B1322">
            <v>180535</v>
          </cell>
          <cell r="C1322" t="str">
            <v>OtherInvNisaTemporary</v>
          </cell>
          <cell r="D1322" t="str">
            <v>OINisaTemp</v>
          </cell>
          <cell r="E1322">
            <v>367</v>
          </cell>
          <cell r="F1322" t="str">
            <v>A</v>
          </cell>
          <cell r="G1322" t="str">
            <v>A</v>
          </cell>
          <cell r="H1322" t="str">
            <v>N</v>
          </cell>
          <cell r="I1322" t="str">
            <v>Asset</v>
          </cell>
          <cell r="J1322">
            <v>0</v>
          </cell>
          <cell r="K1322">
            <v>0</v>
          </cell>
          <cell r="L1322" t="str">
            <v xml:space="preserve"> </v>
          </cell>
          <cell r="M1322" t="str">
            <v xml:space="preserve"> </v>
          </cell>
          <cell r="N1322">
            <v>0</v>
          </cell>
          <cell r="O1322" t="str">
            <v xml:space="preserve"> </v>
          </cell>
          <cell r="P1322">
            <v>0</v>
          </cell>
          <cell r="Q1322">
            <v>0</v>
          </cell>
          <cell r="R1322" t="str">
            <v xml:space="preserve"> </v>
          </cell>
          <cell r="S1322" t="str">
            <v xml:space="preserve"> </v>
          </cell>
        </row>
        <row r="1323">
          <cell r="B1323">
            <v>180545</v>
          </cell>
          <cell r="C1323" t="str">
            <v>OtherInvOZOverseasHF</v>
          </cell>
          <cell r="D1323" t="str">
            <v>OIOZOHF</v>
          </cell>
          <cell r="E1323">
            <v>36892</v>
          </cell>
          <cell r="F1323" t="str">
            <v>A</v>
          </cell>
          <cell r="G1323" t="str">
            <v>A</v>
          </cell>
          <cell r="H1323" t="str">
            <v>N</v>
          </cell>
          <cell r="I1323" t="str">
            <v>Asset</v>
          </cell>
          <cell r="J1323">
            <v>0</v>
          </cell>
          <cell r="K1323">
            <v>0</v>
          </cell>
          <cell r="L1323" t="str">
            <v xml:space="preserve"> </v>
          </cell>
          <cell r="M1323" t="str">
            <v xml:space="preserve"> </v>
          </cell>
          <cell r="N1323">
            <v>0</v>
          </cell>
          <cell r="O1323" t="str">
            <v xml:space="preserve"> </v>
          </cell>
          <cell r="P1323">
            <v>0</v>
          </cell>
          <cell r="Q1323">
            <v>0</v>
          </cell>
          <cell r="R1323" t="str">
            <v xml:space="preserve"> </v>
          </cell>
          <cell r="S1323" t="str">
            <v xml:space="preserve"> </v>
          </cell>
        </row>
        <row r="1324">
          <cell r="B1324">
            <v>180545</v>
          </cell>
          <cell r="C1324" t="str">
            <v>OtherInvOZOverseasHF</v>
          </cell>
          <cell r="D1324" t="str">
            <v>OIOZOHF</v>
          </cell>
          <cell r="E1324">
            <v>367</v>
          </cell>
          <cell r="F1324" t="str">
            <v>A</v>
          </cell>
          <cell r="G1324" t="str">
            <v>A</v>
          </cell>
          <cell r="H1324" t="str">
            <v>N</v>
          </cell>
          <cell r="I1324" t="str">
            <v>Asset</v>
          </cell>
          <cell r="J1324">
            <v>0</v>
          </cell>
          <cell r="K1324">
            <v>0</v>
          </cell>
          <cell r="L1324" t="str">
            <v xml:space="preserve"> </v>
          </cell>
          <cell r="M1324" t="str">
            <v xml:space="preserve"> </v>
          </cell>
          <cell r="N1324">
            <v>0</v>
          </cell>
          <cell r="O1324" t="str">
            <v xml:space="preserve"> </v>
          </cell>
          <cell r="P1324">
            <v>0</v>
          </cell>
          <cell r="Q1324">
            <v>0</v>
          </cell>
          <cell r="R1324" t="str">
            <v xml:space="preserve"> </v>
          </cell>
          <cell r="S1324" t="str">
            <v xml:space="preserve"> </v>
          </cell>
        </row>
        <row r="1325">
          <cell r="B1325">
            <v>180550</v>
          </cell>
          <cell r="C1325" t="str">
            <v>OtherInvOZOverseasPA</v>
          </cell>
          <cell r="D1325" t="str">
            <v>OIOZOPA</v>
          </cell>
          <cell r="E1325">
            <v>36892</v>
          </cell>
          <cell r="F1325" t="str">
            <v>A</v>
          </cell>
          <cell r="G1325" t="str">
            <v>A</v>
          </cell>
          <cell r="H1325" t="str">
            <v>N</v>
          </cell>
          <cell r="I1325" t="str">
            <v>Asset</v>
          </cell>
          <cell r="J1325">
            <v>0</v>
          </cell>
          <cell r="K1325">
            <v>0</v>
          </cell>
          <cell r="L1325" t="str">
            <v xml:space="preserve"> </v>
          </cell>
          <cell r="M1325" t="str">
            <v xml:space="preserve"> </v>
          </cell>
          <cell r="N1325">
            <v>0</v>
          </cell>
          <cell r="O1325" t="str">
            <v xml:space="preserve"> </v>
          </cell>
          <cell r="P1325">
            <v>0</v>
          </cell>
          <cell r="Q1325">
            <v>0</v>
          </cell>
          <cell r="R1325" t="str">
            <v xml:space="preserve"> </v>
          </cell>
          <cell r="S1325" t="str">
            <v xml:space="preserve"> </v>
          </cell>
        </row>
        <row r="1326">
          <cell r="B1326">
            <v>180550</v>
          </cell>
          <cell r="C1326" t="str">
            <v>OtherInvOZOverseasPA</v>
          </cell>
          <cell r="D1326" t="str">
            <v>OIOZOPA</v>
          </cell>
          <cell r="E1326">
            <v>367</v>
          </cell>
          <cell r="F1326" t="str">
            <v>A</v>
          </cell>
          <cell r="G1326" t="str">
            <v>A</v>
          </cell>
          <cell r="H1326" t="str">
            <v>N</v>
          </cell>
          <cell r="I1326" t="str">
            <v>Asset</v>
          </cell>
          <cell r="J1326">
            <v>0</v>
          </cell>
          <cell r="K1326">
            <v>0</v>
          </cell>
          <cell r="L1326" t="str">
            <v xml:space="preserve"> </v>
          </cell>
          <cell r="M1326" t="str">
            <v xml:space="preserve"> </v>
          </cell>
          <cell r="N1326">
            <v>0</v>
          </cell>
          <cell r="O1326" t="str">
            <v xml:space="preserve"> </v>
          </cell>
          <cell r="P1326">
            <v>0</v>
          </cell>
          <cell r="Q1326">
            <v>0</v>
          </cell>
          <cell r="R1326" t="str">
            <v xml:space="preserve"> </v>
          </cell>
          <cell r="S1326" t="str">
            <v xml:space="preserve"> </v>
          </cell>
        </row>
        <row r="1327">
          <cell r="B1327">
            <v>180555</v>
          </cell>
          <cell r="C1327" t="str">
            <v>OtherInvPAMktNuetral</v>
          </cell>
          <cell r="D1327" t="str">
            <v>OIPAMktNtl</v>
          </cell>
          <cell r="E1327">
            <v>36892</v>
          </cell>
          <cell r="F1327" t="str">
            <v>A</v>
          </cell>
          <cell r="G1327" t="str">
            <v>A</v>
          </cell>
          <cell r="H1327" t="str">
            <v>N</v>
          </cell>
          <cell r="I1327" t="str">
            <v>Asset</v>
          </cell>
          <cell r="J1327">
            <v>0</v>
          </cell>
          <cell r="K1327">
            <v>0</v>
          </cell>
          <cell r="L1327" t="str">
            <v xml:space="preserve"> </v>
          </cell>
          <cell r="M1327" t="str">
            <v xml:space="preserve"> </v>
          </cell>
          <cell r="N1327">
            <v>0</v>
          </cell>
          <cell r="O1327" t="str">
            <v xml:space="preserve"> </v>
          </cell>
          <cell r="P1327">
            <v>0</v>
          </cell>
          <cell r="Q1327">
            <v>0</v>
          </cell>
          <cell r="R1327" t="str">
            <v xml:space="preserve"> </v>
          </cell>
          <cell r="S1327" t="str">
            <v xml:space="preserve"> </v>
          </cell>
        </row>
        <row r="1328">
          <cell r="B1328">
            <v>180555</v>
          </cell>
          <cell r="C1328" t="str">
            <v>OtherInvPAMktNuetral</v>
          </cell>
          <cell r="D1328" t="str">
            <v>OIPAMktNtl</v>
          </cell>
          <cell r="E1328">
            <v>367</v>
          </cell>
          <cell r="F1328" t="str">
            <v>A</v>
          </cell>
          <cell r="G1328" t="str">
            <v>A</v>
          </cell>
          <cell r="H1328" t="str">
            <v>N</v>
          </cell>
          <cell r="I1328" t="str">
            <v>Asset</v>
          </cell>
          <cell r="J1328">
            <v>0</v>
          </cell>
          <cell r="K1328">
            <v>0</v>
          </cell>
          <cell r="L1328" t="str">
            <v xml:space="preserve"> </v>
          </cell>
          <cell r="M1328" t="str">
            <v xml:space="preserve"> </v>
          </cell>
          <cell r="N1328">
            <v>0</v>
          </cell>
          <cell r="O1328" t="str">
            <v xml:space="preserve"> </v>
          </cell>
          <cell r="P1328">
            <v>0</v>
          </cell>
          <cell r="Q1328">
            <v>0</v>
          </cell>
          <cell r="R1328" t="str">
            <v xml:space="preserve"> </v>
          </cell>
          <cell r="S1328" t="str">
            <v xml:space="preserve"> </v>
          </cell>
        </row>
        <row r="1329">
          <cell r="B1329">
            <v>180560</v>
          </cell>
          <cell r="C1329" t="str">
            <v>OtherInvPAMultiStrdgy</v>
          </cell>
          <cell r="D1329" t="str">
            <v>OIPAMuli</v>
          </cell>
          <cell r="E1329">
            <v>36892</v>
          </cell>
          <cell r="F1329" t="str">
            <v>A</v>
          </cell>
          <cell r="G1329" t="str">
            <v>A</v>
          </cell>
          <cell r="H1329" t="str">
            <v>N</v>
          </cell>
          <cell r="I1329" t="str">
            <v>Asset</v>
          </cell>
          <cell r="J1329">
            <v>0</v>
          </cell>
          <cell r="K1329">
            <v>0</v>
          </cell>
          <cell r="L1329" t="str">
            <v xml:space="preserve"> </v>
          </cell>
          <cell r="M1329" t="str">
            <v xml:space="preserve"> </v>
          </cell>
          <cell r="N1329">
            <v>0</v>
          </cell>
          <cell r="O1329" t="str">
            <v xml:space="preserve"> </v>
          </cell>
          <cell r="P1329">
            <v>0</v>
          </cell>
          <cell r="Q1329">
            <v>0</v>
          </cell>
          <cell r="R1329" t="str">
            <v xml:space="preserve"> </v>
          </cell>
          <cell r="S1329" t="str">
            <v xml:space="preserve"> </v>
          </cell>
        </row>
        <row r="1330">
          <cell r="B1330">
            <v>180560</v>
          </cell>
          <cell r="C1330" t="str">
            <v>OtherInvPAMultiStrdgy</v>
          </cell>
          <cell r="D1330" t="str">
            <v>OIPAMuli</v>
          </cell>
          <cell r="E1330">
            <v>367</v>
          </cell>
          <cell r="F1330" t="str">
            <v>A</v>
          </cell>
          <cell r="G1330" t="str">
            <v>A</v>
          </cell>
          <cell r="H1330" t="str">
            <v>N</v>
          </cell>
          <cell r="I1330" t="str">
            <v>Asset</v>
          </cell>
          <cell r="J1330">
            <v>0</v>
          </cell>
          <cell r="K1330">
            <v>0</v>
          </cell>
          <cell r="L1330" t="str">
            <v xml:space="preserve"> </v>
          </cell>
          <cell r="M1330" t="str">
            <v xml:space="preserve"> </v>
          </cell>
          <cell r="N1330">
            <v>0</v>
          </cell>
          <cell r="O1330" t="str">
            <v xml:space="preserve"> </v>
          </cell>
          <cell r="P1330">
            <v>0</v>
          </cell>
          <cell r="Q1330">
            <v>0</v>
          </cell>
          <cell r="R1330" t="str">
            <v xml:space="preserve"> </v>
          </cell>
          <cell r="S1330" t="str">
            <v xml:space="preserve"> </v>
          </cell>
        </row>
        <row r="1331">
          <cell r="B1331">
            <v>180565</v>
          </cell>
          <cell r="C1331" t="str">
            <v>OtherInvPaulsonAdvantage</v>
          </cell>
          <cell r="D1331" t="str">
            <v>OIPaulson</v>
          </cell>
          <cell r="E1331">
            <v>36892</v>
          </cell>
          <cell r="F1331" t="str">
            <v>A</v>
          </cell>
          <cell r="G1331" t="str">
            <v>A</v>
          </cell>
          <cell r="H1331" t="str">
            <v>N</v>
          </cell>
          <cell r="I1331" t="str">
            <v>Asset</v>
          </cell>
          <cell r="J1331">
            <v>0</v>
          </cell>
          <cell r="K1331">
            <v>0</v>
          </cell>
          <cell r="L1331" t="str">
            <v xml:space="preserve"> </v>
          </cell>
          <cell r="M1331" t="str">
            <v xml:space="preserve"> </v>
          </cell>
          <cell r="N1331">
            <v>0</v>
          </cell>
          <cell r="O1331" t="str">
            <v xml:space="preserve"> </v>
          </cell>
          <cell r="P1331">
            <v>0</v>
          </cell>
          <cell r="Q1331">
            <v>0</v>
          </cell>
          <cell r="R1331" t="str">
            <v xml:space="preserve"> </v>
          </cell>
          <cell r="S1331" t="str">
            <v xml:space="preserve"> </v>
          </cell>
        </row>
        <row r="1332">
          <cell r="B1332">
            <v>180565</v>
          </cell>
          <cell r="C1332" t="str">
            <v>OtherInvPaulsonAdvantage</v>
          </cell>
          <cell r="D1332" t="str">
            <v>OIPaulson</v>
          </cell>
          <cell r="E1332">
            <v>367</v>
          </cell>
          <cell r="F1332" t="str">
            <v>A</v>
          </cell>
          <cell r="G1332" t="str">
            <v>A</v>
          </cell>
          <cell r="H1332" t="str">
            <v>N</v>
          </cell>
          <cell r="I1332" t="str">
            <v>Asset</v>
          </cell>
          <cell r="J1332">
            <v>0</v>
          </cell>
          <cell r="K1332">
            <v>0</v>
          </cell>
          <cell r="L1332" t="str">
            <v xml:space="preserve"> </v>
          </cell>
          <cell r="M1332" t="str">
            <v xml:space="preserve"> </v>
          </cell>
          <cell r="N1332">
            <v>0</v>
          </cell>
          <cell r="O1332" t="str">
            <v xml:space="preserve"> </v>
          </cell>
          <cell r="P1332">
            <v>0</v>
          </cell>
          <cell r="Q1332">
            <v>0</v>
          </cell>
          <cell r="R1332" t="str">
            <v xml:space="preserve"> </v>
          </cell>
          <cell r="S1332" t="str">
            <v xml:space="preserve"> </v>
          </cell>
        </row>
        <row r="1333">
          <cell r="B1333">
            <v>180570</v>
          </cell>
          <cell r="C1333" t="str">
            <v>OtherInvPennHighYield</v>
          </cell>
          <cell r="D1333" t="str">
            <v>OIPenn</v>
          </cell>
          <cell r="E1333">
            <v>36892</v>
          </cell>
          <cell r="F1333" t="str">
            <v>A</v>
          </cell>
          <cell r="G1333" t="str">
            <v>A</v>
          </cell>
          <cell r="H1333" t="str">
            <v>N</v>
          </cell>
          <cell r="I1333" t="str">
            <v>Asset</v>
          </cell>
          <cell r="J1333">
            <v>0</v>
          </cell>
          <cell r="K1333">
            <v>0</v>
          </cell>
          <cell r="L1333" t="str">
            <v xml:space="preserve"> </v>
          </cell>
          <cell r="M1333" t="str">
            <v xml:space="preserve"> </v>
          </cell>
          <cell r="N1333">
            <v>0</v>
          </cell>
          <cell r="O1333" t="str">
            <v xml:space="preserve"> </v>
          </cell>
          <cell r="P1333">
            <v>0</v>
          </cell>
          <cell r="Q1333">
            <v>0</v>
          </cell>
          <cell r="R1333" t="str">
            <v xml:space="preserve"> </v>
          </cell>
          <cell r="S1333" t="str">
            <v xml:space="preserve"> </v>
          </cell>
        </row>
        <row r="1334">
          <cell r="B1334">
            <v>180570</v>
          </cell>
          <cell r="C1334" t="str">
            <v>OtherInvPennHighYield</v>
          </cell>
          <cell r="D1334" t="str">
            <v>OIPenn</v>
          </cell>
          <cell r="E1334">
            <v>367</v>
          </cell>
          <cell r="F1334" t="str">
            <v>A</v>
          </cell>
          <cell r="G1334" t="str">
            <v>A</v>
          </cell>
          <cell r="H1334" t="str">
            <v>N</v>
          </cell>
          <cell r="I1334" t="str">
            <v>Asset</v>
          </cell>
          <cell r="J1334">
            <v>0</v>
          </cell>
          <cell r="K1334">
            <v>0</v>
          </cell>
          <cell r="L1334" t="str">
            <v xml:space="preserve"> </v>
          </cell>
          <cell r="M1334" t="str">
            <v xml:space="preserve"> </v>
          </cell>
          <cell r="N1334">
            <v>0</v>
          </cell>
          <cell r="O1334" t="str">
            <v xml:space="preserve"> </v>
          </cell>
          <cell r="P1334">
            <v>0</v>
          </cell>
          <cell r="Q1334">
            <v>0</v>
          </cell>
          <cell r="R1334" t="str">
            <v xml:space="preserve"> </v>
          </cell>
          <cell r="S1334" t="str">
            <v xml:space="preserve"> </v>
          </cell>
        </row>
        <row r="1335">
          <cell r="B1335">
            <v>180575</v>
          </cell>
          <cell r="C1335" t="str">
            <v>OtherInvPIMCO</v>
          </cell>
          <cell r="D1335" t="str">
            <v>OIPIMCO</v>
          </cell>
          <cell r="E1335">
            <v>36892</v>
          </cell>
          <cell r="F1335" t="str">
            <v>A</v>
          </cell>
          <cell r="G1335" t="str">
            <v>A</v>
          </cell>
          <cell r="H1335" t="str">
            <v>N</v>
          </cell>
          <cell r="I1335" t="str">
            <v>Asset</v>
          </cell>
          <cell r="J1335">
            <v>0</v>
          </cell>
          <cell r="K1335">
            <v>0</v>
          </cell>
          <cell r="L1335" t="str">
            <v xml:space="preserve"> </v>
          </cell>
          <cell r="M1335" t="str">
            <v xml:space="preserve"> </v>
          </cell>
          <cell r="N1335">
            <v>0</v>
          </cell>
          <cell r="O1335" t="str">
            <v xml:space="preserve"> </v>
          </cell>
          <cell r="P1335">
            <v>0</v>
          </cell>
          <cell r="Q1335">
            <v>0</v>
          </cell>
          <cell r="R1335" t="str">
            <v xml:space="preserve"> </v>
          </cell>
          <cell r="S1335" t="str">
            <v xml:space="preserve"> </v>
          </cell>
        </row>
        <row r="1336">
          <cell r="B1336">
            <v>180575</v>
          </cell>
          <cell r="C1336" t="str">
            <v>OtherInvPIMCO</v>
          </cell>
          <cell r="D1336" t="str">
            <v>OIPIMCO</v>
          </cell>
          <cell r="E1336">
            <v>367</v>
          </cell>
          <cell r="F1336" t="str">
            <v>A</v>
          </cell>
          <cell r="G1336" t="str">
            <v>A</v>
          </cell>
          <cell r="H1336" t="str">
            <v>N</v>
          </cell>
          <cell r="I1336" t="str">
            <v>Asset</v>
          </cell>
          <cell r="J1336">
            <v>0</v>
          </cell>
          <cell r="K1336">
            <v>0</v>
          </cell>
          <cell r="L1336" t="str">
            <v xml:space="preserve"> </v>
          </cell>
          <cell r="M1336" t="str">
            <v xml:space="preserve"> </v>
          </cell>
          <cell r="N1336">
            <v>0</v>
          </cell>
          <cell r="O1336" t="str">
            <v xml:space="preserve"> </v>
          </cell>
          <cell r="P1336">
            <v>0</v>
          </cell>
          <cell r="Q1336">
            <v>0</v>
          </cell>
          <cell r="R1336" t="str">
            <v xml:space="preserve"> </v>
          </cell>
          <cell r="S1336" t="str">
            <v xml:space="preserve"> </v>
          </cell>
        </row>
        <row r="1337">
          <cell r="B1337">
            <v>180580</v>
          </cell>
          <cell r="C1337" t="str">
            <v>OtherInvPinnacle</v>
          </cell>
          <cell r="D1337" t="str">
            <v>OIPinnacle</v>
          </cell>
          <cell r="E1337">
            <v>36892</v>
          </cell>
          <cell r="F1337" t="str">
            <v>A</v>
          </cell>
          <cell r="G1337" t="str">
            <v>A</v>
          </cell>
          <cell r="H1337" t="str">
            <v>N</v>
          </cell>
          <cell r="I1337" t="str">
            <v>Asset</v>
          </cell>
          <cell r="J1337">
            <v>0</v>
          </cell>
          <cell r="K1337">
            <v>0</v>
          </cell>
          <cell r="L1337" t="str">
            <v xml:space="preserve"> </v>
          </cell>
          <cell r="M1337" t="str">
            <v xml:space="preserve"> </v>
          </cell>
          <cell r="N1337">
            <v>0</v>
          </cell>
          <cell r="O1337" t="str">
            <v xml:space="preserve"> </v>
          </cell>
          <cell r="P1337">
            <v>0</v>
          </cell>
          <cell r="Q1337">
            <v>0</v>
          </cell>
          <cell r="R1337" t="str">
            <v xml:space="preserve"> </v>
          </cell>
          <cell r="S1337" t="str">
            <v xml:space="preserve"> </v>
          </cell>
        </row>
        <row r="1338">
          <cell r="B1338">
            <v>180580</v>
          </cell>
          <cell r="C1338" t="str">
            <v>OtherInvPinnacle</v>
          </cell>
          <cell r="D1338" t="str">
            <v>OIPinnacle</v>
          </cell>
          <cell r="E1338">
            <v>367</v>
          </cell>
          <cell r="F1338" t="str">
            <v>A</v>
          </cell>
          <cell r="G1338" t="str">
            <v>A</v>
          </cell>
          <cell r="H1338" t="str">
            <v>N</v>
          </cell>
          <cell r="I1338" t="str">
            <v>Asset</v>
          </cell>
          <cell r="J1338">
            <v>0</v>
          </cell>
          <cell r="K1338">
            <v>0</v>
          </cell>
          <cell r="L1338" t="str">
            <v xml:space="preserve"> </v>
          </cell>
          <cell r="M1338" t="str">
            <v xml:space="preserve"> </v>
          </cell>
          <cell r="N1338">
            <v>0</v>
          </cell>
          <cell r="O1338" t="str">
            <v xml:space="preserve"> </v>
          </cell>
          <cell r="P1338">
            <v>0</v>
          </cell>
          <cell r="Q1338">
            <v>0</v>
          </cell>
          <cell r="R1338" t="str">
            <v xml:space="preserve"> </v>
          </cell>
          <cell r="S1338" t="str">
            <v xml:space="preserve"> </v>
          </cell>
        </row>
        <row r="1339">
          <cell r="B1339">
            <v>180585</v>
          </cell>
          <cell r="C1339" t="str">
            <v>OtherInvPorterOlinAmici</v>
          </cell>
          <cell r="D1339" t="str">
            <v>OIPorter</v>
          </cell>
          <cell r="E1339">
            <v>36892</v>
          </cell>
          <cell r="F1339" t="str">
            <v>A</v>
          </cell>
          <cell r="G1339" t="str">
            <v>A</v>
          </cell>
          <cell r="H1339" t="str">
            <v>N</v>
          </cell>
          <cell r="I1339" t="str">
            <v>Asset</v>
          </cell>
          <cell r="J1339">
            <v>0</v>
          </cell>
          <cell r="K1339">
            <v>0</v>
          </cell>
          <cell r="L1339" t="str">
            <v xml:space="preserve"> </v>
          </cell>
          <cell r="M1339" t="str">
            <v xml:space="preserve"> </v>
          </cell>
          <cell r="N1339">
            <v>0</v>
          </cell>
          <cell r="O1339" t="str">
            <v xml:space="preserve"> </v>
          </cell>
          <cell r="P1339">
            <v>0</v>
          </cell>
          <cell r="Q1339">
            <v>0</v>
          </cell>
          <cell r="R1339" t="str">
            <v xml:space="preserve"> </v>
          </cell>
          <cell r="S1339" t="str">
            <v xml:space="preserve"> </v>
          </cell>
        </row>
        <row r="1340">
          <cell r="B1340">
            <v>180585</v>
          </cell>
          <cell r="C1340" t="str">
            <v>OtherInvPorterOlinAmici</v>
          </cell>
          <cell r="D1340" t="str">
            <v>OIPorter</v>
          </cell>
          <cell r="E1340">
            <v>367</v>
          </cell>
          <cell r="F1340" t="str">
            <v>A</v>
          </cell>
          <cell r="G1340" t="str">
            <v>A</v>
          </cell>
          <cell r="H1340" t="str">
            <v>N</v>
          </cell>
          <cell r="I1340" t="str">
            <v>Asset</v>
          </cell>
          <cell r="J1340">
            <v>0</v>
          </cell>
          <cell r="K1340">
            <v>0</v>
          </cell>
          <cell r="L1340" t="str">
            <v xml:space="preserve"> </v>
          </cell>
          <cell r="M1340" t="str">
            <v xml:space="preserve"> </v>
          </cell>
          <cell r="N1340">
            <v>0</v>
          </cell>
          <cell r="O1340" t="str">
            <v xml:space="preserve"> </v>
          </cell>
          <cell r="P1340">
            <v>0</v>
          </cell>
          <cell r="Q1340">
            <v>0</v>
          </cell>
          <cell r="R1340" t="str">
            <v xml:space="preserve"> </v>
          </cell>
          <cell r="S1340" t="str">
            <v xml:space="preserve"> </v>
          </cell>
        </row>
        <row r="1341">
          <cell r="B1341">
            <v>180590</v>
          </cell>
          <cell r="C1341" t="str">
            <v>OtherInvPrivateEquity</v>
          </cell>
          <cell r="D1341" t="str">
            <v>OIPrivEqty</v>
          </cell>
          <cell r="E1341">
            <v>36892</v>
          </cell>
          <cell r="F1341" t="str">
            <v>A</v>
          </cell>
          <cell r="G1341" t="str">
            <v>A</v>
          </cell>
          <cell r="H1341" t="str">
            <v>N</v>
          </cell>
          <cell r="I1341" t="str">
            <v>Asset</v>
          </cell>
          <cell r="J1341">
            <v>0</v>
          </cell>
          <cell r="K1341">
            <v>0</v>
          </cell>
          <cell r="L1341" t="str">
            <v xml:space="preserve"> </v>
          </cell>
          <cell r="M1341" t="str">
            <v xml:space="preserve"> </v>
          </cell>
          <cell r="N1341">
            <v>0</v>
          </cell>
          <cell r="O1341" t="str">
            <v xml:space="preserve"> </v>
          </cell>
          <cell r="P1341">
            <v>0</v>
          </cell>
          <cell r="Q1341">
            <v>0</v>
          </cell>
          <cell r="R1341" t="str">
            <v xml:space="preserve"> </v>
          </cell>
          <cell r="S1341" t="str">
            <v xml:space="preserve"> </v>
          </cell>
        </row>
        <row r="1342">
          <cell r="B1342">
            <v>180590</v>
          </cell>
          <cell r="C1342" t="str">
            <v>OtherInvPrivateEquity</v>
          </cell>
          <cell r="D1342" t="str">
            <v>OIPrivEqty</v>
          </cell>
          <cell r="E1342">
            <v>367</v>
          </cell>
          <cell r="F1342" t="str">
            <v>A</v>
          </cell>
          <cell r="G1342" t="str">
            <v>A</v>
          </cell>
          <cell r="H1342" t="str">
            <v>N</v>
          </cell>
          <cell r="I1342" t="str">
            <v>Asset</v>
          </cell>
          <cell r="J1342">
            <v>0</v>
          </cell>
          <cell r="K1342">
            <v>0</v>
          </cell>
          <cell r="L1342" t="str">
            <v xml:space="preserve"> </v>
          </cell>
          <cell r="M1342" t="str">
            <v xml:space="preserve"> </v>
          </cell>
          <cell r="N1342">
            <v>0</v>
          </cell>
          <cell r="O1342" t="str">
            <v xml:space="preserve"> </v>
          </cell>
          <cell r="P1342">
            <v>0</v>
          </cell>
          <cell r="Q1342">
            <v>0</v>
          </cell>
          <cell r="R1342" t="str">
            <v xml:space="preserve"> </v>
          </cell>
          <cell r="S1342" t="str">
            <v xml:space="preserve"> </v>
          </cell>
        </row>
        <row r="1343">
          <cell r="B1343">
            <v>180595</v>
          </cell>
          <cell r="C1343" t="str">
            <v>OtherInvQMA</v>
          </cell>
          <cell r="D1343" t="str">
            <v>OIQMA</v>
          </cell>
          <cell r="E1343">
            <v>36892</v>
          </cell>
          <cell r="F1343" t="str">
            <v>A</v>
          </cell>
          <cell r="G1343" t="str">
            <v>A</v>
          </cell>
          <cell r="H1343" t="str">
            <v>N</v>
          </cell>
          <cell r="I1343" t="str">
            <v>Asset</v>
          </cell>
          <cell r="J1343">
            <v>0</v>
          </cell>
          <cell r="K1343">
            <v>0</v>
          </cell>
          <cell r="L1343" t="str">
            <v xml:space="preserve"> </v>
          </cell>
          <cell r="M1343" t="str">
            <v xml:space="preserve"> </v>
          </cell>
          <cell r="N1343">
            <v>0</v>
          </cell>
          <cell r="O1343" t="str">
            <v xml:space="preserve"> </v>
          </cell>
          <cell r="P1343">
            <v>0</v>
          </cell>
          <cell r="Q1343">
            <v>0</v>
          </cell>
          <cell r="R1343" t="str">
            <v xml:space="preserve"> </v>
          </cell>
          <cell r="S1343" t="str">
            <v xml:space="preserve"> </v>
          </cell>
        </row>
        <row r="1344">
          <cell r="B1344">
            <v>180595</v>
          </cell>
          <cell r="C1344" t="str">
            <v>OtherInvQMA</v>
          </cell>
          <cell r="D1344" t="str">
            <v>OIQMA</v>
          </cell>
          <cell r="E1344">
            <v>367</v>
          </cell>
          <cell r="F1344" t="str">
            <v>A</v>
          </cell>
          <cell r="G1344" t="str">
            <v>A</v>
          </cell>
          <cell r="H1344" t="str">
            <v>N</v>
          </cell>
          <cell r="I1344" t="str">
            <v>Asset</v>
          </cell>
          <cell r="J1344">
            <v>0</v>
          </cell>
          <cell r="K1344">
            <v>0</v>
          </cell>
          <cell r="L1344" t="str">
            <v xml:space="preserve"> </v>
          </cell>
          <cell r="M1344" t="str">
            <v xml:space="preserve"> </v>
          </cell>
          <cell r="N1344">
            <v>0</v>
          </cell>
          <cell r="O1344" t="str">
            <v xml:space="preserve"> </v>
          </cell>
          <cell r="P1344">
            <v>0</v>
          </cell>
          <cell r="Q1344">
            <v>0</v>
          </cell>
          <cell r="R1344" t="str">
            <v xml:space="preserve"> </v>
          </cell>
          <cell r="S1344" t="str">
            <v xml:space="preserve"> </v>
          </cell>
        </row>
        <row r="1345">
          <cell r="B1345">
            <v>180600</v>
          </cell>
          <cell r="C1345" t="str">
            <v>OtherInvRealEstateNon</v>
          </cell>
          <cell r="D1345" t="str">
            <v>OIRealEstN</v>
          </cell>
          <cell r="E1345">
            <v>36892</v>
          </cell>
          <cell r="F1345" t="str">
            <v>A</v>
          </cell>
          <cell r="G1345" t="str">
            <v>A</v>
          </cell>
          <cell r="H1345" t="str">
            <v>N</v>
          </cell>
          <cell r="I1345" t="str">
            <v>Asset</v>
          </cell>
          <cell r="J1345">
            <v>0</v>
          </cell>
          <cell r="K1345">
            <v>0</v>
          </cell>
          <cell r="L1345" t="str">
            <v xml:space="preserve"> </v>
          </cell>
          <cell r="M1345" t="str">
            <v xml:space="preserve"> </v>
          </cell>
          <cell r="N1345">
            <v>0</v>
          </cell>
          <cell r="O1345" t="str">
            <v xml:space="preserve"> </v>
          </cell>
          <cell r="P1345">
            <v>0</v>
          </cell>
          <cell r="Q1345">
            <v>0</v>
          </cell>
          <cell r="R1345" t="str">
            <v xml:space="preserve"> </v>
          </cell>
          <cell r="S1345" t="str">
            <v xml:space="preserve"> </v>
          </cell>
        </row>
        <row r="1346">
          <cell r="B1346">
            <v>180600</v>
          </cell>
          <cell r="C1346" t="str">
            <v>OtherInvRealEstateNon</v>
          </cell>
          <cell r="D1346" t="str">
            <v>OIRealEstN</v>
          </cell>
          <cell r="E1346">
            <v>367</v>
          </cell>
          <cell r="F1346" t="str">
            <v>A</v>
          </cell>
          <cell r="G1346" t="str">
            <v>A</v>
          </cell>
          <cell r="H1346" t="str">
            <v>N</v>
          </cell>
          <cell r="I1346" t="str">
            <v>Asset</v>
          </cell>
          <cell r="J1346">
            <v>0</v>
          </cell>
          <cell r="K1346">
            <v>0</v>
          </cell>
          <cell r="L1346" t="str">
            <v xml:space="preserve"> </v>
          </cell>
          <cell r="M1346" t="str">
            <v xml:space="preserve"> </v>
          </cell>
          <cell r="N1346">
            <v>0</v>
          </cell>
          <cell r="O1346" t="str">
            <v xml:space="preserve"> </v>
          </cell>
          <cell r="P1346">
            <v>0</v>
          </cell>
          <cell r="Q1346">
            <v>0</v>
          </cell>
          <cell r="R1346" t="str">
            <v xml:space="preserve"> </v>
          </cell>
          <cell r="S1346" t="str">
            <v xml:space="preserve"> </v>
          </cell>
        </row>
        <row r="1347">
          <cell r="B1347">
            <v>180605</v>
          </cell>
          <cell r="C1347" t="str">
            <v>OtherInvRealtyAssocVIII</v>
          </cell>
          <cell r="D1347" t="str">
            <v>OIRealty8</v>
          </cell>
          <cell r="E1347">
            <v>36892</v>
          </cell>
          <cell r="F1347" t="str">
            <v>A</v>
          </cell>
          <cell r="G1347" t="str">
            <v>A</v>
          </cell>
          <cell r="H1347" t="str">
            <v>N</v>
          </cell>
          <cell r="I1347" t="str">
            <v>Asset</v>
          </cell>
          <cell r="J1347">
            <v>0</v>
          </cell>
          <cell r="K1347">
            <v>0</v>
          </cell>
          <cell r="L1347" t="str">
            <v xml:space="preserve"> </v>
          </cell>
          <cell r="M1347" t="str">
            <v xml:space="preserve"> </v>
          </cell>
          <cell r="N1347">
            <v>0</v>
          </cell>
          <cell r="O1347" t="str">
            <v xml:space="preserve"> </v>
          </cell>
          <cell r="P1347">
            <v>0</v>
          </cell>
          <cell r="Q1347">
            <v>0</v>
          </cell>
          <cell r="R1347" t="str">
            <v xml:space="preserve"> </v>
          </cell>
          <cell r="S1347" t="str">
            <v xml:space="preserve"> </v>
          </cell>
        </row>
        <row r="1348">
          <cell r="B1348">
            <v>180605</v>
          </cell>
          <cell r="C1348" t="str">
            <v>OtherInvRealtyAssocVIII</v>
          </cell>
          <cell r="D1348" t="str">
            <v>OIRealty8</v>
          </cell>
          <cell r="E1348">
            <v>367</v>
          </cell>
          <cell r="F1348" t="str">
            <v>A</v>
          </cell>
          <cell r="G1348" t="str">
            <v>A</v>
          </cell>
          <cell r="H1348" t="str">
            <v>N</v>
          </cell>
          <cell r="I1348" t="str">
            <v>Asset</v>
          </cell>
          <cell r="J1348">
            <v>0</v>
          </cell>
          <cell r="K1348">
            <v>0</v>
          </cell>
          <cell r="L1348" t="str">
            <v xml:space="preserve"> </v>
          </cell>
          <cell r="M1348" t="str">
            <v xml:space="preserve"> </v>
          </cell>
          <cell r="N1348">
            <v>0</v>
          </cell>
          <cell r="O1348" t="str">
            <v xml:space="preserve"> </v>
          </cell>
          <cell r="P1348">
            <v>0</v>
          </cell>
          <cell r="Q1348">
            <v>0</v>
          </cell>
          <cell r="R1348" t="str">
            <v xml:space="preserve"> </v>
          </cell>
          <cell r="S1348" t="str">
            <v xml:space="preserve"> </v>
          </cell>
        </row>
        <row r="1349">
          <cell r="B1349">
            <v>180610</v>
          </cell>
          <cell r="C1349" t="str">
            <v>OtherInvRiverstoneCarIV</v>
          </cell>
          <cell r="D1349" t="str">
            <v>OIRiverstn</v>
          </cell>
          <cell r="E1349">
            <v>36892</v>
          </cell>
          <cell r="F1349" t="str">
            <v>A</v>
          </cell>
          <cell r="G1349" t="str">
            <v>A</v>
          </cell>
          <cell r="H1349" t="str">
            <v>N</v>
          </cell>
          <cell r="I1349" t="str">
            <v>Asset</v>
          </cell>
          <cell r="J1349">
            <v>0</v>
          </cell>
          <cell r="K1349">
            <v>0</v>
          </cell>
          <cell r="L1349" t="str">
            <v xml:space="preserve"> </v>
          </cell>
          <cell r="M1349" t="str">
            <v xml:space="preserve"> </v>
          </cell>
          <cell r="N1349">
            <v>0</v>
          </cell>
          <cell r="O1349" t="str">
            <v xml:space="preserve"> </v>
          </cell>
          <cell r="P1349">
            <v>0</v>
          </cell>
          <cell r="Q1349">
            <v>0</v>
          </cell>
          <cell r="R1349" t="str">
            <v xml:space="preserve"> </v>
          </cell>
          <cell r="S1349" t="str">
            <v xml:space="preserve"> </v>
          </cell>
        </row>
        <row r="1350">
          <cell r="B1350">
            <v>180610</v>
          </cell>
          <cell r="C1350" t="str">
            <v>OtherInvRiverstoneCarIV</v>
          </cell>
          <cell r="D1350" t="str">
            <v>OIRiverstn</v>
          </cell>
          <cell r="E1350">
            <v>367</v>
          </cell>
          <cell r="F1350" t="str">
            <v>A</v>
          </cell>
          <cell r="G1350" t="str">
            <v>A</v>
          </cell>
          <cell r="H1350" t="str">
            <v>N</v>
          </cell>
          <cell r="I1350" t="str">
            <v>Asset</v>
          </cell>
          <cell r="J1350">
            <v>0</v>
          </cell>
          <cell r="K1350">
            <v>0</v>
          </cell>
          <cell r="L1350" t="str">
            <v xml:space="preserve"> </v>
          </cell>
          <cell r="M1350" t="str">
            <v xml:space="preserve"> </v>
          </cell>
          <cell r="N1350">
            <v>0</v>
          </cell>
          <cell r="O1350" t="str">
            <v xml:space="preserve"> </v>
          </cell>
          <cell r="P1350">
            <v>0</v>
          </cell>
          <cell r="Q1350">
            <v>0</v>
          </cell>
          <cell r="R1350" t="str">
            <v xml:space="preserve"> </v>
          </cell>
          <cell r="S1350" t="str">
            <v xml:space="preserve"> </v>
          </cell>
        </row>
        <row r="1351">
          <cell r="B1351">
            <v>180615</v>
          </cell>
          <cell r="C1351" t="str">
            <v>OtherInvRoarkCapitalII</v>
          </cell>
          <cell r="D1351" t="str">
            <v>OIRoark</v>
          </cell>
          <cell r="E1351">
            <v>36892</v>
          </cell>
          <cell r="F1351" t="str">
            <v>A</v>
          </cell>
          <cell r="G1351" t="str">
            <v>A</v>
          </cell>
          <cell r="H1351" t="str">
            <v>N</v>
          </cell>
          <cell r="I1351" t="str">
            <v>Asset</v>
          </cell>
          <cell r="J1351">
            <v>0</v>
          </cell>
          <cell r="K1351">
            <v>0</v>
          </cell>
          <cell r="L1351" t="str">
            <v xml:space="preserve"> </v>
          </cell>
          <cell r="M1351" t="str">
            <v xml:space="preserve"> </v>
          </cell>
          <cell r="N1351">
            <v>0</v>
          </cell>
          <cell r="O1351" t="str">
            <v xml:space="preserve"> </v>
          </cell>
          <cell r="P1351">
            <v>0</v>
          </cell>
          <cell r="Q1351">
            <v>0</v>
          </cell>
          <cell r="R1351" t="str">
            <v xml:space="preserve"> </v>
          </cell>
          <cell r="S1351" t="str">
            <v xml:space="preserve"> </v>
          </cell>
        </row>
        <row r="1352">
          <cell r="B1352">
            <v>180615</v>
          </cell>
          <cell r="C1352" t="str">
            <v>OtherInvRoarkCapitalII</v>
          </cell>
          <cell r="D1352" t="str">
            <v>OIRoark</v>
          </cell>
          <cell r="E1352">
            <v>367</v>
          </cell>
          <cell r="F1352" t="str">
            <v>A</v>
          </cell>
          <cell r="G1352" t="str">
            <v>A</v>
          </cell>
          <cell r="H1352" t="str">
            <v>N</v>
          </cell>
          <cell r="I1352" t="str">
            <v>Asset</v>
          </cell>
          <cell r="J1352">
            <v>0</v>
          </cell>
          <cell r="K1352">
            <v>0</v>
          </cell>
          <cell r="L1352" t="str">
            <v xml:space="preserve"> </v>
          </cell>
          <cell r="M1352" t="str">
            <v xml:space="preserve"> </v>
          </cell>
          <cell r="N1352">
            <v>0</v>
          </cell>
          <cell r="O1352" t="str">
            <v xml:space="preserve"> </v>
          </cell>
          <cell r="P1352">
            <v>0</v>
          </cell>
          <cell r="Q1352">
            <v>0</v>
          </cell>
          <cell r="R1352" t="str">
            <v xml:space="preserve"> </v>
          </cell>
          <cell r="S1352" t="str">
            <v xml:space="preserve"> </v>
          </cell>
        </row>
        <row r="1353">
          <cell r="B1353">
            <v>180640</v>
          </cell>
          <cell r="C1353" t="str">
            <v>OtherInvSchrodersCommod</v>
          </cell>
          <cell r="D1353" t="str">
            <v>OISchrdrs</v>
          </cell>
          <cell r="E1353">
            <v>36892</v>
          </cell>
          <cell r="F1353" t="str">
            <v>A</v>
          </cell>
          <cell r="G1353" t="str">
            <v>A</v>
          </cell>
          <cell r="H1353" t="str">
            <v>N</v>
          </cell>
          <cell r="I1353" t="str">
            <v>Asset</v>
          </cell>
          <cell r="J1353">
            <v>0</v>
          </cell>
          <cell r="K1353">
            <v>0</v>
          </cell>
          <cell r="L1353" t="str">
            <v xml:space="preserve"> </v>
          </cell>
          <cell r="M1353" t="str">
            <v xml:space="preserve"> </v>
          </cell>
          <cell r="N1353">
            <v>0</v>
          </cell>
          <cell r="O1353" t="str">
            <v xml:space="preserve"> </v>
          </cell>
          <cell r="P1353">
            <v>0</v>
          </cell>
          <cell r="Q1353">
            <v>0</v>
          </cell>
          <cell r="R1353" t="str">
            <v xml:space="preserve"> </v>
          </cell>
          <cell r="S1353" t="str">
            <v xml:space="preserve"> </v>
          </cell>
        </row>
        <row r="1354">
          <cell r="B1354">
            <v>180640</v>
          </cell>
          <cell r="C1354" t="str">
            <v>OtherInvSchrodersCommod</v>
          </cell>
          <cell r="D1354" t="str">
            <v>OISchrdrs</v>
          </cell>
          <cell r="E1354">
            <v>367</v>
          </cell>
          <cell r="F1354" t="str">
            <v>A</v>
          </cell>
          <cell r="G1354" t="str">
            <v>A</v>
          </cell>
          <cell r="H1354" t="str">
            <v>N</v>
          </cell>
          <cell r="I1354" t="str">
            <v>Asset</v>
          </cell>
          <cell r="J1354">
            <v>0</v>
          </cell>
          <cell r="K1354">
            <v>0</v>
          </cell>
          <cell r="L1354" t="str">
            <v xml:space="preserve"> </v>
          </cell>
          <cell r="M1354" t="str">
            <v xml:space="preserve"> </v>
          </cell>
          <cell r="N1354">
            <v>0</v>
          </cell>
          <cell r="O1354" t="str">
            <v xml:space="preserve"> </v>
          </cell>
          <cell r="P1354">
            <v>0</v>
          </cell>
          <cell r="Q1354">
            <v>0</v>
          </cell>
          <cell r="R1354" t="str">
            <v xml:space="preserve"> </v>
          </cell>
          <cell r="S1354" t="str">
            <v xml:space="preserve"> </v>
          </cell>
        </row>
        <row r="1355">
          <cell r="B1355">
            <v>180645</v>
          </cell>
          <cell r="C1355" t="str">
            <v>OtherInvSCPOceanShumway</v>
          </cell>
          <cell r="D1355" t="str">
            <v>OISCPOcean</v>
          </cell>
          <cell r="E1355">
            <v>36892</v>
          </cell>
          <cell r="F1355" t="str">
            <v>A</v>
          </cell>
          <cell r="G1355" t="str">
            <v>A</v>
          </cell>
          <cell r="H1355" t="str">
            <v>N</v>
          </cell>
          <cell r="I1355" t="str">
            <v>Asset</v>
          </cell>
          <cell r="J1355">
            <v>0</v>
          </cell>
          <cell r="K1355">
            <v>0</v>
          </cell>
          <cell r="L1355" t="str">
            <v xml:space="preserve"> </v>
          </cell>
          <cell r="M1355" t="str">
            <v xml:space="preserve"> </v>
          </cell>
          <cell r="N1355">
            <v>0</v>
          </cell>
          <cell r="O1355" t="str">
            <v xml:space="preserve"> </v>
          </cell>
          <cell r="P1355">
            <v>0</v>
          </cell>
          <cell r="Q1355">
            <v>0</v>
          </cell>
          <cell r="R1355" t="str">
            <v xml:space="preserve"> </v>
          </cell>
          <cell r="S1355" t="str">
            <v xml:space="preserve"> </v>
          </cell>
        </row>
        <row r="1356">
          <cell r="B1356">
            <v>180645</v>
          </cell>
          <cell r="C1356" t="str">
            <v>OtherInvSCPOceanShumway</v>
          </cell>
          <cell r="D1356" t="str">
            <v>OISCPOcean</v>
          </cell>
          <cell r="E1356">
            <v>367</v>
          </cell>
          <cell r="F1356" t="str">
            <v>A</v>
          </cell>
          <cell r="G1356" t="str">
            <v>A</v>
          </cell>
          <cell r="H1356" t="str">
            <v>N</v>
          </cell>
          <cell r="I1356" t="str">
            <v>Asset</v>
          </cell>
          <cell r="J1356">
            <v>0</v>
          </cell>
          <cell r="K1356">
            <v>0</v>
          </cell>
          <cell r="L1356" t="str">
            <v xml:space="preserve"> </v>
          </cell>
          <cell r="M1356" t="str">
            <v xml:space="preserve"> </v>
          </cell>
          <cell r="N1356">
            <v>0</v>
          </cell>
          <cell r="O1356" t="str">
            <v xml:space="preserve"> </v>
          </cell>
          <cell r="P1356">
            <v>0</v>
          </cell>
          <cell r="Q1356">
            <v>0</v>
          </cell>
          <cell r="R1356" t="str">
            <v xml:space="preserve"> </v>
          </cell>
          <cell r="S1356" t="str">
            <v xml:space="preserve"> </v>
          </cell>
        </row>
        <row r="1357">
          <cell r="B1357">
            <v>180650</v>
          </cell>
          <cell r="C1357" t="str">
            <v>OtherInvSJCOffshore</v>
          </cell>
          <cell r="D1357" t="str">
            <v>OISJCOffsh</v>
          </cell>
          <cell r="E1357">
            <v>36892</v>
          </cell>
          <cell r="F1357" t="str">
            <v>A</v>
          </cell>
          <cell r="G1357" t="str">
            <v>A</v>
          </cell>
          <cell r="H1357" t="str">
            <v>N</v>
          </cell>
          <cell r="I1357" t="str">
            <v>Asset</v>
          </cell>
          <cell r="J1357">
            <v>0</v>
          </cell>
          <cell r="K1357">
            <v>0</v>
          </cell>
          <cell r="L1357" t="str">
            <v xml:space="preserve"> </v>
          </cell>
          <cell r="M1357" t="str">
            <v xml:space="preserve"> </v>
          </cell>
          <cell r="N1357">
            <v>0</v>
          </cell>
          <cell r="O1357" t="str">
            <v xml:space="preserve"> </v>
          </cell>
          <cell r="P1357">
            <v>0</v>
          </cell>
          <cell r="Q1357">
            <v>0</v>
          </cell>
          <cell r="R1357" t="str">
            <v xml:space="preserve"> </v>
          </cell>
          <cell r="S1357" t="str">
            <v xml:space="preserve"> </v>
          </cell>
        </row>
        <row r="1358">
          <cell r="B1358">
            <v>180650</v>
          </cell>
          <cell r="C1358" t="str">
            <v>OtherInvSJCOffshore</v>
          </cell>
          <cell r="D1358" t="str">
            <v>OISJCOffsh</v>
          </cell>
          <cell r="E1358">
            <v>367</v>
          </cell>
          <cell r="F1358" t="str">
            <v>A</v>
          </cell>
          <cell r="G1358" t="str">
            <v>A</v>
          </cell>
          <cell r="H1358" t="str">
            <v>N</v>
          </cell>
          <cell r="I1358" t="str">
            <v>Asset</v>
          </cell>
          <cell r="J1358">
            <v>0</v>
          </cell>
          <cell r="K1358">
            <v>0</v>
          </cell>
          <cell r="L1358" t="str">
            <v xml:space="preserve"> </v>
          </cell>
          <cell r="M1358" t="str">
            <v xml:space="preserve"> </v>
          </cell>
          <cell r="N1358">
            <v>0</v>
          </cell>
          <cell r="O1358" t="str">
            <v xml:space="preserve"> </v>
          </cell>
          <cell r="P1358">
            <v>0</v>
          </cell>
          <cell r="Q1358">
            <v>0</v>
          </cell>
          <cell r="R1358" t="str">
            <v xml:space="preserve"> </v>
          </cell>
          <cell r="S1358" t="str">
            <v xml:space="preserve"> </v>
          </cell>
        </row>
        <row r="1359">
          <cell r="B1359">
            <v>180655</v>
          </cell>
          <cell r="C1359" t="str">
            <v>OtherInvSloanRobinson</v>
          </cell>
          <cell r="D1359" t="str">
            <v>OISloanRob</v>
          </cell>
          <cell r="E1359">
            <v>36892</v>
          </cell>
          <cell r="F1359" t="str">
            <v>A</v>
          </cell>
          <cell r="G1359" t="str">
            <v>A</v>
          </cell>
          <cell r="H1359" t="str">
            <v>N</v>
          </cell>
          <cell r="I1359" t="str">
            <v>Asset</v>
          </cell>
          <cell r="J1359">
            <v>0</v>
          </cell>
          <cell r="K1359">
            <v>0</v>
          </cell>
          <cell r="L1359" t="str">
            <v xml:space="preserve"> </v>
          </cell>
          <cell r="M1359" t="str">
            <v xml:space="preserve"> </v>
          </cell>
          <cell r="N1359">
            <v>0</v>
          </cell>
          <cell r="O1359" t="str">
            <v xml:space="preserve"> </v>
          </cell>
          <cell r="P1359">
            <v>0</v>
          </cell>
          <cell r="Q1359">
            <v>0</v>
          </cell>
          <cell r="R1359" t="str">
            <v xml:space="preserve"> </v>
          </cell>
          <cell r="S1359" t="str">
            <v xml:space="preserve"> </v>
          </cell>
        </row>
        <row r="1360">
          <cell r="B1360">
            <v>180655</v>
          </cell>
          <cell r="C1360" t="str">
            <v>OtherInvSloanRobinson</v>
          </cell>
          <cell r="D1360" t="str">
            <v>OISloanRob</v>
          </cell>
          <cell r="E1360">
            <v>367</v>
          </cell>
          <cell r="F1360" t="str">
            <v>A</v>
          </cell>
          <cell r="G1360" t="str">
            <v>A</v>
          </cell>
          <cell r="H1360" t="str">
            <v>N</v>
          </cell>
          <cell r="I1360" t="str">
            <v>Asset</v>
          </cell>
          <cell r="J1360">
            <v>0</v>
          </cell>
          <cell r="K1360">
            <v>0</v>
          </cell>
          <cell r="L1360" t="str">
            <v xml:space="preserve"> </v>
          </cell>
          <cell r="M1360" t="str">
            <v xml:space="preserve"> </v>
          </cell>
          <cell r="N1360">
            <v>0</v>
          </cell>
          <cell r="O1360" t="str">
            <v xml:space="preserve"> </v>
          </cell>
          <cell r="P1360">
            <v>0</v>
          </cell>
          <cell r="Q1360">
            <v>0</v>
          </cell>
          <cell r="R1360" t="str">
            <v xml:space="preserve"> </v>
          </cell>
          <cell r="S1360" t="str">
            <v xml:space="preserve"> </v>
          </cell>
        </row>
        <row r="1361">
          <cell r="B1361">
            <v>180660</v>
          </cell>
          <cell r="C1361" t="str">
            <v>OtherInvSociallyRespble</v>
          </cell>
          <cell r="D1361" t="str">
            <v>OISocially</v>
          </cell>
          <cell r="E1361">
            <v>36892</v>
          </cell>
          <cell r="F1361" t="str">
            <v>A</v>
          </cell>
          <cell r="G1361" t="str">
            <v>A</v>
          </cell>
          <cell r="H1361" t="str">
            <v>N</v>
          </cell>
          <cell r="I1361" t="str">
            <v>Asset</v>
          </cell>
          <cell r="J1361">
            <v>0</v>
          </cell>
          <cell r="K1361">
            <v>0</v>
          </cell>
          <cell r="L1361" t="str">
            <v xml:space="preserve"> </v>
          </cell>
          <cell r="M1361" t="str">
            <v xml:space="preserve"> </v>
          </cell>
          <cell r="N1361">
            <v>0</v>
          </cell>
          <cell r="O1361" t="str">
            <v xml:space="preserve"> </v>
          </cell>
          <cell r="P1361">
            <v>0</v>
          </cell>
          <cell r="Q1361">
            <v>0</v>
          </cell>
          <cell r="R1361" t="str">
            <v xml:space="preserve"> </v>
          </cell>
          <cell r="S1361" t="str">
            <v xml:space="preserve"> </v>
          </cell>
        </row>
        <row r="1362">
          <cell r="B1362">
            <v>180660</v>
          </cell>
          <cell r="C1362" t="str">
            <v>OtherInvSociallyRespble</v>
          </cell>
          <cell r="D1362" t="str">
            <v>OISocially</v>
          </cell>
          <cell r="E1362">
            <v>367</v>
          </cell>
          <cell r="F1362" t="str">
            <v>A</v>
          </cell>
          <cell r="G1362" t="str">
            <v>A</v>
          </cell>
          <cell r="H1362" t="str">
            <v>N</v>
          </cell>
          <cell r="I1362" t="str">
            <v>Asset</v>
          </cell>
          <cell r="J1362">
            <v>0</v>
          </cell>
          <cell r="K1362">
            <v>0</v>
          </cell>
          <cell r="L1362" t="str">
            <v xml:space="preserve"> </v>
          </cell>
          <cell r="M1362" t="str">
            <v xml:space="preserve"> </v>
          </cell>
          <cell r="N1362">
            <v>0</v>
          </cell>
          <cell r="O1362" t="str">
            <v xml:space="preserve"> </v>
          </cell>
          <cell r="P1362">
            <v>0</v>
          </cell>
          <cell r="Q1362">
            <v>0</v>
          </cell>
          <cell r="R1362" t="str">
            <v xml:space="preserve"> </v>
          </cell>
          <cell r="S1362" t="str">
            <v xml:space="preserve"> </v>
          </cell>
        </row>
        <row r="1363">
          <cell r="B1363">
            <v>180665</v>
          </cell>
          <cell r="C1363" t="str">
            <v>OtherInvSRIOverseasHF</v>
          </cell>
          <cell r="D1363" t="str">
            <v>OISRIOvHF</v>
          </cell>
          <cell r="E1363">
            <v>36892</v>
          </cell>
          <cell r="F1363" t="str">
            <v>A</v>
          </cell>
          <cell r="G1363" t="str">
            <v>A</v>
          </cell>
          <cell r="H1363" t="str">
            <v>N</v>
          </cell>
          <cell r="I1363" t="str">
            <v>Asset</v>
          </cell>
          <cell r="J1363">
            <v>0</v>
          </cell>
          <cell r="K1363">
            <v>0</v>
          </cell>
          <cell r="L1363" t="str">
            <v xml:space="preserve"> </v>
          </cell>
          <cell r="M1363" t="str">
            <v xml:space="preserve"> </v>
          </cell>
          <cell r="N1363">
            <v>0</v>
          </cell>
          <cell r="O1363" t="str">
            <v xml:space="preserve"> </v>
          </cell>
          <cell r="P1363">
            <v>0</v>
          </cell>
          <cell r="Q1363">
            <v>0</v>
          </cell>
          <cell r="R1363" t="str">
            <v xml:space="preserve"> </v>
          </cell>
          <cell r="S1363" t="str">
            <v xml:space="preserve"> </v>
          </cell>
        </row>
        <row r="1364">
          <cell r="B1364">
            <v>180665</v>
          </cell>
          <cell r="C1364" t="str">
            <v>OtherInvSRIOverseasHF</v>
          </cell>
          <cell r="D1364" t="str">
            <v>OISRIOvHF</v>
          </cell>
          <cell r="E1364">
            <v>367</v>
          </cell>
          <cell r="F1364" t="str">
            <v>A</v>
          </cell>
          <cell r="G1364" t="str">
            <v>A</v>
          </cell>
          <cell r="H1364" t="str">
            <v>N</v>
          </cell>
          <cell r="I1364" t="str">
            <v>Asset</v>
          </cell>
          <cell r="J1364">
            <v>0</v>
          </cell>
          <cell r="K1364">
            <v>0</v>
          </cell>
          <cell r="L1364" t="str">
            <v xml:space="preserve"> </v>
          </cell>
          <cell r="M1364" t="str">
            <v xml:space="preserve"> </v>
          </cell>
          <cell r="N1364">
            <v>0</v>
          </cell>
          <cell r="O1364" t="str">
            <v xml:space="preserve"> </v>
          </cell>
          <cell r="P1364">
            <v>0</v>
          </cell>
          <cell r="Q1364">
            <v>0</v>
          </cell>
          <cell r="R1364" t="str">
            <v xml:space="preserve"> </v>
          </cell>
          <cell r="S1364" t="str">
            <v xml:space="preserve"> </v>
          </cell>
        </row>
        <row r="1365">
          <cell r="B1365">
            <v>180670</v>
          </cell>
          <cell r="C1365" t="str">
            <v>OtherInvSRIOverseasPA</v>
          </cell>
          <cell r="D1365" t="str">
            <v>OISRIOvPA</v>
          </cell>
          <cell r="E1365">
            <v>36892</v>
          </cell>
          <cell r="F1365" t="str">
            <v>A</v>
          </cell>
          <cell r="G1365" t="str">
            <v>A</v>
          </cell>
          <cell r="H1365" t="str">
            <v>N</v>
          </cell>
          <cell r="I1365" t="str">
            <v>Asset</v>
          </cell>
          <cell r="J1365">
            <v>0</v>
          </cell>
          <cell r="K1365">
            <v>0</v>
          </cell>
          <cell r="L1365" t="str">
            <v xml:space="preserve"> </v>
          </cell>
          <cell r="M1365" t="str">
            <v xml:space="preserve"> </v>
          </cell>
          <cell r="N1365">
            <v>0</v>
          </cell>
          <cell r="O1365" t="str">
            <v xml:space="preserve"> </v>
          </cell>
          <cell r="P1365">
            <v>0</v>
          </cell>
          <cell r="Q1365">
            <v>0</v>
          </cell>
          <cell r="R1365" t="str">
            <v xml:space="preserve"> </v>
          </cell>
          <cell r="S1365" t="str">
            <v xml:space="preserve"> </v>
          </cell>
        </row>
        <row r="1366">
          <cell r="B1366">
            <v>180670</v>
          </cell>
          <cell r="C1366" t="str">
            <v>OtherInvSRIOverseasPA</v>
          </cell>
          <cell r="D1366" t="str">
            <v>OISRIOvPA</v>
          </cell>
          <cell r="E1366">
            <v>367</v>
          </cell>
          <cell r="F1366" t="str">
            <v>A</v>
          </cell>
          <cell r="G1366" t="str">
            <v>A</v>
          </cell>
          <cell r="H1366" t="str">
            <v>N</v>
          </cell>
          <cell r="I1366" t="str">
            <v>Asset</v>
          </cell>
          <cell r="J1366">
            <v>0</v>
          </cell>
          <cell r="K1366">
            <v>0</v>
          </cell>
          <cell r="L1366" t="str">
            <v xml:space="preserve"> </v>
          </cell>
          <cell r="M1366" t="str">
            <v xml:space="preserve"> </v>
          </cell>
          <cell r="N1366">
            <v>0</v>
          </cell>
          <cell r="O1366" t="str">
            <v xml:space="preserve"> </v>
          </cell>
          <cell r="P1366">
            <v>0</v>
          </cell>
          <cell r="Q1366">
            <v>0</v>
          </cell>
          <cell r="R1366" t="str">
            <v xml:space="preserve"> </v>
          </cell>
          <cell r="S1366" t="str">
            <v xml:space="preserve"> </v>
          </cell>
        </row>
        <row r="1367">
          <cell r="B1367">
            <v>180690</v>
          </cell>
          <cell r="C1367" t="str">
            <v>OtherInvStarkCritHF</v>
          </cell>
          <cell r="D1367" t="str">
            <v>OIStarkHF</v>
          </cell>
          <cell r="E1367">
            <v>36892</v>
          </cell>
          <cell r="F1367" t="str">
            <v>A</v>
          </cell>
          <cell r="G1367" t="str">
            <v>A</v>
          </cell>
          <cell r="H1367" t="str">
            <v>N</v>
          </cell>
          <cell r="I1367" t="str">
            <v>Asset</v>
          </cell>
          <cell r="J1367">
            <v>0</v>
          </cell>
          <cell r="K1367">
            <v>0</v>
          </cell>
          <cell r="L1367" t="str">
            <v xml:space="preserve"> </v>
          </cell>
          <cell r="M1367" t="str">
            <v xml:space="preserve"> </v>
          </cell>
          <cell r="N1367">
            <v>0</v>
          </cell>
          <cell r="O1367" t="str">
            <v xml:space="preserve"> </v>
          </cell>
          <cell r="P1367">
            <v>0</v>
          </cell>
          <cell r="Q1367">
            <v>0</v>
          </cell>
          <cell r="R1367" t="str">
            <v xml:space="preserve"> </v>
          </cell>
          <cell r="S1367" t="str">
            <v xml:space="preserve"> </v>
          </cell>
        </row>
        <row r="1368">
          <cell r="B1368">
            <v>180690</v>
          </cell>
          <cell r="C1368" t="str">
            <v>OtherInvStarkCritHF</v>
          </cell>
          <cell r="D1368" t="str">
            <v>OIStarkHF</v>
          </cell>
          <cell r="E1368">
            <v>367</v>
          </cell>
          <cell r="F1368" t="str">
            <v>A</v>
          </cell>
          <cell r="G1368" t="str">
            <v>A</v>
          </cell>
          <cell r="H1368" t="str">
            <v>N</v>
          </cell>
          <cell r="I1368" t="str">
            <v>Asset</v>
          </cell>
          <cell r="J1368">
            <v>0</v>
          </cell>
          <cell r="K1368">
            <v>0</v>
          </cell>
          <cell r="L1368" t="str">
            <v xml:space="preserve"> </v>
          </cell>
          <cell r="M1368" t="str">
            <v xml:space="preserve"> </v>
          </cell>
          <cell r="N1368">
            <v>0</v>
          </cell>
          <cell r="O1368" t="str">
            <v xml:space="preserve"> </v>
          </cell>
          <cell r="P1368">
            <v>0</v>
          </cell>
          <cell r="Q1368">
            <v>0</v>
          </cell>
          <cell r="R1368" t="str">
            <v xml:space="preserve"> </v>
          </cell>
          <cell r="S1368" t="str">
            <v xml:space="preserve"> </v>
          </cell>
        </row>
        <row r="1369">
          <cell r="B1369">
            <v>180695</v>
          </cell>
          <cell r="C1369" t="str">
            <v>OtherInvStarkCritPA</v>
          </cell>
          <cell r="D1369" t="str">
            <v>OIStarkPA</v>
          </cell>
          <cell r="E1369">
            <v>36892</v>
          </cell>
          <cell r="F1369" t="str">
            <v>A</v>
          </cell>
          <cell r="G1369" t="str">
            <v>A</v>
          </cell>
          <cell r="H1369" t="str">
            <v>N</v>
          </cell>
          <cell r="I1369" t="str">
            <v>Asset</v>
          </cell>
          <cell r="J1369">
            <v>0</v>
          </cell>
          <cell r="K1369">
            <v>0</v>
          </cell>
          <cell r="L1369" t="str">
            <v xml:space="preserve"> </v>
          </cell>
          <cell r="M1369" t="str">
            <v xml:space="preserve"> </v>
          </cell>
          <cell r="N1369">
            <v>0</v>
          </cell>
          <cell r="O1369" t="str">
            <v xml:space="preserve"> </v>
          </cell>
          <cell r="P1369">
            <v>0</v>
          </cell>
          <cell r="Q1369">
            <v>0</v>
          </cell>
          <cell r="R1369" t="str">
            <v xml:space="preserve"> </v>
          </cell>
          <cell r="S1369" t="str">
            <v xml:space="preserve"> </v>
          </cell>
        </row>
        <row r="1370">
          <cell r="B1370">
            <v>180695</v>
          </cell>
          <cell r="C1370" t="str">
            <v>OtherInvStarkCritPA</v>
          </cell>
          <cell r="D1370" t="str">
            <v>OIStarkPA</v>
          </cell>
          <cell r="E1370">
            <v>367</v>
          </cell>
          <cell r="F1370" t="str">
            <v>A</v>
          </cell>
          <cell r="G1370" t="str">
            <v>A</v>
          </cell>
          <cell r="H1370" t="str">
            <v>N</v>
          </cell>
          <cell r="I1370" t="str">
            <v>Asset</v>
          </cell>
          <cell r="J1370">
            <v>0</v>
          </cell>
          <cell r="K1370">
            <v>0</v>
          </cell>
          <cell r="L1370" t="str">
            <v xml:space="preserve"> </v>
          </cell>
          <cell r="M1370" t="str">
            <v xml:space="preserve"> </v>
          </cell>
          <cell r="N1370">
            <v>0</v>
          </cell>
          <cell r="O1370" t="str">
            <v xml:space="preserve"> </v>
          </cell>
          <cell r="P1370">
            <v>0</v>
          </cell>
          <cell r="Q1370">
            <v>0</v>
          </cell>
          <cell r="R1370" t="str">
            <v xml:space="preserve"> </v>
          </cell>
          <cell r="S1370" t="str">
            <v xml:space="preserve"> </v>
          </cell>
        </row>
        <row r="1371">
          <cell r="B1371">
            <v>180705</v>
          </cell>
          <cell r="C1371" t="str">
            <v>OtherInvStrategicPartner</v>
          </cell>
          <cell r="D1371" t="str">
            <v>OIStrategi</v>
          </cell>
          <cell r="E1371">
            <v>36892</v>
          </cell>
          <cell r="F1371" t="str">
            <v>A</v>
          </cell>
          <cell r="G1371" t="str">
            <v>A</v>
          </cell>
          <cell r="H1371" t="str">
            <v>N</v>
          </cell>
          <cell r="I1371" t="str">
            <v>Asset</v>
          </cell>
          <cell r="J1371">
            <v>0</v>
          </cell>
          <cell r="K1371">
            <v>0</v>
          </cell>
          <cell r="L1371" t="str">
            <v xml:space="preserve"> </v>
          </cell>
          <cell r="M1371" t="str">
            <v xml:space="preserve"> </v>
          </cell>
          <cell r="N1371">
            <v>0</v>
          </cell>
          <cell r="O1371" t="str">
            <v xml:space="preserve"> </v>
          </cell>
          <cell r="P1371">
            <v>0</v>
          </cell>
          <cell r="Q1371">
            <v>0</v>
          </cell>
          <cell r="R1371" t="str">
            <v xml:space="preserve"> </v>
          </cell>
          <cell r="S1371" t="str">
            <v xml:space="preserve"> </v>
          </cell>
        </row>
        <row r="1372">
          <cell r="B1372">
            <v>180705</v>
          </cell>
          <cell r="C1372" t="str">
            <v>OtherInvStrategicPartner</v>
          </cell>
          <cell r="D1372" t="str">
            <v>OIStrategi</v>
          </cell>
          <cell r="E1372">
            <v>367</v>
          </cell>
          <cell r="F1372" t="str">
            <v>A</v>
          </cell>
          <cell r="G1372" t="str">
            <v>A</v>
          </cell>
          <cell r="H1372" t="str">
            <v>N</v>
          </cell>
          <cell r="I1372" t="str">
            <v>Asset</v>
          </cell>
          <cell r="J1372">
            <v>0</v>
          </cell>
          <cell r="K1372">
            <v>0</v>
          </cell>
          <cell r="L1372" t="str">
            <v xml:space="preserve"> </v>
          </cell>
          <cell r="M1372" t="str">
            <v xml:space="preserve"> </v>
          </cell>
          <cell r="N1372">
            <v>0</v>
          </cell>
          <cell r="O1372" t="str">
            <v xml:space="preserve"> </v>
          </cell>
          <cell r="P1372">
            <v>0</v>
          </cell>
          <cell r="Q1372">
            <v>0</v>
          </cell>
          <cell r="R1372" t="str">
            <v xml:space="preserve"> </v>
          </cell>
          <cell r="S1372" t="str">
            <v xml:space="preserve"> </v>
          </cell>
        </row>
        <row r="1373">
          <cell r="B1373">
            <v>180710</v>
          </cell>
          <cell r="C1373" t="str">
            <v>OtherInvSuttonbrookHF</v>
          </cell>
          <cell r="D1373" t="str">
            <v>OISuttonHF</v>
          </cell>
          <cell r="E1373">
            <v>36892</v>
          </cell>
          <cell r="F1373" t="str">
            <v>A</v>
          </cell>
          <cell r="G1373" t="str">
            <v>A</v>
          </cell>
          <cell r="H1373" t="str">
            <v>N</v>
          </cell>
          <cell r="I1373" t="str">
            <v>Asset</v>
          </cell>
          <cell r="J1373">
            <v>0</v>
          </cell>
          <cell r="K1373">
            <v>0</v>
          </cell>
          <cell r="L1373" t="str">
            <v xml:space="preserve"> </v>
          </cell>
          <cell r="M1373" t="str">
            <v xml:space="preserve"> </v>
          </cell>
          <cell r="N1373">
            <v>0</v>
          </cell>
          <cell r="O1373" t="str">
            <v xml:space="preserve"> </v>
          </cell>
          <cell r="P1373">
            <v>0</v>
          </cell>
          <cell r="Q1373">
            <v>0</v>
          </cell>
          <cell r="R1373" t="str">
            <v xml:space="preserve"> </v>
          </cell>
          <cell r="S1373" t="str">
            <v xml:space="preserve"> </v>
          </cell>
        </row>
        <row r="1374">
          <cell r="B1374">
            <v>180710</v>
          </cell>
          <cell r="C1374" t="str">
            <v>OtherInvSuttonbrookHF</v>
          </cell>
          <cell r="D1374" t="str">
            <v>OISuttonHF</v>
          </cell>
          <cell r="E1374">
            <v>367</v>
          </cell>
          <cell r="F1374" t="str">
            <v>A</v>
          </cell>
          <cell r="G1374" t="str">
            <v>A</v>
          </cell>
          <cell r="H1374" t="str">
            <v>N</v>
          </cell>
          <cell r="I1374" t="str">
            <v>Asset</v>
          </cell>
          <cell r="J1374">
            <v>0</v>
          </cell>
          <cell r="K1374">
            <v>0</v>
          </cell>
          <cell r="L1374" t="str">
            <v xml:space="preserve"> </v>
          </cell>
          <cell r="M1374" t="str">
            <v xml:space="preserve"> </v>
          </cell>
          <cell r="N1374">
            <v>0</v>
          </cell>
          <cell r="O1374" t="str">
            <v xml:space="preserve"> </v>
          </cell>
          <cell r="P1374">
            <v>0</v>
          </cell>
          <cell r="Q1374">
            <v>0</v>
          </cell>
          <cell r="R1374" t="str">
            <v xml:space="preserve"> </v>
          </cell>
          <cell r="S1374" t="str">
            <v xml:space="preserve"> </v>
          </cell>
        </row>
        <row r="1375">
          <cell r="B1375">
            <v>180715</v>
          </cell>
          <cell r="C1375" t="str">
            <v>OtherInvSuttonbrookPA</v>
          </cell>
          <cell r="D1375" t="str">
            <v>OISuttonPA</v>
          </cell>
          <cell r="E1375">
            <v>36892</v>
          </cell>
          <cell r="F1375" t="str">
            <v>A</v>
          </cell>
          <cell r="G1375" t="str">
            <v>A</v>
          </cell>
          <cell r="H1375" t="str">
            <v>N</v>
          </cell>
          <cell r="I1375" t="str">
            <v>Asset</v>
          </cell>
          <cell r="J1375">
            <v>0</v>
          </cell>
          <cell r="K1375">
            <v>0</v>
          </cell>
          <cell r="L1375" t="str">
            <v xml:space="preserve"> </v>
          </cell>
          <cell r="M1375" t="str">
            <v xml:space="preserve"> </v>
          </cell>
          <cell r="N1375">
            <v>0</v>
          </cell>
          <cell r="O1375" t="str">
            <v xml:space="preserve"> </v>
          </cell>
          <cell r="P1375">
            <v>0</v>
          </cell>
          <cell r="Q1375">
            <v>0</v>
          </cell>
          <cell r="R1375" t="str">
            <v xml:space="preserve"> </v>
          </cell>
          <cell r="S1375" t="str">
            <v xml:space="preserve"> </v>
          </cell>
        </row>
        <row r="1376">
          <cell r="B1376">
            <v>180715</v>
          </cell>
          <cell r="C1376" t="str">
            <v>OtherInvSuttonbrookPA</v>
          </cell>
          <cell r="D1376" t="str">
            <v>OISuttonPA</v>
          </cell>
          <cell r="E1376">
            <v>367</v>
          </cell>
          <cell r="F1376" t="str">
            <v>A</v>
          </cell>
          <cell r="G1376" t="str">
            <v>A</v>
          </cell>
          <cell r="H1376" t="str">
            <v>N</v>
          </cell>
          <cell r="I1376" t="str">
            <v>Asset</v>
          </cell>
          <cell r="J1376">
            <v>0</v>
          </cell>
          <cell r="K1376">
            <v>0</v>
          </cell>
          <cell r="L1376" t="str">
            <v xml:space="preserve"> </v>
          </cell>
          <cell r="M1376" t="str">
            <v xml:space="preserve"> </v>
          </cell>
          <cell r="N1376">
            <v>0</v>
          </cell>
          <cell r="O1376" t="str">
            <v xml:space="preserve"> </v>
          </cell>
          <cell r="P1376">
            <v>0</v>
          </cell>
          <cell r="Q1376">
            <v>0</v>
          </cell>
          <cell r="R1376" t="str">
            <v xml:space="preserve"> </v>
          </cell>
          <cell r="S1376" t="str">
            <v xml:space="preserve"> </v>
          </cell>
        </row>
        <row r="1377">
          <cell r="B1377">
            <v>180735</v>
          </cell>
          <cell r="C1377" t="str">
            <v>OtherInvThirdPoint</v>
          </cell>
          <cell r="D1377" t="str">
            <v>OIThirdPnt</v>
          </cell>
          <cell r="E1377">
            <v>36892</v>
          </cell>
          <cell r="F1377" t="str">
            <v>A</v>
          </cell>
          <cell r="G1377" t="str">
            <v>A</v>
          </cell>
          <cell r="H1377" t="str">
            <v>N</v>
          </cell>
          <cell r="I1377" t="str">
            <v>Asset</v>
          </cell>
          <cell r="J1377">
            <v>0</v>
          </cell>
          <cell r="K1377">
            <v>0</v>
          </cell>
          <cell r="L1377" t="str">
            <v xml:space="preserve"> </v>
          </cell>
          <cell r="M1377" t="str">
            <v xml:space="preserve"> </v>
          </cell>
          <cell r="N1377">
            <v>0</v>
          </cell>
          <cell r="O1377" t="str">
            <v xml:space="preserve"> </v>
          </cell>
          <cell r="P1377">
            <v>0</v>
          </cell>
          <cell r="Q1377">
            <v>0</v>
          </cell>
          <cell r="R1377" t="str">
            <v xml:space="preserve"> </v>
          </cell>
          <cell r="S1377" t="str">
            <v xml:space="preserve"> </v>
          </cell>
        </row>
        <row r="1378">
          <cell r="B1378">
            <v>180735</v>
          </cell>
          <cell r="C1378" t="str">
            <v>OtherInvThirdPoint</v>
          </cell>
          <cell r="D1378" t="str">
            <v>OIThirdPnt</v>
          </cell>
          <cell r="E1378">
            <v>367</v>
          </cell>
          <cell r="F1378" t="str">
            <v>A</v>
          </cell>
          <cell r="G1378" t="str">
            <v>A</v>
          </cell>
          <cell r="H1378" t="str">
            <v>N</v>
          </cell>
          <cell r="I1378" t="str">
            <v>Asset</v>
          </cell>
          <cell r="J1378">
            <v>0</v>
          </cell>
          <cell r="K1378">
            <v>0</v>
          </cell>
          <cell r="L1378" t="str">
            <v xml:space="preserve"> </v>
          </cell>
          <cell r="M1378" t="str">
            <v xml:space="preserve"> </v>
          </cell>
          <cell r="N1378">
            <v>0</v>
          </cell>
          <cell r="O1378" t="str">
            <v xml:space="preserve"> </v>
          </cell>
          <cell r="P1378">
            <v>0</v>
          </cell>
          <cell r="Q1378">
            <v>0</v>
          </cell>
          <cell r="R1378" t="str">
            <v xml:space="preserve"> </v>
          </cell>
          <cell r="S1378" t="str">
            <v xml:space="preserve"> </v>
          </cell>
        </row>
        <row r="1379">
          <cell r="B1379">
            <v>180740</v>
          </cell>
          <cell r="C1379" t="str">
            <v>OtherInvTPGAirlineII</v>
          </cell>
          <cell r="D1379" t="str">
            <v>OITPGAirl</v>
          </cell>
          <cell r="E1379">
            <v>36892</v>
          </cell>
          <cell r="F1379" t="str">
            <v>A</v>
          </cell>
          <cell r="G1379" t="str">
            <v>A</v>
          </cell>
          <cell r="H1379" t="str">
            <v>N</v>
          </cell>
          <cell r="I1379" t="str">
            <v>Asset</v>
          </cell>
          <cell r="J1379">
            <v>0</v>
          </cell>
          <cell r="K1379">
            <v>0</v>
          </cell>
          <cell r="L1379" t="str">
            <v xml:space="preserve"> </v>
          </cell>
          <cell r="M1379" t="str">
            <v xml:space="preserve"> </v>
          </cell>
          <cell r="N1379">
            <v>0</v>
          </cell>
          <cell r="O1379" t="str">
            <v xml:space="preserve"> </v>
          </cell>
          <cell r="P1379">
            <v>0</v>
          </cell>
          <cell r="Q1379">
            <v>0</v>
          </cell>
          <cell r="R1379" t="str">
            <v xml:space="preserve"> </v>
          </cell>
          <cell r="S1379" t="str">
            <v xml:space="preserve"> </v>
          </cell>
        </row>
        <row r="1380">
          <cell r="B1380">
            <v>180740</v>
          </cell>
          <cell r="C1380" t="str">
            <v>OtherInvTPGAirlineII</v>
          </cell>
          <cell r="D1380" t="str">
            <v>OITPGAirl</v>
          </cell>
          <cell r="E1380">
            <v>367</v>
          </cell>
          <cell r="F1380" t="str">
            <v>A</v>
          </cell>
          <cell r="G1380" t="str">
            <v>A</v>
          </cell>
          <cell r="H1380" t="str">
            <v>N</v>
          </cell>
          <cell r="I1380" t="str">
            <v>Asset</v>
          </cell>
          <cell r="J1380">
            <v>0</v>
          </cell>
          <cell r="K1380">
            <v>0</v>
          </cell>
          <cell r="L1380" t="str">
            <v xml:space="preserve"> </v>
          </cell>
          <cell r="M1380" t="str">
            <v xml:space="preserve"> </v>
          </cell>
          <cell r="N1380">
            <v>0</v>
          </cell>
          <cell r="O1380" t="str">
            <v xml:space="preserve"> </v>
          </cell>
          <cell r="P1380">
            <v>0</v>
          </cell>
          <cell r="Q1380">
            <v>0</v>
          </cell>
          <cell r="R1380" t="str">
            <v xml:space="preserve"> </v>
          </cell>
          <cell r="S1380" t="str">
            <v xml:space="preserve"> </v>
          </cell>
        </row>
        <row r="1381">
          <cell r="B1381">
            <v>180745</v>
          </cell>
          <cell r="C1381" t="str">
            <v>OtherInvTrafalgar</v>
          </cell>
          <cell r="D1381" t="str">
            <v>OITrafalgr</v>
          </cell>
          <cell r="E1381">
            <v>36892</v>
          </cell>
          <cell r="F1381" t="str">
            <v>A</v>
          </cell>
          <cell r="G1381" t="str">
            <v>A</v>
          </cell>
          <cell r="H1381" t="str">
            <v>N</v>
          </cell>
          <cell r="I1381" t="str">
            <v>Asset</v>
          </cell>
          <cell r="J1381">
            <v>0</v>
          </cell>
          <cell r="K1381">
            <v>0</v>
          </cell>
          <cell r="L1381" t="str">
            <v xml:space="preserve"> </v>
          </cell>
          <cell r="M1381" t="str">
            <v xml:space="preserve"> </v>
          </cell>
          <cell r="N1381">
            <v>0</v>
          </cell>
          <cell r="O1381" t="str">
            <v xml:space="preserve"> </v>
          </cell>
          <cell r="P1381">
            <v>0</v>
          </cell>
          <cell r="Q1381">
            <v>0</v>
          </cell>
          <cell r="R1381" t="str">
            <v xml:space="preserve"> </v>
          </cell>
          <cell r="S1381" t="str">
            <v xml:space="preserve"> </v>
          </cell>
        </row>
        <row r="1382">
          <cell r="B1382">
            <v>180745</v>
          </cell>
          <cell r="C1382" t="str">
            <v>OtherInvTrafalgar</v>
          </cell>
          <cell r="D1382" t="str">
            <v>OITrafalgr</v>
          </cell>
          <cell r="E1382">
            <v>367</v>
          </cell>
          <cell r="F1382" t="str">
            <v>A</v>
          </cell>
          <cell r="G1382" t="str">
            <v>A</v>
          </cell>
          <cell r="H1382" t="str">
            <v>N</v>
          </cell>
          <cell r="I1382" t="str">
            <v>Asset</v>
          </cell>
          <cell r="J1382">
            <v>0</v>
          </cell>
          <cell r="K1382">
            <v>0</v>
          </cell>
          <cell r="L1382" t="str">
            <v xml:space="preserve"> </v>
          </cell>
          <cell r="M1382" t="str">
            <v xml:space="preserve"> </v>
          </cell>
          <cell r="N1382">
            <v>0</v>
          </cell>
          <cell r="O1382" t="str">
            <v xml:space="preserve"> </v>
          </cell>
          <cell r="P1382">
            <v>0</v>
          </cell>
          <cell r="Q1382">
            <v>0</v>
          </cell>
          <cell r="R1382" t="str">
            <v xml:space="preserve"> </v>
          </cell>
          <cell r="S1382" t="str">
            <v xml:space="preserve"> </v>
          </cell>
        </row>
        <row r="1383">
          <cell r="B1383">
            <v>180755</v>
          </cell>
          <cell r="C1383" t="str">
            <v>OtherInvVentures</v>
          </cell>
          <cell r="D1383" t="str">
            <v>OIVentures</v>
          </cell>
          <cell r="E1383">
            <v>36892</v>
          </cell>
          <cell r="F1383" t="str">
            <v>A</v>
          </cell>
          <cell r="G1383" t="str">
            <v>A</v>
          </cell>
          <cell r="H1383" t="str">
            <v>N</v>
          </cell>
          <cell r="I1383" t="str">
            <v>Asset</v>
          </cell>
          <cell r="J1383">
            <v>0</v>
          </cell>
          <cell r="K1383">
            <v>0</v>
          </cell>
          <cell r="L1383" t="str">
            <v xml:space="preserve"> </v>
          </cell>
          <cell r="M1383" t="str">
            <v xml:space="preserve"> </v>
          </cell>
          <cell r="N1383">
            <v>0</v>
          </cell>
          <cell r="O1383" t="str">
            <v xml:space="preserve"> </v>
          </cell>
          <cell r="P1383">
            <v>0</v>
          </cell>
          <cell r="Q1383">
            <v>0</v>
          </cell>
          <cell r="R1383" t="str">
            <v xml:space="preserve"> </v>
          </cell>
          <cell r="S1383" t="str">
            <v xml:space="preserve"> </v>
          </cell>
        </row>
        <row r="1384">
          <cell r="B1384">
            <v>180755</v>
          </cell>
          <cell r="C1384" t="str">
            <v>OtherInvVentures</v>
          </cell>
          <cell r="D1384" t="str">
            <v>OIVentures</v>
          </cell>
          <cell r="E1384">
            <v>367</v>
          </cell>
          <cell r="F1384" t="str">
            <v>A</v>
          </cell>
          <cell r="G1384" t="str">
            <v>A</v>
          </cell>
          <cell r="H1384" t="str">
            <v>N</v>
          </cell>
          <cell r="I1384" t="str">
            <v>Asset</v>
          </cell>
          <cell r="J1384">
            <v>0</v>
          </cell>
          <cell r="K1384">
            <v>0</v>
          </cell>
          <cell r="L1384" t="str">
            <v xml:space="preserve"> </v>
          </cell>
          <cell r="M1384" t="str">
            <v xml:space="preserve"> </v>
          </cell>
          <cell r="N1384">
            <v>0</v>
          </cell>
          <cell r="O1384" t="str">
            <v xml:space="preserve"> </v>
          </cell>
          <cell r="P1384">
            <v>0</v>
          </cell>
          <cell r="Q1384">
            <v>0</v>
          </cell>
          <cell r="R1384" t="str">
            <v xml:space="preserve"> </v>
          </cell>
          <cell r="S1384" t="str">
            <v xml:space="preserve"> </v>
          </cell>
        </row>
        <row r="1385">
          <cell r="B1385">
            <v>180760</v>
          </cell>
          <cell r="C1385" t="str">
            <v>OtherInvVerdosoSpecialI</v>
          </cell>
          <cell r="D1385" t="str">
            <v>OIVerdosoS</v>
          </cell>
          <cell r="E1385">
            <v>36892</v>
          </cell>
          <cell r="F1385" t="str">
            <v>A</v>
          </cell>
          <cell r="G1385" t="str">
            <v>A</v>
          </cell>
          <cell r="H1385" t="str">
            <v>N</v>
          </cell>
          <cell r="I1385" t="str">
            <v>Asset</v>
          </cell>
          <cell r="J1385">
            <v>0</v>
          </cell>
          <cell r="K1385">
            <v>0</v>
          </cell>
          <cell r="L1385" t="str">
            <v xml:space="preserve"> </v>
          </cell>
          <cell r="M1385" t="str">
            <v xml:space="preserve"> </v>
          </cell>
          <cell r="N1385">
            <v>0</v>
          </cell>
          <cell r="O1385" t="str">
            <v xml:space="preserve"> </v>
          </cell>
          <cell r="P1385">
            <v>0</v>
          </cell>
          <cell r="Q1385">
            <v>0</v>
          </cell>
          <cell r="R1385" t="str">
            <v xml:space="preserve"> </v>
          </cell>
          <cell r="S1385" t="str">
            <v xml:space="preserve"> </v>
          </cell>
        </row>
        <row r="1386">
          <cell r="B1386">
            <v>180760</v>
          </cell>
          <cell r="C1386" t="str">
            <v>OtherInvVerdosoSpecialI</v>
          </cell>
          <cell r="D1386" t="str">
            <v>OIVerdosoS</v>
          </cell>
          <cell r="E1386">
            <v>367</v>
          </cell>
          <cell r="F1386" t="str">
            <v>A</v>
          </cell>
          <cell r="G1386" t="str">
            <v>A</v>
          </cell>
          <cell r="H1386" t="str">
            <v>N</v>
          </cell>
          <cell r="I1386" t="str">
            <v>Asset</v>
          </cell>
          <cell r="J1386">
            <v>0</v>
          </cell>
          <cell r="K1386">
            <v>0</v>
          </cell>
          <cell r="L1386" t="str">
            <v xml:space="preserve"> </v>
          </cell>
          <cell r="M1386" t="str">
            <v xml:space="preserve"> </v>
          </cell>
          <cell r="N1386">
            <v>0</v>
          </cell>
          <cell r="O1386" t="str">
            <v xml:space="preserve"> </v>
          </cell>
          <cell r="P1386">
            <v>0</v>
          </cell>
          <cell r="Q1386">
            <v>0</v>
          </cell>
          <cell r="R1386" t="str">
            <v xml:space="preserve"> </v>
          </cell>
          <cell r="S1386" t="str">
            <v xml:space="preserve"> </v>
          </cell>
        </row>
        <row r="1387">
          <cell r="B1387">
            <v>180765</v>
          </cell>
          <cell r="C1387" t="str">
            <v>OtherInvVersaCapitalII</v>
          </cell>
          <cell r="D1387" t="str">
            <v>OIVersaCap</v>
          </cell>
          <cell r="E1387">
            <v>36892</v>
          </cell>
          <cell r="F1387" t="str">
            <v>A</v>
          </cell>
          <cell r="G1387" t="str">
            <v>A</v>
          </cell>
          <cell r="H1387" t="str">
            <v>N</v>
          </cell>
          <cell r="I1387" t="str">
            <v>Asset</v>
          </cell>
          <cell r="J1387">
            <v>0</v>
          </cell>
          <cell r="K1387">
            <v>0</v>
          </cell>
          <cell r="L1387" t="str">
            <v xml:space="preserve"> </v>
          </cell>
          <cell r="M1387" t="str">
            <v xml:space="preserve"> </v>
          </cell>
          <cell r="N1387">
            <v>0</v>
          </cell>
          <cell r="O1387" t="str">
            <v xml:space="preserve"> </v>
          </cell>
          <cell r="P1387">
            <v>0</v>
          </cell>
          <cell r="Q1387">
            <v>0</v>
          </cell>
          <cell r="R1387" t="str">
            <v xml:space="preserve"> </v>
          </cell>
          <cell r="S1387" t="str">
            <v xml:space="preserve"> </v>
          </cell>
        </row>
        <row r="1388">
          <cell r="B1388">
            <v>180765</v>
          </cell>
          <cell r="C1388" t="str">
            <v>OtherInvVersaCapitalII</v>
          </cell>
          <cell r="D1388" t="str">
            <v>OIVersaCap</v>
          </cell>
          <cell r="E1388">
            <v>367</v>
          </cell>
          <cell r="F1388" t="str">
            <v>A</v>
          </cell>
          <cell r="G1388" t="str">
            <v>A</v>
          </cell>
          <cell r="H1388" t="str">
            <v>N</v>
          </cell>
          <cell r="I1388" t="str">
            <v>Asset</v>
          </cell>
          <cell r="J1388">
            <v>0</v>
          </cell>
          <cell r="K1388">
            <v>0</v>
          </cell>
          <cell r="L1388" t="str">
            <v xml:space="preserve"> </v>
          </cell>
          <cell r="M1388" t="str">
            <v xml:space="preserve"> </v>
          </cell>
          <cell r="N1388">
            <v>0</v>
          </cell>
          <cell r="O1388" t="str">
            <v xml:space="preserve"> </v>
          </cell>
          <cell r="P1388">
            <v>0</v>
          </cell>
          <cell r="Q1388">
            <v>0</v>
          </cell>
          <cell r="R1388" t="str">
            <v xml:space="preserve"> </v>
          </cell>
          <cell r="S1388" t="str">
            <v xml:space="preserve"> </v>
          </cell>
        </row>
        <row r="1389">
          <cell r="B1389">
            <v>180770</v>
          </cell>
          <cell r="C1389" t="str">
            <v>OtherInvViking</v>
          </cell>
          <cell r="D1389" t="str">
            <v>OIViking</v>
          </cell>
          <cell r="E1389">
            <v>36892</v>
          </cell>
          <cell r="F1389" t="str">
            <v>A</v>
          </cell>
          <cell r="G1389" t="str">
            <v>A</v>
          </cell>
          <cell r="H1389" t="str">
            <v>N</v>
          </cell>
          <cell r="I1389" t="str">
            <v>Asset</v>
          </cell>
          <cell r="J1389">
            <v>0</v>
          </cell>
          <cell r="K1389">
            <v>0</v>
          </cell>
          <cell r="L1389" t="str">
            <v xml:space="preserve"> </v>
          </cell>
          <cell r="M1389" t="str">
            <v xml:space="preserve"> </v>
          </cell>
          <cell r="N1389">
            <v>0</v>
          </cell>
          <cell r="O1389" t="str">
            <v xml:space="preserve"> </v>
          </cell>
          <cell r="P1389">
            <v>0</v>
          </cell>
          <cell r="Q1389">
            <v>0</v>
          </cell>
          <cell r="R1389" t="str">
            <v xml:space="preserve"> </v>
          </cell>
          <cell r="S1389" t="str">
            <v xml:space="preserve"> </v>
          </cell>
        </row>
        <row r="1390">
          <cell r="B1390">
            <v>180770</v>
          </cell>
          <cell r="C1390" t="str">
            <v>OtherInvViking</v>
          </cell>
          <cell r="D1390" t="str">
            <v>OIViking</v>
          </cell>
          <cell r="E1390">
            <v>367</v>
          </cell>
          <cell r="F1390" t="str">
            <v>A</v>
          </cell>
          <cell r="G1390" t="str">
            <v>A</v>
          </cell>
          <cell r="H1390" t="str">
            <v>N</v>
          </cell>
          <cell r="I1390" t="str">
            <v>Asset</v>
          </cell>
          <cell r="J1390">
            <v>0</v>
          </cell>
          <cell r="K1390">
            <v>0</v>
          </cell>
          <cell r="L1390" t="str">
            <v xml:space="preserve"> </v>
          </cell>
          <cell r="M1390" t="str">
            <v xml:space="preserve"> </v>
          </cell>
          <cell r="N1390">
            <v>0</v>
          </cell>
          <cell r="O1390" t="str">
            <v xml:space="preserve"> </v>
          </cell>
          <cell r="P1390">
            <v>0</v>
          </cell>
          <cell r="Q1390">
            <v>0</v>
          </cell>
          <cell r="R1390" t="str">
            <v xml:space="preserve"> </v>
          </cell>
          <cell r="S1390" t="str">
            <v xml:space="preserve"> </v>
          </cell>
        </row>
        <row r="1391">
          <cell r="B1391">
            <v>180775</v>
          </cell>
          <cell r="C1391" t="str">
            <v>OtherInvVisionCapVII</v>
          </cell>
          <cell r="D1391" t="str">
            <v>OIVision7</v>
          </cell>
          <cell r="E1391">
            <v>36892</v>
          </cell>
          <cell r="F1391" t="str">
            <v>A</v>
          </cell>
          <cell r="G1391" t="str">
            <v>A</v>
          </cell>
          <cell r="H1391" t="str">
            <v>N</v>
          </cell>
          <cell r="I1391" t="str">
            <v>Asset</v>
          </cell>
          <cell r="J1391">
            <v>0</v>
          </cell>
          <cell r="K1391">
            <v>0</v>
          </cell>
          <cell r="L1391" t="str">
            <v xml:space="preserve"> </v>
          </cell>
          <cell r="M1391" t="str">
            <v xml:space="preserve"> </v>
          </cell>
          <cell r="N1391">
            <v>0</v>
          </cell>
          <cell r="O1391" t="str">
            <v xml:space="preserve"> </v>
          </cell>
          <cell r="P1391">
            <v>0</v>
          </cell>
          <cell r="Q1391">
            <v>0</v>
          </cell>
          <cell r="R1391" t="str">
            <v xml:space="preserve"> </v>
          </cell>
          <cell r="S1391" t="str">
            <v xml:space="preserve"> </v>
          </cell>
        </row>
        <row r="1392">
          <cell r="B1392">
            <v>180775</v>
          </cell>
          <cell r="C1392" t="str">
            <v>OtherInvVisionCapVII</v>
          </cell>
          <cell r="D1392" t="str">
            <v>OIVision7</v>
          </cell>
          <cell r="E1392">
            <v>367</v>
          </cell>
          <cell r="F1392" t="str">
            <v>A</v>
          </cell>
          <cell r="G1392" t="str">
            <v>A</v>
          </cell>
          <cell r="H1392" t="str">
            <v>N</v>
          </cell>
          <cell r="I1392" t="str">
            <v>Asset</v>
          </cell>
          <cell r="J1392">
            <v>0</v>
          </cell>
          <cell r="K1392">
            <v>0</v>
          </cell>
          <cell r="L1392" t="str">
            <v xml:space="preserve"> </v>
          </cell>
          <cell r="M1392" t="str">
            <v xml:space="preserve"> </v>
          </cell>
          <cell r="N1392">
            <v>0</v>
          </cell>
          <cell r="O1392" t="str">
            <v xml:space="preserve"> </v>
          </cell>
          <cell r="P1392">
            <v>0</v>
          </cell>
          <cell r="Q1392">
            <v>0</v>
          </cell>
          <cell r="R1392" t="str">
            <v xml:space="preserve"> </v>
          </cell>
          <cell r="S1392" t="str">
            <v xml:space="preserve"> </v>
          </cell>
        </row>
        <row r="1393">
          <cell r="B1393">
            <v>180780</v>
          </cell>
          <cell r="C1393" t="str">
            <v>OtherInvVisionOpportun</v>
          </cell>
          <cell r="D1393" t="str">
            <v>OIVisionOp</v>
          </cell>
          <cell r="E1393">
            <v>36892</v>
          </cell>
          <cell r="F1393" t="str">
            <v>A</v>
          </cell>
          <cell r="G1393" t="str">
            <v>A</v>
          </cell>
          <cell r="H1393" t="str">
            <v>N</v>
          </cell>
          <cell r="I1393" t="str">
            <v>Asset</v>
          </cell>
          <cell r="J1393">
            <v>0</v>
          </cell>
          <cell r="K1393">
            <v>0</v>
          </cell>
          <cell r="L1393" t="str">
            <v xml:space="preserve"> </v>
          </cell>
          <cell r="M1393" t="str">
            <v xml:space="preserve"> </v>
          </cell>
          <cell r="N1393">
            <v>0</v>
          </cell>
          <cell r="O1393" t="str">
            <v xml:space="preserve"> </v>
          </cell>
          <cell r="P1393">
            <v>0</v>
          </cell>
          <cell r="Q1393">
            <v>0</v>
          </cell>
          <cell r="R1393" t="str">
            <v xml:space="preserve"> </v>
          </cell>
          <cell r="S1393" t="str">
            <v xml:space="preserve"> </v>
          </cell>
        </row>
        <row r="1394">
          <cell r="B1394">
            <v>180780</v>
          </cell>
          <cell r="C1394" t="str">
            <v>OtherInvVisionOpportun</v>
          </cell>
          <cell r="D1394" t="str">
            <v>OIVisionOp</v>
          </cell>
          <cell r="E1394">
            <v>367</v>
          </cell>
          <cell r="F1394" t="str">
            <v>A</v>
          </cell>
          <cell r="G1394" t="str">
            <v>A</v>
          </cell>
          <cell r="H1394" t="str">
            <v>N</v>
          </cell>
          <cell r="I1394" t="str">
            <v>Asset</v>
          </cell>
          <cell r="J1394">
            <v>0</v>
          </cell>
          <cell r="K1394">
            <v>0</v>
          </cell>
          <cell r="L1394" t="str">
            <v xml:space="preserve"> </v>
          </cell>
          <cell r="M1394" t="str">
            <v xml:space="preserve"> </v>
          </cell>
          <cell r="N1394">
            <v>0</v>
          </cell>
          <cell r="O1394" t="str">
            <v xml:space="preserve"> </v>
          </cell>
          <cell r="P1394">
            <v>0</v>
          </cell>
          <cell r="Q1394">
            <v>0</v>
          </cell>
          <cell r="R1394" t="str">
            <v xml:space="preserve"> </v>
          </cell>
          <cell r="S1394" t="str">
            <v xml:space="preserve"> </v>
          </cell>
        </row>
        <row r="1395">
          <cell r="B1395">
            <v>180785</v>
          </cell>
          <cell r="C1395" t="str">
            <v>OtherInvWaterfallEdenHF</v>
          </cell>
          <cell r="D1395" t="str">
            <v>OIWtrEdnHF</v>
          </cell>
          <cell r="E1395">
            <v>36892</v>
          </cell>
          <cell r="F1395" t="str">
            <v>A</v>
          </cell>
          <cell r="G1395" t="str">
            <v>A</v>
          </cell>
          <cell r="H1395" t="str">
            <v>N</v>
          </cell>
          <cell r="I1395" t="str">
            <v>Asset</v>
          </cell>
          <cell r="J1395">
            <v>0</v>
          </cell>
          <cell r="K1395">
            <v>0</v>
          </cell>
          <cell r="L1395" t="str">
            <v xml:space="preserve"> </v>
          </cell>
          <cell r="M1395" t="str">
            <v xml:space="preserve"> </v>
          </cell>
          <cell r="N1395">
            <v>0</v>
          </cell>
          <cell r="O1395" t="str">
            <v xml:space="preserve"> </v>
          </cell>
          <cell r="P1395">
            <v>0</v>
          </cell>
          <cell r="Q1395">
            <v>0</v>
          </cell>
          <cell r="R1395" t="str">
            <v xml:space="preserve"> </v>
          </cell>
          <cell r="S1395" t="str">
            <v xml:space="preserve"> </v>
          </cell>
        </row>
        <row r="1396">
          <cell r="B1396">
            <v>180785</v>
          </cell>
          <cell r="C1396" t="str">
            <v>OtherInvWaterfallEdenHF</v>
          </cell>
          <cell r="D1396" t="str">
            <v>OIWtrEdnHF</v>
          </cell>
          <cell r="E1396">
            <v>367</v>
          </cell>
          <cell r="F1396" t="str">
            <v>A</v>
          </cell>
          <cell r="G1396" t="str">
            <v>A</v>
          </cell>
          <cell r="H1396" t="str">
            <v>N</v>
          </cell>
          <cell r="I1396" t="str">
            <v>Asset</v>
          </cell>
          <cell r="J1396">
            <v>0</v>
          </cell>
          <cell r="K1396">
            <v>0</v>
          </cell>
          <cell r="L1396" t="str">
            <v xml:space="preserve"> </v>
          </cell>
          <cell r="M1396" t="str">
            <v xml:space="preserve"> </v>
          </cell>
          <cell r="N1396">
            <v>0</v>
          </cell>
          <cell r="O1396" t="str">
            <v xml:space="preserve"> </v>
          </cell>
          <cell r="P1396">
            <v>0</v>
          </cell>
          <cell r="Q1396">
            <v>0</v>
          </cell>
          <cell r="R1396" t="str">
            <v xml:space="preserve"> </v>
          </cell>
          <cell r="S1396" t="str">
            <v xml:space="preserve"> </v>
          </cell>
        </row>
        <row r="1397">
          <cell r="B1397">
            <v>180790</v>
          </cell>
          <cell r="C1397" t="str">
            <v>OtherInvWaterfallEdenPA</v>
          </cell>
          <cell r="D1397" t="str">
            <v>OIWtrEdnPA</v>
          </cell>
          <cell r="E1397">
            <v>36892</v>
          </cell>
          <cell r="F1397" t="str">
            <v>A</v>
          </cell>
          <cell r="G1397" t="str">
            <v>A</v>
          </cell>
          <cell r="H1397" t="str">
            <v>N</v>
          </cell>
          <cell r="I1397" t="str">
            <v>Asset</v>
          </cell>
          <cell r="J1397">
            <v>0</v>
          </cell>
          <cell r="K1397">
            <v>0</v>
          </cell>
          <cell r="L1397" t="str">
            <v xml:space="preserve"> </v>
          </cell>
          <cell r="M1397" t="str">
            <v xml:space="preserve"> </v>
          </cell>
          <cell r="N1397">
            <v>0</v>
          </cell>
          <cell r="O1397" t="str">
            <v xml:space="preserve"> </v>
          </cell>
          <cell r="P1397">
            <v>0</v>
          </cell>
          <cell r="Q1397">
            <v>0</v>
          </cell>
          <cell r="R1397" t="str">
            <v xml:space="preserve"> </v>
          </cell>
          <cell r="S1397" t="str">
            <v xml:space="preserve"> </v>
          </cell>
        </row>
        <row r="1398">
          <cell r="B1398">
            <v>180790</v>
          </cell>
          <cell r="C1398" t="str">
            <v>OtherInvWaterfallEdenPA</v>
          </cell>
          <cell r="D1398" t="str">
            <v>OIWtrEdnPA</v>
          </cell>
          <cell r="E1398">
            <v>367</v>
          </cell>
          <cell r="F1398" t="str">
            <v>A</v>
          </cell>
          <cell r="G1398" t="str">
            <v>A</v>
          </cell>
          <cell r="H1398" t="str">
            <v>N</v>
          </cell>
          <cell r="I1398" t="str">
            <v>Asset</v>
          </cell>
          <cell r="J1398">
            <v>0</v>
          </cell>
          <cell r="K1398">
            <v>0</v>
          </cell>
          <cell r="L1398" t="str">
            <v xml:space="preserve"> </v>
          </cell>
          <cell r="M1398" t="str">
            <v xml:space="preserve"> </v>
          </cell>
          <cell r="N1398">
            <v>0</v>
          </cell>
          <cell r="O1398" t="str">
            <v xml:space="preserve"> </v>
          </cell>
          <cell r="P1398">
            <v>0</v>
          </cell>
          <cell r="Q1398">
            <v>0</v>
          </cell>
          <cell r="R1398" t="str">
            <v xml:space="preserve"> </v>
          </cell>
          <cell r="S1398" t="str">
            <v xml:space="preserve"> </v>
          </cell>
        </row>
        <row r="1399">
          <cell r="B1399">
            <v>180800</v>
          </cell>
          <cell r="C1399" t="str">
            <v>OtherInvWellingtonLC</v>
          </cell>
          <cell r="D1399" t="str">
            <v>OIWellingt</v>
          </cell>
          <cell r="E1399">
            <v>36892</v>
          </cell>
          <cell r="F1399" t="str">
            <v>A</v>
          </cell>
          <cell r="G1399" t="str">
            <v>A</v>
          </cell>
          <cell r="H1399" t="str">
            <v>N</v>
          </cell>
          <cell r="I1399" t="str">
            <v>Asset</v>
          </cell>
          <cell r="J1399">
            <v>0</v>
          </cell>
          <cell r="K1399">
            <v>0</v>
          </cell>
          <cell r="L1399" t="str">
            <v xml:space="preserve"> </v>
          </cell>
          <cell r="M1399" t="str">
            <v xml:space="preserve"> </v>
          </cell>
          <cell r="N1399">
            <v>0</v>
          </cell>
          <cell r="O1399" t="str">
            <v xml:space="preserve"> </v>
          </cell>
          <cell r="P1399">
            <v>0</v>
          </cell>
          <cell r="Q1399">
            <v>0</v>
          </cell>
          <cell r="R1399" t="str">
            <v xml:space="preserve"> </v>
          </cell>
          <cell r="S1399" t="str">
            <v xml:space="preserve"> </v>
          </cell>
        </row>
        <row r="1400">
          <cell r="B1400">
            <v>180800</v>
          </cell>
          <cell r="C1400" t="str">
            <v>OtherInvWellingtonLC</v>
          </cell>
          <cell r="D1400" t="str">
            <v>OIWellingt</v>
          </cell>
          <cell r="E1400">
            <v>367</v>
          </cell>
          <cell r="F1400" t="str">
            <v>A</v>
          </cell>
          <cell r="G1400" t="str">
            <v>A</v>
          </cell>
          <cell r="H1400" t="str">
            <v>N</v>
          </cell>
          <cell r="I1400" t="str">
            <v>Asset</v>
          </cell>
          <cell r="J1400">
            <v>0</v>
          </cell>
          <cell r="K1400">
            <v>0</v>
          </cell>
          <cell r="L1400" t="str">
            <v xml:space="preserve"> </v>
          </cell>
          <cell r="M1400" t="str">
            <v xml:space="preserve"> </v>
          </cell>
          <cell r="N1400">
            <v>0</v>
          </cell>
          <cell r="O1400" t="str">
            <v xml:space="preserve"> </v>
          </cell>
          <cell r="P1400">
            <v>0</v>
          </cell>
          <cell r="Q1400">
            <v>0</v>
          </cell>
          <cell r="R1400" t="str">
            <v xml:space="preserve"> </v>
          </cell>
          <cell r="S1400" t="str">
            <v xml:space="preserve"> </v>
          </cell>
        </row>
        <row r="1401">
          <cell r="B1401">
            <v>180805</v>
          </cell>
          <cell r="C1401" t="str">
            <v>OtherInvWesternAsset</v>
          </cell>
          <cell r="D1401" t="str">
            <v>OIWesternA</v>
          </cell>
          <cell r="E1401">
            <v>36892</v>
          </cell>
          <cell r="F1401" t="str">
            <v>A</v>
          </cell>
          <cell r="G1401" t="str">
            <v>A</v>
          </cell>
          <cell r="H1401" t="str">
            <v>N</v>
          </cell>
          <cell r="I1401" t="str">
            <v>Asset</v>
          </cell>
          <cell r="J1401">
            <v>0</v>
          </cell>
          <cell r="K1401">
            <v>0</v>
          </cell>
          <cell r="L1401" t="str">
            <v xml:space="preserve"> </v>
          </cell>
          <cell r="M1401" t="str">
            <v xml:space="preserve"> </v>
          </cell>
          <cell r="N1401">
            <v>0</v>
          </cell>
          <cell r="O1401" t="str">
            <v xml:space="preserve"> </v>
          </cell>
          <cell r="P1401">
            <v>0</v>
          </cell>
          <cell r="Q1401">
            <v>0</v>
          </cell>
          <cell r="R1401" t="str">
            <v xml:space="preserve"> </v>
          </cell>
          <cell r="S1401" t="str">
            <v xml:space="preserve"> </v>
          </cell>
        </row>
        <row r="1402">
          <cell r="B1402">
            <v>180805</v>
          </cell>
          <cell r="C1402" t="str">
            <v>OtherInvWesternAsset</v>
          </cell>
          <cell r="D1402" t="str">
            <v>OIWesternA</v>
          </cell>
          <cell r="E1402">
            <v>367</v>
          </cell>
          <cell r="F1402" t="str">
            <v>A</v>
          </cell>
          <cell r="G1402" t="str">
            <v>A</v>
          </cell>
          <cell r="H1402" t="str">
            <v>N</v>
          </cell>
          <cell r="I1402" t="str">
            <v>Asset</v>
          </cell>
          <cell r="J1402">
            <v>0</v>
          </cell>
          <cell r="K1402">
            <v>0</v>
          </cell>
          <cell r="L1402" t="str">
            <v xml:space="preserve"> </v>
          </cell>
          <cell r="M1402" t="str">
            <v xml:space="preserve"> </v>
          </cell>
          <cell r="N1402">
            <v>0</v>
          </cell>
          <cell r="O1402" t="str">
            <v xml:space="preserve"> </v>
          </cell>
          <cell r="P1402">
            <v>0</v>
          </cell>
          <cell r="Q1402">
            <v>0</v>
          </cell>
          <cell r="R1402" t="str">
            <v xml:space="preserve"> </v>
          </cell>
          <cell r="S1402" t="str">
            <v xml:space="preserve"> </v>
          </cell>
        </row>
        <row r="1403">
          <cell r="B1403">
            <v>180810</v>
          </cell>
          <cell r="C1403" t="str">
            <v>OtherInvWesternAssetEQ</v>
          </cell>
          <cell r="D1403" t="str">
            <v>OIWester69</v>
          </cell>
          <cell r="E1403">
            <v>36892</v>
          </cell>
          <cell r="F1403" t="str">
            <v>A</v>
          </cell>
          <cell r="G1403" t="str">
            <v>A</v>
          </cell>
          <cell r="H1403" t="str">
            <v>N</v>
          </cell>
          <cell r="I1403" t="str">
            <v>Asset</v>
          </cell>
          <cell r="J1403">
            <v>0</v>
          </cell>
          <cell r="K1403">
            <v>0</v>
          </cell>
          <cell r="L1403" t="str">
            <v xml:space="preserve"> </v>
          </cell>
          <cell r="M1403" t="str">
            <v xml:space="preserve"> </v>
          </cell>
          <cell r="N1403">
            <v>0</v>
          </cell>
          <cell r="O1403" t="str">
            <v xml:space="preserve"> </v>
          </cell>
          <cell r="P1403">
            <v>0</v>
          </cell>
          <cell r="Q1403">
            <v>0</v>
          </cell>
          <cell r="R1403" t="str">
            <v xml:space="preserve"> </v>
          </cell>
          <cell r="S1403" t="str">
            <v xml:space="preserve"> </v>
          </cell>
        </row>
        <row r="1404">
          <cell r="B1404">
            <v>180810</v>
          </cell>
          <cell r="C1404" t="str">
            <v>OtherInvWesternAssetEQ</v>
          </cell>
          <cell r="D1404" t="str">
            <v>OIWester69</v>
          </cell>
          <cell r="E1404">
            <v>367</v>
          </cell>
          <cell r="F1404" t="str">
            <v>A</v>
          </cell>
          <cell r="G1404" t="str">
            <v>A</v>
          </cell>
          <cell r="H1404" t="str">
            <v>N</v>
          </cell>
          <cell r="I1404" t="str">
            <v>Asset</v>
          </cell>
          <cell r="J1404">
            <v>0</v>
          </cell>
          <cell r="K1404">
            <v>0</v>
          </cell>
          <cell r="L1404" t="str">
            <v xml:space="preserve"> </v>
          </cell>
          <cell r="M1404" t="str">
            <v xml:space="preserve"> </v>
          </cell>
          <cell r="N1404">
            <v>0</v>
          </cell>
          <cell r="O1404" t="str">
            <v xml:space="preserve"> </v>
          </cell>
          <cell r="P1404">
            <v>0</v>
          </cell>
          <cell r="Q1404">
            <v>0</v>
          </cell>
          <cell r="R1404" t="str">
            <v xml:space="preserve"> </v>
          </cell>
          <cell r="S1404" t="str">
            <v xml:space="preserve"> </v>
          </cell>
        </row>
        <row r="1405">
          <cell r="B1405">
            <v>180815</v>
          </cell>
          <cell r="C1405" t="str">
            <v>OtherInvWLRIV</v>
          </cell>
          <cell r="D1405" t="str">
            <v>OIWLRIV</v>
          </cell>
          <cell r="E1405">
            <v>36892</v>
          </cell>
          <cell r="F1405" t="str">
            <v>A</v>
          </cell>
          <cell r="G1405" t="str">
            <v>A</v>
          </cell>
          <cell r="H1405" t="str">
            <v>N</v>
          </cell>
          <cell r="I1405" t="str">
            <v>Asset</v>
          </cell>
          <cell r="J1405">
            <v>0</v>
          </cell>
          <cell r="K1405">
            <v>0</v>
          </cell>
          <cell r="L1405" t="str">
            <v xml:space="preserve"> </v>
          </cell>
          <cell r="M1405" t="str">
            <v xml:space="preserve"> </v>
          </cell>
          <cell r="N1405">
            <v>0</v>
          </cell>
          <cell r="O1405" t="str">
            <v xml:space="preserve"> </v>
          </cell>
          <cell r="P1405">
            <v>0</v>
          </cell>
          <cell r="Q1405">
            <v>0</v>
          </cell>
          <cell r="R1405" t="str">
            <v xml:space="preserve"> </v>
          </cell>
          <cell r="S1405" t="str">
            <v xml:space="preserve"> </v>
          </cell>
        </row>
        <row r="1406">
          <cell r="B1406">
            <v>180815</v>
          </cell>
          <cell r="C1406" t="str">
            <v>OtherInvWLRIV</v>
          </cell>
          <cell r="D1406" t="str">
            <v>OIWLRIV</v>
          </cell>
          <cell r="E1406">
            <v>367</v>
          </cell>
          <cell r="F1406" t="str">
            <v>A</v>
          </cell>
          <cell r="G1406" t="str">
            <v>A</v>
          </cell>
          <cell r="H1406" t="str">
            <v>N</v>
          </cell>
          <cell r="I1406" t="str">
            <v>Asset</v>
          </cell>
          <cell r="J1406">
            <v>0</v>
          </cell>
          <cell r="K1406">
            <v>0</v>
          </cell>
          <cell r="L1406" t="str">
            <v xml:space="preserve"> </v>
          </cell>
          <cell r="M1406" t="str">
            <v xml:space="preserve"> </v>
          </cell>
          <cell r="N1406">
            <v>0</v>
          </cell>
          <cell r="O1406" t="str">
            <v xml:space="preserve"> </v>
          </cell>
          <cell r="P1406">
            <v>0</v>
          </cell>
          <cell r="Q1406">
            <v>0</v>
          </cell>
          <cell r="R1406" t="str">
            <v xml:space="preserve"> </v>
          </cell>
          <cell r="S1406" t="str">
            <v xml:space="preserve"> </v>
          </cell>
        </row>
        <row r="1407">
          <cell r="B1407">
            <v>180820</v>
          </cell>
          <cell r="C1407" t="str">
            <v>OtherInvWLRV</v>
          </cell>
          <cell r="D1407" t="str">
            <v>OIWLRV</v>
          </cell>
          <cell r="E1407">
            <v>36892</v>
          </cell>
          <cell r="F1407" t="str">
            <v>A</v>
          </cell>
          <cell r="G1407" t="str">
            <v>A</v>
          </cell>
          <cell r="H1407" t="str">
            <v>N</v>
          </cell>
          <cell r="I1407" t="str">
            <v>Asset</v>
          </cell>
          <cell r="J1407">
            <v>0</v>
          </cell>
          <cell r="K1407">
            <v>0</v>
          </cell>
          <cell r="L1407" t="str">
            <v xml:space="preserve"> </v>
          </cell>
          <cell r="M1407" t="str">
            <v xml:space="preserve"> </v>
          </cell>
          <cell r="N1407">
            <v>0</v>
          </cell>
          <cell r="O1407" t="str">
            <v xml:space="preserve"> </v>
          </cell>
          <cell r="P1407">
            <v>0</v>
          </cell>
          <cell r="Q1407">
            <v>0</v>
          </cell>
          <cell r="R1407" t="str">
            <v xml:space="preserve"> </v>
          </cell>
          <cell r="S1407" t="str">
            <v xml:space="preserve"> </v>
          </cell>
        </row>
        <row r="1408">
          <cell r="B1408">
            <v>180820</v>
          </cell>
          <cell r="C1408" t="str">
            <v>OtherInvWLRV</v>
          </cell>
          <cell r="D1408" t="str">
            <v>OIWLRV</v>
          </cell>
          <cell r="E1408">
            <v>367</v>
          </cell>
          <cell r="F1408" t="str">
            <v>A</v>
          </cell>
          <cell r="G1408" t="str">
            <v>A</v>
          </cell>
          <cell r="H1408" t="str">
            <v>N</v>
          </cell>
          <cell r="I1408" t="str">
            <v>Asset</v>
          </cell>
          <cell r="J1408">
            <v>0</v>
          </cell>
          <cell r="K1408">
            <v>0</v>
          </cell>
          <cell r="L1408" t="str">
            <v xml:space="preserve"> </v>
          </cell>
          <cell r="M1408" t="str">
            <v xml:space="preserve"> </v>
          </cell>
          <cell r="N1408">
            <v>0</v>
          </cell>
          <cell r="O1408" t="str">
            <v xml:space="preserve"> </v>
          </cell>
          <cell r="P1408">
            <v>0</v>
          </cell>
          <cell r="Q1408">
            <v>0</v>
          </cell>
          <cell r="R1408" t="str">
            <v xml:space="preserve"> </v>
          </cell>
          <cell r="S1408" t="str">
            <v xml:space="preserve"> </v>
          </cell>
        </row>
        <row r="1409">
          <cell r="B1409">
            <v>180825</v>
          </cell>
          <cell r="C1409" t="str">
            <v>OtherInvWoodbine</v>
          </cell>
          <cell r="D1409" t="str">
            <v>OIWoodbine</v>
          </cell>
          <cell r="E1409">
            <v>36892</v>
          </cell>
          <cell r="F1409" t="str">
            <v>A</v>
          </cell>
          <cell r="G1409" t="str">
            <v>A</v>
          </cell>
          <cell r="H1409" t="str">
            <v>N</v>
          </cell>
          <cell r="I1409" t="str">
            <v>Asset</v>
          </cell>
          <cell r="J1409">
            <v>0</v>
          </cell>
          <cell r="K1409">
            <v>0</v>
          </cell>
          <cell r="L1409" t="str">
            <v xml:space="preserve"> </v>
          </cell>
          <cell r="M1409" t="str">
            <v xml:space="preserve"> </v>
          </cell>
          <cell r="N1409">
            <v>0</v>
          </cell>
          <cell r="O1409" t="str">
            <v xml:space="preserve"> </v>
          </cell>
          <cell r="P1409">
            <v>0</v>
          </cell>
          <cell r="Q1409">
            <v>0</v>
          </cell>
          <cell r="R1409" t="str">
            <v xml:space="preserve"> </v>
          </cell>
          <cell r="S1409" t="str">
            <v xml:space="preserve"> </v>
          </cell>
        </row>
        <row r="1410">
          <cell r="B1410">
            <v>180825</v>
          </cell>
          <cell r="C1410" t="str">
            <v>OtherInvWoodbine</v>
          </cell>
          <cell r="D1410" t="str">
            <v>OIWoodbine</v>
          </cell>
          <cell r="E1410">
            <v>367</v>
          </cell>
          <cell r="F1410" t="str">
            <v>A</v>
          </cell>
          <cell r="G1410" t="str">
            <v>A</v>
          </cell>
          <cell r="H1410" t="str">
            <v>N</v>
          </cell>
          <cell r="I1410" t="str">
            <v>Asset</v>
          </cell>
          <cell r="J1410">
            <v>0</v>
          </cell>
          <cell r="K1410">
            <v>0</v>
          </cell>
          <cell r="L1410" t="str">
            <v xml:space="preserve"> </v>
          </cell>
          <cell r="M1410" t="str">
            <v xml:space="preserve"> </v>
          </cell>
          <cell r="N1410">
            <v>0</v>
          </cell>
          <cell r="O1410" t="str">
            <v xml:space="preserve"> </v>
          </cell>
          <cell r="P1410">
            <v>0</v>
          </cell>
          <cell r="Q1410">
            <v>0</v>
          </cell>
          <cell r="R1410" t="str">
            <v xml:space="preserve"> </v>
          </cell>
          <cell r="S1410" t="str">
            <v xml:space="preserve"> </v>
          </cell>
        </row>
        <row r="1411">
          <cell r="B1411">
            <v>180830</v>
          </cell>
          <cell r="C1411" t="str">
            <v>OtherInvYorkCapital</v>
          </cell>
          <cell r="D1411" t="str">
            <v>OIYorkCap</v>
          </cell>
          <cell r="E1411">
            <v>36892</v>
          </cell>
          <cell r="F1411" t="str">
            <v>A</v>
          </cell>
          <cell r="G1411" t="str">
            <v>A</v>
          </cell>
          <cell r="H1411" t="str">
            <v>N</v>
          </cell>
          <cell r="I1411" t="str">
            <v>Asset</v>
          </cell>
          <cell r="J1411">
            <v>0</v>
          </cell>
          <cell r="K1411">
            <v>0</v>
          </cell>
          <cell r="L1411" t="str">
            <v xml:space="preserve"> </v>
          </cell>
          <cell r="M1411" t="str">
            <v xml:space="preserve"> </v>
          </cell>
          <cell r="N1411">
            <v>0</v>
          </cell>
          <cell r="O1411" t="str">
            <v xml:space="preserve"> </v>
          </cell>
          <cell r="P1411">
            <v>0</v>
          </cell>
          <cell r="Q1411">
            <v>0</v>
          </cell>
          <cell r="R1411" t="str">
            <v xml:space="preserve"> </v>
          </cell>
          <cell r="S1411" t="str">
            <v xml:space="preserve"> </v>
          </cell>
        </row>
        <row r="1412">
          <cell r="B1412">
            <v>180830</v>
          </cell>
          <cell r="C1412" t="str">
            <v>OtherInvYorkCapital</v>
          </cell>
          <cell r="D1412" t="str">
            <v>OIYorkCap</v>
          </cell>
          <cell r="E1412">
            <v>367</v>
          </cell>
          <cell r="F1412" t="str">
            <v>A</v>
          </cell>
          <cell r="G1412" t="str">
            <v>A</v>
          </cell>
          <cell r="H1412" t="str">
            <v>N</v>
          </cell>
          <cell r="I1412" t="str">
            <v>Asset</v>
          </cell>
          <cell r="J1412">
            <v>0</v>
          </cell>
          <cell r="K1412">
            <v>0</v>
          </cell>
          <cell r="L1412" t="str">
            <v xml:space="preserve"> </v>
          </cell>
          <cell r="M1412" t="str">
            <v xml:space="preserve"> </v>
          </cell>
          <cell r="N1412">
            <v>0</v>
          </cell>
          <cell r="O1412" t="str">
            <v xml:space="preserve"> </v>
          </cell>
          <cell r="P1412">
            <v>0</v>
          </cell>
          <cell r="Q1412">
            <v>0</v>
          </cell>
          <cell r="R1412" t="str">
            <v xml:space="preserve"> </v>
          </cell>
          <cell r="S1412" t="str">
            <v xml:space="preserve"> </v>
          </cell>
        </row>
        <row r="1413">
          <cell r="B1413">
            <v>180835</v>
          </cell>
          <cell r="C1413" t="str">
            <v>OtherInvYorktownIX</v>
          </cell>
          <cell r="D1413" t="str">
            <v>OIYorktown</v>
          </cell>
          <cell r="E1413">
            <v>36892</v>
          </cell>
          <cell r="F1413" t="str">
            <v>A</v>
          </cell>
          <cell r="G1413" t="str">
            <v>A</v>
          </cell>
          <cell r="H1413" t="str">
            <v>N</v>
          </cell>
          <cell r="I1413" t="str">
            <v>Asset</v>
          </cell>
          <cell r="J1413">
            <v>0</v>
          </cell>
          <cell r="K1413">
            <v>0</v>
          </cell>
          <cell r="L1413" t="str">
            <v xml:space="preserve"> </v>
          </cell>
          <cell r="M1413" t="str">
            <v xml:space="preserve"> </v>
          </cell>
          <cell r="N1413">
            <v>0</v>
          </cell>
          <cell r="O1413" t="str">
            <v xml:space="preserve"> </v>
          </cell>
          <cell r="P1413">
            <v>0</v>
          </cell>
          <cell r="Q1413">
            <v>0</v>
          </cell>
          <cell r="R1413" t="str">
            <v xml:space="preserve"> </v>
          </cell>
          <cell r="S1413" t="str">
            <v xml:space="preserve"> </v>
          </cell>
        </row>
        <row r="1414">
          <cell r="B1414">
            <v>180835</v>
          </cell>
          <cell r="C1414" t="str">
            <v>OtherInvYorktownIX</v>
          </cell>
          <cell r="D1414" t="str">
            <v>OIYorktown</v>
          </cell>
          <cell r="E1414">
            <v>367</v>
          </cell>
          <cell r="F1414" t="str">
            <v>A</v>
          </cell>
          <cell r="G1414" t="str">
            <v>A</v>
          </cell>
          <cell r="H1414" t="str">
            <v>N</v>
          </cell>
          <cell r="I1414" t="str">
            <v>Asset</v>
          </cell>
          <cell r="J1414">
            <v>0</v>
          </cell>
          <cell r="K1414">
            <v>0</v>
          </cell>
          <cell r="L1414" t="str">
            <v xml:space="preserve"> </v>
          </cell>
          <cell r="M1414" t="str">
            <v xml:space="preserve"> </v>
          </cell>
          <cell r="N1414">
            <v>0</v>
          </cell>
          <cell r="O1414" t="str">
            <v xml:space="preserve"> </v>
          </cell>
          <cell r="P1414">
            <v>0</v>
          </cell>
          <cell r="Q1414">
            <v>0</v>
          </cell>
          <cell r="R1414" t="str">
            <v xml:space="preserve"> </v>
          </cell>
          <cell r="S1414" t="str">
            <v xml:space="preserve"> </v>
          </cell>
        </row>
        <row r="1415">
          <cell r="B1415">
            <v>180845</v>
          </cell>
          <cell r="C1415" t="str">
            <v>OtherInvOpn</v>
          </cell>
          <cell r="D1415" t="str">
            <v>OIOpn</v>
          </cell>
          <cell r="E1415">
            <v>36892</v>
          </cell>
          <cell r="F1415" t="str">
            <v>A</v>
          </cell>
          <cell r="G1415" t="str">
            <v>A</v>
          </cell>
          <cell r="H1415" t="str">
            <v>N</v>
          </cell>
          <cell r="I1415" t="str">
            <v>Asset</v>
          </cell>
          <cell r="J1415">
            <v>0</v>
          </cell>
          <cell r="K1415">
            <v>0</v>
          </cell>
          <cell r="L1415" t="str">
            <v xml:space="preserve"> </v>
          </cell>
          <cell r="M1415" t="str">
            <v xml:space="preserve"> </v>
          </cell>
          <cell r="N1415">
            <v>0</v>
          </cell>
          <cell r="O1415" t="str">
            <v xml:space="preserve"> </v>
          </cell>
          <cell r="P1415">
            <v>0</v>
          </cell>
          <cell r="Q1415">
            <v>0</v>
          </cell>
          <cell r="R1415" t="str">
            <v xml:space="preserve"> </v>
          </cell>
          <cell r="S1415" t="str">
            <v xml:space="preserve"> </v>
          </cell>
        </row>
        <row r="1416">
          <cell r="B1416">
            <v>180845</v>
          </cell>
          <cell r="C1416" t="str">
            <v>OtherInvOpn</v>
          </cell>
          <cell r="D1416" t="str">
            <v>OIOpn</v>
          </cell>
          <cell r="E1416">
            <v>367</v>
          </cell>
          <cell r="F1416" t="str">
            <v>A</v>
          </cell>
          <cell r="G1416" t="str">
            <v>A</v>
          </cell>
          <cell r="H1416" t="str">
            <v>N</v>
          </cell>
          <cell r="I1416" t="str">
            <v>Asset</v>
          </cell>
          <cell r="J1416">
            <v>0</v>
          </cell>
          <cell r="K1416">
            <v>0</v>
          </cell>
          <cell r="L1416" t="str">
            <v xml:space="preserve"> </v>
          </cell>
          <cell r="M1416" t="str">
            <v xml:space="preserve"> </v>
          </cell>
          <cell r="N1416">
            <v>0</v>
          </cell>
          <cell r="O1416" t="str">
            <v xml:space="preserve"> </v>
          </cell>
          <cell r="P1416">
            <v>0</v>
          </cell>
          <cell r="Q1416">
            <v>0</v>
          </cell>
          <cell r="R1416" t="str">
            <v xml:space="preserve"> </v>
          </cell>
          <cell r="S1416" t="str">
            <v xml:space="preserve"> </v>
          </cell>
        </row>
        <row r="1417">
          <cell r="B1417">
            <v>180850</v>
          </cell>
          <cell r="C1417" t="str">
            <v>OtherInvOpen</v>
          </cell>
          <cell r="D1417" t="str">
            <v>OIOpen</v>
          </cell>
          <cell r="E1417">
            <v>36892</v>
          </cell>
          <cell r="F1417" t="str">
            <v>A</v>
          </cell>
          <cell r="G1417" t="str">
            <v>A</v>
          </cell>
          <cell r="H1417" t="str">
            <v>N</v>
          </cell>
          <cell r="I1417" t="str">
            <v>Asset</v>
          </cell>
          <cell r="J1417">
            <v>0</v>
          </cell>
          <cell r="K1417">
            <v>0</v>
          </cell>
          <cell r="L1417" t="str">
            <v xml:space="preserve"> </v>
          </cell>
          <cell r="M1417" t="str">
            <v xml:space="preserve"> </v>
          </cell>
          <cell r="N1417">
            <v>0</v>
          </cell>
          <cell r="O1417" t="str">
            <v xml:space="preserve"> </v>
          </cell>
          <cell r="P1417">
            <v>0</v>
          </cell>
          <cell r="Q1417">
            <v>0</v>
          </cell>
          <cell r="R1417" t="str">
            <v xml:space="preserve"> </v>
          </cell>
          <cell r="S1417" t="str">
            <v xml:space="preserve"> </v>
          </cell>
        </row>
        <row r="1418">
          <cell r="B1418">
            <v>180850</v>
          </cell>
          <cell r="C1418" t="str">
            <v>OtherInvOpen</v>
          </cell>
          <cell r="D1418" t="str">
            <v>OIOpen</v>
          </cell>
          <cell r="E1418">
            <v>367</v>
          </cell>
          <cell r="F1418" t="str">
            <v>A</v>
          </cell>
          <cell r="G1418" t="str">
            <v>A</v>
          </cell>
          <cell r="H1418" t="str">
            <v>N</v>
          </cell>
          <cell r="I1418" t="str">
            <v>Asset</v>
          </cell>
          <cell r="J1418">
            <v>0</v>
          </cell>
          <cell r="K1418">
            <v>0</v>
          </cell>
          <cell r="L1418" t="str">
            <v xml:space="preserve"> </v>
          </cell>
          <cell r="M1418" t="str">
            <v xml:space="preserve"> </v>
          </cell>
          <cell r="N1418">
            <v>0</v>
          </cell>
          <cell r="O1418" t="str">
            <v xml:space="preserve"> </v>
          </cell>
          <cell r="P1418">
            <v>0</v>
          </cell>
          <cell r="Q1418">
            <v>0</v>
          </cell>
          <cell r="R1418" t="str">
            <v xml:space="preserve"> </v>
          </cell>
          <cell r="S1418" t="str">
            <v xml:space="preserve"> </v>
          </cell>
        </row>
        <row r="1419">
          <cell r="B1419">
            <v>181100</v>
          </cell>
          <cell r="C1419" t="str">
            <v>AccrIncRecActisEmerging3</v>
          </cell>
          <cell r="D1419" t="str">
            <v>ARActEmg3</v>
          </cell>
          <cell r="E1419">
            <v>36892</v>
          </cell>
          <cell r="F1419" t="str">
            <v>A</v>
          </cell>
          <cell r="G1419" t="str">
            <v>A</v>
          </cell>
          <cell r="H1419" t="str">
            <v>N</v>
          </cell>
          <cell r="I1419" t="str">
            <v>Asset</v>
          </cell>
          <cell r="J1419">
            <v>0</v>
          </cell>
          <cell r="K1419">
            <v>0</v>
          </cell>
          <cell r="L1419" t="str">
            <v xml:space="preserve"> </v>
          </cell>
          <cell r="M1419" t="str">
            <v xml:space="preserve"> </v>
          </cell>
          <cell r="N1419">
            <v>0</v>
          </cell>
          <cell r="O1419" t="str">
            <v xml:space="preserve"> </v>
          </cell>
          <cell r="P1419">
            <v>0</v>
          </cell>
          <cell r="Q1419">
            <v>0</v>
          </cell>
          <cell r="R1419" t="str">
            <v xml:space="preserve"> </v>
          </cell>
          <cell r="S1419" t="str">
            <v xml:space="preserve"> </v>
          </cell>
        </row>
        <row r="1420">
          <cell r="B1420">
            <v>181100</v>
          </cell>
          <cell r="C1420" t="str">
            <v>AccrIncRecActisEmerging3</v>
          </cell>
          <cell r="D1420" t="str">
            <v>ARActEmg3</v>
          </cell>
          <cell r="E1420">
            <v>367</v>
          </cell>
          <cell r="F1420" t="str">
            <v>A</v>
          </cell>
          <cell r="G1420" t="str">
            <v>A</v>
          </cell>
          <cell r="H1420" t="str">
            <v>N</v>
          </cell>
          <cell r="I1420" t="str">
            <v>Asset</v>
          </cell>
          <cell r="J1420">
            <v>0</v>
          </cell>
          <cell r="K1420">
            <v>0</v>
          </cell>
          <cell r="L1420" t="str">
            <v xml:space="preserve"> </v>
          </cell>
          <cell r="M1420" t="str">
            <v xml:space="preserve"> </v>
          </cell>
          <cell r="N1420">
            <v>0</v>
          </cell>
          <cell r="O1420" t="str">
            <v xml:space="preserve"> </v>
          </cell>
          <cell r="P1420">
            <v>0</v>
          </cell>
          <cell r="Q1420">
            <v>0</v>
          </cell>
          <cell r="R1420" t="str">
            <v xml:space="preserve"> </v>
          </cell>
          <cell r="S1420" t="str">
            <v xml:space="preserve"> </v>
          </cell>
        </row>
        <row r="1421">
          <cell r="B1421">
            <v>181105</v>
          </cell>
          <cell r="C1421" t="str">
            <v>AccrIncRecAGRealtyVII</v>
          </cell>
          <cell r="D1421" t="str">
            <v>ARAGRty7</v>
          </cell>
          <cell r="E1421">
            <v>36892</v>
          </cell>
          <cell r="F1421" t="str">
            <v>A</v>
          </cell>
          <cell r="G1421" t="str">
            <v>A</v>
          </cell>
          <cell r="H1421" t="str">
            <v>N</v>
          </cell>
          <cell r="I1421" t="str">
            <v>Asset</v>
          </cell>
          <cell r="J1421">
            <v>0</v>
          </cell>
          <cell r="K1421">
            <v>0</v>
          </cell>
          <cell r="L1421" t="str">
            <v xml:space="preserve"> </v>
          </cell>
          <cell r="M1421" t="str">
            <v xml:space="preserve"> </v>
          </cell>
          <cell r="N1421">
            <v>0</v>
          </cell>
          <cell r="O1421" t="str">
            <v xml:space="preserve"> </v>
          </cell>
          <cell r="P1421">
            <v>0</v>
          </cell>
          <cell r="Q1421">
            <v>0</v>
          </cell>
          <cell r="R1421" t="str">
            <v xml:space="preserve"> </v>
          </cell>
          <cell r="S1421" t="str">
            <v xml:space="preserve"> </v>
          </cell>
        </row>
        <row r="1422">
          <cell r="B1422">
            <v>181105</v>
          </cell>
          <cell r="C1422" t="str">
            <v>AccrIncRecAGRealtyVII</v>
          </cell>
          <cell r="D1422" t="str">
            <v>ARAGRty7</v>
          </cell>
          <cell r="E1422">
            <v>367</v>
          </cell>
          <cell r="F1422" t="str">
            <v>A</v>
          </cell>
          <cell r="G1422" t="str">
            <v>A</v>
          </cell>
          <cell r="H1422" t="str">
            <v>N</v>
          </cell>
          <cell r="I1422" t="str">
            <v>Asset</v>
          </cell>
          <cell r="J1422">
            <v>0</v>
          </cell>
          <cell r="K1422">
            <v>0</v>
          </cell>
          <cell r="L1422" t="str">
            <v xml:space="preserve"> </v>
          </cell>
          <cell r="M1422" t="str">
            <v xml:space="preserve"> </v>
          </cell>
          <cell r="N1422">
            <v>0</v>
          </cell>
          <cell r="O1422" t="str">
            <v xml:space="preserve"> </v>
          </cell>
          <cell r="P1422">
            <v>0</v>
          </cell>
          <cell r="Q1422">
            <v>0</v>
          </cell>
          <cell r="R1422" t="str">
            <v xml:space="preserve"> </v>
          </cell>
          <cell r="S1422" t="str">
            <v xml:space="preserve"> </v>
          </cell>
        </row>
        <row r="1423">
          <cell r="B1423">
            <v>181110</v>
          </cell>
          <cell r="C1423" t="str">
            <v>AccrIncRecAGRealtyVIII</v>
          </cell>
          <cell r="D1423" t="str">
            <v>ARAGRty8</v>
          </cell>
          <cell r="E1423">
            <v>36892</v>
          </cell>
          <cell r="F1423" t="str">
            <v>A</v>
          </cell>
          <cell r="G1423" t="str">
            <v>A</v>
          </cell>
          <cell r="H1423" t="str">
            <v>N</v>
          </cell>
          <cell r="I1423" t="str">
            <v>Asset</v>
          </cell>
          <cell r="J1423">
            <v>0</v>
          </cell>
          <cell r="K1423">
            <v>0</v>
          </cell>
          <cell r="L1423" t="str">
            <v xml:space="preserve"> </v>
          </cell>
          <cell r="M1423" t="str">
            <v xml:space="preserve"> </v>
          </cell>
          <cell r="N1423">
            <v>0</v>
          </cell>
          <cell r="O1423" t="str">
            <v xml:space="preserve"> </v>
          </cell>
          <cell r="P1423">
            <v>0</v>
          </cell>
          <cell r="Q1423">
            <v>0</v>
          </cell>
          <cell r="R1423" t="str">
            <v xml:space="preserve"> </v>
          </cell>
          <cell r="S1423" t="str">
            <v xml:space="preserve"> </v>
          </cell>
        </row>
        <row r="1424">
          <cell r="B1424">
            <v>181110</v>
          </cell>
          <cell r="C1424" t="str">
            <v>AccrIncRecAGRealtyVIII</v>
          </cell>
          <cell r="D1424" t="str">
            <v>ARAGRty8</v>
          </cell>
          <cell r="E1424">
            <v>367</v>
          </cell>
          <cell r="F1424" t="str">
            <v>A</v>
          </cell>
          <cell r="G1424" t="str">
            <v>A</v>
          </cell>
          <cell r="H1424" t="str">
            <v>N</v>
          </cell>
          <cell r="I1424" t="str">
            <v>Asset</v>
          </cell>
          <cell r="J1424">
            <v>0</v>
          </cell>
          <cell r="K1424">
            <v>0</v>
          </cell>
          <cell r="L1424" t="str">
            <v xml:space="preserve"> </v>
          </cell>
          <cell r="M1424" t="str">
            <v xml:space="preserve"> </v>
          </cell>
          <cell r="N1424">
            <v>0</v>
          </cell>
          <cell r="O1424" t="str">
            <v xml:space="preserve"> </v>
          </cell>
          <cell r="P1424">
            <v>0</v>
          </cell>
          <cell r="Q1424">
            <v>0</v>
          </cell>
          <cell r="R1424" t="str">
            <v xml:space="preserve"> </v>
          </cell>
          <cell r="S1424" t="str">
            <v xml:space="preserve"> </v>
          </cell>
        </row>
        <row r="1425">
          <cell r="B1425">
            <v>181125</v>
          </cell>
          <cell r="C1425" t="str">
            <v>AccrIncRecAmiya</v>
          </cell>
          <cell r="D1425" t="str">
            <v>ARAMiya</v>
          </cell>
          <cell r="E1425">
            <v>36892</v>
          </cell>
          <cell r="F1425" t="str">
            <v>A</v>
          </cell>
          <cell r="G1425" t="str">
            <v>A</v>
          </cell>
          <cell r="H1425" t="str">
            <v>N</v>
          </cell>
          <cell r="I1425" t="str">
            <v>Asset</v>
          </cell>
          <cell r="J1425">
            <v>0</v>
          </cell>
          <cell r="K1425">
            <v>0</v>
          </cell>
          <cell r="L1425" t="str">
            <v xml:space="preserve"> </v>
          </cell>
          <cell r="M1425" t="str">
            <v xml:space="preserve"> </v>
          </cell>
          <cell r="N1425">
            <v>0</v>
          </cell>
          <cell r="O1425" t="str">
            <v xml:space="preserve"> </v>
          </cell>
          <cell r="P1425">
            <v>0</v>
          </cell>
          <cell r="Q1425">
            <v>0</v>
          </cell>
          <cell r="R1425" t="str">
            <v xml:space="preserve"> </v>
          </cell>
          <cell r="S1425" t="str">
            <v xml:space="preserve"> </v>
          </cell>
        </row>
        <row r="1426">
          <cell r="B1426">
            <v>181125</v>
          </cell>
          <cell r="C1426" t="str">
            <v>AccrIncRecAmiya</v>
          </cell>
          <cell r="D1426" t="str">
            <v>ARAMiya</v>
          </cell>
          <cell r="E1426">
            <v>367</v>
          </cell>
          <cell r="F1426" t="str">
            <v>A</v>
          </cell>
          <cell r="G1426" t="str">
            <v>A</v>
          </cell>
          <cell r="H1426" t="str">
            <v>N</v>
          </cell>
          <cell r="I1426" t="str">
            <v>Asset</v>
          </cell>
          <cell r="J1426">
            <v>0</v>
          </cell>
          <cell r="K1426">
            <v>0</v>
          </cell>
          <cell r="L1426" t="str">
            <v xml:space="preserve"> </v>
          </cell>
          <cell r="M1426" t="str">
            <v xml:space="preserve"> </v>
          </cell>
          <cell r="N1426">
            <v>0</v>
          </cell>
          <cell r="O1426" t="str">
            <v xml:space="preserve"> </v>
          </cell>
          <cell r="P1426">
            <v>0</v>
          </cell>
          <cell r="Q1426">
            <v>0</v>
          </cell>
          <cell r="R1426" t="str">
            <v xml:space="preserve"> </v>
          </cell>
          <cell r="S1426" t="str">
            <v xml:space="preserve"> </v>
          </cell>
        </row>
        <row r="1427">
          <cell r="B1427">
            <v>181130</v>
          </cell>
          <cell r="C1427" t="str">
            <v>AccrIncRecAQRGlobal</v>
          </cell>
          <cell r="D1427" t="str">
            <v>ARAQRG</v>
          </cell>
          <cell r="E1427">
            <v>36892</v>
          </cell>
          <cell r="F1427" t="str">
            <v>A</v>
          </cell>
          <cell r="G1427" t="str">
            <v>A</v>
          </cell>
          <cell r="H1427" t="str">
            <v>N</v>
          </cell>
          <cell r="I1427" t="str">
            <v>Asset</v>
          </cell>
          <cell r="J1427">
            <v>0</v>
          </cell>
          <cell r="K1427">
            <v>0</v>
          </cell>
          <cell r="L1427" t="str">
            <v xml:space="preserve"> </v>
          </cell>
          <cell r="M1427" t="str">
            <v xml:space="preserve"> </v>
          </cell>
          <cell r="N1427">
            <v>0</v>
          </cell>
          <cell r="O1427" t="str">
            <v xml:space="preserve"> </v>
          </cell>
          <cell r="P1427">
            <v>0</v>
          </cell>
          <cell r="Q1427">
            <v>0</v>
          </cell>
          <cell r="R1427" t="str">
            <v xml:space="preserve"> </v>
          </cell>
          <cell r="S1427" t="str">
            <v xml:space="preserve"> </v>
          </cell>
        </row>
        <row r="1428">
          <cell r="B1428">
            <v>181130</v>
          </cell>
          <cell r="C1428" t="str">
            <v>AccrIncRecAQRGlobal</v>
          </cell>
          <cell r="D1428" t="str">
            <v>ARAQRG</v>
          </cell>
          <cell r="E1428">
            <v>367</v>
          </cell>
          <cell r="F1428" t="str">
            <v>A</v>
          </cell>
          <cell r="G1428" t="str">
            <v>A</v>
          </cell>
          <cell r="H1428" t="str">
            <v>N</v>
          </cell>
          <cell r="I1428" t="str">
            <v>Asset</v>
          </cell>
          <cell r="J1428">
            <v>0</v>
          </cell>
          <cell r="K1428">
            <v>0</v>
          </cell>
          <cell r="L1428" t="str">
            <v xml:space="preserve"> </v>
          </cell>
          <cell r="M1428" t="str">
            <v xml:space="preserve"> </v>
          </cell>
          <cell r="N1428">
            <v>0</v>
          </cell>
          <cell r="O1428" t="str">
            <v xml:space="preserve"> </v>
          </cell>
          <cell r="P1428">
            <v>0</v>
          </cell>
          <cell r="Q1428">
            <v>0</v>
          </cell>
          <cell r="R1428" t="str">
            <v xml:space="preserve"> </v>
          </cell>
          <cell r="S1428" t="str">
            <v xml:space="preserve"> </v>
          </cell>
        </row>
        <row r="1429">
          <cell r="B1429">
            <v>181140</v>
          </cell>
          <cell r="C1429" t="str">
            <v>AccrIncRecAXA</v>
          </cell>
          <cell r="D1429" t="str">
            <v>ARAXA</v>
          </cell>
          <cell r="E1429">
            <v>36892</v>
          </cell>
          <cell r="F1429" t="str">
            <v>A</v>
          </cell>
          <cell r="G1429" t="str">
            <v>A</v>
          </cell>
          <cell r="H1429" t="str">
            <v>N</v>
          </cell>
          <cell r="I1429" t="str">
            <v>Asset</v>
          </cell>
          <cell r="J1429">
            <v>0</v>
          </cell>
          <cell r="K1429">
            <v>0</v>
          </cell>
          <cell r="L1429" t="str">
            <v xml:space="preserve"> </v>
          </cell>
          <cell r="M1429" t="str">
            <v xml:space="preserve"> </v>
          </cell>
          <cell r="N1429">
            <v>0</v>
          </cell>
          <cell r="O1429" t="str">
            <v xml:space="preserve"> </v>
          </cell>
          <cell r="P1429">
            <v>0</v>
          </cell>
          <cell r="Q1429">
            <v>0</v>
          </cell>
          <cell r="R1429" t="str">
            <v xml:space="preserve"> </v>
          </cell>
          <cell r="S1429" t="str">
            <v xml:space="preserve"> </v>
          </cell>
        </row>
        <row r="1430">
          <cell r="B1430">
            <v>181140</v>
          </cell>
          <cell r="C1430" t="str">
            <v>AccrIncRecAXA</v>
          </cell>
          <cell r="D1430" t="str">
            <v>ARAXA</v>
          </cell>
          <cell r="E1430">
            <v>367</v>
          </cell>
          <cell r="F1430" t="str">
            <v>A</v>
          </cell>
          <cell r="G1430" t="str">
            <v>A</v>
          </cell>
          <cell r="H1430" t="str">
            <v>N</v>
          </cell>
          <cell r="I1430" t="str">
            <v>Asset</v>
          </cell>
          <cell r="J1430">
            <v>0</v>
          </cell>
          <cell r="K1430">
            <v>0</v>
          </cell>
          <cell r="L1430" t="str">
            <v xml:space="preserve"> </v>
          </cell>
          <cell r="M1430" t="str">
            <v xml:space="preserve"> </v>
          </cell>
          <cell r="N1430">
            <v>0</v>
          </cell>
          <cell r="O1430" t="str">
            <v xml:space="preserve"> </v>
          </cell>
          <cell r="P1430">
            <v>0</v>
          </cell>
          <cell r="Q1430">
            <v>0</v>
          </cell>
          <cell r="R1430" t="str">
            <v xml:space="preserve"> </v>
          </cell>
          <cell r="S1430" t="str">
            <v xml:space="preserve"> </v>
          </cell>
        </row>
        <row r="1431">
          <cell r="B1431">
            <v>181145</v>
          </cell>
          <cell r="C1431" t="str">
            <v>AccrIncRecBaillieG</v>
          </cell>
          <cell r="D1431" t="str">
            <v>ARBailleG</v>
          </cell>
          <cell r="E1431">
            <v>36892</v>
          </cell>
          <cell r="F1431" t="str">
            <v>A</v>
          </cell>
          <cell r="G1431" t="str">
            <v>A</v>
          </cell>
          <cell r="H1431" t="str">
            <v>N</v>
          </cell>
          <cell r="I1431" t="str">
            <v>Asset</v>
          </cell>
          <cell r="J1431">
            <v>0</v>
          </cell>
          <cell r="K1431">
            <v>0</v>
          </cell>
          <cell r="L1431" t="str">
            <v xml:space="preserve"> </v>
          </cell>
          <cell r="M1431" t="str">
            <v xml:space="preserve"> </v>
          </cell>
          <cell r="N1431">
            <v>0</v>
          </cell>
          <cell r="O1431" t="str">
            <v xml:space="preserve"> </v>
          </cell>
          <cell r="P1431">
            <v>0</v>
          </cell>
          <cell r="Q1431">
            <v>0</v>
          </cell>
          <cell r="R1431" t="str">
            <v xml:space="preserve"> </v>
          </cell>
          <cell r="S1431" t="str">
            <v xml:space="preserve"> </v>
          </cell>
        </row>
        <row r="1432">
          <cell r="B1432">
            <v>181145</v>
          </cell>
          <cell r="C1432" t="str">
            <v>AccrIncRecBaillieG</v>
          </cell>
          <cell r="D1432" t="str">
            <v>ARBailleG</v>
          </cell>
          <cell r="E1432">
            <v>367</v>
          </cell>
          <cell r="F1432" t="str">
            <v>A</v>
          </cell>
          <cell r="G1432" t="str">
            <v>A</v>
          </cell>
          <cell r="H1432" t="str">
            <v>N</v>
          </cell>
          <cell r="I1432" t="str">
            <v>Asset</v>
          </cell>
          <cell r="J1432">
            <v>0</v>
          </cell>
          <cell r="K1432">
            <v>0</v>
          </cell>
          <cell r="L1432" t="str">
            <v xml:space="preserve"> </v>
          </cell>
          <cell r="M1432" t="str">
            <v xml:space="preserve"> </v>
          </cell>
          <cell r="N1432">
            <v>0</v>
          </cell>
          <cell r="O1432" t="str">
            <v xml:space="preserve"> </v>
          </cell>
          <cell r="P1432">
            <v>0</v>
          </cell>
          <cell r="Q1432">
            <v>0</v>
          </cell>
          <cell r="R1432" t="str">
            <v xml:space="preserve"> </v>
          </cell>
          <cell r="S1432" t="str">
            <v xml:space="preserve"> </v>
          </cell>
        </row>
        <row r="1433">
          <cell r="B1433">
            <v>181150</v>
          </cell>
          <cell r="C1433" t="str">
            <v>AccrIncRecBaird</v>
          </cell>
          <cell r="D1433" t="str">
            <v>ARBaird</v>
          </cell>
          <cell r="E1433">
            <v>36892</v>
          </cell>
          <cell r="F1433" t="str">
            <v>A</v>
          </cell>
          <cell r="G1433" t="str">
            <v>A</v>
          </cell>
          <cell r="H1433" t="str">
            <v>N</v>
          </cell>
          <cell r="I1433" t="str">
            <v>Asset</v>
          </cell>
          <cell r="J1433">
            <v>0</v>
          </cell>
          <cell r="K1433">
            <v>0</v>
          </cell>
          <cell r="L1433" t="str">
            <v xml:space="preserve"> </v>
          </cell>
          <cell r="M1433" t="str">
            <v xml:space="preserve"> </v>
          </cell>
          <cell r="N1433">
            <v>0</v>
          </cell>
          <cell r="O1433" t="str">
            <v xml:space="preserve"> </v>
          </cell>
          <cell r="P1433">
            <v>0</v>
          </cell>
          <cell r="Q1433">
            <v>0</v>
          </cell>
          <cell r="R1433" t="str">
            <v xml:space="preserve"> </v>
          </cell>
          <cell r="S1433" t="str">
            <v xml:space="preserve"> </v>
          </cell>
        </row>
        <row r="1434">
          <cell r="B1434">
            <v>181150</v>
          </cell>
          <cell r="C1434" t="str">
            <v>AccrIncRecBaird</v>
          </cell>
          <cell r="D1434" t="str">
            <v>ARBaird</v>
          </cell>
          <cell r="E1434">
            <v>367</v>
          </cell>
          <cell r="F1434" t="str">
            <v>A</v>
          </cell>
          <cell r="G1434" t="str">
            <v>A</v>
          </cell>
          <cell r="H1434" t="str">
            <v>N</v>
          </cell>
          <cell r="I1434" t="str">
            <v>Asset</v>
          </cell>
          <cell r="J1434">
            <v>0</v>
          </cell>
          <cell r="K1434">
            <v>0</v>
          </cell>
          <cell r="L1434" t="str">
            <v xml:space="preserve"> </v>
          </cell>
          <cell r="M1434" t="str">
            <v xml:space="preserve"> </v>
          </cell>
          <cell r="N1434">
            <v>0</v>
          </cell>
          <cell r="O1434" t="str">
            <v xml:space="preserve"> </v>
          </cell>
          <cell r="P1434">
            <v>0</v>
          </cell>
          <cell r="Q1434">
            <v>0</v>
          </cell>
          <cell r="R1434" t="str">
            <v xml:space="preserve"> </v>
          </cell>
          <cell r="S1434" t="str">
            <v xml:space="preserve"> </v>
          </cell>
        </row>
        <row r="1435">
          <cell r="B1435">
            <v>181155</v>
          </cell>
          <cell r="C1435" t="str">
            <v>AccrIncRecBattery</v>
          </cell>
          <cell r="D1435" t="str">
            <v>ARBttymrch</v>
          </cell>
          <cell r="E1435">
            <v>36892</v>
          </cell>
          <cell r="F1435" t="str">
            <v>A</v>
          </cell>
          <cell r="G1435" t="str">
            <v>A</v>
          </cell>
          <cell r="H1435" t="str">
            <v>N</v>
          </cell>
          <cell r="I1435" t="str">
            <v>Asset</v>
          </cell>
          <cell r="J1435">
            <v>0</v>
          </cell>
          <cell r="K1435">
            <v>0</v>
          </cell>
          <cell r="L1435" t="str">
            <v xml:space="preserve"> </v>
          </cell>
          <cell r="M1435" t="str">
            <v xml:space="preserve"> </v>
          </cell>
          <cell r="N1435">
            <v>0</v>
          </cell>
          <cell r="O1435" t="str">
            <v xml:space="preserve"> </v>
          </cell>
          <cell r="P1435">
            <v>0</v>
          </cell>
          <cell r="Q1435">
            <v>0</v>
          </cell>
          <cell r="R1435" t="str">
            <v xml:space="preserve"> </v>
          </cell>
          <cell r="S1435" t="str">
            <v xml:space="preserve"> </v>
          </cell>
        </row>
        <row r="1436">
          <cell r="B1436">
            <v>181155</v>
          </cell>
          <cell r="C1436" t="str">
            <v>AccrIncRecBattery</v>
          </cell>
          <cell r="D1436" t="str">
            <v>ARBttymrch</v>
          </cell>
          <cell r="E1436">
            <v>367</v>
          </cell>
          <cell r="F1436" t="str">
            <v>A</v>
          </cell>
          <cell r="G1436" t="str">
            <v>A</v>
          </cell>
          <cell r="H1436" t="str">
            <v>N</v>
          </cell>
          <cell r="I1436" t="str">
            <v>Asset</v>
          </cell>
          <cell r="J1436">
            <v>0</v>
          </cell>
          <cell r="K1436">
            <v>0</v>
          </cell>
          <cell r="L1436" t="str">
            <v xml:space="preserve"> </v>
          </cell>
          <cell r="M1436" t="str">
            <v xml:space="preserve"> </v>
          </cell>
          <cell r="N1436">
            <v>0</v>
          </cell>
          <cell r="O1436" t="str">
            <v xml:space="preserve"> </v>
          </cell>
          <cell r="P1436">
            <v>0</v>
          </cell>
          <cell r="Q1436">
            <v>0</v>
          </cell>
          <cell r="R1436" t="str">
            <v xml:space="preserve"> </v>
          </cell>
          <cell r="S1436" t="str">
            <v xml:space="preserve"> </v>
          </cell>
        </row>
        <row r="1437">
          <cell r="B1437">
            <v>181160</v>
          </cell>
          <cell r="C1437" t="str">
            <v>AccrIncRecBirchHillIV</v>
          </cell>
          <cell r="D1437" t="str">
            <v>ARBirchH5</v>
          </cell>
          <cell r="E1437">
            <v>36892</v>
          </cell>
          <cell r="F1437" t="str">
            <v>A</v>
          </cell>
          <cell r="G1437" t="str">
            <v>A</v>
          </cell>
          <cell r="H1437" t="str">
            <v>N</v>
          </cell>
          <cell r="I1437" t="str">
            <v>Asset</v>
          </cell>
          <cell r="J1437">
            <v>0</v>
          </cell>
          <cell r="K1437">
            <v>0</v>
          </cell>
          <cell r="L1437" t="str">
            <v xml:space="preserve"> </v>
          </cell>
          <cell r="M1437" t="str">
            <v xml:space="preserve"> </v>
          </cell>
          <cell r="N1437">
            <v>0</v>
          </cell>
          <cell r="O1437" t="str">
            <v xml:space="preserve"> </v>
          </cell>
          <cell r="P1437">
            <v>0</v>
          </cell>
          <cell r="Q1437">
            <v>0</v>
          </cell>
          <cell r="R1437" t="str">
            <v xml:space="preserve"> </v>
          </cell>
          <cell r="S1437" t="str">
            <v xml:space="preserve"> </v>
          </cell>
        </row>
        <row r="1438">
          <cell r="B1438">
            <v>181160</v>
          </cell>
          <cell r="C1438" t="str">
            <v>AccrIncRecBirchHillIV</v>
          </cell>
          <cell r="D1438" t="str">
            <v>ARBirchH5</v>
          </cell>
          <cell r="E1438">
            <v>367</v>
          </cell>
          <cell r="F1438" t="str">
            <v>A</v>
          </cell>
          <cell r="G1438" t="str">
            <v>A</v>
          </cell>
          <cell r="H1438" t="str">
            <v>N</v>
          </cell>
          <cell r="I1438" t="str">
            <v>Asset</v>
          </cell>
          <cell r="J1438">
            <v>0</v>
          </cell>
          <cell r="K1438">
            <v>0</v>
          </cell>
          <cell r="L1438" t="str">
            <v xml:space="preserve"> </v>
          </cell>
          <cell r="M1438" t="str">
            <v xml:space="preserve"> </v>
          </cell>
          <cell r="N1438">
            <v>0</v>
          </cell>
          <cell r="O1438" t="str">
            <v xml:space="preserve"> </v>
          </cell>
          <cell r="P1438">
            <v>0</v>
          </cell>
          <cell r="Q1438">
            <v>0</v>
          </cell>
          <cell r="R1438" t="str">
            <v xml:space="preserve"> </v>
          </cell>
          <cell r="S1438" t="str">
            <v xml:space="preserve"> </v>
          </cell>
        </row>
        <row r="1439">
          <cell r="B1439">
            <v>181165</v>
          </cell>
          <cell r="C1439" t="str">
            <v>AccrIncRecBlackrock</v>
          </cell>
          <cell r="D1439" t="str">
            <v>ARBlackr</v>
          </cell>
          <cell r="E1439">
            <v>36892</v>
          </cell>
          <cell r="F1439" t="str">
            <v>A</v>
          </cell>
          <cell r="G1439" t="str">
            <v>A</v>
          </cell>
          <cell r="H1439" t="str">
            <v>N</v>
          </cell>
          <cell r="I1439" t="str">
            <v>Asset</v>
          </cell>
          <cell r="J1439">
            <v>0</v>
          </cell>
          <cell r="K1439">
            <v>0</v>
          </cell>
          <cell r="L1439" t="str">
            <v xml:space="preserve"> </v>
          </cell>
          <cell r="M1439" t="str">
            <v xml:space="preserve"> </v>
          </cell>
          <cell r="N1439">
            <v>0</v>
          </cell>
          <cell r="O1439" t="str">
            <v xml:space="preserve"> </v>
          </cell>
          <cell r="P1439">
            <v>0</v>
          </cell>
          <cell r="Q1439">
            <v>0</v>
          </cell>
          <cell r="R1439" t="str">
            <v xml:space="preserve"> </v>
          </cell>
          <cell r="S1439" t="str">
            <v xml:space="preserve"> </v>
          </cell>
        </row>
        <row r="1440">
          <cell r="B1440">
            <v>181165</v>
          </cell>
          <cell r="C1440" t="str">
            <v>AccrIncRecBlackrock</v>
          </cell>
          <cell r="D1440" t="str">
            <v>ARBlackr</v>
          </cell>
          <cell r="E1440">
            <v>367</v>
          </cell>
          <cell r="F1440" t="str">
            <v>A</v>
          </cell>
          <cell r="G1440" t="str">
            <v>A</v>
          </cell>
          <cell r="H1440" t="str">
            <v>N</v>
          </cell>
          <cell r="I1440" t="str">
            <v>Asset</v>
          </cell>
          <cell r="J1440">
            <v>0</v>
          </cell>
          <cell r="K1440">
            <v>0</v>
          </cell>
          <cell r="L1440" t="str">
            <v xml:space="preserve"> </v>
          </cell>
          <cell r="M1440" t="str">
            <v xml:space="preserve"> </v>
          </cell>
          <cell r="N1440">
            <v>0</v>
          </cell>
          <cell r="O1440" t="str">
            <v xml:space="preserve"> </v>
          </cell>
          <cell r="P1440">
            <v>0</v>
          </cell>
          <cell r="Q1440">
            <v>0</v>
          </cell>
          <cell r="R1440" t="str">
            <v xml:space="preserve"> </v>
          </cell>
          <cell r="S1440" t="str">
            <v xml:space="preserve"> </v>
          </cell>
        </row>
        <row r="1441">
          <cell r="B1441">
            <v>181170</v>
          </cell>
          <cell r="C1441" t="str">
            <v>AccrIncRecBrandy</v>
          </cell>
          <cell r="D1441" t="str">
            <v>ARBrandywn</v>
          </cell>
          <cell r="E1441">
            <v>36892</v>
          </cell>
          <cell r="F1441" t="str">
            <v>A</v>
          </cell>
          <cell r="G1441" t="str">
            <v>A</v>
          </cell>
          <cell r="H1441" t="str">
            <v>N</v>
          </cell>
          <cell r="I1441" t="str">
            <v>Asset</v>
          </cell>
          <cell r="J1441">
            <v>0</v>
          </cell>
          <cell r="K1441">
            <v>0</v>
          </cell>
          <cell r="L1441" t="str">
            <v xml:space="preserve"> </v>
          </cell>
          <cell r="M1441" t="str">
            <v xml:space="preserve"> </v>
          </cell>
          <cell r="N1441">
            <v>0</v>
          </cell>
          <cell r="O1441" t="str">
            <v xml:space="preserve"> </v>
          </cell>
          <cell r="P1441">
            <v>0</v>
          </cell>
          <cell r="Q1441">
            <v>0</v>
          </cell>
          <cell r="R1441" t="str">
            <v xml:space="preserve"> </v>
          </cell>
          <cell r="S1441" t="str">
            <v xml:space="preserve"> </v>
          </cell>
        </row>
        <row r="1442">
          <cell r="B1442">
            <v>181170</v>
          </cell>
          <cell r="C1442" t="str">
            <v>AccrIncRecBrandy</v>
          </cell>
          <cell r="D1442" t="str">
            <v>ARBrandywn</v>
          </cell>
          <cell r="E1442">
            <v>367</v>
          </cell>
          <cell r="F1442" t="str">
            <v>A</v>
          </cell>
          <cell r="G1442" t="str">
            <v>A</v>
          </cell>
          <cell r="H1442" t="str">
            <v>N</v>
          </cell>
          <cell r="I1442" t="str">
            <v>Asset</v>
          </cell>
          <cell r="J1442">
            <v>0</v>
          </cell>
          <cell r="K1442">
            <v>0</v>
          </cell>
          <cell r="L1442" t="str">
            <v xml:space="preserve"> </v>
          </cell>
          <cell r="M1442" t="str">
            <v xml:space="preserve"> </v>
          </cell>
          <cell r="N1442">
            <v>0</v>
          </cell>
          <cell r="O1442" t="str">
            <v xml:space="preserve"> </v>
          </cell>
          <cell r="P1442">
            <v>0</v>
          </cell>
          <cell r="Q1442">
            <v>0</v>
          </cell>
          <cell r="R1442" t="str">
            <v xml:space="preserve"> </v>
          </cell>
          <cell r="S1442" t="str">
            <v xml:space="preserve"> </v>
          </cell>
        </row>
        <row r="1443">
          <cell r="B1443">
            <v>181175</v>
          </cell>
          <cell r="C1443" t="str">
            <v>AccrIncRecBridgepointeEur</v>
          </cell>
          <cell r="D1443" t="str">
            <v>ARBrgptEur</v>
          </cell>
          <cell r="E1443">
            <v>36892</v>
          </cell>
          <cell r="F1443" t="str">
            <v>A</v>
          </cell>
          <cell r="G1443" t="str">
            <v>A</v>
          </cell>
          <cell r="H1443" t="str">
            <v>N</v>
          </cell>
          <cell r="I1443" t="str">
            <v>Asset</v>
          </cell>
          <cell r="J1443">
            <v>0</v>
          </cell>
          <cell r="K1443">
            <v>0</v>
          </cell>
          <cell r="L1443" t="str">
            <v xml:space="preserve"> </v>
          </cell>
          <cell r="M1443" t="str">
            <v xml:space="preserve"> </v>
          </cell>
          <cell r="N1443">
            <v>0</v>
          </cell>
          <cell r="O1443" t="str">
            <v xml:space="preserve"> </v>
          </cell>
          <cell r="P1443">
            <v>0</v>
          </cell>
          <cell r="Q1443">
            <v>0</v>
          </cell>
          <cell r="R1443" t="str">
            <v xml:space="preserve"> </v>
          </cell>
          <cell r="S1443" t="str">
            <v xml:space="preserve"> </v>
          </cell>
        </row>
        <row r="1444">
          <cell r="B1444">
            <v>181175</v>
          </cell>
          <cell r="C1444" t="str">
            <v>AccrIncRecBridgepointeEur</v>
          </cell>
          <cell r="D1444" t="str">
            <v>ARBrgptEur</v>
          </cell>
          <cell r="E1444">
            <v>367</v>
          </cell>
          <cell r="F1444" t="str">
            <v>A</v>
          </cell>
          <cell r="G1444" t="str">
            <v>A</v>
          </cell>
          <cell r="H1444" t="str">
            <v>N</v>
          </cell>
          <cell r="I1444" t="str">
            <v>Asset</v>
          </cell>
          <cell r="J1444">
            <v>0</v>
          </cell>
          <cell r="K1444">
            <v>0</v>
          </cell>
          <cell r="L1444" t="str">
            <v xml:space="preserve"> </v>
          </cell>
          <cell r="M1444" t="str">
            <v xml:space="preserve"> </v>
          </cell>
          <cell r="N1444">
            <v>0</v>
          </cell>
          <cell r="O1444" t="str">
            <v xml:space="preserve"> </v>
          </cell>
          <cell r="P1444">
            <v>0</v>
          </cell>
          <cell r="Q1444">
            <v>0</v>
          </cell>
          <cell r="R1444" t="str">
            <v xml:space="preserve"> </v>
          </cell>
          <cell r="S1444" t="str">
            <v xml:space="preserve"> </v>
          </cell>
        </row>
        <row r="1445">
          <cell r="B1445">
            <v>181180</v>
          </cell>
          <cell r="C1445" t="str">
            <v>AccrIncRecBridgewaterAW</v>
          </cell>
          <cell r="D1445" t="str">
            <v>ARBrgwtAW</v>
          </cell>
          <cell r="E1445">
            <v>36892</v>
          </cell>
          <cell r="F1445" t="str">
            <v>A</v>
          </cell>
          <cell r="G1445" t="str">
            <v>A</v>
          </cell>
          <cell r="H1445" t="str">
            <v>N</v>
          </cell>
          <cell r="I1445" t="str">
            <v>Asset</v>
          </cell>
          <cell r="J1445">
            <v>0</v>
          </cell>
          <cell r="K1445">
            <v>0</v>
          </cell>
          <cell r="L1445" t="str">
            <v xml:space="preserve"> </v>
          </cell>
          <cell r="M1445" t="str">
            <v xml:space="preserve"> </v>
          </cell>
          <cell r="N1445">
            <v>0</v>
          </cell>
          <cell r="O1445" t="str">
            <v xml:space="preserve"> </v>
          </cell>
          <cell r="P1445">
            <v>0</v>
          </cell>
          <cell r="Q1445">
            <v>0</v>
          </cell>
          <cell r="R1445" t="str">
            <v xml:space="preserve"> </v>
          </cell>
          <cell r="S1445" t="str">
            <v xml:space="preserve"> </v>
          </cell>
        </row>
        <row r="1446">
          <cell r="B1446">
            <v>181180</v>
          </cell>
          <cell r="C1446" t="str">
            <v>AccrIncRecBridgewaterAW</v>
          </cell>
          <cell r="D1446" t="str">
            <v>ARBrgwtAW</v>
          </cell>
          <cell r="E1446">
            <v>367</v>
          </cell>
          <cell r="F1446" t="str">
            <v>A</v>
          </cell>
          <cell r="G1446" t="str">
            <v>A</v>
          </cell>
          <cell r="H1446" t="str">
            <v>N</v>
          </cell>
          <cell r="I1446" t="str">
            <v>Asset</v>
          </cell>
          <cell r="J1446">
            <v>0</v>
          </cell>
          <cell r="K1446">
            <v>0</v>
          </cell>
          <cell r="L1446" t="str">
            <v xml:space="preserve"> </v>
          </cell>
          <cell r="M1446" t="str">
            <v xml:space="preserve"> </v>
          </cell>
          <cell r="N1446">
            <v>0</v>
          </cell>
          <cell r="O1446" t="str">
            <v xml:space="preserve"> </v>
          </cell>
          <cell r="P1446">
            <v>0</v>
          </cell>
          <cell r="Q1446">
            <v>0</v>
          </cell>
          <cell r="R1446" t="str">
            <v xml:space="preserve"> </v>
          </cell>
          <cell r="S1446" t="str">
            <v xml:space="preserve"> </v>
          </cell>
        </row>
        <row r="1447">
          <cell r="B1447">
            <v>181185</v>
          </cell>
          <cell r="C1447" t="str">
            <v>AccrIncRecBridgewaterPure</v>
          </cell>
          <cell r="D1447" t="str">
            <v>ARBrdwtPur</v>
          </cell>
          <cell r="E1447">
            <v>36892</v>
          </cell>
          <cell r="F1447" t="str">
            <v>A</v>
          </cell>
          <cell r="G1447" t="str">
            <v>A</v>
          </cell>
          <cell r="H1447" t="str">
            <v>N</v>
          </cell>
          <cell r="I1447" t="str">
            <v>Asset</v>
          </cell>
          <cell r="J1447">
            <v>0</v>
          </cell>
          <cell r="K1447">
            <v>0</v>
          </cell>
          <cell r="L1447" t="str">
            <v xml:space="preserve"> </v>
          </cell>
          <cell r="M1447" t="str">
            <v xml:space="preserve"> </v>
          </cell>
          <cell r="N1447">
            <v>0</v>
          </cell>
          <cell r="O1447" t="str">
            <v xml:space="preserve"> </v>
          </cell>
          <cell r="P1447">
            <v>0</v>
          </cell>
          <cell r="Q1447">
            <v>0</v>
          </cell>
          <cell r="R1447" t="str">
            <v xml:space="preserve"> </v>
          </cell>
          <cell r="S1447" t="str">
            <v xml:space="preserve"> </v>
          </cell>
        </row>
        <row r="1448">
          <cell r="B1448">
            <v>181185</v>
          </cell>
          <cell r="C1448" t="str">
            <v>AccrIncRecBridgewaterPure</v>
          </cell>
          <cell r="D1448" t="str">
            <v>ARBrdwtPur</v>
          </cell>
          <cell r="E1448">
            <v>367</v>
          </cell>
          <cell r="F1448" t="str">
            <v>A</v>
          </cell>
          <cell r="G1448" t="str">
            <v>A</v>
          </cell>
          <cell r="H1448" t="str">
            <v>N</v>
          </cell>
          <cell r="I1448" t="str">
            <v>Asset</v>
          </cell>
          <cell r="J1448">
            <v>0</v>
          </cell>
          <cell r="K1448">
            <v>0</v>
          </cell>
          <cell r="L1448" t="str">
            <v xml:space="preserve"> </v>
          </cell>
          <cell r="M1448" t="str">
            <v xml:space="preserve"> </v>
          </cell>
          <cell r="N1448">
            <v>0</v>
          </cell>
          <cell r="O1448" t="str">
            <v xml:space="preserve"> </v>
          </cell>
          <cell r="P1448">
            <v>0</v>
          </cell>
          <cell r="Q1448">
            <v>0</v>
          </cell>
          <cell r="R1448" t="str">
            <v xml:space="preserve"> </v>
          </cell>
          <cell r="S1448" t="str">
            <v xml:space="preserve"> </v>
          </cell>
        </row>
        <row r="1449">
          <cell r="B1449">
            <v>181200</v>
          </cell>
          <cell r="C1449" t="str">
            <v>AccrIncRecBRLC</v>
          </cell>
          <cell r="D1449" t="str">
            <v>ARBRMSCILC</v>
          </cell>
          <cell r="E1449">
            <v>36892</v>
          </cell>
          <cell r="F1449" t="str">
            <v>A</v>
          </cell>
          <cell r="G1449" t="str">
            <v>A</v>
          </cell>
          <cell r="H1449" t="str">
            <v>N</v>
          </cell>
          <cell r="I1449" t="str">
            <v>Asset</v>
          </cell>
          <cell r="J1449">
            <v>0</v>
          </cell>
          <cell r="K1449">
            <v>0</v>
          </cell>
          <cell r="L1449" t="str">
            <v xml:space="preserve"> </v>
          </cell>
          <cell r="M1449" t="str">
            <v xml:space="preserve"> </v>
          </cell>
          <cell r="N1449">
            <v>0</v>
          </cell>
          <cell r="O1449" t="str">
            <v xml:space="preserve"> </v>
          </cell>
          <cell r="P1449">
            <v>0</v>
          </cell>
          <cell r="Q1449">
            <v>0</v>
          </cell>
          <cell r="R1449" t="str">
            <v xml:space="preserve"> </v>
          </cell>
          <cell r="S1449" t="str">
            <v xml:space="preserve"> </v>
          </cell>
        </row>
        <row r="1450">
          <cell r="B1450">
            <v>181200</v>
          </cell>
          <cell r="C1450" t="str">
            <v>AccrIncRecBRLC</v>
          </cell>
          <cell r="D1450" t="str">
            <v>ARBRMSCILC</v>
          </cell>
          <cell r="E1450">
            <v>367</v>
          </cell>
          <cell r="F1450" t="str">
            <v>A</v>
          </cell>
          <cell r="G1450" t="str">
            <v>A</v>
          </cell>
          <cell r="H1450" t="str">
            <v>N</v>
          </cell>
          <cell r="I1450" t="str">
            <v>Asset</v>
          </cell>
          <cell r="J1450">
            <v>0</v>
          </cell>
          <cell r="K1450">
            <v>0</v>
          </cell>
          <cell r="L1450" t="str">
            <v xml:space="preserve"> </v>
          </cell>
          <cell r="M1450" t="str">
            <v xml:space="preserve"> </v>
          </cell>
          <cell r="N1450">
            <v>0</v>
          </cell>
          <cell r="O1450" t="str">
            <v xml:space="preserve"> </v>
          </cell>
          <cell r="P1450">
            <v>0</v>
          </cell>
          <cell r="Q1450">
            <v>0</v>
          </cell>
          <cell r="R1450" t="str">
            <v xml:space="preserve"> </v>
          </cell>
          <cell r="S1450" t="str">
            <v xml:space="preserve"> </v>
          </cell>
        </row>
        <row r="1451">
          <cell r="B1451">
            <v>181205</v>
          </cell>
          <cell r="C1451" t="str">
            <v>AccrIncRecBRSC</v>
          </cell>
          <cell r="D1451" t="str">
            <v>ARBRMSCISC</v>
          </cell>
          <cell r="E1451">
            <v>36892</v>
          </cell>
          <cell r="F1451" t="str">
            <v>A</v>
          </cell>
          <cell r="G1451" t="str">
            <v>A</v>
          </cell>
          <cell r="H1451" t="str">
            <v>N</v>
          </cell>
          <cell r="I1451" t="str">
            <v>Asset</v>
          </cell>
          <cell r="J1451">
            <v>0</v>
          </cell>
          <cell r="K1451">
            <v>0</v>
          </cell>
          <cell r="L1451" t="str">
            <v xml:space="preserve"> </v>
          </cell>
          <cell r="M1451" t="str">
            <v xml:space="preserve"> </v>
          </cell>
          <cell r="N1451">
            <v>0</v>
          </cell>
          <cell r="O1451" t="str">
            <v xml:space="preserve"> </v>
          </cell>
          <cell r="P1451">
            <v>0</v>
          </cell>
          <cell r="Q1451">
            <v>0</v>
          </cell>
          <cell r="R1451" t="str">
            <v xml:space="preserve"> </v>
          </cell>
          <cell r="S1451" t="str">
            <v xml:space="preserve"> </v>
          </cell>
        </row>
        <row r="1452">
          <cell r="B1452">
            <v>181205</v>
          </cell>
          <cell r="C1452" t="str">
            <v>AccrIncRecBRSC</v>
          </cell>
          <cell r="D1452" t="str">
            <v>ARBRMSCISC</v>
          </cell>
          <cell r="E1452">
            <v>367</v>
          </cell>
          <cell r="F1452" t="str">
            <v>A</v>
          </cell>
          <cell r="G1452" t="str">
            <v>A</v>
          </cell>
          <cell r="H1452" t="str">
            <v>N</v>
          </cell>
          <cell r="I1452" t="str">
            <v>Asset</v>
          </cell>
          <cell r="J1452">
            <v>0</v>
          </cell>
          <cell r="K1452">
            <v>0</v>
          </cell>
          <cell r="L1452" t="str">
            <v xml:space="preserve"> </v>
          </cell>
          <cell r="M1452" t="str">
            <v xml:space="preserve"> </v>
          </cell>
          <cell r="N1452">
            <v>0</v>
          </cell>
          <cell r="O1452" t="str">
            <v xml:space="preserve"> </v>
          </cell>
          <cell r="P1452">
            <v>0</v>
          </cell>
          <cell r="Q1452">
            <v>0</v>
          </cell>
          <cell r="R1452" t="str">
            <v xml:space="preserve"> </v>
          </cell>
          <cell r="S1452" t="str">
            <v xml:space="preserve"> </v>
          </cell>
        </row>
        <row r="1453">
          <cell r="B1453">
            <v>181210</v>
          </cell>
          <cell r="C1453" t="str">
            <v>AccrIncRecBRockEQ</v>
          </cell>
          <cell r="D1453" t="str">
            <v>ARBREqIndx</v>
          </cell>
          <cell r="E1453">
            <v>36892</v>
          </cell>
          <cell r="F1453" t="str">
            <v>A</v>
          </cell>
          <cell r="G1453" t="str">
            <v>A</v>
          </cell>
          <cell r="H1453" t="str">
            <v>N</v>
          </cell>
          <cell r="I1453" t="str">
            <v>Asset</v>
          </cell>
          <cell r="J1453">
            <v>0</v>
          </cell>
          <cell r="K1453">
            <v>0</v>
          </cell>
          <cell r="L1453" t="str">
            <v xml:space="preserve"> </v>
          </cell>
          <cell r="M1453" t="str">
            <v xml:space="preserve"> </v>
          </cell>
          <cell r="N1453">
            <v>0</v>
          </cell>
          <cell r="O1453" t="str">
            <v xml:space="preserve"> </v>
          </cell>
          <cell r="P1453">
            <v>0</v>
          </cell>
          <cell r="Q1453">
            <v>0</v>
          </cell>
          <cell r="R1453" t="str">
            <v xml:space="preserve"> </v>
          </cell>
          <cell r="S1453" t="str">
            <v xml:space="preserve"> </v>
          </cell>
        </row>
        <row r="1454">
          <cell r="B1454">
            <v>181210</v>
          </cell>
          <cell r="C1454" t="str">
            <v>AccrIncRecBRockEQ</v>
          </cell>
          <cell r="D1454" t="str">
            <v>ARBREqIndx</v>
          </cell>
          <cell r="E1454">
            <v>367</v>
          </cell>
          <cell r="F1454" t="str">
            <v>A</v>
          </cell>
          <cell r="G1454" t="str">
            <v>A</v>
          </cell>
          <cell r="H1454" t="str">
            <v>N</v>
          </cell>
          <cell r="I1454" t="str">
            <v>Asset</v>
          </cell>
          <cell r="J1454">
            <v>0</v>
          </cell>
          <cell r="K1454">
            <v>0</v>
          </cell>
          <cell r="L1454" t="str">
            <v xml:space="preserve"> </v>
          </cell>
          <cell r="M1454" t="str">
            <v xml:space="preserve"> </v>
          </cell>
          <cell r="N1454">
            <v>0</v>
          </cell>
          <cell r="O1454" t="str">
            <v xml:space="preserve"> </v>
          </cell>
          <cell r="P1454">
            <v>0</v>
          </cell>
          <cell r="Q1454">
            <v>0</v>
          </cell>
          <cell r="R1454" t="str">
            <v xml:space="preserve"> </v>
          </cell>
          <cell r="S1454" t="str">
            <v xml:space="preserve"> </v>
          </cell>
        </row>
        <row r="1455">
          <cell r="B1455">
            <v>181215</v>
          </cell>
          <cell r="C1455" t="str">
            <v>AccrIncRecBRockRuss</v>
          </cell>
          <cell r="D1455" t="str">
            <v>ARBRockR</v>
          </cell>
          <cell r="E1455">
            <v>36892</v>
          </cell>
          <cell r="F1455" t="str">
            <v>A</v>
          </cell>
          <cell r="G1455" t="str">
            <v>A</v>
          </cell>
          <cell r="H1455" t="str">
            <v>N</v>
          </cell>
          <cell r="I1455" t="str">
            <v>Asset</v>
          </cell>
          <cell r="J1455">
            <v>0</v>
          </cell>
          <cell r="K1455">
            <v>0</v>
          </cell>
          <cell r="L1455" t="str">
            <v xml:space="preserve"> </v>
          </cell>
          <cell r="M1455" t="str">
            <v xml:space="preserve"> </v>
          </cell>
          <cell r="N1455">
            <v>0</v>
          </cell>
          <cell r="O1455" t="str">
            <v xml:space="preserve"> </v>
          </cell>
          <cell r="P1455">
            <v>0</v>
          </cell>
          <cell r="Q1455">
            <v>0</v>
          </cell>
          <cell r="R1455" t="str">
            <v xml:space="preserve"> </v>
          </cell>
          <cell r="S1455" t="str">
            <v xml:space="preserve"> </v>
          </cell>
        </row>
        <row r="1456">
          <cell r="B1456">
            <v>181215</v>
          </cell>
          <cell r="C1456" t="str">
            <v>AccrIncRecBRockRuss</v>
          </cell>
          <cell r="D1456" t="str">
            <v>ARBRockR</v>
          </cell>
          <cell r="E1456">
            <v>367</v>
          </cell>
          <cell r="F1456" t="str">
            <v>A</v>
          </cell>
          <cell r="G1456" t="str">
            <v>A</v>
          </cell>
          <cell r="H1456" t="str">
            <v>N</v>
          </cell>
          <cell r="I1456" t="str">
            <v>Asset</v>
          </cell>
          <cell r="J1456">
            <v>0</v>
          </cell>
          <cell r="K1456">
            <v>0</v>
          </cell>
          <cell r="L1456" t="str">
            <v xml:space="preserve"> </v>
          </cell>
          <cell r="M1456" t="str">
            <v xml:space="preserve"> </v>
          </cell>
          <cell r="N1456">
            <v>0</v>
          </cell>
          <cell r="O1456" t="str">
            <v xml:space="preserve"> </v>
          </cell>
          <cell r="P1456">
            <v>0</v>
          </cell>
          <cell r="Q1456">
            <v>0</v>
          </cell>
          <cell r="R1456" t="str">
            <v xml:space="preserve"> </v>
          </cell>
          <cell r="S1456" t="str">
            <v xml:space="preserve"> </v>
          </cell>
        </row>
        <row r="1457">
          <cell r="B1457">
            <v>181220</v>
          </cell>
          <cell r="C1457" t="str">
            <v>AccrIncRecBrownBrosHarr</v>
          </cell>
          <cell r="D1457" t="str">
            <v>ARBrownBro</v>
          </cell>
          <cell r="E1457">
            <v>36892</v>
          </cell>
          <cell r="F1457" t="str">
            <v>A</v>
          </cell>
          <cell r="G1457" t="str">
            <v>A</v>
          </cell>
          <cell r="H1457" t="str">
            <v>N</v>
          </cell>
          <cell r="I1457" t="str">
            <v>Asset</v>
          </cell>
          <cell r="J1457">
            <v>0</v>
          </cell>
          <cell r="K1457">
            <v>0</v>
          </cell>
          <cell r="L1457" t="str">
            <v xml:space="preserve"> </v>
          </cell>
          <cell r="M1457" t="str">
            <v xml:space="preserve"> </v>
          </cell>
          <cell r="N1457">
            <v>0</v>
          </cell>
          <cell r="O1457" t="str">
            <v xml:space="preserve"> </v>
          </cell>
          <cell r="P1457">
            <v>0</v>
          </cell>
          <cell r="Q1457">
            <v>0</v>
          </cell>
          <cell r="R1457" t="str">
            <v xml:space="preserve"> </v>
          </cell>
          <cell r="S1457" t="str">
            <v xml:space="preserve"> </v>
          </cell>
        </row>
        <row r="1458">
          <cell r="B1458">
            <v>181220</v>
          </cell>
          <cell r="C1458" t="str">
            <v>AccrIncRecBrownBrosHarr</v>
          </cell>
          <cell r="D1458" t="str">
            <v>ARBrownBro</v>
          </cell>
          <cell r="E1458">
            <v>367</v>
          </cell>
          <cell r="F1458" t="str">
            <v>A</v>
          </cell>
          <cell r="G1458" t="str">
            <v>A</v>
          </cell>
          <cell r="H1458" t="str">
            <v>N</v>
          </cell>
          <cell r="I1458" t="str">
            <v>Asset</v>
          </cell>
          <cell r="J1458">
            <v>0</v>
          </cell>
          <cell r="K1458">
            <v>0</v>
          </cell>
          <cell r="L1458" t="str">
            <v xml:space="preserve"> </v>
          </cell>
          <cell r="M1458" t="str">
            <v xml:space="preserve"> </v>
          </cell>
          <cell r="N1458">
            <v>0</v>
          </cell>
          <cell r="O1458" t="str">
            <v xml:space="preserve"> </v>
          </cell>
          <cell r="P1458">
            <v>0</v>
          </cell>
          <cell r="Q1458">
            <v>0</v>
          </cell>
          <cell r="R1458" t="str">
            <v xml:space="preserve"> </v>
          </cell>
          <cell r="S1458" t="str">
            <v xml:space="preserve"> </v>
          </cell>
        </row>
        <row r="1459">
          <cell r="B1459">
            <v>181225</v>
          </cell>
          <cell r="C1459" t="str">
            <v>AccrIncRecCapulaGlobal</v>
          </cell>
          <cell r="D1459" t="str">
            <v>ARCapGlobl</v>
          </cell>
          <cell r="E1459">
            <v>36892</v>
          </cell>
          <cell r="F1459" t="str">
            <v>A</v>
          </cell>
          <cell r="G1459" t="str">
            <v>A</v>
          </cell>
          <cell r="H1459" t="str">
            <v>N</v>
          </cell>
          <cell r="I1459" t="str">
            <v>Asset</v>
          </cell>
          <cell r="J1459">
            <v>0</v>
          </cell>
          <cell r="K1459">
            <v>0</v>
          </cell>
          <cell r="L1459" t="str">
            <v xml:space="preserve"> </v>
          </cell>
          <cell r="M1459" t="str">
            <v xml:space="preserve"> </v>
          </cell>
          <cell r="N1459">
            <v>0</v>
          </cell>
          <cell r="O1459" t="str">
            <v xml:space="preserve"> </v>
          </cell>
          <cell r="P1459">
            <v>0</v>
          </cell>
          <cell r="Q1459">
            <v>0</v>
          </cell>
          <cell r="R1459" t="str">
            <v xml:space="preserve"> </v>
          </cell>
          <cell r="S1459" t="str">
            <v xml:space="preserve"> </v>
          </cell>
        </row>
        <row r="1460">
          <cell r="B1460">
            <v>181225</v>
          </cell>
          <cell r="C1460" t="str">
            <v>AccrIncRecCapulaGlobal</v>
          </cell>
          <cell r="D1460" t="str">
            <v>ARCapGlobl</v>
          </cell>
          <cell r="E1460">
            <v>367</v>
          </cell>
          <cell r="F1460" t="str">
            <v>A</v>
          </cell>
          <cell r="G1460" t="str">
            <v>A</v>
          </cell>
          <cell r="H1460" t="str">
            <v>N</v>
          </cell>
          <cell r="I1460" t="str">
            <v>Asset</v>
          </cell>
          <cell r="J1460">
            <v>0</v>
          </cell>
          <cell r="K1460">
            <v>0</v>
          </cell>
          <cell r="L1460" t="str">
            <v xml:space="preserve"> </v>
          </cell>
          <cell r="M1460" t="str">
            <v xml:space="preserve"> </v>
          </cell>
          <cell r="N1460">
            <v>0</v>
          </cell>
          <cell r="O1460" t="str">
            <v xml:space="preserve"> </v>
          </cell>
          <cell r="P1460">
            <v>0</v>
          </cell>
          <cell r="Q1460">
            <v>0</v>
          </cell>
          <cell r="R1460" t="str">
            <v xml:space="preserve"> </v>
          </cell>
          <cell r="S1460" t="str">
            <v xml:space="preserve"> </v>
          </cell>
        </row>
        <row r="1461">
          <cell r="B1461">
            <v>181230</v>
          </cell>
          <cell r="C1461" t="str">
            <v>AccrIncRecCaspianSelect</v>
          </cell>
          <cell r="D1461" t="str">
            <v>ARCaspian</v>
          </cell>
          <cell r="E1461">
            <v>36892</v>
          </cell>
          <cell r="F1461" t="str">
            <v>A</v>
          </cell>
          <cell r="G1461" t="str">
            <v>A</v>
          </cell>
          <cell r="H1461" t="str">
            <v>N</v>
          </cell>
          <cell r="I1461" t="str">
            <v>Asset</v>
          </cell>
          <cell r="J1461">
            <v>0</v>
          </cell>
          <cell r="K1461">
            <v>0</v>
          </cell>
          <cell r="L1461" t="str">
            <v xml:space="preserve"> </v>
          </cell>
          <cell r="M1461" t="str">
            <v xml:space="preserve"> </v>
          </cell>
          <cell r="N1461">
            <v>0</v>
          </cell>
          <cell r="O1461" t="str">
            <v xml:space="preserve"> </v>
          </cell>
          <cell r="P1461">
            <v>0</v>
          </cell>
          <cell r="Q1461">
            <v>0</v>
          </cell>
          <cell r="R1461" t="str">
            <v xml:space="preserve"> </v>
          </cell>
          <cell r="S1461" t="str">
            <v xml:space="preserve"> </v>
          </cell>
        </row>
        <row r="1462">
          <cell r="B1462">
            <v>181230</v>
          </cell>
          <cell r="C1462" t="str">
            <v>AccrIncRecCaspianSelect</v>
          </cell>
          <cell r="D1462" t="str">
            <v>ARCaspian</v>
          </cell>
          <cell r="E1462">
            <v>367</v>
          </cell>
          <cell r="F1462" t="str">
            <v>A</v>
          </cell>
          <cell r="G1462" t="str">
            <v>A</v>
          </cell>
          <cell r="H1462" t="str">
            <v>N</v>
          </cell>
          <cell r="I1462" t="str">
            <v>Asset</v>
          </cell>
          <cell r="J1462">
            <v>0</v>
          </cell>
          <cell r="K1462">
            <v>0</v>
          </cell>
          <cell r="L1462" t="str">
            <v xml:space="preserve"> </v>
          </cell>
          <cell r="M1462" t="str">
            <v xml:space="preserve"> </v>
          </cell>
          <cell r="N1462">
            <v>0</v>
          </cell>
          <cell r="O1462" t="str">
            <v xml:space="preserve"> </v>
          </cell>
          <cell r="P1462">
            <v>0</v>
          </cell>
          <cell r="Q1462">
            <v>0</v>
          </cell>
          <cell r="R1462" t="str">
            <v xml:space="preserve"> </v>
          </cell>
          <cell r="S1462" t="str">
            <v xml:space="preserve"> </v>
          </cell>
        </row>
        <row r="1463">
          <cell r="B1463">
            <v>181235</v>
          </cell>
          <cell r="C1463" t="str">
            <v>AccrIncRecCHVII</v>
          </cell>
          <cell r="D1463" t="str">
            <v>ARCH7</v>
          </cell>
          <cell r="E1463">
            <v>36892</v>
          </cell>
          <cell r="F1463" t="str">
            <v>A</v>
          </cell>
          <cell r="G1463" t="str">
            <v>A</v>
          </cell>
          <cell r="H1463" t="str">
            <v>N</v>
          </cell>
          <cell r="I1463" t="str">
            <v>Asset</v>
          </cell>
          <cell r="J1463">
            <v>0</v>
          </cell>
          <cell r="K1463">
            <v>0</v>
          </cell>
          <cell r="L1463" t="str">
            <v xml:space="preserve"> </v>
          </cell>
          <cell r="M1463" t="str">
            <v xml:space="preserve"> </v>
          </cell>
          <cell r="N1463">
            <v>0</v>
          </cell>
          <cell r="O1463" t="str">
            <v xml:space="preserve"> </v>
          </cell>
          <cell r="P1463">
            <v>0</v>
          </cell>
          <cell r="Q1463">
            <v>0</v>
          </cell>
          <cell r="R1463" t="str">
            <v xml:space="preserve"> </v>
          </cell>
          <cell r="S1463" t="str">
            <v xml:space="preserve"> </v>
          </cell>
        </row>
        <row r="1464">
          <cell r="B1464">
            <v>181235</v>
          </cell>
          <cell r="C1464" t="str">
            <v>AccrIncRecCHVII</v>
          </cell>
          <cell r="D1464" t="str">
            <v>ARCH7</v>
          </cell>
          <cell r="E1464">
            <v>367</v>
          </cell>
          <cell r="F1464" t="str">
            <v>A</v>
          </cell>
          <cell r="G1464" t="str">
            <v>A</v>
          </cell>
          <cell r="H1464" t="str">
            <v>N</v>
          </cell>
          <cell r="I1464" t="str">
            <v>Asset</v>
          </cell>
          <cell r="J1464">
            <v>0</v>
          </cell>
          <cell r="K1464">
            <v>0</v>
          </cell>
          <cell r="L1464" t="str">
            <v xml:space="preserve"> </v>
          </cell>
          <cell r="M1464" t="str">
            <v xml:space="preserve"> </v>
          </cell>
          <cell r="N1464">
            <v>0</v>
          </cell>
          <cell r="O1464" t="str">
            <v xml:space="preserve"> </v>
          </cell>
          <cell r="P1464">
            <v>0</v>
          </cell>
          <cell r="Q1464">
            <v>0</v>
          </cell>
          <cell r="R1464" t="str">
            <v xml:space="preserve"> </v>
          </cell>
          <cell r="S1464" t="str">
            <v xml:space="preserve"> </v>
          </cell>
        </row>
        <row r="1465">
          <cell r="B1465">
            <v>181240</v>
          </cell>
          <cell r="C1465" t="str">
            <v>AccrIncRecClifton</v>
          </cell>
          <cell r="D1465" t="str">
            <v>ARClifton</v>
          </cell>
          <cell r="E1465">
            <v>36892</v>
          </cell>
          <cell r="F1465" t="str">
            <v>A</v>
          </cell>
          <cell r="G1465" t="str">
            <v>A</v>
          </cell>
          <cell r="H1465" t="str">
            <v>N</v>
          </cell>
          <cell r="I1465" t="str">
            <v>Asset</v>
          </cell>
          <cell r="J1465">
            <v>0</v>
          </cell>
          <cell r="K1465">
            <v>0</v>
          </cell>
          <cell r="L1465" t="str">
            <v xml:space="preserve"> </v>
          </cell>
          <cell r="M1465" t="str">
            <v xml:space="preserve"> </v>
          </cell>
          <cell r="N1465">
            <v>0</v>
          </cell>
          <cell r="O1465" t="str">
            <v xml:space="preserve"> </v>
          </cell>
          <cell r="P1465">
            <v>0</v>
          </cell>
          <cell r="Q1465">
            <v>0</v>
          </cell>
          <cell r="R1465" t="str">
            <v xml:space="preserve"> </v>
          </cell>
          <cell r="S1465" t="str">
            <v xml:space="preserve"> </v>
          </cell>
        </row>
        <row r="1466">
          <cell r="B1466">
            <v>181240</v>
          </cell>
          <cell r="C1466" t="str">
            <v>AccrIncRecClifton</v>
          </cell>
          <cell r="D1466" t="str">
            <v>ARClifton</v>
          </cell>
          <cell r="E1466">
            <v>367</v>
          </cell>
          <cell r="F1466" t="str">
            <v>A</v>
          </cell>
          <cell r="G1466" t="str">
            <v>A</v>
          </cell>
          <cell r="H1466" t="str">
            <v>N</v>
          </cell>
          <cell r="I1466" t="str">
            <v>Asset</v>
          </cell>
          <cell r="J1466">
            <v>0</v>
          </cell>
          <cell r="K1466">
            <v>0</v>
          </cell>
          <cell r="L1466" t="str">
            <v xml:space="preserve"> </v>
          </cell>
          <cell r="M1466" t="str">
            <v xml:space="preserve"> </v>
          </cell>
          <cell r="N1466">
            <v>0</v>
          </cell>
          <cell r="O1466" t="str">
            <v xml:space="preserve"> </v>
          </cell>
          <cell r="P1466">
            <v>0</v>
          </cell>
          <cell r="Q1466">
            <v>0</v>
          </cell>
          <cell r="R1466" t="str">
            <v xml:space="preserve"> </v>
          </cell>
          <cell r="S1466" t="str">
            <v xml:space="preserve"> </v>
          </cell>
        </row>
        <row r="1467">
          <cell r="B1467">
            <v>181245</v>
          </cell>
          <cell r="C1467" t="str">
            <v>AccrIncRecColonyVIII</v>
          </cell>
          <cell r="D1467" t="str">
            <v>ARColony8</v>
          </cell>
          <cell r="E1467">
            <v>36892</v>
          </cell>
          <cell r="F1467" t="str">
            <v>A</v>
          </cell>
          <cell r="G1467" t="str">
            <v>A</v>
          </cell>
          <cell r="H1467" t="str">
            <v>N</v>
          </cell>
          <cell r="I1467" t="str">
            <v>Asset</v>
          </cell>
          <cell r="J1467">
            <v>0</v>
          </cell>
          <cell r="K1467">
            <v>0</v>
          </cell>
          <cell r="L1467" t="str">
            <v xml:space="preserve"> </v>
          </cell>
          <cell r="M1467" t="str">
            <v xml:space="preserve"> </v>
          </cell>
          <cell r="N1467">
            <v>0</v>
          </cell>
          <cell r="O1467" t="str">
            <v xml:space="preserve"> </v>
          </cell>
          <cell r="P1467">
            <v>0</v>
          </cell>
          <cell r="Q1467">
            <v>0</v>
          </cell>
          <cell r="R1467" t="str">
            <v xml:space="preserve"> </v>
          </cell>
          <cell r="S1467" t="str">
            <v xml:space="preserve"> </v>
          </cell>
        </row>
        <row r="1468">
          <cell r="B1468">
            <v>181245</v>
          </cell>
          <cell r="C1468" t="str">
            <v>AccrIncRecColonyVIII</v>
          </cell>
          <cell r="D1468" t="str">
            <v>ARColony8</v>
          </cell>
          <cell r="E1468">
            <v>367</v>
          </cell>
          <cell r="F1468" t="str">
            <v>A</v>
          </cell>
          <cell r="G1468" t="str">
            <v>A</v>
          </cell>
          <cell r="H1468" t="str">
            <v>N</v>
          </cell>
          <cell r="I1468" t="str">
            <v>Asset</v>
          </cell>
          <cell r="J1468">
            <v>0</v>
          </cell>
          <cell r="K1468">
            <v>0</v>
          </cell>
          <cell r="L1468" t="str">
            <v xml:space="preserve"> </v>
          </cell>
          <cell r="M1468" t="str">
            <v xml:space="preserve"> </v>
          </cell>
          <cell r="N1468">
            <v>0</v>
          </cell>
          <cell r="O1468" t="str">
            <v xml:space="preserve"> </v>
          </cell>
          <cell r="P1468">
            <v>0</v>
          </cell>
          <cell r="Q1468">
            <v>0</v>
          </cell>
          <cell r="R1468" t="str">
            <v xml:space="preserve"> </v>
          </cell>
          <cell r="S1468" t="str">
            <v xml:space="preserve"> </v>
          </cell>
        </row>
        <row r="1469">
          <cell r="B1469">
            <v>181250</v>
          </cell>
          <cell r="C1469" t="str">
            <v>AccrIncRecCommodities</v>
          </cell>
          <cell r="D1469" t="str">
            <v>ARCommod</v>
          </cell>
          <cell r="E1469">
            <v>36892</v>
          </cell>
          <cell r="F1469" t="str">
            <v>A</v>
          </cell>
          <cell r="G1469" t="str">
            <v>A</v>
          </cell>
          <cell r="H1469" t="str">
            <v>N</v>
          </cell>
          <cell r="I1469" t="str">
            <v>Asset</v>
          </cell>
          <cell r="J1469">
            <v>0</v>
          </cell>
          <cell r="K1469">
            <v>0</v>
          </cell>
          <cell r="L1469" t="str">
            <v xml:space="preserve"> </v>
          </cell>
          <cell r="M1469" t="str">
            <v xml:space="preserve"> </v>
          </cell>
          <cell r="N1469">
            <v>0</v>
          </cell>
          <cell r="O1469" t="str">
            <v xml:space="preserve"> </v>
          </cell>
          <cell r="P1469">
            <v>0</v>
          </cell>
          <cell r="Q1469">
            <v>0</v>
          </cell>
          <cell r="R1469" t="str">
            <v xml:space="preserve"> </v>
          </cell>
          <cell r="S1469" t="str">
            <v xml:space="preserve"> </v>
          </cell>
        </row>
        <row r="1470">
          <cell r="B1470">
            <v>181250</v>
          </cell>
          <cell r="C1470" t="str">
            <v>AccrIncRecCommodities</v>
          </cell>
          <cell r="D1470" t="str">
            <v>ARCommod</v>
          </cell>
          <cell r="E1470">
            <v>367</v>
          </cell>
          <cell r="F1470" t="str">
            <v>A</v>
          </cell>
          <cell r="G1470" t="str">
            <v>A</v>
          </cell>
          <cell r="H1470" t="str">
            <v>N</v>
          </cell>
          <cell r="I1470" t="str">
            <v>Asset</v>
          </cell>
          <cell r="J1470">
            <v>0</v>
          </cell>
          <cell r="K1470">
            <v>0</v>
          </cell>
          <cell r="L1470" t="str">
            <v xml:space="preserve"> </v>
          </cell>
          <cell r="M1470" t="str">
            <v xml:space="preserve"> </v>
          </cell>
          <cell r="N1470">
            <v>0</v>
          </cell>
          <cell r="O1470" t="str">
            <v xml:space="preserve"> </v>
          </cell>
          <cell r="P1470">
            <v>0</v>
          </cell>
          <cell r="Q1470">
            <v>0</v>
          </cell>
          <cell r="R1470" t="str">
            <v xml:space="preserve"> </v>
          </cell>
          <cell r="S1470" t="str">
            <v xml:space="preserve"> </v>
          </cell>
        </row>
        <row r="1471">
          <cell r="B1471">
            <v>181255</v>
          </cell>
          <cell r="C1471" t="str">
            <v>AccrIncRecCyrusOppII</v>
          </cell>
          <cell r="D1471" t="str">
            <v>ARCyprus</v>
          </cell>
          <cell r="E1471">
            <v>36892</v>
          </cell>
          <cell r="F1471" t="str">
            <v>A</v>
          </cell>
          <cell r="G1471" t="str">
            <v>A</v>
          </cell>
          <cell r="H1471" t="str">
            <v>N</v>
          </cell>
          <cell r="I1471" t="str">
            <v>Asset</v>
          </cell>
          <cell r="J1471">
            <v>0</v>
          </cell>
          <cell r="K1471">
            <v>0</v>
          </cell>
          <cell r="L1471" t="str">
            <v xml:space="preserve"> </v>
          </cell>
          <cell r="M1471" t="str">
            <v xml:space="preserve"> </v>
          </cell>
          <cell r="N1471">
            <v>0</v>
          </cell>
          <cell r="O1471" t="str">
            <v xml:space="preserve"> </v>
          </cell>
          <cell r="P1471">
            <v>0</v>
          </cell>
          <cell r="Q1471">
            <v>0</v>
          </cell>
          <cell r="R1471" t="str">
            <v xml:space="preserve"> </v>
          </cell>
          <cell r="S1471" t="str">
            <v xml:space="preserve"> </v>
          </cell>
        </row>
        <row r="1472">
          <cell r="B1472">
            <v>181255</v>
          </cell>
          <cell r="C1472" t="str">
            <v>AccrIncRecCyrusOppII</v>
          </cell>
          <cell r="D1472" t="str">
            <v>ARCyprus</v>
          </cell>
          <cell r="E1472">
            <v>367</v>
          </cell>
          <cell r="F1472" t="str">
            <v>A</v>
          </cell>
          <cell r="G1472" t="str">
            <v>A</v>
          </cell>
          <cell r="H1472" t="str">
            <v>N</v>
          </cell>
          <cell r="I1472" t="str">
            <v>Asset</v>
          </cell>
          <cell r="J1472">
            <v>0</v>
          </cell>
          <cell r="K1472">
            <v>0</v>
          </cell>
          <cell r="L1472" t="str">
            <v xml:space="preserve"> </v>
          </cell>
          <cell r="M1472" t="str">
            <v xml:space="preserve"> </v>
          </cell>
          <cell r="N1472">
            <v>0</v>
          </cell>
          <cell r="O1472" t="str">
            <v xml:space="preserve"> </v>
          </cell>
          <cell r="P1472">
            <v>0</v>
          </cell>
          <cell r="Q1472">
            <v>0</v>
          </cell>
          <cell r="R1472" t="str">
            <v xml:space="preserve"> </v>
          </cell>
          <cell r="S1472" t="str">
            <v xml:space="preserve"> </v>
          </cell>
        </row>
        <row r="1473">
          <cell r="B1473">
            <v>181260</v>
          </cell>
          <cell r="C1473" t="str">
            <v>AccrIncRecDavidsonKempner</v>
          </cell>
          <cell r="D1473" t="str">
            <v>ARDavKemp</v>
          </cell>
          <cell r="E1473">
            <v>36892</v>
          </cell>
          <cell r="F1473" t="str">
            <v>A</v>
          </cell>
          <cell r="G1473" t="str">
            <v>A</v>
          </cell>
          <cell r="H1473" t="str">
            <v>N</v>
          </cell>
          <cell r="I1473" t="str">
            <v>Asset</v>
          </cell>
          <cell r="J1473">
            <v>0</v>
          </cell>
          <cell r="K1473">
            <v>0</v>
          </cell>
          <cell r="L1473" t="str">
            <v xml:space="preserve"> </v>
          </cell>
          <cell r="M1473" t="str">
            <v xml:space="preserve"> </v>
          </cell>
          <cell r="N1473">
            <v>0</v>
          </cell>
          <cell r="O1473" t="str">
            <v xml:space="preserve"> </v>
          </cell>
          <cell r="P1473">
            <v>0</v>
          </cell>
          <cell r="Q1473">
            <v>0</v>
          </cell>
          <cell r="R1473" t="str">
            <v xml:space="preserve"> </v>
          </cell>
          <cell r="S1473" t="str">
            <v xml:space="preserve"> </v>
          </cell>
        </row>
        <row r="1474">
          <cell r="B1474">
            <v>181260</v>
          </cell>
          <cell r="C1474" t="str">
            <v>AccrIncRecDavidsonKempner</v>
          </cell>
          <cell r="D1474" t="str">
            <v>ARDavKemp</v>
          </cell>
          <cell r="E1474">
            <v>367</v>
          </cell>
          <cell r="F1474" t="str">
            <v>A</v>
          </cell>
          <cell r="G1474" t="str">
            <v>A</v>
          </cell>
          <cell r="H1474" t="str">
            <v>N</v>
          </cell>
          <cell r="I1474" t="str">
            <v>Asset</v>
          </cell>
          <cell r="J1474">
            <v>0</v>
          </cell>
          <cell r="K1474">
            <v>0</v>
          </cell>
          <cell r="L1474" t="str">
            <v xml:space="preserve"> </v>
          </cell>
          <cell r="M1474" t="str">
            <v xml:space="preserve"> </v>
          </cell>
          <cell r="N1474">
            <v>0</v>
          </cell>
          <cell r="O1474" t="str">
            <v xml:space="preserve"> </v>
          </cell>
          <cell r="P1474">
            <v>0</v>
          </cell>
          <cell r="Q1474">
            <v>0</v>
          </cell>
          <cell r="R1474" t="str">
            <v xml:space="preserve"> </v>
          </cell>
          <cell r="S1474" t="str">
            <v xml:space="preserve"> </v>
          </cell>
        </row>
        <row r="1475">
          <cell r="B1475">
            <v>181265</v>
          </cell>
          <cell r="C1475" t="str">
            <v>AccrIncRecDFA</v>
          </cell>
          <cell r="D1475" t="str">
            <v>ARDFA</v>
          </cell>
          <cell r="E1475">
            <v>36892</v>
          </cell>
          <cell r="F1475" t="str">
            <v>A</v>
          </cell>
          <cell r="G1475" t="str">
            <v>A</v>
          </cell>
          <cell r="H1475" t="str">
            <v>N</v>
          </cell>
          <cell r="I1475" t="str">
            <v>Asset</v>
          </cell>
          <cell r="J1475">
            <v>0</v>
          </cell>
          <cell r="K1475">
            <v>0</v>
          </cell>
          <cell r="L1475" t="str">
            <v xml:space="preserve"> </v>
          </cell>
          <cell r="M1475" t="str">
            <v xml:space="preserve"> </v>
          </cell>
          <cell r="N1475">
            <v>0</v>
          </cell>
          <cell r="O1475" t="str">
            <v xml:space="preserve"> </v>
          </cell>
          <cell r="P1475">
            <v>0</v>
          </cell>
          <cell r="Q1475">
            <v>0</v>
          </cell>
          <cell r="R1475" t="str">
            <v xml:space="preserve"> </v>
          </cell>
          <cell r="S1475" t="str">
            <v xml:space="preserve"> </v>
          </cell>
        </row>
        <row r="1476">
          <cell r="B1476">
            <v>181265</v>
          </cell>
          <cell r="C1476" t="str">
            <v>AccrIncRecDFA</v>
          </cell>
          <cell r="D1476" t="str">
            <v>ARDFA</v>
          </cell>
          <cell r="E1476">
            <v>367</v>
          </cell>
          <cell r="F1476" t="str">
            <v>A</v>
          </cell>
          <cell r="G1476" t="str">
            <v>A</v>
          </cell>
          <cell r="H1476" t="str">
            <v>N</v>
          </cell>
          <cell r="I1476" t="str">
            <v>Asset</v>
          </cell>
          <cell r="J1476">
            <v>0</v>
          </cell>
          <cell r="K1476">
            <v>0</v>
          </cell>
          <cell r="L1476" t="str">
            <v xml:space="preserve"> </v>
          </cell>
          <cell r="M1476" t="str">
            <v xml:space="preserve"> </v>
          </cell>
          <cell r="N1476">
            <v>0</v>
          </cell>
          <cell r="O1476" t="str">
            <v xml:space="preserve"> </v>
          </cell>
          <cell r="P1476">
            <v>0</v>
          </cell>
          <cell r="Q1476">
            <v>0</v>
          </cell>
          <cell r="R1476" t="str">
            <v xml:space="preserve"> </v>
          </cell>
          <cell r="S1476" t="str">
            <v xml:space="preserve"> </v>
          </cell>
        </row>
        <row r="1477">
          <cell r="B1477">
            <v>181270</v>
          </cell>
          <cell r="C1477" t="str">
            <v>AccrIncRecDiamondCastleIV</v>
          </cell>
          <cell r="D1477" t="str">
            <v>ARDiamond</v>
          </cell>
          <cell r="E1477">
            <v>36892</v>
          </cell>
          <cell r="F1477" t="str">
            <v>A</v>
          </cell>
          <cell r="G1477" t="str">
            <v>A</v>
          </cell>
          <cell r="H1477" t="str">
            <v>N</v>
          </cell>
          <cell r="I1477" t="str">
            <v>Asset</v>
          </cell>
          <cell r="J1477">
            <v>0</v>
          </cell>
          <cell r="K1477">
            <v>0</v>
          </cell>
          <cell r="L1477" t="str">
            <v xml:space="preserve"> </v>
          </cell>
          <cell r="M1477" t="str">
            <v xml:space="preserve"> </v>
          </cell>
          <cell r="N1477">
            <v>0</v>
          </cell>
          <cell r="O1477" t="str">
            <v xml:space="preserve"> </v>
          </cell>
          <cell r="P1477">
            <v>0</v>
          </cell>
          <cell r="Q1477">
            <v>0</v>
          </cell>
          <cell r="R1477" t="str">
            <v xml:space="preserve"> </v>
          </cell>
          <cell r="S1477" t="str">
            <v xml:space="preserve"> </v>
          </cell>
        </row>
        <row r="1478">
          <cell r="B1478">
            <v>181270</v>
          </cell>
          <cell r="C1478" t="str">
            <v>AccrIncRecDiamondCastleIV</v>
          </cell>
          <cell r="D1478" t="str">
            <v>ARDiamond</v>
          </cell>
          <cell r="E1478">
            <v>367</v>
          </cell>
          <cell r="F1478" t="str">
            <v>A</v>
          </cell>
          <cell r="G1478" t="str">
            <v>A</v>
          </cell>
          <cell r="H1478" t="str">
            <v>N</v>
          </cell>
          <cell r="I1478" t="str">
            <v>Asset</v>
          </cell>
          <cell r="J1478">
            <v>0</v>
          </cell>
          <cell r="K1478">
            <v>0</v>
          </cell>
          <cell r="L1478" t="str">
            <v xml:space="preserve"> </v>
          </cell>
          <cell r="M1478" t="str">
            <v xml:space="preserve"> </v>
          </cell>
          <cell r="N1478">
            <v>0</v>
          </cell>
          <cell r="O1478" t="str">
            <v xml:space="preserve"> </v>
          </cell>
          <cell r="P1478">
            <v>0</v>
          </cell>
          <cell r="Q1478">
            <v>0</v>
          </cell>
          <cell r="R1478" t="str">
            <v xml:space="preserve"> </v>
          </cell>
          <cell r="S1478" t="str">
            <v xml:space="preserve"> </v>
          </cell>
        </row>
        <row r="1479">
          <cell r="B1479">
            <v>181275</v>
          </cell>
          <cell r="C1479" t="str">
            <v>AccrIncRecDLJREIV</v>
          </cell>
          <cell r="D1479" t="str">
            <v>ARDLJREIV</v>
          </cell>
          <cell r="E1479">
            <v>36892</v>
          </cell>
          <cell r="F1479" t="str">
            <v>A</v>
          </cell>
          <cell r="G1479" t="str">
            <v>A</v>
          </cell>
          <cell r="H1479" t="str">
            <v>N</v>
          </cell>
          <cell r="I1479" t="str">
            <v>Asset</v>
          </cell>
          <cell r="J1479">
            <v>0</v>
          </cell>
          <cell r="K1479">
            <v>0</v>
          </cell>
          <cell r="L1479" t="str">
            <v xml:space="preserve"> </v>
          </cell>
          <cell r="M1479" t="str">
            <v xml:space="preserve"> </v>
          </cell>
          <cell r="N1479">
            <v>0</v>
          </cell>
          <cell r="O1479" t="str">
            <v xml:space="preserve"> </v>
          </cell>
          <cell r="P1479">
            <v>0</v>
          </cell>
          <cell r="Q1479">
            <v>0</v>
          </cell>
          <cell r="R1479" t="str">
            <v xml:space="preserve"> </v>
          </cell>
          <cell r="S1479" t="str">
            <v xml:space="preserve"> </v>
          </cell>
        </row>
        <row r="1480">
          <cell r="B1480">
            <v>181275</v>
          </cell>
          <cell r="C1480" t="str">
            <v>AccrIncRecDLJREIV</v>
          </cell>
          <cell r="D1480" t="str">
            <v>ARDLJREIV</v>
          </cell>
          <cell r="E1480">
            <v>367</v>
          </cell>
          <cell r="F1480" t="str">
            <v>A</v>
          </cell>
          <cell r="G1480" t="str">
            <v>A</v>
          </cell>
          <cell r="H1480" t="str">
            <v>N</v>
          </cell>
          <cell r="I1480" t="str">
            <v>Asset</v>
          </cell>
          <cell r="J1480">
            <v>0</v>
          </cell>
          <cell r="K1480">
            <v>0</v>
          </cell>
          <cell r="L1480" t="str">
            <v xml:space="preserve"> </v>
          </cell>
          <cell r="M1480" t="str">
            <v xml:space="preserve"> </v>
          </cell>
          <cell r="N1480">
            <v>0</v>
          </cell>
          <cell r="O1480" t="str">
            <v xml:space="preserve"> </v>
          </cell>
          <cell r="P1480">
            <v>0</v>
          </cell>
          <cell r="Q1480">
            <v>0</v>
          </cell>
          <cell r="R1480" t="str">
            <v xml:space="preserve"> </v>
          </cell>
          <cell r="S1480" t="str">
            <v xml:space="preserve"> </v>
          </cell>
        </row>
        <row r="1481">
          <cell r="B1481">
            <v>181285</v>
          </cell>
          <cell r="C1481" t="str">
            <v>AccrIncRecEquity</v>
          </cell>
          <cell r="D1481" t="str">
            <v>AREquity</v>
          </cell>
          <cell r="E1481">
            <v>36892</v>
          </cell>
          <cell r="F1481" t="str">
            <v>A</v>
          </cell>
          <cell r="G1481" t="str">
            <v>A</v>
          </cell>
          <cell r="H1481" t="str">
            <v>N</v>
          </cell>
          <cell r="I1481" t="str">
            <v>Asset</v>
          </cell>
          <cell r="J1481">
            <v>0</v>
          </cell>
          <cell r="K1481">
            <v>0</v>
          </cell>
          <cell r="L1481" t="str">
            <v xml:space="preserve"> </v>
          </cell>
          <cell r="M1481" t="str">
            <v xml:space="preserve"> </v>
          </cell>
          <cell r="N1481">
            <v>0</v>
          </cell>
          <cell r="O1481" t="str">
            <v xml:space="preserve"> </v>
          </cell>
          <cell r="P1481">
            <v>0</v>
          </cell>
          <cell r="Q1481">
            <v>0</v>
          </cell>
          <cell r="R1481" t="str">
            <v xml:space="preserve"> </v>
          </cell>
          <cell r="S1481" t="str">
            <v xml:space="preserve"> </v>
          </cell>
        </row>
        <row r="1482">
          <cell r="B1482">
            <v>181285</v>
          </cell>
          <cell r="C1482" t="str">
            <v>AccrIncRecEquity</v>
          </cell>
          <cell r="D1482" t="str">
            <v>AREquity</v>
          </cell>
          <cell r="E1482">
            <v>367</v>
          </cell>
          <cell r="F1482" t="str">
            <v>A</v>
          </cell>
          <cell r="G1482" t="str">
            <v>A</v>
          </cell>
          <cell r="H1482" t="str">
            <v>N</v>
          </cell>
          <cell r="I1482" t="str">
            <v>Asset</v>
          </cell>
          <cell r="J1482">
            <v>0</v>
          </cell>
          <cell r="K1482">
            <v>0</v>
          </cell>
          <cell r="L1482" t="str">
            <v xml:space="preserve"> </v>
          </cell>
          <cell r="M1482" t="str">
            <v xml:space="preserve"> </v>
          </cell>
          <cell r="N1482">
            <v>0</v>
          </cell>
          <cell r="O1482" t="str">
            <v xml:space="preserve"> </v>
          </cell>
          <cell r="P1482">
            <v>0</v>
          </cell>
          <cell r="Q1482">
            <v>0</v>
          </cell>
          <cell r="R1482" t="str">
            <v xml:space="preserve"> </v>
          </cell>
          <cell r="S1482" t="str">
            <v xml:space="preserve"> </v>
          </cell>
        </row>
        <row r="1483">
          <cell r="B1483">
            <v>181290</v>
          </cell>
          <cell r="C1483" t="str">
            <v>AccrIncRecFixInc</v>
          </cell>
          <cell r="D1483" t="str">
            <v>ARFxdInc</v>
          </cell>
          <cell r="E1483">
            <v>36892</v>
          </cell>
          <cell r="F1483" t="str">
            <v>A</v>
          </cell>
          <cell r="G1483" t="str">
            <v>A</v>
          </cell>
          <cell r="H1483" t="str">
            <v>N</v>
          </cell>
          <cell r="I1483" t="str">
            <v>Asset</v>
          </cell>
          <cell r="J1483">
            <v>0</v>
          </cell>
          <cell r="K1483">
            <v>0</v>
          </cell>
          <cell r="L1483" t="str">
            <v xml:space="preserve"> </v>
          </cell>
          <cell r="M1483" t="str">
            <v xml:space="preserve"> </v>
          </cell>
          <cell r="N1483">
            <v>0</v>
          </cell>
          <cell r="O1483" t="str">
            <v xml:space="preserve"> </v>
          </cell>
          <cell r="P1483">
            <v>0</v>
          </cell>
          <cell r="Q1483">
            <v>0</v>
          </cell>
          <cell r="R1483" t="str">
            <v xml:space="preserve"> </v>
          </cell>
          <cell r="S1483" t="str">
            <v xml:space="preserve"> </v>
          </cell>
        </row>
        <row r="1484">
          <cell r="B1484">
            <v>181290</v>
          </cell>
          <cell r="C1484" t="str">
            <v>AccrIncRecFixInc</v>
          </cell>
          <cell r="D1484" t="str">
            <v>ARFxdInc</v>
          </cell>
          <cell r="E1484">
            <v>367</v>
          </cell>
          <cell r="F1484" t="str">
            <v>A</v>
          </cell>
          <cell r="G1484" t="str">
            <v>A</v>
          </cell>
          <cell r="H1484" t="str">
            <v>N</v>
          </cell>
          <cell r="I1484" t="str">
            <v>Asset</v>
          </cell>
          <cell r="J1484">
            <v>0</v>
          </cell>
          <cell r="K1484">
            <v>0</v>
          </cell>
          <cell r="L1484" t="str">
            <v xml:space="preserve"> </v>
          </cell>
          <cell r="M1484" t="str">
            <v xml:space="preserve"> </v>
          </cell>
          <cell r="N1484">
            <v>0</v>
          </cell>
          <cell r="O1484" t="str">
            <v xml:space="preserve"> </v>
          </cell>
          <cell r="P1484">
            <v>0</v>
          </cell>
          <cell r="Q1484">
            <v>0</v>
          </cell>
          <cell r="R1484" t="str">
            <v xml:space="preserve"> </v>
          </cell>
          <cell r="S1484" t="str">
            <v xml:space="preserve"> </v>
          </cell>
        </row>
        <row r="1485">
          <cell r="B1485">
            <v>181295</v>
          </cell>
          <cell r="C1485" t="str">
            <v>AccrIncRecFortressCredII</v>
          </cell>
          <cell r="D1485" t="str">
            <v>ARFortress</v>
          </cell>
          <cell r="E1485">
            <v>36892</v>
          </cell>
          <cell r="F1485" t="str">
            <v>A</v>
          </cell>
          <cell r="G1485" t="str">
            <v>A</v>
          </cell>
          <cell r="H1485" t="str">
            <v>N</v>
          </cell>
          <cell r="I1485" t="str">
            <v>Asset</v>
          </cell>
          <cell r="J1485">
            <v>0</v>
          </cell>
          <cell r="K1485">
            <v>0</v>
          </cell>
          <cell r="L1485" t="str">
            <v xml:space="preserve"> </v>
          </cell>
          <cell r="M1485" t="str">
            <v xml:space="preserve"> </v>
          </cell>
          <cell r="N1485">
            <v>0</v>
          </cell>
          <cell r="O1485" t="str">
            <v xml:space="preserve"> </v>
          </cell>
          <cell r="P1485">
            <v>0</v>
          </cell>
          <cell r="Q1485">
            <v>0</v>
          </cell>
          <cell r="R1485" t="str">
            <v xml:space="preserve"> </v>
          </cell>
          <cell r="S1485" t="str">
            <v xml:space="preserve"> </v>
          </cell>
        </row>
        <row r="1486">
          <cell r="B1486">
            <v>181295</v>
          </cell>
          <cell r="C1486" t="str">
            <v>AccrIncRecFortressCredII</v>
          </cell>
          <cell r="D1486" t="str">
            <v>ARFortress</v>
          </cell>
          <cell r="E1486">
            <v>367</v>
          </cell>
          <cell r="F1486" t="str">
            <v>A</v>
          </cell>
          <cell r="G1486" t="str">
            <v>A</v>
          </cell>
          <cell r="H1486" t="str">
            <v>N</v>
          </cell>
          <cell r="I1486" t="str">
            <v>Asset</v>
          </cell>
          <cell r="J1486">
            <v>0</v>
          </cell>
          <cell r="K1486">
            <v>0</v>
          </cell>
          <cell r="L1486" t="str">
            <v xml:space="preserve"> </v>
          </cell>
          <cell r="M1486" t="str">
            <v xml:space="preserve"> </v>
          </cell>
          <cell r="N1486">
            <v>0</v>
          </cell>
          <cell r="O1486" t="str">
            <v xml:space="preserve"> </v>
          </cell>
          <cell r="P1486">
            <v>0</v>
          </cell>
          <cell r="Q1486">
            <v>0</v>
          </cell>
          <cell r="R1486" t="str">
            <v xml:space="preserve"> </v>
          </cell>
          <cell r="S1486" t="str">
            <v xml:space="preserve"> </v>
          </cell>
        </row>
        <row r="1487">
          <cell r="B1487">
            <v>181300</v>
          </cell>
          <cell r="C1487" t="str">
            <v>AccrIncRecForumEurREIII</v>
          </cell>
          <cell r="D1487" t="str">
            <v>ARForum</v>
          </cell>
          <cell r="E1487">
            <v>367</v>
          </cell>
          <cell r="F1487" t="str">
            <v>A</v>
          </cell>
          <cell r="G1487" t="str">
            <v>A</v>
          </cell>
          <cell r="H1487" t="str">
            <v>N</v>
          </cell>
          <cell r="I1487" t="str">
            <v>Asset</v>
          </cell>
          <cell r="J1487">
            <v>0</v>
          </cell>
          <cell r="K1487">
            <v>0</v>
          </cell>
          <cell r="L1487" t="str">
            <v xml:space="preserve"> </v>
          </cell>
          <cell r="M1487" t="str">
            <v xml:space="preserve"> </v>
          </cell>
          <cell r="N1487">
            <v>0</v>
          </cell>
          <cell r="O1487" t="str">
            <v xml:space="preserve"> </v>
          </cell>
          <cell r="P1487">
            <v>0</v>
          </cell>
          <cell r="Q1487">
            <v>0</v>
          </cell>
          <cell r="R1487" t="str">
            <v xml:space="preserve"> </v>
          </cell>
          <cell r="S1487" t="str">
            <v xml:space="preserve"> </v>
          </cell>
        </row>
        <row r="1488">
          <cell r="B1488">
            <v>181305</v>
          </cell>
          <cell r="C1488" t="str">
            <v>AccrIncRecFreidmanFandLIII</v>
          </cell>
          <cell r="D1488" t="str">
            <v>ARFreidman</v>
          </cell>
          <cell r="E1488">
            <v>367</v>
          </cell>
          <cell r="F1488" t="str">
            <v>A</v>
          </cell>
          <cell r="G1488" t="str">
            <v>A</v>
          </cell>
          <cell r="H1488" t="str">
            <v>N</v>
          </cell>
          <cell r="I1488" t="str">
            <v>Asset</v>
          </cell>
          <cell r="J1488">
            <v>0</v>
          </cell>
          <cell r="K1488">
            <v>0</v>
          </cell>
          <cell r="L1488" t="str">
            <v xml:space="preserve"> </v>
          </cell>
          <cell r="M1488" t="str">
            <v xml:space="preserve"> </v>
          </cell>
          <cell r="N1488">
            <v>0</v>
          </cell>
          <cell r="O1488" t="str">
            <v xml:space="preserve"> </v>
          </cell>
          <cell r="P1488">
            <v>0</v>
          </cell>
          <cell r="Q1488">
            <v>0</v>
          </cell>
          <cell r="R1488" t="str">
            <v xml:space="preserve"> </v>
          </cell>
          <cell r="S1488" t="str">
            <v xml:space="preserve"> </v>
          </cell>
        </row>
        <row r="1489">
          <cell r="B1489">
            <v>181310</v>
          </cell>
          <cell r="C1489" t="str">
            <v>AccrIncRecFxdInc</v>
          </cell>
          <cell r="D1489" t="str">
            <v>AcrIncRcFI</v>
          </cell>
          <cell r="E1489">
            <v>367</v>
          </cell>
          <cell r="F1489" t="str">
            <v>A</v>
          </cell>
          <cell r="G1489" t="str">
            <v>A</v>
          </cell>
          <cell r="H1489" t="str">
            <v>N</v>
          </cell>
          <cell r="I1489" t="str">
            <v>Asset</v>
          </cell>
          <cell r="J1489">
            <v>0</v>
          </cell>
          <cell r="K1489">
            <v>0</v>
          </cell>
          <cell r="L1489" t="str">
            <v xml:space="preserve"> </v>
          </cell>
          <cell r="M1489" t="str">
            <v xml:space="preserve"> </v>
          </cell>
          <cell r="N1489">
            <v>0</v>
          </cell>
          <cell r="O1489" t="str">
            <v xml:space="preserve"> </v>
          </cell>
          <cell r="P1489">
            <v>0</v>
          </cell>
          <cell r="Q1489">
            <v>0</v>
          </cell>
          <cell r="R1489" t="str">
            <v xml:space="preserve"> </v>
          </cell>
          <cell r="S1489" t="str">
            <v xml:space="preserve"> </v>
          </cell>
        </row>
        <row r="1490">
          <cell r="B1490">
            <v>181315</v>
          </cell>
          <cell r="C1490" t="str">
            <v>AccrIncRecGAMCO</v>
          </cell>
          <cell r="D1490" t="str">
            <v>ARGAMCO</v>
          </cell>
          <cell r="E1490">
            <v>367</v>
          </cell>
          <cell r="F1490" t="str">
            <v>A</v>
          </cell>
          <cell r="G1490" t="str">
            <v>A</v>
          </cell>
          <cell r="H1490" t="str">
            <v>N</v>
          </cell>
          <cell r="I1490" t="str">
            <v>Asset</v>
          </cell>
          <cell r="J1490">
            <v>0</v>
          </cell>
          <cell r="K1490">
            <v>0</v>
          </cell>
          <cell r="L1490" t="str">
            <v xml:space="preserve"> </v>
          </cell>
          <cell r="M1490" t="str">
            <v xml:space="preserve"> </v>
          </cell>
          <cell r="N1490">
            <v>0</v>
          </cell>
          <cell r="O1490" t="str">
            <v xml:space="preserve"> </v>
          </cell>
          <cell r="P1490">
            <v>0</v>
          </cell>
          <cell r="Q1490">
            <v>0</v>
          </cell>
          <cell r="R1490" t="str">
            <v xml:space="preserve"> </v>
          </cell>
          <cell r="S1490" t="str">
            <v xml:space="preserve"> </v>
          </cell>
        </row>
        <row r="1491">
          <cell r="B1491">
            <v>181320</v>
          </cell>
          <cell r="C1491" t="str">
            <v>AccrIncRecGlobeflx</v>
          </cell>
          <cell r="D1491" t="str">
            <v>ARGlobefx</v>
          </cell>
          <cell r="E1491">
            <v>367</v>
          </cell>
          <cell r="F1491" t="str">
            <v>A</v>
          </cell>
          <cell r="G1491" t="str">
            <v>A</v>
          </cell>
          <cell r="H1491" t="str">
            <v>N</v>
          </cell>
          <cell r="I1491" t="str">
            <v>Asset</v>
          </cell>
          <cell r="J1491">
            <v>0</v>
          </cell>
          <cell r="K1491">
            <v>0</v>
          </cell>
          <cell r="L1491" t="str">
            <v xml:space="preserve"> </v>
          </cell>
          <cell r="M1491" t="str">
            <v xml:space="preserve"> </v>
          </cell>
          <cell r="N1491">
            <v>0</v>
          </cell>
          <cell r="O1491" t="str">
            <v xml:space="preserve"> </v>
          </cell>
          <cell r="P1491">
            <v>0</v>
          </cell>
          <cell r="Q1491">
            <v>0</v>
          </cell>
          <cell r="R1491" t="str">
            <v xml:space="preserve"> </v>
          </cell>
          <cell r="S1491" t="str">
            <v xml:space="preserve"> </v>
          </cell>
        </row>
        <row r="1492">
          <cell r="B1492">
            <v>181325</v>
          </cell>
          <cell r="C1492" t="str">
            <v>AccrIncRecGoodStew</v>
          </cell>
          <cell r="D1492" t="str">
            <v>ARGoodStFn</v>
          </cell>
          <cell r="E1492">
            <v>367</v>
          </cell>
          <cell r="F1492" t="str">
            <v>A</v>
          </cell>
          <cell r="G1492" t="str">
            <v>A</v>
          </cell>
          <cell r="H1492" t="str">
            <v>N</v>
          </cell>
          <cell r="I1492" t="str">
            <v>Asset</v>
          </cell>
          <cell r="J1492">
            <v>0</v>
          </cell>
          <cell r="K1492">
            <v>0</v>
          </cell>
          <cell r="L1492" t="str">
            <v xml:space="preserve"> </v>
          </cell>
          <cell r="M1492" t="str">
            <v xml:space="preserve"> </v>
          </cell>
          <cell r="N1492">
            <v>0</v>
          </cell>
          <cell r="O1492" t="str">
            <v xml:space="preserve"> </v>
          </cell>
          <cell r="P1492">
            <v>0</v>
          </cell>
          <cell r="Q1492">
            <v>0</v>
          </cell>
          <cell r="R1492" t="str">
            <v xml:space="preserve"> </v>
          </cell>
          <cell r="S1492" t="str">
            <v xml:space="preserve"> </v>
          </cell>
        </row>
        <row r="1493">
          <cell r="B1493">
            <v>181330</v>
          </cell>
          <cell r="C1493" t="str">
            <v>AccrIncRecGoresII</v>
          </cell>
          <cell r="D1493" t="str">
            <v>ARGores2</v>
          </cell>
          <cell r="E1493">
            <v>367</v>
          </cell>
          <cell r="F1493" t="str">
            <v>A</v>
          </cell>
          <cell r="G1493" t="str">
            <v>A</v>
          </cell>
          <cell r="H1493" t="str">
            <v>N</v>
          </cell>
          <cell r="I1493" t="str">
            <v>Asset</v>
          </cell>
          <cell r="J1493">
            <v>0</v>
          </cell>
          <cell r="K1493">
            <v>0</v>
          </cell>
          <cell r="L1493" t="str">
            <v xml:space="preserve"> </v>
          </cell>
          <cell r="M1493" t="str">
            <v xml:space="preserve"> </v>
          </cell>
          <cell r="N1493">
            <v>0</v>
          </cell>
          <cell r="O1493" t="str">
            <v xml:space="preserve"> </v>
          </cell>
          <cell r="P1493">
            <v>0</v>
          </cell>
          <cell r="Q1493">
            <v>0</v>
          </cell>
          <cell r="R1493" t="str">
            <v xml:space="preserve"> </v>
          </cell>
          <cell r="S1493" t="str">
            <v xml:space="preserve"> </v>
          </cell>
        </row>
        <row r="1494">
          <cell r="B1494">
            <v>181335</v>
          </cell>
          <cell r="C1494" t="str">
            <v>AccrIncRecGoresIII</v>
          </cell>
          <cell r="D1494" t="str">
            <v>ARGores3</v>
          </cell>
          <cell r="E1494">
            <v>367</v>
          </cell>
          <cell r="F1494" t="str">
            <v>A</v>
          </cell>
          <cell r="G1494" t="str">
            <v>A</v>
          </cell>
          <cell r="H1494" t="str">
            <v>N</v>
          </cell>
          <cell r="I1494" t="str">
            <v>Asset</v>
          </cell>
          <cell r="J1494">
            <v>0</v>
          </cell>
          <cell r="K1494">
            <v>0</v>
          </cell>
          <cell r="L1494" t="str">
            <v xml:space="preserve"> </v>
          </cell>
          <cell r="M1494" t="str">
            <v xml:space="preserve"> </v>
          </cell>
          <cell r="N1494">
            <v>0</v>
          </cell>
          <cell r="O1494" t="str">
            <v xml:space="preserve"> </v>
          </cell>
          <cell r="P1494">
            <v>0</v>
          </cell>
          <cell r="Q1494">
            <v>0</v>
          </cell>
          <cell r="R1494" t="str">
            <v xml:space="preserve"> </v>
          </cell>
          <cell r="S1494" t="str">
            <v xml:space="preserve"> </v>
          </cell>
        </row>
        <row r="1495">
          <cell r="B1495">
            <v>181345</v>
          </cell>
          <cell r="C1495" t="str">
            <v>AccrIncRecGranthan</v>
          </cell>
          <cell r="D1495" t="str">
            <v>ARGranthan</v>
          </cell>
          <cell r="E1495">
            <v>367</v>
          </cell>
          <cell r="F1495" t="str">
            <v>A</v>
          </cell>
          <cell r="G1495" t="str">
            <v>A</v>
          </cell>
          <cell r="H1495" t="str">
            <v>N</v>
          </cell>
          <cell r="I1495" t="str">
            <v>Asset</v>
          </cell>
          <cell r="J1495">
            <v>0</v>
          </cell>
          <cell r="K1495">
            <v>0</v>
          </cell>
          <cell r="L1495" t="str">
            <v xml:space="preserve"> </v>
          </cell>
          <cell r="M1495" t="str">
            <v xml:space="preserve"> </v>
          </cell>
          <cell r="N1495">
            <v>0</v>
          </cell>
          <cell r="O1495" t="str">
            <v xml:space="preserve"> </v>
          </cell>
          <cell r="P1495">
            <v>0</v>
          </cell>
          <cell r="Q1495">
            <v>0</v>
          </cell>
          <cell r="R1495" t="str">
            <v xml:space="preserve"> </v>
          </cell>
          <cell r="S1495" t="str">
            <v xml:space="preserve"> </v>
          </cell>
        </row>
        <row r="1496">
          <cell r="B1496">
            <v>181350</v>
          </cell>
          <cell r="C1496" t="str">
            <v>AccrIncRecGSOCapital</v>
          </cell>
          <cell r="D1496" t="str">
            <v>ARGSO</v>
          </cell>
          <cell r="E1496">
            <v>367</v>
          </cell>
          <cell r="F1496" t="str">
            <v>A</v>
          </cell>
          <cell r="G1496" t="str">
            <v>A</v>
          </cell>
          <cell r="H1496" t="str">
            <v>N</v>
          </cell>
          <cell r="I1496" t="str">
            <v>Asset</v>
          </cell>
          <cell r="J1496">
            <v>0</v>
          </cell>
          <cell r="K1496">
            <v>0</v>
          </cell>
          <cell r="L1496" t="str">
            <v xml:space="preserve"> </v>
          </cell>
          <cell r="M1496" t="str">
            <v xml:space="preserve"> </v>
          </cell>
          <cell r="N1496">
            <v>0</v>
          </cell>
          <cell r="O1496" t="str">
            <v xml:space="preserve"> </v>
          </cell>
          <cell r="P1496">
            <v>0</v>
          </cell>
          <cell r="Q1496">
            <v>0</v>
          </cell>
          <cell r="R1496" t="str">
            <v xml:space="preserve"> </v>
          </cell>
          <cell r="S1496" t="str">
            <v xml:space="preserve"> </v>
          </cell>
        </row>
        <row r="1497">
          <cell r="B1497">
            <v>181355</v>
          </cell>
          <cell r="C1497" t="str">
            <v>AccrIncRecHalcyonOffshore</v>
          </cell>
          <cell r="D1497" t="str">
            <v>ARHalcyon</v>
          </cell>
          <cell r="E1497">
            <v>367</v>
          </cell>
          <cell r="F1497" t="str">
            <v>A</v>
          </cell>
          <cell r="G1497" t="str">
            <v>A</v>
          </cell>
          <cell r="H1497" t="str">
            <v>N</v>
          </cell>
          <cell r="I1497" t="str">
            <v>Asset</v>
          </cell>
          <cell r="J1497">
            <v>0</v>
          </cell>
          <cell r="K1497">
            <v>0</v>
          </cell>
          <cell r="L1497" t="str">
            <v xml:space="preserve"> </v>
          </cell>
          <cell r="M1497" t="str">
            <v xml:space="preserve"> </v>
          </cell>
          <cell r="N1497">
            <v>0</v>
          </cell>
          <cell r="O1497" t="str">
            <v xml:space="preserve"> </v>
          </cell>
          <cell r="P1497">
            <v>0</v>
          </cell>
          <cell r="Q1497">
            <v>0</v>
          </cell>
          <cell r="R1497" t="str">
            <v xml:space="preserve"> </v>
          </cell>
          <cell r="S1497" t="str">
            <v xml:space="preserve"> </v>
          </cell>
        </row>
        <row r="1498">
          <cell r="B1498">
            <v>181360</v>
          </cell>
          <cell r="C1498" t="str">
            <v>AccrIncRecHedgeDr</v>
          </cell>
          <cell r="D1498" t="str">
            <v>ARHDirect</v>
          </cell>
          <cell r="E1498">
            <v>367</v>
          </cell>
          <cell r="F1498" t="str">
            <v>A</v>
          </cell>
          <cell r="G1498" t="str">
            <v>A</v>
          </cell>
          <cell r="H1498" t="str">
            <v>N</v>
          </cell>
          <cell r="I1498" t="str">
            <v>Asset</v>
          </cell>
          <cell r="J1498">
            <v>0</v>
          </cell>
          <cell r="K1498">
            <v>0</v>
          </cell>
          <cell r="L1498" t="str">
            <v xml:space="preserve"> </v>
          </cell>
          <cell r="M1498" t="str">
            <v xml:space="preserve"> </v>
          </cell>
          <cell r="N1498">
            <v>0</v>
          </cell>
          <cell r="O1498" t="str">
            <v xml:space="preserve"> </v>
          </cell>
          <cell r="P1498">
            <v>0</v>
          </cell>
          <cell r="Q1498">
            <v>0</v>
          </cell>
          <cell r="R1498" t="str">
            <v xml:space="preserve"> </v>
          </cell>
          <cell r="S1498" t="str">
            <v xml:space="preserve"> </v>
          </cell>
        </row>
        <row r="1499">
          <cell r="B1499">
            <v>181365</v>
          </cell>
          <cell r="C1499" t="str">
            <v>AccrIncRecHedgeMN</v>
          </cell>
          <cell r="D1499" t="str">
            <v>ARHMktNt</v>
          </cell>
          <cell r="E1499">
            <v>367</v>
          </cell>
          <cell r="F1499" t="str">
            <v>A</v>
          </cell>
          <cell r="G1499" t="str">
            <v>A</v>
          </cell>
          <cell r="H1499" t="str">
            <v>N</v>
          </cell>
          <cell r="I1499" t="str">
            <v>Asset</v>
          </cell>
          <cell r="J1499">
            <v>0</v>
          </cell>
          <cell r="K1499">
            <v>0</v>
          </cell>
          <cell r="L1499" t="str">
            <v xml:space="preserve"> </v>
          </cell>
          <cell r="M1499" t="str">
            <v xml:space="preserve"> </v>
          </cell>
          <cell r="N1499">
            <v>0</v>
          </cell>
          <cell r="O1499" t="str">
            <v xml:space="preserve"> </v>
          </cell>
          <cell r="P1499">
            <v>0</v>
          </cell>
          <cell r="Q1499">
            <v>0</v>
          </cell>
          <cell r="R1499" t="str">
            <v xml:space="preserve"> </v>
          </cell>
          <cell r="S1499" t="str">
            <v xml:space="preserve"> </v>
          </cell>
        </row>
        <row r="1500">
          <cell r="B1500">
            <v>181370</v>
          </cell>
          <cell r="C1500" t="str">
            <v>AccrIncRecHedgeMS</v>
          </cell>
          <cell r="D1500" t="str">
            <v>ARHMulit</v>
          </cell>
          <cell r="E1500">
            <v>367</v>
          </cell>
          <cell r="F1500" t="str">
            <v>A</v>
          </cell>
          <cell r="G1500" t="str">
            <v>A</v>
          </cell>
          <cell r="H1500" t="str">
            <v>N</v>
          </cell>
          <cell r="I1500" t="str">
            <v>Asset</v>
          </cell>
          <cell r="J1500">
            <v>0</v>
          </cell>
          <cell r="K1500">
            <v>0</v>
          </cell>
          <cell r="L1500" t="str">
            <v xml:space="preserve"> </v>
          </cell>
          <cell r="M1500" t="str">
            <v xml:space="preserve"> </v>
          </cell>
          <cell r="N1500">
            <v>0</v>
          </cell>
          <cell r="O1500" t="str">
            <v xml:space="preserve"> </v>
          </cell>
          <cell r="P1500">
            <v>0</v>
          </cell>
          <cell r="Q1500">
            <v>0</v>
          </cell>
          <cell r="R1500" t="str">
            <v xml:space="preserve"> </v>
          </cell>
          <cell r="S1500" t="str">
            <v xml:space="preserve"> </v>
          </cell>
        </row>
        <row r="1501">
          <cell r="B1501">
            <v>181375</v>
          </cell>
          <cell r="C1501" t="str">
            <v>AccrIncRecHeliosII</v>
          </cell>
          <cell r="D1501" t="str">
            <v>ARHelios2</v>
          </cell>
          <cell r="E1501">
            <v>367</v>
          </cell>
          <cell r="F1501" t="str">
            <v>A</v>
          </cell>
          <cell r="G1501" t="str">
            <v>A</v>
          </cell>
          <cell r="H1501" t="str">
            <v>N</v>
          </cell>
          <cell r="I1501" t="str">
            <v>Asset</v>
          </cell>
          <cell r="J1501">
            <v>0</v>
          </cell>
          <cell r="K1501">
            <v>0</v>
          </cell>
          <cell r="L1501" t="str">
            <v xml:space="preserve"> </v>
          </cell>
          <cell r="M1501" t="str">
            <v xml:space="preserve"> </v>
          </cell>
          <cell r="N1501">
            <v>0</v>
          </cell>
          <cell r="O1501" t="str">
            <v xml:space="preserve"> </v>
          </cell>
          <cell r="P1501">
            <v>0</v>
          </cell>
          <cell r="Q1501">
            <v>0</v>
          </cell>
          <cell r="R1501" t="str">
            <v xml:space="preserve"> </v>
          </cell>
          <cell r="S1501" t="str">
            <v xml:space="preserve"> </v>
          </cell>
        </row>
        <row r="1502">
          <cell r="B1502">
            <v>181385</v>
          </cell>
          <cell r="C1502" t="str">
            <v>AccrIncRecJPMorganMari</v>
          </cell>
          <cell r="D1502" t="str">
            <v>ARJPMorgan</v>
          </cell>
          <cell r="E1502">
            <v>367</v>
          </cell>
          <cell r="F1502" t="str">
            <v>A</v>
          </cell>
          <cell r="G1502" t="str">
            <v>A</v>
          </cell>
          <cell r="H1502" t="str">
            <v>N</v>
          </cell>
          <cell r="I1502" t="str">
            <v>Asset</v>
          </cell>
          <cell r="J1502">
            <v>0</v>
          </cell>
          <cell r="K1502">
            <v>0</v>
          </cell>
          <cell r="L1502" t="str">
            <v xml:space="preserve"> </v>
          </cell>
          <cell r="M1502" t="str">
            <v xml:space="preserve"> </v>
          </cell>
          <cell r="N1502">
            <v>0</v>
          </cell>
          <cell r="O1502" t="str">
            <v xml:space="preserve"> </v>
          </cell>
          <cell r="P1502">
            <v>0</v>
          </cell>
          <cell r="Q1502">
            <v>0</v>
          </cell>
          <cell r="R1502" t="str">
            <v xml:space="preserve"> </v>
          </cell>
          <cell r="S1502" t="str">
            <v xml:space="preserve"> </v>
          </cell>
        </row>
        <row r="1503">
          <cell r="B1503">
            <v>181395</v>
          </cell>
          <cell r="C1503" t="str">
            <v>AccrIncRecJPMRE</v>
          </cell>
          <cell r="D1503" t="str">
            <v>ARJPMREC</v>
          </cell>
          <cell r="E1503">
            <v>367</v>
          </cell>
          <cell r="F1503" t="str">
            <v>A</v>
          </cell>
          <cell r="G1503" t="str">
            <v>A</v>
          </cell>
          <cell r="H1503" t="str">
            <v>N</v>
          </cell>
          <cell r="I1503" t="str">
            <v>Asset</v>
          </cell>
          <cell r="J1503">
            <v>0</v>
          </cell>
          <cell r="K1503">
            <v>0</v>
          </cell>
          <cell r="L1503" t="str">
            <v xml:space="preserve"> </v>
          </cell>
          <cell r="M1503" t="str">
            <v xml:space="preserve"> </v>
          </cell>
          <cell r="N1503">
            <v>0</v>
          </cell>
          <cell r="O1503" t="str">
            <v xml:space="preserve"> </v>
          </cell>
          <cell r="P1503">
            <v>0</v>
          </cell>
          <cell r="Q1503">
            <v>0</v>
          </cell>
          <cell r="R1503" t="str">
            <v xml:space="preserve"> </v>
          </cell>
          <cell r="S1503" t="str">
            <v xml:space="preserve"> </v>
          </cell>
        </row>
        <row r="1504">
          <cell r="B1504">
            <v>181405</v>
          </cell>
          <cell r="C1504" t="str">
            <v>AccrIncRecKingStreetLtd</v>
          </cell>
          <cell r="D1504" t="str">
            <v>ARKingSt</v>
          </cell>
          <cell r="E1504">
            <v>367</v>
          </cell>
          <cell r="F1504" t="str">
            <v>A</v>
          </cell>
          <cell r="G1504" t="str">
            <v>A</v>
          </cell>
          <cell r="H1504" t="str">
            <v>N</v>
          </cell>
          <cell r="I1504" t="str">
            <v>Asset</v>
          </cell>
          <cell r="J1504">
            <v>0</v>
          </cell>
          <cell r="K1504">
            <v>0</v>
          </cell>
          <cell r="L1504" t="str">
            <v xml:space="preserve"> </v>
          </cell>
          <cell r="M1504" t="str">
            <v xml:space="preserve"> </v>
          </cell>
          <cell r="N1504">
            <v>0</v>
          </cell>
          <cell r="O1504" t="str">
            <v xml:space="preserve"> </v>
          </cell>
          <cell r="P1504">
            <v>0</v>
          </cell>
          <cell r="Q1504">
            <v>0</v>
          </cell>
          <cell r="R1504" t="str">
            <v xml:space="preserve"> </v>
          </cell>
          <cell r="S1504" t="str">
            <v xml:space="preserve"> </v>
          </cell>
        </row>
        <row r="1505">
          <cell r="B1505">
            <v>181410</v>
          </cell>
          <cell r="C1505" t="str">
            <v>AccrIncRecLazard</v>
          </cell>
          <cell r="D1505" t="str">
            <v>ARLazard</v>
          </cell>
          <cell r="E1505">
            <v>367</v>
          </cell>
          <cell r="F1505" t="str">
            <v>A</v>
          </cell>
          <cell r="G1505" t="str">
            <v>A</v>
          </cell>
          <cell r="H1505" t="str">
            <v>N</v>
          </cell>
          <cell r="I1505" t="str">
            <v>Asset</v>
          </cell>
          <cell r="J1505">
            <v>0</v>
          </cell>
          <cell r="K1505">
            <v>0</v>
          </cell>
          <cell r="L1505" t="str">
            <v xml:space="preserve"> </v>
          </cell>
          <cell r="M1505" t="str">
            <v xml:space="preserve"> </v>
          </cell>
          <cell r="N1505">
            <v>0</v>
          </cell>
          <cell r="O1505" t="str">
            <v xml:space="preserve"> </v>
          </cell>
          <cell r="P1505">
            <v>0</v>
          </cell>
          <cell r="Q1505">
            <v>0</v>
          </cell>
          <cell r="R1505" t="str">
            <v xml:space="preserve"> </v>
          </cell>
          <cell r="S1505" t="str">
            <v xml:space="preserve"> </v>
          </cell>
        </row>
        <row r="1506">
          <cell r="B1506">
            <v>181415</v>
          </cell>
          <cell r="C1506" t="str">
            <v>AccrIncRecLee</v>
          </cell>
          <cell r="D1506" t="str">
            <v>ARLMunder</v>
          </cell>
          <cell r="E1506">
            <v>367</v>
          </cell>
          <cell r="F1506" t="str">
            <v>A</v>
          </cell>
          <cell r="G1506" t="str">
            <v>A</v>
          </cell>
          <cell r="H1506" t="str">
            <v>N</v>
          </cell>
          <cell r="I1506" t="str">
            <v>Asset</v>
          </cell>
          <cell r="J1506">
            <v>0</v>
          </cell>
          <cell r="K1506">
            <v>0</v>
          </cell>
          <cell r="L1506" t="str">
            <v xml:space="preserve"> </v>
          </cell>
          <cell r="M1506" t="str">
            <v xml:space="preserve"> </v>
          </cell>
          <cell r="N1506">
            <v>0</v>
          </cell>
          <cell r="O1506" t="str">
            <v xml:space="preserve"> </v>
          </cell>
          <cell r="P1506">
            <v>0</v>
          </cell>
          <cell r="Q1506">
            <v>0</v>
          </cell>
          <cell r="R1506" t="str">
            <v xml:space="preserve"> </v>
          </cell>
          <cell r="S1506" t="str">
            <v xml:space="preserve"> </v>
          </cell>
        </row>
        <row r="1507">
          <cell r="B1507">
            <v>181440</v>
          </cell>
          <cell r="C1507" t="str">
            <v>AccrIncRecLSV</v>
          </cell>
          <cell r="D1507" t="str">
            <v>ARLSV</v>
          </cell>
          <cell r="E1507">
            <v>367</v>
          </cell>
          <cell r="F1507" t="str">
            <v>A</v>
          </cell>
          <cell r="G1507" t="str">
            <v>A</v>
          </cell>
          <cell r="H1507" t="str">
            <v>N</v>
          </cell>
          <cell r="I1507" t="str">
            <v>Asset</v>
          </cell>
          <cell r="J1507">
            <v>0</v>
          </cell>
          <cell r="K1507">
            <v>0</v>
          </cell>
          <cell r="L1507" t="str">
            <v xml:space="preserve"> </v>
          </cell>
          <cell r="M1507" t="str">
            <v xml:space="preserve"> </v>
          </cell>
          <cell r="N1507">
            <v>0</v>
          </cell>
          <cell r="O1507" t="str">
            <v xml:space="preserve"> </v>
          </cell>
          <cell r="P1507">
            <v>0</v>
          </cell>
          <cell r="Q1507">
            <v>0</v>
          </cell>
          <cell r="R1507" t="str">
            <v xml:space="preserve"> </v>
          </cell>
          <cell r="S1507" t="str">
            <v xml:space="preserve"> </v>
          </cell>
        </row>
        <row r="1508">
          <cell r="B1508">
            <v>181445</v>
          </cell>
          <cell r="C1508" t="str">
            <v>AccrIncRecMadisonRealtyII</v>
          </cell>
          <cell r="D1508" t="str">
            <v>ARMadRlty</v>
          </cell>
          <cell r="E1508">
            <v>367</v>
          </cell>
          <cell r="F1508" t="str">
            <v>A</v>
          </cell>
          <cell r="G1508" t="str">
            <v>A</v>
          </cell>
          <cell r="H1508" t="str">
            <v>N</v>
          </cell>
          <cell r="I1508" t="str">
            <v>Asset</v>
          </cell>
          <cell r="J1508">
            <v>0</v>
          </cell>
          <cell r="K1508">
            <v>0</v>
          </cell>
          <cell r="L1508" t="str">
            <v xml:space="preserve"> </v>
          </cell>
          <cell r="M1508" t="str">
            <v xml:space="preserve"> </v>
          </cell>
          <cell r="N1508">
            <v>0</v>
          </cell>
          <cell r="O1508" t="str">
            <v xml:space="preserve"> </v>
          </cell>
          <cell r="P1508">
            <v>0</v>
          </cell>
          <cell r="Q1508">
            <v>0</v>
          </cell>
          <cell r="R1508" t="str">
            <v xml:space="preserve"> </v>
          </cell>
          <cell r="S1508" t="str">
            <v xml:space="preserve"> </v>
          </cell>
        </row>
        <row r="1509">
          <cell r="B1509">
            <v>181450</v>
          </cell>
          <cell r="C1509" t="str">
            <v>AccrIncRecMarathonSpecOp</v>
          </cell>
          <cell r="D1509" t="str">
            <v>ARMarathon</v>
          </cell>
          <cell r="E1509">
            <v>367</v>
          </cell>
          <cell r="F1509" t="str">
            <v>A</v>
          </cell>
          <cell r="G1509" t="str">
            <v>A</v>
          </cell>
          <cell r="H1509" t="str">
            <v>N</v>
          </cell>
          <cell r="I1509" t="str">
            <v>Asset</v>
          </cell>
          <cell r="J1509">
            <v>0</v>
          </cell>
          <cell r="K1509">
            <v>0</v>
          </cell>
          <cell r="L1509" t="str">
            <v xml:space="preserve"> </v>
          </cell>
          <cell r="M1509" t="str">
            <v xml:space="preserve"> </v>
          </cell>
          <cell r="N1509">
            <v>0</v>
          </cell>
          <cell r="O1509" t="str">
            <v xml:space="preserve"> </v>
          </cell>
          <cell r="P1509">
            <v>0</v>
          </cell>
          <cell r="Q1509">
            <v>0</v>
          </cell>
          <cell r="R1509" t="str">
            <v xml:space="preserve"> </v>
          </cell>
          <cell r="S1509" t="str">
            <v xml:space="preserve"> </v>
          </cell>
        </row>
        <row r="1510">
          <cell r="B1510">
            <v>181455</v>
          </cell>
          <cell r="C1510" t="str">
            <v>AccrIncRecMatlinPattIII</v>
          </cell>
          <cell r="D1510" t="str">
            <v>ARMatlin</v>
          </cell>
          <cell r="E1510">
            <v>367</v>
          </cell>
          <cell r="F1510" t="str">
            <v>A</v>
          </cell>
          <cell r="G1510" t="str">
            <v>A</v>
          </cell>
          <cell r="H1510" t="str">
            <v>N</v>
          </cell>
          <cell r="I1510" t="str">
            <v>Asset</v>
          </cell>
          <cell r="J1510">
            <v>0</v>
          </cell>
          <cell r="K1510">
            <v>0</v>
          </cell>
          <cell r="L1510" t="str">
            <v xml:space="preserve"> </v>
          </cell>
          <cell r="M1510" t="str">
            <v xml:space="preserve"> </v>
          </cell>
          <cell r="N1510">
            <v>0</v>
          </cell>
          <cell r="O1510" t="str">
            <v xml:space="preserve"> </v>
          </cell>
          <cell r="P1510">
            <v>0</v>
          </cell>
          <cell r="Q1510">
            <v>0</v>
          </cell>
          <cell r="R1510" t="str">
            <v xml:space="preserve"> </v>
          </cell>
          <cell r="S1510" t="str">
            <v xml:space="preserve"> </v>
          </cell>
        </row>
        <row r="1511">
          <cell r="B1511">
            <v>181460</v>
          </cell>
          <cell r="C1511" t="str">
            <v>AccrIncRecMatterhorn</v>
          </cell>
          <cell r="D1511" t="str">
            <v>ARMatterhn</v>
          </cell>
          <cell r="E1511">
            <v>367</v>
          </cell>
          <cell r="F1511" t="str">
            <v>A</v>
          </cell>
          <cell r="G1511" t="str">
            <v>A</v>
          </cell>
          <cell r="H1511" t="str">
            <v>N</v>
          </cell>
          <cell r="I1511" t="str">
            <v>Asset</v>
          </cell>
          <cell r="J1511">
            <v>0</v>
          </cell>
          <cell r="K1511">
            <v>0</v>
          </cell>
          <cell r="L1511" t="str">
            <v xml:space="preserve"> </v>
          </cell>
          <cell r="M1511" t="str">
            <v xml:space="preserve"> </v>
          </cell>
          <cell r="N1511">
            <v>0</v>
          </cell>
          <cell r="O1511" t="str">
            <v xml:space="preserve"> </v>
          </cell>
          <cell r="P1511">
            <v>0</v>
          </cell>
          <cell r="Q1511">
            <v>0</v>
          </cell>
          <cell r="R1511" t="str">
            <v xml:space="preserve"> </v>
          </cell>
          <cell r="S1511" t="str">
            <v xml:space="preserve"> </v>
          </cell>
        </row>
        <row r="1512">
          <cell r="B1512">
            <v>181465</v>
          </cell>
          <cell r="C1512" t="str">
            <v>AccrIncRecMazama</v>
          </cell>
          <cell r="D1512" t="str">
            <v>ARMazama</v>
          </cell>
          <cell r="E1512">
            <v>367</v>
          </cell>
          <cell r="F1512" t="str">
            <v>A</v>
          </cell>
          <cell r="G1512" t="str">
            <v>A</v>
          </cell>
          <cell r="H1512" t="str">
            <v>N</v>
          </cell>
          <cell r="I1512" t="str">
            <v>Asset</v>
          </cell>
          <cell r="J1512">
            <v>0</v>
          </cell>
          <cell r="K1512">
            <v>0</v>
          </cell>
          <cell r="L1512" t="str">
            <v xml:space="preserve"> </v>
          </cell>
          <cell r="M1512" t="str">
            <v xml:space="preserve"> </v>
          </cell>
          <cell r="N1512">
            <v>0</v>
          </cell>
          <cell r="O1512" t="str">
            <v xml:space="preserve"> </v>
          </cell>
          <cell r="P1512">
            <v>0</v>
          </cell>
          <cell r="Q1512">
            <v>0</v>
          </cell>
          <cell r="R1512" t="str">
            <v xml:space="preserve"> </v>
          </cell>
          <cell r="S1512" t="str">
            <v xml:space="preserve"> </v>
          </cell>
        </row>
        <row r="1513">
          <cell r="B1513">
            <v>181475</v>
          </cell>
          <cell r="C1513" t="str">
            <v>AccrIncRecMeritEnergy</v>
          </cell>
          <cell r="D1513" t="str">
            <v>ARMerit</v>
          </cell>
          <cell r="E1513">
            <v>367</v>
          </cell>
          <cell r="F1513" t="str">
            <v>A</v>
          </cell>
          <cell r="G1513" t="str">
            <v>A</v>
          </cell>
          <cell r="H1513" t="str">
            <v>N</v>
          </cell>
          <cell r="I1513" t="str">
            <v>Asset</v>
          </cell>
          <cell r="J1513">
            <v>0</v>
          </cell>
          <cell r="K1513">
            <v>0</v>
          </cell>
          <cell r="L1513" t="str">
            <v xml:space="preserve"> </v>
          </cell>
          <cell r="M1513" t="str">
            <v xml:space="preserve"> </v>
          </cell>
          <cell r="N1513">
            <v>0</v>
          </cell>
          <cell r="O1513" t="str">
            <v xml:space="preserve"> </v>
          </cell>
          <cell r="P1513">
            <v>0</v>
          </cell>
          <cell r="Q1513">
            <v>0</v>
          </cell>
          <cell r="R1513" t="str">
            <v xml:space="preserve"> </v>
          </cell>
          <cell r="S1513" t="str">
            <v xml:space="preserve"> </v>
          </cell>
        </row>
        <row r="1514">
          <cell r="B1514">
            <v>181480</v>
          </cell>
          <cell r="C1514" t="str">
            <v>AccrIncRecMesirow</v>
          </cell>
          <cell r="D1514" t="str">
            <v>ARMesirow</v>
          </cell>
          <cell r="E1514">
            <v>367</v>
          </cell>
          <cell r="F1514" t="str">
            <v>A</v>
          </cell>
          <cell r="G1514" t="str">
            <v>A</v>
          </cell>
          <cell r="H1514" t="str">
            <v>N</v>
          </cell>
          <cell r="I1514" t="str">
            <v>Asset</v>
          </cell>
          <cell r="J1514">
            <v>0</v>
          </cell>
          <cell r="K1514">
            <v>0</v>
          </cell>
          <cell r="L1514" t="str">
            <v xml:space="preserve"> </v>
          </cell>
          <cell r="M1514" t="str">
            <v xml:space="preserve"> </v>
          </cell>
          <cell r="N1514">
            <v>0</v>
          </cell>
          <cell r="O1514" t="str">
            <v xml:space="preserve"> </v>
          </cell>
          <cell r="P1514">
            <v>0</v>
          </cell>
          <cell r="Q1514">
            <v>0</v>
          </cell>
          <cell r="R1514" t="str">
            <v xml:space="preserve"> </v>
          </cell>
          <cell r="S1514" t="str">
            <v xml:space="preserve"> </v>
          </cell>
        </row>
        <row r="1515">
          <cell r="B1515">
            <v>181485</v>
          </cell>
          <cell r="C1515" t="str">
            <v>AccrIncRecMondrian</v>
          </cell>
          <cell r="D1515" t="str">
            <v>ARMondrian</v>
          </cell>
          <cell r="E1515">
            <v>367</v>
          </cell>
          <cell r="F1515" t="str">
            <v>A</v>
          </cell>
          <cell r="G1515" t="str">
            <v>A</v>
          </cell>
          <cell r="H1515" t="str">
            <v>N</v>
          </cell>
          <cell r="I1515" t="str">
            <v>Asset</v>
          </cell>
          <cell r="J1515">
            <v>0</v>
          </cell>
          <cell r="K1515">
            <v>0</v>
          </cell>
          <cell r="L1515" t="str">
            <v xml:space="preserve"> </v>
          </cell>
          <cell r="M1515" t="str">
            <v xml:space="preserve"> </v>
          </cell>
          <cell r="N1515">
            <v>0</v>
          </cell>
          <cell r="O1515" t="str">
            <v xml:space="preserve"> </v>
          </cell>
          <cell r="P1515">
            <v>0</v>
          </cell>
          <cell r="Q1515">
            <v>0</v>
          </cell>
          <cell r="R1515" t="str">
            <v xml:space="preserve"> </v>
          </cell>
          <cell r="S1515" t="str">
            <v xml:space="preserve"> </v>
          </cell>
        </row>
        <row r="1516">
          <cell r="B1516">
            <v>181490</v>
          </cell>
          <cell r="C1516" t="str">
            <v>AccrIncRecMunder</v>
          </cell>
          <cell r="D1516" t="str">
            <v>ARMunder</v>
          </cell>
          <cell r="E1516">
            <v>367</v>
          </cell>
          <cell r="F1516" t="str">
            <v>A</v>
          </cell>
          <cell r="G1516" t="str">
            <v>A</v>
          </cell>
          <cell r="H1516" t="str">
            <v>N</v>
          </cell>
          <cell r="I1516" t="str">
            <v>Asset</v>
          </cell>
          <cell r="J1516">
            <v>0</v>
          </cell>
          <cell r="K1516">
            <v>0</v>
          </cell>
          <cell r="L1516" t="str">
            <v xml:space="preserve"> </v>
          </cell>
          <cell r="M1516" t="str">
            <v xml:space="preserve"> </v>
          </cell>
          <cell r="N1516">
            <v>0</v>
          </cell>
          <cell r="O1516" t="str">
            <v xml:space="preserve"> </v>
          </cell>
          <cell r="P1516">
            <v>0</v>
          </cell>
          <cell r="Q1516">
            <v>0</v>
          </cell>
          <cell r="R1516" t="str">
            <v xml:space="preserve"> </v>
          </cell>
          <cell r="S1516" t="str">
            <v xml:space="preserve"> </v>
          </cell>
        </row>
        <row r="1517">
          <cell r="B1517">
            <v>181495</v>
          </cell>
          <cell r="C1517" t="str">
            <v>AccrIncRecMunderEQ</v>
          </cell>
          <cell r="D1517" t="str">
            <v>ARMunderEQ</v>
          </cell>
          <cell r="E1517">
            <v>367</v>
          </cell>
          <cell r="F1517" t="str">
            <v>A</v>
          </cell>
          <cell r="G1517" t="str">
            <v>A</v>
          </cell>
          <cell r="H1517" t="str">
            <v>N</v>
          </cell>
          <cell r="I1517" t="str">
            <v>Asset</v>
          </cell>
          <cell r="J1517">
            <v>0</v>
          </cell>
          <cell r="K1517">
            <v>0</v>
          </cell>
          <cell r="L1517" t="str">
            <v xml:space="preserve"> </v>
          </cell>
          <cell r="M1517" t="str">
            <v xml:space="preserve"> </v>
          </cell>
          <cell r="N1517">
            <v>0</v>
          </cell>
          <cell r="O1517" t="str">
            <v xml:space="preserve"> </v>
          </cell>
          <cell r="P1517">
            <v>0</v>
          </cell>
          <cell r="Q1517">
            <v>0</v>
          </cell>
          <cell r="R1517" t="str">
            <v xml:space="preserve"> </v>
          </cell>
          <cell r="S1517" t="str">
            <v xml:space="preserve"> </v>
          </cell>
        </row>
        <row r="1518">
          <cell r="B1518">
            <v>181515</v>
          </cell>
          <cell r="C1518" t="str">
            <v>AccrIncRecNISA</v>
          </cell>
          <cell r="D1518" t="str">
            <v>ARNISA</v>
          </cell>
          <cell r="E1518">
            <v>367</v>
          </cell>
          <cell r="F1518" t="str">
            <v>A</v>
          </cell>
          <cell r="G1518" t="str">
            <v>A</v>
          </cell>
          <cell r="H1518" t="str">
            <v>N</v>
          </cell>
          <cell r="I1518" t="str">
            <v>Asset</v>
          </cell>
          <cell r="J1518">
            <v>0</v>
          </cell>
          <cell r="K1518">
            <v>0</v>
          </cell>
          <cell r="L1518" t="str">
            <v xml:space="preserve"> </v>
          </cell>
          <cell r="M1518" t="str">
            <v xml:space="preserve"> </v>
          </cell>
          <cell r="N1518">
            <v>0</v>
          </cell>
          <cell r="O1518" t="str">
            <v xml:space="preserve"> </v>
          </cell>
          <cell r="P1518">
            <v>0</v>
          </cell>
          <cell r="Q1518">
            <v>0</v>
          </cell>
          <cell r="R1518" t="str">
            <v xml:space="preserve"> </v>
          </cell>
          <cell r="S1518" t="str">
            <v xml:space="preserve"> </v>
          </cell>
        </row>
        <row r="1519">
          <cell r="B1519">
            <v>181520</v>
          </cell>
          <cell r="C1519" t="str">
            <v>AccrIncRecNisaCommodities</v>
          </cell>
          <cell r="D1519" t="str">
            <v>ARNisaCom</v>
          </cell>
          <cell r="E1519">
            <v>367</v>
          </cell>
          <cell r="F1519" t="str">
            <v>A</v>
          </cell>
          <cell r="G1519" t="str">
            <v>A</v>
          </cell>
          <cell r="H1519" t="str">
            <v>N</v>
          </cell>
          <cell r="I1519" t="str">
            <v>Asset</v>
          </cell>
          <cell r="J1519">
            <v>0</v>
          </cell>
          <cell r="K1519">
            <v>0</v>
          </cell>
          <cell r="L1519" t="str">
            <v xml:space="preserve"> </v>
          </cell>
          <cell r="M1519" t="str">
            <v xml:space="preserve"> </v>
          </cell>
          <cell r="N1519">
            <v>0</v>
          </cell>
          <cell r="O1519" t="str">
            <v xml:space="preserve"> </v>
          </cell>
          <cell r="P1519">
            <v>0</v>
          </cell>
          <cell r="Q1519">
            <v>0</v>
          </cell>
          <cell r="R1519" t="str">
            <v xml:space="preserve"> </v>
          </cell>
          <cell r="S1519" t="str">
            <v xml:space="preserve"> </v>
          </cell>
        </row>
        <row r="1520">
          <cell r="B1520">
            <v>181525</v>
          </cell>
          <cell r="C1520" t="str">
            <v>AccrIncRecNisaCovC</v>
          </cell>
          <cell r="D1520" t="str">
            <v>ARNisaCov</v>
          </cell>
          <cell r="E1520">
            <v>367</v>
          </cell>
          <cell r="F1520" t="str">
            <v>A</v>
          </cell>
          <cell r="G1520" t="str">
            <v>A</v>
          </cell>
          <cell r="H1520" t="str">
            <v>N</v>
          </cell>
          <cell r="I1520" t="str">
            <v>Asset</v>
          </cell>
          <cell r="J1520">
            <v>0</v>
          </cell>
          <cell r="K1520">
            <v>0</v>
          </cell>
          <cell r="L1520" t="str">
            <v xml:space="preserve"> </v>
          </cell>
          <cell r="M1520" t="str">
            <v xml:space="preserve"> </v>
          </cell>
          <cell r="N1520">
            <v>0</v>
          </cell>
          <cell r="O1520" t="str">
            <v xml:space="preserve"> </v>
          </cell>
          <cell r="P1520">
            <v>0</v>
          </cell>
          <cell r="Q1520">
            <v>0</v>
          </cell>
          <cell r="R1520" t="str">
            <v xml:space="preserve"> </v>
          </cell>
          <cell r="S1520" t="str">
            <v xml:space="preserve"> </v>
          </cell>
        </row>
        <row r="1521">
          <cell r="B1521">
            <v>181530</v>
          </cell>
          <cell r="C1521" t="str">
            <v>AccrIncRecNisaPA</v>
          </cell>
          <cell r="D1521" t="str">
            <v>ARNisaPort</v>
          </cell>
          <cell r="E1521">
            <v>367</v>
          </cell>
          <cell r="F1521" t="str">
            <v>A</v>
          </cell>
          <cell r="G1521" t="str">
            <v>A</v>
          </cell>
          <cell r="H1521" t="str">
            <v>N</v>
          </cell>
          <cell r="I1521" t="str">
            <v>Asset</v>
          </cell>
          <cell r="J1521">
            <v>0</v>
          </cell>
          <cell r="K1521">
            <v>0</v>
          </cell>
          <cell r="L1521" t="str">
            <v xml:space="preserve"> </v>
          </cell>
          <cell r="M1521" t="str">
            <v xml:space="preserve"> </v>
          </cell>
          <cell r="N1521">
            <v>0</v>
          </cell>
          <cell r="O1521" t="str">
            <v xml:space="preserve"> </v>
          </cell>
          <cell r="P1521">
            <v>0</v>
          </cell>
          <cell r="Q1521">
            <v>0</v>
          </cell>
          <cell r="R1521" t="str">
            <v xml:space="preserve"> </v>
          </cell>
          <cell r="S1521" t="str">
            <v xml:space="preserve"> </v>
          </cell>
        </row>
        <row r="1522">
          <cell r="B1522">
            <v>181535</v>
          </cell>
          <cell r="C1522" t="str">
            <v>AccrIncRecNisaTmp</v>
          </cell>
          <cell r="D1522" t="str">
            <v>ARNisaTemp</v>
          </cell>
          <cell r="E1522">
            <v>367</v>
          </cell>
          <cell r="F1522" t="str">
            <v>A</v>
          </cell>
          <cell r="G1522" t="str">
            <v>A</v>
          </cell>
          <cell r="H1522" t="str">
            <v>N</v>
          </cell>
          <cell r="I1522" t="str">
            <v>Asset</v>
          </cell>
          <cell r="J1522">
            <v>0</v>
          </cell>
          <cell r="K1522">
            <v>0</v>
          </cell>
          <cell r="L1522" t="str">
            <v xml:space="preserve"> </v>
          </cell>
          <cell r="M1522" t="str">
            <v xml:space="preserve"> </v>
          </cell>
          <cell r="N1522">
            <v>0</v>
          </cell>
          <cell r="O1522" t="str">
            <v xml:space="preserve"> </v>
          </cell>
          <cell r="P1522">
            <v>0</v>
          </cell>
          <cell r="Q1522">
            <v>0</v>
          </cell>
          <cell r="R1522" t="str">
            <v xml:space="preserve"> </v>
          </cell>
          <cell r="S1522" t="str">
            <v xml:space="preserve"> </v>
          </cell>
        </row>
        <row r="1523">
          <cell r="B1523">
            <v>181540</v>
          </cell>
          <cell r="C1523" t="str">
            <v>AccrIncRecOwlCreekSocRes</v>
          </cell>
          <cell r="D1523" t="str">
            <v>AROwlCrk</v>
          </cell>
          <cell r="E1523">
            <v>367</v>
          </cell>
          <cell r="F1523" t="str">
            <v>A</v>
          </cell>
          <cell r="G1523" t="str">
            <v>A</v>
          </cell>
          <cell r="H1523" t="str">
            <v>N</v>
          </cell>
          <cell r="I1523" t="str">
            <v>Asset</v>
          </cell>
          <cell r="J1523">
            <v>0</v>
          </cell>
          <cell r="K1523">
            <v>0</v>
          </cell>
          <cell r="L1523" t="str">
            <v xml:space="preserve"> </v>
          </cell>
          <cell r="M1523" t="str">
            <v xml:space="preserve"> </v>
          </cell>
          <cell r="N1523">
            <v>0</v>
          </cell>
          <cell r="O1523" t="str">
            <v xml:space="preserve"> </v>
          </cell>
          <cell r="P1523">
            <v>0</v>
          </cell>
          <cell r="Q1523">
            <v>0</v>
          </cell>
          <cell r="R1523" t="str">
            <v xml:space="preserve"> </v>
          </cell>
          <cell r="S1523" t="str">
            <v xml:space="preserve"> </v>
          </cell>
        </row>
        <row r="1524">
          <cell r="B1524">
            <v>181545</v>
          </cell>
          <cell r="C1524" t="str">
            <v>AccrIncRecOZOverseasHF</v>
          </cell>
          <cell r="D1524" t="str">
            <v>AROZOHF</v>
          </cell>
          <cell r="E1524">
            <v>367</v>
          </cell>
          <cell r="F1524" t="str">
            <v>A</v>
          </cell>
          <cell r="G1524" t="str">
            <v>A</v>
          </cell>
          <cell r="H1524" t="str">
            <v>N</v>
          </cell>
          <cell r="I1524" t="str">
            <v>Asset</v>
          </cell>
          <cell r="J1524">
            <v>0</v>
          </cell>
          <cell r="K1524">
            <v>0</v>
          </cell>
          <cell r="L1524" t="str">
            <v xml:space="preserve"> </v>
          </cell>
          <cell r="M1524" t="str">
            <v xml:space="preserve"> </v>
          </cell>
          <cell r="N1524">
            <v>0</v>
          </cell>
          <cell r="O1524" t="str">
            <v xml:space="preserve"> </v>
          </cell>
          <cell r="P1524">
            <v>0</v>
          </cell>
          <cell r="Q1524">
            <v>0</v>
          </cell>
          <cell r="R1524" t="str">
            <v xml:space="preserve"> </v>
          </cell>
          <cell r="S1524" t="str">
            <v xml:space="preserve"> </v>
          </cell>
        </row>
        <row r="1525">
          <cell r="B1525">
            <v>181550</v>
          </cell>
          <cell r="C1525" t="str">
            <v>AccrIncRecOZOverseasPA</v>
          </cell>
          <cell r="D1525" t="str">
            <v>AROZOPA</v>
          </cell>
          <cell r="E1525">
            <v>367</v>
          </cell>
          <cell r="F1525" t="str">
            <v>A</v>
          </cell>
          <cell r="G1525" t="str">
            <v>A</v>
          </cell>
          <cell r="H1525" t="str">
            <v>N</v>
          </cell>
          <cell r="I1525" t="str">
            <v>Asset</v>
          </cell>
          <cell r="J1525">
            <v>0</v>
          </cell>
          <cell r="K1525">
            <v>0</v>
          </cell>
          <cell r="L1525" t="str">
            <v xml:space="preserve"> </v>
          </cell>
          <cell r="M1525" t="str">
            <v xml:space="preserve"> </v>
          </cell>
          <cell r="N1525">
            <v>0</v>
          </cell>
          <cell r="O1525" t="str">
            <v xml:space="preserve"> </v>
          </cell>
          <cell r="P1525">
            <v>0</v>
          </cell>
          <cell r="Q1525">
            <v>0</v>
          </cell>
          <cell r="R1525" t="str">
            <v xml:space="preserve"> </v>
          </cell>
          <cell r="S1525" t="str">
            <v xml:space="preserve"> </v>
          </cell>
        </row>
        <row r="1526">
          <cell r="B1526">
            <v>181555</v>
          </cell>
          <cell r="C1526" t="str">
            <v>AccrIncRecPAMkt</v>
          </cell>
          <cell r="D1526" t="str">
            <v>ARPAMktNtl</v>
          </cell>
          <cell r="E1526">
            <v>367</v>
          </cell>
          <cell r="F1526" t="str">
            <v>A</v>
          </cell>
          <cell r="G1526" t="str">
            <v>A</v>
          </cell>
          <cell r="H1526" t="str">
            <v>N</v>
          </cell>
          <cell r="I1526" t="str">
            <v>Asset</v>
          </cell>
          <cell r="J1526">
            <v>0</v>
          </cell>
          <cell r="K1526">
            <v>0</v>
          </cell>
          <cell r="L1526" t="str">
            <v xml:space="preserve"> </v>
          </cell>
          <cell r="M1526" t="str">
            <v xml:space="preserve"> </v>
          </cell>
          <cell r="N1526">
            <v>0</v>
          </cell>
          <cell r="O1526" t="str">
            <v xml:space="preserve"> </v>
          </cell>
          <cell r="P1526">
            <v>0</v>
          </cell>
          <cell r="Q1526">
            <v>0</v>
          </cell>
          <cell r="R1526" t="str">
            <v xml:space="preserve"> </v>
          </cell>
          <cell r="S1526" t="str">
            <v xml:space="preserve"> </v>
          </cell>
        </row>
        <row r="1527">
          <cell r="B1527">
            <v>181560</v>
          </cell>
          <cell r="C1527" t="str">
            <v>AccrIncRecPAMulti</v>
          </cell>
          <cell r="D1527" t="str">
            <v>ARPAMuli</v>
          </cell>
          <cell r="E1527">
            <v>367</v>
          </cell>
          <cell r="F1527" t="str">
            <v>A</v>
          </cell>
          <cell r="G1527" t="str">
            <v>A</v>
          </cell>
          <cell r="H1527" t="str">
            <v>N</v>
          </cell>
          <cell r="I1527" t="str">
            <v>Asset</v>
          </cell>
          <cell r="J1527">
            <v>0</v>
          </cell>
          <cell r="K1527">
            <v>0</v>
          </cell>
          <cell r="L1527" t="str">
            <v xml:space="preserve"> </v>
          </cell>
          <cell r="M1527" t="str">
            <v xml:space="preserve"> </v>
          </cell>
          <cell r="N1527">
            <v>0</v>
          </cell>
          <cell r="O1527" t="str">
            <v xml:space="preserve"> </v>
          </cell>
          <cell r="P1527">
            <v>0</v>
          </cell>
          <cell r="Q1527">
            <v>0</v>
          </cell>
          <cell r="R1527" t="str">
            <v xml:space="preserve"> </v>
          </cell>
          <cell r="S1527" t="str">
            <v xml:space="preserve"> </v>
          </cell>
        </row>
        <row r="1528">
          <cell r="B1528">
            <v>181565</v>
          </cell>
          <cell r="C1528" t="str">
            <v>AccrIncRecPaulsonAdvantage</v>
          </cell>
          <cell r="D1528" t="str">
            <v>ARPaulson</v>
          </cell>
          <cell r="E1528">
            <v>367</v>
          </cell>
          <cell r="F1528" t="str">
            <v>A</v>
          </cell>
          <cell r="G1528" t="str">
            <v>A</v>
          </cell>
          <cell r="H1528" t="str">
            <v>N</v>
          </cell>
          <cell r="I1528" t="str">
            <v>Asset</v>
          </cell>
          <cell r="J1528">
            <v>0</v>
          </cell>
          <cell r="K1528">
            <v>0</v>
          </cell>
          <cell r="L1528" t="str">
            <v xml:space="preserve"> </v>
          </cell>
          <cell r="M1528" t="str">
            <v xml:space="preserve"> </v>
          </cell>
          <cell r="N1528">
            <v>0</v>
          </cell>
          <cell r="O1528" t="str">
            <v xml:space="preserve"> </v>
          </cell>
          <cell r="P1528">
            <v>0</v>
          </cell>
          <cell r="Q1528">
            <v>0</v>
          </cell>
          <cell r="R1528" t="str">
            <v xml:space="preserve"> </v>
          </cell>
          <cell r="S1528" t="str">
            <v xml:space="preserve"> </v>
          </cell>
        </row>
        <row r="1529">
          <cell r="B1529">
            <v>181570</v>
          </cell>
          <cell r="C1529" t="str">
            <v>AccrIncRecPennHi</v>
          </cell>
          <cell r="D1529" t="str">
            <v>ARPenn</v>
          </cell>
          <cell r="E1529">
            <v>367</v>
          </cell>
          <cell r="F1529" t="str">
            <v>A</v>
          </cell>
          <cell r="G1529" t="str">
            <v>A</v>
          </cell>
          <cell r="H1529" t="str">
            <v>N</v>
          </cell>
          <cell r="I1529" t="str">
            <v>Asset</v>
          </cell>
          <cell r="J1529">
            <v>0</v>
          </cell>
          <cell r="K1529">
            <v>0</v>
          </cell>
          <cell r="L1529" t="str">
            <v xml:space="preserve"> </v>
          </cell>
          <cell r="M1529" t="str">
            <v xml:space="preserve"> </v>
          </cell>
          <cell r="N1529">
            <v>0</v>
          </cell>
          <cell r="O1529" t="str">
            <v xml:space="preserve"> </v>
          </cell>
          <cell r="P1529">
            <v>0</v>
          </cell>
          <cell r="Q1529">
            <v>0</v>
          </cell>
          <cell r="R1529" t="str">
            <v xml:space="preserve"> </v>
          </cell>
          <cell r="S1529" t="str">
            <v xml:space="preserve"> </v>
          </cell>
        </row>
        <row r="1530">
          <cell r="B1530">
            <v>181575</v>
          </cell>
          <cell r="C1530" t="str">
            <v>AccrIncRecPIMCO</v>
          </cell>
          <cell r="D1530" t="str">
            <v>ARPIMCO</v>
          </cell>
          <cell r="E1530">
            <v>367</v>
          </cell>
          <cell r="F1530" t="str">
            <v>A</v>
          </cell>
          <cell r="G1530" t="str">
            <v>A</v>
          </cell>
          <cell r="H1530" t="str">
            <v>N</v>
          </cell>
          <cell r="I1530" t="str">
            <v>Asset</v>
          </cell>
          <cell r="J1530">
            <v>0</v>
          </cell>
          <cell r="K1530">
            <v>0</v>
          </cell>
          <cell r="L1530" t="str">
            <v xml:space="preserve"> </v>
          </cell>
          <cell r="M1530" t="str">
            <v xml:space="preserve"> </v>
          </cell>
          <cell r="N1530">
            <v>0</v>
          </cell>
          <cell r="O1530" t="str">
            <v xml:space="preserve"> </v>
          </cell>
          <cell r="P1530">
            <v>0</v>
          </cell>
          <cell r="Q1530">
            <v>0</v>
          </cell>
          <cell r="R1530" t="str">
            <v xml:space="preserve"> </v>
          </cell>
          <cell r="S1530" t="str">
            <v xml:space="preserve"> </v>
          </cell>
        </row>
        <row r="1531">
          <cell r="B1531">
            <v>181580</v>
          </cell>
          <cell r="C1531" t="str">
            <v>AccrIncRecPinnacle</v>
          </cell>
          <cell r="D1531" t="str">
            <v>ARPinnacle</v>
          </cell>
          <cell r="E1531">
            <v>367</v>
          </cell>
          <cell r="F1531" t="str">
            <v>A</v>
          </cell>
          <cell r="G1531" t="str">
            <v>A</v>
          </cell>
          <cell r="H1531" t="str">
            <v>N</v>
          </cell>
          <cell r="I1531" t="str">
            <v>Asset</v>
          </cell>
          <cell r="J1531">
            <v>0</v>
          </cell>
          <cell r="K1531">
            <v>0</v>
          </cell>
          <cell r="L1531" t="str">
            <v xml:space="preserve"> </v>
          </cell>
          <cell r="M1531" t="str">
            <v xml:space="preserve"> </v>
          </cell>
          <cell r="N1531">
            <v>0</v>
          </cell>
          <cell r="O1531" t="str">
            <v xml:space="preserve"> </v>
          </cell>
          <cell r="P1531">
            <v>0</v>
          </cell>
          <cell r="Q1531">
            <v>0</v>
          </cell>
          <cell r="R1531" t="str">
            <v xml:space="preserve"> </v>
          </cell>
          <cell r="S1531" t="str">
            <v xml:space="preserve"> </v>
          </cell>
        </row>
        <row r="1532">
          <cell r="B1532">
            <v>181585</v>
          </cell>
          <cell r="C1532" t="str">
            <v>AccrIncRecPorterOlinAmici</v>
          </cell>
          <cell r="D1532" t="str">
            <v>ARPorter</v>
          </cell>
          <cell r="E1532">
            <v>367</v>
          </cell>
          <cell r="F1532" t="str">
            <v>A</v>
          </cell>
          <cell r="G1532" t="str">
            <v>A</v>
          </cell>
          <cell r="H1532" t="str">
            <v>N</v>
          </cell>
          <cell r="I1532" t="str">
            <v>Asset</v>
          </cell>
          <cell r="J1532">
            <v>0</v>
          </cell>
          <cell r="K1532">
            <v>0</v>
          </cell>
          <cell r="L1532" t="str">
            <v xml:space="preserve"> </v>
          </cell>
          <cell r="M1532" t="str">
            <v xml:space="preserve"> </v>
          </cell>
          <cell r="N1532">
            <v>0</v>
          </cell>
          <cell r="O1532" t="str">
            <v xml:space="preserve"> </v>
          </cell>
          <cell r="P1532">
            <v>0</v>
          </cell>
          <cell r="Q1532">
            <v>0</v>
          </cell>
          <cell r="R1532" t="str">
            <v xml:space="preserve"> </v>
          </cell>
          <cell r="S1532" t="str">
            <v xml:space="preserve"> </v>
          </cell>
        </row>
        <row r="1533">
          <cell r="B1533">
            <v>181590</v>
          </cell>
          <cell r="C1533" t="str">
            <v>AccrIncRecPrivEq</v>
          </cell>
          <cell r="D1533" t="str">
            <v>ARPrivEqty</v>
          </cell>
          <cell r="E1533">
            <v>367</v>
          </cell>
          <cell r="F1533" t="str">
            <v>A</v>
          </cell>
          <cell r="G1533" t="str">
            <v>A</v>
          </cell>
          <cell r="H1533" t="str">
            <v>N</v>
          </cell>
          <cell r="I1533" t="str">
            <v>Asset</v>
          </cell>
          <cell r="J1533">
            <v>0</v>
          </cell>
          <cell r="K1533">
            <v>0</v>
          </cell>
          <cell r="L1533" t="str">
            <v xml:space="preserve"> </v>
          </cell>
          <cell r="M1533" t="str">
            <v xml:space="preserve"> </v>
          </cell>
          <cell r="N1533">
            <v>0</v>
          </cell>
          <cell r="O1533" t="str">
            <v xml:space="preserve"> </v>
          </cell>
          <cell r="P1533">
            <v>0</v>
          </cell>
          <cell r="Q1533">
            <v>0</v>
          </cell>
          <cell r="R1533" t="str">
            <v xml:space="preserve"> </v>
          </cell>
          <cell r="S1533" t="str">
            <v xml:space="preserve"> </v>
          </cell>
        </row>
        <row r="1534">
          <cell r="B1534">
            <v>181595</v>
          </cell>
          <cell r="C1534" t="str">
            <v>AccrIncRecQMA</v>
          </cell>
          <cell r="D1534" t="str">
            <v>ARQMA</v>
          </cell>
          <cell r="E1534">
            <v>367</v>
          </cell>
          <cell r="F1534" t="str">
            <v>A</v>
          </cell>
          <cell r="G1534" t="str">
            <v>A</v>
          </cell>
          <cell r="H1534" t="str">
            <v>N</v>
          </cell>
          <cell r="I1534" t="str">
            <v>Asset</v>
          </cell>
          <cell r="J1534">
            <v>0</v>
          </cell>
          <cell r="K1534">
            <v>0</v>
          </cell>
          <cell r="L1534" t="str">
            <v xml:space="preserve"> </v>
          </cell>
          <cell r="M1534" t="str">
            <v xml:space="preserve"> </v>
          </cell>
          <cell r="N1534">
            <v>0</v>
          </cell>
          <cell r="O1534" t="str">
            <v xml:space="preserve"> </v>
          </cell>
          <cell r="P1534">
            <v>0</v>
          </cell>
          <cell r="Q1534">
            <v>0</v>
          </cell>
          <cell r="R1534" t="str">
            <v xml:space="preserve"> </v>
          </cell>
          <cell r="S1534" t="str">
            <v xml:space="preserve"> </v>
          </cell>
        </row>
        <row r="1535">
          <cell r="B1535">
            <v>181600</v>
          </cell>
          <cell r="C1535" t="str">
            <v>AccrIncRecRENon</v>
          </cell>
          <cell r="D1535" t="str">
            <v>ARRealEstN</v>
          </cell>
          <cell r="E1535">
            <v>367</v>
          </cell>
          <cell r="F1535" t="str">
            <v>A</v>
          </cell>
          <cell r="G1535" t="str">
            <v>A</v>
          </cell>
          <cell r="H1535" t="str">
            <v>N</v>
          </cell>
          <cell r="I1535" t="str">
            <v>Asset</v>
          </cell>
          <cell r="J1535">
            <v>0</v>
          </cell>
          <cell r="K1535">
            <v>0</v>
          </cell>
          <cell r="L1535" t="str">
            <v xml:space="preserve"> </v>
          </cell>
          <cell r="M1535" t="str">
            <v xml:space="preserve"> </v>
          </cell>
          <cell r="N1535">
            <v>0</v>
          </cell>
          <cell r="O1535" t="str">
            <v xml:space="preserve"> </v>
          </cell>
          <cell r="P1535">
            <v>0</v>
          </cell>
          <cell r="Q1535">
            <v>0</v>
          </cell>
          <cell r="R1535" t="str">
            <v xml:space="preserve"> </v>
          </cell>
          <cell r="S1535" t="str">
            <v xml:space="preserve"> </v>
          </cell>
        </row>
        <row r="1536">
          <cell r="B1536">
            <v>181605</v>
          </cell>
          <cell r="C1536" t="str">
            <v>AccrIncRecRealtyAssocVIII</v>
          </cell>
          <cell r="D1536" t="str">
            <v>ARRealty8</v>
          </cell>
          <cell r="E1536">
            <v>367</v>
          </cell>
          <cell r="F1536" t="str">
            <v>A</v>
          </cell>
          <cell r="G1536" t="str">
            <v>A</v>
          </cell>
          <cell r="H1536" t="str">
            <v>N</v>
          </cell>
          <cell r="I1536" t="str">
            <v>Asset</v>
          </cell>
          <cell r="J1536">
            <v>0</v>
          </cell>
          <cell r="K1536">
            <v>0</v>
          </cell>
          <cell r="L1536" t="str">
            <v xml:space="preserve"> </v>
          </cell>
          <cell r="M1536" t="str">
            <v xml:space="preserve"> </v>
          </cell>
          <cell r="N1536">
            <v>0</v>
          </cell>
          <cell r="O1536" t="str">
            <v xml:space="preserve"> </v>
          </cell>
          <cell r="P1536">
            <v>0</v>
          </cell>
          <cell r="Q1536">
            <v>0</v>
          </cell>
          <cell r="R1536" t="str">
            <v xml:space="preserve"> </v>
          </cell>
          <cell r="S1536" t="str">
            <v xml:space="preserve"> </v>
          </cell>
        </row>
        <row r="1537">
          <cell r="B1537">
            <v>181610</v>
          </cell>
          <cell r="C1537" t="str">
            <v>AccrIncRecRiverstoneCarIV</v>
          </cell>
          <cell r="D1537" t="str">
            <v>ARRiverst</v>
          </cell>
          <cell r="E1537">
            <v>367</v>
          </cell>
          <cell r="F1537" t="str">
            <v>A</v>
          </cell>
          <cell r="G1537" t="str">
            <v>A</v>
          </cell>
          <cell r="H1537" t="str">
            <v>N</v>
          </cell>
          <cell r="I1537" t="str">
            <v>Asset</v>
          </cell>
          <cell r="J1537">
            <v>0</v>
          </cell>
          <cell r="K1537">
            <v>0</v>
          </cell>
          <cell r="L1537" t="str">
            <v xml:space="preserve"> </v>
          </cell>
          <cell r="M1537" t="str">
            <v xml:space="preserve"> </v>
          </cell>
          <cell r="N1537">
            <v>0</v>
          </cell>
          <cell r="O1537" t="str">
            <v xml:space="preserve"> </v>
          </cell>
          <cell r="P1537">
            <v>0</v>
          </cell>
          <cell r="Q1537">
            <v>0</v>
          </cell>
          <cell r="R1537" t="str">
            <v xml:space="preserve"> </v>
          </cell>
          <cell r="S1537" t="str">
            <v xml:space="preserve"> </v>
          </cell>
        </row>
        <row r="1538">
          <cell r="B1538">
            <v>181615</v>
          </cell>
          <cell r="C1538" t="str">
            <v>AccrIncRecRoarkCapitalII</v>
          </cell>
          <cell r="D1538" t="str">
            <v>ARRoark</v>
          </cell>
          <cell r="E1538">
            <v>367</v>
          </cell>
          <cell r="F1538" t="str">
            <v>A</v>
          </cell>
          <cell r="G1538" t="str">
            <v>A</v>
          </cell>
          <cell r="H1538" t="str">
            <v>N</v>
          </cell>
          <cell r="I1538" t="str">
            <v>Asset</v>
          </cell>
          <cell r="J1538">
            <v>0</v>
          </cell>
          <cell r="K1538">
            <v>0</v>
          </cell>
          <cell r="L1538" t="str">
            <v xml:space="preserve"> </v>
          </cell>
          <cell r="M1538" t="str">
            <v xml:space="preserve"> </v>
          </cell>
          <cell r="N1538">
            <v>0</v>
          </cell>
          <cell r="O1538" t="str">
            <v xml:space="preserve"> </v>
          </cell>
          <cell r="P1538">
            <v>0</v>
          </cell>
          <cell r="Q1538">
            <v>0</v>
          </cell>
          <cell r="R1538" t="str">
            <v xml:space="preserve"> </v>
          </cell>
          <cell r="S1538" t="str">
            <v xml:space="preserve"> </v>
          </cell>
        </row>
        <row r="1539">
          <cell r="B1539">
            <v>181640</v>
          </cell>
          <cell r="C1539" t="str">
            <v>AccrIncRecSchrodersCommod</v>
          </cell>
          <cell r="D1539" t="str">
            <v>ARSchrdrs</v>
          </cell>
          <cell r="E1539">
            <v>367</v>
          </cell>
          <cell r="F1539" t="str">
            <v>A</v>
          </cell>
          <cell r="G1539" t="str">
            <v>A</v>
          </cell>
          <cell r="H1539" t="str">
            <v>N</v>
          </cell>
          <cell r="I1539" t="str">
            <v>Asset</v>
          </cell>
          <cell r="J1539">
            <v>0</v>
          </cell>
          <cell r="K1539">
            <v>0</v>
          </cell>
          <cell r="L1539" t="str">
            <v xml:space="preserve"> </v>
          </cell>
          <cell r="M1539" t="str">
            <v xml:space="preserve"> </v>
          </cell>
          <cell r="N1539">
            <v>0</v>
          </cell>
          <cell r="O1539" t="str">
            <v xml:space="preserve"> </v>
          </cell>
          <cell r="P1539">
            <v>0</v>
          </cell>
          <cell r="Q1539">
            <v>0</v>
          </cell>
          <cell r="R1539" t="str">
            <v xml:space="preserve"> </v>
          </cell>
          <cell r="S1539" t="str">
            <v xml:space="preserve"> </v>
          </cell>
        </row>
        <row r="1540">
          <cell r="B1540">
            <v>181645</v>
          </cell>
          <cell r="C1540" t="str">
            <v>AccrIncRecSCPOceanShumway</v>
          </cell>
          <cell r="D1540" t="str">
            <v>ARSCPOcean</v>
          </cell>
          <cell r="E1540">
            <v>367</v>
          </cell>
          <cell r="F1540" t="str">
            <v>A</v>
          </cell>
          <cell r="G1540" t="str">
            <v>A</v>
          </cell>
          <cell r="H1540" t="str">
            <v>N</v>
          </cell>
          <cell r="I1540" t="str">
            <v>Asset</v>
          </cell>
          <cell r="J1540">
            <v>0</v>
          </cell>
          <cell r="K1540">
            <v>0</v>
          </cell>
          <cell r="L1540" t="str">
            <v xml:space="preserve"> </v>
          </cell>
          <cell r="M1540" t="str">
            <v xml:space="preserve"> </v>
          </cell>
          <cell r="N1540">
            <v>0</v>
          </cell>
          <cell r="O1540" t="str">
            <v xml:space="preserve"> </v>
          </cell>
          <cell r="P1540">
            <v>0</v>
          </cell>
          <cell r="Q1540">
            <v>0</v>
          </cell>
          <cell r="R1540" t="str">
            <v xml:space="preserve"> </v>
          </cell>
          <cell r="S1540" t="str">
            <v xml:space="preserve"> </v>
          </cell>
        </row>
        <row r="1541">
          <cell r="B1541">
            <v>181650</v>
          </cell>
          <cell r="C1541" t="str">
            <v>AccrIncRecSJCOffshore</v>
          </cell>
          <cell r="D1541" t="str">
            <v>ARSJCOffsh</v>
          </cell>
          <cell r="E1541">
            <v>367</v>
          </cell>
          <cell r="F1541" t="str">
            <v>A</v>
          </cell>
          <cell r="G1541" t="str">
            <v>A</v>
          </cell>
          <cell r="H1541" t="str">
            <v>N</v>
          </cell>
          <cell r="I1541" t="str">
            <v>Asset</v>
          </cell>
          <cell r="J1541">
            <v>0</v>
          </cell>
          <cell r="K1541">
            <v>0</v>
          </cell>
          <cell r="L1541" t="str">
            <v xml:space="preserve"> </v>
          </cell>
          <cell r="M1541" t="str">
            <v xml:space="preserve"> </v>
          </cell>
          <cell r="N1541">
            <v>0</v>
          </cell>
          <cell r="O1541" t="str">
            <v xml:space="preserve"> </v>
          </cell>
          <cell r="P1541">
            <v>0</v>
          </cell>
          <cell r="Q1541">
            <v>0</v>
          </cell>
          <cell r="R1541" t="str">
            <v xml:space="preserve"> </v>
          </cell>
          <cell r="S1541" t="str">
            <v xml:space="preserve"> </v>
          </cell>
        </row>
        <row r="1542">
          <cell r="B1542">
            <v>181655</v>
          </cell>
          <cell r="C1542" t="str">
            <v>AccrIncRecSloanRobinson</v>
          </cell>
          <cell r="D1542" t="str">
            <v>ARSloanRob</v>
          </cell>
          <cell r="E1542">
            <v>367</v>
          </cell>
          <cell r="F1542" t="str">
            <v>A</v>
          </cell>
          <cell r="G1542" t="str">
            <v>A</v>
          </cell>
          <cell r="H1542" t="str">
            <v>N</v>
          </cell>
          <cell r="I1542" t="str">
            <v>Asset</v>
          </cell>
          <cell r="J1542">
            <v>0</v>
          </cell>
          <cell r="K1542">
            <v>0</v>
          </cell>
          <cell r="L1542" t="str">
            <v xml:space="preserve"> </v>
          </cell>
          <cell r="M1542" t="str">
            <v xml:space="preserve"> </v>
          </cell>
          <cell r="N1542">
            <v>0</v>
          </cell>
          <cell r="O1542" t="str">
            <v xml:space="preserve"> </v>
          </cell>
          <cell r="P1542">
            <v>0</v>
          </cell>
          <cell r="Q1542">
            <v>0</v>
          </cell>
          <cell r="R1542" t="str">
            <v xml:space="preserve"> </v>
          </cell>
          <cell r="S1542" t="str">
            <v xml:space="preserve"> </v>
          </cell>
        </row>
        <row r="1543">
          <cell r="B1543">
            <v>181665</v>
          </cell>
          <cell r="C1543" t="str">
            <v>AccrIncRecSRIOverseasHF</v>
          </cell>
          <cell r="D1543" t="str">
            <v>ARSRIOvHF</v>
          </cell>
          <cell r="E1543">
            <v>367</v>
          </cell>
          <cell r="F1543" t="str">
            <v>A</v>
          </cell>
          <cell r="G1543" t="str">
            <v>A</v>
          </cell>
          <cell r="H1543" t="str">
            <v>N</v>
          </cell>
          <cell r="I1543" t="str">
            <v>Asset</v>
          </cell>
          <cell r="J1543">
            <v>0</v>
          </cell>
          <cell r="K1543">
            <v>0</v>
          </cell>
          <cell r="L1543" t="str">
            <v xml:space="preserve"> </v>
          </cell>
          <cell r="M1543" t="str">
            <v xml:space="preserve"> </v>
          </cell>
          <cell r="N1543">
            <v>0</v>
          </cell>
          <cell r="O1543" t="str">
            <v xml:space="preserve"> </v>
          </cell>
          <cell r="P1543">
            <v>0</v>
          </cell>
          <cell r="Q1543">
            <v>0</v>
          </cell>
          <cell r="R1543" t="str">
            <v xml:space="preserve"> </v>
          </cell>
          <cell r="S1543" t="str">
            <v xml:space="preserve"> </v>
          </cell>
        </row>
        <row r="1544">
          <cell r="B1544">
            <v>181670</v>
          </cell>
          <cell r="C1544" t="str">
            <v>AccrIncRecSRIOverseasPA</v>
          </cell>
          <cell r="D1544" t="str">
            <v>ARSRIOvPA</v>
          </cell>
          <cell r="E1544">
            <v>367</v>
          </cell>
          <cell r="F1544" t="str">
            <v>A</v>
          </cell>
          <cell r="G1544" t="str">
            <v>A</v>
          </cell>
          <cell r="H1544" t="str">
            <v>N</v>
          </cell>
          <cell r="I1544" t="str">
            <v>Asset</v>
          </cell>
          <cell r="J1544">
            <v>0</v>
          </cell>
          <cell r="K1544">
            <v>0</v>
          </cell>
          <cell r="L1544" t="str">
            <v xml:space="preserve"> </v>
          </cell>
          <cell r="M1544" t="str">
            <v xml:space="preserve"> </v>
          </cell>
          <cell r="N1544">
            <v>0</v>
          </cell>
          <cell r="O1544" t="str">
            <v xml:space="preserve"> </v>
          </cell>
          <cell r="P1544">
            <v>0</v>
          </cell>
          <cell r="Q1544">
            <v>0</v>
          </cell>
          <cell r="R1544" t="str">
            <v xml:space="preserve"> </v>
          </cell>
          <cell r="S1544" t="str">
            <v xml:space="preserve"> </v>
          </cell>
        </row>
        <row r="1545">
          <cell r="B1545">
            <v>181690</v>
          </cell>
          <cell r="C1545" t="str">
            <v>AccrIncRecStarkCritHF</v>
          </cell>
          <cell r="D1545" t="str">
            <v>ARStarkHF</v>
          </cell>
          <cell r="E1545">
            <v>367</v>
          </cell>
          <cell r="F1545" t="str">
            <v>A</v>
          </cell>
          <cell r="G1545" t="str">
            <v>A</v>
          </cell>
          <cell r="H1545" t="str">
            <v>N</v>
          </cell>
          <cell r="I1545" t="str">
            <v>Asset</v>
          </cell>
          <cell r="J1545">
            <v>0</v>
          </cell>
          <cell r="K1545">
            <v>0</v>
          </cell>
          <cell r="L1545" t="str">
            <v xml:space="preserve"> </v>
          </cell>
          <cell r="M1545" t="str">
            <v xml:space="preserve"> </v>
          </cell>
          <cell r="N1545">
            <v>0</v>
          </cell>
          <cell r="O1545" t="str">
            <v xml:space="preserve"> </v>
          </cell>
          <cell r="P1545">
            <v>0</v>
          </cell>
          <cell r="Q1545">
            <v>0</v>
          </cell>
          <cell r="R1545" t="str">
            <v xml:space="preserve"> </v>
          </cell>
          <cell r="S1545" t="str">
            <v xml:space="preserve"> </v>
          </cell>
        </row>
        <row r="1546">
          <cell r="B1546">
            <v>181695</v>
          </cell>
          <cell r="C1546" t="str">
            <v>AccrIncRecStarkCritPA</v>
          </cell>
          <cell r="D1546" t="str">
            <v>ARStarkPA</v>
          </cell>
          <cell r="E1546">
            <v>367</v>
          </cell>
          <cell r="F1546" t="str">
            <v>A</v>
          </cell>
          <cell r="G1546" t="str">
            <v>A</v>
          </cell>
          <cell r="H1546" t="str">
            <v>N</v>
          </cell>
          <cell r="I1546" t="str">
            <v>Asset</v>
          </cell>
          <cell r="J1546">
            <v>0</v>
          </cell>
          <cell r="K1546">
            <v>0</v>
          </cell>
          <cell r="L1546" t="str">
            <v xml:space="preserve"> </v>
          </cell>
          <cell r="M1546" t="str">
            <v xml:space="preserve"> </v>
          </cell>
          <cell r="N1546">
            <v>0</v>
          </cell>
          <cell r="O1546" t="str">
            <v xml:space="preserve"> </v>
          </cell>
          <cell r="P1546">
            <v>0</v>
          </cell>
          <cell r="Q1546">
            <v>0</v>
          </cell>
          <cell r="R1546" t="str">
            <v xml:space="preserve"> </v>
          </cell>
          <cell r="S1546" t="str">
            <v xml:space="preserve"> </v>
          </cell>
        </row>
        <row r="1547">
          <cell r="B1547">
            <v>181705</v>
          </cell>
          <cell r="C1547" t="str">
            <v>AccrIncRecStrategicPartner</v>
          </cell>
          <cell r="D1547" t="str">
            <v>ARStrategi</v>
          </cell>
          <cell r="E1547">
            <v>367</v>
          </cell>
          <cell r="F1547" t="str">
            <v>A</v>
          </cell>
          <cell r="G1547" t="str">
            <v>A</v>
          </cell>
          <cell r="H1547" t="str">
            <v>N</v>
          </cell>
          <cell r="I1547" t="str">
            <v>Asset</v>
          </cell>
          <cell r="J1547">
            <v>0</v>
          </cell>
          <cell r="K1547">
            <v>0</v>
          </cell>
          <cell r="L1547" t="str">
            <v xml:space="preserve"> </v>
          </cell>
          <cell r="M1547" t="str">
            <v xml:space="preserve"> </v>
          </cell>
          <cell r="N1547">
            <v>0</v>
          </cell>
          <cell r="O1547" t="str">
            <v xml:space="preserve"> </v>
          </cell>
          <cell r="P1547">
            <v>0</v>
          </cell>
          <cell r="Q1547">
            <v>0</v>
          </cell>
          <cell r="R1547" t="str">
            <v xml:space="preserve"> </v>
          </cell>
          <cell r="S1547" t="str">
            <v xml:space="preserve"> </v>
          </cell>
        </row>
        <row r="1548">
          <cell r="B1548">
            <v>181710</v>
          </cell>
          <cell r="C1548" t="str">
            <v>AccrIncRecSuttonbrookHF</v>
          </cell>
          <cell r="D1548" t="str">
            <v>ARSuttonHF</v>
          </cell>
          <cell r="E1548">
            <v>367</v>
          </cell>
          <cell r="F1548" t="str">
            <v>A</v>
          </cell>
          <cell r="G1548" t="str">
            <v>A</v>
          </cell>
          <cell r="H1548" t="str">
            <v>N</v>
          </cell>
          <cell r="I1548" t="str">
            <v>Asset</v>
          </cell>
          <cell r="J1548">
            <v>0</v>
          </cell>
          <cell r="K1548">
            <v>0</v>
          </cell>
          <cell r="L1548" t="str">
            <v xml:space="preserve"> </v>
          </cell>
          <cell r="M1548" t="str">
            <v xml:space="preserve"> </v>
          </cell>
          <cell r="N1548">
            <v>0</v>
          </cell>
          <cell r="O1548" t="str">
            <v xml:space="preserve"> </v>
          </cell>
          <cell r="P1548">
            <v>0</v>
          </cell>
          <cell r="Q1548">
            <v>0</v>
          </cell>
          <cell r="R1548" t="str">
            <v xml:space="preserve"> </v>
          </cell>
          <cell r="S1548" t="str">
            <v xml:space="preserve"> </v>
          </cell>
        </row>
        <row r="1549">
          <cell r="B1549">
            <v>181715</v>
          </cell>
          <cell r="C1549" t="str">
            <v>AccrIncRecSuttonbrookPA</v>
          </cell>
          <cell r="D1549" t="str">
            <v>ARSuttonPA</v>
          </cell>
          <cell r="E1549">
            <v>367</v>
          </cell>
          <cell r="F1549" t="str">
            <v>A</v>
          </cell>
          <cell r="G1549" t="str">
            <v>A</v>
          </cell>
          <cell r="H1549" t="str">
            <v>N</v>
          </cell>
          <cell r="I1549" t="str">
            <v>Asset</v>
          </cell>
          <cell r="J1549">
            <v>0</v>
          </cell>
          <cell r="K1549">
            <v>0</v>
          </cell>
          <cell r="L1549" t="str">
            <v xml:space="preserve"> </v>
          </cell>
          <cell r="M1549" t="str">
            <v xml:space="preserve"> </v>
          </cell>
          <cell r="N1549">
            <v>0</v>
          </cell>
          <cell r="O1549" t="str">
            <v xml:space="preserve"> </v>
          </cell>
          <cell r="P1549">
            <v>0</v>
          </cell>
          <cell r="Q1549">
            <v>0</v>
          </cell>
          <cell r="R1549" t="str">
            <v xml:space="preserve"> </v>
          </cell>
          <cell r="S1549" t="str">
            <v xml:space="preserve"> </v>
          </cell>
        </row>
        <row r="1550">
          <cell r="B1550">
            <v>181735</v>
          </cell>
          <cell r="C1550" t="str">
            <v>AccrIncRecThirdPoint</v>
          </cell>
          <cell r="D1550" t="str">
            <v>ARThirdPnt</v>
          </cell>
          <cell r="E1550">
            <v>367</v>
          </cell>
          <cell r="F1550" t="str">
            <v>A</v>
          </cell>
          <cell r="G1550" t="str">
            <v>A</v>
          </cell>
          <cell r="H1550" t="str">
            <v>N</v>
          </cell>
          <cell r="I1550" t="str">
            <v>Asset</v>
          </cell>
          <cell r="J1550">
            <v>0</v>
          </cell>
          <cell r="K1550">
            <v>0</v>
          </cell>
          <cell r="L1550" t="str">
            <v xml:space="preserve"> </v>
          </cell>
          <cell r="M1550" t="str">
            <v xml:space="preserve"> </v>
          </cell>
          <cell r="N1550">
            <v>0</v>
          </cell>
          <cell r="O1550" t="str">
            <v xml:space="preserve"> </v>
          </cell>
          <cell r="P1550">
            <v>0</v>
          </cell>
          <cell r="Q1550">
            <v>0</v>
          </cell>
          <cell r="R1550" t="str">
            <v xml:space="preserve"> </v>
          </cell>
          <cell r="S1550" t="str">
            <v xml:space="preserve"> </v>
          </cell>
        </row>
        <row r="1551">
          <cell r="B1551">
            <v>181740</v>
          </cell>
          <cell r="C1551" t="str">
            <v>AccrIncRecTPGAirlineII</v>
          </cell>
          <cell r="D1551" t="str">
            <v>ARTPGAirl</v>
          </cell>
          <cell r="E1551">
            <v>367</v>
          </cell>
          <cell r="F1551" t="str">
            <v>A</v>
          </cell>
          <cell r="G1551" t="str">
            <v>A</v>
          </cell>
          <cell r="H1551" t="str">
            <v>N</v>
          </cell>
          <cell r="I1551" t="str">
            <v>Asset</v>
          </cell>
          <cell r="J1551">
            <v>0</v>
          </cell>
          <cell r="K1551">
            <v>0</v>
          </cell>
          <cell r="L1551" t="str">
            <v xml:space="preserve"> </v>
          </cell>
          <cell r="M1551" t="str">
            <v xml:space="preserve"> </v>
          </cell>
          <cell r="N1551">
            <v>0</v>
          </cell>
          <cell r="O1551" t="str">
            <v xml:space="preserve"> </v>
          </cell>
          <cell r="P1551">
            <v>0</v>
          </cell>
          <cell r="Q1551">
            <v>0</v>
          </cell>
          <cell r="R1551" t="str">
            <v xml:space="preserve"> </v>
          </cell>
          <cell r="S1551" t="str">
            <v xml:space="preserve"> </v>
          </cell>
        </row>
        <row r="1552">
          <cell r="B1552">
            <v>181745</v>
          </cell>
          <cell r="C1552" t="str">
            <v>AccrIncRecTrafalgar</v>
          </cell>
          <cell r="D1552" t="str">
            <v>ARTrafalgr</v>
          </cell>
          <cell r="E1552">
            <v>367</v>
          </cell>
          <cell r="F1552" t="str">
            <v>A</v>
          </cell>
          <cell r="G1552" t="str">
            <v>A</v>
          </cell>
          <cell r="H1552" t="str">
            <v>N</v>
          </cell>
          <cell r="I1552" t="str">
            <v>Asset</v>
          </cell>
          <cell r="J1552">
            <v>0</v>
          </cell>
          <cell r="K1552">
            <v>0</v>
          </cell>
          <cell r="L1552" t="str">
            <v xml:space="preserve"> </v>
          </cell>
          <cell r="M1552" t="str">
            <v xml:space="preserve"> </v>
          </cell>
          <cell r="N1552">
            <v>0</v>
          </cell>
          <cell r="O1552" t="str">
            <v xml:space="preserve"> </v>
          </cell>
          <cell r="P1552">
            <v>0</v>
          </cell>
          <cell r="Q1552">
            <v>0</v>
          </cell>
          <cell r="R1552" t="str">
            <v xml:space="preserve"> </v>
          </cell>
          <cell r="S1552" t="str">
            <v xml:space="preserve"> </v>
          </cell>
        </row>
        <row r="1553">
          <cell r="B1553">
            <v>181760</v>
          </cell>
          <cell r="C1553" t="str">
            <v>AccrIncRecVerdosoSpecialI</v>
          </cell>
          <cell r="D1553" t="str">
            <v>ARVerdosoS</v>
          </cell>
          <cell r="E1553">
            <v>367</v>
          </cell>
          <cell r="F1553" t="str">
            <v>A</v>
          </cell>
          <cell r="G1553" t="str">
            <v>A</v>
          </cell>
          <cell r="H1553" t="str">
            <v>N</v>
          </cell>
          <cell r="I1553" t="str">
            <v>Asset</v>
          </cell>
          <cell r="J1553">
            <v>0</v>
          </cell>
          <cell r="K1553">
            <v>0</v>
          </cell>
          <cell r="L1553" t="str">
            <v xml:space="preserve"> </v>
          </cell>
          <cell r="M1553" t="str">
            <v xml:space="preserve"> </v>
          </cell>
          <cell r="N1553">
            <v>0</v>
          </cell>
          <cell r="O1553" t="str">
            <v xml:space="preserve"> </v>
          </cell>
          <cell r="P1553">
            <v>0</v>
          </cell>
          <cell r="Q1553">
            <v>0</v>
          </cell>
          <cell r="R1553" t="str">
            <v xml:space="preserve"> </v>
          </cell>
          <cell r="S1553" t="str">
            <v xml:space="preserve"> </v>
          </cell>
        </row>
        <row r="1554">
          <cell r="B1554">
            <v>181765</v>
          </cell>
          <cell r="C1554" t="str">
            <v>AccrIncRecVersaCapitalII</v>
          </cell>
          <cell r="D1554" t="str">
            <v>ARVersaCap</v>
          </cell>
          <cell r="E1554">
            <v>367</v>
          </cell>
          <cell r="F1554" t="str">
            <v>A</v>
          </cell>
          <cell r="G1554" t="str">
            <v>A</v>
          </cell>
          <cell r="H1554" t="str">
            <v>N</v>
          </cell>
          <cell r="I1554" t="str">
            <v>Asset</v>
          </cell>
          <cell r="J1554">
            <v>0</v>
          </cell>
          <cell r="K1554">
            <v>0</v>
          </cell>
          <cell r="L1554" t="str">
            <v xml:space="preserve"> </v>
          </cell>
          <cell r="M1554" t="str">
            <v xml:space="preserve"> </v>
          </cell>
          <cell r="N1554">
            <v>0</v>
          </cell>
          <cell r="O1554" t="str">
            <v xml:space="preserve"> </v>
          </cell>
          <cell r="P1554">
            <v>0</v>
          </cell>
          <cell r="Q1554">
            <v>0</v>
          </cell>
          <cell r="R1554" t="str">
            <v xml:space="preserve"> </v>
          </cell>
          <cell r="S1554" t="str">
            <v xml:space="preserve"> </v>
          </cell>
        </row>
        <row r="1555">
          <cell r="B1555">
            <v>181770</v>
          </cell>
          <cell r="C1555" t="str">
            <v>AccrIncRecViking</v>
          </cell>
          <cell r="D1555" t="str">
            <v>ARViking</v>
          </cell>
          <cell r="E1555">
            <v>367</v>
          </cell>
          <cell r="F1555" t="str">
            <v>A</v>
          </cell>
          <cell r="G1555" t="str">
            <v>A</v>
          </cell>
          <cell r="H1555" t="str">
            <v>N</v>
          </cell>
          <cell r="I1555" t="str">
            <v>Asset</v>
          </cell>
          <cell r="J1555">
            <v>0</v>
          </cell>
          <cell r="K1555">
            <v>0</v>
          </cell>
          <cell r="L1555" t="str">
            <v xml:space="preserve"> </v>
          </cell>
          <cell r="M1555" t="str">
            <v xml:space="preserve"> </v>
          </cell>
          <cell r="N1555">
            <v>0</v>
          </cell>
          <cell r="O1555" t="str">
            <v xml:space="preserve"> </v>
          </cell>
          <cell r="P1555">
            <v>0</v>
          </cell>
          <cell r="Q1555">
            <v>0</v>
          </cell>
          <cell r="R1555" t="str">
            <v xml:space="preserve"> </v>
          </cell>
          <cell r="S1555" t="str">
            <v xml:space="preserve"> </v>
          </cell>
        </row>
        <row r="1556">
          <cell r="B1556">
            <v>181775</v>
          </cell>
          <cell r="C1556" t="str">
            <v>AccrIncRecVisionCapVII</v>
          </cell>
          <cell r="D1556" t="str">
            <v>ARVision7</v>
          </cell>
          <cell r="E1556">
            <v>367</v>
          </cell>
          <cell r="F1556" t="str">
            <v>A</v>
          </cell>
          <cell r="G1556" t="str">
            <v>A</v>
          </cell>
          <cell r="H1556" t="str">
            <v>N</v>
          </cell>
          <cell r="I1556" t="str">
            <v>Asset</v>
          </cell>
          <cell r="J1556">
            <v>0</v>
          </cell>
          <cell r="K1556">
            <v>0</v>
          </cell>
          <cell r="L1556" t="str">
            <v xml:space="preserve"> </v>
          </cell>
          <cell r="M1556" t="str">
            <v xml:space="preserve"> </v>
          </cell>
          <cell r="N1556">
            <v>0</v>
          </cell>
          <cell r="O1556" t="str">
            <v xml:space="preserve"> </v>
          </cell>
          <cell r="P1556">
            <v>0</v>
          </cell>
          <cell r="Q1556">
            <v>0</v>
          </cell>
          <cell r="R1556" t="str">
            <v xml:space="preserve"> </v>
          </cell>
          <cell r="S1556" t="str">
            <v xml:space="preserve"> </v>
          </cell>
        </row>
        <row r="1557">
          <cell r="B1557">
            <v>181780</v>
          </cell>
          <cell r="C1557" t="str">
            <v>AccrIncRecVisionOpportun</v>
          </cell>
          <cell r="D1557" t="str">
            <v>ARVisionOp</v>
          </cell>
          <cell r="E1557">
            <v>367</v>
          </cell>
          <cell r="F1557" t="str">
            <v>A</v>
          </cell>
          <cell r="G1557" t="str">
            <v>A</v>
          </cell>
          <cell r="H1557" t="str">
            <v>N</v>
          </cell>
          <cell r="I1557" t="str">
            <v>Asset</v>
          </cell>
          <cell r="J1557">
            <v>0</v>
          </cell>
          <cell r="K1557">
            <v>0</v>
          </cell>
          <cell r="L1557" t="str">
            <v xml:space="preserve"> </v>
          </cell>
          <cell r="M1557" t="str">
            <v xml:space="preserve"> </v>
          </cell>
          <cell r="N1557">
            <v>0</v>
          </cell>
          <cell r="O1557" t="str">
            <v xml:space="preserve"> </v>
          </cell>
          <cell r="P1557">
            <v>0</v>
          </cell>
          <cell r="Q1557">
            <v>0</v>
          </cell>
          <cell r="R1557" t="str">
            <v xml:space="preserve"> </v>
          </cell>
          <cell r="S1557" t="str">
            <v xml:space="preserve"> </v>
          </cell>
        </row>
        <row r="1558">
          <cell r="B1558">
            <v>181785</v>
          </cell>
          <cell r="C1558" t="str">
            <v>AccrIncRecWaterfallEdenHF</v>
          </cell>
          <cell r="D1558" t="str">
            <v>ARWtrEdnHF</v>
          </cell>
          <cell r="E1558">
            <v>367</v>
          </cell>
          <cell r="F1558" t="str">
            <v>A</v>
          </cell>
          <cell r="G1558" t="str">
            <v>A</v>
          </cell>
          <cell r="H1558" t="str">
            <v>N</v>
          </cell>
          <cell r="I1558" t="str">
            <v>Asset</v>
          </cell>
          <cell r="J1558">
            <v>0</v>
          </cell>
          <cell r="K1558">
            <v>0</v>
          </cell>
          <cell r="L1558" t="str">
            <v xml:space="preserve"> </v>
          </cell>
          <cell r="M1558" t="str">
            <v xml:space="preserve"> </v>
          </cell>
          <cell r="N1558">
            <v>0</v>
          </cell>
          <cell r="O1558" t="str">
            <v xml:space="preserve"> </v>
          </cell>
          <cell r="P1558">
            <v>0</v>
          </cell>
          <cell r="Q1558">
            <v>0</v>
          </cell>
          <cell r="R1558" t="str">
            <v xml:space="preserve"> </v>
          </cell>
          <cell r="S1558" t="str">
            <v xml:space="preserve"> </v>
          </cell>
        </row>
        <row r="1559">
          <cell r="B1559">
            <v>181790</v>
          </cell>
          <cell r="C1559" t="str">
            <v>AccrIncRecWaterfallEdenPA</v>
          </cell>
          <cell r="D1559" t="str">
            <v>ARWtrEdnPA</v>
          </cell>
          <cell r="E1559">
            <v>367</v>
          </cell>
          <cell r="F1559" t="str">
            <v>A</v>
          </cell>
          <cell r="G1559" t="str">
            <v>A</v>
          </cell>
          <cell r="H1559" t="str">
            <v>N</v>
          </cell>
          <cell r="I1559" t="str">
            <v>Asset</v>
          </cell>
          <cell r="J1559">
            <v>0</v>
          </cell>
          <cell r="K1559">
            <v>0</v>
          </cell>
          <cell r="L1559" t="str">
            <v xml:space="preserve"> </v>
          </cell>
          <cell r="M1559" t="str">
            <v xml:space="preserve"> </v>
          </cell>
          <cell r="N1559">
            <v>0</v>
          </cell>
          <cell r="O1559" t="str">
            <v xml:space="preserve"> </v>
          </cell>
          <cell r="P1559">
            <v>0</v>
          </cell>
          <cell r="Q1559">
            <v>0</v>
          </cell>
          <cell r="R1559" t="str">
            <v xml:space="preserve"> </v>
          </cell>
          <cell r="S1559" t="str">
            <v xml:space="preserve"> </v>
          </cell>
        </row>
        <row r="1560">
          <cell r="B1560">
            <v>181805</v>
          </cell>
          <cell r="C1560" t="str">
            <v>AccrIncRecWesternA</v>
          </cell>
          <cell r="D1560" t="str">
            <v>ARWesternA</v>
          </cell>
          <cell r="E1560">
            <v>36892</v>
          </cell>
          <cell r="F1560" t="str">
            <v>A</v>
          </cell>
          <cell r="G1560" t="str">
            <v>A</v>
          </cell>
          <cell r="H1560" t="str">
            <v>N</v>
          </cell>
          <cell r="I1560" t="str">
            <v>Asset</v>
          </cell>
          <cell r="J1560">
            <v>0</v>
          </cell>
          <cell r="K1560">
            <v>0</v>
          </cell>
          <cell r="L1560" t="str">
            <v xml:space="preserve"> </v>
          </cell>
          <cell r="M1560" t="str">
            <v xml:space="preserve"> </v>
          </cell>
          <cell r="N1560">
            <v>0</v>
          </cell>
          <cell r="O1560" t="str">
            <v xml:space="preserve"> </v>
          </cell>
          <cell r="P1560">
            <v>0</v>
          </cell>
          <cell r="Q1560">
            <v>0</v>
          </cell>
          <cell r="R1560" t="str">
            <v xml:space="preserve"> </v>
          </cell>
          <cell r="S1560" t="str">
            <v xml:space="preserve"> </v>
          </cell>
        </row>
        <row r="1561">
          <cell r="B1561">
            <v>181805</v>
          </cell>
          <cell r="C1561" t="str">
            <v>AccrIncRecWesternA</v>
          </cell>
          <cell r="D1561" t="str">
            <v>ARWesternA</v>
          </cell>
          <cell r="E1561">
            <v>367</v>
          </cell>
          <cell r="F1561" t="str">
            <v>I</v>
          </cell>
          <cell r="G1561" t="str">
            <v>A</v>
          </cell>
          <cell r="H1561" t="str">
            <v>N</v>
          </cell>
          <cell r="I1561" t="str">
            <v>Asset</v>
          </cell>
          <cell r="J1561">
            <v>0</v>
          </cell>
          <cell r="K1561">
            <v>0</v>
          </cell>
          <cell r="L1561" t="str">
            <v xml:space="preserve"> </v>
          </cell>
          <cell r="M1561" t="str">
            <v xml:space="preserve"> </v>
          </cell>
          <cell r="N1561">
            <v>0</v>
          </cell>
          <cell r="O1561" t="str">
            <v xml:space="preserve"> </v>
          </cell>
          <cell r="P1561">
            <v>0</v>
          </cell>
          <cell r="Q1561">
            <v>0</v>
          </cell>
          <cell r="R1561" t="str">
            <v xml:space="preserve"> </v>
          </cell>
          <cell r="S1561" t="str">
            <v xml:space="preserve"> </v>
          </cell>
        </row>
        <row r="1562">
          <cell r="B1562">
            <v>181810</v>
          </cell>
          <cell r="C1562" t="str">
            <v>AccrIncRecWesternEQ</v>
          </cell>
          <cell r="D1562" t="str">
            <v>AcrIncRecW</v>
          </cell>
          <cell r="E1562">
            <v>367</v>
          </cell>
          <cell r="F1562" t="str">
            <v>A</v>
          </cell>
          <cell r="G1562" t="str">
            <v>A</v>
          </cell>
          <cell r="H1562" t="str">
            <v>N</v>
          </cell>
          <cell r="I1562" t="str">
            <v>Asset</v>
          </cell>
          <cell r="J1562">
            <v>0</v>
          </cell>
          <cell r="K1562">
            <v>0</v>
          </cell>
          <cell r="L1562" t="str">
            <v xml:space="preserve"> </v>
          </cell>
          <cell r="M1562" t="str">
            <v xml:space="preserve"> </v>
          </cell>
          <cell r="N1562">
            <v>0</v>
          </cell>
          <cell r="O1562" t="str">
            <v xml:space="preserve"> </v>
          </cell>
          <cell r="P1562">
            <v>0</v>
          </cell>
          <cell r="Q1562">
            <v>0</v>
          </cell>
          <cell r="R1562" t="str">
            <v xml:space="preserve"> </v>
          </cell>
          <cell r="S1562" t="str">
            <v xml:space="preserve"> </v>
          </cell>
        </row>
        <row r="1563">
          <cell r="B1563">
            <v>181815</v>
          </cell>
          <cell r="C1563" t="str">
            <v>AccrIncRecWLRIV</v>
          </cell>
          <cell r="D1563" t="str">
            <v>ARWLRIV</v>
          </cell>
          <cell r="E1563">
            <v>367</v>
          </cell>
          <cell r="F1563" t="str">
            <v>A</v>
          </cell>
          <cell r="G1563" t="str">
            <v>A</v>
          </cell>
          <cell r="H1563" t="str">
            <v>N</v>
          </cell>
          <cell r="I1563" t="str">
            <v>Asset</v>
          </cell>
          <cell r="J1563">
            <v>0</v>
          </cell>
          <cell r="K1563">
            <v>0</v>
          </cell>
          <cell r="L1563" t="str">
            <v xml:space="preserve"> </v>
          </cell>
          <cell r="M1563" t="str">
            <v xml:space="preserve"> </v>
          </cell>
          <cell r="N1563">
            <v>0</v>
          </cell>
          <cell r="O1563" t="str">
            <v xml:space="preserve"> </v>
          </cell>
          <cell r="P1563">
            <v>0</v>
          </cell>
          <cell r="Q1563">
            <v>0</v>
          </cell>
          <cell r="R1563" t="str">
            <v xml:space="preserve"> </v>
          </cell>
          <cell r="S1563" t="str">
            <v xml:space="preserve"> </v>
          </cell>
        </row>
        <row r="1564">
          <cell r="B1564">
            <v>181820</v>
          </cell>
          <cell r="C1564" t="str">
            <v>AccrIncRecWLRV</v>
          </cell>
          <cell r="D1564" t="str">
            <v>ARWLRV</v>
          </cell>
          <cell r="E1564">
            <v>367</v>
          </cell>
          <cell r="F1564" t="str">
            <v>A</v>
          </cell>
          <cell r="G1564" t="str">
            <v>A</v>
          </cell>
          <cell r="H1564" t="str">
            <v>N</v>
          </cell>
          <cell r="I1564" t="str">
            <v>Asset</v>
          </cell>
          <cell r="J1564">
            <v>0</v>
          </cell>
          <cell r="K1564">
            <v>0</v>
          </cell>
          <cell r="L1564" t="str">
            <v xml:space="preserve"> </v>
          </cell>
          <cell r="M1564" t="str">
            <v xml:space="preserve"> </v>
          </cell>
          <cell r="N1564">
            <v>0</v>
          </cell>
          <cell r="O1564" t="str">
            <v xml:space="preserve"> </v>
          </cell>
          <cell r="P1564">
            <v>0</v>
          </cell>
          <cell r="Q1564">
            <v>0</v>
          </cell>
          <cell r="R1564" t="str">
            <v xml:space="preserve"> </v>
          </cell>
          <cell r="S1564" t="str">
            <v xml:space="preserve"> </v>
          </cell>
        </row>
        <row r="1565">
          <cell r="B1565">
            <v>181825</v>
          </cell>
          <cell r="C1565" t="str">
            <v>AccrIncRecWoodbine</v>
          </cell>
          <cell r="D1565" t="str">
            <v>ARWoodbine</v>
          </cell>
          <cell r="E1565">
            <v>367</v>
          </cell>
          <cell r="F1565" t="str">
            <v>A</v>
          </cell>
          <cell r="G1565" t="str">
            <v>A</v>
          </cell>
          <cell r="H1565" t="str">
            <v>N</v>
          </cell>
          <cell r="I1565" t="str">
            <v>Asset</v>
          </cell>
          <cell r="J1565">
            <v>0</v>
          </cell>
          <cell r="K1565">
            <v>0</v>
          </cell>
          <cell r="L1565" t="str">
            <v xml:space="preserve"> </v>
          </cell>
          <cell r="M1565" t="str">
            <v xml:space="preserve"> </v>
          </cell>
          <cell r="N1565">
            <v>0</v>
          </cell>
          <cell r="O1565" t="str">
            <v xml:space="preserve"> </v>
          </cell>
          <cell r="P1565">
            <v>0</v>
          </cell>
          <cell r="Q1565">
            <v>0</v>
          </cell>
          <cell r="R1565" t="str">
            <v xml:space="preserve"> </v>
          </cell>
          <cell r="S1565" t="str">
            <v xml:space="preserve"> </v>
          </cell>
        </row>
        <row r="1566">
          <cell r="B1566">
            <v>181830</v>
          </cell>
          <cell r="C1566" t="str">
            <v>AccrIncRecYorkCapital</v>
          </cell>
          <cell r="D1566" t="str">
            <v>ARYorkCap</v>
          </cell>
          <cell r="E1566">
            <v>367</v>
          </cell>
          <cell r="F1566" t="str">
            <v>A</v>
          </cell>
          <cell r="G1566" t="str">
            <v>A</v>
          </cell>
          <cell r="H1566" t="str">
            <v>N</v>
          </cell>
          <cell r="I1566" t="str">
            <v>Asset</v>
          </cell>
          <cell r="J1566">
            <v>0</v>
          </cell>
          <cell r="K1566">
            <v>0</v>
          </cell>
          <cell r="L1566" t="str">
            <v xml:space="preserve"> </v>
          </cell>
          <cell r="M1566" t="str">
            <v xml:space="preserve"> </v>
          </cell>
          <cell r="N1566">
            <v>0</v>
          </cell>
          <cell r="O1566" t="str">
            <v xml:space="preserve"> </v>
          </cell>
          <cell r="P1566">
            <v>0</v>
          </cell>
          <cell r="Q1566">
            <v>0</v>
          </cell>
          <cell r="R1566" t="str">
            <v xml:space="preserve"> </v>
          </cell>
          <cell r="S1566" t="str">
            <v xml:space="preserve"> </v>
          </cell>
        </row>
        <row r="1567">
          <cell r="B1567">
            <v>181835</v>
          </cell>
          <cell r="C1567" t="str">
            <v>AccrIncRecYorktownIX</v>
          </cell>
          <cell r="D1567" t="str">
            <v>ARYorktown</v>
          </cell>
          <cell r="E1567">
            <v>367</v>
          </cell>
          <cell r="F1567" t="str">
            <v>A</v>
          </cell>
          <cell r="G1567" t="str">
            <v>A</v>
          </cell>
          <cell r="H1567" t="str">
            <v>N</v>
          </cell>
          <cell r="I1567" t="str">
            <v>Asset</v>
          </cell>
          <cell r="J1567">
            <v>0</v>
          </cell>
          <cell r="K1567">
            <v>0</v>
          </cell>
          <cell r="L1567" t="str">
            <v xml:space="preserve"> </v>
          </cell>
          <cell r="M1567" t="str">
            <v xml:space="preserve"> </v>
          </cell>
          <cell r="N1567">
            <v>0</v>
          </cell>
          <cell r="O1567" t="str">
            <v xml:space="preserve"> </v>
          </cell>
          <cell r="P1567">
            <v>0</v>
          </cell>
          <cell r="Q1567">
            <v>0</v>
          </cell>
          <cell r="R1567" t="str">
            <v xml:space="preserve"> </v>
          </cell>
          <cell r="S1567" t="str">
            <v xml:space="preserve"> </v>
          </cell>
        </row>
        <row r="1568">
          <cell r="B1568">
            <v>181845</v>
          </cell>
          <cell r="C1568" t="str">
            <v>AccrIncRecOpen</v>
          </cell>
          <cell r="D1568" t="str">
            <v>AROpn</v>
          </cell>
          <cell r="E1568">
            <v>367</v>
          </cell>
          <cell r="F1568" t="str">
            <v>A</v>
          </cell>
          <cell r="G1568" t="str">
            <v>A</v>
          </cell>
          <cell r="H1568" t="str">
            <v>N</v>
          </cell>
          <cell r="I1568" t="str">
            <v>Asset</v>
          </cell>
          <cell r="J1568">
            <v>0</v>
          </cell>
          <cell r="K1568">
            <v>0</v>
          </cell>
          <cell r="L1568" t="str">
            <v xml:space="preserve"> </v>
          </cell>
          <cell r="M1568" t="str">
            <v xml:space="preserve"> </v>
          </cell>
          <cell r="N1568">
            <v>0</v>
          </cell>
          <cell r="O1568" t="str">
            <v xml:space="preserve"> </v>
          </cell>
          <cell r="P1568">
            <v>0</v>
          </cell>
          <cell r="Q1568">
            <v>0</v>
          </cell>
          <cell r="R1568" t="str">
            <v xml:space="preserve"> </v>
          </cell>
          <cell r="S1568" t="str">
            <v xml:space="preserve"> </v>
          </cell>
        </row>
        <row r="1569">
          <cell r="B1569">
            <v>181850</v>
          </cell>
          <cell r="C1569" t="str">
            <v>AccrIncRec Open</v>
          </cell>
          <cell r="D1569" t="str">
            <v>AROpen</v>
          </cell>
          <cell r="E1569">
            <v>367</v>
          </cell>
          <cell r="F1569" t="str">
            <v>A</v>
          </cell>
          <cell r="G1569" t="str">
            <v>A</v>
          </cell>
          <cell r="H1569" t="str">
            <v>N</v>
          </cell>
          <cell r="I1569" t="str">
            <v>Asset</v>
          </cell>
          <cell r="J1569">
            <v>0</v>
          </cell>
          <cell r="K1569">
            <v>0</v>
          </cell>
          <cell r="L1569" t="str">
            <v xml:space="preserve"> </v>
          </cell>
          <cell r="M1569" t="str">
            <v xml:space="preserve"> </v>
          </cell>
          <cell r="N1569">
            <v>0</v>
          </cell>
          <cell r="O1569" t="str">
            <v xml:space="preserve"> </v>
          </cell>
          <cell r="P1569">
            <v>0</v>
          </cell>
          <cell r="Q1569">
            <v>0</v>
          </cell>
          <cell r="R1569" t="str">
            <v xml:space="preserve"> </v>
          </cell>
          <cell r="S1569" t="str">
            <v xml:space="preserve"> </v>
          </cell>
        </row>
        <row r="1570">
          <cell r="B1570">
            <v>182000</v>
          </cell>
          <cell r="C1570" t="str">
            <v>Other LT Invests Securities</v>
          </cell>
          <cell r="D1570" t="str">
            <v>Other LT I</v>
          </cell>
          <cell r="E1570">
            <v>367</v>
          </cell>
          <cell r="F1570" t="str">
            <v>A</v>
          </cell>
          <cell r="G1570" t="str">
            <v>A</v>
          </cell>
          <cell r="H1570" t="str">
            <v>N</v>
          </cell>
          <cell r="I1570" t="str">
            <v>Asset</v>
          </cell>
          <cell r="J1570">
            <v>0</v>
          </cell>
          <cell r="K1570">
            <v>0</v>
          </cell>
          <cell r="L1570" t="str">
            <v xml:space="preserve"> </v>
          </cell>
          <cell r="M1570" t="str">
            <v xml:space="preserve"> </v>
          </cell>
          <cell r="N1570">
            <v>0</v>
          </cell>
          <cell r="O1570" t="str">
            <v xml:space="preserve"> </v>
          </cell>
          <cell r="P1570">
            <v>0</v>
          </cell>
          <cell r="Q1570">
            <v>0</v>
          </cell>
          <cell r="R1570" t="str">
            <v xml:space="preserve"> </v>
          </cell>
          <cell r="S1570" t="str">
            <v xml:space="preserve"> </v>
          </cell>
        </row>
        <row r="1571">
          <cell r="B1571">
            <v>184000</v>
          </cell>
          <cell r="C1571" t="str">
            <v>Cash Surrender Value Life Ins</v>
          </cell>
          <cell r="D1571" t="str">
            <v>Cash Surre</v>
          </cell>
          <cell r="E1571">
            <v>367</v>
          </cell>
          <cell r="F1571" t="str">
            <v>A</v>
          </cell>
          <cell r="G1571" t="str">
            <v>A</v>
          </cell>
          <cell r="H1571" t="str">
            <v>N</v>
          </cell>
          <cell r="I1571" t="str">
            <v>Asset</v>
          </cell>
          <cell r="J1571">
            <v>0</v>
          </cell>
          <cell r="K1571">
            <v>0</v>
          </cell>
          <cell r="L1571" t="str">
            <v xml:space="preserve"> </v>
          </cell>
          <cell r="M1571" t="str">
            <v xml:space="preserve"> </v>
          </cell>
          <cell r="N1571">
            <v>0</v>
          </cell>
          <cell r="O1571" t="str">
            <v xml:space="preserve"> </v>
          </cell>
          <cell r="P1571">
            <v>0</v>
          </cell>
          <cell r="Q1571">
            <v>0</v>
          </cell>
          <cell r="R1571" t="str">
            <v xml:space="preserve"> </v>
          </cell>
          <cell r="S1571" t="str">
            <v xml:space="preserve"> </v>
          </cell>
        </row>
        <row r="1572">
          <cell r="B1572">
            <v>184005</v>
          </cell>
          <cell r="C1572" t="str">
            <v>Invests in Portfolio Companies</v>
          </cell>
          <cell r="D1572" t="str">
            <v>Invests in</v>
          </cell>
          <cell r="E1572">
            <v>367</v>
          </cell>
          <cell r="F1572" t="str">
            <v>A</v>
          </cell>
          <cell r="G1572" t="str">
            <v>A</v>
          </cell>
          <cell r="H1572" t="str">
            <v>N</v>
          </cell>
          <cell r="I1572" t="str">
            <v>Asset</v>
          </cell>
          <cell r="J1572">
            <v>0</v>
          </cell>
          <cell r="K1572">
            <v>0</v>
          </cell>
          <cell r="L1572" t="str">
            <v xml:space="preserve"> </v>
          </cell>
          <cell r="M1572" t="str">
            <v xml:space="preserve"> </v>
          </cell>
          <cell r="N1572">
            <v>0</v>
          </cell>
          <cell r="O1572" t="str">
            <v xml:space="preserve"> </v>
          </cell>
          <cell r="P1572">
            <v>0</v>
          </cell>
          <cell r="Q1572">
            <v>0</v>
          </cell>
          <cell r="R1572" t="str">
            <v xml:space="preserve"> </v>
          </cell>
          <cell r="S1572" t="str">
            <v xml:space="preserve"> </v>
          </cell>
        </row>
        <row r="1573">
          <cell r="B1573">
            <v>184010</v>
          </cell>
          <cell r="C1573" t="str">
            <v>Other LT Investments</v>
          </cell>
          <cell r="D1573" t="str">
            <v>Other LT99</v>
          </cell>
          <cell r="E1573">
            <v>367</v>
          </cell>
          <cell r="F1573" t="str">
            <v>A</v>
          </cell>
          <cell r="G1573" t="str">
            <v>A</v>
          </cell>
          <cell r="H1573" t="str">
            <v>N</v>
          </cell>
          <cell r="I1573" t="str">
            <v>Asset</v>
          </cell>
          <cell r="J1573">
            <v>0</v>
          </cell>
          <cell r="K1573">
            <v>0</v>
          </cell>
          <cell r="L1573" t="str">
            <v xml:space="preserve"> </v>
          </cell>
          <cell r="M1573" t="str">
            <v xml:space="preserve"> </v>
          </cell>
          <cell r="N1573">
            <v>0</v>
          </cell>
          <cell r="O1573" t="str">
            <v xml:space="preserve"> </v>
          </cell>
          <cell r="P1573">
            <v>0</v>
          </cell>
          <cell r="Q1573">
            <v>0</v>
          </cell>
          <cell r="R1573" t="str">
            <v xml:space="preserve"> </v>
          </cell>
          <cell r="S1573" t="str">
            <v xml:space="preserve"> </v>
          </cell>
        </row>
        <row r="1574">
          <cell r="B1574">
            <v>184011</v>
          </cell>
          <cell r="C1574" t="str">
            <v>vests Donor Restricted Non HSD</v>
          </cell>
          <cell r="D1574" t="str">
            <v>vests Dono</v>
          </cell>
          <cell r="E1574">
            <v>367</v>
          </cell>
          <cell r="F1574" t="str">
            <v>A</v>
          </cell>
          <cell r="G1574" t="str">
            <v>A</v>
          </cell>
          <cell r="H1574" t="str">
            <v>N</v>
          </cell>
          <cell r="I1574" t="str">
            <v>Asset</v>
          </cell>
          <cell r="J1574">
            <v>0</v>
          </cell>
          <cell r="K1574">
            <v>0</v>
          </cell>
          <cell r="L1574" t="str">
            <v xml:space="preserve"> </v>
          </cell>
          <cell r="M1574" t="str">
            <v xml:space="preserve"> </v>
          </cell>
          <cell r="N1574">
            <v>0</v>
          </cell>
          <cell r="O1574" t="str">
            <v xml:space="preserve"> </v>
          </cell>
          <cell r="P1574">
            <v>0</v>
          </cell>
          <cell r="Q1574">
            <v>0</v>
          </cell>
          <cell r="R1574" t="str">
            <v xml:space="preserve"> </v>
          </cell>
          <cell r="S1574" t="str">
            <v xml:space="preserve"> </v>
          </cell>
        </row>
        <row r="1575">
          <cell r="B1575">
            <v>184015</v>
          </cell>
          <cell r="C1575" t="str">
            <v>Invest in Foundation Long Term</v>
          </cell>
          <cell r="D1575" t="str">
            <v>Invest in</v>
          </cell>
          <cell r="E1575">
            <v>367</v>
          </cell>
          <cell r="F1575" t="str">
            <v>A</v>
          </cell>
          <cell r="G1575" t="str">
            <v>A</v>
          </cell>
          <cell r="H1575" t="str">
            <v>N</v>
          </cell>
          <cell r="I1575" t="str">
            <v>Asset</v>
          </cell>
          <cell r="J1575">
            <v>0</v>
          </cell>
          <cell r="K1575">
            <v>0</v>
          </cell>
          <cell r="L1575" t="str">
            <v xml:space="preserve"> </v>
          </cell>
          <cell r="M1575" t="str">
            <v xml:space="preserve"> </v>
          </cell>
          <cell r="N1575">
            <v>0</v>
          </cell>
          <cell r="O1575" t="str">
            <v xml:space="preserve"> </v>
          </cell>
          <cell r="P1575">
            <v>0</v>
          </cell>
          <cell r="Q1575">
            <v>0</v>
          </cell>
          <cell r="R1575" t="str">
            <v xml:space="preserve"> </v>
          </cell>
          <cell r="S1575" t="str">
            <v xml:space="preserve"> </v>
          </cell>
        </row>
        <row r="1576">
          <cell r="B1576">
            <v>184019</v>
          </cell>
          <cell r="C1576" t="str">
            <v>Valuation Allowance</v>
          </cell>
          <cell r="D1576" t="str">
            <v>Valuation</v>
          </cell>
          <cell r="E1576">
            <v>367</v>
          </cell>
          <cell r="F1576" t="str">
            <v>A</v>
          </cell>
          <cell r="G1576" t="str">
            <v>A</v>
          </cell>
          <cell r="H1576" t="str">
            <v>N</v>
          </cell>
          <cell r="I1576" t="str">
            <v>Asset</v>
          </cell>
          <cell r="J1576">
            <v>0</v>
          </cell>
          <cell r="K1576">
            <v>0</v>
          </cell>
          <cell r="L1576" t="str">
            <v xml:space="preserve"> </v>
          </cell>
          <cell r="M1576" t="str">
            <v xml:space="preserve"> </v>
          </cell>
          <cell r="N1576">
            <v>0</v>
          </cell>
          <cell r="O1576" t="str">
            <v xml:space="preserve"> </v>
          </cell>
          <cell r="P1576">
            <v>0</v>
          </cell>
          <cell r="Q1576">
            <v>0</v>
          </cell>
          <cell r="R1576" t="str">
            <v xml:space="preserve"> </v>
          </cell>
          <cell r="S1576" t="str">
            <v xml:space="preserve"> </v>
          </cell>
        </row>
        <row r="1577">
          <cell r="B1577">
            <v>184020</v>
          </cell>
          <cell r="C1577" t="str">
            <v>Other LT Invests Unrealized</v>
          </cell>
          <cell r="D1577" t="str">
            <v>Other LT1</v>
          </cell>
          <cell r="E1577">
            <v>367</v>
          </cell>
          <cell r="F1577" t="str">
            <v>A</v>
          </cell>
          <cell r="G1577" t="str">
            <v>A</v>
          </cell>
          <cell r="H1577" t="str">
            <v>N</v>
          </cell>
          <cell r="I1577" t="str">
            <v>Asset</v>
          </cell>
          <cell r="J1577">
            <v>0</v>
          </cell>
          <cell r="K1577">
            <v>0</v>
          </cell>
          <cell r="L1577" t="str">
            <v xml:space="preserve"> </v>
          </cell>
          <cell r="M1577" t="str">
            <v xml:space="preserve"> </v>
          </cell>
          <cell r="N1577">
            <v>0</v>
          </cell>
          <cell r="O1577" t="str">
            <v xml:space="preserve"> </v>
          </cell>
          <cell r="P1577">
            <v>0</v>
          </cell>
          <cell r="Q1577">
            <v>0</v>
          </cell>
          <cell r="R1577" t="str">
            <v xml:space="preserve"> </v>
          </cell>
          <cell r="S1577" t="str">
            <v xml:space="preserve"> </v>
          </cell>
        </row>
        <row r="1578">
          <cell r="B1578">
            <v>186000</v>
          </cell>
          <cell r="C1578" t="str">
            <v>Land</v>
          </cell>
          <cell r="D1578" t="str">
            <v>Land</v>
          </cell>
          <cell r="E1578">
            <v>367</v>
          </cell>
          <cell r="F1578" t="str">
            <v>A</v>
          </cell>
          <cell r="G1578" t="str">
            <v>A</v>
          </cell>
          <cell r="H1578" t="str">
            <v>Y</v>
          </cell>
          <cell r="I1578" t="str">
            <v>Asset</v>
          </cell>
          <cell r="J1578" t="str">
            <v>LAND</v>
          </cell>
          <cell r="K1578" t="str">
            <v>Asset Mgt - Cost</v>
          </cell>
          <cell r="L1578" t="str">
            <v xml:space="preserve"> </v>
          </cell>
          <cell r="M1578" t="str">
            <v xml:space="preserve"> </v>
          </cell>
          <cell r="N1578">
            <v>0</v>
          </cell>
          <cell r="O1578" t="str">
            <v xml:space="preserve"> </v>
          </cell>
          <cell r="P1578">
            <v>0</v>
          </cell>
          <cell r="Q1578">
            <v>0</v>
          </cell>
          <cell r="R1578" t="str">
            <v xml:space="preserve"> </v>
          </cell>
          <cell r="S1578" t="str">
            <v xml:space="preserve"> </v>
          </cell>
        </row>
        <row r="1579">
          <cell r="B1579">
            <v>186001</v>
          </cell>
          <cell r="C1579" t="str">
            <v>Land Valuation Allowance</v>
          </cell>
          <cell r="D1579" t="str">
            <v>Land Valua</v>
          </cell>
          <cell r="E1579">
            <v>367</v>
          </cell>
          <cell r="F1579" t="str">
            <v>A</v>
          </cell>
          <cell r="G1579" t="str">
            <v>A</v>
          </cell>
          <cell r="H1579" t="str">
            <v>N</v>
          </cell>
          <cell r="I1579" t="str">
            <v>Asset</v>
          </cell>
          <cell r="J1579">
            <v>0</v>
          </cell>
          <cell r="K1579" t="str">
            <v>GL Only</v>
          </cell>
          <cell r="L1579" t="str">
            <v xml:space="preserve"> </v>
          </cell>
          <cell r="M1579" t="str">
            <v xml:space="preserve"> </v>
          </cell>
          <cell r="N1579">
            <v>0</v>
          </cell>
          <cell r="O1579" t="str">
            <v xml:space="preserve"> </v>
          </cell>
          <cell r="P1579">
            <v>0</v>
          </cell>
          <cell r="Q1579">
            <v>0</v>
          </cell>
          <cell r="R1579" t="str">
            <v xml:space="preserve"> </v>
          </cell>
          <cell r="S1579" t="str">
            <v xml:space="preserve"> </v>
          </cell>
        </row>
        <row r="1580">
          <cell r="B1580">
            <v>186100</v>
          </cell>
          <cell r="C1580" t="str">
            <v>Land Improvements</v>
          </cell>
          <cell r="D1580" t="str">
            <v>Land Impro</v>
          </cell>
          <cell r="E1580">
            <v>367</v>
          </cell>
          <cell r="F1580" t="str">
            <v>A</v>
          </cell>
          <cell r="G1580" t="str">
            <v>A</v>
          </cell>
          <cell r="H1580" t="str">
            <v>Y</v>
          </cell>
          <cell r="I1580" t="str">
            <v>Asset</v>
          </cell>
          <cell r="J1580" t="str">
            <v>LNIMP</v>
          </cell>
          <cell r="K1580" t="str">
            <v>Asset Mgt - Cost</v>
          </cell>
          <cell r="L1580" t="str">
            <v xml:space="preserve"> </v>
          </cell>
          <cell r="M1580" t="str">
            <v xml:space="preserve"> </v>
          </cell>
          <cell r="N1580">
            <v>0</v>
          </cell>
          <cell r="O1580" t="str">
            <v xml:space="preserve"> </v>
          </cell>
          <cell r="P1580">
            <v>0</v>
          </cell>
          <cell r="Q1580">
            <v>0</v>
          </cell>
          <cell r="R1580" t="str">
            <v xml:space="preserve"> </v>
          </cell>
          <cell r="S1580" t="str">
            <v xml:space="preserve"> </v>
          </cell>
        </row>
        <row r="1581">
          <cell r="B1581">
            <v>186105</v>
          </cell>
          <cell r="C1581" t="str">
            <v>Land Improvements Val Allow</v>
          </cell>
          <cell r="D1581" t="str">
            <v>Land Imp95</v>
          </cell>
          <cell r="E1581">
            <v>367</v>
          </cell>
          <cell r="F1581" t="str">
            <v>A</v>
          </cell>
          <cell r="G1581" t="str">
            <v>A</v>
          </cell>
          <cell r="H1581" t="str">
            <v>N</v>
          </cell>
          <cell r="I1581" t="str">
            <v>Asset</v>
          </cell>
          <cell r="J1581">
            <v>0</v>
          </cell>
          <cell r="K1581" t="str">
            <v>GL Only</v>
          </cell>
          <cell r="L1581" t="str">
            <v xml:space="preserve"> </v>
          </cell>
          <cell r="M1581" t="str">
            <v xml:space="preserve"> </v>
          </cell>
          <cell r="N1581">
            <v>0</v>
          </cell>
          <cell r="O1581" t="str">
            <v xml:space="preserve"> </v>
          </cell>
          <cell r="P1581">
            <v>0</v>
          </cell>
          <cell r="Q1581">
            <v>0</v>
          </cell>
          <cell r="R1581" t="str">
            <v xml:space="preserve"> </v>
          </cell>
          <cell r="S1581" t="str">
            <v xml:space="preserve"> </v>
          </cell>
        </row>
        <row r="1582">
          <cell r="B1582">
            <v>186106</v>
          </cell>
          <cell r="C1582" t="str">
            <v>LandImprovementsValAllowAmort</v>
          </cell>
          <cell r="D1582" t="str">
            <v>LandImprov</v>
          </cell>
          <cell r="E1582">
            <v>367</v>
          </cell>
          <cell r="F1582" t="str">
            <v>A</v>
          </cell>
          <cell r="G1582" t="str">
            <v>A</v>
          </cell>
          <cell r="H1582" t="str">
            <v>N</v>
          </cell>
          <cell r="I1582" t="str">
            <v>Asset</v>
          </cell>
          <cell r="J1582">
            <v>0</v>
          </cell>
          <cell r="K1582" t="str">
            <v>GL Only</v>
          </cell>
          <cell r="L1582" t="str">
            <v xml:space="preserve"> </v>
          </cell>
          <cell r="M1582" t="str">
            <v xml:space="preserve"> </v>
          </cell>
          <cell r="N1582">
            <v>0</v>
          </cell>
          <cell r="O1582" t="str">
            <v xml:space="preserve"> </v>
          </cell>
          <cell r="P1582">
            <v>0</v>
          </cell>
          <cell r="Q1582">
            <v>0</v>
          </cell>
          <cell r="R1582" t="str">
            <v xml:space="preserve"> </v>
          </cell>
          <cell r="S1582" t="str">
            <v xml:space="preserve"> </v>
          </cell>
        </row>
        <row r="1583">
          <cell r="B1583">
            <v>186205</v>
          </cell>
          <cell r="C1583" t="str">
            <v>Buildings</v>
          </cell>
          <cell r="D1583" t="str">
            <v>Buildings</v>
          </cell>
          <cell r="E1583">
            <v>367</v>
          </cell>
          <cell r="F1583" t="str">
            <v>A</v>
          </cell>
          <cell r="G1583" t="str">
            <v>A</v>
          </cell>
          <cell r="H1583" t="str">
            <v>Y</v>
          </cell>
          <cell r="I1583" t="str">
            <v>Asset</v>
          </cell>
          <cell r="J1583" t="str">
            <v>BUILD</v>
          </cell>
          <cell r="K1583" t="str">
            <v>Asset Mgt - Cost</v>
          </cell>
          <cell r="L1583" t="str">
            <v xml:space="preserve"> </v>
          </cell>
          <cell r="M1583" t="str">
            <v xml:space="preserve"> </v>
          </cell>
          <cell r="N1583">
            <v>0</v>
          </cell>
          <cell r="O1583" t="str">
            <v xml:space="preserve"> </v>
          </cell>
          <cell r="P1583">
            <v>0</v>
          </cell>
          <cell r="Q1583">
            <v>0</v>
          </cell>
          <cell r="R1583" t="str">
            <v xml:space="preserve"> </v>
          </cell>
          <cell r="S1583" t="str">
            <v xml:space="preserve"> </v>
          </cell>
        </row>
        <row r="1584">
          <cell r="B1584">
            <v>186206</v>
          </cell>
          <cell r="C1584" t="str">
            <v>Building Valuation Allowance</v>
          </cell>
          <cell r="D1584" t="str">
            <v>Building V</v>
          </cell>
          <cell r="E1584">
            <v>367</v>
          </cell>
          <cell r="F1584" t="str">
            <v>A</v>
          </cell>
          <cell r="G1584" t="str">
            <v>A</v>
          </cell>
          <cell r="H1584" t="str">
            <v>N</v>
          </cell>
          <cell r="I1584" t="str">
            <v>Asset</v>
          </cell>
          <cell r="J1584">
            <v>0</v>
          </cell>
          <cell r="K1584" t="str">
            <v>GL Only</v>
          </cell>
          <cell r="L1584" t="str">
            <v xml:space="preserve"> </v>
          </cell>
          <cell r="M1584" t="str">
            <v xml:space="preserve"> </v>
          </cell>
          <cell r="N1584">
            <v>0</v>
          </cell>
          <cell r="O1584" t="str">
            <v xml:space="preserve"> </v>
          </cell>
          <cell r="P1584">
            <v>0</v>
          </cell>
          <cell r="Q1584">
            <v>0</v>
          </cell>
          <cell r="R1584" t="str">
            <v xml:space="preserve"> </v>
          </cell>
          <cell r="S1584" t="str">
            <v xml:space="preserve"> </v>
          </cell>
        </row>
        <row r="1585">
          <cell r="B1585">
            <v>186207</v>
          </cell>
          <cell r="C1585" t="str">
            <v>Bldg Val Allow Amortization</v>
          </cell>
          <cell r="D1585" t="str">
            <v>Bldg Val A</v>
          </cell>
          <cell r="E1585">
            <v>367</v>
          </cell>
          <cell r="F1585" t="str">
            <v>A</v>
          </cell>
          <cell r="G1585" t="str">
            <v>A</v>
          </cell>
          <cell r="H1585" t="str">
            <v>N</v>
          </cell>
          <cell r="I1585" t="str">
            <v>Asset</v>
          </cell>
          <cell r="J1585">
            <v>0</v>
          </cell>
          <cell r="K1585" t="str">
            <v>GL Only</v>
          </cell>
          <cell r="L1585" t="str">
            <v xml:space="preserve"> </v>
          </cell>
          <cell r="M1585" t="str">
            <v xml:space="preserve"> </v>
          </cell>
          <cell r="N1585">
            <v>0</v>
          </cell>
          <cell r="O1585" t="str">
            <v xml:space="preserve"> </v>
          </cell>
          <cell r="P1585">
            <v>0</v>
          </cell>
          <cell r="Q1585">
            <v>0</v>
          </cell>
          <cell r="R1585" t="str">
            <v xml:space="preserve"> </v>
          </cell>
          <cell r="S1585" t="str">
            <v xml:space="preserve"> </v>
          </cell>
        </row>
        <row r="1586">
          <cell r="B1586">
            <v>186210</v>
          </cell>
          <cell r="C1586" t="str">
            <v>Building Components</v>
          </cell>
          <cell r="D1586" t="str">
            <v>Building C</v>
          </cell>
          <cell r="E1586">
            <v>367</v>
          </cell>
          <cell r="F1586" t="str">
            <v>A</v>
          </cell>
          <cell r="G1586" t="str">
            <v>A</v>
          </cell>
          <cell r="H1586" t="str">
            <v>Y</v>
          </cell>
          <cell r="I1586" t="str">
            <v>Asset</v>
          </cell>
          <cell r="J1586" t="str">
            <v>BLDCM</v>
          </cell>
          <cell r="K1586" t="str">
            <v>Asset Mgt - Cost</v>
          </cell>
          <cell r="L1586" t="str">
            <v xml:space="preserve"> </v>
          </cell>
          <cell r="M1586" t="str">
            <v xml:space="preserve"> </v>
          </cell>
          <cell r="N1586">
            <v>0</v>
          </cell>
          <cell r="O1586" t="str">
            <v xml:space="preserve"> </v>
          </cell>
          <cell r="P1586">
            <v>0</v>
          </cell>
          <cell r="Q1586">
            <v>0</v>
          </cell>
          <cell r="R1586" t="str">
            <v xml:space="preserve"> </v>
          </cell>
          <cell r="S1586" t="str">
            <v xml:space="preserve"> </v>
          </cell>
        </row>
        <row r="1587">
          <cell r="B1587">
            <v>186215</v>
          </cell>
          <cell r="C1587" t="str">
            <v>Building Improvements</v>
          </cell>
          <cell r="D1587" t="str">
            <v>Building I</v>
          </cell>
          <cell r="E1587">
            <v>367</v>
          </cell>
          <cell r="F1587" t="str">
            <v>A</v>
          </cell>
          <cell r="G1587" t="str">
            <v>A</v>
          </cell>
          <cell r="H1587" t="str">
            <v>Y</v>
          </cell>
          <cell r="I1587" t="str">
            <v>Asset</v>
          </cell>
          <cell r="J1587" t="str">
            <v>BIMP</v>
          </cell>
          <cell r="K1587" t="str">
            <v>Asset Mgt - Cost</v>
          </cell>
          <cell r="L1587" t="str">
            <v xml:space="preserve"> </v>
          </cell>
          <cell r="M1587" t="str">
            <v xml:space="preserve"> </v>
          </cell>
          <cell r="N1587">
            <v>0</v>
          </cell>
          <cell r="O1587" t="str">
            <v xml:space="preserve"> </v>
          </cell>
          <cell r="P1587">
            <v>0</v>
          </cell>
          <cell r="Q1587">
            <v>0</v>
          </cell>
          <cell r="R1587" t="str">
            <v xml:space="preserve"> </v>
          </cell>
          <cell r="S1587" t="str">
            <v xml:space="preserve"> </v>
          </cell>
        </row>
        <row r="1588">
          <cell r="B1588">
            <v>186220</v>
          </cell>
          <cell r="C1588" t="str">
            <v>Building Service Equipment</v>
          </cell>
          <cell r="D1588" t="str">
            <v>Building S</v>
          </cell>
          <cell r="E1588">
            <v>41298</v>
          </cell>
          <cell r="F1588" t="str">
            <v>A</v>
          </cell>
          <cell r="G1588" t="str">
            <v>A</v>
          </cell>
          <cell r="H1588" t="str">
            <v>N</v>
          </cell>
          <cell r="I1588" t="str">
            <v>Asset</v>
          </cell>
          <cell r="J1588" t="str">
            <v>BLDSE</v>
          </cell>
          <cell r="K1588" t="str">
            <v>Asset Mgt - Cost</v>
          </cell>
          <cell r="L1588" t="str">
            <v xml:space="preserve"> </v>
          </cell>
          <cell r="M1588" t="str">
            <v xml:space="preserve"> </v>
          </cell>
          <cell r="N1588">
            <v>0</v>
          </cell>
          <cell r="O1588" t="str">
            <v xml:space="preserve"> </v>
          </cell>
          <cell r="P1588">
            <v>0</v>
          </cell>
          <cell r="Q1588">
            <v>0</v>
          </cell>
          <cell r="R1588" t="str">
            <v xml:space="preserve"> </v>
          </cell>
          <cell r="S1588" t="str">
            <v xml:space="preserve"> </v>
          </cell>
        </row>
        <row r="1589">
          <cell r="B1589">
            <v>186220</v>
          </cell>
          <cell r="C1589" t="str">
            <v>Building Service Equipment</v>
          </cell>
          <cell r="D1589" t="str">
            <v>Building S</v>
          </cell>
          <cell r="E1589">
            <v>367</v>
          </cell>
          <cell r="F1589" t="str">
            <v>A</v>
          </cell>
          <cell r="G1589" t="str">
            <v>A</v>
          </cell>
          <cell r="H1589" t="str">
            <v>Y</v>
          </cell>
          <cell r="I1589" t="str">
            <v>Asset</v>
          </cell>
          <cell r="J1589" t="str">
            <v>BLDSE</v>
          </cell>
          <cell r="K1589" t="str">
            <v>Asset Mgt - Cost</v>
          </cell>
          <cell r="L1589" t="str">
            <v xml:space="preserve"> </v>
          </cell>
          <cell r="M1589" t="str">
            <v xml:space="preserve"> </v>
          </cell>
          <cell r="N1589">
            <v>0</v>
          </cell>
          <cell r="O1589" t="str">
            <v xml:space="preserve"> </v>
          </cell>
          <cell r="P1589">
            <v>0</v>
          </cell>
          <cell r="Q1589">
            <v>0</v>
          </cell>
          <cell r="R1589" t="str">
            <v xml:space="preserve"> </v>
          </cell>
          <cell r="S1589" t="str">
            <v xml:space="preserve"> </v>
          </cell>
        </row>
        <row r="1590">
          <cell r="B1590">
            <v>186225</v>
          </cell>
          <cell r="C1590" t="str">
            <v>Leasehold Improvements</v>
          </cell>
          <cell r="D1590" t="str">
            <v>Leasehold</v>
          </cell>
          <cell r="E1590">
            <v>41298</v>
          </cell>
          <cell r="F1590" t="str">
            <v>A</v>
          </cell>
          <cell r="G1590" t="str">
            <v>A</v>
          </cell>
          <cell r="H1590" t="str">
            <v>Y</v>
          </cell>
          <cell r="I1590" t="str">
            <v>Asset</v>
          </cell>
          <cell r="J1590" t="str">
            <v>LHIMP</v>
          </cell>
          <cell r="K1590" t="str">
            <v>Asset Mgt - Cost</v>
          </cell>
          <cell r="L1590" t="str">
            <v xml:space="preserve"> </v>
          </cell>
          <cell r="M1590" t="str">
            <v xml:space="preserve"> </v>
          </cell>
          <cell r="N1590">
            <v>0</v>
          </cell>
          <cell r="O1590" t="str">
            <v xml:space="preserve"> </v>
          </cell>
          <cell r="P1590">
            <v>0</v>
          </cell>
          <cell r="Q1590">
            <v>0</v>
          </cell>
          <cell r="R1590" t="str">
            <v xml:space="preserve"> </v>
          </cell>
          <cell r="S1590" t="str">
            <v xml:space="preserve"> </v>
          </cell>
        </row>
        <row r="1591">
          <cell r="B1591">
            <v>186225</v>
          </cell>
          <cell r="C1591" t="str">
            <v>Leasehold Improvements</v>
          </cell>
          <cell r="D1591" t="str">
            <v>Leasehold</v>
          </cell>
          <cell r="E1591">
            <v>41275</v>
          </cell>
          <cell r="F1591" t="str">
            <v>A</v>
          </cell>
          <cell r="G1591" t="str">
            <v>A</v>
          </cell>
          <cell r="H1591" t="str">
            <v>N</v>
          </cell>
          <cell r="I1591" t="str">
            <v>Asset</v>
          </cell>
          <cell r="J1591" t="str">
            <v>LHIMP</v>
          </cell>
          <cell r="K1591" t="str">
            <v>Asset Mgt - Cost</v>
          </cell>
          <cell r="L1591" t="str">
            <v xml:space="preserve"> </v>
          </cell>
          <cell r="M1591" t="str">
            <v xml:space="preserve"> </v>
          </cell>
          <cell r="N1591">
            <v>0</v>
          </cell>
          <cell r="O1591" t="str">
            <v xml:space="preserve"> </v>
          </cell>
          <cell r="P1591">
            <v>0</v>
          </cell>
          <cell r="Q1591">
            <v>0</v>
          </cell>
          <cell r="R1591" t="str">
            <v xml:space="preserve"> </v>
          </cell>
          <cell r="S1591" t="str">
            <v xml:space="preserve"> </v>
          </cell>
        </row>
        <row r="1592">
          <cell r="B1592">
            <v>186225</v>
          </cell>
          <cell r="C1592" t="str">
            <v>Leasehold Improvements</v>
          </cell>
          <cell r="D1592" t="str">
            <v>Leasehold</v>
          </cell>
          <cell r="E1592">
            <v>367</v>
          </cell>
          <cell r="F1592" t="str">
            <v>A</v>
          </cell>
          <cell r="G1592" t="str">
            <v>A</v>
          </cell>
          <cell r="H1592" t="str">
            <v>Y</v>
          </cell>
          <cell r="I1592" t="str">
            <v>Asset</v>
          </cell>
          <cell r="J1592" t="str">
            <v>LHIMP</v>
          </cell>
          <cell r="K1592" t="str">
            <v>Asset Mgt - Cost</v>
          </cell>
          <cell r="L1592" t="str">
            <v xml:space="preserve"> </v>
          </cell>
          <cell r="M1592" t="str">
            <v xml:space="preserve"> </v>
          </cell>
          <cell r="N1592">
            <v>0</v>
          </cell>
          <cell r="O1592" t="str">
            <v xml:space="preserve"> </v>
          </cell>
          <cell r="P1592">
            <v>0</v>
          </cell>
          <cell r="Q1592">
            <v>0</v>
          </cell>
          <cell r="R1592" t="str">
            <v xml:space="preserve"> </v>
          </cell>
          <cell r="S1592" t="str">
            <v xml:space="preserve"> </v>
          </cell>
        </row>
        <row r="1593">
          <cell r="B1593">
            <v>186230</v>
          </cell>
          <cell r="C1593" t="str">
            <v>Fixed Equipment</v>
          </cell>
          <cell r="D1593" t="str">
            <v>Fixed Equi</v>
          </cell>
          <cell r="E1593">
            <v>367</v>
          </cell>
          <cell r="F1593" t="str">
            <v>A</v>
          </cell>
          <cell r="G1593" t="str">
            <v>A</v>
          </cell>
          <cell r="H1593" t="str">
            <v>Y</v>
          </cell>
          <cell r="I1593" t="str">
            <v>Asset</v>
          </cell>
          <cell r="J1593" t="str">
            <v>FIXEQ</v>
          </cell>
          <cell r="K1593" t="str">
            <v>Asset Mgt - Cost</v>
          </cell>
          <cell r="L1593" t="str">
            <v xml:space="preserve"> </v>
          </cell>
          <cell r="M1593" t="str">
            <v xml:space="preserve"> </v>
          </cell>
          <cell r="N1593">
            <v>0</v>
          </cell>
          <cell r="O1593" t="str">
            <v xml:space="preserve"> </v>
          </cell>
          <cell r="P1593">
            <v>0</v>
          </cell>
          <cell r="Q1593">
            <v>0</v>
          </cell>
          <cell r="R1593" t="str">
            <v xml:space="preserve"> </v>
          </cell>
          <cell r="S1593" t="str">
            <v xml:space="preserve"> </v>
          </cell>
        </row>
        <row r="1594">
          <cell r="B1594">
            <v>187040</v>
          </cell>
          <cell r="C1594" t="str">
            <v>Automobiles</v>
          </cell>
          <cell r="D1594" t="str">
            <v>Automobile</v>
          </cell>
          <cell r="E1594">
            <v>41298</v>
          </cell>
          <cell r="F1594" t="str">
            <v>A</v>
          </cell>
          <cell r="G1594" t="str">
            <v>A</v>
          </cell>
          <cell r="H1594" t="str">
            <v>Y</v>
          </cell>
          <cell r="I1594" t="str">
            <v>Asset</v>
          </cell>
          <cell r="J1594" t="str">
            <v>AUTO</v>
          </cell>
          <cell r="K1594" t="str">
            <v>Asset Mgt - Cost</v>
          </cell>
          <cell r="L1594" t="str">
            <v xml:space="preserve"> </v>
          </cell>
          <cell r="M1594" t="str">
            <v xml:space="preserve"> </v>
          </cell>
          <cell r="N1594">
            <v>0</v>
          </cell>
          <cell r="O1594" t="str">
            <v xml:space="preserve"> </v>
          </cell>
          <cell r="P1594">
            <v>0</v>
          </cell>
          <cell r="Q1594">
            <v>0</v>
          </cell>
          <cell r="R1594" t="str">
            <v xml:space="preserve"> </v>
          </cell>
          <cell r="S1594" t="str">
            <v xml:space="preserve"> </v>
          </cell>
        </row>
        <row r="1595">
          <cell r="B1595">
            <v>187040</v>
          </cell>
          <cell r="C1595" t="str">
            <v>Automobiles</v>
          </cell>
          <cell r="D1595" t="str">
            <v>Automobile</v>
          </cell>
          <cell r="E1595">
            <v>367</v>
          </cell>
          <cell r="F1595" t="str">
            <v>A</v>
          </cell>
          <cell r="G1595" t="str">
            <v>A</v>
          </cell>
          <cell r="H1595" t="str">
            <v>Y</v>
          </cell>
          <cell r="I1595" t="str">
            <v>Asset</v>
          </cell>
          <cell r="J1595" t="str">
            <v>AUTO</v>
          </cell>
          <cell r="K1595" t="str">
            <v>Asset Mgt - Cost</v>
          </cell>
          <cell r="L1595" t="str">
            <v xml:space="preserve"> </v>
          </cell>
          <cell r="M1595" t="str">
            <v xml:space="preserve"> </v>
          </cell>
          <cell r="N1595">
            <v>0</v>
          </cell>
          <cell r="O1595" t="str">
            <v xml:space="preserve"> </v>
          </cell>
          <cell r="P1595">
            <v>0</v>
          </cell>
          <cell r="Q1595">
            <v>0</v>
          </cell>
          <cell r="R1595" t="str">
            <v xml:space="preserve"> </v>
          </cell>
          <cell r="S1595" t="str">
            <v xml:space="preserve"> </v>
          </cell>
        </row>
        <row r="1596">
          <cell r="B1596">
            <v>187045</v>
          </cell>
          <cell r="C1596" t="str">
            <v>Capital Lease Equipment</v>
          </cell>
          <cell r="D1596" t="str">
            <v>Capital Le</v>
          </cell>
          <cell r="E1596">
            <v>41301</v>
          </cell>
          <cell r="F1596" t="str">
            <v>A</v>
          </cell>
          <cell r="G1596" t="str">
            <v>A</v>
          </cell>
          <cell r="H1596" t="str">
            <v>Y</v>
          </cell>
          <cell r="I1596" t="str">
            <v>Asset</v>
          </cell>
          <cell r="J1596" t="str">
            <v>CAPLS</v>
          </cell>
          <cell r="K1596" t="str">
            <v>Lease Template</v>
          </cell>
          <cell r="L1596" t="str">
            <v xml:space="preserve"> </v>
          </cell>
          <cell r="M1596" t="str">
            <v xml:space="preserve"> </v>
          </cell>
          <cell r="N1596">
            <v>0</v>
          </cell>
          <cell r="O1596" t="str">
            <v xml:space="preserve"> </v>
          </cell>
          <cell r="P1596">
            <v>0</v>
          </cell>
          <cell r="Q1596">
            <v>0</v>
          </cell>
          <cell r="R1596" t="str">
            <v xml:space="preserve"> </v>
          </cell>
          <cell r="S1596" t="str">
            <v xml:space="preserve"> </v>
          </cell>
        </row>
        <row r="1597">
          <cell r="B1597">
            <v>187045</v>
          </cell>
          <cell r="C1597" t="str">
            <v>Capital Lease Equipment</v>
          </cell>
          <cell r="D1597" t="str">
            <v>Capital Le</v>
          </cell>
          <cell r="E1597">
            <v>41300</v>
          </cell>
          <cell r="F1597" t="str">
            <v>A</v>
          </cell>
          <cell r="G1597" t="str">
            <v>A</v>
          </cell>
          <cell r="H1597" t="str">
            <v>N</v>
          </cell>
          <cell r="I1597" t="str">
            <v>Asset</v>
          </cell>
          <cell r="J1597" t="str">
            <v>CAPLS</v>
          </cell>
          <cell r="K1597" t="str">
            <v>Lease Template</v>
          </cell>
          <cell r="L1597" t="str">
            <v xml:space="preserve"> </v>
          </cell>
          <cell r="M1597" t="str">
            <v xml:space="preserve"> </v>
          </cell>
          <cell r="N1597">
            <v>0</v>
          </cell>
          <cell r="O1597" t="str">
            <v xml:space="preserve"> </v>
          </cell>
          <cell r="P1597">
            <v>0</v>
          </cell>
          <cell r="Q1597">
            <v>0</v>
          </cell>
          <cell r="R1597" t="str">
            <v xml:space="preserve"> </v>
          </cell>
          <cell r="S1597" t="str">
            <v xml:space="preserve"> </v>
          </cell>
        </row>
        <row r="1598">
          <cell r="B1598">
            <v>187045</v>
          </cell>
          <cell r="C1598" t="str">
            <v>Capital Lease Equipment</v>
          </cell>
          <cell r="D1598" t="str">
            <v>Capital Le</v>
          </cell>
          <cell r="E1598">
            <v>41299</v>
          </cell>
          <cell r="F1598" t="str">
            <v>A</v>
          </cell>
          <cell r="G1598" t="str">
            <v>A</v>
          </cell>
          <cell r="H1598" t="str">
            <v>Y</v>
          </cell>
          <cell r="I1598" t="str">
            <v>Asset</v>
          </cell>
          <cell r="J1598" t="str">
            <v>CAPLS</v>
          </cell>
          <cell r="K1598" t="str">
            <v>Lease Template</v>
          </cell>
          <cell r="L1598" t="str">
            <v xml:space="preserve"> </v>
          </cell>
          <cell r="M1598" t="str">
            <v xml:space="preserve"> </v>
          </cell>
          <cell r="N1598">
            <v>0</v>
          </cell>
          <cell r="O1598" t="str">
            <v xml:space="preserve"> </v>
          </cell>
          <cell r="P1598">
            <v>0</v>
          </cell>
          <cell r="Q1598">
            <v>0</v>
          </cell>
          <cell r="R1598" t="str">
            <v xml:space="preserve"> </v>
          </cell>
          <cell r="S1598" t="str">
            <v xml:space="preserve"> </v>
          </cell>
        </row>
        <row r="1599">
          <cell r="B1599">
            <v>187045</v>
          </cell>
          <cell r="C1599" t="str">
            <v>Capital Lease Equipment</v>
          </cell>
          <cell r="D1599" t="str">
            <v>Capital Le</v>
          </cell>
          <cell r="E1599">
            <v>41298</v>
          </cell>
          <cell r="F1599" t="str">
            <v>A</v>
          </cell>
          <cell r="G1599" t="str">
            <v>A</v>
          </cell>
          <cell r="H1599" t="str">
            <v>N</v>
          </cell>
          <cell r="I1599" t="str">
            <v>Asset</v>
          </cell>
          <cell r="J1599" t="str">
            <v>CAPLS</v>
          </cell>
          <cell r="K1599" t="str">
            <v>Lease Template</v>
          </cell>
          <cell r="L1599" t="str">
            <v xml:space="preserve"> </v>
          </cell>
          <cell r="M1599" t="str">
            <v xml:space="preserve"> </v>
          </cell>
          <cell r="N1599">
            <v>0</v>
          </cell>
          <cell r="O1599" t="str">
            <v xml:space="preserve"> </v>
          </cell>
          <cell r="P1599">
            <v>0</v>
          </cell>
          <cell r="Q1599">
            <v>0</v>
          </cell>
          <cell r="R1599" t="str">
            <v xml:space="preserve"> </v>
          </cell>
          <cell r="S1599" t="str">
            <v xml:space="preserve"> </v>
          </cell>
        </row>
        <row r="1600">
          <cell r="B1600">
            <v>187045</v>
          </cell>
          <cell r="C1600" t="str">
            <v>Capital Lease Equipment</v>
          </cell>
          <cell r="D1600" t="str">
            <v>Capital Le</v>
          </cell>
          <cell r="E1600">
            <v>367</v>
          </cell>
          <cell r="F1600" t="str">
            <v>A</v>
          </cell>
          <cell r="G1600" t="str">
            <v>A</v>
          </cell>
          <cell r="H1600" t="str">
            <v>Y</v>
          </cell>
          <cell r="I1600" t="str">
            <v>Asset</v>
          </cell>
          <cell r="J1600" t="str">
            <v>CAPLS</v>
          </cell>
          <cell r="K1600" t="str">
            <v>Lease Template</v>
          </cell>
          <cell r="L1600" t="str">
            <v xml:space="preserve"> </v>
          </cell>
          <cell r="M1600" t="str">
            <v xml:space="preserve"> </v>
          </cell>
          <cell r="N1600">
            <v>0</v>
          </cell>
          <cell r="O1600" t="str">
            <v xml:space="preserve"> </v>
          </cell>
          <cell r="P1600">
            <v>0</v>
          </cell>
          <cell r="Q1600">
            <v>0</v>
          </cell>
          <cell r="R1600" t="str">
            <v xml:space="preserve"> </v>
          </cell>
          <cell r="S1600" t="str">
            <v xml:space="preserve"> </v>
          </cell>
        </row>
        <row r="1601">
          <cell r="B1601">
            <v>187050</v>
          </cell>
          <cell r="C1601" t="str">
            <v>Computer Hardware</v>
          </cell>
          <cell r="D1601" t="str">
            <v>Computer H</v>
          </cell>
          <cell r="E1601">
            <v>367</v>
          </cell>
          <cell r="F1601" t="str">
            <v>A</v>
          </cell>
          <cell r="G1601" t="str">
            <v>A</v>
          </cell>
          <cell r="H1601" t="str">
            <v>Y</v>
          </cell>
          <cell r="I1601" t="str">
            <v>Asset</v>
          </cell>
          <cell r="J1601" t="str">
            <v>COMPH</v>
          </cell>
          <cell r="K1601" t="str">
            <v>Asset Mgt - Cost</v>
          </cell>
          <cell r="L1601" t="str">
            <v xml:space="preserve"> </v>
          </cell>
          <cell r="M1601" t="str">
            <v xml:space="preserve"> </v>
          </cell>
          <cell r="N1601">
            <v>0</v>
          </cell>
          <cell r="O1601" t="str">
            <v xml:space="preserve"> </v>
          </cell>
          <cell r="P1601">
            <v>0</v>
          </cell>
          <cell r="Q1601">
            <v>0</v>
          </cell>
          <cell r="R1601" t="str">
            <v xml:space="preserve"> </v>
          </cell>
          <cell r="S1601" t="str">
            <v xml:space="preserve"> </v>
          </cell>
        </row>
        <row r="1602">
          <cell r="B1602">
            <v>187060</v>
          </cell>
          <cell r="C1602" t="str">
            <v>Furniture</v>
          </cell>
          <cell r="D1602" t="str">
            <v>Furniture</v>
          </cell>
          <cell r="E1602">
            <v>367</v>
          </cell>
          <cell r="F1602" t="str">
            <v>A</v>
          </cell>
          <cell r="G1602" t="str">
            <v>A</v>
          </cell>
          <cell r="H1602" t="str">
            <v>Y</v>
          </cell>
          <cell r="I1602" t="str">
            <v>Asset</v>
          </cell>
          <cell r="J1602" t="str">
            <v>FURN</v>
          </cell>
          <cell r="K1602" t="str">
            <v>Asset Mgt - Cost</v>
          </cell>
          <cell r="L1602" t="str">
            <v xml:space="preserve"> </v>
          </cell>
          <cell r="M1602" t="str">
            <v xml:space="preserve"> </v>
          </cell>
          <cell r="N1602">
            <v>0</v>
          </cell>
          <cell r="O1602" t="str">
            <v xml:space="preserve"> </v>
          </cell>
          <cell r="P1602">
            <v>0</v>
          </cell>
          <cell r="Q1602">
            <v>0</v>
          </cell>
          <cell r="R1602" t="str">
            <v xml:space="preserve"> </v>
          </cell>
          <cell r="S1602" t="str">
            <v xml:space="preserve"> </v>
          </cell>
        </row>
        <row r="1603">
          <cell r="B1603">
            <v>187061</v>
          </cell>
          <cell r="C1603" t="str">
            <v>Equipment Valuation Allowance</v>
          </cell>
          <cell r="D1603" t="str">
            <v>Equipment</v>
          </cell>
          <cell r="E1603">
            <v>367</v>
          </cell>
          <cell r="F1603" t="str">
            <v>A</v>
          </cell>
          <cell r="G1603" t="str">
            <v>A</v>
          </cell>
          <cell r="H1603" t="str">
            <v>N</v>
          </cell>
          <cell r="I1603" t="str">
            <v>Asset</v>
          </cell>
          <cell r="J1603">
            <v>0</v>
          </cell>
          <cell r="K1603" t="str">
            <v>GL Only</v>
          </cell>
          <cell r="L1603" t="str">
            <v xml:space="preserve"> </v>
          </cell>
          <cell r="M1603" t="str">
            <v xml:space="preserve"> </v>
          </cell>
          <cell r="N1603">
            <v>0</v>
          </cell>
          <cell r="O1603" t="str">
            <v xml:space="preserve"> </v>
          </cell>
          <cell r="P1603">
            <v>0</v>
          </cell>
          <cell r="Q1603">
            <v>0</v>
          </cell>
          <cell r="R1603" t="str">
            <v xml:space="preserve"> </v>
          </cell>
          <cell r="S1603" t="str">
            <v xml:space="preserve"> </v>
          </cell>
        </row>
        <row r="1604">
          <cell r="B1604">
            <v>187062</v>
          </cell>
          <cell r="C1604" t="str">
            <v>Equip Val Allow Amortization</v>
          </cell>
          <cell r="D1604" t="str">
            <v>Equip Val</v>
          </cell>
          <cell r="E1604">
            <v>367</v>
          </cell>
          <cell r="F1604" t="str">
            <v>A</v>
          </cell>
          <cell r="G1604" t="str">
            <v>A</v>
          </cell>
          <cell r="H1604" t="str">
            <v>N</v>
          </cell>
          <cell r="I1604" t="str">
            <v>Asset</v>
          </cell>
          <cell r="J1604">
            <v>0</v>
          </cell>
          <cell r="K1604" t="str">
            <v>GL Only</v>
          </cell>
          <cell r="L1604" t="str">
            <v xml:space="preserve"> </v>
          </cell>
          <cell r="M1604" t="str">
            <v xml:space="preserve"> </v>
          </cell>
          <cell r="N1604">
            <v>0</v>
          </cell>
          <cell r="O1604" t="str">
            <v xml:space="preserve"> </v>
          </cell>
          <cell r="P1604">
            <v>0</v>
          </cell>
          <cell r="Q1604">
            <v>0</v>
          </cell>
          <cell r="R1604" t="str">
            <v xml:space="preserve"> </v>
          </cell>
          <cell r="S1604" t="str">
            <v xml:space="preserve"> </v>
          </cell>
        </row>
        <row r="1605">
          <cell r="B1605">
            <v>187065</v>
          </cell>
          <cell r="C1605" t="str">
            <v>Moveable Equipment</v>
          </cell>
          <cell r="D1605" t="str">
            <v>Moveable E</v>
          </cell>
          <cell r="E1605">
            <v>367</v>
          </cell>
          <cell r="F1605" t="str">
            <v>A</v>
          </cell>
          <cell r="G1605" t="str">
            <v>A</v>
          </cell>
          <cell r="H1605" t="str">
            <v>Y</v>
          </cell>
          <cell r="I1605" t="str">
            <v>Asset</v>
          </cell>
          <cell r="J1605" t="str">
            <v>MEQUP</v>
          </cell>
          <cell r="K1605" t="str">
            <v>Asset Mgt - Cost</v>
          </cell>
          <cell r="L1605" t="str">
            <v xml:space="preserve"> </v>
          </cell>
          <cell r="M1605" t="str">
            <v xml:space="preserve"> </v>
          </cell>
          <cell r="N1605">
            <v>0</v>
          </cell>
          <cell r="O1605" t="str">
            <v xml:space="preserve"> </v>
          </cell>
          <cell r="P1605">
            <v>0</v>
          </cell>
          <cell r="Q1605">
            <v>0</v>
          </cell>
          <cell r="R1605" t="str">
            <v xml:space="preserve"> </v>
          </cell>
          <cell r="S1605" t="str">
            <v xml:space="preserve"> </v>
          </cell>
        </row>
        <row r="1606">
          <cell r="B1606">
            <v>187070</v>
          </cell>
          <cell r="C1606" t="str">
            <v>Moveable EquipmentAdmin Depts</v>
          </cell>
          <cell r="D1606" t="str">
            <v>Moveable14</v>
          </cell>
          <cell r="E1606">
            <v>367</v>
          </cell>
          <cell r="F1606" t="str">
            <v>A</v>
          </cell>
          <cell r="G1606" t="str">
            <v>A</v>
          </cell>
          <cell r="H1606" t="str">
            <v>Y</v>
          </cell>
          <cell r="I1606" t="str">
            <v>Asset</v>
          </cell>
          <cell r="J1606" t="str">
            <v>ADMIN</v>
          </cell>
          <cell r="K1606" t="str">
            <v>Asset Mgt - Cost</v>
          </cell>
          <cell r="L1606" t="str">
            <v xml:space="preserve"> </v>
          </cell>
          <cell r="M1606" t="str">
            <v xml:space="preserve"> </v>
          </cell>
          <cell r="N1606">
            <v>0</v>
          </cell>
          <cell r="O1606" t="str">
            <v xml:space="preserve"> </v>
          </cell>
          <cell r="P1606">
            <v>0</v>
          </cell>
          <cell r="Q1606">
            <v>0</v>
          </cell>
          <cell r="R1606" t="str">
            <v xml:space="preserve"> </v>
          </cell>
          <cell r="S1606" t="str">
            <v xml:space="preserve"> </v>
          </cell>
        </row>
        <row r="1607">
          <cell r="B1607">
            <v>187075</v>
          </cell>
          <cell r="C1607" t="str">
            <v>Moveable EquipDiagnostic Depts</v>
          </cell>
          <cell r="D1607" t="str">
            <v>Moveable15</v>
          </cell>
          <cell r="E1607">
            <v>367</v>
          </cell>
          <cell r="F1607" t="str">
            <v>A</v>
          </cell>
          <cell r="G1607" t="str">
            <v>A</v>
          </cell>
          <cell r="H1607" t="str">
            <v>Y</v>
          </cell>
          <cell r="I1607" t="str">
            <v>Asset</v>
          </cell>
          <cell r="J1607" t="str">
            <v>DIAGN</v>
          </cell>
          <cell r="K1607" t="str">
            <v>Asset Mgt - Cost</v>
          </cell>
          <cell r="L1607" t="str">
            <v xml:space="preserve"> </v>
          </cell>
          <cell r="M1607" t="str">
            <v xml:space="preserve"> </v>
          </cell>
          <cell r="N1607">
            <v>0</v>
          </cell>
          <cell r="O1607" t="str">
            <v xml:space="preserve"> </v>
          </cell>
          <cell r="P1607">
            <v>0</v>
          </cell>
          <cell r="Q1607">
            <v>0</v>
          </cell>
          <cell r="R1607" t="str">
            <v xml:space="preserve"> </v>
          </cell>
          <cell r="S1607" t="str">
            <v xml:space="preserve"> </v>
          </cell>
        </row>
        <row r="1608">
          <cell r="B1608">
            <v>187080</v>
          </cell>
          <cell r="C1608" t="str">
            <v>Moveable EquipNursing Depts</v>
          </cell>
          <cell r="D1608" t="str">
            <v>Moveable16</v>
          </cell>
          <cell r="E1608">
            <v>367</v>
          </cell>
          <cell r="F1608" t="str">
            <v>A</v>
          </cell>
          <cell r="G1608" t="str">
            <v>A</v>
          </cell>
          <cell r="H1608" t="str">
            <v>Y</v>
          </cell>
          <cell r="I1608" t="str">
            <v>Asset</v>
          </cell>
          <cell r="J1608" t="str">
            <v>NUREQ</v>
          </cell>
          <cell r="K1608" t="str">
            <v>Asset Mgt - Cost</v>
          </cell>
          <cell r="L1608" t="str">
            <v xml:space="preserve"> </v>
          </cell>
          <cell r="M1608" t="str">
            <v xml:space="preserve"> </v>
          </cell>
          <cell r="N1608">
            <v>0</v>
          </cell>
          <cell r="O1608" t="str">
            <v xml:space="preserve"> </v>
          </cell>
          <cell r="P1608">
            <v>0</v>
          </cell>
          <cell r="Q1608">
            <v>0</v>
          </cell>
          <cell r="R1608" t="str">
            <v xml:space="preserve"> </v>
          </cell>
          <cell r="S1608" t="str">
            <v xml:space="preserve"> </v>
          </cell>
        </row>
        <row r="1609">
          <cell r="B1609">
            <v>187090</v>
          </cell>
          <cell r="C1609" t="str">
            <v>Moveable EquipSupport Depts</v>
          </cell>
          <cell r="D1609" t="str">
            <v>Moveable17</v>
          </cell>
          <cell r="E1609">
            <v>367</v>
          </cell>
          <cell r="F1609" t="str">
            <v>A</v>
          </cell>
          <cell r="G1609" t="str">
            <v>A</v>
          </cell>
          <cell r="H1609" t="str">
            <v>Y</v>
          </cell>
          <cell r="I1609" t="str">
            <v>Asset</v>
          </cell>
          <cell r="J1609" t="str">
            <v>SUPDT</v>
          </cell>
          <cell r="K1609" t="str">
            <v>Asset Mgt - Cost</v>
          </cell>
          <cell r="L1609" t="str">
            <v xml:space="preserve"> </v>
          </cell>
          <cell r="M1609" t="str">
            <v xml:space="preserve"> </v>
          </cell>
          <cell r="N1609">
            <v>0</v>
          </cell>
          <cell r="O1609" t="str">
            <v xml:space="preserve"> </v>
          </cell>
          <cell r="P1609">
            <v>0</v>
          </cell>
          <cell r="Q1609">
            <v>0</v>
          </cell>
          <cell r="R1609" t="str">
            <v xml:space="preserve"> </v>
          </cell>
          <cell r="S1609" t="str">
            <v xml:space="preserve"> </v>
          </cell>
        </row>
        <row r="1610">
          <cell r="B1610">
            <v>187095</v>
          </cell>
          <cell r="C1610" t="str">
            <v>PPE Other </v>
          </cell>
          <cell r="D1610" t="str">
            <v>PPE Other</v>
          </cell>
          <cell r="E1610">
            <v>367</v>
          </cell>
          <cell r="F1610" t="str">
            <v>A</v>
          </cell>
          <cell r="G1610" t="str">
            <v>A</v>
          </cell>
          <cell r="H1610" t="str">
            <v>N</v>
          </cell>
          <cell r="I1610" t="str">
            <v>Asset</v>
          </cell>
          <cell r="J1610">
            <v>0</v>
          </cell>
          <cell r="K1610" t="str">
            <v>GL Only (JV Accounting)</v>
          </cell>
          <cell r="L1610" t="str">
            <v xml:space="preserve"> </v>
          </cell>
          <cell r="M1610" t="str">
            <v xml:space="preserve"> </v>
          </cell>
          <cell r="N1610">
            <v>0</v>
          </cell>
          <cell r="O1610" t="str">
            <v xml:space="preserve"> </v>
          </cell>
          <cell r="P1610">
            <v>0</v>
          </cell>
          <cell r="Q1610">
            <v>0</v>
          </cell>
          <cell r="R1610" t="str">
            <v xml:space="preserve"> </v>
          </cell>
          <cell r="S1610" t="str">
            <v xml:space="preserve"> </v>
          </cell>
        </row>
        <row r="1611">
          <cell r="B1611">
            <v>188000</v>
          </cell>
          <cell r="C1611" t="str">
            <v>Construction In Progress</v>
          </cell>
          <cell r="D1611" t="str">
            <v>Constructi</v>
          </cell>
          <cell r="E1611">
            <v>367</v>
          </cell>
          <cell r="F1611" t="str">
            <v>A</v>
          </cell>
          <cell r="G1611" t="str">
            <v>A</v>
          </cell>
          <cell r="H1611" t="str">
            <v>N</v>
          </cell>
          <cell r="I1611" t="str">
            <v>Asset</v>
          </cell>
          <cell r="J1611" t="str">
            <v>CIP</v>
          </cell>
          <cell r="K1611" t="str">
            <v>Projects</v>
          </cell>
          <cell r="L1611" t="str">
            <v xml:space="preserve"> </v>
          </cell>
          <cell r="M1611" t="str">
            <v xml:space="preserve"> </v>
          </cell>
          <cell r="N1611">
            <v>0</v>
          </cell>
          <cell r="O1611" t="str">
            <v xml:space="preserve"> </v>
          </cell>
          <cell r="P1611">
            <v>0</v>
          </cell>
          <cell r="Q1611">
            <v>0</v>
          </cell>
          <cell r="R1611" t="str">
            <v xml:space="preserve"> </v>
          </cell>
          <cell r="S1611" t="str">
            <v xml:space="preserve"> </v>
          </cell>
        </row>
        <row r="1612">
          <cell r="B1612">
            <v>188005</v>
          </cell>
          <cell r="C1612" t="str">
            <v>Capitalized Interest Accrual</v>
          </cell>
          <cell r="D1612" t="str">
            <v>Capitalize</v>
          </cell>
          <cell r="E1612">
            <v>367</v>
          </cell>
          <cell r="F1612" t="str">
            <v>A</v>
          </cell>
          <cell r="G1612" t="str">
            <v>A</v>
          </cell>
          <cell r="H1612" t="str">
            <v>N</v>
          </cell>
          <cell r="I1612" t="str">
            <v>Asset</v>
          </cell>
          <cell r="J1612" t="str">
            <v>CIP</v>
          </cell>
          <cell r="K1612" t="str">
            <v>Projects</v>
          </cell>
          <cell r="L1612" t="str">
            <v xml:space="preserve"> </v>
          </cell>
          <cell r="M1612" t="str">
            <v xml:space="preserve"> </v>
          </cell>
          <cell r="N1612">
            <v>0</v>
          </cell>
          <cell r="O1612" t="str">
            <v xml:space="preserve"> </v>
          </cell>
          <cell r="P1612">
            <v>0</v>
          </cell>
          <cell r="Q1612">
            <v>0</v>
          </cell>
          <cell r="R1612" t="str">
            <v xml:space="preserve"> </v>
          </cell>
          <cell r="S1612" t="str">
            <v xml:space="preserve"> </v>
          </cell>
        </row>
        <row r="1613">
          <cell r="B1613">
            <v>188010</v>
          </cell>
          <cell r="C1613" t="str">
            <v>Asset Clearing Account</v>
          </cell>
          <cell r="D1613" t="str">
            <v>Asset Clea</v>
          </cell>
          <cell r="E1613">
            <v>367</v>
          </cell>
          <cell r="F1613" t="str">
            <v>A</v>
          </cell>
          <cell r="G1613" t="str">
            <v>A</v>
          </cell>
          <cell r="H1613" t="str">
            <v>N</v>
          </cell>
          <cell r="I1613" t="str">
            <v>Asset</v>
          </cell>
          <cell r="J1613" t="str">
            <v>CIP</v>
          </cell>
          <cell r="K1613" t="str">
            <v>Projects</v>
          </cell>
          <cell r="L1613" t="str">
            <v xml:space="preserve"> </v>
          </cell>
          <cell r="M1613" t="str">
            <v xml:space="preserve"> </v>
          </cell>
          <cell r="N1613">
            <v>0</v>
          </cell>
          <cell r="O1613" t="str">
            <v xml:space="preserve"> </v>
          </cell>
          <cell r="P1613">
            <v>0</v>
          </cell>
          <cell r="Q1613">
            <v>0</v>
          </cell>
          <cell r="R1613" t="str">
            <v xml:space="preserve"> </v>
          </cell>
          <cell r="S1613" t="str">
            <v xml:space="preserve"> </v>
          </cell>
        </row>
        <row r="1614">
          <cell r="B1614">
            <v>188011</v>
          </cell>
          <cell r="C1614" t="str">
            <v>Op Lease Clearing Acct</v>
          </cell>
          <cell r="D1614" t="str">
            <v>Op Lease C</v>
          </cell>
          <cell r="E1614">
            <v>367</v>
          </cell>
          <cell r="F1614" t="str">
            <v>A</v>
          </cell>
          <cell r="G1614" t="str">
            <v>A</v>
          </cell>
          <cell r="H1614" t="str">
            <v>N</v>
          </cell>
          <cell r="I1614" t="str">
            <v>Asset</v>
          </cell>
          <cell r="J1614" t="str">
            <v>Operating</v>
          </cell>
          <cell r="K1614" t="str">
            <v>Lease Template</v>
          </cell>
          <cell r="L1614" t="str">
            <v xml:space="preserve"> </v>
          </cell>
          <cell r="M1614" t="str">
            <v xml:space="preserve"> </v>
          </cell>
          <cell r="N1614">
            <v>0</v>
          </cell>
          <cell r="O1614" t="str">
            <v xml:space="preserve"> </v>
          </cell>
          <cell r="P1614">
            <v>0</v>
          </cell>
          <cell r="Q1614">
            <v>0</v>
          </cell>
          <cell r="R1614" t="str">
            <v xml:space="preserve"> </v>
          </cell>
          <cell r="S1614" t="str">
            <v xml:space="preserve"> </v>
          </cell>
        </row>
        <row r="1615">
          <cell r="B1615">
            <v>188040</v>
          </cell>
          <cell r="C1615" t="str">
            <v>Accum Depr Automobiles</v>
          </cell>
          <cell r="D1615" t="str">
            <v>Accum Depr</v>
          </cell>
          <cell r="E1615">
            <v>41298</v>
          </cell>
          <cell r="F1615" t="str">
            <v>A</v>
          </cell>
          <cell r="G1615" t="str">
            <v>A</v>
          </cell>
          <cell r="H1615" t="str">
            <v>N</v>
          </cell>
          <cell r="I1615" t="str">
            <v>Asset</v>
          </cell>
          <cell r="J1615" t="str">
            <v>AUTO</v>
          </cell>
          <cell r="K1615" t="str">
            <v>Asset Mgt - Accum Depr</v>
          </cell>
          <cell r="L1615" t="str">
            <v xml:space="preserve"> </v>
          </cell>
          <cell r="M1615" t="str">
            <v xml:space="preserve"> </v>
          </cell>
          <cell r="N1615">
            <v>0</v>
          </cell>
          <cell r="O1615" t="str">
            <v xml:space="preserve"> </v>
          </cell>
          <cell r="P1615">
            <v>0</v>
          </cell>
          <cell r="Q1615">
            <v>0</v>
          </cell>
          <cell r="R1615" t="str">
            <v xml:space="preserve"> </v>
          </cell>
          <cell r="S1615" t="str">
            <v xml:space="preserve"> </v>
          </cell>
        </row>
        <row r="1616">
          <cell r="B1616">
            <v>188040</v>
          </cell>
          <cell r="C1616" t="str">
            <v>Accum Depr Automobiles</v>
          </cell>
          <cell r="D1616" t="str">
            <v>Accum Depr</v>
          </cell>
          <cell r="E1616">
            <v>367</v>
          </cell>
          <cell r="F1616" t="str">
            <v>A</v>
          </cell>
          <cell r="G1616" t="str">
            <v>A</v>
          </cell>
          <cell r="H1616" t="str">
            <v>Y</v>
          </cell>
          <cell r="I1616" t="str">
            <v>Asset</v>
          </cell>
          <cell r="J1616" t="str">
            <v>AUTO</v>
          </cell>
          <cell r="K1616" t="str">
            <v>Asset Mgt - Accum Depr</v>
          </cell>
          <cell r="L1616" t="str">
            <v xml:space="preserve"> </v>
          </cell>
          <cell r="M1616" t="str">
            <v xml:space="preserve"> </v>
          </cell>
          <cell r="N1616">
            <v>0</v>
          </cell>
          <cell r="O1616" t="str">
            <v xml:space="preserve"> </v>
          </cell>
          <cell r="P1616">
            <v>0</v>
          </cell>
          <cell r="Q1616">
            <v>0</v>
          </cell>
          <cell r="R1616" t="str">
            <v xml:space="preserve"> </v>
          </cell>
          <cell r="S1616" t="str">
            <v xml:space="preserve"> </v>
          </cell>
        </row>
        <row r="1617">
          <cell r="B1617">
            <v>188045</v>
          </cell>
          <cell r="C1617" t="str">
            <v>Accum Depr Capital Lease Equip</v>
          </cell>
          <cell r="D1617" t="str">
            <v>AcumDeprCL</v>
          </cell>
          <cell r="E1617">
            <v>367</v>
          </cell>
          <cell r="F1617" t="str">
            <v>A</v>
          </cell>
          <cell r="G1617" t="str">
            <v>A</v>
          </cell>
          <cell r="H1617" t="str">
            <v>Y</v>
          </cell>
          <cell r="I1617" t="str">
            <v>Asset</v>
          </cell>
          <cell r="J1617" t="str">
            <v>CAPLS</v>
          </cell>
          <cell r="K1617" t="str">
            <v>Lease Template</v>
          </cell>
          <cell r="L1617" t="str">
            <v xml:space="preserve"> </v>
          </cell>
          <cell r="M1617" t="str">
            <v xml:space="preserve"> </v>
          </cell>
          <cell r="N1617">
            <v>0</v>
          </cell>
          <cell r="O1617" t="str">
            <v xml:space="preserve"> </v>
          </cell>
          <cell r="P1617">
            <v>0</v>
          </cell>
          <cell r="Q1617">
            <v>0</v>
          </cell>
          <cell r="R1617" t="str">
            <v xml:space="preserve"> </v>
          </cell>
          <cell r="S1617" t="str">
            <v xml:space="preserve"> </v>
          </cell>
        </row>
        <row r="1618">
          <cell r="B1618">
            <v>188050</v>
          </cell>
          <cell r="C1618" t="str">
            <v>Accum Depr Computer Hardware</v>
          </cell>
          <cell r="D1618" t="str">
            <v>AcumDeprCE</v>
          </cell>
          <cell r="E1618">
            <v>367</v>
          </cell>
          <cell r="F1618" t="str">
            <v>A</v>
          </cell>
          <cell r="G1618" t="str">
            <v>A</v>
          </cell>
          <cell r="H1618" t="str">
            <v>Y</v>
          </cell>
          <cell r="I1618" t="str">
            <v>Asset</v>
          </cell>
          <cell r="J1618" t="str">
            <v>COMPH</v>
          </cell>
          <cell r="K1618" t="str">
            <v>Asset Mgt - Accum Depr</v>
          </cell>
          <cell r="L1618" t="str">
            <v xml:space="preserve"> </v>
          </cell>
          <cell r="M1618" t="str">
            <v xml:space="preserve"> </v>
          </cell>
          <cell r="N1618">
            <v>0</v>
          </cell>
          <cell r="O1618" t="str">
            <v xml:space="preserve"> </v>
          </cell>
          <cell r="P1618">
            <v>0</v>
          </cell>
          <cell r="Q1618">
            <v>0</v>
          </cell>
          <cell r="R1618" t="str">
            <v xml:space="preserve"> </v>
          </cell>
          <cell r="S1618" t="str">
            <v xml:space="preserve"> </v>
          </cell>
        </row>
        <row r="1619">
          <cell r="B1619">
            <v>188060</v>
          </cell>
          <cell r="C1619" t="str">
            <v>Accum Depr Furniture</v>
          </cell>
          <cell r="D1619" t="str">
            <v>AcumDeprFn</v>
          </cell>
          <cell r="E1619">
            <v>373</v>
          </cell>
          <cell r="F1619" t="str">
            <v>A</v>
          </cell>
          <cell r="G1619" t="str">
            <v>A</v>
          </cell>
          <cell r="H1619" t="str">
            <v>Y</v>
          </cell>
          <cell r="I1619" t="str">
            <v>Asset</v>
          </cell>
          <cell r="J1619" t="str">
            <v>FURN</v>
          </cell>
          <cell r="K1619" t="str">
            <v>Asset Mgt - Accum Depr</v>
          </cell>
          <cell r="L1619" t="str">
            <v xml:space="preserve"> </v>
          </cell>
          <cell r="M1619" t="str">
            <v xml:space="preserve"> </v>
          </cell>
          <cell r="N1619">
            <v>0</v>
          </cell>
          <cell r="O1619" t="str">
            <v xml:space="preserve"> </v>
          </cell>
          <cell r="P1619">
            <v>0</v>
          </cell>
          <cell r="Q1619">
            <v>0</v>
          </cell>
          <cell r="R1619" t="str">
            <v xml:space="preserve"> </v>
          </cell>
          <cell r="S1619" t="str">
            <v xml:space="preserve"> </v>
          </cell>
        </row>
        <row r="1620">
          <cell r="B1620">
            <v>188060</v>
          </cell>
          <cell r="C1620" t="str">
            <v>Accum Depr Furniture</v>
          </cell>
          <cell r="D1620" t="str">
            <v>AcumDeprFn</v>
          </cell>
          <cell r="E1620">
            <v>372</v>
          </cell>
          <cell r="F1620" t="str">
            <v>A</v>
          </cell>
          <cell r="G1620" t="str">
            <v>A</v>
          </cell>
          <cell r="H1620" t="str">
            <v>N</v>
          </cell>
          <cell r="I1620" t="str">
            <v>Asset</v>
          </cell>
          <cell r="J1620" t="str">
            <v>FURN</v>
          </cell>
          <cell r="K1620" t="str">
            <v>Asset Mgt - Accum Depr</v>
          </cell>
          <cell r="L1620" t="str">
            <v xml:space="preserve"> </v>
          </cell>
          <cell r="M1620" t="str">
            <v xml:space="preserve"> </v>
          </cell>
          <cell r="N1620">
            <v>0</v>
          </cell>
          <cell r="O1620" t="str">
            <v xml:space="preserve"> </v>
          </cell>
          <cell r="P1620">
            <v>0</v>
          </cell>
          <cell r="Q1620">
            <v>0</v>
          </cell>
          <cell r="R1620" t="str">
            <v xml:space="preserve"> </v>
          </cell>
          <cell r="S1620" t="str">
            <v xml:space="preserve"> </v>
          </cell>
        </row>
        <row r="1621">
          <cell r="B1621">
            <v>188060</v>
          </cell>
          <cell r="C1621" t="str">
            <v>Accum Depr Furniture</v>
          </cell>
          <cell r="D1621" t="str">
            <v>AcumDeprFn</v>
          </cell>
          <cell r="E1621">
            <v>371</v>
          </cell>
          <cell r="F1621" t="str">
            <v>A</v>
          </cell>
          <cell r="G1621" t="str">
            <v>A</v>
          </cell>
          <cell r="H1621" t="str">
            <v>Y</v>
          </cell>
          <cell r="I1621" t="str">
            <v>Asset</v>
          </cell>
          <cell r="J1621" t="str">
            <v>FURN</v>
          </cell>
          <cell r="K1621" t="str">
            <v>Asset Mgt - Accum Depr</v>
          </cell>
          <cell r="L1621" t="str">
            <v xml:space="preserve"> </v>
          </cell>
          <cell r="M1621" t="str">
            <v xml:space="preserve"> </v>
          </cell>
          <cell r="N1621">
            <v>0</v>
          </cell>
          <cell r="O1621" t="str">
            <v xml:space="preserve"> </v>
          </cell>
          <cell r="P1621">
            <v>0</v>
          </cell>
          <cell r="Q1621">
            <v>0</v>
          </cell>
          <cell r="R1621" t="str">
            <v xml:space="preserve"> </v>
          </cell>
          <cell r="S1621" t="str">
            <v xml:space="preserve"> </v>
          </cell>
        </row>
        <row r="1622">
          <cell r="B1622">
            <v>188060</v>
          </cell>
          <cell r="C1622" t="str">
            <v>Accum Depr Furniture</v>
          </cell>
          <cell r="D1622" t="str">
            <v>AcumDeprFn</v>
          </cell>
          <cell r="E1622">
            <v>370</v>
          </cell>
          <cell r="F1622" t="str">
            <v>A</v>
          </cell>
          <cell r="G1622" t="str">
            <v>A</v>
          </cell>
          <cell r="H1622" t="str">
            <v>N</v>
          </cell>
          <cell r="I1622" t="str">
            <v>Asset</v>
          </cell>
          <cell r="J1622" t="str">
            <v>FURN</v>
          </cell>
          <cell r="K1622" t="str">
            <v>Asset Mgt - Accum Depr</v>
          </cell>
          <cell r="L1622" t="str">
            <v xml:space="preserve"> </v>
          </cell>
          <cell r="M1622" t="str">
            <v xml:space="preserve"> </v>
          </cell>
          <cell r="N1622">
            <v>0</v>
          </cell>
          <cell r="O1622" t="str">
            <v xml:space="preserve"> </v>
          </cell>
          <cell r="P1622">
            <v>0</v>
          </cell>
          <cell r="Q1622">
            <v>0</v>
          </cell>
          <cell r="R1622" t="str">
            <v xml:space="preserve"> </v>
          </cell>
          <cell r="S1622" t="str">
            <v xml:space="preserve"> </v>
          </cell>
        </row>
        <row r="1623">
          <cell r="B1623">
            <v>188060</v>
          </cell>
          <cell r="C1623" t="str">
            <v>Accum Depr Furniture</v>
          </cell>
          <cell r="D1623" t="str">
            <v>AcumDeprFn</v>
          </cell>
          <cell r="E1623">
            <v>369</v>
          </cell>
          <cell r="F1623" t="str">
            <v>A</v>
          </cell>
          <cell r="G1623" t="str">
            <v>A</v>
          </cell>
          <cell r="H1623" t="str">
            <v>Y</v>
          </cell>
          <cell r="I1623" t="str">
            <v>Asset</v>
          </cell>
          <cell r="J1623" t="str">
            <v>FURN</v>
          </cell>
          <cell r="K1623" t="str">
            <v>Asset Mgt - Accum Depr</v>
          </cell>
          <cell r="L1623" t="str">
            <v xml:space="preserve"> </v>
          </cell>
          <cell r="M1623" t="str">
            <v xml:space="preserve"> </v>
          </cell>
          <cell r="N1623">
            <v>0</v>
          </cell>
          <cell r="O1623" t="str">
            <v xml:space="preserve"> </v>
          </cell>
          <cell r="P1623">
            <v>0</v>
          </cell>
          <cell r="Q1623">
            <v>0</v>
          </cell>
          <cell r="R1623" t="str">
            <v xml:space="preserve"> </v>
          </cell>
          <cell r="S1623" t="str">
            <v xml:space="preserve"> </v>
          </cell>
        </row>
        <row r="1624">
          <cell r="B1624">
            <v>188060</v>
          </cell>
          <cell r="C1624" t="str">
            <v>Accum Depr Furniture</v>
          </cell>
          <cell r="D1624" t="str">
            <v>AcumDeprFn</v>
          </cell>
          <cell r="E1624">
            <v>368</v>
          </cell>
          <cell r="F1624" t="str">
            <v>A</v>
          </cell>
          <cell r="G1624" t="str">
            <v>A</v>
          </cell>
          <cell r="H1624" t="str">
            <v>N</v>
          </cell>
          <cell r="I1624" t="str">
            <v>Asset</v>
          </cell>
          <cell r="J1624" t="str">
            <v>FURN</v>
          </cell>
          <cell r="K1624" t="str">
            <v>Asset Mgt - Accum Depr</v>
          </cell>
          <cell r="L1624" t="str">
            <v xml:space="preserve"> </v>
          </cell>
          <cell r="M1624" t="str">
            <v xml:space="preserve"> </v>
          </cell>
          <cell r="N1624">
            <v>0</v>
          </cell>
          <cell r="O1624" t="str">
            <v xml:space="preserve"> </v>
          </cell>
          <cell r="P1624">
            <v>0</v>
          </cell>
          <cell r="Q1624">
            <v>0</v>
          </cell>
          <cell r="R1624" t="str">
            <v xml:space="preserve"> </v>
          </cell>
          <cell r="S1624" t="str">
            <v xml:space="preserve"> </v>
          </cell>
        </row>
        <row r="1625">
          <cell r="B1625">
            <v>188060</v>
          </cell>
          <cell r="C1625" t="str">
            <v>Accum Depr Furniture</v>
          </cell>
          <cell r="D1625" t="str">
            <v>AcumDeprFn</v>
          </cell>
          <cell r="E1625">
            <v>367</v>
          </cell>
          <cell r="F1625" t="str">
            <v>A</v>
          </cell>
          <cell r="G1625" t="str">
            <v>A</v>
          </cell>
          <cell r="H1625" t="str">
            <v>Y</v>
          </cell>
          <cell r="I1625" t="str">
            <v>Asset</v>
          </cell>
          <cell r="J1625" t="str">
            <v>FURN</v>
          </cell>
          <cell r="K1625" t="str">
            <v>Asset Mgt - Accum Depr</v>
          </cell>
          <cell r="L1625" t="str">
            <v xml:space="preserve"> </v>
          </cell>
          <cell r="M1625" t="str">
            <v xml:space="preserve"> </v>
          </cell>
          <cell r="N1625">
            <v>0</v>
          </cell>
          <cell r="O1625" t="str">
            <v xml:space="preserve"> </v>
          </cell>
          <cell r="P1625">
            <v>0</v>
          </cell>
          <cell r="Q1625">
            <v>0</v>
          </cell>
          <cell r="R1625" t="str">
            <v xml:space="preserve"> </v>
          </cell>
          <cell r="S1625" t="str">
            <v xml:space="preserve"> </v>
          </cell>
        </row>
        <row r="1626">
          <cell r="B1626">
            <v>188061</v>
          </cell>
          <cell r="C1626" t="str">
            <v>Accum Depr Equip Val Allow</v>
          </cell>
          <cell r="D1626" t="str">
            <v>AcmDeprEVA</v>
          </cell>
          <cell r="E1626">
            <v>367</v>
          </cell>
          <cell r="F1626" t="str">
            <v>A</v>
          </cell>
          <cell r="G1626" t="str">
            <v>A</v>
          </cell>
          <cell r="H1626" t="str">
            <v>N</v>
          </cell>
          <cell r="I1626" t="str">
            <v>Asset</v>
          </cell>
          <cell r="J1626">
            <v>0</v>
          </cell>
          <cell r="K1626" t="str">
            <v>GL Only</v>
          </cell>
          <cell r="L1626" t="str">
            <v xml:space="preserve"> </v>
          </cell>
          <cell r="M1626" t="str">
            <v xml:space="preserve"> </v>
          </cell>
          <cell r="N1626">
            <v>0</v>
          </cell>
          <cell r="O1626" t="str">
            <v xml:space="preserve"> </v>
          </cell>
          <cell r="P1626">
            <v>0</v>
          </cell>
          <cell r="Q1626">
            <v>0</v>
          </cell>
          <cell r="R1626" t="str">
            <v xml:space="preserve"> </v>
          </cell>
          <cell r="S1626" t="str">
            <v xml:space="preserve"> </v>
          </cell>
        </row>
        <row r="1627">
          <cell r="B1627">
            <v>188065</v>
          </cell>
          <cell r="C1627" t="str">
            <v>Accum Depr Moveable Equipment</v>
          </cell>
          <cell r="D1627" t="str">
            <v>AcumDeprME</v>
          </cell>
          <cell r="E1627">
            <v>371</v>
          </cell>
          <cell r="F1627" t="str">
            <v>A</v>
          </cell>
          <cell r="G1627" t="str">
            <v>A</v>
          </cell>
          <cell r="H1627" t="str">
            <v>N</v>
          </cell>
          <cell r="I1627" t="str">
            <v>Asset</v>
          </cell>
          <cell r="J1627" t="str">
            <v>MEQUP</v>
          </cell>
          <cell r="K1627" t="str">
            <v>Asset Mgt - Accum Depr</v>
          </cell>
          <cell r="L1627" t="str">
            <v xml:space="preserve"> </v>
          </cell>
          <cell r="M1627" t="str">
            <v xml:space="preserve"> </v>
          </cell>
          <cell r="N1627">
            <v>0</v>
          </cell>
          <cell r="O1627" t="str">
            <v xml:space="preserve"> </v>
          </cell>
          <cell r="P1627">
            <v>0</v>
          </cell>
          <cell r="Q1627">
            <v>0</v>
          </cell>
          <cell r="R1627" t="str">
            <v xml:space="preserve"> </v>
          </cell>
          <cell r="S1627" t="str">
            <v xml:space="preserve"> </v>
          </cell>
        </row>
        <row r="1628">
          <cell r="B1628">
            <v>188065</v>
          </cell>
          <cell r="C1628" t="str">
            <v>Accum Depr Moveable Equipment</v>
          </cell>
          <cell r="D1628" t="str">
            <v>AcumDeprME</v>
          </cell>
          <cell r="E1628">
            <v>370</v>
          </cell>
          <cell r="F1628" t="str">
            <v>A</v>
          </cell>
          <cell r="G1628" t="str">
            <v>A</v>
          </cell>
          <cell r="H1628" t="str">
            <v>Y</v>
          </cell>
          <cell r="I1628" t="str">
            <v>Asset</v>
          </cell>
          <cell r="J1628" t="str">
            <v>MEQUP</v>
          </cell>
          <cell r="K1628" t="str">
            <v>Asset Mgt - Accum Depr</v>
          </cell>
          <cell r="L1628" t="str">
            <v xml:space="preserve"> </v>
          </cell>
          <cell r="M1628" t="str">
            <v xml:space="preserve"> </v>
          </cell>
          <cell r="N1628">
            <v>0</v>
          </cell>
          <cell r="O1628" t="str">
            <v xml:space="preserve"> </v>
          </cell>
          <cell r="P1628">
            <v>0</v>
          </cell>
          <cell r="Q1628">
            <v>0</v>
          </cell>
          <cell r="R1628" t="str">
            <v xml:space="preserve"> </v>
          </cell>
          <cell r="S1628" t="str">
            <v xml:space="preserve"> </v>
          </cell>
        </row>
        <row r="1629">
          <cell r="B1629">
            <v>188065</v>
          </cell>
          <cell r="C1629" t="str">
            <v>Accum Depr Moveable Equipment</v>
          </cell>
          <cell r="D1629" t="str">
            <v>AcumDeprME</v>
          </cell>
          <cell r="E1629">
            <v>369</v>
          </cell>
          <cell r="F1629" t="str">
            <v>A</v>
          </cell>
          <cell r="G1629" t="str">
            <v>A</v>
          </cell>
          <cell r="H1629" t="str">
            <v>N</v>
          </cell>
          <cell r="I1629" t="str">
            <v>Asset</v>
          </cell>
          <cell r="J1629" t="str">
            <v>MEQUP</v>
          </cell>
          <cell r="K1629" t="str">
            <v>Asset Mgt - Accum Depr</v>
          </cell>
          <cell r="L1629" t="str">
            <v xml:space="preserve"> </v>
          </cell>
          <cell r="M1629" t="str">
            <v xml:space="preserve"> </v>
          </cell>
          <cell r="N1629">
            <v>0</v>
          </cell>
          <cell r="O1629" t="str">
            <v xml:space="preserve"> </v>
          </cell>
          <cell r="P1629">
            <v>0</v>
          </cell>
          <cell r="Q1629">
            <v>0</v>
          </cell>
          <cell r="R1629" t="str">
            <v xml:space="preserve"> </v>
          </cell>
          <cell r="S1629" t="str">
            <v xml:space="preserve"> </v>
          </cell>
        </row>
        <row r="1630">
          <cell r="B1630">
            <v>188065</v>
          </cell>
          <cell r="C1630" t="str">
            <v>Accum Depr Moveable Equipment</v>
          </cell>
          <cell r="D1630" t="str">
            <v>AcumDeprME</v>
          </cell>
          <cell r="E1630">
            <v>368</v>
          </cell>
          <cell r="F1630" t="str">
            <v>A</v>
          </cell>
          <cell r="G1630" t="str">
            <v>A</v>
          </cell>
          <cell r="H1630" t="str">
            <v>Y</v>
          </cell>
          <cell r="I1630" t="str">
            <v>Asset</v>
          </cell>
          <cell r="J1630" t="str">
            <v>MEQUP</v>
          </cell>
          <cell r="K1630" t="str">
            <v>Asset Mgt - Accum Depr</v>
          </cell>
          <cell r="L1630" t="str">
            <v xml:space="preserve"> </v>
          </cell>
          <cell r="M1630" t="str">
            <v xml:space="preserve"> </v>
          </cell>
          <cell r="N1630">
            <v>0</v>
          </cell>
          <cell r="O1630" t="str">
            <v xml:space="preserve"> </v>
          </cell>
          <cell r="P1630">
            <v>0</v>
          </cell>
          <cell r="Q1630">
            <v>0</v>
          </cell>
          <cell r="R1630" t="str">
            <v xml:space="preserve"> </v>
          </cell>
          <cell r="S1630" t="str">
            <v xml:space="preserve"> </v>
          </cell>
        </row>
        <row r="1631">
          <cell r="B1631">
            <v>188065</v>
          </cell>
          <cell r="C1631" t="str">
            <v>Accum Depr Moveable Equipment</v>
          </cell>
          <cell r="D1631" t="str">
            <v>AcumDeprME</v>
          </cell>
          <cell r="E1631">
            <v>367</v>
          </cell>
          <cell r="F1631" t="str">
            <v>A</v>
          </cell>
          <cell r="G1631" t="str">
            <v>A</v>
          </cell>
          <cell r="H1631" t="str">
            <v>N</v>
          </cell>
          <cell r="I1631" t="str">
            <v>Asset</v>
          </cell>
          <cell r="J1631" t="str">
            <v>MEQUP</v>
          </cell>
          <cell r="K1631" t="str">
            <v>Asset Mgt - Accum Depr</v>
          </cell>
          <cell r="L1631" t="str">
            <v xml:space="preserve"> </v>
          </cell>
          <cell r="M1631" t="str">
            <v xml:space="preserve"> </v>
          </cell>
          <cell r="N1631">
            <v>0</v>
          </cell>
          <cell r="O1631" t="str">
            <v xml:space="preserve"> </v>
          </cell>
          <cell r="P1631">
            <v>0</v>
          </cell>
          <cell r="Q1631">
            <v>0</v>
          </cell>
          <cell r="R1631" t="str">
            <v xml:space="preserve"> </v>
          </cell>
          <cell r="S1631" t="str">
            <v xml:space="preserve"> </v>
          </cell>
        </row>
        <row r="1632">
          <cell r="B1632">
            <v>188070</v>
          </cell>
          <cell r="C1632" t="str">
            <v>AccumDeprMoveableEquipAdmDepts</v>
          </cell>
          <cell r="D1632" t="str">
            <v>AccumDeprM</v>
          </cell>
          <cell r="E1632">
            <v>369</v>
          </cell>
          <cell r="F1632" t="str">
            <v>A</v>
          </cell>
          <cell r="G1632" t="str">
            <v>A</v>
          </cell>
          <cell r="H1632" t="str">
            <v>Y</v>
          </cell>
          <cell r="I1632" t="str">
            <v>Asset</v>
          </cell>
          <cell r="J1632" t="str">
            <v>ADMIN</v>
          </cell>
          <cell r="K1632" t="str">
            <v>Asset Mgt - Accum Depr</v>
          </cell>
          <cell r="L1632" t="str">
            <v xml:space="preserve"> </v>
          </cell>
          <cell r="M1632" t="str">
            <v xml:space="preserve"> </v>
          </cell>
          <cell r="N1632">
            <v>0</v>
          </cell>
          <cell r="O1632" t="str">
            <v xml:space="preserve"> </v>
          </cell>
          <cell r="P1632">
            <v>0</v>
          </cell>
          <cell r="Q1632">
            <v>0</v>
          </cell>
          <cell r="R1632" t="str">
            <v xml:space="preserve"> </v>
          </cell>
          <cell r="S1632" t="str">
            <v xml:space="preserve"> </v>
          </cell>
        </row>
        <row r="1633">
          <cell r="B1633">
            <v>188070</v>
          </cell>
          <cell r="C1633" t="str">
            <v>AccumDeprMoveableEquipAdmDepts</v>
          </cell>
          <cell r="D1633" t="str">
            <v>AccumDeprM</v>
          </cell>
          <cell r="E1633">
            <v>368</v>
          </cell>
          <cell r="F1633" t="str">
            <v>A</v>
          </cell>
          <cell r="G1633" t="str">
            <v>A</v>
          </cell>
          <cell r="H1633" t="str">
            <v>N</v>
          </cell>
          <cell r="I1633" t="str">
            <v>Asset</v>
          </cell>
          <cell r="J1633" t="str">
            <v>ADMIN</v>
          </cell>
          <cell r="K1633" t="str">
            <v>Asset Mgt - Accum Depr</v>
          </cell>
          <cell r="L1633" t="str">
            <v xml:space="preserve"> </v>
          </cell>
          <cell r="M1633" t="str">
            <v xml:space="preserve"> </v>
          </cell>
          <cell r="N1633">
            <v>0</v>
          </cell>
          <cell r="O1633" t="str">
            <v xml:space="preserve"> </v>
          </cell>
          <cell r="P1633">
            <v>0</v>
          </cell>
          <cell r="Q1633">
            <v>0</v>
          </cell>
          <cell r="R1633" t="str">
            <v xml:space="preserve"> </v>
          </cell>
          <cell r="S1633" t="str">
            <v xml:space="preserve"> </v>
          </cell>
        </row>
        <row r="1634">
          <cell r="B1634">
            <v>188070</v>
          </cell>
          <cell r="C1634" t="str">
            <v>AccumDeprMoveableEquipAdmDepts</v>
          </cell>
          <cell r="D1634" t="str">
            <v>AccumDeprM</v>
          </cell>
          <cell r="E1634">
            <v>367</v>
          </cell>
          <cell r="F1634" t="str">
            <v>A</v>
          </cell>
          <cell r="G1634" t="str">
            <v>A</v>
          </cell>
          <cell r="H1634" t="str">
            <v>Y</v>
          </cell>
          <cell r="I1634" t="str">
            <v>Asset</v>
          </cell>
          <cell r="J1634" t="str">
            <v>ADMIN</v>
          </cell>
          <cell r="K1634" t="str">
            <v>Asset Mgt - Accum Depr</v>
          </cell>
          <cell r="L1634" t="str">
            <v xml:space="preserve"> </v>
          </cell>
          <cell r="M1634" t="str">
            <v xml:space="preserve"> </v>
          </cell>
          <cell r="N1634">
            <v>0</v>
          </cell>
          <cell r="O1634" t="str">
            <v xml:space="preserve"> </v>
          </cell>
          <cell r="P1634">
            <v>0</v>
          </cell>
          <cell r="Q1634">
            <v>0</v>
          </cell>
          <cell r="R1634" t="str">
            <v xml:space="preserve"> </v>
          </cell>
          <cell r="S1634" t="str">
            <v xml:space="preserve"> </v>
          </cell>
        </row>
        <row r="1635">
          <cell r="B1635">
            <v>188075</v>
          </cell>
          <cell r="C1635" t="str">
            <v>AccumDeprMovEquipDiagDepts</v>
          </cell>
          <cell r="D1635" t="str">
            <v>AmDeprMEDD</v>
          </cell>
          <cell r="E1635">
            <v>369</v>
          </cell>
          <cell r="F1635" t="str">
            <v>A</v>
          </cell>
          <cell r="G1635" t="str">
            <v>A</v>
          </cell>
          <cell r="H1635" t="str">
            <v>Y</v>
          </cell>
          <cell r="I1635" t="str">
            <v>Asset</v>
          </cell>
          <cell r="J1635" t="str">
            <v>DIAGN</v>
          </cell>
          <cell r="K1635" t="str">
            <v>Asset Mgt - Accum Depr</v>
          </cell>
          <cell r="L1635" t="str">
            <v xml:space="preserve"> </v>
          </cell>
          <cell r="M1635" t="str">
            <v xml:space="preserve"> </v>
          </cell>
          <cell r="N1635">
            <v>0</v>
          </cell>
          <cell r="O1635" t="str">
            <v xml:space="preserve"> </v>
          </cell>
          <cell r="P1635">
            <v>0</v>
          </cell>
          <cell r="Q1635">
            <v>0</v>
          </cell>
          <cell r="R1635" t="str">
            <v xml:space="preserve"> </v>
          </cell>
          <cell r="S1635" t="str">
            <v xml:space="preserve"> </v>
          </cell>
        </row>
        <row r="1636">
          <cell r="B1636">
            <v>188075</v>
          </cell>
          <cell r="C1636" t="str">
            <v>AccumDeprMovEquipDiagDepts</v>
          </cell>
          <cell r="D1636" t="str">
            <v>AmDeprMEDD</v>
          </cell>
          <cell r="E1636">
            <v>368</v>
          </cell>
          <cell r="F1636" t="str">
            <v>A</v>
          </cell>
          <cell r="G1636" t="str">
            <v>A</v>
          </cell>
          <cell r="H1636" t="str">
            <v>N</v>
          </cell>
          <cell r="I1636" t="str">
            <v>Asset</v>
          </cell>
          <cell r="J1636" t="str">
            <v>DIAGN</v>
          </cell>
          <cell r="K1636" t="str">
            <v>Asset Mgt - Accum Depr</v>
          </cell>
          <cell r="L1636" t="str">
            <v xml:space="preserve"> </v>
          </cell>
          <cell r="M1636" t="str">
            <v xml:space="preserve"> </v>
          </cell>
          <cell r="N1636">
            <v>0</v>
          </cell>
          <cell r="O1636" t="str">
            <v xml:space="preserve"> </v>
          </cell>
          <cell r="P1636">
            <v>0</v>
          </cell>
          <cell r="Q1636">
            <v>0</v>
          </cell>
          <cell r="R1636" t="str">
            <v xml:space="preserve"> </v>
          </cell>
          <cell r="S1636" t="str">
            <v xml:space="preserve"> </v>
          </cell>
        </row>
        <row r="1637">
          <cell r="B1637">
            <v>188075</v>
          </cell>
          <cell r="C1637" t="str">
            <v>AccumDeprMovEquipDiagDepts</v>
          </cell>
          <cell r="D1637" t="str">
            <v>AmDeprMEDD</v>
          </cell>
          <cell r="E1637">
            <v>367</v>
          </cell>
          <cell r="F1637" t="str">
            <v>A</v>
          </cell>
          <cell r="G1637" t="str">
            <v>A</v>
          </cell>
          <cell r="H1637" t="str">
            <v>Y</v>
          </cell>
          <cell r="I1637" t="str">
            <v>Asset</v>
          </cell>
          <cell r="J1637" t="str">
            <v>DIAGN</v>
          </cell>
          <cell r="K1637" t="str">
            <v>Asset Mgt - Accum Depr</v>
          </cell>
          <cell r="L1637" t="str">
            <v xml:space="preserve"> </v>
          </cell>
          <cell r="M1637" t="str">
            <v xml:space="preserve"> </v>
          </cell>
          <cell r="N1637">
            <v>0</v>
          </cell>
          <cell r="O1637" t="str">
            <v xml:space="preserve"> </v>
          </cell>
          <cell r="P1637">
            <v>0</v>
          </cell>
          <cell r="Q1637">
            <v>0</v>
          </cell>
          <cell r="R1637" t="str">
            <v xml:space="preserve"> </v>
          </cell>
          <cell r="S1637" t="str">
            <v xml:space="preserve"> </v>
          </cell>
        </row>
        <row r="1638">
          <cell r="B1638">
            <v>188080</v>
          </cell>
          <cell r="C1638" t="str">
            <v>AccumDeprMovEquipNursgDepts</v>
          </cell>
          <cell r="D1638" t="str">
            <v>AmDeprMEND</v>
          </cell>
          <cell r="E1638">
            <v>41682</v>
          </cell>
          <cell r="F1638" t="str">
            <v>A</v>
          </cell>
          <cell r="G1638" t="str">
            <v>A</v>
          </cell>
          <cell r="H1638" t="str">
            <v>Y</v>
          </cell>
          <cell r="I1638" t="str">
            <v>Asset</v>
          </cell>
          <cell r="J1638" t="str">
            <v>NUREQ</v>
          </cell>
          <cell r="K1638" t="str">
            <v>Asset Mgt - Accum Depr</v>
          </cell>
          <cell r="L1638" t="str">
            <v xml:space="preserve"> </v>
          </cell>
          <cell r="M1638" t="str">
            <v xml:space="preserve"> </v>
          </cell>
          <cell r="N1638">
            <v>0</v>
          </cell>
          <cell r="O1638" t="str">
            <v xml:space="preserve"> </v>
          </cell>
          <cell r="P1638">
            <v>0</v>
          </cell>
          <cell r="Q1638">
            <v>0</v>
          </cell>
          <cell r="R1638" t="str">
            <v xml:space="preserve"> </v>
          </cell>
          <cell r="S1638" t="str">
            <v xml:space="preserve"> </v>
          </cell>
        </row>
        <row r="1639">
          <cell r="B1639">
            <v>188080</v>
          </cell>
          <cell r="C1639" t="str">
            <v>AccumDeprMovEquipNursgDepts</v>
          </cell>
          <cell r="D1639" t="str">
            <v>AmDeprMEND</v>
          </cell>
          <cell r="E1639">
            <v>41675</v>
          </cell>
          <cell r="F1639" t="str">
            <v>A</v>
          </cell>
          <cell r="G1639" t="str">
            <v>A</v>
          </cell>
          <cell r="H1639" t="str">
            <v>N</v>
          </cell>
          <cell r="I1639" t="str">
            <v>Asset</v>
          </cell>
          <cell r="J1639" t="str">
            <v>NUREQ</v>
          </cell>
          <cell r="K1639" t="str">
            <v>Asset Mgt - Accum Depr</v>
          </cell>
          <cell r="L1639" t="str">
            <v xml:space="preserve"> </v>
          </cell>
          <cell r="M1639" t="str">
            <v xml:space="preserve"> </v>
          </cell>
          <cell r="N1639">
            <v>0</v>
          </cell>
          <cell r="O1639" t="str">
            <v xml:space="preserve"> </v>
          </cell>
          <cell r="P1639">
            <v>0</v>
          </cell>
          <cell r="Q1639">
            <v>0</v>
          </cell>
          <cell r="R1639" t="str">
            <v xml:space="preserve"> </v>
          </cell>
          <cell r="S1639" t="str">
            <v xml:space="preserve"> </v>
          </cell>
        </row>
        <row r="1640">
          <cell r="B1640">
            <v>188080</v>
          </cell>
          <cell r="C1640" t="str">
            <v>AccumDeprMovEquipNursgDepts</v>
          </cell>
          <cell r="D1640" t="str">
            <v>AmDeprMEND</v>
          </cell>
          <cell r="E1640">
            <v>369</v>
          </cell>
          <cell r="F1640" t="str">
            <v>A</v>
          </cell>
          <cell r="G1640" t="str">
            <v>A</v>
          </cell>
          <cell r="H1640" t="str">
            <v>Y</v>
          </cell>
          <cell r="I1640" t="str">
            <v>Asset</v>
          </cell>
          <cell r="J1640" t="str">
            <v>NUREQ</v>
          </cell>
          <cell r="K1640" t="str">
            <v>Asset Mgt - Accum Depr</v>
          </cell>
          <cell r="L1640" t="str">
            <v xml:space="preserve"> </v>
          </cell>
          <cell r="M1640" t="str">
            <v xml:space="preserve"> </v>
          </cell>
          <cell r="N1640">
            <v>0</v>
          </cell>
          <cell r="O1640" t="str">
            <v xml:space="preserve"> </v>
          </cell>
          <cell r="P1640">
            <v>0</v>
          </cell>
          <cell r="Q1640">
            <v>0</v>
          </cell>
          <cell r="R1640" t="str">
            <v xml:space="preserve"> </v>
          </cell>
          <cell r="S1640" t="str">
            <v xml:space="preserve"> </v>
          </cell>
        </row>
        <row r="1641">
          <cell r="B1641">
            <v>188080</v>
          </cell>
          <cell r="C1641" t="str">
            <v>AccumDeprMovEquipNursgDepts</v>
          </cell>
          <cell r="D1641" t="str">
            <v>AmDeprMEND</v>
          </cell>
          <cell r="E1641">
            <v>368</v>
          </cell>
          <cell r="F1641" t="str">
            <v>A</v>
          </cell>
          <cell r="G1641" t="str">
            <v>A</v>
          </cell>
          <cell r="H1641" t="str">
            <v>N</v>
          </cell>
          <cell r="I1641" t="str">
            <v>Asset</v>
          </cell>
          <cell r="J1641" t="str">
            <v>NUREQ</v>
          </cell>
          <cell r="K1641" t="str">
            <v>Asset Mgt - Accum Depr</v>
          </cell>
          <cell r="L1641" t="str">
            <v xml:space="preserve"> </v>
          </cell>
          <cell r="M1641" t="str">
            <v xml:space="preserve"> </v>
          </cell>
          <cell r="N1641">
            <v>0</v>
          </cell>
          <cell r="O1641" t="str">
            <v xml:space="preserve"> </v>
          </cell>
          <cell r="P1641">
            <v>0</v>
          </cell>
          <cell r="Q1641">
            <v>0</v>
          </cell>
          <cell r="R1641" t="str">
            <v xml:space="preserve"> </v>
          </cell>
          <cell r="S1641" t="str">
            <v xml:space="preserve"> </v>
          </cell>
        </row>
        <row r="1642">
          <cell r="B1642">
            <v>188080</v>
          </cell>
          <cell r="C1642" t="str">
            <v>AccumDeprMovEquipNursgDepts</v>
          </cell>
          <cell r="D1642" t="str">
            <v>AmDeprMEND</v>
          </cell>
          <cell r="E1642">
            <v>367</v>
          </cell>
          <cell r="F1642" t="str">
            <v>A</v>
          </cell>
          <cell r="G1642" t="str">
            <v>A</v>
          </cell>
          <cell r="H1642" t="str">
            <v>Y</v>
          </cell>
          <cell r="I1642" t="str">
            <v>Asset</v>
          </cell>
          <cell r="J1642" t="str">
            <v>NUREQ</v>
          </cell>
          <cell r="K1642" t="str">
            <v>Asset Mgt - Accum Depr</v>
          </cell>
          <cell r="L1642" t="str">
            <v xml:space="preserve"> </v>
          </cell>
          <cell r="M1642" t="str">
            <v xml:space="preserve"> </v>
          </cell>
          <cell r="N1642">
            <v>0</v>
          </cell>
          <cell r="O1642" t="str">
            <v xml:space="preserve"> </v>
          </cell>
          <cell r="P1642">
            <v>0</v>
          </cell>
          <cell r="Q1642">
            <v>0</v>
          </cell>
          <cell r="R1642" t="str">
            <v xml:space="preserve"> </v>
          </cell>
          <cell r="S1642" t="str">
            <v xml:space="preserve"> </v>
          </cell>
        </row>
        <row r="1643">
          <cell r="B1643">
            <v>188090</v>
          </cell>
          <cell r="C1643" t="str">
            <v>AccumDeprMovEquipSupportDepts</v>
          </cell>
          <cell r="D1643" t="str">
            <v>AmDeprMESD</v>
          </cell>
          <cell r="E1643">
            <v>367</v>
          </cell>
          <cell r="F1643" t="str">
            <v>A</v>
          </cell>
          <cell r="G1643" t="str">
            <v>A</v>
          </cell>
          <cell r="H1643" t="str">
            <v>Y</v>
          </cell>
          <cell r="I1643" t="str">
            <v>Asset</v>
          </cell>
          <cell r="J1643" t="str">
            <v>SUPDT</v>
          </cell>
          <cell r="K1643" t="str">
            <v>Asset Mgt - Accum Depr</v>
          </cell>
          <cell r="L1643" t="str">
            <v xml:space="preserve"> </v>
          </cell>
          <cell r="M1643" t="str">
            <v xml:space="preserve"> </v>
          </cell>
          <cell r="N1643">
            <v>0</v>
          </cell>
          <cell r="O1643" t="str">
            <v xml:space="preserve"> </v>
          </cell>
          <cell r="P1643">
            <v>0</v>
          </cell>
          <cell r="Q1643">
            <v>0</v>
          </cell>
          <cell r="R1643" t="str">
            <v xml:space="preserve"> </v>
          </cell>
          <cell r="S1643" t="str">
            <v xml:space="preserve"> </v>
          </cell>
        </row>
        <row r="1644">
          <cell r="B1644">
            <v>188095</v>
          </cell>
          <cell r="C1644" t="str">
            <v>Accum Depr Other </v>
          </cell>
          <cell r="D1644" t="str">
            <v>AccDeprOth</v>
          </cell>
          <cell r="E1644">
            <v>367</v>
          </cell>
          <cell r="F1644" t="str">
            <v>A</v>
          </cell>
          <cell r="G1644" t="str">
            <v>A</v>
          </cell>
          <cell r="H1644" t="str">
            <v>N</v>
          </cell>
          <cell r="I1644" t="str">
            <v>Asset</v>
          </cell>
          <cell r="J1644">
            <v>0</v>
          </cell>
          <cell r="K1644" t="str">
            <v>GL Only (JV Accounting)</v>
          </cell>
          <cell r="L1644" t="str">
            <v xml:space="preserve"> </v>
          </cell>
          <cell r="M1644" t="str">
            <v xml:space="preserve"> </v>
          </cell>
          <cell r="N1644">
            <v>0</v>
          </cell>
          <cell r="O1644" t="str">
            <v xml:space="preserve"> </v>
          </cell>
          <cell r="P1644">
            <v>0</v>
          </cell>
          <cell r="Q1644">
            <v>0</v>
          </cell>
          <cell r="R1644" t="str">
            <v xml:space="preserve"> </v>
          </cell>
          <cell r="S1644" t="str">
            <v xml:space="preserve"> </v>
          </cell>
        </row>
        <row r="1645">
          <cell r="B1645">
            <v>188100</v>
          </cell>
          <cell r="C1645" t="str">
            <v>Accum Depr Land Improvements</v>
          </cell>
          <cell r="D1645" t="str">
            <v>AcumDeprLI</v>
          </cell>
          <cell r="E1645">
            <v>41684</v>
          </cell>
          <cell r="F1645" t="str">
            <v>A</v>
          </cell>
          <cell r="G1645" t="str">
            <v>A</v>
          </cell>
          <cell r="H1645" t="str">
            <v>Y</v>
          </cell>
          <cell r="I1645" t="str">
            <v>Asset</v>
          </cell>
          <cell r="J1645" t="str">
            <v>LNIMP</v>
          </cell>
          <cell r="K1645" t="str">
            <v>Asset Mgt - Accum Depr</v>
          </cell>
          <cell r="L1645" t="str">
            <v xml:space="preserve"> </v>
          </cell>
          <cell r="M1645" t="str">
            <v xml:space="preserve"> </v>
          </cell>
          <cell r="N1645">
            <v>0</v>
          </cell>
          <cell r="O1645" t="str">
            <v xml:space="preserve"> </v>
          </cell>
          <cell r="P1645">
            <v>0</v>
          </cell>
          <cell r="Q1645">
            <v>0</v>
          </cell>
          <cell r="R1645" t="str">
            <v xml:space="preserve"> </v>
          </cell>
          <cell r="S1645" t="str">
            <v xml:space="preserve"> </v>
          </cell>
        </row>
        <row r="1646">
          <cell r="B1646">
            <v>188100</v>
          </cell>
          <cell r="C1646" t="str">
            <v>Accum Depr Land Improvements</v>
          </cell>
          <cell r="D1646" t="str">
            <v>AcumDeprLI</v>
          </cell>
          <cell r="E1646">
            <v>41683</v>
          </cell>
          <cell r="F1646" t="str">
            <v>A</v>
          </cell>
          <cell r="G1646" t="str">
            <v>A</v>
          </cell>
          <cell r="H1646" t="str">
            <v>N</v>
          </cell>
          <cell r="I1646" t="str">
            <v>Asset</v>
          </cell>
          <cell r="J1646" t="str">
            <v>LNIMP</v>
          </cell>
          <cell r="K1646" t="str">
            <v>Asset Mgt - Accum Depr</v>
          </cell>
          <cell r="L1646" t="str">
            <v xml:space="preserve"> </v>
          </cell>
          <cell r="M1646" t="str">
            <v xml:space="preserve"> </v>
          </cell>
          <cell r="N1646">
            <v>0</v>
          </cell>
          <cell r="O1646" t="str">
            <v xml:space="preserve"> </v>
          </cell>
          <cell r="P1646">
            <v>0</v>
          </cell>
          <cell r="Q1646">
            <v>0</v>
          </cell>
          <cell r="R1646" t="str">
            <v xml:space="preserve"> </v>
          </cell>
          <cell r="S1646" t="str">
            <v xml:space="preserve"> </v>
          </cell>
        </row>
        <row r="1647">
          <cell r="B1647">
            <v>188100</v>
          </cell>
          <cell r="C1647" t="str">
            <v>Accum Depr Land Improvements</v>
          </cell>
          <cell r="D1647" t="str">
            <v>AcumDeprLI</v>
          </cell>
          <cell r="E1647">
            <v>41682</v>
          </cell>
          <cell r="F1647" t="str">
            <v>A</v>
          </cell>
          <cell r="G1647" t="str">
            <v>A</v>
          </cell>
          <cell r="H1647" t="str">
            <v>Y</v>
          </cell>
          <cell r="I1647" t="str">
            <v>Asset</v>
          </cell>
          <cell r="J1647" t="str">
            <v>LNIMP</v>
          </cell>
          <cell r="K1647" t="str">
            <v>Asset Mgt - Accum Depr</v>
          </cell>
          <cell r="L1647" t="str">
            <v xml:space="preserve"> </v>
          </cell>
          <cell r="M1647" t="str">
            <v xml:space="preserve"> </v>
          </cell>
          <cell r="N1647">
            <v>0</v>
          </cell>
          <cell r="O1647" t="str">
            <v xml:space="preserve"> </v>
          </cell>
          <cell r="P1647">
            <v>0</v>
          </cell>
          <cell r="Q1647">
            <v>0</v>
          </cell>
          <cell r="R1647" t="str">
            <v xml:space="preserve"> </v>
          </cell>
          <cell r="S1647" t="str">
            <v xml:space="preserve"> </v>
          </cell>
        </row>
        <row r="1648">
          <cell r="B1648">
            <v>188100</v>
          </cell>
          <cell r="C1648" t="str">
            <v>Accum Depr Land Improvements</v>
          </cell>
          <cell r="D1648" t="str">
            <v>AcumDeprLI</v>
          </cell>
          <cell r="E1648">
            <v>41675</v>
          </cell>
          <cell r="F1648" t="str">
            <v>A</v>
          </cell>
          <cell r="G1648" t="str">
            <v>A</v>
          </cell>
          <cell r="H1648" t="str">
            <v>N</v>
          </cell>
          <cell r="I1648" t="str">
            <v>Asset</v>
          </cell>
          <cell r="J1648" t="str">
            <v>LNIMP</v>
          </cell>
          <cell r="K1648" t="str">
            <v>Asset Mgt - Accum Depr</v>
          </cell>
          <cell r="L1648" t="str">
            <v xml:space="preserve"> </v>
          </cell>
          <cell r="M1648" t="str">
            <v xml:space="preserve"> </v>
          </cell>
          <cell r="N1648">
            <v>0</v>
          </cell>
          <cell r="O1648" t="str">
            <v xml:space="preserve"> </v>
          </cell>
          <cell r="P1648">
            <v>0</v>
          </cell>
          <cell r="Q1648">
            <v>0</v>
          </cell>
          <cell r="R1648" t="str">
            <v xml:space="preserve"> </v>
          </cell>
          <cell r="S1648" t="str">
            <v xml:space="preserve"> </v>
          </cell>
        </row>
        <row r="1649">
          <cell r="B1649">
            <v>188100</v>
          </cell>
          <cell r="C1649" t="str">
            <v>Accum Depr Land Improvements</v>
          </cell>
          <cell r="D1649" t="str">
            <v>AcumDeprLI</v>
          </cell>
          <cell r="E1649">
            <v>41298</v>
          </cell>
          <cell r="F1649" t="str">
            <v>A</v>
          </cell>
          <cell r="G1649" t="str">
            <v>A</v>
          </cell>
          <cell r="H1649" t="str">
            <v>Y</v>
          </cell>
          <cell r="I1649" t="str">
            <v>Asset</v>
          </cell>
          <cell r="J1649" t="str">
            <v>LNIMP</v>
          </cell>
          <cell r="K1649" t="str">
            <v>Asset Mgt - Accum Depr</v>
          </cell>
          <cell r="L1649" t="str">
            <v xml:space="preserve"> </v>
          </cell>
          <cell r="M1649" t="str">
            <v xml:space="preserve"> </v>
          </cell>
          <cell r="N1649">
            <v>0</v>
          </cell>
          <cell r="O1649" t="str">
            <v xml:space="preserve"> </v>
          </cell>
          <cell r="P1649">
            <v>0</v>
          </cell>
          <cell r="Q1649">
            <v>0</v>
          </cell>
          <cell r="R1649" t="str">
            <v xml:space="preserve"> </v>
          </cell>
          <cell r="S1649" t="str">
            <v xml:space="preserve"> </v>
          </cell>
        </row>
        <row r="1650">
          <cell r="B1650">
            <v>188100</v>
          </cell>
          <cell r="C1650" t="str">
            <v>Accum Depr Land Improvements</v>
          </cell>
          <cell r="D1650" t="str">
            <v>AcumDeprLI</v>
          </cell>
          <cell r="E1650">
            <v>367</v>
          </cell>
          <cell r="F1650" t="str">
            <v>A</v>
          </cell>
          <cell r="G1650" t="str">
            <v>A</v>
          </cell>
          <cell r="H1650" t="str">
            <v>Y</v>
          </cell>
          <cell r="I1650" t="str">
            <v>Asset</v>
          </cell>
          <cell r="J1650" t="str">
            <v>LNIMP</v>
          </cell>
          <cell r="K1650" t="str">
            <v>Asset Mgt - Accum Depr</v>
          </cell>
          <cell r="L1650" t="str">
            <v xml:space="preserve"> </v>
          </cell>
          <cell r="M1650" t="str">
            <v xml:space="preserve"> </v>
          </cell>
          <cell r="N1650">
            <v>0</v>
          </cell>
          <cell r="O1650" t="str">
            <v xml:space="preserve"> </v>
          </cell>
          <cell r="P1650">
            <v>0</v>
          </cell>
          <cell r="Q1650">
            <v>0</v>
          </cell>
          <cell r="R1650" t="str">
            <v xml:space="preserve"> </v>
          </cell>
          <cell r="S1650" t="str">
            <v xml:space="preserve"> </v>
          </cell>
        </row>
        <row r="1651">
          <cell r="B1651">
            <v>188105</v>
          </cell>
          <cell r="C1651" t="str">
            <v>AccumDeprLandImprvValAllow</v>
          </cell>
          <cell r="D1651" t="str">
            <v>AccumDeprL</v>
          </cell>
          <cell r="E1651">
            <v>367</v>
          </cell>
          <cell r="F1651" t="str">
            <v>A</v>
          </cell>
          <cell r="G1651" t="str">
            <v>A</v>
          </cell>
          <cell r="H1651" t="str">
            <v>N</v>
          </cell>
          <cell r="I1651" t="str">
            <v>Asset</v>
          </cell>
          <cell r="J1651">
            <v>0</v>
          </cell>
          <cell r="K1651" t="str">
            <v>GL Only</v>
          </cell>
          <cell r="L1651" t="str">
            <v xml:space="preserve"> </v>
          </cell>
          <cell r="M1651" t="str">
            <v xml:space="preserve"> </v>
          </cell>
          <cell r="N1651">
            <v>0</v>
          </cell>
          <cell r="O1651" t="str">
            <v xml:space="preserve"> </v>
          </cell>
          <cell r="P1651">
            <v>0</v>
          </cell>
          <cell r="Q1651">
            <v>0</v>
          </cell>
          <cell r="R1651" t="str">
            <v xml:space="preserve"> </v>
          </cell>
          <cell r="S1651" t="str">
            <v xml:space="preserve"> </v>
          </cell>
        </row>
        <row r="1652">
          <cell r="B1652">
            <v>188205</v>
          </cell>
          <cell r="C1652" t="str">
            <v>Accum Depr Buildings</v>
          </cell>
          <cell r="D1652" t="str">
            <v>AcumDeprBl</v>
          </cell>
          <cell r="E1652">
            <v>41300</v>
          </cell>
          <cell r="F1652" t="str">
            <v>A</v>
          </cell>
          <cell r="G1652" t="str">
            <v>A</v>
          </cell>
          <cell r="H1652" t="str">
            <v>Y</v>
          </cell>
          <cell r="I1652" t="str">
            <v>Asset</v>
          </cell>
          <cell r="J1652" t="str">
            <v>BUILD</v>
          </cell>
          <cell r="K1652" t="str">
            <v>Asset Mgt - Accum Depr</v>
          </cell>
          <cell r="L1652" t="str">
            <v xml:space="preserve"> </v>
          </cell>
          <cell r="M1652" t="str">
            <v xml:space="preserve"> </v>
          </cell>
          <cell r="N1652">
            <v>0</v>
          </cell>
          <cell r="O1652" t="str">
            <v xml:space="preserve"> </v>
          </cell>
          <cell r="P1652">
            <v>0</v>
          </cell>
          <cell r="Q1652">
            <v>0</v>
          </cell>
          <cell r="R1652" t="str">
            <v xml:space="preserve"> </v>
          </cell>
          <cell r="S1652" t="str">
            <v xml:space="preserve"> </v>
          </cell>
        </row>
        <row r="1653">
          <cell r="B1653">
            <v>188205</v>
          </cell>
          <cell r="C1653" t="str">
            <v>Accum Depr Buildings</v>
          </cell>
          <cell r="D1653" t="str">
            <v>AcumDeprBl</v>
          </cell>
          <cell r="E1653">
            <v>41299</v>
          </cell>
          <cell r="F1653" t="str">
            <v>A</v>
          </cell>
          <cell r="G1653" t="str">
            <v>A</v>
          </cell>
          <cell r="H1653" t="str">
            <v>N</v>
          </cell>
          <cell r="I1653" t="str">
            <v>Asset</v>
          </cell>
          <cell r="J1653" t="str">
            <v>BUILD</v>
          </cell>
          <cell r="K1653" t="str">
            <v>Asset Mgt - Accum Depr</v>
          </cell>
          <cell r="L1653" t="str">
            <v xml:space="preserve"> </v>
          </cell>
          <cell r="M1653" t="str">
            <v xml:space="preserve"> </v>
          </cell>
          <cell r="N1653">
            <v>0</v>
          </cell>
          <cell r="O1653" t="str">
            <v xml:space="preserve"> </v>
          </cell>
          <cell r="P1653">
            <v>0</v>
          </cell>
          <cell r="Q1653">
            <v>0</v>
          </cell>
          <cell r="R1653" t="str">
            <v xml:space="preserve"> </v>
          </cell>
          <cell r="S1653" t="str">
            <v xml:space="preserve"> </v>
          </cell>
        </row>
        <row r="1654">
          <cell r="B1654">
            <v>188205</v>
          </cell>
          <cell r="C1654" t="str">
            <v>Accum Depr Buildings</v>
          </cell>
          <cell r="D1654" t="str">
            <v>AcumDeprBl</v>
          </cell>
          <cell r="E1654">
            <v>41298</v>
          </cell>
          <cell r="F1654" t="str">
            <v>A</v>
          </cell>
          <cell r="G1654" t="str">
            <v>A</v>
          </cell>
          <cell r="H1654" t="str">
            <v>Y</v>
          </cell>
          <cell r="I1654" t="str">
            <v>Asset</v>
          </cell>
          <cell r="J1654" t="str">
            <v>BUILD</v>
          </cell>
          <cell r="K1654" t="str">
            <v>Asset Mgt - Accum Depr</v>
          </cell>
          <cell r="L1654" t="str">
            <v xml:space="preserve"> </v>
          </cell>
          <cell r="M1654" t="str">
            <v xml:space="preserve"> </v>
          </cell>
          <cell r="N1654">
            <v>0</v>
          </cell>
          <cell r="O1654" t="str">
            <v xml:space="preserve"> </v>
          </cell>
          <cell r="P1654">
            <v>0</v>
          </cell>
          <cell r="Q1654">
            <v>0</v>
          </cell>
          <cell r="R1654" t="str">
            <v xml:space="preserve"> </v>
          </cell>
          <cell r="S1654" t="str">
            <v xml:space="preserve"> </v>
          </cell>
        </row>
        <row r="1655">
          <cell r="B1655">
            <v>188205</v>
          </cell>
          <cell r="C1655" t="str">
            <v>Accum Depr Buildings</v>
          </cell>
          <cell r="D1655" t="str">
            <v>AcumDeprBl</v>
          </cell>
          <cell r="E1655">
            <v>367</v>
          </cell>
          <cell r="F1655" t="str">
            <v>A</v>
          </cell>
          <cell r="G1655" t="str">
            <v>A</v>
          </cell>
          <cell r="H1655" t="str">
            <v>Y</v>
          </cell>
          <cell r="I1655" t="str">
            <v>Asset</v>
          </cell>
          <cell r="J1655" t="str">
            <v>BUILD</v>
          </cell>
          <cell r="K1655" t="str">
            <v>Asset Mgt - Accum Depr</v>
          </cell>
          <cell r="L1655" t="str">
            <v xml:space="preserve"> </v>
          </cell>
          <cell r="M1655" t="str">
            <v xml:space="preserve"> </v>
          </cell>
          <cell r="N1655">
            <v>0</v>
          </cell>
          <cell r="O1655" t="str">
            <v xml:space="preserve"> </v>
          </cell>
          <cell r="P1655">
            <v>0</v>
          </cell>
          <cell r="Q1655">
            <v>0</v>
          </cell>
          <cell r="R1655" t="str">
            <v xml:space="preserve"> </v>
          </cell>
          <cell r="S1655" t="str">
            <v xml:space="preserve"> </v>
          </cell>
        </row>
        <row r="1656">
          <cell r="B1656">
            <v>188206</v>
          </cell>
          <cell r="C1656" t="str">
            <v>Accum Depr Bldg Val Allow</v>
          </cell>
          <cell r="D1656" t="str">
            <v>AcmDeprBVA</v>
          </cell>
          <cell r="E1656">
            <v>367</v>
          </cell>
          <cell r="F1656" t="str">
            <v>A</v>
          </cell>
          <cell r="G1656" t="str">
            <v>A</v>
          </cell>
          <cell r="H1656" t="str">
            <v>N</v>
          </cell>
          <cell r="I1656" t="str">
            <v>Asset</v>
          </cell>
          <cell r="J1656">
            <v>0</v>
          </cell>
          <cell r="K1656" t="str">
            <v>GL Only</v>
          </cell>
          <cell r="L1656" t="str">
            <v xml:space="preserve"> </v>
          </cell>
          <cell r="M1656" t="str">
            <v xml:space="preserve"> </v>
          </cell>
          <cell r="N1656">
            <v>0</v>
          </cell>
          <cell r="O1656" t="str">
            <v xml:space="preserve"> </v>
          </cell>
          <cell r="P1656">
            <v>0</v>
          </cell>
          <cell r="Q1656">
            <v>0</v>
          </cell>
          <cell r="R1656" t="str">
            <v xml:space="preserve"> </v>
          </cell>
          <cell r="S1656" t="str">
            <v xml:space="preserve"> </v>
          </cell>
        </row>
        <row r="1657">
          <cell r="B1657">
            <v>188210</v>
          </cell>
          <cell r="C1657" t="str">
            <v>Accum Depr Building Components</v>
          </cell>
          <cell r="D1657" t="str">
            <v>AcumDeprBC</v>
          </cell>
          <cell r="E1657">
            <v>367</v>
          </cell>
          <cell r="F1657" t="str">
            <v>A</v>
          </cell>
          <cell r="G1657" t="str">
            <v>A</v>
          </cell>
          <cell r="H1657" t="str">
            <v>Y</v>
          </cell>
          <cell r="I1657" t="str">
            <v>Asset</v>
          </cell>
          <cell r="J1657" t="str">
            <v>BLDCM</v>
          </cell>
          <cell r="K1657" t="str">
            <v>Asset Mgt - Accum Depr</v>
          </cell>
          <cell r="L1657" t="str">
            <v xml:space="preserve"> </v>
          </cell>
          <cell r="M1657" t="str">
            <v xml:space="preserve"> </v>
          </cell>
          <cell r="N1657">
            <v>0</v>
          </cell>
          <cell r="O1657" t="str">
            <v xml:space="preserve"> </v>
          </cell>
          <cell r="P1657">
            <v>0</v>
          </cell>
          <cell r="Q1657">
            <v>0</v>
          </cell>
          <cell r="R1657" t="str">
            <v xml:space="preserve"> </v>
          </cell>
          <cell r="S1657" t="str">
            <v xml:space="preserve"> </v>
          </cell>
        </row>
        <row r="1658">
          <cell r="B1658">
            <v>188215</v>
          </cell>
          <cell r="C1658" t="str">
            <v>Accum Depr Bldgs Improvements</v>
          </cell>
          <cell r="D1658" t="str">
            <v>AcumDeprBI</v>
          </cell>
          <cell r="E1658">
            <v>41682</v>
          </cell>
          <cell r="F1658" t="str">
            <v>A</v>
          </cell>
          <cell r="G1658" t="str">
            <v>A</v>
          </cell>
          <cell r="H1658" t="str">
            <v>Y</v>
          </cell>
          <cell r="I1658" t="str">
            <v>Asset</v>
          </cell>
          <cell r="J1658" t="str">
            <v>BIMP</v>
          </cell>
          <cell r="K1658" t="str">
            <v>Asset Mgt - Accum Depr</v>
          </cell>
          <cell r="L1658" t="str">
            <v xml:space="preserve"> </v>
          </cell>
          <cell r="M1658" t="str">
            <v xml:space="preserve"> </v>
          </cell>
          <cell r="N1658">
            <v>0</v>
          </cell>
          <cell r="O1658" t="str">
            <v xml:space="preserve"> </v>
          </cell>
          <cell r="P1658">
            <v>0</v>
          </cell>
          <cell r="Q1658">
            <v>0</v>
          </cell>
          <cell r="R1658" t="str">
            <v xml:space="preserve"> </v>
          </cell>
          <cell r="S1658" t="str">
            <v xml:space="preserve"> </v>
          </cell>
        </row>
        <row r="1659">
          <cell r="B1659">
            <v>188215</v>
          </cell>
          <cell r="C1659" t="str">
            <v>Accum Depr Bldgs Improvements</v>
          </cell>
          <cell r="D1659" t="str">
            <v>AcumDeprBI</v>
          </cell>
          <cell r="E1659">
            <v>41675</v>
          </cell>
          <cell r="F1659" t="str">
            <v>A</v>
          </cell>
          <cell r="G1659" t="str">
            <v>A</v>
          </cell>
          <cell r="H1659" t="str">
            <v>N</v>
          </cell>
          <cell r="I1659" t="str">
            <v>Asset</v>
          </cell>
          <cell r="J1659" t="str">
            <v>BIMP</v>
          </cell>
          <cell r="K1659" t="str">
            <v>Asset Mgt - Accum Depr</v>
          </cell>
          <cell r="L1659" t="str">
            <v xml:space="preserve"> </v>
          </cell>
          <cell r="M1659" t="str">
            <v xml:space="preserve"> </v>
          </cell>
          <cell r="N1659">
            <v>0</v>
          </cell>
          <cell r="O1659" t="str">
            <v xml:space="preserve"> </v>
          </cell>
          <cell r="P1659">
            <v>0</v>
          </cell>
          <cell r="Q1659">
            <v>0</v>
          </cell>
          <cell r="R1659" t="str">
            <v xml:space="preserve"> </v>
          </cell>
          <cell r="S1659" t="str">
            <v xml:space="preserve"> </v>
          </cell>
        </row>
        <row r="1660">
          <cell r="B1660">
            <v>188215</v>
          </cell>
          <cell r="C1660" t="str">
            <v>Accum Depr Bldgs Improvements</v>
          </cell>
          <cell r="D1660" t="str">
            <v>AcumDeprBI</v>
          </cell>
          <cell r="E1660">
            <v>367</v>
          </cell>
          <cell r="F1660" t="str">
            <v>A</v>
          </cell>
          <cell r="G1660" t="str">
            <v>A</v>
          </cell>
          <cell r="H1660" t="str">
            <v>Y</v>
          </cell>
          <cell r="I1660" t="str">
            <v>Asset</v>
          </cell>
          <cell r="J1660" t="str">
            <v>BIMP</v>
          </cell>
          <cell r="K1660" t="str">
            <v>Asset Mgt - Accum Depr</v>
          </cell>
          <cell r="L1660" t="str">
            <v xml:space="preserve"> </v>
          </cell>
          <cell r="M1660" t="str">
            <v xml:space="preserve"> </v>
          </cell>
          <cell r="N1660">
            <v>0</v>
          </cell>
          <cell r="O1660" t="str">
            <v xml:space="preserve"> </v>
          </cell>
          <cell r="P1660">
            <v>0</v>
          </cell>
          <cell r="Q1660">
            <v>0</v>
          </cell>
          <cell r="R1660" t="str">
            <v xml:space="preserve"> </v>
          </cell>
          <cell r="S1660" t="str">
            <v xml:space="preserve"> </v>
          </cell>
        </row>
        <row r="1661">
          <cell r="B1661">
            <v>188220</v>
          </cell>
          <cell r="C1661" t="str">
            <v>Accum Depr Bldg Service Equip</v>
          </cell>
          <cell r="D1661" t="str">
            <v>AcmDeprBSE</v>
          </cell>
          <cell r="E1661">
            <v>41302</v>
          </cell>
          <cell r="F1661" t="str">
            <v>A</v>
          </cell>
          <cell r="G1661" t="str">
            <v>A</v>
          </cell>
          <cell r="H1661" t="str">
            <v>Y</v>
          </cell>
          <cell r="I1661" t="str">
            <v>Asset</v>
          </cell>
          <cell r="J1661" t="str">
            <v>BLDSE</v>
          </cell>
          <cell r="K1661" t="str">
            <v>Asset Mgt - Accum Depr</v>
          </cell>
          <cell r="L1661" t="str">
            <v xml:space="preserve"> </v>
          </cell>
          <cell r="M1661" t="str">
            <v xml:space="preserve"> </v>
          </cell>
          <cell r="N1661">
            <v>0</v>
          </cell>
          <cell r="O1661" t="str">
            <v xml:space="preserve"> </v>
          </cell>
          <cell r="P1661">
            <v>0</v>
          </cell>
          <cell r="Q1661">
            <v>0</v>
          </cell>
          <cell r="R1661" t="str">
            <v xml:space="preserve"> </v>
          </cell>
          <cell r="S1661" t="str">
            <v xml:space="preserve"> </v>
          </cell>
        </row>
        <row r="1662">
          <cell r="B1662">
            <v>188220</v>
          </cell>
          <cell r="C1662" t="str">
            <v>Accum Depr Bldg Service Equip</v>
          </cell>
          <cell r="D1662" t="str">
            <v>AcmDeprBSE</v>
          </cell>
          <cell r="E1662">
            <v>41301</v>
          </cell>
          <cell r="F1662" t="str">
            <v>A</v>
          </cell>
          <cell r="G1662" t="str">
            <v>A</v>
          </cell>
          <cell r="H1662" t="str">
            <v>N</v>
          </cell>
          <cell r="I1662" t="str">
            <v>Asset</v>
          </cell>
          <cell r="J1662" t="str">
            <v>BLDSE</v>
          </cell>
          <cell r="K1662" t="str">
            <v>Asset Mgt - Accum Depr</v>
          </cell>
          <cell r="L1662" t="str">
            <v xml:space="preserve"> </v>
          </cell>
          <cell r="M1662" t="str">
            <v xml:space="preserve"> </v>
          </cell>
          <cell r="N1662">
            <v>0</v>
          </cell>
          <cell r="O1662" t="str">
            <v xml:space="preserve"> </v>
          </cell>
          <cell r="P1662">
            <v>0</v>
          </cell>
          <cell r="Q1662">
            <v>0</v>
          </cell>
          <cell r="R1662" t="str">
            <v xml:space="preserve"> </v>
          </cell>
          <cell r="S1662" t="str">
            <v xml:space="preserve"> </v>
          </cell>
        </row>
        <row r="1663">
          <cell r="B1663">
            <v>188220</v>
          </cell>
          <cell r="C1663" t="str">
            <v>Accum Depr Bldg Service Equip</v>
          </cell>
          <cell r="D1663" t="str">
            <v>AcmDeprBSE</v>
          </cell>
          <cell r="E1663">
            <v>41300</v>
          </cell>
          <cell r="F1663" t="str">
            <v>A</v>
          </cell>
          <cell r="G1663" t="str">
            <v>A</v>
          </cell>
          <cell r="H1663" t="str">
            <v>Y</v>
          </cell>
          <cell r="I1663" t="str">
            <v>Asset</v>
          </cell>
          <cell r="J1663" t="str">
            <v>BLDSE</v>
          </cell>
          <cell r="K1663" t="str">
            <v>Asset Mgt - Accum Depr</v>
          </cell>
          <cell r="L1663" t="str">
            <v xml:space="preserve"> </v>
          </cell>
          <cell r="M1663" t="str">
            <v xml:space="preserve"> </v>
          </cell>
          <cell r="N1663">
            <v>0</v>
          </cell>
          <cell r="O1663" t="str">
            <v xml:space="preserve"> </v>
          </cell>
          <cell r="P1663">
            <v>0</v>
          </cell>
          <cell r="Q1663">
            <v>0</v>
          </cell>
          <cell r="R1663" t="str">
            <v xml:space="preserve"> </v>
          </cell>
          <cell r="S1663" t="str">
            <v xml:space="preserve"> </v>
          </cell>
        </row>
        <row r="1664">
          <cell r="B1664">
            <v>188220</v>
          </cell>
          <cell r="C1664" t="str">
            <v>Accum Depr Bldg Service Equip</v>
          </cell>
          <cell r="D1664" t="str">
            <v>AcmDeprBSE</v>
          </cell>
          <cell r="E1664">
            <v>41299</v>
          </cell>
          <cell r="F1664" t="str">
            <v>A</v>
          </cell>
          <cell r="G1664" t="str">
            <v>A</v>
          </cell>
          <cell r="H1664" t="str">
            <v>N</v>
          </cell>
          <cell r="I1664" t="str">
            <v>Asset</v>
          </cell>
          <cell r="J1664" t="str">
            <v>BLDSE</v>
          </cell>
          <cell r="K1664" t="str">
            <v>Asset Mgt - Accum Depr</v>
          </cell>
          <cell r="L1664" t="str">
            <v xml:space="preserve"> </v>
          </cell>
          <cell r="M1664" t="str">
            <v xml:space="preserve"> </v>
          </cell>
          <cell r="N1664">
            <v>0</v>
          </cell>
          <cell r="O1664" t="str">
            <v xml:space="preserve"> </v>
          </cell>
          <cell r="P1664">
            <v>0</v>
          </cell>
          <cell r="Q1664">
            <v>0</v>
          </cell>
          <cell r="R1664" t="str">
            <v xml:space="preserve"> </v>
          </cell>
          <cell r="S1664" t="str">
            <v xml:space="preserve"> </v>
          </cell>
        </row>
        <row r="1665">
          <cell r="B1665">
            <v>188220</v>
          </cell>
          <cell r="C1665" t="str">
            <v>Accum Depr Bldg Service Equip</v>
          </cell>
          <cell r="D1665" t="str">
            <v>AcmDeprBSE</v>
          </cell>
          <cell r="E1665">
            <v>41298</v>
          </cell>
          <cell r="F1665" t="str">
            <v>A</v>
          </cell>
          <cell r="G1665" t="str">
            <v>A</v>
          </cell>
          <cell r="H1665" t="str">
            <v>Y</v>
          </cell>
          <cell r="I1665" t="str">
            <v>Asset</v>
          </cell>
          <cell r="J1665" t="str">
            <v>BLDSE</v>
          </cell>
          <cell r="K1665" t="str">
            <v>Asset Mgt - Accum Depr</v>
          </cell>
          <cell r="L1665" t="str">
            <v xml:space="preserve"> </v>
          </cell>
          <cell r="M1665" t="str">
            <v xml:space="preserve"> </v>
          </cell>
          <cell r="N1665">
            <v>0</v>
          </cell>
          <cell r="O1665" t="str">
            <v xml:space="preserve"> </v>
          </cell>
          <cell r="P1665">
            <v>0</v>
          </cell>
          <cell r="Q1665">
            <v>0</v>
          </cell>
          <cell r="R1665" t="str">
            <v xml:space="preserve"> </v>
          </cell>
          <cell r="S1665" t="str">
            <v xml:space="preserve"> </v>
          </cell>
        </row>
        <row r="1666">
          <cell r="B1666">
            <v>188220</v>
          </cell>
          <cell r="C1666" t="str">
            <v>Accum Depr Bldg Service Equip</v>
          </cell>
          <cell r="D1666" t="str">
            <v>AcmDeprBSE</v>
          </cell>
          <cell r="E1666">
            <v>367</v>
          </cell>
          <cell r="F1666" t="str">
            <v>A</v>
          </cell>
          <cell r="G1666" t="str">
            <v>A</v>
          </cell>
          <cell r="H1666" t="str">
            <v>Y</v>
          </cell>
          <cell r="I1666" t="str">
            <v>Asset</v>
          </cell>
          <cell r="J1666" t="str">
            <v>BLDSE</v>
          </cell>
          <cell r="K1666" t="str">
            <v>Asset Mgt - Accum Depr</v>
          </cell>
          <cell r="L1666" t="str">
            <v xml:space="preserve"> </v>
          </cell>
          <cell r="M1666" t="str">
            <v xml:space="preserve"> </v>
          </cell>
          <cell r="N1666">
            <v>0</v>
          </cell>
          <cell r="O1666" t="str">
            <v xml:space="preserve"> </v>
          </cell>
          <cell r="P1666">
            <v>0</v>
          </cell>
          <cell r="Q1666">
            <v>0</v>
          </cell>
          <cell r="R1666" t="str">
            <v xml:space="preserve"> </v>
          </cell>
          <cell r="S1666" t="str">
            <v xml:space="preserve"> </v>
          </cell>
        </row>
        <row r="1667">
          <cell r="B1667">
            <v>188225</v>
          </cell>
          <cell r="C1667" t="str">
            <v>AccumDeprLeaseholdImprovements</v>
          </cell>
          <cell r="D1667" t="str">
            <v>AcmDeprLsl</v>
          </cell>
          <cell r="E1667">
            <v>41299</v>
          </cell>
          <cell r="F1667" t="str">
            <v>A</v>
          </cell>
          <cell r="G1667" t="str">
            <v>A</v>
          </cell>
          <cell r="H1667" t="str">
            <v>Y</v>
          </cell>
          <cell r="I1667" t="str">
            <v>Asset</v>
          </cell>
          <cell r="J1667" t="str">
            <v>LHIMP</v>
          </cell>
          <cell r="K1667" t="str">
            <v>Asset Mgt - Accum Depr</v>
          </cell>
          <cell r="L1667" t="str">
            <v xml:space="preserve"> </v>
          </cell>
          <cell r="M1667" t="str">
            <v xml:space="preserve"> </v>
          </cell>
          <cell r="N1667">
            <v>0</v>
          </cell>
          <cell r="O1667" t="str">
            <v xml:space="preserve"> </v>
          </cell>
          <cell r="P1667">
            <v>0</v>
          </cell>
          <cell r="Q1667">
            <v>0</v>
          </cell>
          <cell r="R1667" t="str">
            <v xml:space="preserve"> </v>
          </cell>
          <cell r="S1667" t="str">
            <v xml:space="preserve"> </v>
          </cell>
        </row>
        <row r="1668">
          <cell r="B1668">
            <v>188225</v>
          </cell>
          <cell r="C1668" t="str">
            <v>AccumDeprLeaseholdImprovements</v>
          </cell>
          <cell r="D1668" t="str">
            <v>AcmDeprLsl</v>
          </cell>
          <cell r="E1668">
            <v>41298</v>
          </cell>
          <cell r="F1668" t="str">
            <v>A</v>
          </cell>
          <cell r="G1668" t="str">
            <v>A</v>
          </cell>
          <cell r="H1668" t="str">
            <v>N</v>
          </cell>
          <cell r="I1668" t="str">
            <v>Asset</v>
          </cell>
          <cell r="J1668" t="str">
            <v>LHIMP</v>
          </cell>
          <cell r="K1668" t="str">
            <v>Asset Mgt - Accum Depr</v>
          </cell>
          <cell r="L1668" t="str">
            <v xml:space="preserve"> </v>
          </cell>
          <cell r="M1668" t="str">
            <v xml:space="preserve"> </v>
          </cell>
          <cell r="N1668">
            <v>0</v>
          </cell>
          <cell r="O1668" t="str">
            <v xml:space="preserve"> </v>
          </cell>
          <cell r="P1668">
            <v>0</v>
          </cell>
          <cell r="Q1668">
            <v>0</v>
          </cell>
          <cell r="R1668" t="str">
            <v xml:space="preserve"> </v>
          </cell>
          <cell r="S1668" t="str">
            <v xml:space="preserve"> </v>
          </cell>
        </row>
        <row r="1669">
          <cell r="B1669">
            <v>188225</v>
          </cell>
          <cell r="C1669" t="str">
            <v>AccumDeprLeaseholdImprovements</v>
          </cell>
          <cell r="D1669" t="str">
            <v>AcmDeprLsl</v>
          </cell>
          <cell r="E1669">
            <v>367</v>
          </cell>
          <cell r="F1669" t="str">
            <v>A</v>
          </cell>
          <cell r="G1669" t="str">
            <v>A</v>
          </cell>
          <cell r="H1669" t="str">
            <v>Y</v>
          </cell>
          <cell r="I1669" t="str">
            <v>Asset</v>
          </cell>
          <cell r="J1669" t="str">
            <v>LHIMP</v>
          </cell>
          <cell r="K1669" t="str">
            <v>Asset Mgt - Accum Depr</v>
          </cell>
          <cell r="L1669" t="str">
            <v xml:space="preserve"> </v>
          </cell>
          <cell r="M1669" t="str">
            <v xml:space="preserve"> </v>
          </cell>
          <cell r="N1669">
            <v>0</v>
          </cell>
          <cell r="O1669" t="str">
            <v xml:space="preserve"> </v>
          </cell>
          <cell r="P1669">
            <v>0</v>
          </cell>
          <cell r="Q1669">
            <v>0</v>
          </cell>
          <cell r="R1669" t="str">
            <v xml:space="preserve"> </v>
          </cell>
          <cell r="S1669" t="str">
            <v xml:space="preserve"> </v>
          </cell>
        </row>
        <row r="1670">
          <cell r="B1670">
            <v>188230</v>
          </cell>
          <cell r="C1670" t="str">
            <v>Accum Depr Fixed Equipment</v>
          </cell>
          <cell r="D1670" t="str">
            <v>AcumDeprFE</v>
          </cell>
          <cell r="E1670">
            <v>41303</v>
          </cell>
          <cell r="F1670" t="str">
            <v>A</v>
          </cell>
          <cell r="G1670" t="str">
            <v>A</v>
          </cell>
          <cell r="H1670" t="str">
            <v>Y</v>
          </cell>
          <cell r="I1670" t="str">
            <v>Asset</v>
          </cell>
          <cell r="J1670" t="str">
            <v>FIXEQ</v>
          </cell>
          <cell r="K1670" t="str">
            <v>Asset Mgt - Accum Depr</v>
          </cell>
          <cell r="L1670" t="str">
            <v xml:space="preserve"> </v>
          </cell>
          <cell r="M1670" t="str">
            <v xml:space="preserve"> </v>
          </cell>
          <cell r="N1670">
            <v>0</v>
          </cell>
          <cell r="O1670" t="str">
            <v xml:space="preserve"> </v>
          </cell>
          <cell r="P1670">
            <v>0</v>
          </cell>
          <cell r="Q1670">
            <v>0</v>
          </cell>
          <cell r="R1670" t="str">
            <v xml:space="preserve"> </v>
          </cell>
          <cell r="S1670" t="str">
            <v xml:space="preserve"> </v>
          </cell>
        </row>
        <row r="1671">
          <cell r="B1671">
            <v>188230</v>
          </cell>
          <cell r="C1671" t="str">
            <v>Accum Depr Fixed Equipment</v>
          </cell>
          <cell r="D1671" t="str">
            <v>AcumDeprFE</v>
          </cell>
          <cell r="E1671">
            <v>41302</v>
          </cell>
          <cell r="F1671" t="str">
            <v>A</v>
          </cell>
          <cell r="G1671" t="str">
            <v>A</v>
          </cell>
          <cell r="H1671" t="str">
            <v>N</v>
          </cell>
          <cell r="I1671" t="str">
            <v>Asset</v>
          </cell>
          <cell r="J1671" t="str">
            <v>FIXEQ</v>
          </cell>
          <cell r="K1671" t="str">
            <v>Asset Mgt - Accum Depr</v>
          </cell>
          <cell r="L1671" t="str">
            <v xml:space="preserve"> </v>
          </cell>
          <cell r="M1671" t="str">
            <v xml:space="preserve"> </v>
          </cell>
          <cell r="N1671">
            <v>0</v>
          </cell>
          <cell r="O1671" t="str">
            <v xml:space="preserve"> </v>
          </cell>
          <cell r="P1671">
            <v>0</v>
          </cell>
          <cell r="Q1671">
            <v>0</v>
          </cell>
          <cell r="R1671" t="str">
            <v xml:space="preserve"> </v>
          </cell>
          <cell r="S1671" t="str">
            <v xml:space="preserve"> </v>
          </cell>
        </row>
        <row r="1672">
          <cell r="B1672">
            <v>188230</v>
          </cell>
          <cell r="C1672" t="str">
            <v>Accum Depr Fixed Equipment</v>
          </cell>
          <cell r="D1672" t="str">
            <v>AcumDeprFE</v>
          </cell>
          <cell r="E1672">
            <v>41301</v>
          </cell>
          <cell r="F1672" t="str">
            <v>A</v>
          </cell>
          <cell r="G1672" t="str">
            <v>A</v>
          </cell>
          <cell r="H1672" t="str">
            <v>Y</v>
          </cell>
          <cell r="I1672" t="str">
            <v>Asset</v>
          </cell>
          <cell r="J1672" t="str">
            <v>FIXEQ</v>
          </cell>
          <cell r="K1672" t="str">
            <v>Asset Mgt - Accum Depr</v>
          </cell>
          <cell r="L1672" t="str">
            <v xml:space="preserve"> </v>
          </cell>
          <cell r="M1672" t="str">
            <v xml:space="preserve"> </v>
          </cell>
          <cell r="N1672">
            <v>0</v>
          </cell>
          <cell r="O1672" t="str">
            <v xml:space="preserve"> </v>
          </cell>
          <cell r="P1672">
            <v>0</v>
          </cell>
          <cell r="Q1672">
            <v>0</v>
          </cell>
          <cell r="R1672" t="str">
            <v xml:space="preserve"> </v>
          </cell>
          <cell r="S1672" t="str">
            <v xml:space="preserve"> </v>
          </cell>
        </row>
        <row r="1673">
          <cell r="B1673">
            <v>188230</v>
          </cell>
          <cell r="C1673" t="str">
            <v>Accum Depr Fixed Equipment</v>
          </cell>
          <cell r="D1673" t="str">
            <v>AcumDeprFE</v>
          </cell>
          <cell r="E1673">
            <v>41300</v>
          </cell>
          <cell r="F1673" t="str">
            <v>A</v>
          </cell>
          <cell r="G1673" t="str">
            <v>A</v>
          </cell>
          <cell r="H1673" t="str">
            <v>N</v>
          </cell>
          <cell r="I1673" t="str">
            <v>Asset</v>
          </cell>
          <cell r="J1673" t="str">
            <v>FIXEQ</v>
          </cell>
          <cell r="K1673" t="str">
            <v>Asset Mgt - Accum Depr</v>
          </cell>
          <cell r="L1673" t="str">
            <v xml:space="preserve"> </v>
          </cell>
          <cell r="M1673" t="str">
            <v xml:space="preserve"> </v>
          </cell>
          <cell r="N1673">
            <v>0</v>
          </cell>
          <cell r="O1673" t="str">
            <v xml:space="preserve"> </v>
          </cell>
          <cell r="P1673">
            <v>0</v>
          </cell>
          <cell r="Q1673">
            <v>0</v>
          </cell>
          <cell r="R1673" t="str">
            <v xml:space="preserve"> </v>
          </cell>
          <cell r="S1673" t="str">
            <v xml:space="preserve"> </v>
          </cell>
        </row>
        <row r="1674">
          <cell r="B1674">
            <v>188230</v>
          </cell>
          <cell r="C1674" t="str">
            <v>Accum Depr Fixed Equipment</v>
          </cell>
          <cell r="D1674" t="str">
            <v>AcumDeprFE</v>
          </cell>
          <cell r="E1674">
            <v>41299</v>
          </cell>
          <cell r="F1674" t="str">
            <v>A</v>
          </cell>
          <cell r="G1674" t="str">
            <v>A</v>
          </cell>
          <cell r="H1674" t="str">
            <v>Y</v>
          </cell>
          <cell r="I1674" t="str">
            <v>Asset</v>
          </cell>
          <cell r="J1674" t="str">
            <v>FIXEQ</v>
          </cell>
          <cell r="K1674" t="str">
            <v>Asset Mgt - Accum Depr</v>
          </cell>
          <cell r="L1674" t="str">
            <v xml:space="preserve"> </v>
          </cell>
          <cell r="M1674" t="str">
            <v xml:space="preserve"> </v>
          </cell>
          <cell r="N1674">
            <v>0</v>
          </cell>
          <cell r="O1674" t="str">
            <v xml:space="preserve"> </v>
          </cell>
          <cell r="P1674">
            <v>0</v>
          </cell>
          <cell r="Q1674">
            <v>0</v>
          </cell>
          <cell r="R1674" t="str">
            <v xml:space="preserve"> </v>
          </cell>
          <cell r="S1674" t="str">
            <v xml:space="preserve"> </v>
          </cell>
        </row>
        <row r="1675">
          <cell r="B1675">
            <v>188230</v>
          </cell>
          <cell r="C1675" t="str">
            <v>Accum Depr Fixed Equipment</v>
          </cell>
          <cell r="D1675" t="str">
            <v>AcumDeprFE</v>
          </cell>
          <cell r="E1675">
            <v>41298</v>
          </cell>
          <cell r="F1675" t="str">
            <v>A</v>
          </cell>
          <cell r="G1675" t="str">
            <v>A</v>
          </cell>
          <cell r="H1675" t="str">
            <v>Y</v>
          </cell>
          <cell r="I1675" t="str">
            <v>Asset</v>
          </cell>
          <cell r="J1675" t="str">
            <v>FIXEQ</v>
          </cell>
          <cell r="K1675" t="str">
            <v>Asset Mgt - Accum Depr</v>
          </cell>
          <cell r="L1675" t="str">
            <v xml:space="preserve"> </v>
          </cell>
          <cell r="M1675" t="str">
            <v xml:space="preserve"> </v>
          </cell>
          <cell r="N1675">
            <v>0</v>
          </cell>
          <cell r="O1675" t="str">
            <v xml:space="preserve"> </v>
          </cell>
          <cell r="P1675">
            <v>0</v>
          </cell>
          <cell r="Q1675">
            <v>0</v>
          </cell>
          <cell r="R1675" t="str">
            <v xml:space="preserve"> </v>
          </cell>
          <cell r="S1675" t="str">
            <v xml:space="preserve"> </v>
          </cell>
        </row>
        <row r="1676">
          <cell r="B1676">
            <v>188230</v>
          </cell>
          <cell r="C1676" t="str">
            <v>Accum Depr Fixed Equipment</v>
          </cell>
          <cell r="D1676" t="str">
            <v>AcumDeprFE</v>
          </cell>
          <cell r="E1676">
            <v>367</v>
          </cell>
          <cell r="F1676" t="str">
            <v>A</v>
          </cell>
          <cell r="G1676" t="str">
            <v>A</v>
          </cell>
          <cell r="H1676" t="str">
            <v>Y</v>
          </cell>
          <cell r="I1676" t="str">
            <v>Asset</v>
          </cell>
          <cell r="J1676" t="str">
            <v>FIXEQ</v>
          </cell>
          <cell r="K1676" t="str">
            <v>Asset Mgt - Accum Depr</v>
          </cell>
          <cell r="L1676" t="str">
            <v xml:space="preserve"> </v>
          </cell>
          <cell r="M1676" t="str">
            <v xml:space="preserve"> </v>
          </cell>
          <cell r="N1676">
            <v>0</v>
          </cell>
          <cell r="O1676" t="str">
            <v xml:space="preserve"> </v>
          </cell>
          <cell r="P1676">
            <v>0</v>
          </cell>
          <cell r="Q1676">
            <v>0</v>
          </cell>
          <cell r="R1676" t="str">
            <v xml:space="preserve"> </v>
          </cell>
          <cell r="S1676" t="str">
            <v xml:space="preserve"> </v>
          </cell>
        </row>
        <row r="1677">
          <cell r="B1677">
            <v>190000</v>
          </cell>
          <cell r="C1677" t="str">
            <v>Invests in Uncons Entities</v>
          </cell>
          <cell r="D1677" t="str">
            <v>Invests i1</v>
          </cell>
          <cell r="E1677">
            <v>367</v>
          </cell>
          <cell r="F1677" t="str">
            <v>A</v>
          </cell>
          <cell r="G1677" t="str">
            <v>A</v>
          </cell>
          <cell r="H1677" t="str">
            <v>N</v>
          </cell>
          <cell r="I1677" t="str">
            <v>Asset</v>
          </cell>
          <cell r="J1677">
            <v>0</v>
          </cell>
          <cell r="K1677">
            <v>0</v>
          </cell>
          <cell r="L1677" t="str">
            <v xml:space="preserve"> </v>
          </cell>
          <cell r="M1677" t="str">
            <v xml:space="preserve"> </v>
          </cell>
          <cell r="N1677">
            <v>0</v>
          </cell>
          <cell r="O1677" t="str">
            <v xml:space="preserve"> </v>
          </cell>
          <cell r="P1677">
            <v>0</v>
          </cell>
          <cell r="Q1677">
            <v>0</v>
          </cell>
          <cell r="R1677" t="str">
            <v xml:space="preserve"> </v>
          </cell>
          <cell r="S1677" t="str">
            <v xml:space="preserve"> </v>
          </cell>
        </row>
        <row r="1678">
          <cell r="B1678">
            <v>190005</v>
          </cell>
          <cell r="C1678" t="str">
            <v>IIUE LHS LTD</v>
          </cell>
          <cell r="D1678" t="str">
            <v>IIUE LHS</v>
          </cell>
          <cell r="E1678">
            <v>367</v>
          </cell>
          <cell r="F1678" t="str">
            <v>A</v>
          </cell>
          <cell r="G1678" t="str">
            <v>A</v>
          </cell>
          <cell r="H1678" t="str">
            <v>N</v>
          </cell>
          <cell r="I1678" t="str">
            <v>Asset</v>
          </cell>
          <cell r="J1678">
            <v>0</v>
          </cell>
          <cell r="K1678">
            <v>0</v>
          </cell>
          <cell r="L1678" t="str">
            <v xml:space="preserve"> </v>
          </cell>
          <cell r="M1678" t="str">
            <v xml:space="preserve"> </v>
          </cell>
          <cell r="N1678">
            <v>0</v>
          </cell>
          <cell r="O1678" t="str">
            <v xml:space="preserve"> </v>
          </cell>
          <cell r="P1678">
            <v>0</v>
          </cell>
          <cell r="Q1678">
            <v>0</v>
          </cell>
          <cell r="R1678" t="str">
            <v xml:space="preserve"> </v>
          </cell>
          <cell r="S1678" t="str">
            <v xml:space="preserve"> </v>
          </cell>
        </row>
        <row r="1679">
          <cell r="B1679">
            <v>190010</v>
          </cell>
          <cell r="C1679" t="str">
            <v>IIUELourdesHealthSupportEquity</v>
          </cell>
          <cell r="D1679" t="str">
            <v>IIUELourde</v>
          </cell>
          <cell r="E1679">
            <v>367</v>
          </cell>
          <cell r="F1679" t="str">
            <v>A</v>
          </cell>
          <cell r="G1679" t="str">
            <v>A</v>
          </cell>
          <cell r="H1679" t="str">
            <v>N</v>
          </cell>
          <cell r="I1679" t="str">
            <v>Asset</v>
          </cell>
          <cell r="J1679">
            <v>0</v>
          </cell>
          <cell r="K1679">
            <v>0</v>
          </cell>
          <cell r="L1679" t="str">
            <v xml:space="preserve"> </v>
          </cell>
          <cell r="M1679" t="str">
            <v xml:space="preserve"> </v>
          </cell>
          <cell r="N1679">
            <v>0</v>
          </cell>
          <cell r="O1679" t="str">
            <v xml:space="preserve"> </v>
          </cell>
          <cell r="P1679">
            <v>0</v>
          </cell>
          <cell r="Q1679">
            <v>0</v>
          </cell>
          <cell r="R1679" t="str">
            <v xml:space="preserve"> </v>
          </cell>
          <cell r="S1679" t="str">
            <v xml:space="preserve"> </v>
          </cell>
        </row>
        <row r="1680">
          <cell r="B1680">
            <v>190015</v>
          </cell>
          <cell r="C1680" t="str">
            <v>IIUE Corbett Corp</v>
          </cell>
          <cell r="D1680" t="str">
            <v>IIUE Corbe</v>
          </cell>
          <cell r="E1680">
            <v>367</v>
          </cell>
          <cell r="F1680" t="str">
            <v>A</v>
          </cell>
          <cell r="G1680" t="str">
            <v>A</v>
          </cell>
          <cell r="H1680" t="str">
            <v>N</v>
          </cell>
          <cell r="I1680" t="str">
            <v>Asset</v>
          </cell>
          <cell r="J1680">
            <v>0</v>
          </cell>
          <cell r="K1680">
            <v>0</v>
          </cell>
          <cell r="L1680" t="str">
            <v xml:space="preserve"> </v>
          </cell>
          <cell r="M1680" t="str">
            <v xml:space="preserve"> </v>
          </cell>
          <cell r="N1680">
            <v>0</v>
          </cell>
          <cell r="O1680" t="str">
            <v xml:space="preserve"> </v>
          </cell>
          <cell r="P1680">
            <v>0</v>
          </cell>
          <cell r="Q1680">
            <v>0</v>
          </cell>
          <cell r="R1680" t="str">
            <v xml:space="preserve"> </v>
          </cell>
          <cell r="S1680" t="str">
            <v xml:space="preserve"> </v>
          </cell>
        </row>
        <row r="1681">
          <cell r="B1681">
            <v>190020</v>
          </cell>
          <cell r="C1681" t="str">
            <v>IIUE SLM Cash</v>
          </cell>
          <cell r="D1681" t="str">
            <v>IIUE SLM</v>
          </cell>
          <cell r="E1681">
            <v>367</v>
          </cell>
          <cell r="F1681" t="str">
            <v>A</v>
          </cell>
          <cell r="G1681" t="str">
            <v>A</v>
          </cell>
          <cell r="H1681" t="str">
            <v>N</v>
          </cell>
          <cell r="I1681" t="str">
            <v>Asset</v>
          </cell>
          <cell r="J1681">
            <v>0</v>
          </cell>
          <cell r="K1681">
            <v>0</v>
          </cell>
          <cell r="L1681" t="str">
            <v xml:space="preserve"> </v>
          </cell>
          <cell r="M1681" t="str">
            <v xml:space="preserve"> </v>
          </cell>
          <cell r="N1681">
            <v>0</v>
          </cell>
          <cell r="O1681" t="str">
            <v xml:space="preserve"> </v>
          </cell>
          <cell r="P1681">
            <v>0</v>
          </cell>
          <cell r="Q1681">
            <v>0</v>
          </cell>
          <cell r="R1681" t="str">
            <v xml:space="preserve"> </v>
          </cell>
          <cell r="S1681" t="str">
            <v xml:space="preserve"> </v>
          </cell>
        </row>
        <row r="1682">
          <cell r="B1682">
            <v>190025</v>
          </cell>
          <cell r="C1682" t="str">
            <v>IIUE SLM Equity</v>
          </cell>
          <cell r="D1682" t="str">
            <v>IIUE SLM 1</v>
          </cell>
          <cell r="E1682">
            <v>367</v>
          </cell>
          <cell r="F1682" t="str">
            <v>A</v>
          </cell>
          <cell r="G1682" t="str">
            <v>A</v>
          </cell>
          <cell r="H1682" t="str">
            <v>N</v>
          </cell>
          <cell r="I1682" t="str">
            <v>Asset</v>
          </cell>
          <cell r="J1682">
            <v>0</v>
          </cell>
          <cell r="K1682">
            <v>0</v>
          </cell>
          <cell r="L1682" t="str">
            <v xml:space="preserve"> </v>
          </cell>
          <cell r="M1682" t="str">
            <v xml:space="preserve"> </v>
          </cell>
          <cell r="N1682">
            <v>0</v>
          </cell>
          <cell r="O1682" t="str">
            <v xml:space="preserve"> </v>
          </cell>
          <cell r="P1682">
            <v>0</v>
          </cell>
          <cell r="Q1682">
            <v>0</v>
          </cell>
          <cell r="R1682" t="str">
            <v xml:space="preserve"> </v>
          </cell>
          <cell r="S1682" t="str">
            <v xml:space="preserve"> </v>
          </cell>
        </row>
        <row r="1683">
          <cell r="B1683">
            <v>190030</v>
          </cell>
          <cell r="C1683" t="str">
            <v>IIUE Positron Imaging</v>
          </cell>
          <cell r="D1683" t="str">
            <v>IIUE Posit</v>
          </cell>
          <cell r="E1683">
            <v>367</v>
          </cell>
          <cell r="F1683" t="str">
            <v>A</v>
          </cell>
          <cell r="G1683" t="str">
            <v>A</v>
          </cell>
          <cell r="H1683" t="str">
            <v>N</v>
          </cell>
          <cell r="I1683" t="str">
            <v>Asset</v>
          </cell>
          <cell r="J1683">
            <v>0</v>
          </cell>
          <cell r="K1683">
            <v>0</v>
          </cell>
          <cell r="L1683" t="str">
            <v xml:space="preserve"> </v>
          </cell>
          <cell r="M1683" t="str">
            <v xml:space="preserve"> </v>
          </cell>
          <cell r="N1683">
            <v>0</v>
          </cell>
          <cell r="O1683" t="str">
            <v xml:space="preserve"> </v>
          </cell>
          <cell r="P1683">
            <v>0</v>
          </cell>
          <cell r="Q1683">
            <v>0</v>
          </cell>
          <cell r="R1683" t="str">
            <v xml:space="preserve"> </v>
          </cell>
          <cell r="S1683" t="str">
            <v xml:space="preserve"> </v>
          </cell>
        </row>
        <row r="1684">
          <cell r="B1684">
            <v>190035</v>
          </cell>
          <cell r="C1684" t="str">
            <v>IIUE Escambia Comm Holding</v>
          </cell>
          <cell r="D1684" t="str">
            <v>IIUE Escam</v>
          </cell>
          <cell r="E1684">
            <v>41299</v>
          </cell>
          <cell r="F1684" t="str">
            <v>A</v>
          </cell>
          <cell r="G1684" t="str">
            <v>A</v>
          </cell>
          <cell r="H1684" t="str">
            <v>N</v>
          </cell>
          <cell r="I1684" t="str">
            <v>Asset</v>
          </cell>
          <cell r="J1684">
            <v>0</v>
          </cell>
          <cell r="K1684">
            <v>0</v>
          </cell>
          <cell r="L1684" t="str">
            <v xml:space="preserve"> </v>
          </cell>
          <cell r="M1684" t="str">
            <v xml:space="preserve"> </v>
          </cell>
          <cell r="N1684">
            <v>0</v>
          </cell>
          <cell r="O1684" t="str">
            <v xml:space="preserve"> </v>
          </cell>
          <cell r="P1684">
            <v>0</v>
          </cell>
          <cell r="Q1684">
            <v>0</v>
          </cell>
          <cell r="R1684" t="str">
            <v xml:space="preserve"> </v>
          </cell>
          <cell r="S1684" t="str">
            <v xml:space="preserve"> </v>
          </cell>
        </row>
        <row r="1685">
          <cell r="B1685">
            <v>190035</v>
          </cell>
          <cell r="C1685" t="str">
            <v>IIUEEscambiaCommunityClinics</v>
          </cell>
          <cell r="D1685" t="str">
            <v>IIUEEscamb</v>
          </cell>
          <cell r="E1685">
            <v>367</v>
          </cell>
          <cell r="F1685" t="str">
            <v>A</v>
          </cell>
          <cell r="G1685" t="str">
            <v>A</v>
          </cell>
          <cell r="H1685" t="str">
            <v>N</v>
          </cell>
          <cell r="I1685" t="str">
            <v>Asset</v>
          </cell>
          <cell r="J1685">
            <v>0</v>
          </cell>
          <cell r="K1685">
            <v>0</v>
          </cell>
          <cell r="L1685" t="str">
            <v xml:space="preserve"> </v>
          </cell>
          <cell r="M1685" t="str">
            <v xml:space="preserve"> </v>
          </cell>
          <cell r="N1685">
            <v>0</v>
          </cell>
          <cell r="O1685" t="str">
            <v xml:space="preserve"> </v>
          </cell>
          <cell r="P1685">
            <v>0</v>
          </cell>
          <cell r="Q1685">
            <v>0</v>
          </cell>
          <cell r="R1685" t="str">
            <v xml:space="preserve"> </v>
          </cell>
          <cell r="S1685" t="str">
            <v xml:space="preserve"> </v>
          </cell>
        </row>
        <row r="1686">
          <cell r="B1686">
            <v>190040</v>
          </cell>
          <cell r="C1686" t="str">
            <v>IIUE GRROC INC</v>
          </cell>
          <cell r="D1686" t="str">
            <v>IIUE GRR</v>
          </cell>
          <cell r="E1686">
            <v>41345</v>
          </cell>
          <cell r="F1686" t="str">
            <v>A</v>
          </cell>
          <cell r="G1686" t="str">
            <v>A</v>
          </cell>
          <cell r="H1686" t="str">
            <v>N</v>
          </cell>
          <cell r="I1686" t="str">
            <v>Asset</v>
          </cell>
          <cell r="J1686">
            <v>0</v>
          </cell>
          <cell r="K1686">
            <v>0</v>
          </cell>
          <cell r="L1686" t="str">
            <v xml:space="preserve"> </v>
          </cell>
          <cell r="M1686" t="str">
            <v xml:space="preserve"> </v>
          </cell>
          <cell r="N1686">
            <v>0</v>
          </cell>
          <cell r="O1686" t="str">
            <v xml:space="preserve"> </v>
          </cell>
          <cell r="P1686">
            <v>0</v>
          </cell>
          <cell r="Q1686">
            <v>0</v>
          </cell>
          <cell r="R1686" t="str">
            <v xml:space="preserve"> </v>
          </cell>
          <cell r="S1686" t="str">
            <v xml:space="preserve"> </v>
          </cell>
        </row>
        <row r="1687">
          <cell r="B1687">
            <v>190040</v>
          </cell>
          <cell r="C1687" t="str">
            <v>IIUEGRROCMSO</v>
          </cell>
          <cell r="D1687" t="str">
            <v>IIUEGRROCM</v>
          </cell>
          <cell r="E1687">
            <v>367</v>
          </cell>
          <cell r="F1687" t="str">
            <v>A</v>
          </cell>
          <cell r="G1687" t="str">
            <v>A</v>
          </cell>
          <cell r="H1687" t="str">
            <v>N</v>
          </cell>
          <cell r="I1687" t="str">
            <v>Asset</v>
          </cell>
          <cell r="J1687">
            <v>0</v>
          </cell>
          <cell r="K1687">
            <v>0</v>
          </cell>
          <cell r="L1687" t="str">
            <v xml:space="preserve"> </v>
          </cell>
          <cell r="M1687" t="str">
            <v xml:space="preserve"> </v>
          </cell>
          <cell r="N1687">
            <v>0</v>
          </cell>
          <cell r="O1687" t="str">
            <v xml:space="preserve"> </v>
          </cell>
          <cell r="P1687">
            <v>0</v>
          </cell>
          <cell r="Q1687">
            <v>0</v>
          </cell>
          <cell r="R1687" t="str">
            <v xml:space="preserve"> </v>
          </cell>
          <cell r="S1687" t="str">
            <v xml:space="preserve"> </v>
          </cell>
        </row>
        <row r="1688">
          <cell r="B1688">
            <v>190045</v>
          </cell>
          <cell r="C1688" t="str">
            <v>IIUE Destin ASC</v>
          </cell>
          <cell r="D1688" t="str">
            <v>IIUE Desti</v>
          </cell>
          <cell r="E1688">
            <v>367</v>
          </cell>
          <cell r="F1688" t="str">
            <v>A</v>
          </cell>
          <cell r="G1688" t="str">
            <v>A</v>
          </cell>
          <cell r="H1688" t="str">
            <v>N</v>
          </cell>
          <cell r="I1688" t="str">
            <v>Asset</v>
          </cell>
          <cell r="J1688">
            <v>0</v>
          </cell>
          <cell r="K1688">
            <v>0</v>
          </cell>
          <cell r="L1688" t="str">
            <v xml:space="preserve"> </v>
          </cell>
          <cell r="M1688" t="str">
            <v xml:space="preserve"> </v>
          </cell>
          <cell r="N1688">
            <v>0</v>
          </cell>
          <cell r="O1688" t="str">
            <v xml:space="preserve"> </v>
          </cell>
          <cell r="P1688">
            <v>0</v>
          </cell>
          <cell r="Q1688">
            <v>0</v>
          </cell>
          <cell r="R1688" t="str">
            <v xml:space="preserve"> </v>
          </cell>
          <cell r="S1688" t="str">
            <v xml:space="preserve"> </v>
          </cell>
        </row>
        <row r="1689">
          <cell r="B1689">
            <v>190050</v>
          </cell>
          <cell r="C1689" t="str">
            <v>IIUE Dependable Home Health</v>
          </cell>
          <cell r="D1689" t="str">
            <v>IIUE Depen</v>
          </cell>
          <cell r="E1689">
            <v>367</v>
          </cell>
          <cell r="F1689" t="str">
            <v>A</v>
          </cell>
          <cell r="G1689" t="str">
            <v>A</v>
          </cell>
          <cell r="H1689" t="str">
            <v>N</v>
          </cell>
          <cell r="I1689" t="str">
            <v>Asset</v>
          </cell>
          <cell r="J1689">
            <v>0</v>
          </cell>
          <cell r="K1689">
            <v>0</v>
          </cell>
          <cell r="L1689" t="str">
            <v xml:space="preserve"> </v>
          </cell>
          <cell r="M1689" t="str">
            <v xml:space="preserve"> </v>
          </cell>
          <cell r="N1689">
            <v>0</v>
          </cell>
          <cell r="O1689" t="str">
            <v xml:space="preserve"> </v>
          </cell>
          <cell r="P1689">
            <v>0</v>
          </cell>
          <cell r="Q1689">
            <v>0</v>
          </cell>
          <cell r="R1689" t="str">
            <v xml:space="preserve"> </v>
          </cell>
          <cell r="S1689" t="str">
            <v xml:space="preserve"> </v>
          </cell>
        </row>
        <row r="1690">
          <cell r="B1690">
            <v>190051</v>
          </cell>
          <cell r="C1690" t="str">
            <v>IIUE Investment In RHHH</v>
          </cell>
          <cell r="D1690" t="str">
            <v>IIUE RHHH</v>
          </cell>
          <cell r="E1690">
            <v>367</v>
          </cell>
          <cell r="F1690" t="str">
            <v>A</v>
          </cell>
          <cell r="G1690" t="str">
            <v>A</v>
          </cell>
          <cell r="H1690" t="str">
            <v>N</v>
          </cell>
          <cell r="I1690" t="str">
            <v>Asset</v>
          </cell>
          <cell r="J1690">
            <v>0</v>
          </cell>
          <cell r="K1690">
            <v>0</v>
          </cell>
          <cell r="L1690" t="str">
            <v xml:space="preserve"> </v>
          </cell>
          <cell r="M1690" t="str">
            <v xml:space="preserve"> </v>
          </cell>
          <cell r="N1690">
            <v>0</v>
          </cell>
          <cell r="O1690" t="str">
            <v xml:space="preserve"> </v>
          </cell>
          <cell r="P1690">
            <v>0</v>
          </cell>
          <cell r="Q1690">
            <v>0</v>
          </cell>
          <cell r="R1690" t="str">
            <v xml:space="preserve"> </v>
          </cell>
          <cell r="S1690" t="str">
            <v xml:space="preserve"> </v>
          </cell>
        </row>
        <row r="1691">
          <cell r="B1691">
            <v>190053</v>
          </cell>
          <cell r="C1691" t="str">
            <v>IIUE Dependable Medical Equip</v>
          </cell>
          <cell r="D1691" t="str">
            <v>DepMedEq</v>
          </cell>
          <cell r="E1691">
            <v>367</v>
          </cell>
          <cell r="F1691" t="str">
            <v>A</v>
          </cell>
          <cell r="G1691" t="str">
            <v>A</v>
          </cell>
          <cell r="H1691" t="str">
            <v>N</v>
          </cell>
          <cell r="I1691" t="str">
            <v>Asset</v>
          </cell>
          <cell r="J1691">
            <v>0</v>
          </cell>
          <cell r="K1691">
            <v>0</v>
          </cell>
          <cell r="L1691" t="str">
            <v xml:space="preserve"> </v>
          </cell>
          <cell r="M1691" t="str">
            <v xml:space="preserve"> </v>
          </cell>
          <cell r="N1691">
            <v>0</v>
          </cell>
          <cell r="O1691" t="str">
            <v xml:space="preserve"> </v>
          </cell>
          <cell r="P1691">
            <v>0</v>
          </cell>
          <cell r="Q1691">
            <v>0</v>
          </cell>
          <cell r="R1691" t="str">
            <v xml:space="preserve"> </v>
          </cell>
          <cell r="S1691" t="str">
            <v xml:space="preserve"> </v>
          </cell>
        </row>
        <row r="1692">
          <cell r="B1692">
            <v>190055</v>
          </cell>
          <cell r="C1692" t="str">
            <v>IIUE Mercy Care</v>
          </cell>
          <cell r="D1692" t="str">
            <v>IIUE Mercy</v>
          </cell>
          <cell r="E1692">
            <v>367</v>
          </cell>
          <cell r="F1692" t="str">
            <v>A</v>
          </cell>
          <cell r="G1692" t="str">
            <v>A</v>
          </cell>
          <cell r="H1692" t="str">
            <v>N</v>
          </cell>
          <cell r="I1692" t="str">
            <v>Asset</v>
          </cell>
          <cell r="J1692">
            <v>0</v>
          </cell>
          <cell r="K1692">
            <v>0</v>
          </cell>
          <cell r="L1692" t="str">
            <v xml:space="preserve"> </v>
          </cell>
          <cell r="M1692" t="str">
            <v xml:space="preserve"> </v>
          </cell>
          <cell r="N1692">
            <v>0</v>
          </cell>
          <cell r="O1692" t="str">
            <v xml:space="preserve"> </v>
          </cell>
          <cell r="P1692">
            <v>0</v>
          </cell>
          <cell r="Q1692">
            <v>0</v>
          </cell>
          <cell r="R1692" t="str">
            <v xml:space="preserve"> </v>
          </cell>
          <cell r="S1692" t="str">
            <v xml:space="preserve"> </v>
          </cell>
        </row>
        <row r="1693">
          <cell r="B1693">
            <v>190060</v>
          </cell>
          <cell r="C1693" t="str">
            <v>IIUE NW ASC JV</v>
          </cell>
          <cell r="D1693" t="str">
            <v>IIUE NW AS</v>
          </cell>
          <cell r="E1693">
            <v>367</v>
          </cell>
          <cell r="F1693" t="str">
            <v>A</v>
          </cell>
          <cell r="G1693" t="str">
            <v>A</v>
          </cell>
          <cell r="H1693" t="str">
            <v>N</v>
          </cell>
          <cell r="I1693" t="str">
            <v>Asset</v>
          </cell>
          <cell r="J1693">
            <v>0</v>
          </cell>
          <cell r="K1693">
            <v>0</v>
          </cell>
          <cell r="L1693" t="str">
            <v xml:space="preserve"> </v>
          </cell>
          <cell r="M1693" t="str">
            <v xml:space="preserve"> </v>
          </cell>
          <cell r="N1693">
            <v>0</v>
          </cell>
          <cell r="O1693" t="str">
            <v xml:space="preserve"> </v>
          </cell>
          <cell r="P1693">
            <v>0</v>
          </cell>
          <cell r="Q1693">
            <v>0</v>
          </cell>
          <cell r="R1693" t="str">
            <v xml:space="preserve"> </v>
          </cell>
          <cell r="S1693" t="str">
            <v xml:space="preserve"> </v>
          </cell>
        </row>
        <row r="1694">
          <cell r="B1694">
            <v>190065</v>
          </cell>
          <cell r="C1694" t="str">
            <v>IIUE RLC LLC</v>
          </cell>
          <cell r="D1694" t="str">
            <v>IIUE RLC L</v>
          </cell>
          <cell r="E1694">
            <v>367</v>
          </cell>
          <cell r="F1694" t="str">
            <v>A</v>
          </cell>
          <cell r="G1694" t="str">
            <v>A</v>
          </cell>
          <cell r="H1694" t="str">
            <v>N</v>
          </cell>
          <cell r="I1694" t="str">
            <v>Asset</v>
          </cell>
          <cell r="J1694">
            <v>0</v>
          </cell>
          <cell r="K1694">
            <v>0</v>
          </cell>
          <cell r="L1694" t="str">
            <v xml:space="preserve"> </v>
          </cell>
          <cell r="M1694" t="str">
            <v xml:space="preserve"> </v>
          </cell>
          <cell r="N1694">
            <v>0</v>
          </cell>
          <cell r="O1694" t="str">
            <v xml:space="preserve"> </v>
          </cell>
          <cell r="P1694">
            <v>0</v>
          </cell>
          <cell r="Q1694">
            <v>0</v>
          </cell>
          <cell r="R1694" t="str">
            <v xml:space="preserve"> </v>
          </cell>
          <cell r="S1694" t="str">
            <v xml:space="preserve"> </v>
          </cell>
        </row>
        <row r="1695">
          <cell r="B1695">
            <v>190070</v>
          </cell>
          <cell r="C1695" t="str">
            <v>IIUE St Josephs Fam Practice</v>
          </cell>
          <cell r="D1695" t="str">
            <v>IIUE St Jo</v>
          </cell>
          <cell r="E1695">
            <v>367</v>
          </cell>
          <cell r="F1695" t="str">
            <v>A</v>
          </cell>
          <cell r="G1695" t="str">
            <v>A</v>
          </cell>
          <cell r="H1695" t="str">
            <v>N</v>
          </cell>
          <cell r="I1695" t="str">
            <v>Asset</v>
          </cell>
          <cell r="J1695">
            <v>0</v>
          </cell>
          <cell r="K1695">
            <v>0</v>
          </cell>
          <cell r="L1695" t="str">
            <v xml:space="preserve"> </v>
          </cell>
          <cell r="M1695" t="str">
            <v xml:space="preserve"> </v>
          </cell>
          <cell r="N1695">
            <v>0</v>
          </cell>
          <cell r="O1695" t="str">
            <v xml:space="preserve"> </v>
          </cell>
          <cell r="P1695">
            <v>0</v>
          </cell>
          <cell r="Q1695">
            <v>0</v>
          </cell>
          <cell r="R1695" t="str">
            <v xml:space="preserve"> </v>
          </cell>
          <cell r="S1695" t="str">
            <v xml:space="preserve"> </v>
          </cell>
        </row>
        <row r="1696">
          <cell r="B1696">
            <v>190075</v>
          </cell>
          <cell r="C1696" t="str">
            <v>IIUE Tucson Mtn Med Bldg Assoc</v>
          </cell>
          <cell r="D1696" t="str">
            <v>IIUE Tucso</v>
          </cell>
          <cell r="E1696">
            <v>367</v>
          </cell>
          <cell r="F1696" t="str">
            <v>A</v>
          </cell>
          <cell r="G1696" t="str">
            <v>A</v>
          </cell>
          <cell r="H1696" t="str">
            <v>N</v>
          </cell>
          <cell r="I1696" t="str">
            <v>Asset</v>
          </cell>
          <cell r="J1696">
            <v>0</v>
          </cell>
          <cell r="K1696">
            <v>0</v>
          </cell>
          <cell r="L1696" t="str">
            <v xml:space="preserve"> </v>
          </cell>
          <cell r="M1696" t="str">
            <v xml:space="preserve"> </v>
          </cell>
          <cell r="N1696">
            <v>0</v>
          </cell>
          <cell r="O1696" t="str">
            <v xml:space="preserve"> </v>
          </cell>
          <cell r="P1696">
            <v>0</v>
          </cell>
          <cell r="Q1696">
            <v>0</v>
          </cell>
          <cell r="R1696" t="str">
            <v xml:space="preserve"> </v>
          </cell>
          <cell r="S1696" t="str">
            <v xml:space="preserve"> </v>
          </cell>
        </row>
        <row r="1697">
          <cell r="B1697">
            <v>190080</v>
          </cell>
          <cell r="C1697" t="str">
            <v>IIUE Advantage Hlth Plan</v>
          </cell>
          <cell r="D1697" t="str">
            <v>IIUE Advan</v>
          </cell>
          <cell r="E1697">
            <v>367</v>
          </cell>
          <cell r="F1697" t="str">
            <v>A</v>
          </cell>
          <cell r="G1697" t="str">
            <v>A</v>
          </cell>
          <cell r="H1697" t="str">
            <v>N</v>
          </cell>
          <cell r="I1697" t="str">
            <v>Asset</v>
          </cell>
          <cell r="J1697">
            <v>0</v>
          </cell>
          <cell r="K1697">
            <v>0</v>
          </cell>
          <cell r="L1697" t="str">
            <v xml:space="preserve"> </v>
          </cell>
          <cell r="M1697" t="str">
            <v xml:space="preserve"> </v>
          </cell>
          <cell r="N1697">
            <v>0</v>
          </cell>
          <cell r="O1697" t="str">
            <v xml:space="preserve"> </v>
          </cell>
          <cell r="P1697">
            <v>0</v>
          </cell>
          <cell r="Q1697">
            <v>0</v>
          </cell>
          <cell r="R1697" t="str">
            <v xml:space="preserve"> </v>
          </cell>
          <cell r="S1697" t="str">
            <v xml:space="preserve"> </v>
          </cell>
        </row>
        <row r="1698">
          <cell r="B1698">
            <v>190085</v>
          </cell>
          <cell r="C1698" t="str">
            <v>IIUE Athens Med Group</v>
          </cell>
          <cell r="D1698" t="str">
            <v>IIUE Athen</v>
          </cell>
          <cell r="E1698">
            <v>367</v>
          </cell>
          <cell r="F1698" t="str">
            <v>A</v>
          </cell>
          <cell r="G1698" t="str">
            <v>A</v>
          </cell>
          <cell r="H1698" t="str">
            <v>N</v>
          </cell>
          <cell r="I1698" t="str">
            <v>Asset</v>
          </cell>
          <cell r="J1698">
            <v>0</v>
          </cell>
          <cell r="K1698">
            <v>0</v>
          </cell>
          <cell r="L1698" t="str">
            <v xml:space="preserve"> </v>
          </cell>
          <cell r="M1698" t="str">
            <v xml:space="preserve"> </v>
          </cell>
          <cell r="N1698">
            <v>0</v>
          </cell>
          <cell r="O1698" t="str">
            <v xml:space="preserve"> </v>
          </cell>
          <cell r="P1698">
            <v>0</v>
          </cell>
          <cell r="Q1698">
            <v>0</v>
          </cell>
          <cell r="R1698" t="str">
            <v xml:space="preserve"> </v>
          </cell>
          <cell r="S1698" t="str">
            <v xml:space="preserve"> </v>
          </cell>
        </row>
        <row r="1699">
          <cell r="B1699">
            <v>190090</v>
          </cell>
          <cell r="C1699" t="str">
            <v>IIUE Breast MRI Joint Venture</v>
          </cell>
          <cell r="D1699" t="str">
            <v>IIUE Breas</v>
          </cell>
          <cell r="E1699">
            <v>367</v>
          </cell>
          <cell r="F1699" t="str">
            <v>A</v>
          </cell>
          <cell r="G1699" t="str">
            <v>A</v>
          </cell>
          <cell r="H1699" t="str">
            <v>N</v>
          </cell>
          <cell r="I1699" t="str">
            <v>Asset</v>
          </cell>
          <cell r="J1699">
            <v>0</v>
          </cell>
          <cell r="K1699">
            <v>0</v>
          </cell>
          <cell r="L1699" t="str">
            <v xml:space="preserve"> </v>
          </cell>
          <cell r="M1699" t="str">
            <v xml:space="preserve"> </v>
          </cell>
          <cell r="N1699">
            <v>0</v>
          </cell>
          <cell r="O1699" t="str">
            <v xml:space="preserve"> </v>
          </cell>
          <cell r="P1699">
            <v>0</v>
          </cell>
          <cell r="Q1699">
            <v>0</v>
          </cell>
          <cell r="R1699" t="str">
            <v xml:space="preserve"> </v>
          </cell>
          <cell r="S1699" t="str">
            <v xml:space="preserve"> </v>
          </cell>
        </row>
        <row r="1700">
          <cell r="B1700">
            <v>190095</v>
          </cell>
          <cell r="C1700" t="str">
            <v>IIUE Carmel ASC</v>
          </cell>
          <cell r="D1700" t="str">
            <v>IIUE Carme</v>
          </cell>
          <cell r="E1700">
            <v>367</v>
          </cell>
          <cell r="F1700" t="str">
            <v>A</v>
          </cell>
          <cell r="G1700" t="str">
            <v>A</v>
          </cell>
          <cell r="H1700" t="str">
            <v>N</v>
          </cell>
          <cell r="I1700" t="str">
            <v>Asset</v>
          </cell>
          <cell r="J1700">
            <v>0</v>
          </cell>
          <cell r="K1700">
            <v>0</v>
          </cell>
          <cell r="L1700" t="str">
            <v xml:space="preserve"> </v>
          </cell>
          <cell r="M1700" t="str">
            <v xml:space="preserve"> </v>
          </cell>
          <cell r="N1700">
            <v>0</v>
          </cell>
          <cell r="O1700" t="str">
            <v xml:space="preserve"> </v>
          </cell>
          <cell r="P1700">
            <v>0</v>
          </cell>
          <cell r="Q1700">
            <v>0</v>
          </cell>
          <cell r="R1700" t="str">
            <v xml:space="preserve"> </v>
          </cell>
          <cell r="S1700" t="str">
            <v xml:space="preserve"> </v>
          </cell>
        </row>
        <row r="1701">
          <cell r="B1701">
            <v>190100</v>
          </cell>
          <cell r="C1701" t="str">
            <v>IIUE Carmel Endoscopy</v>
          </cell>
          <cell r="D1701" t="str">
            <v>IIUE Carm1</v>
          </cell>
          <cell r="E1701">
            <v>367</v>
          </cell>
          <cell r="F1701" t="str">
            <v>A</v>
          </cell>
          <cell r="G1701" t="str">
            <v>A</v>
          </cell>
          <cell r="H1701" t="str">
            <v>N</v>
          </cell>
          <cell r="I1701" t="str">
            <v>Asset</v>
          </cell>
          <cell r="J1701">
            <v>0</v>
          </cell>
          <cell r="K1701">
            <v>0</v>
          </cell>
          <cell r="L1701" t="str">
            <v xml:space="preserve"> </v>
          </cell>
          <cell r="M1701" t="str">
            <v xml:space="preserve"> </v>
          </cell>
          <cell r="N1701">
            <v>0</v>
          </cell>
          <cell r="O1701" t="str">
            <v xml:space="preserve"> </v>
          </cell>
          <cell r="P1701">
            <v>0</v>
          </cell>
          <cell r="Q1701">
            <v>0</v>
          </cell>
          <cell r="R1701" t="str">
            <v xml:space="preserve"> </v>
          </cell>
          <cell r="S1701" t="str">
            <v xml:space="preserve"> </v>
          </cell>
        </row>
        <row r="1702">
          <cell r="B1702">
            <v>190105</v>
          </cell>
          <cell r="C1702" t="str">
            <v>IIUE CGC LLC</v>
          </cell>
          <cell r="D1702" t="str">
            <v>IIUE CGC L</v>
          </cell>
          <cell r="E1702">
            <v>367</v>
          </cell>
          <cell r="F1702" t="str">
            <v>A</v>
          </cell>
          <cell r="G1702" t="str">
            <v>A</v>
          </cell>
          <cell r="H1702" t="str">
            <v>N</v>
          </cell>
          <cell r="I1702" t="str">
            <v>Asset</v>
          </cell>
          <cell r="J1702">
            <v>0</v>
          </cell>
          <cell r="K1702">
            <v>0</v>
          </cell>
          <cell r="L1702" t="str">
            <v xml:space="preserve"> </v>
          </cell>
          <cell r="M1702" t="str">
            <v xml:space="preserve"> </v>
          </cell>
          <cell r="N1702">
            <v>0</v>
          </cell>
          <cell r="O1702" t="str">
            <v xml:space="preserve"> </v>
          </cell>
          <cell r="P1702">
            <v>0</v>
          </cell>
          <cell r="Q1702">
            <v>0</v>
          </cell>
          <cell r="R1702" t="str">
            <v xml:space="preserve"> </v>
          </cell>
          <cell r="S1702" t="str">
            <v xml:space="preserve"> </v>
          </cell>
        </row>
        <row r="1703">
          <cell r="B1703">
            <v>190110</v>
          </cell>
          <cell r="C1703" t="str">
            <v>IIUE Chartwell</v>
          </cell>
          <cell r="D1703" t="str">
            <v>IIUE Chart</v>
          </cell>
          <cell r="E1703">
            <v>367</v>
          </cell>
          <cell r="F1703" t="str">
            <v>A</v>
          </cell>
          <cell r="G1703" t="str">
            <v>A</v>
          </cell>
          <cell r="H1703" t="str">
            <v>N</v>
          </cell>
          <cell r="I1703" t="str">
            <v>Asset</v>
          </cell>
          <cell r="J1703">
            <v>0</v>
          </cell>
          <cell r="K1703">
            <v>0</v>
          </cell>
          <cell r="L1703" t="str">
            <v xml:space="preserve"> </v>
          </cell>
          <cell r="M1703" t="str">
            <v xml:space="preserve"> </v>
          </cell>
          <cell r="N1703">
            <v>0</v>
          </cell>
          <cell r="O1703" t="str">
            <v xml:space="preserve"> </v>
          </cell>
          <cell r="P1703">
            <v>0</v>
          </cell>
          <cell r="Q1703">
            <v>0</v>
          </cell>
          <cell r="R1703" t="str">
            <v xml:space="preserve"> </v>
          </cell>
          <cell r="S1703" t="str">
            <v xml:space="preserve"> </v>
          </cell>
        </row>
        <row r="1704">
          <cell r="B1704">
            <v>190115</v>
          </cell>
          <cell r="C1704" t="str">
            <v>IIUE CMCS</v>
          </cell>
          <cell r="D1704" t="str">
            <v>IIUE CMCS</v>
          </cell>
          <cell r="E1704">
            <v>367</v>
          </cell>
          <cell r="F1704" t="str">
            <v>A</v>
          </cell>
          <cell r="G1704" t="str">
            <v>A</v>
          </cell>
          <cell r="H1704" t="str">
            <v>N</v>
          </cell>
          <cell r="I1704" t="str">
            <v>Asset</v>
          </cell>
          <cell r="J1704">
            <v>0</v>
          </cell>
          <cell r="K1704">
            <v>0</v>
          </cell>
          <cell r="L1704" t="str">
            <v xml:space="preserve"> </v>
          </cell>
          <cell r="M1704" t="str">
            <v xml:space="preserve"> </v>
          </cell>
          <cell r="N1704">
            <v>0</v>
          </cell>
          <cell r="O1704" t="str">
            <v xml:space="preserve"> </v>
          </cell>
          <cell r="P1704">
            <v>0</v>
          </cell>
          <cell r="Q1704">
            <v>0</v>
          </cell>
          <cell r="R1704" t="str">
            <v xml:space="preserve"> </v>
          </cell>
          <cell r="S1704" t="str">
            <v xml:space="preserve"> </v>
          </cell>
        </row>
        <row r="1705">
          <cell r="B1705">
            <v>190120</v>
          </cell>
          <cell r="C1705" t="str">
            <v>IIUE Comfort Imaging LLC</v>
          </cell>
          <cell r="D1705" t="str">
            <v>IIUE Comfo</v>
          </cell>
          <cell r="E1705">
            <v>367</v>
          </cell>
          <cell r="F1705" t="str">
            <v>A</v>
          </cell>
          <cell r="G1705" t="str">
            <v>A</v>
          </cell>
          <cell r="H1705" t="str">
            <v>N</v>
          </cell>
          <cell r="I1705" t="str">
            <v>Asset</v>
          </cell>
          <cell r="J1705">
            <v>0</v>
          </cell>
          <cell r="K1705">
            <v>0</v>
          </cell>
          <cell r="L1705" t="str">
            <v xml:space="preserve"> </v>
          </cell>
          <cell r="M1705" t="str">
            <v xml:space="preserve"> </v>
          </cell>
          <cell r="N1705">
            <v>0</v>
          </cell>
          <cell r="O1705" t="str">
            <v xml:space="preserve"> </v>
          </cell>
          <cell r="P1705">
            <v>0</v>
          </cell>
          <cell r="Q1705">
            <v>0</v>
          </cell>
          <cell r="R1705" t="str">
            <v xml:space="preserve"> </v>
          </cell>
          <cell r="S1705" t="str">
            <v xml:space="preserve"> </v>
          </cell>
        </row>
        <row r="1706">
          <cell r="B1706">
            <v>190125</v>
          </cell>
          <cell r="C1706" t="str">
            <v>IIUE CyberKnife</v>
          </cell>
          <cell r="D1706" t="str">
            <v>IIUE Cyber</v>
          </cell>
          <cell r="E1706">
            <v>367</v>
          </cell>
          <cell r="F1706" t="str">
            <v>A</v>
          </cell>
          <cell r="G1706" t="str">
            <v>A</v>
          </cell>
          <cell r="H1706" t="str">
            <v>N</v>
          </cell>
          <cell r="I1706" t="str">
            <v>Asset</v>
          </cell>
          <cell r="J1706">
            <v>0</v>
          </cell>
          <cell r="K1706">
            <v>0</v>
          </cell>
          <cell r="L1706" t="str">
            <v xml:space="preserve"> </v>
          </cell>
          <cell r="M1706" t="str">
            <v xml:space="preserve"> </v>
          </cell>
          <cell r="N1706">
            <v>0</v>
          </cell>
          <cell r="O1706" t="str">
            <v xml:space="preserve"> </v>
          </cell>
          <cell r="P1706">
            <v>0</v>
          </cell>
          <cell r="Q1706">
            <v>0</v>
          </cell>
          <cell r="R1706" t="str">
            <v xml:space="preserve"> </v>
          </cell>
          <cell r="S1706" t="str">
            <v xml:space="preserve"> </v>
          </cell>
        </row>
        <row r="1707">
          <cell r="B1707">
            <v>190130</v>
          </cell>
          <cell r="C1707" t="str">
            <v>IIUE Fishers ASC LLC</v>
          </cell>
          <cell r="D1707" t="str">
            <v>IIUE Fishe</v>
          </cell>
          <cell r="E1707">
            <v>367</v>
          </cell>
          <cell r="F1707" t="str">
            <v>A</v>
          </cell>
          <cell r="G1707" t="str">
            <v>A</v>
          </cell>
          <cell r="H1707" t="str">
            <v>N</v>
          </cell>
          <cell r="I1707" t="str">
            <v>Asset</v>
          </cell>
          <cell r="J1707">
            <v>0</v>
          </cell>
          <cell r="K1707">
            <v>0</v>
          </cell>
          <cell r="L1707" t="str">
            <v xml:space="preserve"> </v>
          </cell>
          <cell r="M1707" t="str">
            <v xml:space="preserve"> </v>
          </cell>
          <cell r="N1707">
            <v>0</v>
          </cell>
          <cell r="O1707" t="str">
            <v xml:space="preserve"> </v>
          </cell>
          <cell r="P1707">
            <v>0</v>
          </cell>
          <cell r="Q1707">
            <v>0</v>
          </cell>
          <cell r="R1707" t="str">
            <v xml:space="preserve"> </v>
          </cell>
          <cell r="S1707" t="str">
            <v xml:space="preserve"> </v>
          </cell>
        </row>
        <row r="1708">
          <cell r="B1708">
            <v>190135</v>
          </cell>
          <cell r="C1708" t="str">
            <v>IIUE Hancock</v>
          </cell>
          <cell r="D1708" t="str">
            <v>IIUE Hanco</v>
          </cell>
          <cell r="E1708">
            <v>367</v>
          </cell>
          <cell r="F1708" t="str">
            <v>A</v>
          </cell>
          <cell r="G1708" t="str">
            <v>A</v>
          </cell>
          <cell r="H1708" t="str">
            <v>N</v>
          </cell>
          <cell r="I1708" t="str">
            <v>Asset</v>
          </cell>
          <cell r="J1708">
            <v>0</v>
          </cell>
          <cell r="K1708">
            <v>0</v>
          </cell>
          <cell r="L1708" t="str">
            <v xml:space="preserve"> </v>
          </cell>
          <cell r="M1708" t="str">
            <v xml:space="preserve"> </v>
          </cell>
          <cell r="N1708">
            <v>0</v>
          </cell>
          <cell r="O1708" t="str">
            <v xml:space="preserve"> </v>
          </cell>
          <cell r="P1708">
            <v>0</v>
          </cell>
          <cell r="Q1708">
            <v>0</v>
          </cell>
          <cell r="R1708" t="str">
            <v xml:space="preserve"> </v>
          </cell>
          <cell r="S1708" t="str">
            <v xml:space="preserve"> </v>
          </cell>
        </row>
        <row r="1709">
          <cell r="B1709">
            <v>190140</v>
          </cell>
          <cell r="C1709" t="str">
            <v>IIUE Health Partners Cash</v>
          </cell>
          <cell r="D1709" t="str">
            <v>IIUE Healt</v>
          </cell>
          <cell r="E1709">
            <v>367</v>
          </cell>
          <cell r="F1709" t="str">
            <v>A</v>
          </cell>
          <cell r="G1709" t="str">
            <v>A</v>
          </cell>
          <cell r="H1709" t="str">
            <v>N</v>
          </cell>
          <cell r="I1709" t="str">
            <v>Asset</v>
          </cell>
          <cell r="J1709">
            <v>0</v>
          </cell>
          <cell r="K1709">
            <v>0</v>
          </cell>
          <cell r="L1709" t="str">
            <v xml:space="preserve"> </v>
          </cell>
          <cell r="M1709" t="str">
            <v xml:space="preserve"> </v>
          </cell>
          <cell r="N1709">
            <v>0</v>
          </cell>
          <cell r="O1709" t="str">
            <v xml:space="preserve"> </v>
          </cell>
          <cell r="P1709">
            <v>0</v>
          </cell>
          <cell r="Q1709">
            <v>0</v>
          </cell>
          <cell r="R1709" t="str">
            <v xml:space="preserve"> </v>
          </cell>
          <cell r="S1709" t="str">
            <v xml:space="preserve"> </v>
          </cell>
        </row>
        <row r="1710">
          <cell r="B1710">
            <v>190145</v>
          </cell>
          <cell r="C1710" t="str">
            <v>IIUE Health Partners Equity</v>
          </cell>
          <cell r="D1710" t="str">
            <v>IIUE Heal1</v>
          </cell>
          <cell r="E1710">
            <v>367</v>
          </cell>
          <cell r="F1710" t="str">
            <v>A</v>
          </cell>
          <cell r="G1710" t="str">
            <v>A</v>
          </cell>
          <cell r="H1710" t="str">
            <v>N</v>
          </cell>
          <cell r="I1710" t="str">
            <v>Asset</v>
          </cell>
          <cell r="J1710">
            <v>0</v>
          </cell>
          <cell r="K1710">
            <v>0</v>
          </cell>
          <cell r="L1710" t="str">
            <v xml:space="preserve"> </v>
          </cell>
          <cell r="M1710" t="str">
            <v xml:space="preserve"> </v>
          </cell>
          <cell r="N1710">
            <v>0</v>
          </cell>
          <cell r="O1710" t="str">
            <v xml:space="preserve"> </v>
          </cell>
          <cell r="P1710">
            <v>0</v>
          </cell>
          <cell r="Q1710">
            <v>0</v>
          </cell>
          <cell r="R1710" t="str">
            <v xml:space="preserve"> </v>
          </cell>
          <cell r="S1710" t="str">
            <v xml:space="preserve"> </v>
          </cell>
        </row>
        <row r="1711">
          <cell r="B1711">
            <v>190150</v>
          </cell>
          <cell r="C1711" t="str">
            <v>IIUE HRHSVH Real Estate Dev</v>
          </cell>
          <cell r="D1711" t="str">
            <v>IIUE HRHSV</v>
          </cell>
          <cell r="E1711">
            <v>367</v>
          </cell>
          <cell r="F1711" t="str">
            <v>A</v>
          </cell>
          <cell r="G1711" t="str">
            <v>A</v>
          </cell>
          <cell r="H1711" t="str">
            <v>N</v>
          </cell>
          <cell r="I1711" t="str">
            <v>Asset</v>
          </cell>
          <cell r="J1711">
            <v>0</v>
          </cell>
          <cell r="K1711">
            <v>0</v>
          </cell>
          <cell r="L1711" t="str">
            <v xml:space="preserve"> </v>
          </cell>
          <cell r="M1711" t="str">
            <v xml:space="preserve"> </v>
          </cell>
          <cell r="N1711">
            <v>0</v>
          </cell>
          <cell r="O1711" t="str">
            <v xml:space="preserve"> </v>
          </cell>
          <cell r="P1711">
            <v>0</v>
          </cell>
          <cell r="Q1711">
            <v>0</v>
          </cell>
          <cell r="R1711" t="str">
            <v xml:space="preserve"> </v>
          </cell>
          <cell r="S1711" t="str">
            <v xml:space="preserve"> </v>
          </cell>
        </row>
        <row r="1712">
          <cell r="B1712">
            <v>190155</v>
          </cell>
          <cell r="C1712" t="str">
            <v>IIUE IHI</v>
          </cell>
          <cell r="D1712" t="str">
            <v>IIUE IHI</v>
          </cell>
          <cell r="E1712">
            <v>367</v>
          </cell>
          <cell r="F1712" t="str">
            <v>A</v>
          </cell>
          <cell r="G1712" t="str">
            <v>A</v>
          </cell>
          <cell r="H1712" t="str">
            <v>N</v>
          </cell>
          <cell r="I1712" t="str">
            <v>Asset</v>
          </cell>
          <cell r="J1712">
            <v>0</v>
          </cell>
          <cell r="K1712">
            <v>0</v>
          </cell>
          <cell r="L1712" t="str">
            <v xml:space="preserve"> </v>
          </cell>
          <cell r="M1712" t="str">
            <v xml:space="preserve"> </v>
          </cell>
          <cell r="N1712">
            <v>0</v>
          </cell>
          <cell r="O1712" t="str">
            <v xml:space="preserve"> </v>
          </cell>
          <cell r="P1712">
            <v>0</v>
          </cell>
          <cell r="Q1712">
            <v>0</v>
          </cell>
          <cell r="R1712" t="str">
            <v xml:space="preserve"> </v>
          </cell>
          <cell r="S1712" t="str">
            <v xml:space="preserve"> </v>
          </cell>
        </row>
        <row r="1713">
          <cell r="B1713">
            <v>190160</v>
          </cell>
          <cell r="C1713" t="str">
            <v>IIUE Jubilee Partnership</v>
          </cell>
          <cell r="D1713" t="str">
            <v>IIUE Jubil</v>
          </cell>
          <cell r="E1713">
            <v>367</v>
          </cell>
          <cell r="F1713" t="str">
            <v>A</v>
          </cell>
          <cell r="G1713" t="str">
            <v>A</v>
          </cell>
          <cell r="H1713" t="str">
            <v>N</v>
          </cell>
          <cell r="I1713" t="str">
            <v>Asset</v>
          </cell>
          <cell r="J1713">
            <v>0</v>
          </cell>
          <cell r="K1713">
            <v>0</v>
          </cell>
          <cell r="L1713" t="str">
            <v xml:space="preserve"> </v>
          </cell>
          <cell r="M1713" t="str">
            <v xml:space="preserve"> </v>
          </cell>
          <cell r="N1713">
            <v>0</v>
          </cell>
          <cell r="O1713" t="str">
            <v xml:space="preserve"> </v>
          </cell>
          <cell r="P1713">
            <v>0</v>
          </cell>
          <cell r="Q1713">
            <v>0</v>
          </cell>
          <cell r="R1713" t="str">
            <v xml:space="preserve"> </v>
          </cell>
          <cell r="S1713" t="str">
            <v xml:space="preserve"> </v>
          </cell>
        </row>
        <row r="1714">
          <cell r="B1714">
            <v>190165</v>
          </cell>
          <cell r="C1714" t="str">
            <v>IIUELafayetteHeartProgramHoldg</v>
          </cell>
          <cell r="D1714" t="str">
            <v>IIUELafaye</v>
          </cell>
          <cell r="E1714">
            <v>367</v>
          </cell>
          <cell r="F1714" t="str">
            <v>A</v>
          </cell>
          <cell r="G1714" t="str">
            <v>A</v>
          </cell>
          <cell r="H1714" t="str">
            <v>N</v>
          </cell>
          <cell r="I1714" t="str">
            <v>Asset</v>
          </cell>
          <cell r="J1714">
            <v>0</v>
          </cell>
          <cell r="K1714">
            <v>0</v>
          </cell>
          <cell r="L1714" t="str">
            <v xml:space="preserve"> </v>
          </cell>
          <cell r="M1714" t="str">
            <v xml:space="preserve"> </v>
          </cell>
          <cell r="N1714">
            <v>0</v>
          </cell>
          <cell r="O1714" t="str">
            <v xml:space="preserve"> </v>
          </cell>
          <cell r="P1714">
            <v>0</v>
          </cell>
          <cell r="Q1714">
            <v>0</v>
          </cell>
          <cell r="R1714" t="str">
            <v xml:space="preserve"> </v>
          </cell>
          <cell r="S1714" t="str">
            <v xml:space="preserve"> </v>
          </cell>
        </row>
        <row r="1715">
          <cell r="B1715">
            <v>190170</v>
          </cell>
          <cell r="C1715" t="str">
            <v>IIUE Linen Service</v>
          </cell>
          <cell r="D1715" t="str">
            <v>IIUE Linen</v>
          </cell>
          <cell r="E1715">
            <v>367</v>
          </cell>
          <cell r="F1715" t="str">
            <v>A</v>
          </cell>
          <cell r="G1715" t="str">
            <v>A</v>
          </cell>
          <cell r="H1715" t="str">
            <v>N</v>
          </cell>
          <cell r="I1715" t="str">
            <v>Asset</v>
          </cell>
          <cell r="J1715">
            <v>0</v>
          </cell>
          <cell r="K1715">
            <v>0</v>
          </cell>
          <cell r="L1715" t="str">
            <v xml:space="preserve"> </v>
          </cell>
          <cell r="M1715" t="str">
            <v xml:space="preserve"> </v>
          </cell>
          <cell r="N1715">
            <v>0</v>
          </cell>
          <cell r="O1715" t="str">
            <v xml:space="preserve"> </v>
          </cell>
          <cell r="P1715">
            <v>0</v>
          </cell>
          <cell r="Q1715">
            <v>0</v>
          </cell>
          <cell r="R1715" t="str">
            <v xml:space="preserve"> </v>
          </cell>
          <cell r="S1715" t="str">
            <v xml:space="preserve"> </v>
          </cell>
        </row>
        <row r="1716">
          <cell r="B1716">
            <v>190175</v>
          </cell>
          <cell r="C1716" t="str">
            <v>IIUE MACL</v>
          </cell>
          <cell r="D1716" t="str">
            <v>IIUE MACL</v>
          </cell>
          <cell r="E1716">
            <v>367</v>
          </cell>
          <cell r="F1716" t="str">
            <v>A</v>
          </cell>
          <cell r="G1716" t="str">
            <v>A</v>
          </cell>
          <cell r="H1716" t="str">
            <v>N</v>
          </cell>
          <cell r="I1716" t="str">
            <v>Asset</v>
          </cell>
          <cell r="J1716">
            <v>0</v>
          </cell>
          <cell r="K1716">
            <v>0</v>
          </cell>
          <cell r="L1716" t="str">
            <v xml:space="preserve"> </v>
          </cell>
          <cell r="M1716" t="str">
            <v xml:space="preserve"> </v>
          </cell>
          <cell r="N1716">
            <v>0</v>
          </cell>
          <cell r="O1716" t="str">
            <v xml:space="preserve"> </v>
          </cell>
          <cell r="P1716">
            <v>0</v>
          </cell>
          <cell r="Q1716">
            <v>0</v>
          </cell>
          <cell r="R1716" t="str">
            <v xml:space="preserve"> </v>
          </cell>
          <cell r="S1716" t="str">
            <v xml:space="preserve"> </v>
          </cell>
        </row>
        <row r="1717">
          <cell r="B1717">
            <v>190180</v>
          </cell>
          <cell r="C1717" t="str">
            <v>IIUEMeridianHeightsAssociates</v>
          </cell>
          <cell r="D1717" t="str">
            <v>IIUEMeridi</v>
          </cell>
          <cell r="E1717">
            <v>367</v>
          </cell>
          <cell r="F1717" t="str">
            <v>A</v>
          </cell>
          <cell r="G1717" t="str">
            <v>A</v>
          </cell>
          <cell r="H1717" t="str">
            <v>N</v>
          </cell>
          <cell r="I1717" t="str">
            <v>Asset</v>
          </cell>
          <cell r="J1717">
            <v>0</v>
          </cell>
          <cell r="K1717">
            <v>0</v>
          </cell>
          <cell r="L1717" t="str">
            <v xml:space="preserve"> </v>
          </cell>
          <cell r="M1717" t="str">
            <v xml:space="preserve"> </v>
          </cell>
          <cell r="N1717">
            <v>0</v>
          </cell>
          <cell r="O1717" t="str">
            <v xml:space="preserve"> </v>
          </cell>
          <cell r="P1717">
            <v>0</v>
          </cell>
          <cell r="Q1717">
            <v>0</v>
          </cell>
          <cell r="R1717" t="str">
            <v xml:space="preserve"> </v>
          </cell>
          <cell r="S1717" t="str">
            <v xml:space="preserve"> </v>
          </cell>
        </row>
        <row r="1718">
          <cell r="B1718">
            <v>190185</v>
          </cell>
          <cell r="C1718" t="str">
            <v>IIUE Naab Road Surgery Center</v>
          </cell>
          <cell r="D1718" t="str">
            <v>IIUE Naab</v>
          </cell>
          <cell r="E1718">
            <v>367</v>
          </cell>
          <cell r="F1718" t="str">
            <v>A</v>
          </cell>
          <cell r="G1718" t="str">
            <v>A</v>
          </cell>
          <cell r="H1718" t="str">
            <v>N</v>
          </cell>
          <cell r="I1718" t="str">
            <v>Asset</v>
          </cell>
          <cell r="J1718">
            <v>0</v>
          </cell>
          <cell r="K1718">
            <v>0</v>
          </cell>
          <cell r="L1718" t="str">
            <v xml:space="preserve"> </v>
          </cell>
          <cell r="M1718" t="str">
            <v xml:space="preserve"> </v>
          </cell>
          <cell r="N1718">
            <v>0</v>
          </cell>
          <cell r="O1718" t="str">
            <v xml:space="preserve"> </v>
          </cell>
          <cell r="P1718">
            <v>0</v>
          </cell>
          <cell r="Q1718">
            <v>0</v>
          </cell>
          <cell r="R1718" t="str">
            <v xml:space="preserve"> </v>
          </cell>
          <cell r="S1718" t="str">
            <v xml:space="preserve"> </v>
          </cell>
        </row>
        <row r="1719">
          <cell r="B1719">
            <v>190190</v>
          </cell>
          <cell r="C1719" t="str">
            <v>IIUENorthSideCardiacCathLab</v>
          </cell>
          <cell r="D1719" t="str">
            <v>IIUENorthS</v>
          </cell>
          <cell r="E1719">
            <v>367</v>
          </cell>
          <cell r="F1719" t="str">
            <v>A</v>
          </cell>
          <cell r="G1719" t="str">
            <v>A</v>
          </cell>
          <cell r="H1719" t="str">
            <v>N</v>
          </cell>
          <cell r="I1719" t="str">
            <v>Asset</v>
          </cell>
          <cell r="J1719">
            <v>0</v>
          </cell>
          <cell r="K1719">
            <v>0</v>
          </cell>
          <cell r="L1719" t="str">
            <v xml:space="preserve"> </v>
          </cell>
          <cell r="M1719" t="str">
            <v xml:space="preserve"> </v>
          </cell>
          <cell r="N1719">
            <v>0</v>
          </cell>
          <cell r="O1719" t="str">
            <v xml:space="preserve"> </v>
          </cell>
          <cell r="P1719">
            <v>0</v>
          </cell>
          <cell r="Q1719">
            <v>0</v>
          </cell>
          <cell r="R1719" t="str">
            <v xml:space="preserve"> </v>
          </cell>
          <cell r="S1719" t="str">
            <v xml:space="preserve"> </v>
          </cell>
        </row>
        <row r="1720">
          <cell r="B1720">
            <v>190195</v>
          </cell>
          <cell r="C1720" t="str">
            <v>IIUE Northwest Radiology</v>
          </cell>
          <cell r="D1720" t="str">
            <v>IIUE North</v>
          </cell>
          <cell r="E1720">
            <v>367</v>
          </cell>
          <cell r="F1720" t="str">
            <v>A</v>
          </cell>
          <cell r="G1720" t="str">
            <v>A</v>
          </cell>
          <cell r="H1720" t="str">
            <v>N</v>
          </cell>
          <cell r="I1720" t="str">
            <v>Asset</v>
          </cell>
          <cell r="J1720">
            <v>0</v>
          </cell>
          <cell r="K1720">
            <v>0</v>
          </cell>
          <cell r="L1720" t="str">
            <v xml:space="preserve"> </v>
          </cell>
          <cell r="M1720" t="str">
            <v xml:space="preserve"> </v>
          </cell>
          <cell r="N1720">
            <v>0</v>
          </cell>
          <cell r="O1720" t="str">
            <v xml:space="preserve"> </v>
          </cell>
          <cell r="P1720">
            <v>0</v>
          </cell>
          <cell r="Q1720">
            <v>0</v>
          </cell>
          <cell r="R1720" t="str">
            <v xml:space="preserve"> </v>
          </cell>
          <cell r="S1720" t="str">
            <v xml:space="preserve"> </v>
          </cell>
        </row>
        <row r="1721">
          <cell r="B1721">
            <v>190200</v>
          </cell>
          <cell r="C1721" t="str">
            <v>IIUE Novalis</v>
          </cell>
          <cell r="D1721" t="str">
            <v>IIUE Noval</v>
          </cell>
          <cell r="E1721">
            <v>367</v>
          </cell>
          <cell r="F1721" t="str">
            <v>A</v>
          </cell>
          <cell r="G1721" t="str">
            <v>A</v>
          </cell>
          <cell r="H1721" t="str">
            <v>N</v>
          </cell>
          <cell r="I1721" t="str">
            <v>Asset</v>
          </cell>
          <cell r="J1721">
            <v>0</v>
          </cell>
          <cell r="K1721">
            <v>0</v>
          </cell>
          <cell r="L1721" t="str">
            <v xml:space="preserve"> </v>
          </cell>
          <cell r="M1721" t="str">
            <v xml:space="preserve"> </v>
          </cell>
          <cell r="N1721">
            <v>0</v>
          </cell>
          <cell r="O1721" t="str">
            <v xml:space="preserve"> </v>
          </cell>
          <cell r="P1721">
            <v>0</v>
          </cell>
          <cell r="Q1721">
            <v>0</v>
          </cell>
          <cell r="R1721" t="str">
            <v xml:space="preserve"> </v>
          </cell>
          <cell r="S1721" t="str">
            <v xml:space="preserve"> </v>
          </cell>
        </row>
        <row r="1722">
          <cell r="B1722">
            <v>190205</v>
          </cell>
          <cell r="C1722" t="str">
            <v>IIUE Nursing 2000</v>
          </cell>
          <cell r="D1722" t="str">
            <v>IIUE Nursi</v>
          </cell>
          <cell r="E1722">
            <v>367</v>
          </cell>
          <cell r="F1722" t="str">
            <v>A</v>
          </cell>
          <cell r="G1722" t="str">
            <v>A</v>
          </cell>
          <cell r="H1722" t="str">
            <v>N</v>
          </cell>
          <cell r="I1722" t="str">
            <v>Asset</v>
          </cell>
          <cell r="J1722">
            <v>0</v>
          </cell>
          <cell r="K1722">
            <v>0</v>
          </cell>
          <cell r="L1722" t="str">
            <v xml:space="preserve"> </v>
          </cell>
          <cell r="M1722" t="str">
            <v xml:space="preserve"> </v>
          </cell>
          <cell r="N1722">
            <v>0</v>
          </cell>
          <cell r="O1722" t="str">
            <v xml:space="preserve"> </v>
          </cell>
          <cell r="P1722">
            <v>0</v>
          </cell>
          <cell r="Q1722">
            <v>0</v>
          </cell>
          <cell r="R1722" t="str">
            <v xml:space="preserve"> </v>
          </cell>
          <cell r="S1722" t="str">
            <v xml:space="preserve"> </v>
          </cell>
        </row>
        <row r="1723">
          <cell r="B1723">
            <v>190210</v>
          </cell>
          <cell r="C1723" t="str">
            <v>IIUE Ortho Indy</v>
          </cell>
          <cell r="D1723" t="str">
            <v>IIUE Ortho</v>
          </cell>
          <cell r="E1723">
            <v>367</v>
          </cell>
          <cell r="F1723" t="str">
            <v>A</v>
          </cell>
          <cell r="G1723" t="str">
            <v>A</v>
          </cell>
          <cell r="H1723" t="str">
            <v>N</v>
          </cell>
          <cell r="I1723" t="str">
            <v>Asset</v>
          </cell>
          <cell r="J1723">
            <v>0</v>
          </cell>
          <cell r="K1723">
            <v>0</v>
          </cell>
          <cell r="L1723" t="str">
            <v xml:space="preserve"> </v>
          </cell>
          <cell r="M1723" t="str">
            <v xml:space="preserve"> </v>
          </cell>
          <cell r="N1723">
            <v>0</v>
          </cell>
          <cell r="O1723" t="str">
            <v xml:space="preserve"> </v>
          </cell>
          <cell r="P1723">
            <v>0</v>
          </cell>
          <cell r="Q1723">
            <v>0</v>
          </cell>
          <cell r="R1723" t="str">
            <v xml:space="preserve"> </v>
          </cell>
          <cell r="S1723" t="str">
            <v xml:space="preserve"> </v>
          </cell>
        </row>
        <row r="1724">
          <cell r="B1724">
            <v>190215</v>
          </cell>
          <cell r="C1724" t="str">
            <v>IIUEOrthopaedicConsultgSvcsLLC</v>
          </cell>
          <cell r="D1724" t="str">
            <v>IIUEOrthop</v>
          </cell>
          <cell r="E1724">
            <v>367</v>
          </cell>
          <cell r="F1724" t="str">
            <v>A</v>
          </cell>
          <cell r="G1724" t="str">
            <v>A</v>
          </cell>
          <cell r="H1724" t="str">
            <v>N</v>
          </cell>
          <cell r="I1724" t="str">
            <v>Asset</v>
          </cell>
          <cell r="J1724">
            <v>0</v>
          </cell>
          <cell r="K1724">
            <v>0</v>
          </cell>
          <cell r="L1724" t="str">
            <v xml:space="preserve"> </v>
          </cell>
          <cell r="M1724" t="str">
            <v xml:space="preserve"> </v>
          </cell>
          <cell r="N1724">
            <v>0</v>
          </cell>
          <cell r="O1724" t="str">
            <v xml:space="preserve"> </v>
          </cell>
          <cell r="P1724">
            <v>0</v>
          </cell>
          <cell r="Q1724">
            <v>0</v>
          </cell>
          <cell r="R1724" t="str">
            <v xml:space="preserve"> </v>
          </cell>
          <cell r="S1724" t="str">
            <v xml:space="preserve"> </v>
          </cell>
        </row>
        <row r="1725">
          <cell r="B1725">
            <v>190220</v>
          </cell>
          <cell r="C1725" t="str">
            <v>IIUE Rehab Hospital</v>
          </cell>
          <cell r="D1725" t="str">
            <v>IIUE Rehab</v>
          </cell>
          <cell r="E1725">
            <v>367</v>
          </cell>
          <cell r="F1725" t="str">
            <v>A</v>
          </cell>
          <cell r="G1725" t="str">
            <v>A</v>
          </cell>
          <cell r="H1725" t="str">
            <v>N</v>
          </cell>
          <cell r="I1725" t="str">
            <v>Asset</v>
          </cell>
          <cell r="J1725">
            <v>0</v>
          </cell>
          <cell r="K1725">
            <v>0</v>
          </cell>
          <cell r="L1725" t="str">
            <v xml:space="preserve"> </v>
          </cell>
          <cell r="M1725" t="str">
            <v xml:space="preserve"> </v>
          </cell>
          <cell r="N1725">
            <v>0</v>
          </cell>
          <cell r="O1725" t="str">
            <v xml:space="preserve"> </v>
          </cell>
          <cell r="P1725">
            <v>0</v>
          </cell>
          <cell r="Q1725">
            <v>0</v>
          </cell>
          <cell r="R1725" t="str">
            <v xml:space="preserve"> </v>
          </cell>
          <cell r="S1725" t="str">
            <v xml:space="preserve"> </v>
          </cell>
        </row>
        <row r="1726">
          <cell r="B1726">
            <v>190225</v>
          </cell>
          <cell r="C1726" t="str">
            <v>IIUESuburbanHealthOrganization</v>
          </cell>
          <cell r="D1726" t="str">
            <v>IIUESuburb</v>
          </cell>
          <cell r="E1726">
            <v>367</v>
          </cell>
          <cell r="F1726" t="str">
            <v>A</v>
          </cell>
          <cell r="G1726" t="str">
            <v>A</v>
          </cell>
          <cell r="H1726" t="str">
            <v>N</v>
          </cell>
          <cell r="I1726" t="str">
            <v>Asset</v>
          </cell>
          <cell r="J1726">
            <v>0</v>
          </cell>
          <cell r="K1726">
            <v>0</v>
          </cell>
          <cell r="L1726" t="str">
            <v xml:space="preserve"> </v>
          </cell>
          <cell r="M1726" t="str">
            <v xml:space="preserve"> </v>
          </cell>
          <cell r="N1726">
            <v>0</v>
          </cell>
          <cell r="O1726" t="str">
            <v xml:space="preserve"> </v>
          </cell>
          <cell r="P1726">
            <v>0</v>
          </cell>
          <cell r="Q1726">
            <v>0</v>
          </cell>
          <cell r="R1726" t="str">
            <v xml:space="preserve"> </v>
          </cell>
          <cell r="S1726" t="str">
            <v xml:space="preserve"> </v>
          </cell>
        </row>
        <row r="1727">
          <cell r="B1727">
            <v>190230</v>
          </cell>
          <cell r="C1727" t="str">
            <v>IIUE Surgery Centers of Indpls</v>
          </cell>
          <cell r="D1727" t="str">
            <v>IIUE Surge</v>
          </cell>
          <cell r="E1727">
            <v>367</v>
          </cell>
          <cell r="F1727" t="str">
            <v>A</v>
          </cell>
          <cell r="G1727" t="str">
            <v>A</v>
          </cell>
          <cell r="H1727" t="str">
            <v>N</v>
          </cell>
          <cell r="I1727" t="str">
            <v>Asset</v>
          </cell>
          <cell r="J1727">
            <v>0</v>
          </cell>
          <cell r="K1727">
            <v>0</v>
          </cell>
          <cell r="L1727" t="str">
            <v xml:space="preserve"> </v>
          </cell>
          <cell r="M1727" t="str">
            <v xml:space="preserve"> </v>
          </cell>
          <cell r="N1727">
            <v>0</v>
          </cell>
          <cell r="O1727" t="str">
            <v xml:space="preserve"> </v>
          </cell>
          <cell r="P1727">
            <v>0</v>
          </cell>
          <cell r="Q1727">
            <v>0</v>
          </cell>
          <cell r="R1727" t="str">
            <v xml:space="preserve"> </v>
          </cell>
          <cell r="S1727" t="str">
            <v xml:space="preserve"> </v>
          </cell>
        </row>
        <row r="1728">
          <cell r="B1728">
            <v>190235</v>
          </cell>
          <cell r="C1728" t="str">
            <v>IIUE Terre Haute ASC</v>
          </cell>
          <cell r="D1728" t="str">
            <v>IIUE Terre</v>
          </cell>
          <cell r="E1728">
            <v>367</v>
          </cell>
          <cell r="F1728" t="str">
            <v>A</v>
          </cell>
          <cell r="G1728" t="str">
            <v>A</v>
          </cell>
          <cell r="H1728" t="str">
            <v>N</v>
          </cell>
          <cell r="I1728" t="str">
            <v>Asset</v>
          </cell>
          <cell r="J1728">
            <v>0</v>
          </cell>
          <cell r="K1728">
            <v>0</v>
          </cell>
          <cell r="L1728" t="str">
            <v xml:space="preserve"> </v>
          </cell>
          <cell r="M1728" t="str">
            <v xml:space="preserve"> </v>
          </cell>
          <cell r="N1728">
            <v>0</v>
          </cell>
          <cell r="O1728" t="str">
            <v xml:space="preserve"> </v>
          </cell>
          <cell r="P1728">
            <v>0</v>
          </cell>
          <cell r="Q1728">
            <v>0</v>
          </cell>
          <cell r="R1728" t="str">
            <v xml:space="preserve"> </v>
          </cell>
          <cell r="S1728" t="str">
            <v xml:space="preserve"> </v>
          </cell>
        </row>
        <row r="1729">
          <cell r="B1729">
            <v>190240</v>
          </cell>
          <cell r="C1729" t="str">
            <v>IIUE The Care Labs LLC</v>
          </cell>
          <cell r="D1729" t="str">
            <v>IIUE The C</v>
          </cell>
          <cell r="E1729">
            <v>367</v>
          </cell>
          <cell r="F1729" t="str">
            <v>A</v>
          </cell>
          <cell r="G1729" t="str">
            <v>A</v>
          </cell>
          <cell r="H1729" t="str">
            <v>N</v>
          </cell>
          <cell r="I1729" t="str">
            <v>Asset</v>
          </cell>
          <cell r="J1729">
            <v>0</v>
          </cell>
          <cell r="K1729">
            <v>0</v>
          </cell>
          <cell r="L1729" t="str">
            <v xml:space="preserve"> </v>
          </cell>
          <cell r="M1729" t="str">
            <v xml:space="preserve"> </v>
          </cell>
          <cell r="N1729">
            <v>0</v>
          </cell>
          <cell r="O1729" t="str">
            <v xml:space="preserve"> </v>
          </cell>
          <cell r="P1729">
            <v>0</v>
          </cell>
          <cell r="Q1729">
            <v>0</v>
          </cell>
          <cell r="R1729" t="str">
            <v xml:space="preserve"> </v>
          </cell>
          <cell r="S1729" t="str">
            <v xml:space="preserve"> </v>
          </cell>
        </row>
        <row r="1730">
          <cell r="B1730">
            <v>190245</v>
          </cell>
          <cell r="C1730" t="str">
            <v>IIUE Witham Cancer Inst</v>
          </cell>
          <cell r="D1730" t="str">
            <v>IIUE Witha</v>
          </cell>
          <cell r="E1730">
            <v>367</v>
          </cell>
          <cell r="F1730" t="str">
            <v>A</v>
          </cell>
          <cell r="G1730" t="str">
            <v>A</v>
          </cell>
          <cell r="H1730" t="str">
            <v>N</v>
          </cell>
          <cell r="I1730" t="str">
            <v>Asset</v>
          </cell>
          <cell r="J1730">
            <v>0</v>
          </cell>
          <cell r="K1730">
            <v>0</v>
          </cell>
          <cell r="L1730" t="str">
            <v xml:space="preserve"> </v>
          </cell>
          <cell r="M1730" t="str">
            <v xml:space="preserve"> </v>
          </cell>
          <cell r="N1730">
            <v>0</v>
          </cell>
          <cell r="O1730" t="str">
            <v xml:space="preserve"> </v>
          </cell>
          <cell r="P1730">
            <v>0</v>
          </cell>
          <cell r="Q1730">
            <v>0</v>
          </cell>
          <cell r="R1730" t="str">
            <v xml:space="preserve"> </v>
          </cell>
          <cell r="S1730" t="str">
            <v xml:space="preserve"> </v>
          </cell>
        </row>
        <row r="1731">
          <cell r="B1731">
            <v>190250</v>
          </cell>
          <cell r="C1731" t="str">
            <v>IIUE Womens Phys Surg Ctr LLC</v>
          </cell>
          <cell r="D1731" t="str">
            <v>IIUE Women</v>
          </cell>
          <cell r="E1731">
            <v>367</v>
          </cell>
          <cell r="F1731" t="str">
            <v>A</v>
          </cell>
          <cell r="G1731" t="str">
            <v>A</v>
          </cell>
          <cell r="H1731" t="str">
            <v>N</v>
          </cell>
          <cell r="I1731" t="str">
            <v>Asset</v>
          </cell>
          <cell r="J1731">
            <v>0</v>
          </cell>
          <cell r="K1731">
            <v>0</v>
          </cell>
          <cell r="L1731" t="str">
            <v xml:space="preserve"> </v>
          </cell>
          <cell r="M1731" t="str">
            <v xml:space="preserve"> </v>
          </cell>
          <cell r="N1731">
            <v>0</v>
          </cell>
          <cell r="O1731" t="str">
            <v xml:space="preserve"> </v>
          </cell>
          <cell r="P1731">
            <v>0</v>
          </cell>
          <cell r="Q1731">
            <v>0</v>
          </cell>
          <cell r="R1731" t="str">
            <v xml:space="preserve"> </v>
          </cell>
          <cell r="S1731" t="str">
            <v xml:space="preserve"> </v>
          </cell>
        </row>
        <row r="1732">
          <cell r="B1732">
            <v>190255</v>
          </cell>
          <cell r="C1732" t="str">
            <v>IIUEAdvanced Pet Imaging</v>
          </cell>
          <cell r="D1732" t="str">
            <v>IIUEAdvanc</v>
          </cell>
          <cell r="E1732">
            <v>367</v>
          </cell>
          <cell r="F1732" t="str">
            <v>A</v>
          </cell>
          <cell r="G1732" t="str">
            <v>A</v>
          </cell>
          <cell r="H1732" t="str">
            <v>N</v>
          </cell>
          <cell r="I1732" t="str">
            <v>Asset</v>
          </cell>
          <cell r="J1732">
            <v>0</v>
          </cell>
          <cell r="K1732">
            <v>0</v>
          </cell>
          <cell r="L1732" t="str">
            <v xml:space="preserve"> </v>
          </cell>
          <cell r="M1732" t="str">
            <v xml:space="preserve"> </v>
          </cell>
          <cell r="N1732">
            <v>0</v>
          </cell>
          <cell r="O1732" t="str">
            <v xml:space="preserve"> </v>
          </cell>
          <cell r="P1732">
            <v>0</v>
          </cell>
          <cell r="Q1732">
            <v>0</v>
          </cell>
          <cell r="R1732" t="str">
            <v xml:space="preserve"> </v>
          </cell>
          <cell r="S1732" t="str">
            <v xml:space="preserve"> </v>
          </cell>
        </row>
        <row r="1733">
          <cell r="B1733">
            <v>190260</v>
          </cell>
          <cell r="C1733" t="str">
            <v>IIUEMMR</v>
          </cell>
          <cell r="D1733" t="str">
            <v>IIUEMMR</v>
          </cell>
          <cell r="E1733">
            <v>367</v>
          </cell>
          <cell r="F1733" t="str">
            <v>A</v>
          </cell>
          <cell r="G1733" t="str">
            <v>A</v>
          </cell>
          <cell r="H1733" t="str">
            <v>N</v>
          </cell>
          <cell r="I1733" t="str">
            <v>Asset</v>
          </cell>
          <cell r="J1733">
            <v>0</v>
          </cell>
          <cell r="K1733">
            <v>0</v>
          </cell>
          <cell r="L1733" t="str">
            <v xml:space="preserve"> </v>
          </cell>
          <cell r="M1733" t="str">
            <v xml:space="preserve"> </v>
          </cell>
          <cell r="N1733">
            <v>0</v>
          </cell>
          <cell r="O1733" t="str">
            <v xml:space="preserve"> </v>
          </cell>
          <cell r="P1733">
            <v>0</v>
          </cell>
          <cell r="Q1733">
            <v>0</v>
          </cell>
          <cell r="R1733" t="str">
            <v xml:space="preserve"> </v>
          </cell>
          <cell r="S1733" t="str">
            <v xml:space="preserve"> </v>
          </cell>
        </row>
        <row r="1734">
          <cell r="B1734">
            <v>190265</v>
          </cell>
          <cell r="C1734" t="str">
            <v>IIUE St Marys PHO</v>
          </cell>
          <cell r="D1734" t="str">
            <v>IIUESt Ma</v>
          </cell>
          <cell r="E1734">
            <v>367</v>
          </cell>
          <cell r="F1734" t="str">
            <v>A</v>
          </cell>
          <cell r="G1734" t="str">
            <v>A</v>
          </cell>
          <cell r="H1734" t="str">
            <v>N</v>
          </cell>
          <cell r="I1734" t="str">
            <v>Asset</v>
          </cell>
          <cell r="J1734">
            <v>0</v>
          </cell>
          <cell r="K1734">
            <v>0</v>
          </cell>
          <cell r="L1734" t="str">
            <v xml:space="preserve"> </v>
          </cell>
          <cell r="M1734" t="str">
            <v xml:space="preserve"> </v>
          </cell>
          <cell r="N1734">
            <v>0</v>
          </cell>
          <cell r="O1734" t="str">
            <v xml:space="preserve"> </v>
          </cell>
          <cell r="P1734">
            <v>0</v>
          </cell>
          <cell r="Q1734">
            <v>0</v>
          </cell>
          <cell r="R1734" t="str">
            <v xml:space="preserve"> </v>
          </cell>
          <cell r="S1734" t="str">
            <v xml:space="preserve"> </v>
          </cell>
        </row>
        <row r="1735">
          <cell r="B1735">
            <v>190270</v>
          </cell>
          <cell r="C1735" t="str">
            <v>IIUESynergy</v>
          </cell>
          <cell r="D1735" t="str">
            <v>IIUESynerg</v>
          </cell>
          <cell r="E1735">
            <v>367</v>
          </cell>
          <cell r="F1735" t="str">
            <v>A</v>
          </cell>
          <cell r="G1735" t="str">
            <v>A</v>
          </cell>
          <cell r="H1735" t="str">
            <v>N</v>
          </cell>
          <cell r="I1735" t="str">
            <v>Asset</v>
          </cell>
          <cell r="J1735">
            <v>0</v>
          </cell>
          <cell r="K1735">
            <v>0</v>
          </cell>
          <cell r="L1735" t="str">
            <v xml:space="preserve"> </v>
          </cell>
          <cell r="M1735" t="str">
            <v xml:space="preserve"> </v>
          </cell>
          <cell r="N1735">
            <v>0</v>
          </cell>
          <cell r="O1735" t="str">
            <v xml:space="preserve"> </v>
          </cell>
          <cell r="P1735">
            <v>0</v>
          </cell>
          <cell r="Q1735">
            <v>0</v>
          </cell>
          <cell r="R1735" t="str">
            <v xml:space="preserve"> </v>
          </cell>
          <cell r="S1735" t="str">
            <v xml:space="preserve"> </v>
          </cell>
        </row>
        <row r="1736">
          <cell r="B1736">
            <v>190275</v>
          </cell>
          <cell r="C1736" t="str">
            <v>IIUETCSC</v>
          </cell>
          <cell r="D1736" t="str">
            <v>IIUETCSC</v>
          </cell>
          <cell r="E1736">
            <v>367</v>
          </cell>
          <cell r="F1736" t="str">
            <v>A</v>
          </cell>
          <cell r="G1736" t="str">
            <v>A</v>
          </cell>
          <cell r="H1736" t="str">
            <v>N</v>
          </cell>
          <cell r="I1736" t="str">
            <v>Asset</v>
          </cell>
          <cell r="J1736">
            <v>0</v>
          </cell>
          <cell r="K1736">
            <v>0</v>
          </cell>
          <cell r="L1736" t="str">
            <v xml:space="preserve"> </v>
          </cell>
          <cell r="M1736" t="str">
            <v xml:space="preserve"> </v>
          </cell>
          <cell r="N1736">
            <v>0</v>
          </cell>
          <cell r="O1736" t="str">
            <v xml:space="preserve"> </v>
          </cell>
          <cell r="P1736">
            <v>0</v>
          </cell>
          <cell r="Q1736">
            <v>0</v>
          </cell>
          <cell r="R1736" t="str">
            <v xml:space="preserve"> </v>
          </cell>
          <cell r="S1736" t="str">
            <v xml:space="preserve"> </v>
          </cell>
        </row>
        <row r="1737">
          <cell r="B1737">
            <v>190280</v>
          </cell>
          <cell r="C1737" t="str">
            <v>IIUE Unconsol Subs OP</v>
          </cell>
          <cell r="D1737" t="str">
            <v>IIUE Uncon</v>
          </cell>
          <cell r="E1737">
            <v>367</v>
          </cell>
          <cell r="F1737" t="str">
            <v>A</v>
          </cell>
          <cell r="G1737" t="str">
            <v>A</v>
          </cell>
          <cell r="H1737" t="str">
            <v>N</v>
          </cell>
          <cell r="I1737" t="str">
            <v>Asset</v>
          </cell>
          <cell r="J1737">
            <v>0</v>
          </cell>
          <cell r="K1737">
            <v>0</v>
          </cell>
          <cell r="L1737" t="str">
            <v xml:space="preserve"> </v>
          </cell>
          <cell r="M1737" t="str">
            <v xml:space="preserve"> </v>
          </cell>
          <cell r="N1737">
            <v>0</v>
          </cell>
          <cell r="O1737" t="str">
            <v xml:space="preserve"> </v>
          </cell>
          <cell r="P1737">
            <v>0</v>
          </cell>
          <cell r="Q1737">
            <v>0</v>
          </cell>
          <cell r="R1737" t="str">
            <v xml:space="preserve"> </v>
          </cell>
          <cell r="S1737" t="str">
            <v xml:space="preserve"> </v>
          </cell>
        </row>
        <row r="1738">
          <cell r="B1738">
            <v>190285</v>
          </cell>
          <cell r="C1738" t="str">
            <v>IIUEJV23MileRdRadiationOncol</v>
          </cell>
          <cell r="D1738" t="str">
            <v>IIUEJV23Mi</v>
          </cell>
          <cell r="E1738">
            <v>367</v>
          </cell>
          <cell r="F1738" t="str">
            <v>A</v>
          </cell>
          <cell r="G1738" t="str">
            <v>A</v>
          </cell>
          <cell r="H1738" t="str">
            <v>N</v>
          </cell>
          <cell r="I1738" t="str">
            <v>Asset</v>
          </cell>
          <cell r="J1738">
            <v>0</v>
          </cell>
          <cell r="K1738">
            <v>0</v>
          </cell>
          <cell r="L1738" t="str">
            <v xml:space="preserve"> </v>
          </cell>
          <cell r="M1738" t="str">
            <v xml:space="preserve"> </v>
          </cell>
          <cell r="N1738">
            <v>0</v>
          </cell>
          <cell r="O1738" t="str">
            <v xml:space="preserve"> </v>
          </cell>
          <cell r="P1738">
            <v>0</v>
          </cell>
          <cell r="Q1738">
            <v>0</v>
          </cell>
          <cell r="R1738" t="str">
            <v xml:space="preserve"> </v>
          </cell>
          <cell r="S1738" t="str">
            <v xml:space="preserve"> </v>
          </cell>
        </row>
        <row r="1739">
          <cell r="B1739">
            <v>190290</v>
          </cell>
          <cell r="C1739" t="str">
            <v>IIUE JV Eastside Associates</v>
          </cell>
          <cell r="D1739" t="str">
            <v>IIUE JV Ea</v>
          </cell>
          <cell r="E1739">
            <v>367</v>
          </cell>
          <cell r="F1739" t="str">
            <v>A</v>
          </cell>
          <cell r="G1739" t="str">
            <v>A</v>
          </cell>
          <cell r="H1739" t="str">
            <v>N</v>
          </cell>
          <cell r="I1739" t="str">
            <v>Asset</v>
          </cell>
          <cell r="J1739">
            <v>0</v>
          </cell>
          <cell r="K1739">
            <v>0</v>
          </cell>
          <cell r="L1739" t="str">
            <v xml:space="preserve"> </v>
          </cell>
          <cell r="M1739" t="str">
            <v xml:space="preserve"> </v>
          </cell>
          <cell r="N1739">
            <v>0</v>
          </cell>
          <cell r="O1739" t="str">
            <v xml:space="preserve"> </v>
          </cell>
          <cell r="P1739">
            <v>0</v>
          </cell>
          <cell r="Q1739">
            <v>0</v>
          </cell>
          <cell r="R1739" t="str">
            <v xml:space="preserve"> </v>
          </cell>
          <cell r="S1739" t="str">
            <v xml:space="preserve"> </v>
          </cell>
        </row>
        <row r="1740">
          <cell r="B1740">
            <v>190295</v>
          </cell>
          <cell r="C1740" t="str">
            <v>IIUE JV Impairment on Invests</v>
          </cell>
          <cell r="D1740" t="str">
            <v>IIUE JV Im</v>
          </cell>
          <cell r="E1740">
            <v>367</v>
          </cell>
          <cell r="F1740" t="str">
            <v>A</v>
          </cell>
          <cell r="G1740" t="str">
            <v>A</v>
          </cell>
          <cell r="H1740" t="str">
            <v>N</v>
          </cell>
          <cell r="I1740" t="str">
            <v>Asset</v>
          </cell>
          <cell r="J1740">
            <v>0</v>
          </cell>
          <cell r="K1740">
            <v>0</v>
          </cell>
          <cell r="L1740" t="str">
            <v xml:space="preserve"> </v>
          </cell>
          <cell r="M1740" t="str">
            <v xml:space="preserve"> </v>
          </cell>
          <cell r="N1740">
            <v>0</v>
          </cell>
          <cell r="O1740" t="str">
            <v xml:space="preserve"> </v>
          </cell>
          <cell r="P1740">
            <v>0</v>
          </cell>
          <cell r="Q1740">
            <v>0</v>
          </cell>
          <cell r="R1740" t="str">
            <v xml:space="preserve"> </v>
          </cell>
          <cell r="S1740" t="str">
            <v xml:space="preserve"> </v>
          </cell>
        </row>
        <row r="1741">
          <cell r="B1741">
            <v>190300</v>
          </cell>
          <cell r="C1741" t="str">
            <v>IIUE JV Mission Health</v>
          </cell>
          <cell r="D1741" t="str">
            <v>IIUE JV Mi</v>
          </cell>
          <cell r="E1741">
            <v>367</v>
          </cell>
          <cell r="F1741" t="str">
            <v>A</v>
          </cell>
          <cell r="G1741" t="str">
            <v>A</v>
          </cell>
          <cell r="H1741" t="str">
            <v>N</v>
          </cell>
          <cell r="I1741" t="str">
            <v>Asset</v>
          </cell>
          <cell r="J1741">
            <v>0</v>
          </cell>
          <cell r="K1741">
            <v>0</v>
          </cell>
          <cell r="L1741" t="str">
            <v xml:space="preserve"> </v>
          </cell>
          <cell r="M1741" t="str">
            <v xml:space="preserve"> </v>
          </cell>
          <cell r="N1741">
            <v>0</v>
          </cell>
          <cell r="O1741" t="str">
            <v xml:space="preserve"> </v>
          </cell>
          <cell r="P1741">
            <v>0</v>
          </cell>
          <cell r="Q1741">
            <v>0</v>
          </cell>
          <cell r="R1741" t="str">
            <v xml:space="preserve"> </v>
          </cell>
          <cell r="S1741" t="str">
            <v xml:space="preserve"> </v>
          </cell>
        </row>
        <row r="1742">
          <cell r="B1742">
            <v>190305</v>
          </cell>
          <cell r="C1742" t="str">
            <v>IIUE JV PMHC</v>
          </cell>
          <cell r="D1742" t="str">
            <v>IIUE JV PM</v>
          </cell>
          <cell r="E1742">
            <v>367</v>
          </cell>
          <cell r="F1742" t="str">
            <v>A</v>
          </cell>
          <cell r="G1742" t="str">
            <v>A</v>
          </cell>
          <cell r="H1742" t="str">
            <v>N</v>
          </cell>
          <cell r="I1742" t="str">
            <v>Asset</v>
          </cell>
          <cell r="J1742">
            <v>0</v>
          </cell>
          <cell r="K1742">
            <v>0</v>
          </cell>
          <cell r="L1742" t="str">
            <v xml:space="preserve"> </v>
          </cell>
          <cell r="M1742" t="str">
            <v xml:space="preserve"> </v>
          </cell>
          <cell r="N1742">
            <v>0</v>
          </cell>
          <cell r="O1742" t="str">
            <v xml:space="preserve"> </v>
          </cell>
          <cell r="P1742">
            <v>0</v>
          </cell>
          <cell r="Q1742">
            <v>0</v>
          </cell>
          <cell r="R1742" t="str">
            <v xml:space="preserve"> </v>
          </cell>
          <cell r="S1742" t="str">
            <v xml:space="preserve"> </v>
          </cell>
        </row>
        <row r="1743">
          <cell r="B1743">
            <v>190310</v>
          </cell>
          <cell r="C1743" t="str">
            <v>IIUE JV PPIM</v>
          </cell>
          <cell r="D1743" t="str">
            <v>IIUE JV PP</v>
          </cell>
          <cell r="E1743">
            <v>367</v>
          </cell>
          <cell r="F1743" t="str">
            <v>A</v>
          </cell>
          <cell r="G1743" t="str">
            <v>A</v>
          </cell>
          <cell r="H1743" t="str">
            <v>N</v>
          </cell>
          <cell r="I1743" t="str">
            <v>Asset</v>
          </cell>
          <cell r="J1743">
            <v>0</v>
          </cell>
          <cell r="K1743">
            <v>0</v>
          </cell>
          <cell r="L1743" t="str">
            <v xml:space="preserve"> </v>
          </cell>
          <cell r="M1743" t="str">
            <v xml:space="preserve"> </v>
          </cell>
          <cell r="N1743">
            <v>0</v>
          </cell>
          <cell r="O1743" t="str">
            <v xml:space="preserve"> </v>
          </cell>
          <cell r="P1743">
            <v>0</v>
          </cell>
          <cell r="Q1743">
            <v>0</v>
          </cell>
          <cell r="R1743" t="str">
            <v xml:space="preserve"> </v>
          </cell>
          <cell r="S1743" t="str">
            <v xml:space="preserve"> </v>
          </cell>
        </row>
        <row r="1744">
          <cell r="B1744">
            <v>190315</v>
          </cell>
          <cell r="C1744" t="str">
            <v>IIUE JV Providence Venture LLC</v>
          </cell>
          <cell r="D1744" t="str">
            <v>IIUE JV Pr</v>
          </cell>
          <cell r="E1744">
            <v>367</v>
          </cell>
          <cell r="F1744" t="str">
            <v>A</v>
          </cell>
          <cell r="G1744" t="str">
            <v>A</v>
          </cell>
          <cell r="H1744" t="str">
            <v>N</v>
          </cell>
          <cell r="I1744" t="str">
            <v>Asset</v>
          </cell>
          <cell r="J1744">
            <v>0</v>
          </cell>
          <cell r="K1744">
            <v>0</v>
          </cell>
          <cell r="L1744" t="str">
            <v xml:space="preserve"> </v>
          </cell>
          <cell r="M1744" t="str">
            <v xml:space="preserve"> </v>
          </cell>
          <cell r="N1744">
            <v>0</v>
          </cell>
          <cell r="O1744" t="str">
            <v xml:space="preserve"> </v>
          </cell>
          <cell r="P1744">
            <v>0</v>
          </cell>
          <cell r="Q1744">
            <v>0</v>
          </cell>
          <cell r="R1744" t="str">
            <v xml:space="preserve"> </v>
          </cell>
          <cell r="S1744" t="str">
            <v xml:space="preserve"> </v>
          </cell>
        </row>
        <row r="1745">
          <cell r="B1745">
            <v>190320</v>
          </cell>
          <cell r="C1745" t="str">
            <v>IIUE JV Warde Medical Lab</v>
          </cell>
          <cell r="D1745" t="str">
            <v>IIUE JV Wa</v>
          </cell>
          <cell r="E1745">
            <v>367</v>
          </cell>
          <cell r="F1745" t="str">
            <v>A</v>
          </cell>
          <cell r="G1745" t="str">
            <v>A</v>
          </cell>
          <cell r="H1745" t="str">
            <v>N</v>
          </cell>
          <cell r="I1745" t="str">
            <v>Asset</v>
          </cell>
          <cell r="J1745">
            <v>0</v>
          </cell>
          <cell r="K1745">
            <v>0</v>
          </cell>
          <cell r="L1745" t="str">
            <v xml:space="preserve"> </v>
          </cell>
          <cell r="M1745" t="str">
            <v xml:space="preserve"> </v>
          </cell>
          <cell r="N1745">
            <v>0</v>
          </cell>
          <cell r="O1745" t="str">
            <v xml:space="preserve"> </v>
          </cell>
          <cell r="P1745">
            <v>0</v>
          </cell>
          <cell r="Q1745">
            <v>0</v>
          </cell>
          <cell r="R1745" t="str">
            <v xml:space="preserve"> </v>
          </cell>
          <cell r="S1745" t="str">
            <v xml:space="preserve"> </v>
          </cell>
        </row>
        <row r="1746">
          <cell r="B1746">
            <v>190325</v>
          </cell>
          <cell r="C1746" t="str">
            <v>IIUE  Open MRI</v>
          </cell>
          <cell r="D1746" t="str">
            <v>IIUE  Open</v>
          </cell>
          <cell r="E1746">
            <v>367</v>
          </cell>
          <cell r="F1746" t="str">
            <v>A</v>
          </cell>
          <cell r="G1746" t="str">
            <v>A</v>
          </cell>
          <cell r="H1746" t="str">
            <v>N</v>
          </cell>
          <cell r="I1746" t="str">
            <v>Asset</v>
          </cell>
          <cell r="J1746">
            <v>0</v>
          </cell>
          <cell r="K1746">
            <v>0</v>
          </cell>
          <cell r="L1746" t="str">
            <v xml:space="preserve"> </v>
          </cell>
          <cell r="M1746" t="str">
            <v xml:space="preserve"> </v>
          </cell>
          <cell r="N1746">
            <v>0</v>
          </cell>
          <cell r="O1746" t="str">
            <v xml:space="preserve"> </v>
          </cell>
          <cell r="P1746">
            <v>0</v>
          </cell>
          <cell r="Q1746">
            <v>0</v>
          </cell>
          <cell r="R1746" t="str">
            <v xml:space="preserve"> </v>
          </cell>
          <cell r="S1746" t="str">
            <v xml:space="preserve"> </v>
          </cell>
        </row>
        <row r="1747">
          <cell r="B1747">
            <v>190330</v>
          </cell>
          <cell r="C1747" t="str">
            <v>IIUE ADJO</v>
          </cell>
          <cell r="D1747" t="str">
            <v>IIUE ADJO</v>
          </cell>
          <cell r="E1747">
            <v>367</v>
          </cell>
          <cell r="F1747" t="str">
            <v>A</v>
          </cell>
          <cell r="G1747" t="str">
            <v>A</v>
          </cell>
          <cell r="H1747" t="str">
            <v>N</v>
          </cell>
          <cell r="I1747" t="str">
            <v>Asset</v>
          </cell>
          <cell r="J1747">
            <v>0</v>
          </cell>
          <cell r="K1747">
            <v>0</v>
          </cell>
          <cell r="L1747" t="str">
            <v xml:space="preserve"> </v>
          </cell>
          <cell r="M1747" t="str">
            <v xml:space="preserve"> </v>
          </cell>
          <cell r="N1747">
            <v>0</v>
          </cell>
          <cell r="O1747" t="str">
            <v xml:space="preserve"> </v>
          </cell>
          <cell r="P1747">
            <v>0</v>
          </cell>
          <cell r="Q1747">
            <v>0</v>
          </cell>
          <cell r="R1747" t="str">
            <v xml:space="preserve"> </v>
          </cell>
          <cell r="S1747" t="str">
            <v xml:space="preserve"> </v>
          </cell>
        </row>
        <row r="1748">
          <cell r="B1748">
            <v>190335</v>
          </cell>
          <cell r="C1748" t="str">
            <v>IIUE Advent Partners</v>
          </cell>
          <cell r="D1748" t="str">
            <v>IIUE Adven</v>
          </cell>
          <cell r="E1748">
            <v>367</v>
          </cell>
          <cell r="F1748" t="str">
            <v>A</v>
          </cell>
          <cell r="G1748" t="str">
            <v>A</v>
          </cell>
          <cell r="H1748" t="str">
            <v>N</v>
          </cell>
          <cell r="I1748" t="str">
            <v>Asset</v>
          </cell>
          <cell r="J1748">
            <v>0</v>
          </cell>
          <cell r="K1748">
            <v>0</v>
          </cell>
          <cell r="L1748" t="str">
            <v xml:space="preserve"> </v>
          </cell>
          <cell r="M1748" t="str">
            <v xml:space="preserve"> </v>
          </cell>
          <cell r="N1748">
            <v>0</v>
          </cell>
          <cell r="O1748" t="str">
            <v xml:space="preserve"> </v>
          </cell>
          <cell r="P1748">
            <v>0</v>
          </cell>
          <cell r="Q1748">
            <v>0</v>
          </cell>
          <cell r="R1748" t="str">
            <v xml:space="preserve"> </v>
          </cell>
          <cell r="S1748" t="str">
            <v xml:space="preserve"> </v>
          </cell>
        </row>
        <row r="1749">
          <cell r="B1749">
            <v>190340</v>
          </cell>
          <cell r="C1749" t="str">
            <v>IIUE Anchor Bay Leasing</v>
          </cell>
          <cell r="D1749" t="str">
            <v>IIUE Ancho</v>
          </cell>
          <cell r="E1749">
            <v>367</v>
          </cell>
          <cell r="F1749" t="str">
            <v>A</v>
          </cell>
          <cell r="G1749" t="str">
            <v>A</v>
          </cell>
          <cell r="H1749" t="str">
            <v>N</v>
          </cell>
          <cell r="I1749" t="str">
            <v>Asset</v>
          </cell>
          <cell r="J1749">
            <v>0</v>
          </cell>
          <cell r="K1749">
            <v>0</v>
          </cell>
          <cell r="L1749" t="str">
            <v xml:space="preserve"> </v>
          </cell>
          <cell r="M1749" t="str">
            <v xml:space="preserve"> </v>
          </cell>
          <cell r="N1749">
            <v>0</v>
          </cell>
          <cell r="O1749" t="str">
            <v xml:space="preserve"> </v>
          </cell>
          <cell r="P1749">
            <v>0</v>
          </cell>
          <cell r="Q1749">
            <v>0</v>
          </cell>
          <cell r="R1749" t="str">
            <v xml:space="preserve"> </v>
          </cell>
          <cell r="S1749" t="str">
            <v xml:space="preserve"> </v>
          </cell>
        </row>
        <row r="1750">
          <cell r="B1750">
            <v>190345</v>
          </cell>
          <cell r="C1750" t="str">
            <v>IIUE Dynamic Rehabilitate</v>
          </cell>
          <cell r="D1750" t="str">
            <v>IIUE Dynam</v>
          </cell>
          <cell r="E1750">
            <v>367</v>
          </cell>
          <cell r="F1750" t="str">
            <v>A</v>
          </cell>
          <cell r="G1750" t="str">
            <v>A</v>
          </cell>
          <cell r="H1750" t="str">
            <v>N</v>
          </cell>
          <cell r="I1750" t="str">
            <v>Asset</v>
          </cell>
          <cell r="J1750">
            <v>0</v>
          </cell>
          <cell r="K1750">
            <v>0</v>
          </cell>
          <cell r="L1750" t="str">
            <v xml:space="preserve"> </v>
          </cell>
          <cell r="M1750" t="str">
            <v xml:space="preserve"> </v>
          </cell>
          <cell r="N1750">
            <v>0</v>
          </cell>
          <cell r="O1750" t="str">
            <v xml:space="preserve"> </v>
          </cell>
          <cell r="P1750">
            <v>0</v>
          </cell>
          <cell r="Q1750">
            <v>0</v>
          </cell>
          <cell r="R1750" t="str">
            <v xml:space="preserve"> </v>
          </cell>
          <cell r="S1750" t="str">
            <v xml:space="preserve"> </v>
          </cell>
        </row>
        <row r="1751">
          <cell r="B1751">
            <v>190350</v>
          </cell>
          <cell r="C1751" t="str">
            <v>IIUE Eastside Assoc</v>
          </cell>
          <cell r="D1751" t="str">
            <v>IIUE Easts</v>
          </cell>
          <cell r="E1751">
            <v>367</v>
          </cell>
          <cell r="F1751" t="str">
            <v>A</v>
          </cell>
          <cell r="G1751" t="str">
            <v>A</v>
          </cell>
          <cell r="H1751" t="str">
            <v>N</v>
          </cell>
          <cell r="I1751" t="str">
            <v>Asset</v>
          </cell>
          <cell r="J1751">
            <v>0</v>
          </cell>
          <cell r="K1751">
            <v>0</v>
          </cell>
          <cell r="L1751" t="str">
            <v xml:space="preserve"> </v>
          </cell>
          <cell r="M1751" t="str">
            <v xml:space="preserve"> </v>
          </cell>
          <cell r="N1751">
            <v>0</v>
          </cell>
          <cell r="O1751" t="str">
            <v xml:space="preserve"> </v>
          </cell>
          <cell r="P1751">
            <v>0</v>
          </cell>
          <cell r="Q1751">
            <v>0</v>
          </cell>
          <cell r="R1751" t="str">
            <v xml:space="preserve"> </v>
          </cell>
          <cell r="S1751" t="str">
            <v xml:space="preserve"> </v>
          </cell>
        </row>
        <row r="1752">
          <cell r="B1752">
            <v>190355</v>
          </cell>
          <cell r="C1752" t="str">
            <v>IIUE EMS Joint Venture</v>
          </cell>
          <cell r="D1752" t="str">
            <v>IIUE EMS J</v>
          </cell>
          <cell r="E1752">
            <v>367</v>
          </cell>
          <cell r="F1752" t="str">
            <v>A</v>
          </cell>
          <cell r="G1752" t="str">
            <v>A</v>
          </cell>
          <cell r="H1752" t="str">
            <v>N</v>
          </cell>
          <cell r="I1752" t="str">
            <v>Asset</v>
          </cell>
          <cell r="J1752">
            <v>0</v>
          </cell>
          <cell r="K1752">
            <v>0</v>
          </cell>
          <cell r="L1752" t="str">
            <v xml:space="preserve"> </v>
          </cell>
          <cell r="M1752" t="str">
            <v xml:space="preserve"> </v>
          </cell>
          <cell r="N1752">
            <v>0</v>
          </cell>
          <cell r="O1752" t="str">
            <v xml:space="preserve"> </v>
          </cell>
          <cell r="P1752">
            <v>0</v>
          </cell>
          <cell r="Q1752">
            <v>0</v>
          </cell>
          <cell r="R1752" t="str">
            <v xml:space="preserve"> </v>
          </cell>
          <cell r="S1752" t="str">
            <v xml:space="preserve"> </v>
          </cell>
        </row>
        <row r="1753">
          <cell r="B1753">
            <v>190360</v>
          </cell>
          <cell r="C1753" t="str">
            <v>IIUE Eye Surgery Ctr</v>
          </cell>
          <cell r="D1753" t="str">
            <v>IIUE Eye S</v>
          </cell>
          <cell r="E1753">
            <v>367</v>
          </cell>
          <cell r="F1753" t="str">
            <v>A</v>
          </cell>
          <cell r="G1753" t="str">
            <v>A</v>
          </cell>
          <cell r="H1753" t="str">
            <v>N</v>
          </cell>
          <cell r="I1753" t="str">
            <v>Asset</v>
          </cell>
          <cell r="J1753">
            <v>0</v>
          </cell>
          <cell r="K1753">
            <v>0</v>
          </cell>
          <cell r="L1753" t="str">
            <v xml:space="preserve"> </v>
          </cell>
          <cell r="M1753" t="str">
            <v xml:space="preserve"> </v>
          </cell>
          <cell r="N1753">
            <v>0</v>
          </cell>
          <cell r="O1753" t="str">
            <v xml:space="preserve"> </v>
          </cell>
          <cell r="P1753">
            <v>0</v>
          </cell>
          <cell r="Q1753">
            <v>0</v>
          </cell>
          <cell r="R1753" t="str">
            <v xml:space="preserve"> </v>
          </cell>
          <cell r="S1753" t="str">
            <v xml:space="preserve"> </v>
          </cell>
        </row>
        <row r="1754">
          <cell r="B1754">
            <v>190365</v>
          </cell>
          <cell r="C1754" t="str">
            <v>IIUE General</v>
          </cell>
          <cell r="D1754" t="str">
            <v>IIUE Gener</v>
          </cell>
          <cell r="E1754">
            <v>367</v>
          </cell>
          <cell r="F1754" t="str">
            <v>A</v>
          </cell>
          <cell r="G1754" t="str">
            <v>A</v>
          </cell>
          <cell r="H1754" t="str">
            <v>N</v>
          </cell>
          <cell r="I1754" t="str">
            <v>Asset</v>
          </cell>
          <cell r="J1754">
            <v>0</v>
          </cell>
          <cell r="K1754">
            <v>0</v>
          </cell>
          <cell r="L1754" t="str">
            <v xml:space="preserve"> </v>
          </cell>
          <cell r="M1754" t="str">
            <v xml:space="preserve"> </v>
          </cell>
          <cell r="N1754">
            <v>0</v>
          </cell>
          <cell r="O1754" t="str">
            <v xml:space="preserve"> </v>
          </cell>
          <cell r="P1754">
            <v>0</v>
          </cell>
          <cell r="Q1754">
            <v>0</v>
          </cell>
          <cell r="R1754" t="str">
            <v xml:space="preserve"> </v>
          </cell>
          <cell r="S1754" t="str">
            <v xml:space="preserve"> </v>
          </cell>
        </row>
        <row r="1755">
          <cell r="B1755">
            <v>190370</v>
          </cell>
          <cell r="C1755" t="str">
            <v>IIUE HCL</v>
          </cell>
          <cell r="D1755" t="str">
            <v>IIUE HCL</v>
          </cell>
          <cell r="E1755">
            <v>367</v>
          </cell>
          <cell r="F1755" t="str">
            <v>A</v>
          </cell>
          <cell r="G1755" t="str">
            <v>A</v>
          </cell>
          <cell r="H1755" t="str">
            <v>N</v>
          </cell>
          <cell r="I1755" t="str">
            <v>Asset</v>
          </cell>
          <cell r="J1755">
            <v>0</v>
          </cell>
          <cell r="K1755">
            <v>0</v>
          </cell>
          <cell r="L1755" t="str">
            <v xml:space="preserve"> </v>
          </cell>
          <cell r="M1755" t="str">
            <v xml:space="preserve"> </v>
          </cell>
          <cell r="N1755">
            <v>0</v>
          </cell>
          <cell r="O1755" t="str">
            <v xml:space="preserve"> </v>
          </cell>
          <cell r="P1755">
            <v>0</v>
          </cell>
          <cell r="Q1755">
            <v>0</v>
          </cell>
          <cell r="R1755" t="str">
            <v xml:space="preserve"> </v>
          </cell>
          <cell r="S1755" t="str">
            <v xml:space="preserve"> </v>
          </cell>
        </row>
        <row r="1756">
          <cell r="B1756">
            <v>190375</v>
          </cell>
          <cell r="C1756" t="str">
            <v>IIUE Macomb MRI</v>
          </cell>
          <cell r="D1756" t="str">
            <v>IIUE Macom</v>
          </cell>
          <cell r="E1756">
            <v>367</v>
          </cell>
          <cell r="F1756" t="str">
            <v>A</v>
          </cell>
          <cell r="G1756" t="str">
            <v>A</v>
          </cell>
          <cell r="H1756" t="str">
            <v>N</v>
          </cell>
          <cell r="I1756" t="str">
            <v>Asset</v>
          </cell>
          <cell r="J1756">
            <v>0</v>
          </cell>
          <cell r="K1756">
            <v>0</v>
          </cell>
          <cell r="L1756" t="str">
            <v xml:space="preserve"> </v>
          </cell>
          <cell r="M1756" t="str">
            <v xml:space="preserve"> </v>
          </cell>
          <cell r="N1756">
            <v>0</v>
          </cell>
          <cell r="O1756" t="str">
            <v xml:space="preserve"> </v>
          </cell>
          <cell r="P1756">
            <v>0</v>
          </cell>
          <cell r="Q1756">
            <v>0</v>
          </cell>
          <cell r="R1756" t="str">
            <v xml:space="preserve"> </v>
          </cell>
          <cell r="S1756" t="str">
            <v xml:space="preserve"> </v>
          </cell>
        </row>
        <row r="1757">
          <cell r="B1757">
            <v>190380</v>
          </cell>
          <cell r="C1757" t="str">
            <v>IIUE Mission Health</v>
          </cell>
          <cell r="D1757" t="str">
            <v>IIUE Missi</v>
          </cell>
          <cell r="E1757">
            <v>367</v>
          </cell>
          <cell r="F1757" t="str">
            <v>A</v>
          </cell>
          <cell r="G1757" t="str">
            <v>A</v>
          </cell>
          <cell r="H1757" t="str">
            <v>N</v>
          </cell>
          <cell r="I1757" t="str">
            <v>Asset</v>
          </cell>
          <cell r="J1757">
            <v>0</v>
          </cell>
          <cell r="K1757">
            <v>0</v>
          </cell>
          <cell r="L1757" t="str">
            <v xml:space="preserve"> </v>
          </cell>
          <cell r="M1757" t="str">
            <v xml:space="preserve"> </v>
          </cell>
          <cell r="N1757">
            <v>0</v>
          </cell>
          <cell r="O1757" t="str">
            <v xml:space="preserve"> </v>
          </cell>
          <cell r="P1757">
            <v>0</v>
          </cell>
          <cell r="Q1757">
            <v>0</v>
          </cell>
          <cell r="R1757" t="str">
            <v xml:space="preserve"> </v>
          </cell>
          <cell r="S1757" t="str">
            <v xml:space="preserve"> </v>
          </cell>
        </row>
        <row r="1758">
          <cell r="B1758">
            <v>190385</v>
          </cell>
          <cell r="C1758" t="str">
            <v>IIUE PMHC</v>
          </cell>
          <cell r="D1758" t="str">
            <v>IIUE PMHC</v>
          </cell>
          <cell r="E1758">
            <v>367</v>
          </cell>
          <cell r="F1758" t="str">
            <v>A</v>
          </cell>
          <cell r="G1758" t="str">
            <v>A</v>
          </cell>
          <cell r="H1758" t="str">
            <v>N</v>
          </cell>
          <cell r="I1758" t="str">
            <v>Asset</v>
          </cell>
          <cell r="J1758">
            <v>0</v>
          </cell>
          <cell r="K1758">
            <v>0</v>
          </cell>
          <cell r="L1758" t="str">
            <v xml:space="preserve"> </v>
          </cell>
          <cell r="M1758" t="str">
            <v xml:space="preserve"> </v>
          </cell>
          <cell r="N1758">
            <v>0</v>
          </cell>
          <cell r="O1758" t="str">
            <v xml:space="preserve"> </v>
          </cell>
          <cell r="P1758">
            <v>0</v>
          </cell>
          <cell r="Q1758">
            <v>0</v>
          </cell>
          <cell r="R1758" t="str">
            <v xml:space="preserve"> </v>
          </cell>
          <cell r="S1758" t="str">
            <v xml:space="preserve"> </v>
          </cell>
        </row>
        <row r="1759">
          <cell r="B1759">
            <v>190390</v>
          </cell>
          <cell r="C1759" t="str">
            <v>IIUE Pointe Plaza</v>
          </cell>
          <cell r="D1759" t="str">
            <v>IIUE Point</v>
          </cell>
          <cell r="E1759">
            <v>367</v>
          </cell>
          <cell r="F1759" t="str">
            <v>A</v>
          </cell>
          <cell r="G1759" t="str">
            <v>A</v>
          </cell>
          <cell r="H1759" t="str">
            <v>N</v>
          </cell>
          <cell r="I1759" t="str">
            <v>Asset</v>
          </cell>
          <cell r="J1759">
            <v>0</v>
          </cell>
          <cell r="K1759">
            <v>0</v>
          </cell>
          <cell r="L1759" t="str">
            <v xml:space="preserve"> </v>
          </cell>
          <cell r="M1759" t="str">
            <v xml:space="preserve"> </v>
          </cell>
          <cell r="N1759">
            <v>0</v>
          </cell>
          <cell r="O1759" t="str">
            <v xml:space="preserve"> </v>
          </cell>
          <cell r="P1759">
            <v>0</v>
          </cell>
          <cell r="Q1759">
            <v>0</v>
          </cell>
          <cell r="R1759" t="str">
            <v xml:space="preserve"> </v>
          </cell>
          <cell r="S1759" t="str">
            <v xml:space="preserve"> </v>
          </cell>
        </row>
        <row r="1760">
          <cell r="B1760">
            <v>190395</v>
          </cell>
          <cell r="C1760" t="str">
            <v>IIUE PPIM</v>
          </cell>
          <cell r="D1760" t="str">
            <v>IIUE PPIM</v>
          </cell>
          <cell r="E1760">
            <v>367</v>
          </cell>
          <cell r="F1760" t="str">
            <v>A</v>
          </cell>
          <cell r="G1760" t="str">
            <v>A</v>
          </cell>
          <cell r="H1760" t="str">
            <v>N</v>
          </cell>
          <cell r="I1760" t="str">
            <v>Asset</v>
          </cell>
          <cell r="J1760">
            <v>0</v>
          </cell>
          <cell r="K1760">
            <v>0</v>
          </cell>
          <cell r="L1760" t="str">
            <v xml:space="preserve"> </v>
          </cell>
          <cell r="M1760" t="str">
            <v xml:space="preserve"> </v>
          </cell>
          <cell r="N1760">
            <v>0</v>
          </cell>
          <cell r="O1760" t="str">
            <v xml:space="preserve"> </v>
          </cell>
          <cell r="P1760">
            <v>0</v>
          </cell>
          <cell r="Q1760">
            <v>0</v>
          </cell>
          <cell r="R1760" t="str">
            <v xml:space="preserve"> </v>
          </cell>
          <cell r="S1760" t="str">
            <v xml:space="preserve"> </v>
          </cell>
        </row>
        <row r="1761">
          <cell r="B1761">
            <v>190400</v>
          </cell>
          <cell r="C1761" t="str">
            <v>IIUE Prov Venture LLC</v>
          </cell>
          <cell r="D1761" t="str">
            <v>IIUE Prov</v>
          </cell>
          <cell r="E1761">
            <v>367</v>
          </cell>
          <cell r="F1761" t="str">
            <v>A</v>
          </cell>
          <cell r="G1761" t="str">
            <v>A</v>
          </cell>
          <cell r="H1761" t="str">
            <v>N</v>
          </cell>
          <cell r="I1761" t="str">
            <v>Asset</v>
          </cell>
          <cell r="J1761">
            <v>0</v>
          </cell>
          <cell r="K1761">
            <v>0</v>
          </cell>
          <cell r="L1761" t="str">
            <v xml:space="preserve"> </v>
          </cell>
          <cell r="M1761" t="str">
            <v xml:space="preserve"> </v>
          </cell>
          <cell r="N1761">
            <v>0</v>
          </cell>
          <cell r="O1761" t="str">
            <v xml:space="preserve"> </v>
          </cell>
          <cell r="P1761">
            <v>0</v>
          </cell>
          <cell r="Q1761">
            <v>0</v>
          </cell>
          <cell r="R1761" t="str">
            <v xml:space="preserve"> </v>
          </cell>
          <cell r="S1761" t="str">
            <v xml:space="preserve"> </v>
          </cell>
        </row>
        <row r="1762">
          <cell r="B1762">
            <v>190405</v>
          </cell>
          <cell r="C1762" t="str">
            <v>IIUE Radiation Ther JV</v>
          </cell>
          <cell r="D1762" t="str">
            <v>IIUE Radia</v>
          </cell>
          <cell r="E1762">
            <v>367</v>
          </cell>
          <cell r="F1762" t="str">
            <v>A</v>
          </cell>
          <cell r="G1762" t="str">
            <v>A</v>
          </cell>
          <cell r="H1762" t="str">
            <v>N</v>
          </cell>
          <cell r="I1762" t="str">
            <v>Asset</v>
          </cell>
          <cell r="J1762">
            <v>0</v>
          </cell>
          <cell r="K1762">
            <v>0</v>
          </cell>
          <cell r="L1762" t="str">
            <v xml:space="preserve"> </v>
          </cell>
          <cell r="M1762" t="str">
            <v xml:space="preserve"> </v>
          </cell>
          <cell r="N1762">
            <v>0</v>
          </cell>
          <cell r="O1762" t="str">
            <v xml:space="preserve"> </v>
          </cell>
          <cell r="P1762">
            <v>0</v>
          </cell>
          <cell r="Q1762">
            <v>0</v>
          </cell>
          <cell r="R1762" t="str">
            <v xml:space="preserve"> </v>
          </cell>
          <cell r="S1762" t="str">
            <v xml:space="preserve"> </v>
          </cell>
        </row>
        <row r="1763">
          <cell r="B1763">
            <v>190410</v>
          </cell>
          <cell r="C1763" t="str">
            <v>IIUE Tri Hospital MRI</v>
          </cell>
          <cell r="D1763" t="str">
            <v>IIUE Tri H</v>
          </cell>
          <cell r="E1763">
            <v>367</v>
          </cell>
          <cell r="F1763" t="str">
            <v>A</v>
          </cell>
          <cell r="G1763" t="str">
            <v>A</v>
          </cell>
          <cell r="H1763" t="str">
            <v>N</v>
          </cell>
          <cell r="I1763" t="str">
            <v>Asset</v>
          </cell>
          <cell r="J1763">
            <v>0</v>
          </cell>
          <cell r="K1763">
            <v>0</v>
          </cell>
          <cell r="L1763" t="str">
            <v xml:space="preserve"> </v>
          </cell>
          <cell r="M1763" t="str">
            <v xml:space="preserve"> </v>
          </cell>
          <cell r="N1763">
            <v>0</v>
          </cell>
          <cell r="O1763" t="str">
            <v xml:space="preserve"> </v>
          </cell>
          <cell r="P1763">
            <v>0</v>
          </cell>
          <cell r="Q1763">
            <v>0</v>
          </cell>
          <cell r="R1763" t="str">
            <v xml:space="preserve"> </v>
          </cell>
          <cell r="S1763" t="str">
            <v xml:space="preserve"> </v>
          </cell>
        </row>
        <row r="1764">
          <cell r="B1764">
            <v>190415</v>
          </cell>
          <cell r="C1764" t="str">
            <v>IIUE United Radiologists</v>
          </cell>
          <cell r="D1764" t="str">
            <v>IIUE Unite</v>
          </cell>
          <cell r="E1764">
            <v>367</v>
          </cell>
          <cell r="F1764" t="str">
            <v>A</v>
          </cell>
          <cell r="G1764" t="str">
            <v>A</v>
          </cell>
          <cell r="H1764" t="str">
            <v>N</v>
          </cell>
          <cell r="I1764" t="str">
            <v>Asset</v>
          </cell>
          <cell r="J1764">
            <v>0</v>
          </cell>
          <cell r="K1764">
            <v>0</v>
          </cell>
          <cell r="L1764" t="str">
            <v xml:space="preserve"> </v>
          </cell>
          <cell r="M1764" t="str">
            <v xml:space="preserve"> </v>
          </cell>
          <cell r="N1764">
            <v>0</v>
          </cell>
          <cell r="O1764" t="str">
            <v xml:space="preserve"> </v>
          </cell>
          <cell r="P1764">
            <v>0</v>
          </cell>
          <cell r="Q1764">
            <v>0</v>
          </cell>
          <cell r="R1764" t="str">
            <v xml:space="preserve"> </v>
          </cell>
          <cell r="S1764" t="str">
            <v xml:space="preserve"> </v>
          </cell>
        </row>
        <row r="1765">
          <cell r="B1765">
            <v>190420</v>
          </cell>
          <cell r="C1765" t="str">
            <v>IIUE Warde Medical Lab</v>
          </cell>
          <cell r="D1765" t="str">
            <v>IIUE Warde</v>
          </cell>
          <cell r="E1765">
            <v>367</v>
          </cell>
          <cell r="F1765" t="str">
            <v>A</v>
          </cell>
          <cell r="G1765" t="str">
            <v>A</v>
          </cell>
          <cell r="H1765" t="str">
            <v>N</v>
          </cell>
          <cell r="I1765" t="str">
            <v>Asset</v>
          </cell>
          <cell r="J1765">
            <v>0</v>
          </cell>
          <cell r="K1765">
            <v>0</v>
          </cell>
          <cell r="L1765" t="str">
            <v xml:space="preserve"> </v>
          </cell>
          <cell r="M1765" t="str">
            <v xml:space="preserve"> </v>
          </cell>
          <cell r="N1765">
            <v>0</v>
          </cell>
          <cell r="O1765" t="str">
            <v xml:space="preserve"> </v>
          </cell>
          <cell r="P1765">
            <v>0</v>
          </cell>
          <cell r="Q1765">
            <v>0</v>
          </cell>
          <cell r="R1765" t="str">
            <v xml:space="preserve"> </v>
          </cell>
          <cell r="S1765" t="str">
            <v xml:space="preserve"> </v>
          </cell>
        </row>
        <row r="1766">
          <cell r="B1766">
            <v>190425</v>
          </cell>
          <cell r="C1766" t="str">
            <v>IIUE Wayne Macomb MRI</v>
          </cell>
          <cell r="D1766" t="str">
            <v>IIUE Wayne</v>
          </cell>
          <cell r="E1766">
            <v>367</v>
          </cell>
          <cell r="F1766" t="str">
            <v>A</v>
          </cell>
          <cell r="G1766" t="str">
            <v>A</v>
          </cell>
          <cell r="H1766" t="str">
            <v>N</v>
          </cell>
          <cell r="I1766" t="str">
            <v>Asset</v>
          </cell>
          <cell r="J1766">
            <v>0</v>
          </cell>
          <cell r="K1766">
            <v>0</v>
          </cell>
          <cell r="L1766" t="str">
            <v xml:space="preserve"> </v>
          </cell>
          <cell r="M1766" t="str">
            <v xml:space="preserve"> </v>
          </cell>
          <cell r="N1766">
            <v>0</v>
          </cell>
          <cell r="O1766" t="str">
            <v xml:space="preserve"> </v>
          </cell>
          <cell r="P1766">
            <v>0</v>
          </cell>
          <cell r="Q1766">
            <v>0</v>
          </cell>
          <cell r="R1766" t="str">
            <v xml:space="preserve"> </v>
          </cell>
          <cell r="S1766" t="str">
            <v xml:space="preserve"> </v>
          </cell>
        </row>
        <row r="1767">
          <cell r="B1767">
            <v>190430</v>
          </cell>
          <cell r="C1767" t="str">
            <v>IIUE Westmarket</v>
          </cell>
          <cell r="D1767" t="str">
            <v>IIUE Westm</v>
          </cell>
          <cell r="E1767">
            <v>367</v>
          </cell>
          <cell r="F1767" t="str">
            <v>A</v>
          </cell>
          <cell r="G1767" t="str">
            <v>A</v>
          </cell>
          <cell r="H1767" t="str">
            <v>N</v>
          </cell>
          <cell r="I1767" t="str">
            <v>Asset</v>
          </cell>
          <cell r="J1767">
            <v>0</v>
          </cell>
          <cell r="K1767">
            <v>0</v>
          </cell>
          <cell r="L1767" t="str">
            <v xml:space="preserve"> </v>
          </cell>
          <cell r="M1767" t="str">
            <v xml:space="preserve"> </v>
          </cell>
          <cell r="N1767">
            <v>0</v>
          </cell>
          <cell r="O1767" t="str">
            <v xml:space="preserve"> </v>
          </cell>
          <cell r="P1767">
            <v>0</v>
          </cell>
          <cell r="Q1767">
            <v>0</v>
          </cell>
          <cell r="R1767" t="str">
            <v xml:space="preserve"> </v>
          </cell>
          <cell r="S1767" t="str">
            <v xml:space="preserve"> </v>
          </cell>
        </row>
        <row r="1768">
          <cell r="B1768">
            <v>190435</v>
          </cell>
          <cell r="C1768" t="str">
            <v>IIUE White Oaks Lakeside</v>
          </cell>
          <cell r="D1768" t="str">
            <v>IIUE White</v>
          </cell>
          <cell r="E1768">
            <v>367</v>
          </cell>
          <cell r="F1768" t="str">
            <v>A</v>
          </cell>
          <cell r="G1768" t="str">
            <v>A</v>
          </cell>
          <cell r="H1768" t="str">
            <v>N</v>
          </cell>
          <cell r="I1768" t="str">
            <v>Asset</v>
          </cell>
          <cell r="J1768">
            <v>0</v>
          </cell>
          <cell r="K1768">
            <v>0</v>
          </cell>
          <cell r="L1768" t="str">
            <v xml:space="preserve"> </v>
          </cell>
          <cell r="M1768" t="str">
            <v xml:space="preserve"> </v>
          </cell>
          <cell r="N1768">
            <v>0</v>
          </cell>
          <cell r="O1768" t="str">
            <v xml:space="preserve"> </v>
          </cell>
          <cell r="P1768">
            <v>0</v>
          </cell>
          <cell r="Q1768">
            <v>0</v>
          </cell>
          <cell r="R1768" t="str">
            <v xml:space="preserve"> </v>
          </cell>
          <cell r="S1768" t="str">
            <v xml:space="preserve"> </v>
          </cell>
        </row>
        <row r="1769">
          <cell r="B1769">
            <v>190440</v>
          </cell>
          <cell r="C1769" t="str">
            <v>IIUE AHS St Clair</v>
          </cell>
          <cell r="D1769" t="str">
            <v>IIUE AHS S</v>
          </cell>
          <cell r="E1769">
            <v>367</v>
          </cell>
          <cell r="F1769" t="str">
            <v>A</v>
          </cell>
          <cell r="G1769" t="str">
            <v>A</v>
          </cell>
          <cell r="H1769" t="str">
            <v>N</v>
          </cell>
          <cell r="I1769" t="str">
            <v>Asset</v>
          </cell>
          <cell r="J1769">
            <v>0</v>
          </cell>
          <cell r="K1769">
            <v>0</v>
          </cell>
          <cell r="L1769" t="str">
            <v xml:space="preserve"> </v>
          </cell>
          <cell r="M1769" t="str">
            <v xml:space="preserve"> </v>
          </cell>
          <cell r="N1769">
            <v>0</v>
          </cell>
          <cell r="O1769" t="str">
            <v xml:space="preserve"> </v>
          </cell>
          <cell r="P1769">
            <v>0</v>
          </cell>
          <cell r="Q1769">
            <v>0</v>
          </cell>
          <cell r="R1769" t="str">
            <v xml:space="preserve"> </v>
          </cell>
          <cell r="S1769" t="str">
            <v xml:space="preserve"> </v>
          </cell>
        </row>
        <row r="1770">
          <cell r="B1770">
            <v>190441</v>
          </cell>
          <cell r="C1770" t="str">
            <v>IIUE Alliance</v>
          </cell>
          <cell r="D1770" t="str">
            <v>IIUE Allia</v>
          </cell>
          <cell r="E1770">
            <v>367</v>
          </cell>
          <cell r="F1770" t="str">
            <v>A</v>
          </cell>
          <cell r="G1770" t="str">
            <v>A</v>
          </cell>
          <cell r="H1770" t="str">
            <v>N</v>
          </cell>
          <cell r="I1770" t="str">
            <v>Asset</v>
          </cell>
          <cell r="J1770">
            <v>0</v>
          </cell>
          <cell r="K1770">
            <v>0</v>
          </cell>
          <cell r="L1770" t="str">
            <v xml:space="preserve"> </v>
          </cell>
          <cell r="M1770" t="str">
            <v xml:space="preserve"> </v>
          </cell>
          <cell r="N1770">
            <v>0</v>
          </cell>
          <cell r="O1770" t="str">
            <v xml:space="preserve"> </v>
          </cell>
          <cell r="P1770">
            <v>0</v>
          </cell>
          <cell r="Q1770">
            <v>0</v>
          </cell>
          <cell r="R1770" t="str">
            <v xml:space="preserve"> </v>
          </cell>
          <cell r="S1770" t="str">
            <v xml:space="preserve"> </v>
          </cell>
        </row>
        <row r="1771">
          <cell r="B1771">
            <v>190442</v>
          </cell>
          <cell r="C1771" t="str">
            <v>IIUE Bailey 56 LLC</v>
          </cell>
          <cell r="D1771" t="str">
            <v>IIUE Baile</v>
          </cell>
          <cell r="E1771">
            <v>367</v>
          </cell>
          <cell r="F1771" t="str">
            <v>A</v>
          </cell>
          <cell r="G1771" t="str">
            <v>A</v>
          </cell>
          <cell r="H1771" t="str">
            <v>N</v>
          </cell>
          <cell r="I1771" t="str">
            <v>Asset</v>
          </cell>
          <cell r="J1771">
            <v>0</v>
          </cell>
          <cell r="K1771">
            <v>0</v>
          </cell>
          <cell r="L1771" t="str">
            <v xml:space="preserve"> </v>
          </cell>
          <cell r="M1771" t="str">
            <v xml:space="preserve"> </v>
          </cell>
          <cell r="N1771">
            <v>0</v>
          </cell>
          <cell r="O1771" t="str">
            <v xml:space="preserve"> </v>
          </cell>
          <cell r="P1771">
            <v>0</v>
          </cell>
          <cell r="Q1771">
            <v>0</v>
          </cell>
          <cell r="R1771" t="str">
            <v xml:space="preserve"> </v>
          </cell>
          <cell r="S1771" t="str">
            <v xml:space="preserve"> </v>
          </cell>
        </row>
        <row r="1772">
          <cell r="B1772">
            <v>190443</v>
          </cell>
          <cell r="C1772" t="str">
            <v>IIUE Choctaw</v>
          </cell>
          <cell r="D1772" t="str">
            <v>IIUE Choct</v>
          </cell>
          <cell r="E1772">
            <v>367</v>
          </cell>
          <cell r="F1772" t="str">
            <v>A</v>
          </cell>
          <cell r="G1772" t="str">
            <v>A</v>
          </cell>
          <cell r="H1772" t="str">
            <v>N</v>
          </cell>
          <cell r="I1772" t="str">
            <v>Asset</v>
          </cell>
          <cell r="J1772">
            <v>0</v>
          </cell>
          <cell r="K1772">
            <v>0</v>
          </cell>
          <cell r="L1772" t="str">
            <v xml:space="preserve"> </v>
          </cell>
          <cell r="M1772" t="str">
            <v xml:space="preserve"> </v>
          </cell>
          <cell r="N1772">
            <v>0</v>
          </cell>
          <cell r="O1772" t="str">
            <v xml:space="preserve"> </v>
          </cell>
          <cell r="P1772">
            <v>0</v>
          </cell>
          <cell r="Q1772">
            <v>0</v>
          </cell>
          <cell r="R1772" t="str">
            <v xml:space="preserve"> </v>
          </cell>
          <cell r="S1772" t="str">
            <v xml:space="preserve"> </v>
          </cell>
        </row>
        <row r="1773">
          <cell r="B1773">
            <v>190444</v>
          </cell>
          <cell r="C1773" t="str">
            <v>IIUE CIE Trust</v>
          </cell>
          <cell r="D1773" t="str">
            <v>IIUE CIE T</v>
          </cell>
          <cell r="E1773">
            <v>367</v>
          </cell>
          <cell r="F1773" t="str">
            <v>A</v>
          </cell>
          <cell r="G1773" t="str">
            <v>A</v>
          </cell>
          <cell r="H1773" t="str">
            <v>N</v>
          </cell>
          <cell r="I1773" t="str">
            <v>Asset</v>
          </cell>
          <cell r="J1773">
            <v>0</v>
          </cell>
          <cell r="K1773">
            <v>0</v>
          </cell>
          <cell r="L1773" t="str">
            <v xml:space="preserve"> </v>
          </cell>
          <cell r="M1773" t="str">
            <v xml:space="preserve"> </v>
          </cell>
          <cell r="N1773">
            <v>0</v>
          </cell>
          <cell r="O1773" t="str">
            <v xml:space="preserve"> </v>
          </cell>
          <cell r="P1773">
            <v>0</v>
          </cell>
          <cell r="Q1773">
            <v>0</v>
          </cell>
          <cell r="R1773" t="str">
            <v xml:space="preserve"> </v>
          </cell>
          <cell r="S1773" t="str">
            <v xml:space="preserve"> </v>
          </cell>
        </row>
        <row r="1774">
          <cell r="B1774">
            <v>190445</v>
          </cell>
          <cell r="C1774" t="str">
            <v>IIUE Coastal</v>
          </cell>
          <cell r="D1774" t="str">
            <v>IIUE Coast</v>
          </cell>
          <cell r="E1774">
            <v>367</v>
          </cell>
          <cell r="F1774" t="str">
            <v>A</v>
          </cell>
          <cell r="G1774" t="str">
            <v>A</v>
          </cell>
          <cell r="H1774" t="str">
            <v>N</v>
          </cell>
          <cell r="I1774" t="str">
            <v>Asset</v>
          </cell>
          <cell r="J1774">
            <v>0</v>
          </cell>
          <cell r="K1774">
            <v>0</v>
          </cell>
          <cell r="L1774" t="str">
            <v xml:space="preserve"> </v>
          </cell>
          <cell r="M1774" t="str">
            <v xml:space="preserve"> </v>
          </cell>
          <cell r="N1774">
            <v>0</v>
          </cell>
          <cell r="O1774" t="str">
            <v xml:space="preserve"> </v>
          </cell>
          <cell r="P1774">
            <v>0</v>
          </cell>
          <cell r="Q1774">
            <v>0</v>
          </cell>
          <cell r="R1774" t="str">
            <v xml:space="preserve"> </v>
          </cell>
          <cell r="S1774" t="str">
            <v xml:space="preserve"> </v>
          </cell>
        </row>
        <row r="1775">
          <cell r="B1775">
            <v>190446</v>
          </cell>
          <cell r="C1775" t="str">
            <v>IIUE DME</v>
          </cell>
          <cell r="D1775" t="str">
            <v>IIUE DME</v>
          </cell>
          <cell r="E1775">
            <v>367</v>
          </cell>
          <cell r="F1775" t="str">
            <v>A</v>
          </cell>
          <cell r="G1775" t="str">
            <v>A</v>
          </cell>
          <cell r="H1775" t="str">
            <v>N</v>
          </cell>
          <cell r="I1775" t="str">
            <v>Asset</v>
          </cell>
          <cell r="J1775">
            <v>0</v>
          </cell>
          <cell r="K1775">
            <v>0</v>
          </cell>
          <cell r="L1775" t="str">
            <v xml:space="preserve"> </v>
          </cell>
          <cell r="M1775" t="str">
            <v xml:space="preserve"> </v>
          </cell>
          <cell r="N1775">
            <v>0</v>
          </cell>
          <cell r="O1775" t="str">
            <v xml:space="preserve"> </v>
          </cell>
          <cell r="P1775">
            <v>0</v>
          </cell>
          <cell r="Q1775">
            <v>0</v>
          </cell>
          <cell r="R1775" t="str">
            <v xml:space="preserve"> </v>
          </cell>
          <cell r="S1775" t="str">
            <v xml:space="preserve"> </v>
          </cell>
        </row>
        <row r="1776">
          <cell r="B1776">
            <v>190447</v>
          </cell>
          <cell r="C1776" t="str">
            <v>IIUE Healthnet</v>
          </cell>
          <cell r="D1776" t="str">
            <v>IIUE Heal2</v>
          </cell>
          <cell r="E1776">
            <v>367</v>
          </cell>
          <cell r="F1776" t="str">
            <v>A</v>
          </cell>
          <cell r="G1776" t="str">
            <v>A</v>
          </cell>
          <cell r="H1776" t="str">
            <v>N</v>
          </cell>
          <cell r="I1776" t="str">
            <v>Asset</v>
          </cell>
          <cell r="J1776">
            <v>0</v>
          </cell>
          <cell r="K1776">
            <v>0</v>
          </cell>
          <cell r="L1776" t="str">
            <v xml:space="preserve"> </v>
          </cell>
          <cell r="M1776" t="str">
            <v xml:space="preserve"> </v>
          </cell>
          <cell r="N1776">
            <v>0</v>
          </cell>
          <cell r="O1776" t="str">
            <v xml:space="preserve"> </v>
          </cell>
          <cell r="P1776">
            <v>0</v>
          </cell>
          <cell r="Q1776">
            <v>0</v>
          </cell>
          <cell r="R1776" t="str">
            <v xml:space="preserve"> </v>
          </cell>
          <cell r="S1776" t="str">
            <v xml:space="preserve"> </v>
          </cell>
        </row>
        <row r="1777">
          <cell r="B1777">
            <v>190448</v>
          </cell>
          <cell r="C1777" t="str">
            <v>IIUE Limestone</v>
          </cell>
          <cell r="D1777" t="str">
            <v>IIUE Limes</v>
          </cell>
          <cell r="E1777">
            <v>367</v>
          </cell>
          <cell r="F1777" t="str">
            <v>A</v>
          </cell>
          <cell r="G1777" t="str">
            <v>A</v>
          </cell>
          <cell r="H1777" t="str">
            <v>N</v>
          </cell>
          <cell r="I1777" t="str">
            <v>Asset</v>
          </cell>
          <cell r="J1777">
            <v>0</v>
          </cell>
          <cell r="K1777">
            <v>0</v>
          </cell>
          <cell r="L1777" t="str">
            <v xml:space="preserve"> </v>
          </cell>
          <cell r="M1777" t="str">
            <v xml:space="preserve"> </v>
          </cell>
          <cell r="N1777">
            <v>0</v>
          </cell>
          <cell r="O1777" t="str">
            <v xml:space="preserve"> </v>
          </cell>
          <cell r="P1777">
            <v>0</v>
          </cell>
          <cell r="Q1777">
            <v>0</v>
          </cell>
          <cell r="R1777" t="str">
            <v xml:space="preserve"> </v>
          </cell>
          <cell r="S1777" t="str">
            <v xml:space="preserve"> </v>
          </cell>
        </row>
        <row r="1778">
          <cell r="B1778">
            <v>190449</v>
          </cell>
          <cell r="C1778" t="str">
            <v>IIUE NEURO</v>
          </cell>
          <cell r="D1778" t="str">
            <v>IIUE NEURO</v>
          </cell>
          <cell r="E1778">
            <v>367</v>
          </cell>
          <cell r="F1778" t="str">
            <v>A</v>
          </cell>
          <cell r="G1778" t="str">
            <v>A</v>
          </cell>
          <cell r="H1778" t="str">
            <v>N</v>
          </cell>
          <cell r="I1778" t="str">
            <v>Asset</v>
          </cell>
          <cell r="J1778">
            <v>0</v>
          </cell>
          <cell r="K1778">
            <v>0</v>
          </cell>
          <cell r="L1778" t="str">
            <v xml:space="preserve"> </v>
          </cell>
          <cell r="M1778" t="str">
            <v xml:space="preserve"> </v>
          </cell>
          <cell r="N1778">
            <v>0</v>
          </cell>
          <cell r="O1778" t="str">
            <v xml:space="preserve"> </v>
          </cell>
          <cell r="P1778">
            <v>0</v>
          </cell>
          <cell r="Q1778">
            <v>0</v>
          </cell>
          <cell r="R1778" t="str">
            <v xml:space="preserve"> </v>
          </cell>
          <cell r="S1778" t="str">
            <v xml:space="preserve"> </v>
          </cell>
        </row>
        <row r="1779">
          <cell r="B1779">
            <v>190450</v>
          </cell>
          <cell r="C1779" t="str">
            <v>IIUE OHC</v>
          </cell>
          <cell r="D1779" t="str">
            <v>IIUE OHC</v>
          </cell>
          <cell r="E1779">
            <v>367</v>
          </cell>
          <cell r="F1779" t="str">
            <v>A</v>
          </cell>
          <cell r="G1779" t="str">
            <v>A</v>
          </cell>
          <cell r="H1779" t="str">
            <v>N</v>
          </cell>
          <cell r="I1779" t="str">
            <v>Asset</v>
          </cell>
          <cell r="J1779">
            <v>0</v>
          </cell>
          <cell r="K1779">
            <v>0</v>
          </cell>
          <cell r="L1779" t="str">
            <v xml:space="preserve"> </v>
          </cell>
          <cell r="M1779" t="str">
            <v xml:space="preserve"> </v>
          </cell>
          <cell r="N1779">
            <v>0</v>
          </cell>
          <cell r="O1779" t="str">
            <v xml:space="preserve"> </v>
          </cell>
          <cell r="P1779">
            <v>0</v>
          </cell>
          <cell r="Q1779">
            <v>0</v>
          </cell>
          <cell r="R1779" t="str">
            <v xml:space="preserve"> </v>
          </cell>
          <cell r="S1779" t="str">
            <v xml:space="preserve"> </v>
          </cell>
        </row>
        <row r="1780">
          <cell r="B1780">
            <v>190451</v>
          </cell>
          <cell r="C1780" t="str">
            <v>IIUE One Nineteen ASC LLC</v>
          </cell>
          <cell r="D1780" t="str">
            <v>IIUE One N</v>
          </cell>
          <cell r="E1780">
            <v>367</v>
          </cell>
          <cell r="F1780" t="str">
            <v>A</v>
          </cell>
          <cell r="G1780" t="str">
            <v>A</v>
          </cell>
          <cell r="H1780" t="str">
            <v>N</v>
          </cell>
          <cell r="I1780" t="str">
            <v>Asset</v>
          </cell>
          <cell r="J1780">
            <v>0</v>
          </cell>
          <cell r="K1780">
            <v>0</v>
          </cell>
          <cell r="L1780" t="str">
            <v xml:space="preserve"> </v>
          </cell>
          <cell r="M1780" t="str">
            <v xml:space="preserve"> </v>
          </cell>
          <cell r="N1780">
            <v>0</v>
          </cell>
          <cell r="O1780" t="str">
            <v xml:space="preserve"> </v>
          </cell>
          <cell r="P1780">
            <v>0</v>
          </cell>
          <cell r="Q1780">
            <v>0</v>
          </cell>
          <cell r="R1780" t="str">
            <v xml:space="preserve"> </v>
          </cell>
          <cell r="S1780" t="str">
            <v xml:space="preserve"> </v>
          </cell>
        </row>
        <row r="1781">
          <cell r="B1781">
            <v>190452</v>
          </cell>
          <cell r="C1781" t="str">
            <v>IIUE One West</v>
          </cell>
          <cell r="D1781" t="str">
            <v>IIUE One W</v>
          </cell>
          <cell r="E1781">
            <v>367</v>
          </cell>
          <cell r="F1781" t="str">
            <v>A</v>
          </cell>
          <cell r="G1781" t="str">
            <v>A</v>
          </cell>
          <cell r="H1781" t="str">
            <v>N</v>
          </cell>
          <cell r="I1781" t="str">
            <v>Asset</v>
          </cell>
          <cell r="J1781">
            <v>0</v>
          </cell>
          <cell r="K1781">
            <v>0</v>
          </cell>
          <cell r="L1781" t="str">
            <v xml:space="preserve"> </v>
          </cell>
          <cell r="M1781" t="str">
            <v xml:space="preserve"> </v>
          </cell>
          <cell r="N1781">
            <v>0</v>
          </cell>
          <cell r="O1781" t="str">
            <v xml:space="preserve"> </v>
          </cell>
          <cell r="P1781">
            <v>0</v>
          </cell>
          <cell r="Q1781">
            <v>0</v>
          </cell>
          <cell r="R1781" t="str">
            <v xml:space="preserve"> </v>
          </cell>
          <cell r="S1781" t="str">
            <v xml:space="preserve"> </v>
          </cell>
        </row>
        <row r="1782">
          <cell r="B1782">
            <v>190453</v>
          </cell>
          <cell r="C1782" t="str">
            <v>IIUE OSE</v>
          </cell>
          <cell r="D1782" t="str">
            <v>IIUE OSE</v>
          </cell>
          <cell r="E1782">
            <v>367</v>
          </cell>
          <cell r="F1782" t="str">
            <v>A</v>
          </cell>
          <cell r="G1782" t="str">
            <v>A</v>
          </cell>
          <cell r="H1782" t="str">
            <v>N</v>
          </cell>
          <cell r="I1782" t="str">
            <v>Asset</v>
          </cell>
          <cell r="J1782">
            <v>0</v>
          </cell>
          <cell r="K1782">
            <v>0</v>
          </cell>
          <cell r="L1782" t="str">
            <v xml:space="preserve"> </v>
          </cell>
          <cell r="M1782" t="str">
            <v xml:space="preserve"> </v>
          </cell>
          <cell r="N1782">
            <v>0</v>
          </cell>
          <cell r="O1782" t="str">
            <v xml:space="preserve"> </v>
          </cell>
          <cell r="P1782">
            <v>0</v>
          </cell>
          <cell r="Q1782">
            <v>0</v>
          </cell>
          <cell r="R1782" t="str">
            <v xml:space="preserve"> </v>
          </cell>
          <cell r="S1782" t="str">
            <v xml:space="preserve"> </v>
          </cell>
        </row>
        <row r="1783">
          <cell r="B1783">
            <v>190454</v>
          </cell>
          <cell r="C1783" t="str">
            <v>IIUE OSS</v>
          </cell>
          <cell r="D1783" t="str">
            <v>IIUE OSS</v>
          </cell>
          <cell r="E1783">
            <v>367</v>
          </cell>
          <cell r="F1783" t="str">
            <v>A</v>
          </cell>
          <cell r="G1783" t="str">
            <v>A</v>
          </cell>
          <cell r="H1783" t="str">
            <v>N</v>
          </cell>
          <cell r="I1783" t="str">
            <v>Asset</v>
          </cell>
          <cell r="J1783">
            <v>0</v>
          </cell>
          <cell r="K1783">
            <v>0</v>
          </cell>
          <cell r="L1783" t="str">
            <v xml:space="preserve"> </v>
          </cell>
          <cell r="M1783" t="str">
            <v xml:space="preserve"> </v>
          </cell>
          <cell r="N1783">
            <v>0</v>
          </cell>
          <cell r="O1783" t="str">
            <v xml:space="preserve"> </v>
          </cell>
          <cell r="P1783">
            <v>0</v>
          </cell>
          <cell r="Q1783">
            <v>0</v>
          </cell>
          <cell r="R1783" t="str">
            <v xml:space="preserve"> </v>
          </cell>
          <cell r="S1783" t="str">
            <v xml:space="preserve"> </v>
          </cell>
        </row>
        <row r="1784">
          <cell r="B1784">
            <v>190455</v>
          </cell>
          <cell r="C1784" t="str">
            <v>IIUE Pet Scan</v>
          </cell>
          <cell r="D1784" t="str">
            <v>IIUE Pet S</v>
          </cell>
          <cell r="E1784">
            <v>367</v>
          </cell>
          <cell r="F1784" t="str">
            <v>A</v>
          </cell>
          <cell r="G1784" t="str">
            <v>A</v>
          </cell>
          <cell r="H1784" t="str">
            <v>N</v>
          </cell>
          <cell r="I1784" t="str">
            <v>Asset</v>
          </cell>
          <cell r="J1784">
            <v>0</v>
          </cell>
          <cell r="K1784">
            <v>0</v>
          </cell>
          <cell r="L1784" t="str">
            <v xml:space="preserve"> </v>
          </cell>
          <cell r="M1784" t="str">
            <v xml:space="preserve"> </v>
          </cell>
          <cell r="N1784">
            <v>0</v>
          </cell>
          <cell r="O1784" t="str">
            <v xml:space="preserve"> </v>
          </cell>
          <cell r="P1784">
            <v>0</v>
          </cell>
          <cell r="Q1784">
            <v>0</v>
          </cell>
          <cell r="R1784" t="str">
            <v xml:space="preserve"> </v>
          </cell>
          <cell r="S1784" t="str">
            <v xml:space="preserve"> </v>
          </cell>
        </row>
        <row r="1785">
          <cell r="B1785">
            <v>190456</v>
          </cell>
          <cell r="C1785" t="str">
            <v>IIUE POB V</v>
          </cell>
          <cell r="D1785" t="str">
            <v>IIUE POB V</v>
          </cell>
          <cell r="E1785">
            <v>367</v>
          </cell>
          <cell r="F1785" t="str">
            <v>A</v>
          </cell>
          <cell r="G1785" t="str">
            <v>A</v>
          </cell>
          <cell r="H1785" t="str">
            <v>N</v>
          </cell>
          <cell r="I1785" t="str">
            <v>Asset</v>
          </cell>
          <cell r="J1785">
            <v>0</v>
          </cell>
          <cell r="K1785">
            <v>0</v>
          </cell>
          <cell r="L1785" t="str">
            <v xml:space="preserve"> </v>
          </cell>
          <cell r="M1785" t="str">
            <v xml:space="preserve"> </v>
          </cell>
          <cell r="N1785">
            <v>0</v>
          </cell>
          <cell r="O1785" t="str">
            <v xml:space="preserve"> </v>
          </cell>
          <cell r="P1785">
            <v>0</v>
          </cell>
          <cell r="Q1785">
            <v>0</v>
          </cell>
          <cell r="R1785" t="str">
            <v xml:space="preserve"> </v>
          </cell>
          <cell r="S1785" t="str">
            <v xml:space="preserve"> </v>
          </cell>
        </row>
        <row r="1786">
          <cell r="B1786">
            <v>190457</v>
          </cell>
          <cell r="C1786" t="str">
            <v>IIUE Regengcy LLC</v>
          </cell>
          <cell r="D1786" t="str">
            <v>IIUE Regen</v>
          </cell>
          <cell r="E1786">
            <v>367</v>
          </cell>
          <cell r="F1786" t="str">
            <v>A</v>
          </cell>
          <cell r="G1786" t="str">
            <v>A</v>
          </cell>
          <cell r="H1786" t="str">
            <v>N</v>
          </cell>
          <cell r="I1786" t="str">
            <v>Asset</v>
          </cell>
          <cell r="J1786">
            <v>0</v>
          </cell>
          <cell r="K1786">
            <v>0</v>
          </cell>
          <cell r="L1786" t="str">
            <v xml:space="preserve"> </v>
          </cell>
          <cell r="M1786" t="str">
            <v xml:space="preserve"> </v>
          </cell>
          <cell r="N1786">
            <v>0</v>
          </cell>
          <cell r="O1786" t="str">
            <v xml:space="preserve"> </v>
          </cell>
          <cell r="P1786">
            <v>0</v>
          </cell>
          <cell r="Q1786">
            <v>0</v>
          </cell>
          <cell r="R1786" t="str">
            <v xml:space="preserve"> </v>
          </cell>
          <cell r="S1786" t="str">
            <v xml:space="preserve"> </v>
          </cell>
        </row>
        <row r="1787">
          <cell r="B1787">
            <v>190458</v>
          </cell>
          <cell r="C1787" t="str">
            <v>IIUE RSE</v>
          </cell>
          <cell r="D1787" t="str">
            <v>IIUE RSE</v>
          </cell>
          <cell r="E1787">
            <v>367</v>
          </cell>
          <cell r="F1787" t="str">
            <v>A</v>
          </cell>
          <cell r="G1787" t="str">
            <v>A</v>
          </cell>
          <cell r="H1787" t="str">
            <v>N</v>
          </cell>
          <cell r="I1787" t="str">
            <v>Asset</v>
          </cell>
          <cell r="J1787">
            <v>0</v>
          </cell>
          <cell r="K1787">
            <v>0</v>
          </cell>
          <cell r="L1787" t="str">
            <v xml:space="preserve"> </v>
          </cell>
          <cell r="M1787" t="str">
            <v xml:space="preserve"> </v>
          </cell>
          <cell r="N1787">
            <v>0</v>
          </cell>
          <cell r="O1787" t="str">
            <v xml:space="preserve"> </v>
          </cell>
          <cell r="P1787">
            <v>0</v>
          </cell>
          <cell r="Q1787">
            <v>0</v>
          </cell>
          <cell r="R1787" t="str">
            <v xml:space="preserve"> </v>
          </cell>
          <cell r="S1787" t="str">
            <v xml:space="preserve"> </v>
          </cell>
        </row>
        <row r="1788">
          <cell r="B1788">
            <v>190459</v>
          </cell>
          <cell r="C1788" t="str">
            <v>IIUE Senior Living Ctr</v>
          </cell>
          <cell r="D1788" t="str">
            <v>IIUE Senio</v>
          </cell>
          <cell r="E1788">
            <v>367</v>
          </cell>
          <cell r="F1788" t="str">
            <v>A</v>
          </cell>
          <cell r="G1788" t="str">
            <v>A</v>
          </cell>
          <cell r="H1788" t="str">
            <v>N</v>
          </cell>
          <cell r="I1788" t="str">
            <v>Asset</v>
          </cell>
          <cell r="J1788">
            <v>0</v>
          </cell>
          <cell r="K1788">
            <v>0</v>
          </cell>
          <cell r="L1788" t="str">
            <v xml:space="preserve"> </v>
          </cell>
          <cell r="M1788" t="str">
            <v xml:space="preserve"> </v>
          </cell>
          <cell r="N1788">
            <v>0</v>
          </cell>
          <cell r="O1788" t="str">
            <v xml:space="preserve"> </v>
          </cell>
          <cell r="P1788">
            <v>0</v>
          </cell>
          <cell r="Q1788">
            <v>0</v>
          </cell>
          <cell r="R1788" t="str">
            <v xml:space="preserve"> </v>
          </cell>
          <cell r="S1788" t="str">
            <v xml:space="preserve"> </v>
          </cell>
        </row>
        <row r="1789">
          <cell r="B1789">
            <v>190460</v>
          </cell>
          <cell r="C1789" t="str">
            <v>IIUE Sleep</v>
          </cell>
          <cell r="D1789" t="str">
            <v>IIUE Sleep</v>
          </cell>
          <cell r="E1789">
            <v>367</v>
          </cell>
          <cell r="F1789" t="str">
            <v>A</v>
          </cell>
          <cell r="G1789" t="str">
            <v>A</v>
          </cell>
          <cell r="H1789" t="str">
            <v>N</v>
          </cell>
          <cell r="I1789" t="str">
            <v>Asset</v>
          </cell>
          <cell r="J1789">
            <v>0</v>
          </cell>
          <cell r="K1789">
            <v>0</v>
          </cell>
          <cell r="L1789" t="str">
            <v xml:space="preserve"> </v>
          </cell>
          <cell r="M1789" t="str">
            <v xml:space="preserve"> </v>
          </cell>
          <cell r="N1789">
            <v>0</v>
          </cell>
          <cell r="O1789" t="str">
            <v xml:space="preserve"> </v>
          </cell>
          <cell r="P1789">
            <v>0</v>
          </cell>
          <cell r="Q1789">
            <v>0</v>
          </cell>
          <cell r="R1789" t="str">
            <v xml:space="preserve"> </v>
          </cell>
          <cell r="S1789" t="str">
            <v xml:space="preserve"> </v>
          </cell>
        </row>
        <row r="1790">
          <cell r="B1790">
            <v>190461</v>
          </cell>
          <cell r="C1790" t="str">
            <v>IIUE St Vincents Pet Scan</v>
          </cell>
          <cell r="D1790" t="str">
            <v>IIUE St Vi</v>
          </cell>
          <cell r="E1790">
            <v>367</v>
          </cell>
          <cell r="F1790" t="str">
            <v>A</v>
          </cell>
          <cell r="G1790" t="str">
            <v>A</v>
          </cell>
          <cell r="H1790" t="str">
            <v>N</v>
          </cell>
          <cell r="I1790" t="str">
            <v>Asset</v>
          </cell>
          <cell r="J1790">
            <v>0</v>
          </cell>
          <cell r="K1790">
            <v>0</v>
          </cell>
          <cell r="L1790" t="str">
            <v xml:space="preserve"> </v>
          </cell>
          <cell r="M1790" t="str">
            <v xml:space="preserve"> </v>
          </cell>
          <cell r="N1790">
            <v>0</v>
          </cell>
          <cell r="O1790" t="str">
            <v xml:space="preserve"> </v>
          </cell>
          <cell r="P1790">
            <v>0</v>
          </cell>
          <cell r="Q1790">
            <v>0</v>
          </cell>
          <cell r="R1790" t="str">
            <v xml:space="preserve"> </v>
          </cell>
          <cell r="S1790" t="str">
            <v xml:space="preserve"> </v>
          </cell>
        </row>
        <row r="1791">
          <cell r="B1791">
            <v>190462</v>
          </cell>
          <cell r="C1791" t="str">
            <v>IIUE Police and Fire Clinic</v>
          </cell>
          <cell r="D1791" t="str">
            <v>IIUE Polic</v>
          </cell>
          <cell r="E1791">
            <v>367</v>
          </cell>
          <cell r="F1791" t="str">
            <v>A</v>
          </cell>
          <cell r="G1791" t="str">
            <v>A</v>
          </cell>
          <cell r="H1791" t="str">
            <v>N</v>
          </cell>
          <cell r="I1791" t="str">
            <v>Asset</v>
          </cell>
          <cell r="J1791">
            <v>0</v>
          </cell>
          <cell r="K1791">
            <v>0</v>
          </cell>
          <cell r="L1791" t="str">
            <v xml:space="preserve"> </v>
          </cell>
          <cell r="M1791" t="str">
            <v xml:space="preserve"> </v>
          </cell>
          <cell r="N1791">
            <v>0</v>
          </cell>
          <cell r="O1791" t="str">
            <v xml:space="preserve"> </v>
          </cell>
          <cell r="P1791">
            <v>0</v>
          </cell>
          <cell r="Q1791">
            <v>0</v>
          </cell>
          <cell r="R1791" t="str">
            <v xml:space="preserve"> </v>
          </cell>
          <cell r="S1791" t="str">
            <v xml:space="preserve"> </v>
          </cell>
        </row>
        <row r="1792">
          <cell r="B1792">
            <v>190463</v>
          </cell>
          <cell r="C1792" t="str">
            <v>IIUE HBCS</v>
          </cell>
          <cell r="D1792" t="str">
            <v>IIUE HBCS</v>
          </cell>
          <cell r="E1792">
            <v>367</v>
          </cell>
          <cell r="F1792" t="str">
            <v>A</v>
          </cell>
          <cell r="G1792" t="str">
            <v>A</v>
          </cell>
          <cell r="H1792" t="str">
            <v>N</v>
          </cell>
          <cell r="I1792" t="str">
            <v>Asset</v>
          </cell>
          <cell r="J1792">
            <v>0</v>
          </cell>
          <cell r="K1792">
            <v>0</v>
          </cell>
          <cell r="L1792" t="str">
            <v xml:space="preserve"> </v>
          </cell>
          <cell r="M1792" t="str">
            <v xml:space="preserve"> </v>
          </cell>
          <cell r="N1792">
            <v>0</v>
          </cell>
          <cell r="O1792" t="str">
            <v xml:space="preserve"> </v>
          </cell>
          <cell r="P1792">
            <v>0</v>
          </cell>
          <cell r="Q1792">
            <v>0</v>
          </cell>
          <cell r="R1792" t="str">
            <v xml:space="preserve"> </v>
          </cell>
          <cell r="S1792" t="str">
            <v xml:space="preserve"> </v>
          </cell>
        </row>
        <row r="1793">
          <cell r="B1793">
            <v>190464</v>
          </cell>
          <cell r="C1793" t="str">
            <v>IIUE KalamazooCntr MedStudies</v>
          </cell>
          <cell r="D1793" t="str">
            <v>IIUE Kalam</v>
          </cell>
          <cell r="E1793">
            <v>367</v>
          </cell>
          <cell r="F1793" t="str">
            <v>A</v>
          </cell>
          <cell r="G1793" t="str">
            <v>A</v>
          </cell>
          <cell r="H1793" t="str">
            <v>N</v>
          </cell>
          <cell r="I1793" t="str">
            <v>Asset</v>
          </cell>
          <cell r="J1793">
            <v>0</v>
          </cell>
          <cell r="K1793">
            <v>0</v>
          </cell>
          <cell r="L1793" t="str">
            <v xml:space="preserve"> </v>
          </cell>
          <cell r="M1793" t="str">
            <v xml:space="preserve"> </v>
          </cell>
          <cell r="N1793">
            <v>0</v>
          </cell>
          <cell r="O1793" t="str">
            <v xml:space="preserve"> </v>
          </cell>
          <cell r="P1793">
            <v>0</v>
          </cell>
          <cell r="Q1793">
            <v>0</v>
          </cell>
          <cell r="R1793" t="str">
            <v xml:space="preserve"> </v>
          </cell>
          <cell r="S1793" t="str">
            <v xml:space="preserve"> </v>
          </cell>
        </row>
        <row r="1794">
          <cell r="B1794">
            <v>190465</v>
          </cell>
          <cell r="C1794" t="str">
            <v>IIUE Mdwst Mobile Diag Imaging</v>
          </cell>
          <cell r="D1794" t="str">
            <v>IIUE Mdwst</v>
          </cell>
          <cell r="E1794">
            <v>367</v>
          </cell>
          <cell r="F1794" t="str">
            <v>A</v>
          </cell>
          <cell r="G1794" t="str">
            <v>A</v>
          </cell>
          <cell r="H1794" t="str">
            <v>N</v>
          </cell>
          <cell r="I1794" t="str">
            <v>Asset</v>
          </cell>
          <cell r="J1794">
            <v>0</v>
          </cell>
          <cell r="K1794">
            <v>0</v>
          </cell>
          <cell r="L1794" t="str">
            <v xml:space="preserve"> </v>
          </cell>
          <cell r="M1794" t="str">
            <v xml:space="preserve"> </v>
          </cell>
          <cell r="N1794">
            <v>0</v>
          </cell>
          <cell r="O1794" t="str">
            <v xml:space="preserve"> </v>
          </cell>
          <cell r="P1794">
            <v>0</v>
          </cell>
          <cell r="Q1794">
            <v>0</v>
          </cell>
          <cell r="R1794" t="str">
            <v xml:space="preserve"> </v>
          </cell>
          <cell r="S1794" t="str">
            <v xml:space="preserve"> </v>
          </cell>
        </row>
        <row r="1795">
          <cell r="B1795">
            <v>190466</v>
          </cell>
          <cell r="C1795" t="str">
            <v>IIUE Sthwest Mich Imaging Cntr</v>
          </cell>
          <cell r="D1795" t="str">
            <v>IIUE Sthwe</v>
          </cell>
          <cell r="E1795">
            <v>367</v>
          </cell>
          <cell r="F1795" t="str">
            <v>A</v>
          </cell>
          <cell r="G1795" t="str">
            <v>A</v>
          </cell>
          <cell r="H1795" t="str">
            <v>N</v>
          </cell>
          <cell r="I1795" t="str">
            <v>Asset</v>
          </cell>
          <cell r="J1795">
            <v>0</v>
          </cell>
          <cell r="K1795">
            <v>0</v>
          </cell>
          <cell r="L1795" t="str">
            <v xml:space="preserve"> </v>
          </cell>
          <cell r="M1795" t="str">
            <v xml:space="preserve"> </v>
          </cell>
          <cell r="N1795">
            <v>0</v>
          </cell>
          <cell r="O1795" t="str">
            <v xml:space="preserve"> </v>
          </cell>
          <cell r="P1795">
            <v>0</v>
          </cell>
          <cell r="Q1795">
            <v>0</v>
          </cell>
          <cell r="R1795" t="str">
            <v xml:space="preserve"> </v>
          </cell>
          <cell r="S1795" t="str">
            <v xml:space="preserve"> </v>
          </cell>
        </row>
        <row r="1796">
          <cell r="B1796">
            <v>190467</v>
          </cell>
          <cell r="C1796" t="str">
            <v>IIUE West Michigan Air Care</v>
          </cell>
          <cell r="D1796" t="str">
            <v>IIUE West</v>
          </cell>
          <cell r="E1796">
            <v>367</v>
          </cell>
          <cell r="F1796" t="str">
            <v>A</v>
          </cell>
          <cell r="G1796" t="str">
            <v>A</v>
          </cell>
          <cell r="H1796" t="str">
            <v>N</v>
          </cell>
          <cell r="I1796" t="str">
            <v>Asset</v>
          </cell>
          <cell r="J1796">
            <v>0</v>
          </cell>
          <cell r="K1796">
            <v>0</v>
          </cell>
          <cell r="L1796" t="str">
            <v xml:space="preserve"> </v>
          </cell>
          <cell r="M1796" t="str">
            <v xml:space="preserve"> </v>
          </cell>
          <cell r="N1796">
            <v>0</v>
          </cell>
          <cell r="O1796" t="str">
            <v xml:space="preserve"> </v>
          </cell>
          <cell r="P1796">
            <v>0</v>
          </cell>
          <cell r="Q1796">
            <v>0</v>
          </cell>
          <cell r="R1796" t="str">
            <v xml:space="preserve"> </v>
          </cell>
          <cell r="S1796" t="str">
            <v xml:space="preserve"> </v>
          </cell>
        </row>
        <row r="1797">
          <cell r="B1797">
            <v>190468</v>
          </cell>
          <cell r="C1797" t="str">
            <v>IIUE West Michigan Cancer Cntr</v>
          </cell>
          <cell r="D1797" t="str">
            <v>IIUE Wes1</v>
          </cell>
          <cell r="E1797">
            <v>367</v>
          </cell>
          <cell r="F1797" t="str">
            <v>A</v>
          </cell>
          <cell r="G1797" t="str">
            <v>A</v>
          </cell>
          <cell r="H1797" t="str">
            <v>N</v>
          </cell>
          <cell r="I1797" t="str">
            <v>Asset</v>
          </cell>
          <cell r="J1797">
            <v>0</v>
          </cell>
          <cell r="K1797">
            <v>0</v>
          </cell>
          <cell r="L1797" t="str">
            <v xml:space="preserve"> </v>
          </cell>
          <cell r="M1797" t="str">
            <v xml:space="preserve"> </v>
          </cell>
          <cell r="N1797">
            <v>0</v>
          </cell>
          <cell r="O1797" t="str">
            <v xml:space="preserve"> </v>
          </cell>
          <cell r="P1797">
            <v>0</v>
          </cell>
          <cell r="Q1797">
            <v>0</v>
          </cell>
          <cell r="R1797" t="str">
            <v xml:space="preserve"> </v>
          </cell>
          <cell r="S1797" t="str">
            <v xml:space="preserve"> </v>
          </cell>
        </row>
        <row r="1798">
          <cell r="B1798">
            <v>190469</v>
          </cell>
          <cell r="C1798" t="str">
            <v>IIUE Woodbridge Center LLC</v>
          </cell>
          <cell r="D1798" t="str">
            <v>IIUE Woodb</v>
          </cell>
          <cell r="E1798">
            <v>367</v>
          </cell>
          <cell r="F1798" t="str">
            <v>A</v>
          </cell>
          <cell r="G1798" t="str">
            <v>A</v>
          </cell>
          <cell r="H1798" t="str">
            <v>N</v>
          </cell>
          <cell r="I1798" t="str">
            <v>Asset</v>
          </cell>
          <cell r="J1798">
            <v>0</v>
          </cell>
          <cell r="K1798">
            <v>0</v>
          </cell>
          <cell r="L1798" t="str">
            <v xml:space="preserve"> </v>
          </cell>
          <cell r="M1798" t="str">
            <v xml:space="preserve"> </v>
          </cell>
          <cell r="N1798">
            <v>0</v>
          </cell>
          <cell r="O1798" t="str">
            <v xml:space="preserve"> </v>
          </cell>
          <cell r="P1798">
            <v>0</v>
          </cell>
          <cell r="Q1798">
            <v>0</v>
          </cell>
          <cell r="R1798" t="str">
            <v xml:space="preserve"> </v>
          </cell>
          <cell r="S1798" t="str">
            <v xml:space="preserve"> </v>
          </cell>
        </row>
        <row r="1799">
          <cell r="B1799">
            <v>190470</v>
          </cell>
          <cell r="C1799" t="str">
            <v>IIUE Joint Venture Income</v>
          </cell>
          <cell r="D1799" t="str">
            <v>IIUE Joint</v>
          </cell>
          <cell r="E1799">
            <v>367</v>
          </cell>
          <cell r="F1799" t="str">
            <v>A</v>
          </cell>
          <cell r="G1799" t="str">
            <v>A</v>
          </cell>
          <cell r="H1799" t="str">
            <v>N</v>
          </cell>
          <cell r="I1799" t="str">
            <v>Asset</v>
          </cell>
          <cell r="J1799">
            <v>0</v>
          </cell>
          <cell r="K1799">
            <v>0</v>
          </cell>
          <cell r="L1799" t="str">
            <v xml:space="preserve"> </v>
          </cell>
          <cell r="M1799" t="str">
            <v xml:space="preserve"> </v>
          </cell>
          <cell r="N1799">
            <v>0</v>
          </cell>
          <cell r="O1799" t="str">
            <v xml:space="preserve"> </v>
          </cell>
          <cell r="P1799">
            <v>0</v>
          </cell>
          <cell r="Q1799">
            <v>0</v>
          </cell>
          <cell r="R1799" t="str">
            <v xml:space="preserve"> </v>
          </cell>
          <cell r="S1799" t="str">
            <v xml:space="preserve"> </v>
          </cell>
        </row>
        <row r="1800">
          <cell r="B1800">
            <v>190471</v>
          </cell>
          <cell r="C1800" t="str">
            <v>IIUE Amb Surgery Center</v>
          </cell>
          <cell r="D1800" t="str">
            <v>IIUE Amb S</v>
          </cell>
          <cell r="E1800">
            <v>367</v>
          </cell>
          <cell r="F1800" t="str">
            <v>A</v>
          </cell>
          <cell r="G1800" t="str">
            <v>A</v>
          </cell>
          <cell r="H1800" t="str">
            <v>N</v>
          </cell>
          <cell r="I1800" t="str">
            <v>Asset</v>
          </cell>
          <cell r="J1800">
            <v>0</v>
          </cell>
          <cell r="K1800">
            <v>0</v>
          </cell>
          <cell r="L1800" t="str">
            <v xml:space="preserve"> </v>
          </cell>
          <cell r="M1800" t="str">
            <v xml:space="preserve"> </v>
          </cell>
          <cell r="N1800">
            <v>0</v>
          </cell>
          <cell r="O1800" t="str">
            <v xml:space="preserve"> </v>
          </cell>
          <cell r="P1800">
            <v>0</v>
          </cell>
          <cell r="Q1800">
            <v>0</v>
          </cell>
          <cell r="R1800" t="str">
            <v xml:space="preserve"> </v>
          </cell>
          <cell r="S1800" t="str">
            <v xml:space="preserve"> </v>
          </cell>
        </row>
        <row r="1801">
          <cell r="B1801">
            <v>190472</v>
          </cell>
          <cell r="C1801" t="str">
            <v>IIUE Cardiac Pob</v>
          </cell>
          <cell r="D1801" t="str">
            <v>IIUE Cardi</v>
          </cell>
          <cell r="E1801">
            <v>367</v>
          </cell>
          <cell r="F1801" t="str">
            <v>A</v>
          </cell>
          <cell r="G1801" t="str">
            <v>A</v>
          </cell>
          <cell r="H1801" t="str">
            <v>N</v>
          </cell>
          <cell r="I1801" t="str">
            <v>Asset</v>
          </cell>
          <cell r="J1801">
            <v>0</v>
          </cell>
          <cell r="K1801">
            <v>0</v>
          </cell>
          <cell r="L1801" t="str">
            <v xml:space="preserve"> </v>
          </cell>
          <cell r="M1801" t="str">
            <v xml:space="preserve"> </v>
          </cell>
          <cell r="N1801">
            <v>0</v>
          </cell>
          <cell r="O1801" t="str">
            <v xml:space="preserve"> </v>
          </cell>
          <cell r="P1801">
            <v>0</v>
          </cell>
          <cell r="Q1801">
            <v>0</v>
          </cell>
          <cell r="R1801" t="str">
            <v xml:space="preserve"> </v>
          </cell>
          <cell r="S1801" t="str">
            <v xml:space="preserve"> </v>
          </cell>
        </row>
        <row r="1802">
          <cell r="B1802">
            <v>190473</v>
          </cell>
          <cell r="C1802" t="str">
            <v>IIUE The Heart Center</v>
          </cell>
          <cell r="D1802" t="str">
            <v>IIUE The H</v>
          </cell>
          <cell r="E1802">
            <v>367</v>
          </cell>
          <cell r="F1802" t="str">
            <v>A</v>
          </cell>
          <cell r="G1802" t="str">
            <v>A</v>
          </cell>
          <cell r="H1802" t="str">
            <v>N</v>
          </cell>
          <cell r="I1802" t="str">
            <v>Asset</v>
          </cell>
          <cell r="J1802">
            <v>0</v>
          </cell>
          <cell r="K1802">
            <v>0</v>
          </cell>
          <cell r="L1802" t="str">
            <v xml:space="preserve"> </v>
          </cell>
          <cell r="M1802" t="str">
            <v xml:space="preserve"> </v>
          </cell>
          <cell r="N1802">
            <v>0</v>
          </cell>
          <cell r="O1802" t="str">
            <v xml:space="preserve"> </v>
          </cell>
          <cell r="P1802">
            <v>0</v>
          </cell>
          <cell r="Q1802">
            <v>0</v>
          </cell>
          <cell r="R1802" t="str">
            <v xml:space="preserve"> </v>
          </cell>
          <cell r="S1802" t="str">
            <v xml:space="preserve"> </v>
          </cell>
        </row>
        <row r="1803">
          <cell r="B1803">
            <v>190474</v>
          </cell>
          <cell r="C1803" t="str">
            <v>IIUENorthSideCardiacCathLabPar</v>
          </cell>
          <cell r="D1803" t="str">
            <v>IIUENorth1</v>
          </cell>
          <cell r="E1803">
            <v>367</v>
          </cell>
          <cell r="F1803" t="str">
            <v>A</v>
          </cell>
          <cell r="G1803" t="str">
            <v>A</v>
          </cell>
          <cell r="H1803" t="str">
            <v>N</v>
          </cell>
          <cell r="I1803" t="str">
            <v>Asset</v>
          </cell>
          <cell r="J1803">
            <v>0</v>
          </cell>
          <cell r="K1803">
            <v>0</v>
          </cell>
          <cell r="L1803" t="str">
            <v xml:space="preserve"> </v>
          </cell>
          <cell r="M1803" t="str">
            <v xml:space="preserve"> </v>
          </cell>
          <cell r="N1803">
            <v>0</v>
          </cell>
          <cell r="O1803" t="str">
            <v xml:space="preserve"> </v>
          </cell>
          <cell r="P1803">
            <v>0</v>
          </cell>
          <cell r="Q1803">
            <v>0</v>
          </cell>
          <cell r="R1803" t="str">
            <v xml:space="preserve"> </v>
          </cell>
          <cell r="S1803" t="str">
            <v xml:space="preserve"> </v>
          </cell>
        </row>
        <row r="1804">
          <cell r="B1804">
            <v>190475</v>
          </cell>
          <cell r="C1804" t="str">
            <v>IIUE Collection Agency</v>
          </cell>
          <cell r="D1804" t="str">
            <v>IIUE Colle</v>
          </cell>
          <cell r="E1804">
            <v>367</v>
          </cell>
          <cell r="F1804" t="str">
            <v>A</v>
          </cell>
          <cell r="G1804" t="str">
            <v>A</v>
          </cell>
          <cell r="H1804" t="str">
            <v>N</v>
          </cell>
          <cell r="I1804" t="str">
            <v>Asset</v>
          </cell>
          <cell r="J1804">
            <v>0</v>
          </cell>
          <cell r="K1804">
            <v>0</v>
          </cell>
          <cell r="L1804" t="str">
            <v xml:space="preserve"> </v>
          </cell>
          <cell r="M1804" t="str">
            <v xml:space="preserve"> </v>
          </cell>
          <cell r="N1804">
            <v>0</v>
          </cell>
          <cell r="O1804" t="str">
            <v xml:space="preserve"> </v>
          </cell>
          <cell r="P1804">
            <v>0</v>
          </cell>
          <cell r="Q1804">
            <v>0</v>
          </cell>
          <cell r="R1804" t="str">
            <v xml:space="preserve"> </v>
          </cell>
          <cell r="S1804" t="str">
            <v xml:space="preserve"> </v>
          </cell>
        </row>
        <row r="1805">
          <cell r="B1805">
            <v>190476</v>
          </cell>
          <cell r="C1805" t="str">
            <v>IIUE Health Care Partners</v>
          </cell>
          <cell r="D1805" t="str">
            <v>IIUE Heal3</v>
          </cell>
          <cell r="E1805">
            <v>367</v>
          </cell>
          <cell r="F1805" t="str">
            <v>A</v>
          </cell>
          <cell r="G1805" t="str">
            <v>A</v>
          </cell>
          <cell r="H1805" t="str">
            <v>N</v>
          </cell>
          <cell r="I1805" t="str">
            <v>Asset</v>
          </cell>
          <cell r="J1805">
            <v>0</v>
          </cell>
          <cell r="K1805">
            <v>0</v>
          </cell>
          <cell r="L1805" t="str">
            <v xml:space="preserve"> </v>
          </cell>
          <cell r="M1805" t="str">
            <v xml:space="preserve"> </v>
          </cell>
          <cell r="N1805">
            <v>0</v>
          </cell>
          <cell r="O1805" t="str">
            <v xml:space="preserve"> </v>
          </cell>
          <cell r="P1805">
            <v>0</v>
          </cell>
          <cell r="Q1805">
            <v>0</v>
          </cell>
          <cell r="R1805" t="str">
            <v xml:space="preserve"> </v>
          </cell>
          <cell r="S1805" t="str">
            <v xml:space="preserve"> </v>
          </cell>
        </row>
        <row r="1806">
          <cell r="B1806">
            <v>190477</v>
          </cell>
          <cell r="C1806" t="str">
            <v>IIUE Health Network</v>
          </cell>
          <cell r="D1806" t="str">
            <v>IIUE Heal4</v>
          </cell>
          <cell r="E1806">
            <v>367</v>
          </cell>
          <cell r="F1806" t="str">
            <v>A</v>
          </cell>
          <cell r="G1806" t="str">
            <v>A</v>
          </cell>
          <cell r="H1806" t="str">
            <v>N</v>
          </cell>
          <cell r="I1806" t="str">
            <v>Asset</v>
          </cell>
          <cell r="J1806">
            <v>0</v>
          </cell>
          <cell r="K1806">
            <v>0</v>
          </cell>
          <cell r="L1806" t="str">
            <v xml:space="preserve"> </v>
          </cell>
          <cell r="M1806" t="str">
            <v xml:space="preserve"> </v>
          </cell>
          <cell r="N1806">
            <v>0</v>
          </cell>
          <cell r="O1806" t="str">
            <v xml:space="preserve"> </v>
          </cell>
          <cell r="P1806">
            <v>0</v>
          </cell>
          <cell r="Q1806">
            <v>0</v>
          </cell>
          <cell r="R1806" t="str">
            <v xml:space="preserve"> </v>
          </cell>
          <cell r="S1806" t="str">
            <v xml:space="preserve"> </v>
          </cell>
        </row>
        <row r="1807">
          <cell r="B1807">
            <v>190478</v>
          </cell>
          <cell r="C1807" t="str">
            <v>IIUE Imagg Equip Leasg Co LLC</v>
          </cell>
          <cell r="D1807" t="str">
            <v>IIUE Imagg</v>
          </cell>
          <cell r="E1807">
            <v>367</v>
          </cell>
          <cell r="F1807" t="str">
            <v>A</v>
          </cell>
          <cell r="G1807" t="str">
            <v>A</v>
          </cell>
          <cell r="H1807" t="str">
            <v>N</v>
          </cell>
          <cell r="I1807" t="str">
            <v>Asset</v>
          </cell>
          <cell r="J1807">
            <v>0</v>
          </cell>
          <cell r="K1807">
            <v>0</v>
          </cell>
          <cell r="L1807" t="str">
            <v xml:space="preserve"> </v>
          </cell>
          <cell r="M1807" t="str">
            <v xml:space="preserve"> </v>
          </cell>
          <cell r="N1807">
            <v>0</v>
          </cell>
          <cell r="O1807" t="str">
            <v xml:space="preserve"> </v>
          </cell>
          <cell r="P1807">
            <v>0</v>
          </cell>
          <cell r="Q1807">
            <v>0</v>
          </cell>
          <cell r="R1807" t="str">
            <v xml:space="preserve"> </v>
          </cell>
          <cell r="S1807" t="str">
            <v xml:space="preserve"> </v>
          </cell>
        </row>
        <row r="1808">
          <cell r="B1808">
            <v>190479</v>
          </cell>
          <cell r="C1808" t="str">
            <v>IIUE Imaging Centers</v>
          </cell>
          <cell r="D1808" t="str">
            <v>IIUE Imagi</v>
          </cell>
          <cell r="E1808">
            <v>367</v>
          </cell>
          <cell r="F1808" t="str">
            <v>A</v>
          </cell>
          <cell r="G1808" t="str">
            <v>A</v>
          </cell>
          <cell r="H1808" t="str">
            <v>N</v>
          </cell>
          <cell r="I1808" t="str">
            <v>Asset</v>
          </cell>
          <cell r="J1808">
            <v>0</v>
          </cell>
          <cell r="K1808">
            <v>0</v>
          </cell>
          <cell r="L1808" t="str">
            <v xml:space="preserve"> </v>
          </cell>
          <cell r="M1808" t="str">
            <v xml:space="preserve"> </v>
          </cell>
          <cell r="N1808">
            <v>0</v>
          </cell>
          <cell r="O1808" t="str">
            <v xml:space="preserve"> </v>
          </cell>
          <cell r="P1808">
            <v>0</v>
          </cell>
          <cell r="Q1808">
            <v>0</v>
          </cell>
          <cell r="R1808" t="str">
            <v xml:space="preserve"> </v>
          </cell>
          <cell r="S1808" t="str">
            <v xml:space="preserve"> </v>
          </cell>
        </row>
        <row r="1809">
          <cell r="B1809">
            <v>190480</v>
          </cell>
          <cell r="C1809" t="str">
            <v>IIUE Medical Office Building</v>
          </cell>
          <cell r="D1809" t="str">
            <v>IIUE Medic</v>
          </cell>
          <cell r="E1809">
            <v>367</v>
          </cell>
          <cell r="F1809" t="str">
            <v>A</v>
          </cell>
          <cell r="G1809" t="str">
            <v>A</v>
          </cell>
          <cell r="H1809" t="str">
            <v>N</v>
          </cell>
          <cell r="I1809" t="str">
            <v>Asset</v>
          </cell>
          <cell r="J1809">
            <v>0</v>
          </cell>
          <cell r="K1809">
            <v>0</v>
          </cell>
          <cell r="L1809" t="str">
            <v xml:space="preserve"> </v>
          </cell>
          <cell r="M1809" t="str">
            <v xml:space="preserve"> </v>
          </cell>
          <cell r="N1809">
            <v>0</v>
          </cell>
          <cell r="O1809" t="str">
            <v xml:space="preserve"> </v>
          </cell>
          <cell r="P1809">
            <v>0</v>
          </cell>
          <cell r="Q1809">
            <v>0</v>
          </cell>
          <cell r="R1809" t="str">
            <v xml:space="preserve"> </v>
          </cell>
          <cell r="S1809" t="str">
            <v xml:space="preserve"> </v>
          </cell>
        </row>
        <row r="1810">
          <cell r="B1810">
            <v>190481</v>
          </cell>
          <cell r="C1810" t="str">
            <v>IIUE Pediatric Amb Care Cent</v>
          </cell>
          <cell r="D1810" t="str">
            <v>IIUE Pedia</v>
          </cell>
          <cell r="E1810">
            <v>367</v>
          </cell>
          <cell r="F1810" t="str">
            <v>A</v>
          </cell>
          <cell r="G1810" t="str">
            <v>A</v>
          </cell>
          <cell r="H1810" t="str">
            <v>N</v>
          </cell>
          <cell r="I1810" t="str">
            <v>Asset</v>
          </cell>
          <cell r="J1810">
            <v>0</v>
          </cell>
          <cell r="K1810">
            <v>0</v>
          </cell>
          <cell r="L1810" t="str">
            <v xml:space="preserve"> </v>
          </cell>
          <cell r="M1810" t="str">
            <v xml:space="preserve"> </v>
          </cell>
          <cell r="N1810">
            <v>0</v>
          </cell>
          <cell r="O1810" t="str">
            <v xml:space="preserve"> </v>
          </cell>
          <cell r="P1810">
            <v>0</v>
          </cell>
          <cell r="Q1810">
            <v>0</v>
          </cell>
          <cell r="R1810" t="str">
            <v xml:space="preserve"> </v>
          </cell>
          <cell r="S1810" t="str">
            <v xml:space="preserve"> </v>
          </cell>
        </row>
        <row r="1811">
          <cell r="B1811">
            <v>190482</v>
          </cell>
          <cell r="C1811" t="str">
            <v>IIUE Replay Pt</v>
          </cell>
          <cell r="D1811" t="str">
            <v>IIUE Repla</v>
          </cell>
          <cell r="E1811">
            <v>367</v>
          </cell>
          <cell r="F1811" t="str">
            <v>A</v>
          </cell>
          <cell r="G1811" t="str">
            <v>A</v>
          </cell>
          <cell r="H1811" t="str">
            <v>N</v>
          </cell>
          <cell r="I1811" t="str">
            <v>Asset</v>
          </cell>
          <cell r="J1811">
            <v>0</v>
          </cell>
          <cell r="K1811">
            <v>0</v>
          </cell>
          <cell r="L1811" t="str">
            <v xml:space="preserve"> </v>
          </cell>
          <cell r="M1811" t="str">
            <v xml:space="preserve"> </v>
          </cell>
          <cell r="N1811">
            <v>0</v>
          </cell>
          <cell r="O1811" t="str">
            <v xml:space="preserve"> </v>
          </cell>
          <cell r="P1811">
            <v>0</v>
          </cell>
          <cell r="Q1811">
            <v>0</v>
          </cell>
          <cell r="R1811" t="str">
            <v xml:space="preserve"> </v>
          </cell>
          <cell r="S1811" t="str">
            <v xml:space="preserve"> </v>
          </cell>
        </row>
        <row r="1812">
          <cell r="B1812">
            <v>190483</v>
          </cell>
          <cell r="C1812" t="str">
            <v>IIUE Sagamore</v>
          </cell>
          <cell r="D1812" t="str">
            <v>IIUE Sagam</v>
          </cell>
          <cell r="E1812">
            <v>367</v>
          </cell>
          <cell r="F1812" t="str">
            <v>A</v>
          </cell>
          <cell r="G1812" t="str">
            <v>A</v>
          </cell>
          <cell r="H1812" t="str">
            <v>N</v>
          </cell>
          <cell r="I1812" t="str">
            <v>Asset</v>
          </cell>
          <cell r="J1812">
            <v>0</v>
          </cell>
          <cell r="K1812">
            <v>0</v>
          </cell>
          <cell r="L1812" t="str">
            <v xml:space="preserve"> </v>
          </cell>
          <cell r="M1812" t="str">
            <v xml:space="preserve"> </v>
          </cell>
          <cell r="N1812">
            <v>0</v>
          </cell>
          <cell r="O1812" t="str">
            <v xml:space="preserve"> </v>
          </cell>
          <cell r="P1812">
            <v>0</v>
          </cell>
          <cell r="Q1812">
            <v>0</v>
          </cell>
          <cell r="R1812" t="str">
            <v xml:space="preserve"> </v>
          </cell>
          <cell r="S1812" t="str">
            <v xml:space="preserve"> </v>
          </cell>
        </row>
        <row r="1813">
          <cell r="B1813">
            <v>190484</v>
          </cell>
          <cell r="C1813" t="str">
            <v>IIUE Suburban Health</v>
          </cell>
          <cell r="D1813" t="str">
            <v>IIUE Subur</v>
          </cell>
          <cell r="E1813">
            <v>367</v>
          </cell>
          <cell r="F1813" t="str">
            <v>A</v>
          </cell>
          <cell r="G1813" t="str">
            <v>A</v>
          </cell>
          <cell r="H1813" t="str">
            <v>N</v>
          </cell>
          <cell r="I1813" t="str">
            <v>Asset</v>
          </cell>
          <cell r="J1813">
            <v>0</v>
          </cell>
          <cell r="K1813">
            <v>0</v>
          </cell>
          <cell r="L1813" t="str">
            <v xml:space="preserve"> </v>
          </cell>
          <cell r="M1813" t="str">
            <v xml:space="preserve"> </v>
          </cell>
          <cell r="N1813">
            <v>0</v>
          </cell>
          <cell r="O1813" t="str">
            <v xml:space="preserve"> </v>
          </cell>
          <cell r="P1813">
            <v>0</v>
          </cell>
          <cell r="Q1813">
            <v>0</v>
          </cell>
          <cell r="R1813" t="str">
            <v xml:space="preserve"> </v>
          </cell>
          <cell r="S1813" t="str">
            <v xml:space="preserve"> </v>
          </cell>
        </row>
        <row r="1814">
          <cell r="B1814">
            <v>190485</v>
          </cell>
          <cell r="C1814" t="str">
            <v>IIUE PET</v>
          </cell>
          <cell r="D1814" t="str">
            <v>IIUE PET</v>
          </cell>
          <cell r="E1814">
            <v>367</v>
          </cell>
          <cell r="F1814" t="str">
            <v>A</v>
          </cell>
          <cell r="G1814" t="str">
            <v>A</v>
          </cell>
          <cell r="H1814" t="str">
            <v>N</v>
          </cell>
          <cell r="I1814" t="str">
            <v>Asset</v>
          </cell>
          <cell r="J1814">
            <v>0</v>
          </cell>
          <cell r="K1814">
            <v>0</v>
          </cell>
          <cell r="L1814" t="str">
            <v xml:space="preserve"> </v>
          </cell>
          <cell r="M1814" t="str">
            <v xml:space="preserve"> </v>
          </cell>
          <cell r="N1814">
            <v>0</v>
          </cell>
          <cell r="O1814" t="str">
            <v xml:space="preserve"> </v>
          </cell>
          <cell r="P1814">
            <v>0</v>
          </cell>
          <cell r="Q1814">
            <v>0</v>
          </cell>
          <cell r="R1814" t="str">
            <v xml:space="preserve"> </v>
          </cell>
          <cell r="S1814" t="str">
            <v xml:space="preserve"> </v>
          </cell>
        </row>
        <row r="1815">
          <cell r="B1815">
            <v>190486</v>
          </cell>
          <cell r="C1815" t="str">
            <v>IIUE SVSM Inc</v>
          </cell>
          <cell r="D1815" t="str">
            <v>IIUE SVSM</v>
          </cell>
          <cell r="E1815">
            <v>367</v>
          </cell>
          <cell r="F1815" t="str">
            <v>A</v>
          </cell>
          <cell r="G1815" t="str">
            <v>A</v>
          </cell>
          <cell r="H1815" t="str">
            <v>N</v>
          </cell>
          <cell r="I1815" t="str">
            <v>Asset</v>
          </cell>
          <cell r="J1815">
            <v>0</v>
          </cell>
          <cell r="K1815">
            <v>0</v>
          </cell>
          <cell r="L1815" t="str">
            <v xml:space="preserve"> </v>
          </cell>
          <cell r="M1815" t="str">
            <v xml:space="preserve"> </v>
          </cell>
          <cell r="N1815">
            <v>0</v>
          </cell>
          <cell r="O1815" t="str">
            <v xml:space="preserve"> </v>
          </cell>
          <cell r="P1815">
            <v>0</v>
          </cell>
          <cell r="Q1815">
            <v>0</v>
          </cell>
          <cell r="R1815" t="str">
            <v xml:space="preserve"> </v>
          </cell>
          <cell r="S1815" t="str">
            <v xml:space="preserve"> </v>
          </cell>
        </row>
        <row r="1816">
          <cell r="B1816">
            <v>190487</v>
          </cell>
          <cell r="C1816" t="str">
            <v>IIUE Urgent Care Centers</v>
          </cell>
          <cell r="D1816" t="str">
            <v>IIUE Urgen</v>
          </cell>
          <cell r="E1816">
            <v>367</v>
          </cell>
          <cell r="F1816" t="str">
            <v>A</v>
          </cell>
          <cell r="G1816" t="str">
            <v>A</v>
          </cell>
          <cell r="H1816" t="str">
            <v>N</v>
          </cell>
          <cell r="I1816" t="str">
            <v>Asset</v>
          </cell>
          <cell r="J1816">
            <v>0</v>
          </cell>
          <cell r="K1816">
            <v>0</v>
          </cell>
          <cell r="L1816" t="str">
            <v xml:space="preserve"> </v>
          </cell>
          <cell r="M1816" t="str">
            <v xml:space="preserve"> </v>
          </cell>
          <cell r="N1816">
            <v>0</v>
          </cell>
          <cell r="O1816" t="str">
            <v xml:space="preserve"> </v>
          </cell>
          <cell r="P1816">
            <v>0</v>
          </cell>
          <cell r="Q1816">
            <v>0</v>
          </cell>
          <cell r="R1816" t="str">
            <v xml:space="preserve"> </v>
          </cell>
          <cell r="S1816" t="str">
            <v xml:space="preserve"> </v>
          </cell>
        </row>
        <row r="1817">
          <cell r="B1817">
            <v>190488</v>
          </cell>
          <cell r="C1817" t="str">
            <v>IIUE 1st Call</v>
          </cell>
          <cell r="D1817" t="str">
            <v>IIUE 1st C</v>
          </cell>
          <cell r="E1817">
            <v>367</v>
          </cell>
          <cell r="F1817" t="str">
            <v>A</v>
          </cell>
          <cell r="G1817" t="str">
            <v>A</v>
          </cell>
          <cell r="H1817" t="str">
            <v>N</v>
          </cell>
          <cell r="I1817" t="str">
            <v>Asset</v>
          </cell>
          <cell r="J1817">
            <v>0</v>
          </cell>
          <cell r="K1817">
            <v>0</v>
          </cell>
          <cell r="L1817" t="str">
            <v xml:space="preserve"> </v>
          </cell>
          <cell r="M1817" t="str">
            <v xml:space="preserve"> </v>
          </cell>
          <cell r="N1817">
            <v>0</v>
          </cell>
          <cell r="O1817" t="str">
            <v xml:space="preserve"> </v>
          </cell>
          <cell r="P1817">
            <v>0</v>
          </cell>
          <cell r="Q1817">
            <v>0</v>
          </cell>
          <cell r="R1817" t="str">
            <v xml:space="preserve"> </v>
          </cell>
          <cell r="S1817" t="str">
            <v xml:space="preserve"> </v>
          </cell>
        </row>
        <row r="1818">
          <cell r="B1818">
            <v>190489</v>
          </cell>
          <cell r="C1818" t="str">
            <v>IIUE JCHP</v>
          </cell>
          <cell r="D1818" t="str">
            <v>IIUE JCHP</v>
          </cell>
          <cell r="E1818">
            <v>367</v>
          </cell>
          <cell r="F1818" t="str">
            <v>A</v>
          </cell>
          <cell r="G1818" t="str">
            <v>A</v>
          </cell>
          <cell r="H1818" t="str">
            <v>N</v>
          </cell>
          <cell r="I1818" t="str">
            <v>Asset</v>
          </cell>
          <cell r="J1818">
            <v>0</v>
          </cell>
          <cell r="K1818">
            <v>0</v>
          </cell>
          <cell r="L1818" t="str">
            <v xml:space="preserve"> </v>
          </cell>
          <cell r="M1818" t="str">
            <v xml:space="preserve"> </v>
          </cell>
          <cell r="N1818">
            <v>0</v>
          </cell>
          <cell r="O1818" t="str">
            <v xml:space="preserve"> </v>
          </cell>
          <cell r="P1818">
            <v>0</v>
          </cell>
          <cell r="Q1818">
            <v>0</v>
          </cell>
          <cell r="R1818" t="str">
            <v xml:space="preserve"> </v>
          </cell>
          <cell r="S1818" t="str">
            <v xml:space="preserve"> </v>
          </cell>
        </row>
        <row r="1819">
          <cell r="B1819">
            <v>190490</v>
          </cell>
          <cell r="C1819" t="str">
            <v>IIUELafayetteHeartProgHoldgLLC</v>
          </cell>
          <cell r="D1819" t="str">
            <v>IIUELafay1</v>
          </cell>
          <cell r="E1819">
            <v>367</v>
          </cell>
          <cell r="F1819" t="str">
            <v>A</v>
          </cell>
          <cell r="G1819" t="str">
            <v>A</v>
          </cell>
          <cell r="H1819" t="str">
            <v>N</v>
          </cell>
          <cell r="I1819" t="str">
            <v>Asset</v>
          </cell>
          <cell r="J1819">
            <v>0</v>
          </cell>
          <cell r="K1819">
            <v>0</v>
          </cell>
          <cell r="L1819" t="str">
            <v xml:space="preserve"> </v>
          </cell>
          <cell r="M1819" t="str">
            <v xml:space="preserve"> </v>
          </cell>
          <cell r="N1819">
            <v>0</v>
          </cell>
          <cell r="O1819" t="str">
            <v xml:space="preserve"> </v>
          </cell>
          <cell r="P1819">
            <v>0</v>
          </cell>
          <cell r="Q1819">
            <v>0</v>
          </cell>
          <cell r="R1819" t="str">
            <v xml:space="preserve"> </v>
          </cell>
          <cell r="S1819" t="str">
            <v xml:space="preserve"> </v>
          </cell>
        </row>
        <row r="1820">
          <cell r="B1820">
            <v>190491</v>
          </cell>
          <cell r="C1820" t="str">
            <v>IIUE Endoscopy</v>
          </cell>
          <cell r="D1820" t="str">
            <v>IIUE Endos</v>
          </cell>
          <cell r="E1820">
            <v>367</v>
          </cell>
          <cell r="F1820" t="str">
            <v>A</v>
          </cell>
          <cell r="G1820" t="str">
            <v>A</v>
          </cell>
          <cell r="H1820" t="str">
            <v>N</v>
          </cell>
          <cell r="I1820" t="str">
            <v>Asset</v>
          </cell>
          <cell r="J1820">
            <v>0</v>
          </cell>
          <cell r="K1820">
            <v>0</v>
          </cell>
          <cell r="L1820" t="str">
            <v xml:space="preserve"> </v>
          </cell>
          <cell r="M1820" t="str">
            <v xml:space="preserve"> </v>
          </cell>
          <cell r="N1820">
            <v>0</v>
          </cell>
          <cell r="O1820" t="str">
            <v xml:space="preserve"> </v>
          </cell>
          <cell r="P1820">
            <v>0</v>
          </cell>
          <cell r="Q1820">
            <v>0</v>
          </cell>
          <cell r="R1820" t="str">
            <v xml:space="preserve"> </v>
          </cell>
          <cell r="S1820" t="str">
            <v xml:space="preserve"> </v>
          </cell>
        </row>
        <row r="1821">
          <cell r="B1821">
            <v>190492</v>
          </cell>
          <cell r="C1821" t="str">
            <v>IIUE Coastal Laundry</v>
          </cell>
          <cell r="D1821" t="str">
            <v>IIUE Coas1</v>
          </cell>
          <cell r="E1821">
            <v>367</v>
          </cell>
          <cell r="F1821" t="str">
            <v>A</v>
          </cell>
          <cell r="G1821" t="str">
            <v>A</v>
          </cell>
          <cell r="H1821" t="str">
            <v>N</v>
          </cell>
          <cell r="I1821" t="str">
            <v>Asset</v>
          </cell>
          <cell r="J1821">
            <v>0</v>
          </cell>
          <cell r="K1821">
            <v>0</v>
          </cell>
          <cell r="L1821" t="str">
            <v xml:space="preserve"> </v>
          </cell>
          <cell r="M1821" t="str">
            <v xml:space="preserve"> </v>
          </cell>
          <cell r="N1821">
            <v>0</v>
          </cell>
          <cell r="O1821" t="str">
            <v xml:space="preserve"> </v>
          </cell>
          <cell r="P1821">
            <v>0</v>
          </cell>
          <cell r="Q1821">
            <v>0</v>
          </cell>
          <cell r="R1821" t="str">
            <v xml:space="preserve"> </v>
          </cell>
          <cell r="S1821" t="str">
            <v xml:space="preserve"> </v>
          </cell>
        </row>
        <row r="1822">
          <cell r="B1822">
            <v>190493</v>
          </cell>
          <cell r="C1822" t="str">
            <v>IIUE Other Asset</v>
          </cell>
          <cell r="D1822" t="str">
            <v>IIUE Other</v>
          </cell>
          <cell r="E1822">
            <v>367</v>
          </cell>
          <cell r="F1822" t="str">
            <v>A</v>
          </cell>
          <cell r="G1822" t="str">
            <v>A</v>
          </cell>
          <cell r="H1822" t="str">
            <v>N</v>
          </cell>
          <cell r="I1822" t="str">
            <v>Asset</v>
          </cell>
          <cell r="J1822">
            <v>0</v>
          </cell>
          <cell r="K1822">
            <v>0</v>
          </cell>
          <cell r="L1822" t="str">
            <v xml:space="preserve"> </v>
          </cell>
          <cell r="M1822" t="str">
            <v xml:space="preserve"> </v>
          </cell>
          <cell r="N1822">
            <v>0</v>
          </cell>
          <cell r="O1822" t="str">
            <v xml:space="preserve"> </v>
          </cell>
          <cell r="P1822">
            <v>0</v>
          </cell>
          <cell r="Q1822">
            <v>0</v>
          </cell>
          <cell r="R1822" t="str">
            <v xml:space="preserve"> </v>
          </cell>
          <cell r="S1822" t="str">
            <v xml:space="preserve"> </v>
          </cell>
        </row>
        <row r="1823">
          <cell r="B1823">
            <v>190494</v>
          </cell>
          <cell r="C1823" t="str">
            <v>IIUE JV</v>
          </cell>
          <cell r="D1823" t="str">
            <v>IIUE JV</v>
          </cell>
          <cell r="E1823">
            <v>367</v>
          </cell>
          <cell r="F1823" t="str">
            <v>A</v>
          </cell>
          <cell r="G1823" t="str">
            <v>A</v>
          </cell>
          <cell r="H1823" t="str">
            <v>N</v>
          </cell>
          <cell r="I1823" t="str">
            <v>Asset</v>
          </cell>
          <cell r="J1823">
            <v>0</v>
          </cell>
          <cell r="K1823">
            <v>0</v>
          </cell>
          <cell r="L1823" t="str">
            <v xml:space="preserve"> </v>
          </cell>
          <cell r="M1823" t="str">
            <v xml:space="preserve"> </v>
          </cell>
          <cell r="N1823">
            <v>0</v>
          </cell>
          <cell r="O1823" t="str">
            <v xml:space="preserve"> </v>
          </cell>
          <cell r="P1823">
            <v>0</v>
          </cell>
          <cell r="Q1823">
            <v>0</v>
          </cell>
          <cell r="R1823" t="str">
            <v xml:space="preserve"> </v>
          </cell>
          <cell r="S1823" t="str">
            <v xml:space="preserve"> </v>
          </cell>
        </row>
        <row r="1824">
          <cell r="B1824">
            <v>190495</v>
          </cell>
          <cell r="C1824" t="str">
            <v>IIUE OHW</v>
          </cell>
          <cell r="D1824" t="str">
            <v>IIUE OHW</v>
          </cell>
          <cell r="E1824">
            <v>367</v>
          </cell>
          <cell r="F1824" t="str">
            <v>A</v>
          </cell>
          <cell r="G1824" t="str">
            <v>A</v>
          </cell>
          <cell r="H1824" t="str">
            <v>N</v>
          </cell>
          <cell r="I1824" t="str">
            <v>Asset</v>
          </cell>
          <cell r="J1824">
            <v>0</v>
          </cell>
          <cell r="K1824">
            <v>0</v>
          </cell>
          <cell r="L1824" t="str">
            <v xml:space="preserve"> </v>
          </cell>
          <cell r="M1824" t="str">
            <v xml:space="preserve"> </v>
          </cell>
          <cell r="N1824">
            <v>0</v>
          </cell>
          <cell r="O1824" t="str">
            <v xml:space="preserve"> </v>
          </cell>
          <cell r="P1824">
            <v>0</v>
          </cell>
          <cell r="Q1824">
            <v>0</v>
          </cell>
          <cell r="R1824" t="str">
            <v xml:space="preserve"> </v>
          </cell>
          <cell r="S1824" t="str">
            <v xml:space="preserve"> </v>
          </cell>
        </row>
        <row r="1825">
          <cell r="B1825">
            <v>190496</v>
          </cell>
          <cell r="C1825" t="str">
            <v>IIUE HCM</v>
          </cell>
          <cell r="D1825" t="str">
            <v>IIUE HCM</v>
          </cell>
          <cell r="E1825">
            <v>367</v>
          </cell>
          <cell r="F1825" t="str">
            <v>A</v>
          </cell>
          <cell r="G1825" t="str">
            <v>A</v>
          </cell>
          <cell r="H1825" t="str">
            <v>N</v>
          </cell>
          <cell r="I1825" t="str">
            <v>Asset</v>
          </cell>
          <cell r="J1825">
            <v>0</v>
          </cell>
          <cell r="K1825">
            <v>0</v>
          </cell>
          <cell r="L1825" t="str">
            <v xml:space="preserve"> </v>
          </cell>
          <cell r="M1825" t="str">
            <v xml:space="preserve"> </v>
          </cell>
          <cell r="N1825">
            <v>0</v>
          </cell>
          <cell r="O1825" t="str">
            <v xml:space="preserve"> </v>
          </cell>
          <cell r="P1825">
            <v>0</v>
          </cell>
          <cell r="Q1825">
            <v>0</v>
          </cell>
          <cell r="R1825" t="str">
            <v xml:space="preserve"> </v>
          </cell>
          <cell r="S1825" t="str">
            <v xml:space="preserve"> </v>
          </cell>
        </row>
        <row r="1826">
          <cell r="B1826">
            <v>190497</v>
          </cell>
          <cell r="C1826" t="str">
            <v>IIUE SA</v>
          </cell>
          <cell r="D1826" t="str">
            <v>IIUE SA</v>
          </cell>
          <cell r="E1826">
            <v>367</v>
          </cell>
          <cell r="F1826" t="str">
            <v>A</v>
          </cell>
          <cell r="G1826" t="str">
            <v>A</v>
          </cell>
          <cell r="H1826" t="str">
            <v>N</v>
          </cell>
          <cell r="I1826" t="str">
            <v>Asset</v>
          </cell>
          <cell r="J1826">
            <v>0</v>
          </cell>
          <cell r="K1826">
            <v>0</v>
          </cell>
          <cell r="L1826" t="str">
            <v xml:space="preserve"> </v>
          </cell>
          <cell r="M1826" t="str">
            <v xml:space="preserve"> </v>
          </cell>
          <cell r="N1826">
            <v>0</v>
          </cell>
          <cell r="O1826" t="str">
            <v xml:space="preserve"> </v>
          </cell>
          <cell r="P1826">
            <v>0</v>
          </cell>
          <cell r="Q1826">
            <v>0</v>
          </cell>
          <cell r="R1826" t="str">
            <v xml:space="preserve"> </v>
          </cell>
          <cell r="S1826" t="str">
            <v xml:space="preserve"> </v>
          </cell>
        </row>
        <row r="1827">
          <cell r="B1827">
            <v>190498</v>
          </cell>
          <cell r="C1827" t="str">
            <v>IIUE HHCH</v>
          </cell>
          <cell r="D1827" t="str">
            <v>IIUE HHCH</v>
          </cell>
          <cell r="E1827">
            <v>367</v>
          </cell>
          <cell r="F1827" t="str">
            <v>A</v>
          </cell>
          <cell r="G1827" t="str">
            <v>A</v>
          </cell>
          <cell r="H1827" t="str">
            <v>N</v>
          </cell>
          <cell r="I1827" t="str">
            <v>Asset</v>
          </cell>
          <cell r="J1827">
            <v>0</v>
          </cell>
          <cell r="K1827">
            <v>0</v>
          </cell>
          <cell r="L1827" t="str">
            <v xml:space="preserve"> </v>
          </cell>
          <cell r="M1827" t="str">
            <v xml:space="preserve"> </v>
          </cell>
          <cell r="N1827">
            <v>0</v>
          </cell>
          <cell r="O1827" t="str">
            <v xml:space="preserve"> </v>
          </cell>
          <cell r="P1827">
            <v>0</v>
          </cell>
          <cell r="Q1827">
            <v>0</v>
          </cell>
          <cell r="R1827" t="str">
            <v xml:space="preserve"> </v>
          </cell>
          <cell r="S1827" t="str">
            <v xml:space="preserve"> </v>
          </cell>
        </row>
        <row r="1828">
          <cell r="B1828">
            <v>190499</v>
          </cell>
          <cell r="C1828" t="str">
            <v>IIUE WMC</v>
          </cell>
          <cell r="D1828" t="str">
            <v>IIUE WMC</v>
          </cell>
          <cell r="E1828">
            <v>367</v>
          </cell>
          <cell r="F1828" t="str">
            <v>A</v>
          </cell>
          <cell r="G1828" t="str">
            <v>A</v>
          </cell>
          <cell r="H1828" t="str">
            <v>N</v>
          </cell>
          <cell r="I1828" t="str">
            <v>Asset</v>
          </cell>
          <cell r="J1828">
            <v>0</v>
          </cell>
          <cell r="K1828">
            <v>0</v>
          </cell>
          <cell r="L1828" t="str">
            <v xml:space="preserve"> </v>
          </cell>
          <cell r="M1828" t="str">
            <v xml:space="preserve"> </v>
          </cell>
          <cell r="N1828">
            <v>0</v>
          </cell>
          <cell r="O1828" t="str">
            <v xml:space="preserve"> </v>
          </cell>
          <cell r="P1828">
            <v>0</v>
          </cell>
          <cell r="Q1828">
            <v>0</v>
          </cell>
          <cell r="R1828" t="str">
            <v xml:space="preserve"> </v>
          </cell>
          <cell r="S1828" t="str">
            <v xml:space="preserve"> </v>
          </cell>
        </row>
        <row r="1829">
          <cell r="B1829">
            <v>190500</v>
          </cell>
          <cell r="C1829" t="str">
            <v>IIUE Shared Laundry Svcs</v>
          </cell>
          <cell r="D1829" t="str">
            <v>IIUE Share</v>
          </cell>
          <cell r="E1829">
            <v>367</v>
          </cell>
          <cell r="F1829" t="str">
            <v>A</v>
          </cell>
          <cell r="G1829" t="str">
            <v>A</v>
          </cell>
          <cell r="H1829" t="str">
            <v>N</v>
          </cell>
          <cell r="I1829" t="str">
            <v>Asset</v>
          </cell>
          <cell r="J1829">
            <v>0</v>
          </cell>
          <cell r="K1829">
            <v>0</v>
          </cell>
          <cell r="L1829" t="str">
            <v xml:space="preserve"> </v>
          </cell>
          <cell r="M1829" t="str">
            <v xml:space="preserve"> </v>
          </cell>
          <cell r="N1829">
            <v>0</v>
          </cell>
          <cell r="O1829" t="str">
            <v xml:space="preserve"> </v>
          </cell>
          <cell r="P1829">
            <v>0</v>
          </cell>
          <cell r="Q1829">
            <v>0</v>
          </cell>
          <cell r="R1829" t="str">
            <v xml:space="preserve"> </v>
          </cell>
          <cell r="S1829" t="str">
            <v xml:space="preserve"> </v>
          </cell>
        </row>
        <row r="1830">
          <cell r="B1830">
            <v>190501</v>
          </cell>
          <cell r="C1830" t="str">
            <v>IIUE Baptist Plaza Surgicenter</v>
          </cell>
          <cell r="D1830" t="str">
            <v>IIUE Bapti</v>
          </cell>
          <cell r="E1830">
            <v>367</v>
          </cell>
          <cell r="F1830" t="str">
            <v>A</v>
          </cell>
          <cell r="G1830" t="str">
            <v>A</v>
          </cell>
          <cell r="H1830" t="str">
            <v>N</v>
          </cell>
          <cell r="I1830" t="str">
            <v>Asset</v>
          </cell>
          <cell r="J1830">
            <v>0</v>
          </cell>
          <cell r="K1830">
            <v>0</v>
          </cell>
          <cell r="L1830" t="str">
            <v xml:space="preserve"> </v>
          </cell>
          <cell r="M1830" t="str">
            <v xml:space="preserve"> </v>
          </cell>
          <cell r="N1830">
            <v>0</v>
          </cell>
          <cell r="O1830" t="str">
            <v xml:space="preserve"> </v>
          </cell>
          <cell r="P1830">
            <v>0</v>
          </cell>
          <cell r="Q1830">
            <v>0</v>
          </cell>
          <cell r="R1830" t="str">
            <v xml:space="preserve"> </v>
          </cell>
          <cell r="S1830" t="str">
            <v xml:space="preserve"> </v>
          </cell>
        </row>
        <row r="1831">
          <cell r="B1831">
            <v>190502</v>
          </cell>
          <cell r="C1831" t="str">
            <v>IIUE Baptist Surgery Center</v>
          </cell>
          <cell r="D1831" t="str">
            <v>IIUE Bapt1</v>
          </cell>
          <cell r="E1831">
            <v>367</v>
          </cell>
          <cell r="F1831" t="str">
            <v>A</v>
          </cell>
          <cell r="G1831" t="str">
            <v>A</v>
          </cell>
          <cell r="H1831" t="str">
            <v>N</v>
          </cell>
          <cell r="I1831" t="str">
            <v>Asset</v>
          </cell>
          <cell r="J1831">
            <v>0</v>
          </cell>
          <cell r="K1831">
            <v>0</v>
          </cell>
          <cell r="L1831" t="str">
            <v xml:space="preserve"> </v>
          </cell>
          <cell r="M1831" t="str">
            <v xml:space="preserve"> </v>
          </cell>
          <cell r="N1831">
            <v>0</v>
          </cell>
          <cell r="O1831" t="str">
            <v xml:space="preserve"> </v>
          </cell>
          <cell r="P1831">
            <v>0</v>
          </cell>
          <cell r="Q1831">
            <v>0</v>
          </cell>
          <cell r="R1831" t="str">
            <v xml:space="preserve"> </v>
          </cell>
          <cell r="S1831" t="str">
            <v xml:space="preserve"> </v>
          </cell>
        </row>
        <row r="1832">
          <cell r="B1832">
            <v>190503</v>
          </cell>
          <cell r="C1832" t="str">
            <v>IIUE CST Community Health</v>
          </cell>
          <cell r="D1832" t="str">
            <v>IIUE CST C</v>
          </cell>
          <cell r="E1832">
            <v>367</v>
          </cell>
          <cell r="F1832" t="str">
            <v>A</v>
          </cell>
          <cell r="G1832" t="str">
            <v>A</v>
          </cell>
          <cell r="H1832" t="str">
            <v>N</v>
          </cell>
          <cell r="I1832" t="str">
            <v>Asset</v>
          </cell>
          <cell r="J1832">
            <v>0</v>
          </cell>
          <cell r="K1832">
            <v>0</v>
          </cell>
          <cell r="L1832" t="str">
            <v xml:space="preserve"> </v>
          </cell>
          <cell r="M1832" t="str">
            <v xml:space="preserve"> </v>
          </cell>
          <cell r="N1832">
            <v>0</v>
          </cell>
          <cell r="O1832" t="str">
            <v xml:space="preserve"> </v>
          </cell>
          <cell r="P1832">
            <v>0</v>
          </cell>
          <cell r="Q1832">
            <v>0</v>
          </cell>
          <cell r="R1832" t="str">
            <v xml:space="preserve"> </v>
          </cell>
          <cell r="S1832" t="str">
            <v xml:space="preserve"> </v>
          </cell>
        </row>
        <row r="1833">
          <cell r="B1833">
            <v>190504</v>
          </cell>
          <cell r="C1833" t="str">
            <v>IIUE Franklin Capital</v>
          </cell>
          <cell r="D1833" t="str">
            <v>IIUE Frank</v>
          </cell>
          <cell r="E1833">
            <v>367</v>
          </cell>
          <cell r="F1833" t="str">
            <v>A</v>
          </cell>
          <cell r="G1833" t="str">
            <v>A</v>
          </cell>
          <cell r="H1833" t="str">
            <v>N</v>
          </cell>
          <cell r="I1833" t="str">
            <v>Asset</v>
          </cell>
          <cell r="J1833">
            <v>0</v>
          </cell>
          <cell r="K1833">
            <v>0</v>
          </cell>
          <cell r="L1833" t="str">
            <v xml:space="preserve"> </v>
          </cell>
          <cell r="M1833" t="str">
            <v xml:space="preserve"> </v>
          </cell>
          <cell r="N1833">
            <v>0</v>
          </cell>
          <cell r="O1833" t="str">
            <v xml:space="preserve"> </v>
          </cell>
          <cell r="P1833">
            <v>0</v>
          </cell>
          <cell r="Q1833">
            <v>0</v>
          </cell>
          <cell r="R1833" t="str">
            <v xml:space="preserve"> </v>
          </cell>
          <cell r="S1833" t="str">
            <v xml:space="preserve"> </v>
          </cell>
        </row>
        <row r="1834">
          <cell r="B1834">
            <v>190505</v>
          </cell>
          <cell r="C1834" t="str">
            <v>IIUE MTASC</v>
          </cell>
          <cell r="D1834" t="str">
            <v>IIUE MTASC</v>
          </cell>
          <cell r="E1834">
            <v>367</v>
          </cell>
          <cell r="F1834" t="str">
            <v>A</v>
          </cell>
          <cell r="G1834" t="str">
            <v>A</v>
          </cell>
          <cell r="H1834" t="str">
            <v>N</v>
          </cell>
          <cell r="I1834" t="str">
            <v>Asset</v>
          </cell>
          <cell r="J1834">
            <v>0</v>
          </cell>
          <cell r="K1834">
            <v>0</v>
          </cell>
          <cell r="L1834" t="str">
            <v xml:space="preserve"> </v>
          </cell>
          <cell r="M1834" t="str">
            <v xml:space="preserve"> </v>
          </cell>
          <cell r="N1834">
            <v>0</v>
          </cell>
          <cell r="O1834" t="str">
            <v xml:space="preserve"> </v>
          </cell>
          <cell r="P1834">
            <v>0</v>
          </cell>
          <cell r="Q1834">
            <v>0</v>
          </cell>
          <cell r="R1834" t="str">
            <v xml:space="preserve"> </v>
          </cell>
          <cell r="S1834" t="str">
            <v xml:space="preserve"> </v>
          </cell>
        </row>
        <row r="1835">
          <cell r="B1835">
            <v>190506</v>
          </cell>
          <cell r="C1835" t="str">
            <v>IIUE Neurosurgical JV</v>
          </cell>
          <cell r="D1835" t="str">
            <v>IIUE Neur1</v>
          </cell>
          <cell r="E1835">
            <v>367</v>
          </cell>
          <cell r="F1835" t="str">
            <v>A</v>
          </cell>
          <cell r="G1835" t="str">
            <v>A</v>
          </cell>
          <cell r="H1835" t="str">
            <v>N</v>
          </cell>
          <cell r="I1835" t="str">
            <v>Asset</v>
          </cell>
          <cell r="J1835">
            <v>0</v>
          </cell>
          <cell r="K1835">
            <v>0</v>
          </cell>
          <cell r="L1835" t="str">
            <v xml:space="preserve"> </v>
          </cell>
          <cell r="M1835" t="str">
            <v xml:space="preserve"> </v>
          </cell>
          <cell r="N1835">
            <v>0</v>
          </cell>
          <cell r="O1835" t="str">
            <v xml:space="preserve"> </v>
          </cell>
          <cell r="P1835">
            <v>0</v>
          </cell>
          <cell r="Q1835">
            <v>0</v>
          </cell>
          <cell r="R1835" t="str">
            <v xml:space="preserve"> </v>
          </cell>
          <cell r="S1835" t="str">
            <v xml:space="preserve"> </v>
          </cell>
        </row>
        <row r="1836">
          <cell r="B1836">
            <v>190507</v>
          </cell>
          <cell r="C1836" t="str">
            <v>IIUE Smyrna Surgery Center LP</v>
          </cell>
          <cell r="D1836" t="str">
            <v>IIUE Smyrn</v>
          </cell>
          <cell r="E1836">
            <v>367</v>
          </cell>
          <cell r="F1836" t="str">
            <v>A</v>
          </cell>
          <cell r="G1836" t="str">
            <v>A</v>
          </cell>
          <cell r="H1836" t="str">
            <v>N</v>
          </cell>
          <cell r="I1836" t="str">
            <v>Asset</v>
          </cell>
          <cell r="J1836">
            <v>0</v>
          </cell>
          <cell r="K1836">
            <v>0</v>
          </cell>
          <cell r="L1836" t="str">
            <v xml:space="preserve"> </v>
          </cell>
          <cell r="M1836" t="str">
            <v xml:space="preserve"> </v>
          </cell>
          <cell r="N1836">
            <v>0</v>
          </cell>
          <cell r="O1836" t="str">
            <v xml:space="preserve"> </v>
          </cell>
          <cell r="P1836">
            <v>0</v>
          </cell>
          <cell r="Q1836">
            <v>0</v>
          </cell>
          <cell r="R1836" t="str">
            <v xml:space="preserve"> </v>
          </cell>
          <cell r="S1836" t="str">
            <v xml:space="preserve"> </v>
          </cell>
        </row>
        <row r="1837">
          <cell r="B1837">
            <v>190508</v>
          </cell>
          <cell r="C1837" t="str">
            <v>IIUE SST Community Health</v>
          </cell>
          <cell r="D1837" t="str">
            <v>IIUE SST C</v>
          </cell>
          <cell r="E1837">
            <v>367</v>
          </cell>
          <cell r="F1837" t="str">
            <v>A</v>
          </cell>
          <cell r="G1837" t="str">
            <v>A</v>
          </cell>
          <cell r="H1837" t="str">
            <v>N</v>
          </cell>
          <cell r="I1837" t="str">
            <v>Asset</v>
          </cell>
          <cell r="J1837">
            <v>0</v>
          </cell>
          <cell r="K1837">
            <v>0</v>
          </cell>
          <cell r="L1837" t="str">
            <v xml:space="preserve"> </v>
          </cell>
          <cell r="M1837" t="str">
            <v xml:space="preserve"> </v>
          </cell>
          <cell r="N1837">
            <v>0</v>
          </cell>
          <cell r="O1837" t="str">
            <v xml:space="preserve"> </v>
          </cell>
          <cell r="P1837">
            <v>0</v>
          </cell>
          <cell r="Q1837">
            <v>0</v>
          </cell>
          <cell r="R1837" t="str">
            <v xml:space="preserve"> </v>
          </cell>
          <cell r="S1837" t="str">
            <v xml:space="preserve"> </v>
          </cell>
        </row>
        <row r="1838">
          <cell r="B1838">
            <v>190509</v>
          </cell>
          <cell r="C1838" t="str">
            <v>IIUE The Corner Pharmacy LLC</v>
          </cell>
          <cell r="D1838" t="str">
            <v>IIUE The 1</v>
          </cell>
          <cell r="E1838">
            <v>367</v>
          </cell>
          <cell r="F1838" t="str">
            <v>A</v>
          </cell>
          <cell r="G1838" t="str">
            <v>A</v>
          </cell>
          <cell r="H1838" t="str">
            <v>N</v>
          </cell>
          <cell r="I1838" t="str">
            <v>Asset</v>
          </cell>
          <cell r="J1838">
            <v>0</v>
          </cell>
          <cell r="K1838">
            <v>0</v>
          </cell>
          <cell r="L1838" t="str">
            <v xml:space="preserve"> </v>
          </cell>
          <cell r="M1838" t="str">
            <v xml:space="preserve"> </v>
          </cell>
          <cell r="N1838">
            <v>0</v>
          </cell>
          <cell r="O1838" t="str">
            <v xml:space="preserve"> </v>
          </cell>
          <cell r="P1838">
            <v>0</v>
          </cell>
          <cell r="Q1838">
            <v>0</v>
          </cell>
          <cell r="R1838" t="str">
            <v xml:space="preserve"> </v>
          </cell>
          <cell r="S1838" t="str">
            <v xml:space="preserve"> </v>
          </cell>
        </row>
        <row r="1839">
          <cell r="B1839">
            <v>190510</v>
          </cell>
          <cell r="C1839" t="str">
            <v>IIUE USP on Campus OP Surgery</v>
          </cell>
          <cell r="D1839" t="str">
            <v>IIUE USP o</v>
          </cell>
          <cell r="E1839">
            <v>367</v>
          </cell>
          <cell r="F1839" t="str">
            <v>A</v>
          </cell>
          <cell r="G1839" t="str">
            <v>A</v>
          </cell>
          <cell r="H1839" t="str">
            <v>N</v>
          </cell>
          <cell r="I1839" t="str">
            <v>Asset</v>
          </cell>
          <cell r="J1839">
            <v>0</v>
          </cell>
          <cell r="K1839">
            <v>0</v>
          </cell>
          <cell r="L1839" t="str">
            <v xml:space="preserve"> </v>
          </cell>
          <cell r="M1839" t="str">
            <v xml:space="preserve"> </v>
          </cell>
          <cell r="N1839">
            <v>0</v>
          </cell>
          <cell r="O1839" t="str">
            <v xml:space="preserve"> </v>
          </cell>
          <cell r="P1839">
            <v>0</v>
          </cell>
          <cell r="Q1839">
            <v>0</v>
          </cell>
          <cell r="R1839" t="str">
            <v xml:space="preserve"> </v>
          </cell>
          <cell r="S1839" t="str">
            <v xml:space="preserve"> </v>
          </cell>
        </row>
        <row r="1840">
          <cell r="B1840">
            <v>190511</v>
          </cell>
          <cell r="C1840" t="str">
            <v>IIUE USPI Northridge</v>
          </cell>
          <cell r="D1840" t="str">
            <v>IIUE USPI</v>
          </cell>
          <cell r="E1840">
            <v>367</v>
          </cell>
          <cell r="F1840" t="str">
            <v>A</v>
          </cell>
          <cell r="G1840" t="str">
            <v>A</v>
          </cell>
          <cell r="H1840" t="str">
            <v>N</v>
          </cell>
          <cell r="I1840" t="str">
            <v>Asset</v>
          </cell>
          <cell r="J1840">
            <v>0</v>
          </cell>
          <cell r="K1840">
            <v>0</v>
          </cell>
          <cell r="L1840" t="str">
            <v xml:space="preserve"> </v>
          </cell>
          <cell r="M1840" t="str">
            <v xml:space="preserve"> </v>
          </cell>
          <cell r="N1840">
            <v>0</v>
          </cell>
          <cell r="O1840" t="str">
            <v xml:space="preserve"> </v>
          </cell>
          <cell r="P1840">
            <v>0</v>
          </cell>
          <cell r="Q1840">
            <v>0</v>
          </cell>
          <cell r="R1840" t="str">
            <v xml:space="preserve"> </v>
          </cell>
          <cell r="S1840" t="str">
            <v xml:space="preserve"> </v>
          </cell>
        </row>
        <row r="1841">
          <cell r="B1841">
            <v>190512</v>
          </cell>
          <cell r="C1841" t="str">
            <v>IIUE Vanderblt StThomas ImagGP</v>
          </cell>
          <cell r="D1841" t="str">
            <v>IIUE Vande</v>
          </cell>
          <cell r="E1841">
            <v>367</v>
          </cell>
          <cell r="F1841" t="str">
            <v>A</v>
          </cell>
          <cell r="G1841" t="str">
            <v>A</v>
          </cell>
          <cell r="H1841" t="str">
            <v>N</v>
          </cell>
          <cell r="I1841" t="str">
            <v>Asset</v>
          </cell>
          <cell r="J1841">
            <v>0</v>
          </cell>
          <cell r="K1841">
            <v>0</v>
          </cell>
          <cell r="L1841" t="str">
            <v xml:space="preserve"> </v>
          </cell>
          <cell r="M1841" t="str">
            <v xml:space="preserve"> </v>
          </cell>
          <cell r="N1841">
            <v>0</v>
          </cell>
          <cell r="O1841" t="str">
            <v xml:space="preserve"> </v>
          </cell>
          <cell r="P1841">
            <v>0</v>
          </cell>
          <cell r="Q1841">
            <v>0</v>
          </cell>
          <cell r="R1841" t="str">
            <v xml:space="preserve"> </v>
          </cell>
          <cell r="S1841" t="str">
            <v xml:space="preserve"> </v>
          </cell>
        </row>
        <row r="1842">
          <cell r="B1842">
            <v>190513</v>
          </cell>
          <cell r="C1842" t="str">
            <v>IIUE Captive Insurance</v>
          </cell>
          <cell r="D1842" t="str">
            <v>IIUE Capti</v>
          </cell>
          <cell r="E1842">
            <v>367</v>
          </cell>
          <cell r="F1842" t="str">
            <v>A</v>
          </cell>
          <cell r="G1842" t="str">
            <v>A</v>
          </cell>
          <cell r="H1842" t="str">
            <v>N</v>
          </cell>
          <cell r="I1842" t="str">
            <v>Asset</v>
          </cell>
          <cell r="J1842">
            <v>0</v>
          </cell>
          <cell r="K1842">
            <v>0</v>
          </cell>
          <cell r="L1842" t="str">
            <v xml:space="preserve"> </v>
          </cell>
          <cell r="M1842" t="str">
            <v xml:space="preserve"> </v>
          </cell>
          <cell r="N1842">
            <v>0</v>
          </cell>
          <cell r="O1842" t="str">
            <v xml:space="preserve"> </v>
          </cell>
          <cell r="P1842">
            <v>0</v>
          </cell>
          <cell r="Q1842">
            <v>0</v>
          </cell>
          <cell r="R1842" t="str">
            <v xml:space="preserve"> </v>
          </cell>
          <cell r="S1842" t="str">
            <v xml:space="preserve"> </v>
          </cell>
        </row>
        <row r="1843">
          <cell r="B1843">
            <v>190514</v>
          </cell>
          <cell r="C1843" t="str">
            <v>IIUE CHAN</v>
          </cell>
          <cell r="D1843" t="str">
            <v>IIUE CHAN</v>
          </cell>
          <cell r="E1843">
            <v>367</v>
          </cell>
          <cell r="F1843" t="str">
            <v>A</v>
          </cell>
          <cell r="G1843" t="str">
            <v>A</v>
          </cell>
          <cell r="H1843" t="str">
            <v>N</v>
          </cell>
          <cell r="I1843" t="str">
            <v>Asset</v>
          </cell>
          <cell r="J1843">
            <v>0</v>
          </cell>
          <cell r="K1843">
            <v>0</v>
          </cell>
          <cell r="L1843" t="str">
            <v xml:space="preserve"> </v>
          </cell>
          <cell r="M1843" t="str">
            <v xml:space="preserve"> </v>
          </cell>
          <cell r="N1843">
            <v>0</v>
          </cell>
          <cell r="O1843" t="str">
            <v xml:space="preserve"> </v>
          </cell>
          <cell r="P1843">
            <v>0</v>
          </cell>
          <cell r="Q1843">
            <v>0</v>
          </cell>
          <cell r="R1843" t="str">
            <v xml:space="preserve"> </v>
          </cell>
          <cell r="S1843" t="str">
            <v xml:space="preserve"> </v>
          </cell>
        </row>
        <row r="1844">
          <cell r="B1844">
            <v>190515</v>
          </cell>
          <cell r="C1844" t="str">
            <v>IIUE PPIC</v>
          </cell>
          <cell r="D1844" t="str">
            <v>IIUE PPIC</v>
          </cell>
          <cell r="E1844">
            <v>367</v>
          </cell>
          <cell r="F1844" t="str">
            <v>A</v>
          </cell>
          <cell r="G1844" t="str">
            <v>A</v>
          </cell>
          <cell r="H1844" t="str">
            <v>N</v>
          </cell>
          <cell r="I1844" t="str">
            <v>Asset</v>
          </cell>
          <cell r="J1844">
            <v>0</v>
          </cell>
          <cell r="K1844">
            <v>0</v>
          </cell>
          <cell r="L1844" t="str">
            <v xml:space="preserve"> </v>
          </cell>
          <cell r="M1844" t="str">
            <v xml:space="preserve"> </v>
          </cell>
          <cell r="N1844">
            <v>0</v>
          </cell>
          <cell r="O1844" t="str">
            <v xml:space="preserve"> </v>
          </cell>
          <cell r="P1844">
            <v>0</v>
          </cell>
          <cell r="Q1844">
            <v>0</v>
          </cell>
          <cell r="R1844" t="str">
            <v xml:space="preserve"> </v>
          </cell>
          <cell r="S1844" t="str">
            <v xml:space="preserve"> </v>
          </cell>
        </row>
        <row r="1845">
          <cell r="B1845">
            <v>190516</v>
          </cell>
          <cell r="C1845" t="str">
            <v>IIUE Healthcare Services</v>
          </cell>
          <cell r="D1845" t="str">
            <v>IIUE Heal5</v>
          </cell>
          <cell r="E1845">
            <v>367</v>
          </cell>
          <cell r="F1845" t="str">
            <v>A</v>
          </cell>
          <cell r="G1845" t="str">
            <v>A</v>
          </cell>
          <cell r="H1845" t="str">
            <v>N</v>
          </cell>
          <cell r="I1845" t="str">
            <v>Asset</v>
          </cell>
          <cell r="J1845">
            <v>0</v>
          </cell>
          <cell r="K1845">
            <v>0</v>
          </cell>
          <cell r="L1845" t="str">
            <v xml:space="preserve"> </v>
          </cell>
          <cell r="M1845" t="str">
            <v xml:space="preserve"> </v>
          </cell>
          <cell r="N1845">
            <v>0</v>
          </cell>
          <cell r="O1845" t="str">
            <v xml:space="preserve"> </v>
          </cell>
          <cell r="P1845">
            <v>0</v>
          </cell>
          <cell r="Q1845">
            <v>0</v>
          </cell>
          <cell r="R1845" t="str">
            <v xml:space="preserve"> </v>
          </cell>
          <cell r="S1845" t="str">
            <v xml:space="preserve"> </v>
          </cell>
        </row>
        <row r="1846">
          <cell r="B1846">
            <v>190517</v>
          </cell>
          <cell r="C1846" t="str">
            <v>IIUE CHVII</v>
          </cell>
          <cell r="D1846" t="str">
            <v>IIUE CHVII</v>
          </cell>
          <cell r="E1846">
            <v>367</v>
          </cell>
          <cell r="F1846" t="str">
            <v>A</v>
          </cell>
          <cell r="G1846" t="str">
            <v>A</v>
          </cell>
          <cell r="H1846" t="str">
            <v>N</v>
          </cell>
          <cell r="I1846" t="str">
            <v>Asset</v>
          </cell>
          <cell r="J1846">
            <v>0</v>
          </cell>
          <cell r="K1846">
            <v>0</v>
          </cell>
          <cell r="L1846" t="str">
            <v xml:space="preserve"> </v>
          </cell>
          <cell r="M1846" t="str">
            <v xml:space="preserve"> </v>
          </cell>
          <cell r="N1846">
            <v>0</v>
          </cell>
          <cell r="O1846" t="str">
            <v xml:space="preserve"> </v>
          </cell>
          <cell r="P1846">
            <v>0</v>
          </cell>
          <cell r="Q1846">
            <v>0</v>
          </cell>
          <cell r="R1846" t="str">
            <v xml:space="preserve"> </v>
          </cell>
          <cell r="S1846" t="str">
            <v xml:space="preserve"> </v>
          </cell>
        </row>
        <row r="1847">
          <cell r="B1847">
            <v>190518</v>
          </cell>
          <cell r="C1847" t="str">
            <v>AHV ContraInvest Acnt</v>
          </cell>
          <cell r="D1847" t="str">
            <v>AHV Contra</v>
          </cell>
          <cell r="E1847">
            <v>367</v>
          </cell>
          <cell r="F1847" t="str">
            <v>A</v>
          </cell>
          <cell r="G1847" t="str">
            <v>A</v>
          </cell>
          <cell r="H1847" t="str">
            <v>N</v>
          </cell>
          <cell r="I1847" t="str">
            <v>Asset</v>
          </cell>
          <cell r="J1847">
            <v>0</v>
          </cell>
          <cell r="K1847">
            <v>0</v>
          </cell>
          <cell r="L1847" t="str">
            <v xml:space="preserve"> </v>
          </cell>
          <cell r="M1847" t="str">
            <v xml:space="preserve"> </v>
          </cell>
          <cell r="N1847">
            <v>0</v>
          </cell>
          <cell r="O1847" t="str">
            <v xml:space="preserve"> </v>
          </cell>
          <cell r="P1847">
            <v>0</v>
          </cell>
          <cell r="Q1847">
            <v>0</v>
          </cell>
          <cell r="R1847" t="str">
            <v xml:space="preserve"> </v>
          </cell>
          <cell r="S1847" t="str">
            <v xml:space="preserve"> </v>
          </cell>
        </row>
        <row r="1848">
          <cell r="B1848">
            <v>190519</v>
          </cell>
          <cell r="C1848" t="str">
            <v>IIUE PHO SJ Health</v>
          </cell>
          <cell r="D1848" t="str">
            <v>IIUE PHO S</v>
          </cell>
          <cell r="E1848">
            <v>367</v>
          </cell>
          <cell r="F1848" t="str">
            <v>A</v>
          </cell>
          <cell r="G1848" t="str">
            <v>A</v>
          </cell>
          <cell r="H1848" t="str">
            <v>N</v>
          </cell>
          <cell r="I1848" t="str">
            <v>Asset</v>
          </cell>
          <cell r="J1848">
            <v>0</v>
          </cell>
          <cell r="K1848">
            <v>0</v>
          </cell>
          <cell r="L1848" t="str">
            <v xml:space="preserve"> </v>
          </cell>
          <cell r="M1848" t="str">
            <v xml:space="preserve"> </v>
          </cell>
          <cell r="N1848">
            <v>0</v>
          </cell>
          <cell r="O1848" t="str">
            <v xml:space="preserve"> </v>
          </cell>
          <cell r="P1848">
            <v>0</v>
          </cell>
          <cell r="Q1848">
            <v>0</v>
          </cell>
          <cell r="R1848" t="str">
            <v xml:space="preserve"> </v>
          </cell>
          <cell r="S1848" t="str">
            <v xml:space="preserve"> </v>
          </cell>
        </row>
        <row r="1849">
          <cell r="B1849">
            <v>190520</v>
          </cell>
          <cell r="C1849" t="str">
            <v>IIUE WayneMacombMRI</v>
          </cell>
          <cell r="D1849" t="str">
            <v>IIUE Wayn1</v>
          </cell>
          <cell r="E1849">
            <v>367</v>
          </cell>
          <cell r="F1849" t="str">
            <v>A</v>
          </cell>
          <cell r="G1849" t="str">
            <v>A</v>
          </cell>
          <cell r="H1849" t="str">
            <v>N</v>
          </cell>
          <cell r="I1849" t="str">
            <v>Asset</v>
          </cell>
          <cell r="J1849">
            <v>0</v>
          </cell>
          <cell r="K1849">
            <v>0</v>
          </cell>
          <cell r="L1849" t="str">
            <v xml:space="preserve"> </v>
          </cell>
          <cell r="M1849" t="str">
            <v xml:space="preserve"> </v>
          </cell>
          <cell r="N1849">
            <v>0</v>
          </cell>
          <cell r="O1849" t="str">
            <v xml:space="preserve"> </v>
          </cell>
          <cell r="P1849">
            <v>0</v>
          </cell>
          <cell r="Q1849">
            <v>0</v>
          </cell>
          <cell r="R1849" t="str">
            <v xml:space="preserve"> </v>
          </cell>
          <cell r="S1849" t="str">
            <v xml:space="preserve"> </v>
          </cell>
        </row>
        <row r="1850">
          <cell r="B1850">
            <v>190521</v>
          </cell>
          <cell r="C1850" t="str">
            <v>IIUE MacombMRI</v>
          </cell>
          <cell r="D1850" t="str">
            <v>IIUE Maco1</v>
          </cell>
          <cell r="E1850">
            <v>367</v>
          </cell>
          <cell r="F1850" t="str">
            <v>A</v>
          </cell>
          <cell r="G1850" t="str">
            <v>A</v>
          </cell>
          <cell r="H1850" t="str">
            <v>N</v>
          </cell>
          <cell r="I1850" t="str">
            <v>Asset</v>
          </cell>
          <cell r="J1850">
            <v>0</v>
          </cell>
          <cell r="K1850">
            <v>0</v>
          </cell>
          <cell r="L1850" t="str">
            <v xml:space="preserve"> </v>
          </cell>
          <cell r="M1850" t="str">
            <v xml:space="preserve"> </v>
          </cell>
          <cell r="N1850">
            <v>0</v>
          </cell>
          <cell r="O1850" t="str">
            <v xml:space="preserve"> </v>
          </cell>
          <cell r="P1850">
            <v>0</v>
          </cell>
          <cell r="Q1850">
            <v>0</v>
          </cell>
          <cell r="R1850" t="str">
            <v xml:space="preserve"> </v>
          </cell>
          <cell r="S1850" t="str">
            <v xml:space="preserve"> </v>
          </cell>
        </row>
        <row r="1851">
          <cell r="B1851">
            <v>190522</v>
          </cell>
          <cell r="C1851" t="str">
            <v>IIUE EMS JointVenture</v>
          </cell>
          <cell r="D1851" t="str">
            <v>IIUE EMS 1</v>
          </cell>
          <cell r="E1851">
            <v>367</v>
          </cell>
          <cell r="F1851" t="str">
            <v>A</v>
          </cell>
          <cell r="G1851" t="str">
            <v>A</v>
          </cell>
          <cell r="H1851" t="str">
            <v>N</v>
          </cell>
          <cell r="I1851" t="str">
            <v>Asset</v>
          </cell>
          <cell r="J1851">
            <v>0</v>
          </cell>
          <cell r="K1851">
            <v>0</v>
          </cell>
          <cell r="L1851" t="str">
            <v xml:space="preserve"> </v>
          </cell>
          <cell r="M1851" t="str">
            <v xml:space="preserve"> </v>
          </cell>
          <cell r="N1851">
            <v>0</v>
          </cell>
          <cell r="O1851" t="str">
            <v xml:space="preserve"> </v>
          </cell>
          <cell r="P1851">
            <v>0</v>
          </cell>
          <cell r="Q1851">
            <v>0</v>
          </cell>
          <cell r="R1851" t="str">
            <v xml:space="preserve"> </v>
          </cell>
          <cell r="S1851" t="str">
            <v xml:space="preserve"> </v>
          </cell>
        </row>
        <row r="1852">
          <cell r="B1852">
            <v>190523</v>
          </cell>
          <cell r="C1852" t="str">
            <v>IIUE TriHospitalMRI</v>
          </cell>
          <cell r="D1852" t="str">
            <v>IIUE Tri 1</v>
          </cell>
          <cell r="E1852">
            <v>367</v>
          </cell>
          <cell r="F1852" t="str">
            <v>A</v>
          </cell>
          <cell r="G1852" t="str">
            <v>A</v>
          </cell>
          <cell r="H1852" t="str">
            <v>N</v>
          </cell>
          <cell r="I1852" t="str">
            <v>Asset</v>
          </cell>
          <cell r="J1852">
            <v>0</v>
          </cell>
          <cell r="K1852">
            <v>0</v>
          </cell>
          <cell r="L1852" t="str">
            <v xml:space="preserve"> </v>
          </cell>
          <cell r="M1852" t="str">
            <v xml:space="preserve"> </v>
          </cell>
          <cell r="N1852">
            <v>0</v>
          </cell>
          <cell r="O1852" t="str">
            <v xml:space="preserve"> </v>
          </cell>
          <cell r="P1852">
            <v>0</v>
          </cell>
          <cell r="Q1852">
            <v>0</v>
          </cell>
          <cell r="R1852" t="str">
            <v xml:space="preserve"> </v>
          </cell>
          <cell r="S1852" t="str">
            <v xml:space="preserve"> </v>
          </cell>
        </row>
        <row r="1853">
          <cell r="B1853">
            <v>190524</v>
          </cell>
          <cell r="C1853" t="str">
            <v>IIUE Open MRI</v>
          </cell>
          <cell r="D1853" t="str">
            <v>IIUE Open</v>
          </cell>
          <cell r="E1853">
            <v>367</v>
          </cell>
          <cell r="F1853" t="str">
            <v>A</v>
          </cell>
          <cell r="G1853" t="str">
            <v>A</v>
          </cell>
          <cell r="H1853" t="str">
            <v>N</v>
          </cell>
          <cell r="I1853" t="str">
            <v>Asset</v>
          </cell>
          <cell r="J1853">
            <v>0</v>
          </cell>
          <cell r="K1853">
            <v>0</v>
          </cell>
          <cell r="L1853" t="str">
            <v xml:space="preserve"> </v>
          </cell>
          <cell r="M1853" t="str">
            <v xml:space="preserve"> </v>
          </cell>
          <cell r="N1853">
            <v>0</v>
          </cell>
          <cell r="O1853" t="str">
            <v xml:space="preserve"> </v>
          </cell>
          <cell r="P1853">
            <v>0</v>
          </cell>
          <cell r="Q1853">
            <v>0</v>
          </cell>
          <cell r="R1853" t="str">
            <v xml:space="preserve"> </v>
          </cell>
          <cell r="S1853" t="str">
            <v xml:space="preserve"> </v>
          </cell>
        </row>
        <row r="1854">
          <cell r="B1854">
            <v>190525</v>
          </cell>
          <cell r="C1854" t="str">
            <v>IIUE EyeSurgeryCtr</v>
          </cell>
          <cell r="D1854" t="str">
            <v>IIUE Eye 1</v>
          </cell>
          <cell r="E1854">
            <v>367</v>
          </cell>
          <cell r="F1854" t="str">
            <v>A</v>
          </cell>
          <cell r="G1854" t="str">
            <v>A</v>
          </cell>
          <cell r="H1854" t="str">
            <v>N</v>
          </cell>
          <cell r="I1854" t="str">
            <v>Asset</v>
          </cell>
          <cell r="J1854">
            <v>0</v>
          </cell>
          <cell r="K1854">
            <v>0</v>
          </cell>
          <cell r="L1854" t="str">
            <v xml:space="preserve"> </v>
          </cell>
          <cell r="M1854" t="str">
            <v xml:space="preserve"> </v>
          </cell>
          <cell r="N1854">
            <v>0</v>
          </cell>
          <cell r="O1854" t="str">
            <v xml:space="preserve"> </v>
          </cell>
          <cell r="P1854">
            <v>0</v>
          </cell>
          <cell r="Q1854">
            <v>0</v>
          </cell>
          <cell r="R1854" t="str">
            <v xml:space="preserve"> </v>
          </cell>
          <cell r="S1854" t="str">
            <v xml:space="preserve"> </v>
          </cell>
        </row>
        <row r="1855">
          <cell r="B1855">
            <v>190526</v>
          </cell>
          <cell r="C1855" t="str">
            <v>IIUE UnitedRadiologists</v>
          </cell>
          <cell r="D1855" t="str">
            <v>IIUE Unit1</v>
          </cell>
          <cell r="E1855">
            <v>367</v>
          </cell>
          <cell r="F1855" t="str">
            <v>A</v>
          </cell>
          <cell r="G1855" t="str">
            <v>A</v>
          </cell>
          <cell r="H1855" t="str">
            <v>N</v>
          </cell>
          <cell r="I1855" t="str">
            <v>Asset</v>
          </cell>
          <cell r="J1855">
            <v>0</v>
          </cell>
          <cell r="K1855">
            <v>0</v>
          </cell>
          <cell r="L1855" t="str">
            <v xml:space="preserve"> </v>
          </cell>
          <cell r="M1855" t="str">
            <v xml:space="preserve"> </v>
          </cell>
          <cell r="N1855">
            <v>0</v>
          </cell>
          <cell r="O1855" t="str">
            <v xml:space="preserve"> </v>
          </cell>
          <cell r="P1855">
            <v>0</v>
          </cell>
          <cell r="Q1855">
            <v>0</v>
          </cell>
          <cell r="R1855" t="str">
            <v xml:space="preserve"> </v>
          </cell>
          <cell r="S1855" t="str">
            <v xml:space="preserve"> </v>
          </cell>
        </row>
        <row r="1856">
          <cell r="B1856">
            <v>190527</v>
          </cell>
          <cell r="C1856" t="str">
            <v>IIUE PointePlaza</v>
          </cell>
          <cell r="D1856" t="str">
            <v>IIUE Poin1</v>
          </cell>
          <cell r="E1856">
            <v>367</v>
          </cell>
          <cell r="F1856" t="str">
            <v>A</v>
          </cell>
          <cell r="G1856" t="str">
            <v>A</v>
          </cell>
          <cell r="H1856" t="str">
            <v>N</v>
          </cell>
          <cell r="I1856" t="str">
            <v>Asset</v>
          </cell>
          <cell r="J1856">
            <v>0</v>
          </cell>
          <cell r="K1856">
            <v>0</v>
          </cell>
          <cell r="L1856" t="str">
            <v xml:space="preserve"> </v>
          </cell>
          <cell r="M1856" t="str">
            <v xml:space="preserve"> </v>
          </cell>
          <cell r="N1856">
            <v>0</v>
          </cell>
          <cell r="O1856" t="str">
            <v xml:space="preserve"> </v>
          </cell>
          <cell r="P1856">
            <v>0</v>
          </cell>
          <cell r="Q1856">
            <v>0</v>
          </cell>
          <cell r="R1856" t="str">
            <v xml:space="preserve"> </v>
          </cell>
          <cell r="S1856" t="str">
            <v xml:space="preserve"> </v>
          </cell>
        </row>
        <row r="1857">
          <cell r="B1857">
            <v>190528</v>
          </cell>
          <cell r="C1857" t="str">
            <v>IIUE WhiteOaksLakeside</v>
          </cell>
          <cell r="D1857" t="str">
            <v>IIUE Whit1</v>
          </cell>
          <cell r="E1857">
            <v>367</v>
          </cell>
          <cell r="F1857" t="str">
            <v>A</v>
          </cell>
          <cell r="G1857" t="str">
            <v>A</v>
          </cell>
          <cell r="H1857" t="str">
            <v>N</v>
          </cell>
          <cell r="I1857" t="str">
            <v>Asset</v>
          </cell>
          <cell r="J1857">
            <v>0</v>
          </cell>
          <cell r="K1857">
            <v>0</v>
          </cell>
          <cell r="L1857" t="str">
            <v xml:space="preserve"> </v>
          </cell>
          <cell r="M1857" t="str">
            <v xml:space="preserve"> </v>
          </cell>
          <cell r="N1857">
            <v>0</v>
          </cell>
          <cell r="O1857" t="str">
            <v xml:space="preserve"> </v>
          </cell>
          <cell r="P1857">
            <v>0</v>
          </cell>
          <cell r="Q1857">
            <v>0</v>
          </cell>
          <cell r="R1857" t="str">
            <v xml:space="preserve"> </v>
          </cell>
          <cell r="S1857" t="str">
            <v xml:space="preserve"> </v>
          </cell>
        </row>
        <row r="1858">
          <cell r="B1858">
            <v>190529</v>
          </cell>
          <cell r="C1858" t="str">
            <v>IIUE EastsideAssoc</v>
          </cell>
          <cell r="D1858" t="str">
            <v>IIUE East1</v>
          </cell>
          <cell r="E1858">
            <v>367</v>
          </cell>
          <cell r="F1858" t="str">
            <v>A</v>
          </cell>
          <cell r="G1858" t="str">
            <v>A</v>
          </cell>
          <cell r="H1858" t="str">
            <v>N</v>
          </cell>
          <cell r="I1858" t="str">
            <v>Asset</v>
          </cell>
          <cell r="J1858">
            <v>0</v>
          </cell>
          <cell r="K1858">
            <v>0</v>
          </cell>
          <cell r="L1858" t="str">
            <v xml:space="preserve"> </v>
          </cell>
          <cell r="M1858" t="str">
            <v xml:space="preserve"> </v>
          </cell>
          <cell r="N1858">
            <v>0</v>
          </cell>
          <cell r="O1858" t="str">
            <v xml:space="preserve"> </v>
          </cell>
          <cell r="P1858">
            <v>0</v>
          </cell>
          <cell r="Q1858">
            <v>0</v>
          </cell>
          <cell r="R1858" t="str">
            <v xml:space="preserve"> </v>
          </cell>
          <cell r="S1858" t="str">
            <v xml:space="preserve"> </v>
          </cell>
        </row>
        <row r="1859">
          <cell r="B1859">
            <v>190530</v>
          </cell>
          <cell r="C1859" t="str">
            <v>IIUE AnchorBayLeasing</v>
          </cell>
          <cell r="D1859" t="str">
            <v>IIUE Anch1</v>
          </cell>
          <cell r="E1859">
            <v>367</v>
          </cell>
          <cell r="F1859" t="str">
            <v>A</v>
          </cell>
          <cell r="G1859" t="str">
            <v>A</v>
          </cell>
          <cell r="H1859" t="str">
            <v>N</v>
          </cell>
          <cell r="I1859" t="str">
            <v>Asset</v>
          </cell>
          <cell r="J1859">
            <v>0</v>
          </cell>
          <cell r="K1859">
            <v>0</v>
          </cell>
          <cell r="L1859" t="str">
            <v xml:space="preserve"> </v>
          </cell>
          <cell r="M1859" t="str">
            <v xml:space="preserve"> </v>
          </cell>
          <cell r="N1859">
            <v>0</v>
          </cell>
          <cell r="O1859" t="str">
            <v xml:space="preserve"> </v>
          </cell>
          <cell r="P1859">
            <v>0</v>
          </cell>
          <cell r="Q1859">
            <v>0</v>
          </cell>
          <cell r="R1859" t="str">
            <v xml:space="preserve"> </v>
          </cell>
          <cell r="S1859" t="str">
            <v xml:space="preserve"> </v>
          </cell>
        </row>
        <row r="1860">
          <cell r="B1860">
            <v>190531</v>
          </cell>
          <cell r="C1860" t="str">
            <v>IIUE AdventPartners</v>
          </cell>
          <cell r="D1860" t="str">
            <v>IIUE Adve1</v>
          </cell>
          <cell r="E1860">
            <v>367</v>
          </cell>
          <cell r="F1860" t="str">
            <v>A</v>
          </cell>
          <cell r="G1860" t="str">
            <v>A</v>
          </cell>
          <cell r="H1860" t="str">
            <v>N</v>
          </cell>
          <cell r="I1860" t="str">
            <v>Asset</v>
          </cell>
          <cell r="J1860">
            <v>0</v>
          </cell>
          <cell r="K1860">
            <v>0</v>
          </cell>
          <cell r="L1860" t="str">
            <v xml:space="preserve"> </v>
          </cell>
          <cell r="M1860" t="str">
            <v xml:space="preserve"> </v>
          </cell>
          <cell r="N1860">
            <v>0</v>
          </cell>
          <cell r="O1860" t="str">
            <v xml:space="preserve"> </v>
          </cell>
          <cell r="P1860">
            <v>0</v>
          </cell>
          <cell r="Q1860">
            <v>0</v>
          </cell>
          <cell r="R1860" t="str">
            <v xml:space="preserve"> </v>
          </cell>
          <cell r="S1860" t="str">
            <v xml:space="preserve"> </v>
          </cell>
        </row>
        <row r="1861">
          <cell r="B1861">
            <v>190532</v>
          </cell>
          <cell r="C1861" t="str">
            <v>IIUE MissionHealth</v>
          </cell>
          <cell r="D1861" t="str">
            <v>IIUE Miss1</v>
          </cell>
          <cell r="E1861">
            <v>367</v>
          </cell>
          <cell r="F1861" t="str">
            <v>A</v>
          </cell>
          <cell r="G1861" t="str">
            <v>A</v>
          </cell>
          <cell r="H1861" t="str">
            <v>N</v>
          </cell>
          <cell r="I1861" t="str">
            <v>Asset</v>
          </cell>
          <cell r="J1861">
            <v>0</v>
          </cell>
          <cell r="K1861">
            <v>0</v>
          </cell>
          <cell r="L1861" t="str">
            <v xml:space="preserve"> </v>
          </cell>
          <cell r="M1861" t="str">
            <v xml:space="preserve"> </v>
          </cell>
          <cell r="N1861">
            <v>0</v>
          </cell>
          <cell r="O1861" t="str">
            <v xml:space="preserve"> </v>
          </cell>
          <cell r="P1861">
            <v>0</v>
          </cell>
          <cell r="Q1861">
            <v>0</v>
          </cell>
          <cell r="R1861" t="str">
            <v xml:space="preserve"> </v>
          </cell>
          <cell r="S1861" t="str">
            <v xml:space="preserve"> </v>
          </cell>
        </row>
        <row r="1862">
          <cell r="B1862">
            <v>190533</v>
          </cell>
          <cell r="C1862" t="str">
            <v>IIUE H C L</v>
          </cell>
          <cell r="D1862" t="str">
            <v>IIUE HC1</v>
          </cell>
          <cell r="E1862">
            <v>367</v>
          </cell>
          <cell r="F1862" t="str">
            <v>A</v>
          </cell>
          <cell r="G1862" t="str">
            <v>A</v>
          </cell>
          <cell r="H1862" t="str">
            <v>N</v>
          </cell>
          <cell r="I1862" t="str">
            <v>Asset</v>
          </cell>
          <cell r="J1862">
            <v>0</v>
          </cell>
          <cell r="K1862">
            <v>0</v>
          </cell>
          <cell r="L1862" t="str">
            <v xml:space="preserve"> </v>
          </cell>
          <cell r="M1862" t="str">
            <v xml:space="preserve"> </v>
          </cell>
          <cell r="N1862">
            <v>0</v>
          </cell>
          <cell r="O1862" t="str">
            <v xml:space="preserve"> </v>
          </cell>
          <cell r="P1862">
            <v>0</v>
          </cell>
          <cell r="Q1862">
            <v>0</v>
          </cell>
          <cell r="R1862" t="str">
            <v xml:space="preserve"> </v>
          </cell>
          <cell r="S1862" t="str">
            <v xml:space="preserve"> </v>
          </cell>
        </row>
        <row r="1863">
          <cell r="B1863">
            <v>190534</v>
          </cell>
          <cell r="C1863" t="str">
            <v>IIUE P M H C</v>
          </cell>
          <cell r="D1863" t="str">
            <v>IIUE PMH1</v>
          </cell>
          <cell r="E1863">
            <v>367</v>
          </cell>
          <cell r="F1863" t="str">
            <v>A</v>
          </cell>
          <cell r="G1863" t="str">
            <v>A</v>
          </cell>
          <cell r="H1863" t="str">
            <v>N</v>
          </cell>
          <cell r="I1863" t="str">
            <v>Asset</v>
          </cell>
          <cell r="J1863">
            <v>0</v>
          </cell>
          <cell r="K1863">
            <v>0</v>
          </cell>
          <cell r="L1863" t="str">
            <v xml:space="preserve"> </v>
          </cell>
          <cell r="M1863" t="str">
            <v xml:space="preserve"> </v>
          </cell>
          <cell r="N1863">
            <v>0</v>
          </cell>
          <cell r="O1863" t="str">
            <v xml:space="preserve"> </v>
          </cell>
          <cell r="P1863">
            <v>0</v>
          </cell>
          <cell r="Q1863">
            <v>0</v>
          </cell>
          <cell r="R1863" t="str">
            <v xml:space="preserve"> </v>
          </cell>
          <cell r="S1863" t="str">
            <v xml:space="preserve"> </v>
          </cell>
        </row>
        <row r="1864">
          <cell r="B1864">
            <v>190535</v>
          </cell>
          <cell r="C1864" t="str">
            <v>IIUE P P I M</v>
          </cell>
          <cell r="D1864" t="str">
            <v>IIUE PPI1</v>
          </cell>
          <cell r="E1864">
            <v>367</v>
          </cell>
          <cell r="F1864" t="str">
            <v>A</v>
          </cell>
          <cell r="G1864" t="str">
            <v>A</v>
          </cell>
          <cell r="H1864" t="str">
            <v>N</v>
          </cell>
          <cell r="I1864" t="str">
            <v>Asset</v>
          </cell>
          <cell r="J1864">
            <v>0</v>
          </cell>
          <cell r="K1864">
            <v>0</v>
          </cell>
          <cell r="L1864" t="str">
            <v xml:space="preserve"> </v>
          </cell>
          <cell r="M1864" t="str">
            <v xml:space="preserve"> </v>
          </cell>
          <cell r="N1864">
            <v>0</v>
          </cell>
          <cell r="O1864" t="str">
            <v xml:space="preserve"> </v>
          </cell>
          <cell r="P1864">
            <v>0</v>
          </cell>
          <cell r="Q1864">
            <v>0</v>
          </cell>
          <cell r="R1864" t="str">
            <v xml:space="preserve"> </v>
          </cell>
          <cell r="S1864" t="str">
            <v xml:space="preserve"> </v>
          </cell>
        </row>
        <row r="1865">
          <cell r="B1865">
            <v>190536</v>
          </cell>
          <cell r="C1865" t="str">
            <v>IIUE Westmarktet</v>
          </cell>
          <cell r="D1865" t="str">
            <v>IIUE West1</v>
          </cell>
          <cell r="E1865">
            <v>367</v>
          </cell>
          <cell r="F1865" t="str">
            <v>A</v>
          </cell>
          <cell r="G1865" t="str">
            <v>A</v>
          </cell>
          <cell r="H1865" t="str">
            <v>N</v>
          </cell>
          <cell r="I1865" t="str">
            <v>Asset</v>
          </cell>
          <cell r="J1865">
            <v>0</v>
          </cell>
          <cell r="K1865">
            <v>0</v>
          </cell>
          <cell r="L1865" t="str">
            <v xml:space="preserve"> </v>
          </cell>
          <cell r="M1865" t="str">
            <v xml:space="preserve"> </v>
          </cell>
          <cell r="N1865">
            <v>0</v>
          </cell>
          <cell r="O1865" t="str">
            <v xml:space="preserve"> </v>
          </cell>
          <cell r="P1865">
            <v>0</v>
          </cell>
          <cell r="Q1865">
            <v>0</v>
          </cell>
          <cell r="R1865" t="str">
            <v xml:space="preserve"> </v>
          </cell>
          <cell r="S1865" t="str">
            <v xml:space="preserve"> </v>
          </cell>
        </row>
        <row r="1866">
          <cell r="B1866">
            <v>190537</v>
          </cell>
          <cell r="C1866" t="str">
            <v>IIUE ProvVenture LLC</v>
          </cell>
          <cell r="D1866" t="str">
            <v>IIUE Pro1</v>
          </cell>
          <cell r="E1866">
            <v>367</v>
          </cell>
          <cell r="F1866" t="str">
            <v>A</v>
          </cell>
          <cell r="G1866" t="str">
            <v>A</v>
          </cell>
          <cell r="H1866" t="str">
            <v>N</v>
          </cell>
          <cell r="I1866" t="str">
            <v>Asset</v>
          </cell>
          <cell r="J1866">
            <v>0</v>
          </cell>
          <cell r="K1866">
            <v>0</v>
          </cell>
          <cell r="L1866" t="str">
            <v xml:space="preserve"> </v>
          </cell>
          <cell r="M1866" t="str">
            <v xml:space="preserve"> </v>
          </cell>
          <cell r="N1866">
            <v>0</v>
          </cell>
          <cell r="O1866" t="str">
            <v xml:space="preserve"> </v>
          </cell>
          <cell r="P1866">
            <v>0</v>
          </cell>
          <cell r="Q1866">
            <v>0</v>
          </cell>
          <cell r="R1866" t="str">
            <v xml:space="preserve"> </v>
          </cell>
          <cell r="S1866" t="str">
            <v xml:space="preserve"> </v>
          </cell>
        </row>
        <row r="1867">
          <cell r="B1867">
            <v>190538</v>
          </cell>
          <cell r="C1867" t="str">
            <v>IIUE A D J O</v>
          </cell>
          <cell r="D1867" t="str">
            <v>IIUE ADJ1</v>
          </cell>
          <cell r="E1867">
            <v>367</v>
          </cell>
          <cell r="F1867" t="str">
            <v>A</v>
          </cell>
          <cell r="G1867" t="str">
            <v>A</v>
          </cell>
          <cell r="H1867" t="str">
            <v>N</v>
          </cell>
          <cell r="I1867" t="str">
            <v>Asset</v>
          </cell>
          <cell r="J1867">
            <v>0</v>
          </cell>
          <cell r="K1867">
            <v>0</v>
          </cell>
          <cell r="L1867" t="str">
            <v xml:space="preserve"> </v>
          </cell>
          <cell r="M1867" t="str">
            <v xml:space="preserve"> </v>
          </cell>
          <cell r="N1867">
            <v>0</v>
          </cell>
          <cell r="O1867" t="str">
            <v xml:space="preserve"> </v>
          </cell>
          <cell r="P1867">
            <v>0</v>
          </cell>
          <cell r="Q1867">
            <v>0</v>
          </cell>
          <cell r="R1867" t="str">
            <v xml:space="preserve"> </v>
          </cell>
          <cell r="S1867" t="str">
            <v xml:space="preserve"> </v>
          </cell>
        </row>
        <row r="1868">
          <cell r="B1868">
            <v>190539</v>
          </cell>
          <cell r="C1868" t="str">
            <v>IIUE WardeMedicalLab</v>
          </cell>
          <cell r="D1868" t="str">
            <v>IIUE Ward1</v>
          </cell>
          <cell r="E1868">
            <v>367</v>
          </cell>
          <cell r="F1868" t="str">
            <v>A</v>
          </cell>
          <cell r="G1868" t="str">
            <v>A</v>
          </cell>
          <cell r="H1868" t="str">
            <v>N</v>
          </cell>
          <cell r="I1868" t="str">
            <v>Asset</v>
          </cell>
          <cell r="J1868">
            <v>0</v>
          </cell>
          <cell r="K1868">
            <v>0</v>
          </cell>
          <cell r="L1868" t="str">
            <v xml:space="preserve"> </v>
          </cell>
          <cell r="M1868" t="str">
            <v xml:space="preserve"> </v>
          </cell>
          <cell r="N1868">
            <v>0</v>
          </cell>
          <cell r="O1868" t="str">
            <v xml:space="preserve"> </v>
          </cell>
          <cell r="P1868">
            <v>0</v>
          </cell>
          <cell r="Q1868">
            <v>0</v>
          </cell>
          <cell r="R1868" t="str">
            <v xml:space="preserve"> </v>
          </cell>
          <cell r="S1868" t="str">
            <v xml:space="preserve"> </v>
          </cell>
        </row>
        <row r="1869">
          <cell r="B1869">
            <v>190540</v>
          </cell>
          <cell r="C1869" t="str">
            <v>IIUE RadiationTher JV</v>
          </cell>
          <cell r="D1869" t="str">
            <v>IIUE Radi1</v>
          </cell>
          <cell r="E1869">
            <v>367</v>
          </cell>
          <cell r="F1869" t="str">
            <v>A</v>
          </cell>
          <cell r="G1869" t="str">
            <v>A</v>
          </cell>
          <cell r="H1869" t="str">
            <v>N</v>
          </cell>
          <cell r="I1869" t="str">
            <v>Asset</v>
          </cell>
          <cell r="J1869">
            <v>0</v>
          </cell>
          <cell r="K1869">
            <v>0</v>
          </cell>
          <cell r="L1869" t="str">
            <v xml:space="preserve"> </v>
          </cell>
          <cell r="M1869" t="str">
            <v xml:space="preserve"> </v>
          </cell>
          <cell r="N1869">
            <v>0</v>
          </cell>
          <cell r="O1869" t="str">
            <v xml:space="preserve"> </v>
          </cell>
          <cell r="P1869">
            <v>0</v>
          </cell>
          <cell r="Q1869">
            <v>0</v>
          </cell>
          <cell r="R1869" t="str">
            <v xml:space="preserve"> </v>
          </cell>
          <cell r="S1869" t="str">
            <v xml:space="preserve"> </v>
          </cell>
        </row>
        <row r="1870">
          <cell r="B1870">
            <v>190541</v>
          </cell>
          <cell r="C1870" t="str">
            <v>IIUE DynamicRehabilitate</v>
          </cell>
          <cell r="D1870" t="str">
            <v>IIUE Dyna1</v>
          </cell>
          <cell r="E1870">
            <v>367</v>
          </cell>
          <cell r="F1870" t="str">
            <v>A</v>
          </cell>
          <cell r="G1870" t="str">
            <v>A</v>
          </cell>
          <cell r="H1870" t="str">
            <v>N</v>
          </cell>
          <cell r="I1870" t="str">
            <v>Asset</v>
          </cell>
          <cell r="J1870">
            <v>0</v>
          </cell>
          <cell r="K1870">
            <v>0</v>
          </cell>
          <cell r="L1870" t="str">
            <v xml:space="preserve"> </v>
          </cell>
          <cell r="M1870" t="str">
            <v xml:space="preserve"> </v>
          </cell>
          <cell r="N1870">
            <v>0</v>
          </cell>
          <cell r="O1870" t="str">
            <v xml:space="preserve"> </v>
          </cell>
          <cell r="P1870">
            <v>0</v>
          </cell>
          <cell r="Q1870">
            <v>0</v>
          </cell>
          <cell r="R1870" t="str">
            <v xml:space="preserve"> </v>
          </cell>
          <cell r="S1870" t="str">
            <v xml:space="preserve"> </v>
          </cell>
        </row>
        <row r="1871">
          <cell r="B1871">
            <v>190542</v>
          </cell>
          <cell r="C1871" t="str">
            <v>IIUE MD Physicians Care</v>
          </cell>
          <cell r="D1871" t="str">
            <v>IIUE MD Ph</v>
          </cell>
          <cell r="E1871">
            <v>367</v>
          </cell>
          <cell r="F1871" t="str">
            <v>A</v>
          </cell>
          <cell r="G1871" t="str">
            <v>A</v>
          </cell>
          <cell r="H1871" t="str">
            <v>N</v>
          </cell>
          <cell r="I1871" t="str">
            <v>Asset</v>
          </cell>
          <cell r="J1871">
            <v>0</v>
          </cell>
          <cell r="K1871">
            <v>0</v>
          </cell>
          <cell r="L1871" t="str">
            <v xml:space="preserve"> </v>
          </cell>
          <cell r="M1871" t="str">
            <v xml:space="preserve"> </v>
          </cell>
          <cell r="N1871">
            <v>0</v>
          </cell>
          <cell r="O1871" t="str">
            <v xml:space="preserve"> </v>
          </cell>
          <cell r="P1871">
            <v>0</v>
          </cell>
          <cell r="Q1871">
            <v>0</v>
          </cell>
          <cell r="R1871" t="str">
            <v xml:space="preserve"> </v>
          </cell>
          <cell r="S1871" t="str">
            <v xml:space="preserve"> </v>
          </cell>
        </row>
        <row r="1872">
          <cell r="B1872">
            <v>190543</v>
          </cell>
          <cell r="C1872" t="str">
            <v>IIUE Neighborcare</v>
          </cell>
          <cell r="D1872" t="str">
            <v>IIUE Neigh</v>
          </cell>
          <cell r="E1872">
            <v>367</v>
          </cell>
          <cell r="F1872" t="str">
            <v>A</v>
          </cell>
          <cell r="G1872" t="str">
            <v>A</v>
          </cell>
          <cell r="H1872" t="str">
            <v>N</v>
          </cell>
          <cell r="I1872" t="str">
            <v>Asset</v>
          </cell>
          <cell r="J1872">
            <v>0</v>
          </cell>
          <cell r="K1872">
            <v>0</v>
          </cell>
          <cell r="L1872" t="str">
            <v xml:space="preserve"> </v>
          </cell>
          <cell r="M1872" t="str">
            <v xml:space="preserve"> </v>
          </cell>
          <cell r="N1872">
            <v>0</v>
          </cell>
          <cell r="O1872" t="str">
            <v xml:space="preserve"> </v>
          </cell>
          <cell r="P1872">
            <v>0</v>
          </cell>
          <cell r="Q1872">
            <v>0</v>
          </cell>
          <cell r="R1872" t="str">
            <v xml:space="preserve"> </v>
          </cell>
          <cell r="S1872" t="str">
            <v xml:space="preserve"> </v>
          </cell>
        </row>
        <row r="1873">
          <cell r="B1873">
            <v>190544</v>
          </cell>
          <cell r="C1873" t="str">
            <v>IIUE Genesis Alliance</v>
          </cell>
          <cell r="D1873" t="str">
            <v>IIUE Genes</v>
          </cell>
          <cell r="E1873">
            <v>367</v>
          </cell>
          <cell r="F1873" t="str">
            <v>A</v>
          </cell>
          <cell r="G1873" t="str">
            <v>A</v>
          </cell>
          <cell r="H1873" t="str">
            <v>N</v>
          </cell>
          <cell r="I1873" t="str">
            <v>Asset</v>
          </cell>
          <cell r="J1873">
            <v>0</v>
          </cell>
          <cell r="K1873">
            <v>0</v>
          </cell>
          <cell r="L1873" t="str">
            <v xml:space="preserve"> </v>
          </cell>
          <cell r="M1873" t="str">
            <v xml:space="preserve"> </v>
          </cell>
          <cell r="N1873">
            <v>0</v>
          </cell>
          <cell r="O1873" t="str">
            <v xml:space="preserve"> </v>
          </cell>
          <cell r="P1873">
            <v>0</v>
          </cell>
          <cell r="Q1873">
            <v>0</v>
          </cell>
          <cell r="R1873" t="str">
            <v xml:space="preserve"> </v>
          </cell>
          <cell r="S1873" t="str">
            <v xml:space="preserve"> </v>
          </cell>
        </row>
        <row r="1874">
          <cell r="B1874">
            <v>190545</v>
          </cell>
          <cell r="C1874" t="str">
            <v>IIUE Sleep Lab</v>
          </cell>
          <cell r="D1874" t="str">
            <v>IIUE Sleep</v>
          </cell>
          <cell r="E1874">
            <v>367</v>
          </cell>
          <cell r="F1874" t="str">
            <v>A</v>
          </cell>
          <cell r="G1874" t="str">
            <v>A</v>
          </cell>
          <cell r="H1874" t="str">
            <v>N</v>
          </cell>
          <cell r="I1874" t="str">
            <v>Asset</v>
          </cell>
          <cell r="J1874">
            <v>0</v>
          </cell>
          <cell r="K1874">
            <v>0</v>
          </cell>
          <cell r="L1874" t="str">
            <v xml:space="preserve"> </v>
          </cell>
          <cell r="M1874" t="str">
            <v xml:space="preserve"> </v>
          </cell>
          <cell r="N1874">
            <v>0</v>
          </cell>
          <cell r="O1874" t="str">
            <v xml:space="preserve"> </v>
          </cell>
          <cell r="P1874">
            <v>0</v>
          </cell>
          <cell r="Q1874">
            <v>0</v>
          </cell>
          <cell r="R1874" t="str">
            <v xml:space="preserve"> </v>
          </cell>
          <cell r="S1874" t="str">
            <v xml:space="preserve"> </v>
          </cell>
        </row>
        <row r="1875">
          <cell r="B1875">
            <v>190546</v>
          </cell>
          <cell r="C1875" t="str">
            <v>IIUE ROCSI</v>
          </cell>
          <cell r="D1875" t="str">
            <v>IIUE ROCSI</v>
          </cell>
          <cell r="E1875">
            <v>367</v>
          </cell>
          <cell r="F1875" t="str">
            <v>A</v>
          </cell>
          <cell r="G1875" t="str">
            <v>A</v>
          </cell>
          <cell r="H1875" t="str">
            <v>N</v>
          </cell>
          <cell r="I1875" t="str">
            <v>Asset</v>
          </cell>
          <cell r="J1875">
            <v>0</v>
          </cell>
          <cell r="K1875">
            <v>0</v>
          </cell>
          <cell r="L1875" t="str">
            <v xml:space="preserve"> </v>
          </cell>
          <cell r="M1875" t="str">
            <v xml:space="preserve"> </v>
          </cell>
          <cell r="N1875">
            <v>0</v>
          </cell>
          <cell r="O1875" t="str">
            <v xml:space="preserve"> </v>
          </cell>
          <cell r="P1875">
            <v>0</v>
          </cell>
          <cell r="Q1875">
            <v>0</v>
          </cell>
          <cell r="R1875" t="str">
            <v xml:space="preserve"> </v>
          </cell>
          <cell r="S1875" t="str">
            <v xml:space="preserve"> </v>
          </cell>
        </row>
        <row r="1876">
          <cell r="B1876">
            <v>190547</v>
          </cell>
          <cell r="C1876" t="str">
            <v>IIUE Seton Health</v>
          </cell>
          <cell r="D1876" t="str">
            <v>IIUE Seton</v>
          </cell>
          <cell r="E1876">
            <v>367</v>
          </cell>
          <cell r="F1876" t="str">
            <v>A</v>
          </cell>
          <cell r="G1876" t="str">
            <v>A</v>
          </cell>
          <cell r="H1876" t="str">
            <v>N</v>
          </cell>
          <cell r="I1876" t="str">
            <v>Asset</v>
          </cell>
          <cell r="J1876">
            <v>0</v>
          </cell>
          <cell r="K1876">
            <v>0</v>
          </cell>
          <cell r="L1876" t="str">
            <v xml:space="preserve"> </v>
          </cell>
          <cell r="M1876" t="str">
            <v xml:space="preserve"> </v>
          </cell>
          <cell r="N1876">
            <v>0</v>
          </cell>
          <cell r="O1876" t="str">
            <v xml:space="preserve"> </v>
          </cell>
          <cell r="P1876">
            <v>0</v>
          </cell>
          <cell r="Q1876">
            <v>0</v>
          </cell>
          <cell r="R1876" t="str">
            <v xml:space="preserve"> </v>
          </cell>
          <cell r="S1876" t="str">
            <v xml:space="preserve"> </v>
          </cell>
        </row>
        <row r="1877">
          <cell r="B1877">
            <v>190548</v>
          </cell>
          <cell r="C1877" t="str">
            <v>IIUE SM Acute Dialysis</v>
          </cell>
          <cell r="D1877" t="str">
            <v>IIUE SM Ac</v>
          </cell>
          <cell r="E1877">
            <v>367</v>
          </cell>
          <cell r="F1877" t="str">
            <v>A</v>
          </cell>
          <cell r="G1877" t="str">
            <v>A</v>
          </cell>
          <cell r="H1877" t="str">
            <v>N</v>
          </cell>
          <cell r="I1877" t="str">
            <v>Asset</v>
          </cell>
          <cell r="J1877">
            <v>0</v>
          </cell>
          <cell r="K1877">
            <v>0</v>
          </cell>
          <cell r="L1877" t="str">
            <v xml:space="preserve"> </v>
          </cell>
          <cell r="M1877" t="str">
            <v xml:space="preserve"> </v>
          </cell>
          <cell r="N1877">
            <v>0</v>
          </cell>
          <cell r="O1877" t="str">
            <v xml:space="preserve"> </v>
          </cell>
          <cell r="P1877">
            <v>0</v>
          </cell>
          <cell r="Q1877">
            <v>0</v>
          </cell>
          <cell r="R1877" t="str">
            <v xml:space="preserve"> </v>
          </cell>
          <cell r="S1877" t="str">
            <v xml:space="preserve"> </v>
          </cell>
        </row>
        <row r="1878">
          <cell r="B1878">
            <v>190549</v>
          </cell>
          <cell r="C1878" t="str">
            <v>IIUE SMCL PV</v>
          </cell>
          <cell r="D1878" t="str">
            <v>IIUE SMCL</v>
          </cell>
          <cell r="E1878">
            <v>367</v>
          </cell>
          <cell r="F1878" t="str">
            <v>A</v>
          </cell>
          <cell r="G1878" t="str">
            <v>A</v>
          </cell>
          <cell r="H1878" t="str">
            <v>N</v>
          </cell>
          <cell r="I1878" t="str">
            <v>Asset</v>
          </cell>
          <cell r="J1878">
            <v>0</v>
          </cell>
          <cell r="K1878">
            <v>0</v>
          </cell>
          <cell r="L1878" t="str">
            <v xml:space="preserve"> </v>
          </cell>
          <cell r="M1878" t="str">
            <v xml:space="preserve"> </v>
          </cell>
          <cell r="N1878">
            <v>0</v>
          </cell>
          <cell r="O1878" t="str">
            <v xml:space="preserve"> </v>
          </cell>
          <cell r="P1878">
            <v>0</v>
          </cell>
          <cell r="Q1878">
            <v>0</v>
          </cell>
          <cell r="R1878" t="str">
            <v xml:space="preserve"> </v>
          </cell>
          <cell r="S1878" t="str">
            <v xml:space="preserve"> </v>
          </cell>
        </row>
        <row r="1879">
          <cell r="B1879">
            <v>190550</v>
          </cell>
          <cell r="C1879" t="str">
            <v>IIUE SM Cath Lab</v>
          </cell>
          <cell r="D1879" t="str">
            <v>IIUE SM Ca</v>
          </cell>
          <cell r="E1879">
            <v>367</v>
          </cell>
          <cell r="F1879" t="str">
            <v>A</v>
          </cell>
          <cell r="G1879" t="str">
            <v>A</v>
          </cell>
          <cell r="H1879" t="str">
            <v>N</v>
          </cell>
          <cell r="I1879" t="str">
            <v>Asset</v>
          </cell>
          <cell r="J1879">
            <v>0</v>
          </cell>
          <cell r="K1879">
            <v>0</v>
          </cell>
          <cell r="L1879" t="str">
            <v xml:space="preserve"> </v>
          </cell>
          <cell r="M1879" t="str">
            <v xml:space="preserve"> </v>
          </cell>
          <cell r="N1879">
            <v>0</v>
          </cell>
          <cell r="O1879" t="str">
            <v xml:space="preserve"> </v>
          </cell>
          <cell r="P1879">
            <v>0</v>
          </cell>
          <cell r="Q1879">
            <v>0</v>
          </cell>
          <cell r="R1879" t="str">
            <v xml:space="preserve"> </v>
          </cell>
          <cell r="S1879" t="str">
            <v xml:space="preserve"> </v>
          </cell>
        </row>
        <row r="1880">
          <cell r="B1880">
            <v>190551</v>
          </cell>
          <cell r="C1880" t="str">
            <v>IIUE GOP</v>
          </cell>
          <cell r="D1880" t="str">
            <v>IIUE GOP</v>
          </cell>
          <cell r="E1880">
            <v>367</v>
          </cell>
          <cell r="F1880" t="str">
            <v>A</v>
          </cell>
          <cell r="G1880" t="str">
            <v>A</v>
          </cell>
          <cell r="H1880" t="str">
            <v>N</v>
          </cell>
          <cell r="I1880" t="str">
            <v>Asset</v>
          </cell>
          <cell r="J1880">
            <v>0</v>
          </cell>
          <cell r="K1880">
            <v>0</v>
          </cell>
          <cell r="L1880" t="str">
            <v xml:space="preserve"> </v>
          </cell>
          <cell r="M1880" t="str">
            <v xml:space="preserve"> </v>
          </cell>
          <cell r="N1880">
            <v>0</v>
          </cell>
          <cell r="O1880" t="str">
            <v xml:space="preserve"> </v>
          </cell>
          <cell r="P1880">
            <v>0</v>
          </cell>
          <cell r="Q1880">
            <v>0</v>
          </cell>
          <cell r="R1880" t="str">
            <v xml:space="preserve"> </v>
          </cell>
          <cell r="S1880" t="str">
            <v xml:space="preserve"> </v>
          </cell>
        </row>
        <row r="1881">
          <cell r="B1881">
            <v>190552</v>
          </cell>
          <cell r="C1881" t="str">
            <v>IIUE Lapeer Surg Ctr</v>
          </cell>
          <cell r="D1881" t="str">
            <v>IIUE Lapee</v>
          </cell>
          <cell r="E1881">
            <v>367</v>
          </cell>
          <cell r="F1881" t="str">
            <v>A</v>
          </cell>
          <cell r="G1881" t="str">
            <v>A</v>
          </cell>
          <cell r="H1881" t="str">
            <v>N</v>
          </cell>
          <cell r="I1881" t="str">
            <v>Asset</v>
          </cell>
          <cell r="J1881">
            <v>0</v>
          </cell>
          <cell r="K1881">
            <v>0</v>
          </cell>
          <cell r="L1881" t="str">
            <v xml:space="preserve"> </v>
          </cell>
          <cell r="M1881" t="str">
            <v xml:space="preserve"> </v>
          </cell>
          <cell r="N1881">
            <v>0</v>
          </cell>
          <cell r="O1881" t="str">
            <v xml:space="preserve"> </v>
          </cell>
          <cell r="P1881">
            <v>0</v>
          </cell>
          <cell r="Q1881">
            <v>0</v>
          </cell>
          <cell r="R1881" t="str">
            <v xml:space="preserve"> </v>
          </cell>
          <cell r="S1881" t="str">
            <v xml:space="preserve"> </v>
          </cell>
        </row>
        <row r="1882">
          <cell r="B1882">
            <v>190553</v>
          </cell>
          <cell r="C1882" t="str">
            <v>IIUE POH Assisted Living LLC</v>
          </cell>
          <cell r="D1882" t="str">
            <v>IIUE POH A</v>
          </cell>
          <cell r="E1882">
            <v>367</v>
          </cell>
          <cell r="F1882" t="str">
            <v>A</v>
          </cell>
          <cell r="G1882" t="str">
            <v>A</v>
          </cell>
          <cell r="H1882" t="str">
            <v>N</v>
          </cell>
          <cell r="I1882" t="str">
            <v>Asset</v>
          </cell>
          <cell r="J1882">
            <v>0</v>
          </cell>
          <cell r="K1882">
            <v>0</v>
          </cell>
          <cell r="L1882" t="str">
            <v xml:space="preserve"> </v>
          </cell>
          <cell r="M1882" t="str">
            <v xml:space="preserve"> </v>
          </cell>
          <cell r="N1882">
            <v>0</v>
          </cell>
          <cell r="O1882" t="str">
            <v xml:space="preserve"> </v>
          </cell>
          <cell r="P1882">
            <v>0</v>
          </cell>
          <cell r="Q1882">
            <v>0</v>
          </cell>
          <cell r="R1882" t="str">
            <v xml:space="preserve"> </v>
          </cell>
          <cell r="S1882" t="str">
            <v xml:space="preserve"> </v>
          </cell>
        </row>
        <row r="1883">
          <cell r="B1883">
            <v>190554</v>
          </cell>
          <cell r="C1883" t="str">
            <v>IIUE Related</v>
          </cell>
          <cell r="D1883" t="str">
            <v>IIUE Relat</v>
          </cell>
          <cell r="E1883">
            <v>367</v>
          </cell>
          <cell r="F1883" t="str">
            <v>A</v>
          </cell>
          <cell r="G1883" t="str">
            <v>A</v>
          </cell>
          <cell r="H1883" t="str">
            <v>N</v>
          </cell>
          <cell r="I1883" t="str">
            <v>Asset</v>
          </cell>
          <cell r="J1883">
            <v>0</v>
          </cell>
          <cell r="K1883">
            <v>0</v>
          </cell>
          <cell r="L1883" t="str">
            <v xml:space="preserve"> </v>
          </cell>
          <cell r="M1883" t="str">
            <v xml:space="preserve"> </v>
          </cell>
          <cell r="N1883">
            <v>0</v>
          </cell>
          <cell r="O1883" t="str">
            <v xml:space="preserve"> </v>
          </cell>
          <cell r="P1883">
            <v>0</v>
          </cell>
          <cell r="Q1883">
            <v>0</v>
          </cell>
          <cell r="R1883" t="str">
            <v xml:space="preserve"> </v>
          </cell>
          <cell r="S1883" t="str">
            <v xml:space="preserve"> </v>
          </cell>
        </row>
        <row r="1884">
          <cell r="B1884">
            <v>190555</v>
          </cell>
          <cell r="C1884" t="str">
            <v>IIUE Prof Office Center</v>
          </cell>
          <cell r="D1884" t="str">
            <v>IIUE Prof</v>
          </cell>
          <cell r="E1884">
            <v>367</v>
          </cell>
          <cell r="F1884" t="str">
            <v>A</v>
          </cell>
          <cell r="G1884" t="str">
            <v>A</v>
          </cell>
          <cell r="H1884" t="str">
            <v>N</v>
          </cell>
          <cell r="I1884" t="str">
            <v>Asset</v>
          </cell>
          <cell r="J1884">
            <v>0</v>
          </cell>
          <cell r="K1884">
            <v>0</v>
          </cell>
          <cell r="L1884" t="str">
            <v xml:space="preserve"> </v>
          </cell>
          <cell r="M1884" t="str">
            <v xml:space="preserve"> </v>
          </cell>
          <cell r="N1884">
            <v>0</v>
          </cell>
          <cell r="O1884" t="str">
            <v xml:space="preserve"> </v>
          </cell>
          <cell r="P1884">
            <v>0</v>
          </cell>
          <cell r="Q1884">
            <v>0</v>
          </cell>
          <cell r="R1884" t="str">
            <v xml:space="preserve"> </v>
          </cell>
          <cell r="S1884" t="str">
            <v xml:space="preserve"> </v>
          </cell>
        </row>
        <row r="1885">
          <cell r="B1885">
            <v>190556</v>
          </cell>
          <cell r="C1885" t="str">
            <v>IIUE MRI</v>
          </cell>
          <cell r="D1885" t="str">
            <v>IIUE MRI</v>
          </cell>
          <cell r="E1885">
            <v>367</v>
          </cell>
          <cell r="F1885" t="str">
            <v>A</v>
          </cell>
          <cell r="G1885" t="str">
            <v>A</v>
          </cell>
          <cell r="H1885" t="str">
            <v>N</v>
          </cell>
          <cell r="I1885" t="str">
            <v>Asset</v>
          </cell>
          <cell r="J1885">
            <v>0</v>
          </cell>
          <cell r="K1885">
            <v>0</v>
          </cell>
          <cell r="L1885" t="str">
            <v xml:space="preserve"> </v>
          </cell>
          <cell r="M1885" t="str">
            <v xml:space="preserve"> </v>
          </cell>
          <cell r="N1885">
            <v>0</v>
          </cell>
          <cell r="O1885" t="str">
            <v xml:space="preserve"> </v>
          </cell>
          <cell r="P1885">
            <v>0</v>
          </cell>
          <cell r="Q1885">
            <v>0</v>
          </cell>
          <cell r="R1885" t="str">
            <v xml:space="preserve"> </v>
          </cell>
          <cell r="S1885" t="str">
            <v xml:space="preserve"> </v>
          </cell>
        </row>
        <row r="1886">
          <cell r="B1886">
            <v>190557</v>
          </cell>
          <cell r="C1886" t="str">
            <v>IIUE Medsports</v>
          </cell>
          <cell r="D1886" t="str">
            <v>IIUE Medsp</v>
          </cell>
          <cell r="E1886">
            <v>367</v>
          </cell>
          <cell r="F1886" t="str">
            <v>A</v>
          </cell>
          <cell r="G1886" t="str">
            <v>A</v>
          </cell>
          <cell r="H1886" t="str">
            <v>N</v>
          </cell>
          <cell r="I1886" t="str">
            <v>Asset</v>
          </cell>
          <cell r="J1886">
            <v>0</v>
          </cell>
          <cell r="K1886">
            <v>0</v>
          </cell>
          <cell r="L1886" t="str">
            <v xml:space="preserve"> </v>
          </cell>
          <cell r="M1886" t="str">
            <v xml:space="preserve"> </v>
          </cell>
          <cell r="N1886">
            <v>0</v>
          </cell>
          <cell r="O1886" t="str">
            <v xml:space="preserve"> </v>
          </cell>
          <cell r="P1886">
            <v>0</v>
          </cell>
          <cell r="Q1886">
            <v>0</v>
          </cell>
          <cell r="R1886" t="str">
            <v xml:space="preserve"> </v>
          </cell>
          <cell r="S1886" t="str">
            <v xml:space="preserve"> </v>
          </cell>
        </row>
        <row r="1887">
          <cell r="B1887">
            <v>190558</v>
          </cell>
          <cell r="C1887" t="str">
            <v>IIUE HGH</v>
          </cell>
          <cell r="D1887" t="str">
            <v>IIUE HGH</v>
          </cell>
          <cell r="E1887">
            <v>367</v>
          </cell>
          <cell r="F1887" t="str">
            <v>A</v>
          </cell>
          <cell r="G1887" t="str">
            <v>A</v>
          </cell>
          <cell r="H1887" t="str">
            <v>N</v>
          </cell>
          <cell r="I1887" t="str">
            <v>Asset</v>
          </cell>
          <cell r="J1887">
            <v>0</v>
          </cell>
          <cell r="K1887">
            <v>0</v>
          </cell>
          <cell r="L1887" t="str">
            <v xml:space="preserve"> </v>
          </cell>
          <cell r="M1887" t="str">
            <v xml:space="preserve"> </v>
          </cell>
          <cell r="N1887">
            <v>0</v>
          </cell>
          <cell r="O1887" t="str">
            <v xml:space="preserve"> </v>
          </cell>
          <cell r="P1887">
            <v>0</v>
          </cell>
          <cell r="Q1887">
            <v>0</v>
          </cell>
          <cell r="R1887" t="str">
            <v xml:space="preserve"> </v>
          </cell>
          <cell r="S1887" t="str">
            <v xml:space="preserve"> </v>
          </cell>
        </row>
        <row r="1888">
          <cell r="B1888">
            <v>190559</v>
          </cell>
          <cell r="C1888" t="str">
            <v>IIUE Gastro Ctr at HP</v>
          </cell>
          <cell r="D1888" t="str">
            <v>IIUE Gastr</v>
          </cell>
          <cell r="E1888">
            <v>367</v>
          </cell>
          <cell r="F1888" t="str">
            <v>A</v>
          </cell>
          <cell r="G1888" t="str">
            <v>A</v>
          </cell>
          <cell r="H1888" t="str">
            <v>N</v>
          </cell>
          <cell r="I1888" t="str">
            <v>Asset</v>
          </cell>
          <cell r="J1888">
            <v>0</v>
          </cell>
          <cell r="K1888">
            <v>0</v>
          </cell>
          <cell r="L1888" t="str">
            <v xml:space="preserve"> </v>
          </cell>
          <cell r="M1888" t="str">
            <v xml:space="preserve"> </v>
          </cell>
          <cell r="N1888">
            <v>0</v>
          </cell>
          <cell r="O1888" t="str">
            <v xml:space="preserve"> </v>
          </cell>
          <cell r="P1888">
            <v>0</v>
          </cell>
          <cell r="Q1888">
            <v>0</v>
          </cell>
          <cell r="R1888" t="str">
            <v xml:space="preserve"> </v>
          </cell>
          <cell r="S1888" t="str">
            <v xml:space="preserve"> </v>
          </cell>
        </row>
        <row r="1889">
          <cell r="B1889">
            <v>190560</v>
          </cell>
          <cell r="C1889" t="str">
            <v>IIUE GHCI</v>
          </cell>
          <cell r="D1889" t="str">
            <v>IIUE GHCI</v>
          </cell>
          <cell r="E1889">
            <v>367</v>
          </cell>
          <cell r="F1889" t="str">
            <v>A</v>
          </cell>
          <cell r="G1889" t="str">
            <v>A</v>
          </cell>
          <cell r="H1889" t="str">
            <v>N</v>
          </cell>
          <cell r="I1889" t="str">
            <v>Asset</v>
          </cell>
          <cell r="J1889">
            <v>0</v>
          </cell>
          <cell r="K1889">
            <v>0</v>
          </cell>
          <cell r="L1889" t="str">
            <v xml:space="preserve"> </v>
          </cell>
          <cell r="M1889" t="str">
            <v xml:space="preserve"> </v>
          </cell>
          <cell r="N1889">
            <v>0</v>
          </cell>
          <cell r="O1889" t="str">
            <v xml:space="preserve"> </v>
          </cell>
          <cell r="P1889">
            <v>0</v>
          </cell>
          <cell r="Q1889">
            <v>0</v>
          </cell>
          <cell r="R1889" t="str">
            <v xml:space="preserve"> </v>
          </cell>
          <cell r="S1889" t="str">
            <v xml:space="preserve"> </v>
          </cell>
        </row>
        <row r="1890">
          <cell r="B1890">
            <v>190561</v>
          </cell>
          <cell r="C1890" t="str">
            <v>IIUE ASC at HP</v>
          </cell>
          <cell r="D1890" t="str">
            <v>IIUE ASC a</v>
          </cell>
          <cell r="E1890">
            <v>367</v>
          </cell>
          <cell r="F1890" t="str">
            <v>A</v>
          </cell>
          <cell r="G1890" t="str">
            <v>A</v>
          </cell>
          <cell r="H1890" t="str">
            <v>N</v>
          </cell>
          <cell r="I1890" t="str">
            <v>Asset</v>
          </cell>
          <cell r="J1890">
            <v>0</v>
          </cell>
          <cell r="K1890">
            <v>0</v>
          </cell>
          <cell r="L1890" t="str">
            <v xml:space="preserve"> </v>
          </cell>
          <cell r="M1890" t="str">
            <v xml:space="preserve"> </v>
          </cell>
          <cell r="N1890">
            <v>0</v>
          </cell>
          <cell r="O1890" t="str">
            <v xml:space="preserve"> </v>
          </cell>
          <cell r="P1890">
            <v>0</v>
          </cell>
          <cell r="Q1890">
            <v>0</v>
          </cell>
          <cell r="R1890" t="str">
            <v xml:space="preserve"> </v>
          </cell>
          <cell r="S1890" t="str">
            <v xml:space="preserve"> </v>
          </cell>
        </row>
        <row r="1891">
          <cell r="B1891">
            <v>190562</v>
          </cell>
          <cell r="C1891" t="str">
            <v>IIUE CPA</v>
          </cell>
          <cell r="D1891" t="str">
            <v>IIUE CPA</v>
          </cell>
          <cell r="E1891">
            <v>367</v>
          </cell>
          <cell r="F1891" t="str">
            <v>A</v>
          </cell>
          <cell r="G1891" t="str">
            <v>A</v>
          </cell>
          <cell r="H1891" t="str">
            <v>N</v>
          </cell>
          <cell r="I1891" t="str">
            <v>Asset</v>
          </cell>
          <cell r="J1891">
            <v>0</v>
          </cell>
          <cell r="K1891">
            <v>0</v>
          </cell>
          <cell r="L1891" t="str">
            <v xml:space="preserve"> </v>
          </cell>
          <cell r="M1891" t="str">
            <v xml:space="preserve"> </v>
          </cell>
          <cell r="N1891">
            <v>0</v>
          </cell>
          <cell r="O1891" t="str">
            <v xml:space="preserve"> </v>
          </cell>
          <cell r="P1891">
            <v>0</v>
          </cell>
          <cell r="Q1891">
            <v>0</v>
          </cell>
          <cell r="R1891" t="str">
            <v xml:space="preserve"> </v>
          </cell>
          <cell r="S1891" t="str">
            <v xml:space="preserve"> </v>
          </cell>
        </row>
        <row r="1892">
          <cell r="B1892">
            <v>190563</v>
          </cell>
          <cell r="C1892" t="str">
            <v>IIUE CHC</v>
          </cell>
          <cell r="D1892" t="str">
            <v>IIUE CHC</v>
          </cell>
          <cell r="E1892">
            <v>367</v>
          </cell>
          <cell r="F1892" t="str">
            <v>A</v>
          </cell>
          <cell r="G1892" t="str">
            <v>A</v>
          </cell>
          <cell r="H1892" t="str">
            <v>N</v>
          </cell>
          <cell r="I1892" t="str">
            <v>Asset</v>
          </cell>
          <cell r="J1892">
            <v>0</v>
          </cell>
          <cell r="K1892">
            <v>0</v>
          </cell>
          <cell r="L1892" t="str">
            <v xml:space="preserve"> </v>
          </cell>
          <cell r="M1892" t="str">
            <v xml:space="preserve"> </v>
          </cell>
          <cell r="N1892">
            <v>0</v>
          </cell>
          <cell r="O1892" t="str">
            <v xml:space="preserve"> </v>
          </cell>
          <cell r="P1892">
            <v>0</v>
          </cell>
          <cell r="Q1892">
            <v>0</v>
          </cell>
          <cell r="R1892" t="str">
            <v xml:space="preserve"> </v>
          </cell>
          <cell r="S1892" t="str">
            <v xml:space="preserve"> </v>
          </cell>
        </row>
        <row r="1893">
          <cell r="B1893">
            <v>190564</v>
          </cell>
          <cell r="C1893" t="str">
            <v>IIUE Ortho Neuro</v>
          </cell>
          <cell r="D1893" t="str">
            <v>IIUE Orth1</v>
          </cell>
          <cell r="E1893">
            <v>367</v>
          </cell>
          <cell r="F1893" t="str">
            <v>A</v>
          </cell>
          <cell r="G1893" t="str">
            <v>A</v>
          </cell>
          <cell r="H1893" t="str">
            <v>N</v>
          </cell>
          <cell r="I1893" t="str">
            <v>Asset</v>
          </cell>
          <cell r="J1893">
            <v>0</v>
          </cell>
          <cell r="K1893">
            <v>0</v>
          </cell>
          <cell r="L1893" t="str">
            <v xml:space="preserve"> </v>
          </cell>
          <cell r="M1893" t="str">
            <v xml:space="preserve"> </v>
          </cell>
          <cell r="N1893">
            <v>0</v>
          </cell>
          <cell r="O1893" t="str">
            <v xml:space="preserve"> </v>
          </cell>
          <cell r="P1893">
            <v>0</v>
          </cell>
          <cell r="Q1893">
            <v>0</v>
          </cell>
          <cell r="R1893" t="str">
            <v xml:space="preserve"> </v>
          </cell>
          <cell r="S1893" t="str">
            <v xml:space="preserve"> </v>
          </cell>
        </row>
        <row r="1894">
          <cell r="B1894">
            <v>190565</v>
          </cell>
          <cell r="C1894" t="str">
            <v>IIUE Cardio</v>
          </cell>
          <cell r="D1894" t="str">
            <v>IIUE Card1</v>
          </cell>
          <cell r="E1894">
            <v>367</v>
          </cell>
          <cell r="F1894" t="str">
            <v>A</v>
          </cell>
          <cell r="G1894" t="str">
            <v>A</v>
          </cell>
          <cell r="H1894" t="str">
            <v>N</v>
          </cell>
          <cell r="I1894" t="str">
            <v>Asset</v>
          </cell>
          <cell r="J1894">
            <v>0</v>
          </cell>
          <cell r="K1894">
            <v>0</v>
          </cell>
          <cell r="L1894" t="str">
            <v xml:space="preserve"> </v>
          </cell>
          <cell r="M1894" t="str">
            <v xml:space="preserve"> </v>
          </cell>
          <cell r="N1894">
            <v>0</v>
          </cell>
          <cell r="O1894" t="str">
            <v xml:space="preserve"> </v>
          </cell>
          <cell r="P1894">
            <v>0</v>
          </cell>
          <cell r="Q1894">
            <v>0</v>
          </cell>
          <cell r="R1894" t="str">
            <v xml:space="preserve"> </v>
          </cell>
          <cell r="S1894" t="str">
            <v xml:space="preserve"> </v>
          </cell>
        </row>
        <row r="1895">
          <cell r="B1895">
            <v>190566</v>
          </cell>
          <cell r="C1895" t="str">
            <v>IIUE Surg</v>
          </cell>
          <cell r="D1895" t="str">
            <v>IIUE Surg</v>
          </cell>
          <cell r="E1895">
            <v>367</v>
          </cell>
          <cell r="F1895" t="str">
            <v>A</v>
          </cell>
          <cell r="G1895" t="str">
            <v>A</v>
          </cell>
          <cell r="H1895" t="str">
            <v>N</v>
          </cell>
          <cell r="I1895" t="str">
            <v>Asset</v>
          </cell>
          <cell r="J1895">
            <v>0</v>
          </cell>
          <cell r="K1895">
            <v>0</v>
          </cell>
          <cell r="L1895" t="str">
            <v xml:space="preserve"> </v>
          </cell>
          <cell r="M1895" t="str">
            <v xml:space="preserve"> </v>
          </cell>
          <cell r="N1895">
            <v>0</v>
          </cell>
          <cell r="O1895" t="str">
            <v xml:space="preserve"> </v>
          </cell>
          <cell r="P1895">
            <v>0</v>
          </cell>
          <cell r="Q1895">
            <v>0</v>
          </cell>
          <cell r="R1895" t="str">
            <v xml:space="preserve"> </v>
          </cell>
          <cell r="S1895" t="str">
            <v xml:space="preserve"> </v>
          </cell>
        </row>
        <row r="1896">
          <cell r="B1896">
            <v>190567</v>
          </cell>
          <cell r="C1896" t="str">
            <v>IIUE BBS</v>
          </cell>
          <cell r="D1896" t="str">
            <v>IIUE BBS</v>
          </cell>
          <cell r="E1896">
            <v>367</v>
          </cell>
          <cell r="F1896" t="str">
            <v>A</v>
          </cell>
          <cell r="G1896" t="str">
            <v>A</v>
          </cell>
          <cell r="H1896" t="str">
            <v>N</v>
          </cell>
          <cell r="I1896" t="str">
            <v>Asset</v>
          </cell>
          <cell r="J1896">
            <v>0</v>
          </cell>
          <cell r="K1896">
            <v>0</v>
          </cell>
          <cell r="L1896" t="str">
            <v xml:space="preserve"> </v>
          </cell>
          <cell r="M1896" t="str">
            <v xml:space="preserve"> </v>
          </cell>
          <cell r="N1896">
            <v>0</v>
          </cell>
          <cell r="O1896" t="str">
            <v xml:space="preserve"> </v>
          </cell>
          <cell r="P1896">
            <v>0</v>
          </cell>
          <cell r="Q1896">
            <v>0</v>
          </cell>
          <cell r="R1896" t="str">
            <v xml:space="preserve"> </v>
          </cell>
          <cell r="S1896" t="str">
            <v xml:space="preserve"> </v>
          </cell>
        </row>
        <row r="1897">
          <cell r="B1897">
            <v>190568</v>
          </cell>
          <cell r="C1897" t="str">
            <v>IIUE Properties</v>
          </cell>
          <cell r="D1897" t="str">
            <v>IIUEProp</v>
          </cell>
          <cell r="E1897">
            <v>367</v>
          </cell>
          <cell r="F1897" t="str">
            <v>A</v>
          </cell>
          <cell r="G1897" t="str">
            <v>A</v>
          </cell>
          <cell r="H1897" t="str">
            <v>N</v>
          </cell>
          <cell r="I1897" t="str">
            <v>Asset</v>
          </cell>
          <cell r="J1897">
            <v>0</v>
          </cell>
          <cell r="K1897">
            <v>0</v>
          </cell>
          <cell r="L1897" t="str">
            <v xml:space="preserve"> </v>
          </cell>
          <cell r="M1897" t="str">
            <v xml:space="preserve"> </v>
          </cell>
          <cell r="N1897">
            <v>0</v>
          </cell>
          <cell r="O1897" t="str">
            <v xml:space="preserve"> </v>
          </cell>
          <cell r="P1897">
            <v>0</v>
          </cell>
          <cell r="Q1897">
            <v>0</v>
          </cell>
          <cell r="R1897" t="str">
            <v xml:space="preserve"> </v>
          </cell>
          <cell r="S1897" t="str">
            <v xml:space="preserve"> </v>
          </cell>
        </row>
        <row r="1898">
          <cell r="B1898">
            <v>190569</v>
          </cell>
          <cell r="C1898" t="str">
            <v>IIUE CPS</v>
          </cell>
          <cell r="D1898" t="str">
            <v>IIUECPS</v>
          </cell>
          <cell r="E1898">
            <v>367</v>
          </cell>
          <cell r="F1898" t="str">
            <v>A</v>
          </cell>
          <cell r="G1898" t="str">
            <v>A</v>
          </cell>
          <cell r="H1898" t="str">
            <v>N</v>
          </cell>
          <cell r="I1898" t="str">
            <v>Asset</v>
          </cell>
          <cell r="J1898">
            <v>0</v>
          </cell>
          <cell r="K1898">
            <v>0</v>
          </cell>
          <cell r="L1898" t="str">
            <v xml:space="preserve"> </v>
          </cell>
          <cell r="M1898" t="str">
            <v xml:space="preserve"> </v>
          </cell>
          <cell r="N1898">
            <v>0</v>
          </cell>
          <cell r="O1898" t="str">
            <v xml:space="preserve"> </v>
          </cell>
          <cell r="P1898">
            <v>0</v>
          </cell>
          <cell r="Q1898">
            <v>0</v>
          </cell>
          <cell r="R1898" t="str">
            <v xml:space="preserve"> </v>
          </cell>
          <cell r="S1898" t="str">
            <v xml:space="preserve"> </v>
          </cell>
        </row>
        <row r="1899">
          <cell r="B1899">
            <v>190570</v>
          </cell>
          <cell r="C1899" t="str">
            <v>IIUE CPME</v>
          </cell>
          <cell r="D1899" t="str">
            <v>IIUECPME</v>
          </cell>
          <cell r="E1899">
            <v>367</v>
          </cell>
          <cell r="F1899" t="str">
            <v>A</v>
          </cell>
          <cell r="G1899" t="str">
            <v>A</v>
          </cell>
          <cell r="H1899" t="str">
            <v>N</v>
          </cell>
          <cell r="I1899" t="str">
            <v>Asset</v>
          </cell>
          <cell r="J1899">
            <v>0</v>
          </cell>
          <cell r="K1899">
            <v>0</v>
          </cell>
          <cell r="L1899" t="str">
            <v xml:space="preserve"> </v>
          </cell>
          <cell r="M1899" t="str">
            <v xml:space="preserve"> </v>
          </cell>
          <cell r="N1899">
            <v>0</v>
          </cell>
          <cell r="O1899" t="str">
            <v xml:space="preserve"> </v>
          </cell>
          <cell r="P1899">
            <v>0</v>
          </cell>
          <cell r="Q1899">
            <v>0</v>
          </cell>
          <cell r="R1899" t="str">
            <v xml:space="preserve"> </v>
          </cell>
          <cell r="S1899" t="str">
            <v xml:space="preserve"> </v>
          </cell>
        </row>
        <row r="1900">
          <cell r="B1900">
            <v>190571</v>
          </cell>
          <cell r="C1900" t="str">
            <v>IIUE FCPC</v>
          </cell>
          <cell r="D1900" t="str">
            <v>IIUEFCPC</v>
          </cell>
          <cell r="E1900">
            <v>367</v>
          </cell>
          <cell r="F1900" t="str">
            <v>A</v>
          </cell>
          <cell r="G1900" t="str">
            <v>A</v>
          </cell>
          <cell r="H1900" t="str">
            <v>N</v>
          </cell>
          <cell r="I1900" t="str">
            <v>Asset</v>
          </cell>
          <cell r="J1900">
            <v>0</v>
          </cell>
          <cell r="K1900">
            <v>0</v>
          </cell>
          <cell r="L1900" t="str">
            <v xml:space="preserve"> </v>
          </cell>
          <cell r="M1900" t="str">
            <v xml:space="preserve"> </v>
          </cell>
          <cell r="N1900">
            <v>0</v>
          </cell>
          <cell r="O1900" t="str">
            <v xml:space="preserve"> </v>
          </cell>
          <cell r="P1900">
            <v>0</v>
          </cell>
          <cell r="Q1900">
            <v>0</v>
          </cell>
          <cell r="R1900" t="str">
            <v xml:space="preserve"> </v>
          </cell>
          <cell r="S1900" t="str">
            <v xml:space="preserve"> </v>
          </cell>
        </row>
        <row r="1901">
          <cell r="B1901">
            <v>190572</v>
          </cell>
          <cell r="C1901" t="str">
            <v>IIUE Seton</v>
          </cell>
          <cell r="D1901" t="str">
            <v>IIUESeton</v>
          </cell>
          <cell r="E1901">
            <v>367</v>
          </cell>
          <cell r="F1901" t="str">
            <v>A</v>
          </cell>
          <cell r="G1901" t="str">
            <v>A</v>
          </cell>
          <cell r="H1901" t="str">
            <v>N</v>
          </cell>
          <cell r="I1901" t="str">
            <v>Asset</v>
          </cell>
          <cell r="J1901">
            <v>0</v>
          </cell>
          <cell r="K1901">
            <v>0</v>
          </cell>
          <cell r="L1901" t="str">
            <v xml:space="preserve"> </v>
          </cell>
          <cell r="M1901" t="str">
            <v xml:space="preserve"> </v>
          </cell>
          <cell r="N1901">
            <v>0</v>
          </cell>
          <cell r="O1901" t="str">
            <v xml:space="preserve"> </v>
          </cell>
          <cell r="P1901">
            <v>0</v>
          </cell>
          <cell r="Q1901">
            <v>0</v>
          </cell>
          <cell r="R1901" t="str">
            <v xml:space="preserve"> </v>
          </cell>
          <cell r="S1901" t="str">
            <v xml:space="preserve"> </v>
          </cell>
        </row>
        <row r="1902">
          <cell r="B1902">
            <v>190573</v>
          </cell>
          <cell r="C1902" t="str">
            <v>IIUE APT</v>
          </cell>
          <cell r="D1902" t="str">
            <v>IIUEAPT</v>
          </cell>
          <cell r="E1902">
            <v>367</v>
          </cell>
          <cell r="F1902" t="str">
            <v>A</v>
          </cell>
          <cell r="G1902" t="str">
            <v>A</v>
          </cell>
          <cell r="H1902" t="str">
            <v>N</v>
          </cell>
          <cell r="I1902" t="str">
            <v>Asset</v>
          </cell>
          <cell r="J1902">
            <v>0</v>
          </cell>
          <cell r="K1902">
            <v>0</v>
          </cell>
          <cell r="L1902" t="str">
            <v xml:space="preserve"> </v>
          </cell>
          <cell r="M1902" t="str">
            <v xml:space="preserve"> </v>
          </cell>
          <cell r="N1902">
            <v>0</v>
          </cell>
          <cell r="O1902" t="str">
            <v xml:space="preserve"> </v>
          </cell>
          <cell r="P1902">
            <v>0</v>
          </cell>
          <cell r="Q1902">
            <v>0</v>
          </cell>
          <cell r="R1902" t="str">
            <v xml:space="preserve"> </v>
          </cell>
          <cell r="S1902" t="str">
            <v xml:space="preserve"> </v>
          </cell>
        </row>
        <row r="1903">
          <cell r="B1903">
            <v>190574</v>
          </cell>
          <cell r="C1903" t="str">
            <v>IIUE PAHV</v>
          </cell>
          <cell r="D1903" t="str">
            <v>IIUEPAHV</v>
          </cell>
          <cell r="E1903">
            <v>367</v>
          </cell>
          <cell r="F1903" t="str">
            <v>A</v>
          </cell>
          <cell r="G1903" t="str">
            <v>A</v>
          </cell>
          <cell r="H1903" t="str">
            <v>N</v>
          </cell>
          <cell r="I1903" t="str">
            <v>Asset</v>
          </cell>
          <cell r="J1903">
            <v>0</v>
          </cell>
          <cell r="K1903">
            <v>0</v>
          </cell>
          <cell r="L1903" t="str">
            <v xml:space="preserve"> </v>
          </cell>
          <cell r="M1903" t="str">
            <v xml:space="preserve"> </v>
          </cell>
          <cell r="N1903">
            <v>0</v>
          </cell>
          <cell r="O1903" t="str">
            <v xml:space="preserve"> </v>
          </cell>
          <cell r="P1903">
            <v>0</v>
          </cell>
          <cell r="Q1903">
            <v>0</v>
          </cell>
          <cell r="R1903" t="str">
            <v xml:space="preserve"> </v>
          </cell>
          <cell r="S1903" t="str">
            <v xml:space="preserve"> </v>
          </cell>
        </row>
        <row r="1904">
          <cell r="B1904">
            <v>190575</v>
          </cell>
          <cell r="C1904" t="str">
            <v>IIUE  SVPE</v>
          </cell>
          <cell r="D1904" t="str">
            <v>IIUESVPE</v>
          </cell>
          <cell r="E1904">
            <v>367</v>
          </cell>
          <cell r="F1904" t="str">
            <v>A</v>
          </cell>
          <cell r="G1904" t="str">
            <v>A</v>
          </cell>
          <cell r="H1904" t="str">
            <v>N</v>
          </cell>
          <cell r="I1904" t="str">
            <v>Asset</v>
          </cell>
          <cell r="J1904">
            <v>0</v>
          </cell>
          <cell r="K1904">
            <v>0</v>
          </cell>
          <cell r="L1904" t="str">
            <v xml:space="preserve"> </v>
          </cell>
          <cell r="M1904" t="str">
            <v xml:space="preserve"> </v>
          </cell>
          <cell r="N1904">
            <v>0</v>
          </cell>
          <cell r="O1904" t="str">
            <v xml:space="preserve"> </v>
          </cell>
          <cell r="P1904">
            <v>0</v>
          </cell>
          <cell r="Q1904">
            <v>0</v>
          </cell>
          <cell r="R1904" t="str">
            <v xml:space="preserve"> </v>
          </cell>
          <cell r="S1904" t="str">
            <v xml:space="preserve"> </v>
          </cell>
        </row>
        <row r="1905">
          <cell r="B1905">
            <v>190576</v>
          </cell>
          <cell r="C1905" t="str">
            <v>IIUE St ThomasUSP JV I</v>
          </cell>
          <cell r="D1905" t="str">
            <v>IIUESTTUSP</v>
          </cell>
          <cell r="E1905">
            <v>367</v>
          </cell>
          <cell r="F1905" t="str">
            <v>A</v>
          </cell>
          <cell r="G1905" t="str">
            <v>A</v>
          </cell>
          <cell r="H1905" t="str">
            <v>N</v>
          </cell>
          <cell r="I1905" t="str">
            <v>Asset</v>
          </cell>
          <cell r="J1905">
            <v>0</v>
          </cell>
          <cell r="K1905">
            <v>0</v>
          </cell>
          <cell r="L1905" t="str">
            <v xml:space="preserve"> </v>
          </cell>
          <cell r="M1905" t="str">
            <v xml:space="preserve"> </v>
          </cell>
          <cell r="N1905">
            <v>0</v>
          </cell>
          <cell r="O1905" t="str">
            <v xml:space="preserve"> </v>
          </cell>
          <cell r="P1905">
            <v>0</v>
          </cell>
          <cell r="Q1905">
            <v>0</v>
          </cell>
          <cell r="R1905" t="str">
            <v xml:space="preserve"> </v>
          </cell>
          <cell r="S1905" t="str">
            <v xml:space="preserve"> </v>
          </cell>
        </row>
        <row r="1906">
          <cell r="B1906">
            <v>190577</v>
          </cell>
          <cell r="C1906" t="str">
            <v>IIUE St ThomasUSP JV II</v>
          </cell>
          <cell r="D1906" t="str">
            <v>IUEUSPJVII</v>
          </cell>
          <cell r="E1906">
            <v>367</v>
          </cell>
          <cell r="F1906" t="str">
            <v>A</v>
          </cell>
          <cell r="G1906" t="str">
            <v>A</v>
          </cell>
          <cell r="H1906" t="str">
            <v>N</v>
          </cell>
          <cell r="I1906" t="str">
            <v>Asset</v>
          </cell>
          <cell r="J1906">
            <v>0</v>
          </cell>
          <cell r="K1906">
            <v>0</v>
          </cell>
          <cell r="L1906" t="str">
            <v xml:space="preserve"> </v>
          </cell>
          <cell r="M1906" t="str">
            <v xml:space="preserve"> </v>
          </cell>
          <cell r="N1906">
            <v>0</v>
          </cell>
          <cell r="O1906" t="str">
            <v xml:space="preserve"> </v>
          </cell>
          <cell r="P1906">
            <v>0</v>
          </cell>
          <cell r="Q1906">
            <v>0</v>
          </cell>
          <cell r="R1906" t="str">
            <v xml:space="preserve"> </v>
          </cell>
          <cell r="S1906" t="str">
            <v xml:space="preserve"> </v>
          </cell>
        </row>
        <row r="1907">
          <cell r="B1907">
            <v>190578</v>
          </cell>
          <cell r="C1907" t="str">
            <v>IIUE Middle TN Imaging LLC</v>
          </cell>
          <cell r="D1907" t="str">
            <v>IIUEMidTN</v>
          </cell>
          <cell r="E1907">
            <v>367</v>
          </cell>
          <cell r="F1907" t="str">
            <v>A</v>
          </cell>
          <cell r="G1907" t="str">
            <v>A</v>
          </cell>
          <cell r="H1907" t="str">
            <v>N</v>
          </cell>
          <cell r="I1907" t="str">
            <v>Asset</v>
          </cell>
          <cell r="J1907">
            <v>0</v>
          </cell>
          <cell r="K1907">
            <v>0</v>
          </cell>
          <cell r="L1907" t="str">
            <v xml:space="preserve"> </v>
          </cell>
          <cell r="M1907" t="str">
            <v xml:space="preserve"> </v>
          </cell>
          <cell r="N1907">
            <v>0</v>
          </cell>
          <cell r="O1907" t="str">
            <v xml:space="preserve"> </v>
          </cell>
          <cell r="P1907">
            <v>0</v>
          </cell>
          <cell r="Q1907">
            <v>0</v>
          </cell>
          <cell r="R1907" t="str">
            <v xml:space="preserve"> </v>
          </cell>
          <cell r="S1907" t="str">
            <v xml:space="preserve"> </v>
          </cell>
        </row>
        <row r="1908">
          <cell r="B1908">
            <v>190579</v>
          </cell>
          <cell r="C1908" t="str">
            <v>IIUE Southwest Health IOA Inc</v>
          </cell>
          <cell r="D1908" t="str">
            <v>IIUESWIOA</v>
          </cell>
          <cell r="E1908">
            <v>367</v>
          </cell>
          <cell r="F1908" t="str">
            <v>A</v>
          </cell>
          <cell r="G1908" t="str">
            <v>A</v>
          </cell>
          <cell r="H1908" t="str">
            <v>N</v>
          </cell>
          <cell r="I1908" t="str">
            <v>Asset</v>
          </cell>
          <cell r="J1908">
            <v>0</v>
          </cell>
          <cell r="K1908">
            <v>0</v>
          </cell>
          <cell r="L1908" t="str">
            <v xml:space="preserve"> </v>
          </cell>
          <cell r="M1908" t="str">
            <v xml:space="preserve"> </v>
          </cell>
          <cell r="N1908">
            <v>0</v>
          </cell>
          <cell r="O1908" t="str">
            <v xml:space="preserve"> </v>
          </cell>
          <cell r="P1908">
            <v>0</v>
          </cell>
          <cell r="Q1908">
            <v>0</v>
          </cell>
          <cell r="R1908" t="str">
            <v xml:space="preserve"> </v>
          </cell>
          <cell r="S1908" t="str">
            <v xml:space="preserve"> </v>
          </cell>
        </row>
        <row r="1909">
          <cell r="B1909">
            <v>190580</v>
          </cell>
          <cell r="C1909" t="str">
            <v>IIUE HCH SVH Cath Lab Svc LLC</v>
          </cell>
          <cell r="D1909" t="str">
            <v>IIUECathLa</v>
          </cell>
          <cell r="E1909">
            <v>367</v>
          </cell>
          <cell r="F1909" t="str">
            <v>A</v>
          </cell>
          <cell r="G1909" t="str">
            <v>A</v>
          </cell>
          <cell r="H1909" t="str">
            <v>N</v>
          </cell>
          <cell r="I1909" t="str">
            <v>Asset</v>
          </cell>
          <cell r="J1909">
            <v>0</v>
          </cell>
          <cell r="K1909">
            <v>0</v>
          </cell>
          <cell r="L1909" t="str">
            <v xml:space="preserve"> </v>
          </cell>
          <cell r="M1909" t="str">
            <v xml:space="preserve"> </v>
          </cell>
          <cell r="N1909">
            <v>0</v>
          </cell>
          <cell r="O1909" t="str">
            <v xml:space="preserve"> </v>
          </cell>
          <cell r="P1909">
            <v>0</v>
          </cell>
          <cell r="Q1909">
            <v>0</v>
          </cell>
          <cell r="R1909" t="str">
            <v xml:space="preserve"> </v>
          </cell>
          <cell r="S1909" t="str">
            <v xml:space="preserve"> </v>
          </cell>
        </row>
        <row r="1910">
          <cell r="B1910">
            <v>190581</v>
          </cell>
          <cell r="C1910" t="str">
            <v>IIUE CDI Indiana LLC</v>
          </cell>
          <cell r="D1910" t="str">
            <v>IIUECDIInd</v>
          </cell>
          <cell r="E1910">
            <v>367</v>
          </cell>
          <cell r="F1910" t="str">
            <v>A</v>
          </cell>
          <cell r="G1910" t="str">
            <v>A</v>
          </cell>
          <cell r="H1910" t="str">
            <v>N</v>
          </cell>
          <cell r="I1910" t="str">
            <v>Asset</v>
          </cell>
          <cell r="J1910">
            <v>0</v>
          </cell>
          <cell r="K1910">
            <v>0</v>
          </cell>
          <cell r="L1910" t="str">
            <v xml:space="preserve"> </v>
          </cell>
          <cell r="M1910" t="str">
            <v xml:space="preserve"> </v>
          </cell>
          <cell r="N1910">
            <v>0</v>
          </cell>
          <cell r="O1910" t="str">
            <v xml:space="preserve"> </v>
          </cell>
          <cell r="P1910">
            <v>0</v>
          </cell>
          <cell r="Q1910">
            <v>0</v>
          </cell>
          <cell r="R1910" t="str">
            <v xml:space="preserve"> </v>
          </cell>
          <cell r="S1910" t="str">
            <v xml:space="preserve"> </v>
          </cell>
        </row>
        <row r="1911">
          <cell r="B1911">
            <v>190582</v>
          </cell>
          <cell r="C1911" t="str">
            <v>IIUE Surgery Co Management JV</v>
          </cell>
          <cell r="D1911" t="str">
            <v>IIUE SurCo</v>
          </cell>
          <cell r="E1911">
            <v>367</v>
          </cell>
          <cell r="F1911" t="str">
            <v>A</v>
          </cell>
          <cell r="G1911" t="str">
            <v>A</v>
          </cell>
          <cell r="H1911" t="str">
            <v>N</v>
          </cell>
          <cell r="I1911" t="str">
            <v>Asset</v>
          </cell>
          <cell r="J1911">
            <v>0</v>
          </cell>
          <cell r="K1911">
            <v>0</v>
          </cell>
          <cell r="L1911" t="str">
            <v xml:space="preserve"> </v>
          </cell>
          <cell r="M1911" t="str">
            <v xml:space="preserve"> </v>
          </cell>
          <cell r="N1911">
            <v>0</v>
          </cell>
          <cell r="O1911" t="str">
            <v xml:space="preserve"> </v>
          </cell>
          <cell r="P1911">
            <v>0</v>
          </cell>
          <cell r="Q1911">
            <v>0</v>
          </cell>
          <cell r="R1911" t="str">
            <v xml:space="preserve"> </v>
          </cell>
          <cell r="S1911" t="str">
            <v xml:space="preserve"> </v>
          </cell>
        </row>
        <row r="1912">
          <cell r="B1912">
            <v>190583</v>
          </cell>
          <cell r="C1912" t="str">
            <v>IIUE Cardiology CoMgmtJV</v>
          </cell>
          <cell r="D1912" t="str">
            <v>IIUE CardC</v>
          </cell>
          <cell r="E1912">
            <v>367</v>
          </cell>
          <cell r="F1912" t="str">
            <v>A</v>
          </cell>
          <cell r="G1912" t="str">
            <v>A</v>
          </cell>
          <cell r="H1912" t="str">
            <v>N</v>
          </cell>
          <cell r="I1912" t="str">
            <v>Asset</v>
          </cell>
          <cell r="J1912">
            <v>0</v>
          </cell>
          <cell r="K1912">
            <v>0</v>
          </cell>
          <cell r="L1912" t="str">
            <v xml:space="preserve"> </v>
          </cell>
          <cell r="M1912" t="str">
            <v xml:space="preserve"> </v>
          </cell>
          <cell r="N1912">
            <v>0</v>
          </cell>
          <cell r="O1912" t="str">
            <v xml:space="preserve"> </v>
          </cell>
          <cell r="P1912">
            <v>0</v>
          </cell>
          <cell r="Q1912">
            <v>0</v>
          </cell>
          <cell r="R1912" t="str">
            <v xml:space="preserve"> </v>
          </cell>
          <cell r="S1912" t="str">
            <v xml:space="preserve"> </v>
          </cell>
        </row>
        <row r="1913">
          <cell r="B1913">
            <v>190584</v>
          </cell>
          <cell r="C1913" t="str">
            <v>IIUE NeurologyCoManagementJV</v>
          </cell>
          <cell r="D1913" t="str">
            <v>IIUE Neuro</v>
          </cell>
          <cell r="E1913">
            <v>367</v>
          </cell>
          <cell r="F1913" t="str">
            <v>A</v>
          </cell>
          <cell r="G1913" t="str">
            <v>A</v>
          </cell>
          <cell r="H1913" t="str">
            <v>N</v>
          </cell>
          <cell r="I1913" t="str">
            <v>Asset</v>
          </cell>
          <cell r="J1913">
            <v>0</v>
          </cell>
          <cell r="K1913">
            <v>0</v>
          </cell>
          <cell r="L1913" t="str">
            <v xml:space="preserve"> </v>
          </cell>
          <cell r="M1913" t="str">
            <v xml:space="preserve"> </v>
          </cell>
          <cell r="N1913">
            <v>0</v>
          </cell>
          <cell r="O1913" t="str">
            <v xml:space="preserve"> </v>
          </cell>
          <cell r="P1913">
            <v>0</v>
          </cell>
          <cell r="Q1913">
            <v>0</v>
          </cell>
          <cell r="R1913" t="str">
            <v xml:space="preserve"> </v>
          </cell>
          <cell r="S1913" t="str">
            <v xml:space="preserve"> </v>
          </cell>
        </row>
        <row r="1914">
          <cell r="B1914">
            <v>190585</v>
          </cell>
          <cell r="C1914" t="str">
            <v>IIUE Womens Services Mgmt LLC</v>
          </cell>
          <cell r="D1914" t="str">
            <v>IIUEWomLLC</v>
          </cell>
          <cell r="E1914">
            <v>367</v>
          </cell>
          <cell r="F1914" t="str">
            <v>A</v>
          </cell>
          <cell r="G1914" t="str">
            <v>A</v>
          </cell>
          <cell r="H1914" t="str">
            <v>N</v>
          </cell>
          <cell r="I1914" t="str">
            <v>Asset</v>
          </cell>
          <cell r="J1914">
            <v>0</v>
          </cell>
          <cell r="K1914">
            <v>0</v>
          </cell>
          <cell r="L1914" t="str">
            <v xml:space="preserve"> </v>
          </cell>
          <cell r="M1914" t="str">
            <v xml:space="preserve"> </v>
          </cell>
          <cell r="N1914">
            <v>0</v>
          </cell>
          <cell r="O1914" t="str">
            <v xml:space="preserve"> </v>
          </cell>
          <cell r="P1914">
            <v>0</v>
          </cell>
          <cell r="Q1914">
            <v>0</v>
          </cell>
          <cell r="R1914" t="str">
            <v xml:space="preserve"> </v>
          </cell>
          <cell r="S1914" t="str">
            <v xml:space="preserve"> </v>
          </cell>
        </row>
        <row r="1915">
          <cell r="B1915">
            <v>190586</v>
          </cell>
          <cell r="C1915" t="str">
            <v>IIUEAcctableCareConsortiumLLC</v>
          </cell>
          <cell r="D1915" t="str">
            <v>IIUEAcctCa</v>
          </cell>
          <cell r="E1915">
            <v>367</v>
          </cell>
          <cell r="F1915" t="str">
            <v>A</v>
          </cell>
          <cell r="G1915" t="str">
            <v>A</v>
          </cell>
          <cell r="H1915" t="str">
            <v>N</v>
          </cell>
          <cell r="I1915" t="str">
            <v>Asset</v>
          </cell>
          <cell r="J1915">
            <v>0</v>
          </cell>
          <cell r="K1915">
            <v>0</v>
          </cell>
          <cell r="L1915">
            <v>0</v>
          </cell>
          <cell r="M1915">
            <v>0</v>
          </cell>
          <cell r="N1915">
            <v>0</v>
          </cell>
          <cell r="O1915">
            <v>0</v>
          </cell>
          <cell r="P1915">
            <v>0</v>
          </cell>
          <cell r="Q1915">
            <v>0</v>
          </cell>
          <cell r="R1915">
            <v>0</v>
          </cell>
          <cell r="S1915">
            <v>0</v>
          </cell>
        </row>
        <row r="1916">
          <cell r="B1916">
            <v>190587</v>
          </cell>
          <cell r="C1916" t="str">
            <v>IIUE KalamazooCty Med Control</v>
          </cell>
          <cell r="D1916" t="str">
            <v>IIUEKalama</v>
          </cell>
          <cell r="E1916">
            <v>367</v>
          </cell>
          <cell r="F1916" t="str">
            <v>A</v>
          </cell>
          <cell r="G1916" t="str">
            <v>A</v>
          </cell>
          <cell r="H1916" t="str">
            <v>N</v>
          </cell>
          <cell r="I1916" t="str">
            <v>Asset</v>
          </cell>
          <cell r="J1916">
            <v>0</v>
          </cell>
          <cell r="K1916">
            <v>0</v>
          </cell>
          <cell r="L1916">
            <v>0</v>
          </cell>
          <cell r="M1916">
            <v>0</v>
          </cell>
          <cell r="N1916">
            <v>0</v>
          </cell>
          <cell r="O1916">
            <v>0</v>
          </cell>
          <cell r="P1916">
            <v>0</v>
          </cell>
          <cell r="Q1916">
            <v>0</v>
          </cell>
          <cell r="R1916">
            <v>0</v>
          </cell>
          <cell r="S1916">
            <v>0</v>
          </cell>
        </row>
        <row r="1917">
          <cell r="B1917">
            <v>190588</v>
          </cell>
          <cell r="C1917" t="str">
            <v>IIUE Laundry Co Op</v>
          </cell>
          <cell r="D1917" t="str">
            <v>JVLaundry</v>
          </cell>
          <cell r="E1917">
            <v>367</v>
          </cell>
          <cell r="F1917" t="str">
            <v>A</v>
          </cell>
          <cell r="G1917" t="str">
            <v>A</v>
          </cell>
          <cell r="H1917" t="str">
            <v>N</v>
          </cell>
          <cell r="I1917" t="str">
            <v>Asset</v>
          </cell>
          <cell r="J1917">
            <v>0</v>
          </cell>
          <cell r="K1917">
            <v>0</v>
          </cell>
          <cell r="L1917">
            <v>0</v>
          </cell>
          <cell r="M1917">
            <v>0</v>
          </cell>
          <cell r="N1917">
            <v>0</v>
          </cell>
          <cell r="O1917">
            <v>0</v>
          </cell>
          <cell r="P1917">
            <v>0</v>
          </cell>
          <cell r="Q1917">
            <v>0</v>
          </cell>
          <cell r="R1917">
            <v>0</v>
          </cell>
          <cell r="S1917">
            <v>0</v>
          </cell>
        </row>
        <row r="1918">
          <cell r="B1918">
            <v>190589</v>
          </cell>
          <cell r="C1918" t="str">
            <v>IIUE Northwest Surgery Center</v>
          </cell>
          <cell r="D1918" t="str">
            <v>JVNWSC</v>
          </cell>
          <cell r="E1918">
            <v>367</v>
          </cell>
          <cell r="F1918" t="str">
            <v>A</v>
          </cell>
          <cell r="G1918" t="str">
            <v>A</v>
          </cell>
          <cell r="H1918" t="str">
            <v>N</v>
          </cell>
          <cell r="I1918" t="str">
            <v>Asset</v>
          </cell>
          <cell r="J1918">
            <v>0</v>
          </cell>
          <cell r="K1918">
            <v>0</v>
          </cell>
          <cell r="L1918">
            <v>0</v>
          </cell>
          <cell r="M1918">
            <v>0</v>
          </cell>
          <cell r="N1918">
            <v>0</v>
          </cell>
          <cell r="O1918">
            <v>0</v>
          </cell>
          <cell r="P1918">
            <v>0</v>
          </cell>
          <cell r="Q1918">
            <v>0</v>
          </cell>
          <cell r="R1918">
            <v>0</v>
          </cell>
          <cell r="S1918">
            <v>0</v>
          </cell>
        </row>
        <row r="1919">
          <cell r="B1919">
            <v>190590</v>
          </cell>
          <cell r="C1919" t="str">
            <v>IIUE Medical Park Tower Amb Su</v>
          </cell>
          <cell r="D1919" t="str">
            <v>JVMPTASC</v>
          </cell>
          <cell r="E1919">
            <v>367</v>
          </cell>
          <cell r="F1919" t="str">
            <v>A</v>
          </cell>
          <cell r="G1919" t="str">
            <v>A</v>
          </cell>
          <cell r="H1919" t="str">
            <v>N</v>
          </cell>
          <cell r="I1919" t="str">
            <v>Asset</v>
          </cell>
          <cell r="J1919">
            <v>0</v>
          </cell>
          <cell r="K1919">
            <v>0</v>
          </cell>
          <cell r="L1919">
            <v>0</v>
          </cell>
          <cell r="M1919">
            <v>0</v>
          </cell>
          <cell r="N1919">
            <v>0</v>
          </cell>
          <cell r="O1919">
            <v>0</v>
          </cell>
          <cell r="P1919">
            <v>0</v>
          </cell>
          <cell r="Q1919">
            <v>0</v>
          </cell>
          <cell r="R1919">
            <v>0</v>
          </cell>
          <cell r="S1919">
            <v>0</v>
          </cell>
        </row>
        <row r="1920">
          <cell r="B1920">
            <v>190591</v>
          </cell>
          <cell r="C1920" t="str">
            <v>IIUE Covenant</v>
          </cell>
          <cell r="D1920" t="str">
            <v>JVCovenant</v>
          </cell>
          <cell r="E1920">
            <v>367</v>
          </cell>
          <cell r="F1920" t="str">
            <v>A</v>
          </cell>
          <cell r="G1920" t="str">
            <v>A</v>
          </cell>
          <cell r="H1920" t="str">
            <v>N</v>
          </cell>
          <cell r="I1920" t="str">
            <v>Asset</v>
          </cell>
          <cell r="J1920">
            <v>0</v>
          </cell>
          <cell r="K1920">
            <v>0</v>
          </cell>
          <cell r="L1920">
            <v>0</v>
          </cell>
          <cell r="M1920">
            <v>0</v>
          </cell>
          <cell r="N1920">
            <v>0</v>
          </cell>
          <cell r="O1920">
            <v>0</v>
          </cell>
          <cell r="P1920">
            <v>0</v>
          </cell>
          <cell r="Q1920">
            <v>0</v>
          </cell>
          <cell r="R1920">
            <v>0</v>
          </cell>
          <cell r="S1920">
            <v>0</v>
          </cell>
        </row>
        <row r="1921">
          <cell r="B1921">
            <v>190592</v>
          </cell>
          <cell r="C1921" t="str">
            <v>IIUE Covenant Goodwill</v>
          </cell>
          <cell r="D1921" t="str">
            <v>JVGoodwill</v>
          </cell>
          <cell r="E1921">
            <v>367</v>
          </cell>
          <cell r="F1921" t="str">
            <v>A</v>
          </cell>
          <cell r="G1921" t="str">
            <v>A</v>
          </cell>
          <cell r="H1921" t="str">
            <v>N</v>
          </cell>
          <cell r="I1921" t="str">
            <v>Asset</v>
          </cell>
          <cell r="J1921">
            <v>0</v>
          </cell>
          <cell r="K1921">
            <v>0</v>
          </cell>
          <cell r="L1921">
            <v>0</v>
          </cell>
          <cell r="M1921">
            <v>0</v>
          </cell>
          <cell r="N1921">
            <v>0</v>
          </cell>
          <cell r="O1921">
            <v>0</v>
          </cell>
          <cell r="P1921">
            <v>0</v>
          </cell>
          <cell r="Q1921">
            <v>0</v>
          </cell>
          <cell r="R1921">
            <v>0</v>
          </cell>
          <cell r="S1921">
            <v>0</v>
          </cell>
        </row>
        <row r="1922">
          <cell r="B1922">
            <v>190593</v>
          </cell>
          <cell r="C1922" t="str">
            <v>IIUE Cedar Park Surgery Center</v>
          </cell>
          <cell r="D1922" t="str">
            <v>JVCPSC</v>
          </cell>
          <cell r="E1922">
            <v>367</v>
          </cell>
          <cell r="F1922" t="str">
            <v>A</v>
          </cell>
          <cell r="G1922" t="str">
            <v>A</v>
          </cell>
          <cell r="H1922" t="str">
            <v>N</v>
          </cell>
          <cell r="I1922" t="str">
            <v>Asset</v>
          </cell>
          <cell r="J1922">
            <v>0</v>
          </cell>
          <cell r="K1922">
            <v>0</v>
          </cell>
          <cell r="L1922">
            <v>0</v>
          </cell>
          <cell r="M1922">
            <v>0</v>
          </cell>
          <cell r="N1922">
            <v>0</v>
          </cell>
          <cell r="O1922">
            <v>0</v>
          </cell>
          <cell r="P1922">
            <v>0</v>
          </cell>
          <cell r="Q1922">
            <v>0</v>
          </cell>
          <cell r="R1922">
            <v>0</v>
          </cell>
          <cell r="S1922">
            <v>0</v>
          </cell>
        </row>
        <row r="1923">
          <cell r="B1923">
            <v>190594</v>
          </cell>
          <cell r="C1923" t="str">
            <v>IIUE Harker Heights</v>
          </cell>
          <cell r="D1923" t="str">
            <v>JVHH</v>
          </cell>
          <cell r="E1923">
            <v>368</v>
          </cell>
          <cell r="F1923" t="str">
            <v>A</v>
          </cell>
          <cell r="G1923" t="str">
            <v>A</v>
          </cell>
          <cell r="H1923" t="str">
            <v>N</v>
          </cell>
          <cell r="I1923" t="str">
            <v>Asset</v>
          </cell>
          <cell r="J1923">
            <v>0</v>
          </cell>
          <cell r="K1923">
            <v>0</v>
          </cell>
          <cell r="L1923">
            <v>0</v>
          </cell>
          <cell r="M1923">
            <v>0</v>
          </cell>
          <cell r="N1923">
            <v>0</v>
          </cell>
          <cell r="O1923">
            <v>0</v>
          </cell>
          <cell r="P1923">
            <v>0</v>
          </cell>
          <cell r="Q1923">
            <v>0</v>
          </cell>
          <cell r="R1923">
            <v>0</v>
          </cell>
          <cell r="S1923">
            <v>0</v>
          </cell>
        </row>
        <row r="1924">
          <cell r="B1924">
            <v>190594</v>
          </cell>
          <cell r="C1924" t="str">
            <v>IIUE Cedar Park Surgery Center</v>
          </cell>
          <cell r="D1924" t="str">
            <v>JVCPSC</v>
          </cell>
          <cell r="E1924">
            <v>367</v>
          </cell>
          <cell r="F1924" t="str">
            <v>A</v>
          </cell>
          <cell r="G1924" t="str">
            <v>A</v>
          </cell>
          <cell r="H1924" t="str">
            <v>N</v>
          </cell>
          <cell r="I1924" t="str">
            <v>Asset</v>
          </cell>
          <cell r="J1924">
            <v>0</v>
          </cell>
          <cell r="K1924">
            <v>0</v>
          </cell>
          <cell r="L1924">
            <v>0</v>
          </cell>
          <cell r="M1924">
            <v>0</v>
          </cell>
          <cell r="N1924">
            <v>0</v>
          </cell>
          <cell r="O1924">
            <v>0</v>
          </cell>
          <cell r="P1924">
            <v>0</v>
          </cell>
          <cell r="Q1924">
            <v>0</v>
          </cell>
          <cell r="R1924">
            <v>0</v>
          </cell>
          <cell r="S1924">
            <v>0</v>
          </cell>
        </row>
        <row r="1925">
          <cell r="B1925">
            <v>190595</v>
          </cell>
          <cell r="C1925" t="str">
            <v>IIUE Triad Cedar Park</v>
          </cell>
          <cell r="D1925" t="str">
            <v>JVTriad</v>
          </cell>
          <cell r="E1925">
            <v>367</v>
          </cell>
          <cell r="F1925" t="str">
            <v>A</v>
          </cell>
          <cell r="G1925" t="str">
            <v>A</v>
          </cell>
          <cell r="H1925" t="str">
            <v>N</v>
          </cell>
          <cell r="I1925" t="str">
            <v>Asset</v>
          </cell>
          <cell r="J1925">
            <v>0</v>
          </cell>
          <cell r="K1925">
            <v>0</v>
          </cell>
          <cell r="L1925">
            <v>0</v>
          </cell>
          <cell r="M1925">
            <v>0</v>
          </cell>
          <cell r="N1925">
            <v>0</v>
          </cell>
          <cell r="O1925">
            <v>0</v>
          </cell>
          <cell r="P1925">
            <v>0</v>
          </cell>
          <cell r="Q1925">
            <v>0</v>
          </cell>
          <cell r="R1925">
            <v>0</v>
          </cell>
          <cell r="S1925">
            <v>0</v>
          </cell>
        </row>
        <row r="1926">
          <cell r="B1926">
            <v>190596</v>
          </cell>
          <cell r="C1926" t="str">
            <v>IIUE Austin Cyberknife</v>
          </cell>
          <cell r="D1926" t="str">
            <v>JVCyberkni</v>
          </cell>
          <cell r="E1926">
            <v>367</v>
          </cell>
          <cell r="F1926" t="str">
            <v>A</v>
          </cell>
          <cell r="G1926" t="str">
            <v>A</v>
          </cell>
          <cell r="H1926" t="str">
            <v>N</v>
          </cell>
          <cell r="I1926" t="str">
            <v>Asset</v>
          </cell>
          <cell r="J1926">
            <v>0</v>
          </cell>
          <cell r="K1926">
            <v>0</v>
          </cell>
          <cell r="L1926">
            <v>0</v>
          </cell>
          <cell r="M1926">
            <v>0</v>
          </cell>
          <cell r="N1926">
            <v>0</v>
          </cell>
          <cell r="O1926">
            <v>0</v>
          </cell>
          <cell r="P1926">
            <v>0</v>
          </cell>
          <cell r="Q1926">
            <v>0</v>
          </cell>
          <cell r="R1926">
            <v>0</v>
          </cell>
          <cell r="S1926">
            <v>0</v>
          </cell>
        </row>
        <row r="1927">
          <cell r="B1927">
            <v>190597</v>
          </cell>
          <cell r="C1927" t="str">
            <v>IIUE Strictly Pediatrics</v>
          </cell>
          <cell r="D1927" t="str">
            <v>JVSPSC</v>
          </cell>
          <cell r="E1927">
            <v>367</v>
          </cell>
          <cell r="F1927" t="str">
            <v>A</v>
          </cell>
          <cell r="G1927" t="str">
            <v>A</v>
          </cell>
          <cell r="H1927" t="str">
            <v>N</v>
          </cell>
          <cell r="I1927" t="str">
            <v>Asset</v>
          </cell>
          <cell r="J1927">
            <v>0</v>
          </cell>
          <cell r="K1927">
            <v>0</v>
          </cell>
          <cell r="L1927">
            <v>0</v>
          </cell>
          <cell r="M1927">
            <v>0</v>
          </cell>
          <cell r="N1927">
            <v>0</v>
          </cell>
          <cell r="O1927">
            <v>0</v>
          </cell>
          <cell r="P1927">
            <v>0</v>
          </cell>
          <cell r="Q1927">
            <v>0</v>
          </cell>
          <cell r="R1927">
            <v>0</v>
          </cell>
          <cell r="S1927">
            <v>0</v>
          </cell>
        </row>
        <row r="1928">
          <cell r="B1928">
            <v>190598</v>
          </cell>
          <cell r="C1928" t="str">
            <v>IIUE Williamson County Surgery</v>
          </cell>
          <cell r="D1928" t="str">
            <v>JVWCSC</v>
          </cell>
          <cell r="E1928">
            <v>367</v>
          </cell>
          <cell r="F1928" t="str">
            <v>A</v>
          </cell>
          <cell r="G1928" t="str">
            <v>A</v>
          </cell>
          <cell r="H1928" t="str">
            <v>N</v>
          </cell>
          <cell r="I1928" t="str">
            <v>Asset</v>
          </cell>
          <cell r="J1928">
            <v>0</v>
          </cell>
          <cell r="K1928">
            <v>0</v>
          </cell>
          <cell r="L1928">
            <v>0</v>
          </cell>
          <cell r="M1928">
            <v>0</v>
          </cell>
          <cell r="N1928">
            <v>0</v>
          </cell>
          <cell r="O1928">
            <v>0</v>
          </cell>
          <cell r="P1928">
            <v>0</v>
          </cell>
          <cell r="Q1928">
            <v>0</v>
          </cell>
          <cell r="R1928">
            <v>0</v>
          </cell>
          <cell r="S1928">
            <v>0</v>
          </cell>
        </row>
        <row r="1929">
          <cell r="B1929">
            <v>190599</v>
          </cell>
          <cell r="C1929" t="str">
            <v>IIUE Central Texas Rehabilitat</v>
          </cell>
          <cell r="D1929" t="str">
            <v>JVCTRH</v>
          </cell>
          <cell r="E1929">
            <v>367</v>
          </cell>
          <cell r="F1929" t="str">
            <v>A</v>
          </cell>
          <cell r="G1929" t="str">
            <v>A</v>
          </cell>
          <cell r="H1929" t="str">
            <v>N</v>
          </cell>
          <cell r="I1929" t="str">
            <v>Asset</v>
          </cell>
          <cell r="J1929">
            <v>0</v>
          </cell>
          <cell r="K1929">
            <v>0</v>
          </cell>
          <cell r="L1929">
            <v>0</v>
          </cell>
          <cell r="M1929">
            <v>0</v>
          </cell>
          <cell r="N1929">
            <v>0</v>
          </cell>
          <cell r="O1929">
            <v>0</v>
          </cell>
          <cell r="P1929">
            <v>0</v>
          </cell>
          <cell r="Q1929">
            <v>0</v>
          </cell>
          <cell r="R1929">
            <v>0</v>
          </cell>
          <cell r="S1929">
            <v>0</v>
          </cell>
        </row>
        <row r="1930">
          <cell r="B1930">
            <v>190600</v>
          </cell>
          <cell r="C1930" t="str">
            <v>Invest in Unconsol Ent  IC Co</v>
          </cell>
          <cell r="D1930" t="str">
            <v>IIUE  ICCo</v>
          </cell>
          <cell r="E1930">
            <v>367</v>
          </cell>
          <cell r="F1930" t="str">
            <v>A</v>
          </cell>
          <cell r="G1930" t="str">
            <v>A</v>
          </cell>
          <cell r="H1930" t="str">
            <v>N</v>
          </cell>
          <cell r="I1930" t="str">
            <v>Asset</v>
          </cell>
          <cell r="J1930">
            <v>0</v>
          </cell>
          <cell r="K1930">
            <v>0</v>
          </cell>
          <cell r="L1930">
            <v>0</v>
          </cell>
          <cell r="M1930">
            <v>0</v>
          </cell>
          <cell r="N1930">
            <v>0</v>
          </cell>
          <cell r="O1930">
            <v>0</v>
          </cell>
          <cell r="P1930">
            <v>0</v>
          </cell>
          <cell r="Q1930">
            <v>0</v>
          </cell>
          <cell r="R1930">
            <v>0</v>
          </cell>
          <cell r="S1930">
            <v>0</v>
          </cell>
        </row>
        <row r="1931">
          <cell r="B1931">
            <v>190601</v>
          </cell>
          <cell r="C1931" t="str">
            <v>IIUE Vestavia Hills Imaging</v>
          </cell>
          <cell r="D1931" t="str">
            <v>IIUE VHI</v>
          </cell>
          <cell r="E1931">
            <v>367</v>
          </cell>
          <cell r="F1931" t="str">
            <v>A</v>
          </cell>
          <cell r="G1931" t="str">
            <v>A</v>
          </cell>
          <cell r="H1931" t="str">
            <v>N</v>
          </cell>
          <cell r="I1931" t="str">
            <v>Asset</v>
          </cell>
          <cell r="J1931">
            <v>0</v>
          </cell>
          <cell r="K1931">
            <v>0</v>
          </cell>
          <cell r="L1931">
            <v>0</v>
          </cell>
          <cell r="M1931">
            <v>0</v>
          </cell>
          <cell r="N1931">
            <v>0</v>
          </cell>
          <cell r="O1931">
            <v>0</v>
          </cell>
          <cell r="P1931">
            <v>0</v>
          </cell>
          <cell r="Q1931">
            <v>0</v>
          </cell>
          <cell r="R1931">
            <v>0</v>
          </cell>
          <cell r="S1931">
            <v>0</v>
          </cell>
        </row>
        <row r="1932">
          <cell r="B1932">
            <v>191000</v>
          </cell>
          <cell r="C1932" t="str">
            <v>Investments in Cons Entities</v>
          </cell>
          <cell r="D1932" t="str">
            <v>InvConsEnt</v>
          </cell>
          <cell r="E1932">
            <v>367</v>
          </cell>
          <cell r="F1932" t="str">
            <v>A</v>
          </cell>
          <cell r="G1932" t="str">
            <v>A</v>
          </cell>
          <cell r="H1932" t="str">
            <v>N</v>
          </cell>
          <cell r="I1932" t="str">
            <v>Asset</v>
          </cell>
          <cell r="J1932">
            <v>0</v>
          </cell>
          <cell r="K1932">
            <v>0</v>
          </cell>
          <cell r="L1932" t="str">
            <v xml:space="preserve"> </v>
          </cell>
          <cell r="M1932" t="str">
            <v xml:space="preserve"> </v>
          </cell>
          <cell r="N1932">
            <v>0</v>
          </cell>
          <cell r="O1932" t="str">
            <v xml:space="preserve"> </v>
          </cell>
          <cell r="P1932">
            <v>0</v>
          </cell>
          <cell r="Q1932">
            <v>0</v>
          </cell>
          <cell r="R1932" t="str">
            <v xml:space="preserve"> </v>
          </cell>
          <cell r="S1932" t="str">
            <v xml:space="preserve"> </v>
          </cell>
        </row>
        <row r="1933">
          <cell r="B1933">
            <v>191001</v>
          </cell>
          <cell r="C1933" t="str">
            <v>Invest in Consol Entities PHF</v>
          </cell>
          <cell r="D1933" t="str">
            <v>Invest i1</v>
          </cell>
          <cell r="E1933">
            <v>367</v>
          </cell>
          <cell r="F1933" t="str">
            <v>A</v>
          </cell>
          <cell r="G1933" t="str">
            <v>A</v>
          </cell>
          <cell r="H1933" t="str">
            <v>N</v>
          </cell>
          <cell r="I1933" t="str">
            <v>Asset</v>
          </cell>
          <cell r="J1933">
            <v>0</v>
          </cell>
          <cell r="K1933">
            <v>0</v>
          </cell>
          <cell r="L1933" t="str">
            <v xml:space="preserve"> </v>
          </cell>
          <cell r="M1933" t="str">
            <v xml:space="preserve"> </v>
          </cell>
          <cell r="N1933">
            <v>0</v>
          </cell>
          <cell r="O1933" t="str">
            <v xml:space="preserve"> </v>
          </cell>
          <cell r="P1933">
            <v>0</v>
          </cell>
          <cell r="Q1933">
            <v>0</v>
          </cell>
          <cell r="R1933" t="str">
            <v xml:space="preserve"> </v>
          </cell>
          <cell r="S1933" t="str">
            <v xml:space="preserve"> </v>
          </cell>
        </row>
        <row r="1934">
          <cell r="B1934">
            <v>191002</v>
          </cell>
          <cell r="C1934" t="str">
            <v>Invest in Consol Entities PHS</v>
          </cell>
          <cell r="D1934" t="str">
            <v>Invest i2</v>
          </cell>
          <cell r="E1934">
            <v>367</v>
          </cell>
          <cell r="F1934" t="str">
            <v>A</v>
          </cell>
          <cell r="G1934" t="str">
            <v>A</v>
          </cell>
          <cell r="H1934" t="str">
            <v>N</v>
          </cell>
          <cell r="I1934" t="str">
            <v>Asset</v>
          </cell>
          <cell r="J1934">
            <v>0</v>
          </cell>
          <cell r="K1934">
            <v>0</v>
          </cell>
          <cell r="L1934" t="str">
            <v xml:space="preserve"> </v>
          </cell>
          <cell r="M1934" t="str">
            <v xml:space="preserve"> </v>
          </cell>
          <cell r="N1934">
            <v>0</v>
          </cell>
          <cell r="O1934" t="str">
            <v xml:space="preserve"> </v>
          </cell>
          <cell r="P1934">
            <v>0</v>
          </cell>
          <cell r="Q1934">
            <v>0</v>
          </cell>
          <cell r="R1934" t="str">
            <v xml:space="preserve"> </v>
          </cell>
          <cell r="S1934" t="str">
            <v xml:space="preserve"> </v>
          </cell>
        </row>
        <row r="1935">
          <cell r="B1935">
            <v>192000</v>
          </cell>
          <cell r="C1935" t="str">
            <v>Assets Held for Sale</v>
          </cell>
          <cell r="D1935" t="str">
            <v>AstHdSale</v>
          </cell>
          <cell r="E1935">
            <v>367</v>
          </cell>
          <cell r="F1935" t="str">
            <v>A</v>
          </cell>
          <cell r="G1935" t="str">
            <v>A</v>
          </cell>
          <cell r="H1935" t="str">
            <v>N</v>
          </cell>
          <cell r="I1935" t="str">
            <v>Asset</v>
          </cell>
          <cell r="J1935" t="str">
            <v>AHFS</v>
          </cell>
          <cell r="K1935" t="str">
            <v>Asset Mgt - Cost</v>
          </cell>
          <cell r="L1935" t="str">
            <v xml:space="preserve"> </v>
          </cell>
          <cell r="M1935" t="str">
            <v xml:space="preserve"> </v>
          </cell>
          <cell r="N1935">
            <v>0</v>
          </cell>
          <cell r="O1935" t="str">
            <v xml:space="preserve"> </v>
          </cell>
          <cell r="P1935">
            <v>0</v>
          </cell>
          <cell r="Q1935">
            <v>0</v>
          </cell>
          <cell r="R1935" t="str">
            <v xml:space="preserve"> </v>
          </cell>
          <cell r="S1935" t="str">
            <v xml:space="preserve"> </v>
          </cell>
        </row>
        <row r="1936">
          <cell r="B1936">
            <v>192250</v>
          </cell>
          <cell r="C1936" t="str">
            <v>Assets from Disc Operns</v>
          </cell>
          <cell r="D1936" t="str">
            <v>Assets fro</v>
          </cell>
          <cell r="E1936">
            <v>367</v>
          </cell>
          <cell r="F1936" t="str">
            <v>A</v>
          </cell>
          <cell r="G1936" t="str">
            <v>A</v>
          </cell>
          <cell r="H1936" t="str">
            <v>N</v>
          </cell>
          <cell r="I1936" t="str">
            <v>Asset</v>
          </cell>
          <cell r="J1936" t="str">
            <v>DISOP</v>
          </cell>
          <cell r="K1936" t="str">
            <v>Asset Mgt - Cost</v>
          </cell>
          <cell r="L1936" t="str">
            <v xml:space="preserve"> </v>
          </cell>
          <cell r="M1936" t="str">
            <v xml:space="preserve"> </v>
          </cell>
          <cell r="N1936">
            <v>0</v>
          </cell>
          <cell r="O1936" t="str">
            <v xml:space="preserve"> </v>
          </cell>
          <cell r="P1936">
            <v>0</v>
          </cell>
          <cell r="Q1936">
            <v>0</v>
          </cell>
          <cell r="R1936" t="str">
            <v xml:space="preserve"> </v>
          </cell>
          <cell r="S1936" t="str">
            <v xml:space="preserve"> </v>
          </cell>
        </row>
        <row r="1937">
          <cell r="B1937">
            <v>192500</v>
          </cell>
          <cell r="C1937" t="str">
            <v>Goodwill</v>
          </cell>
          <cell r="D1937" t="str">
            <v>Goodwill</v>
          </cell>
          <cell r="E1937">
            <v>367</v>
          </cell>
          <cell r="F1937" t="str">
            <v>A</v>
          </cell>
          <cell r="G1937" t="str">
            <v>A</v>
          </cell>
          <cell r="H1937" t="str">
            <v>N</v>
          </cell>
          <cell r="I1937" t="str">
            <v>Asset</v>
          </cell>
          <cell r="J1937" t="str">
            <v>GOOD</v>
          </cell>
          <cell r="K1937" t="str">
            <v>Asset Mgt - Cost</v>
          </cell>
          <cell r="L1937" t="str">
            <v xml:space="preserve"> </v>
          </cell>
          <cell r="M1937" t="str">
            <v xml:space="preserve"> </v>
          </cell>
          <cell r="N1937">
            <v>0</v>
          </cell>
          <cell r="O1937" t="str">
            <v xml:space="preserve"> </v>
          </cell>
          <cell r="P1937">
            <v>0</v>
          </cell>
          <cell r="Q1937">
            <v>0</v>
          </cell>
          <cell r="R1937" t="str">
            <v xml:space="preserve"> </v>
          </cell>
          <cell r="S1937" t="str">
            <v xml:space="preserve"> </v>
          </cell>
        </row>
        <row r="1938">
          <cell r="B1938">
            <v>192501</v>
          </cell>
          <cell r="C1938" t="str">
            <v>Amortization of Goodwill</v>
          </cell>
          <cell r="D1938" t="str">
            <v>Amortizati</v>
          </cell>
          <cell r="E1938">
            <v>367</v>
          </cell>
          <cell r="F1938" t="str">
            <v>A</v>
          </cell>
          <cell r="G1938" t="str">
            <v>A</v>
          </cell>
          <cell r="H1938" t="str">
            <v>N</v>
          </cell>
          <cell r="I1938" t="str">
            <v>Asset</v>
          </cell>
          <cell r="J1938" t="str">
            <v>GOOD</v>
          </cell>
          <cell r="K1938" t="str">
            <v>Asset Mgt - Amortization</v>
          </cell>
          <cell r="L1938" t="str">
            <v xml:space="preserve"> </v>
          </cell>
          <cell r="M1938" t="str">
            <v xml:space="preserve"> </v>
          </cell>
          <cell r="N1938">
            <v>0</v>
          </cell>
          <cell r="O1938" t="str">
            <v xml:space="preserve"> </v>
          </cell>
          <cell r="P1938">
            <v>0</v>
          </cell>
          <cell r="Q1938">
            <v>0</v>
          </cell>
          <cell r="R1938" t="str">
            <v xml:space="preserve"> </v>
          </cell>
          <cell r="S1938" t="str">
            <v xml:space="preserve"> </v>
          </cell>
        </row>
        <row r="1939">
          <cell r="B1939">
            <v>192505</v>
          </cell>
          <cell r="C1939" t="str">
            <v>Other Intangibles Finite Life</v>
          </cell>
          <cell r="D1939" t="str">
            <v>Other Inta</v>
          </cell>
          <cell r="E1939">
            <v>369</v>
          </cell>
          <cell r="F1939" t="str">
            <v>A</v>
          </cell>
          <cell r="G1939" t="str">
            <v>A</v>
          </cell>
          <cell r="H1939" t="str">
            <v>N</v>
          </cell>
          <cell r="I1939" t="str">
            <v>Asset</v>
          </cell>
          <cell r="J1939" t="str">
            <v>INTG</v>
          </cell>
          <cell r="K1939" t="str">
            <v>Asset Mgt - Cost</v>
          </cell>
          <cell r="L1939" t="str">
            <v xml:space="preserve"> </v>
          </cell>
          <cell r="M1939" t="str">
            <v xml:space="preserve"> </v>
          </cell>
          <cell r="N1939">
            <v>0</v>
          </cell>
          <cell r="O1939" t="str">
            <v xml:space="preserve"> </v>
          </cell>
          <cell r="P1939">
            <v>0</v>
          </cell>
          <cell r="Q1939">
            <v>0</v>
          </cell>
          <cell r="R1939" t="str">
            <v xml:space="preserve"> </v>
          </cell>
          <cell r="S1939" t="str">
            <v xml:space="preserve"> </v>
          </cell>
        </row>
        <row r="1940">
          <cell r="B1940">
            <v>192505</v>
          </cell>
          <cell r="C1940" t="str">
            <v>Other Intangibles Finite Life</v>
          </cell>
          <cell r="D1940" t="str">
            <v>Other Inta</v>
          </cell>
          <cell r="E1940">
            <v>368</v>
          </cell>
          <cell r="F1940" t="str">
            <v>A</v>
          </cell>
          <cell r="G1940" t="str">
            <v>A</v>
          </cell>
          <cell r="H1940" t="str">
            <v>Y</v>
          </cell>
          <cell r="I1940" t="str">
            <v>Asset</v>
          </cell>
          <cell r="J1940" t="str">
            <v>INTG</v>
          </cell>
          <cell r="K1940" t="str">
            <v>Asset Mgt - Cost</v>
          </cell>
          <cell r="L1940" t="str">
            <v xml:space="preserve"> </v>
          </cell>
          <cell r="M1940" t="str">
            <v xml:space="preserve"> </v>
          </cell>
          <cell r="N1940">
            <v>0</v>
          </cell>
          <cell r="O1940" t="str">
            <v xml:space="preserve"> </v>
          </cell>
          <cell r="P1940">
            <v>0</v>
          </cell>
          <cell r="Q1940">
            <v>0</v>
          </cell>
          <cell r="R1940" t="str">
            <v xml:space="preserve"> </v>
          </cell>
          <cell r="S1940" t="str">
            <v xml:space="preserve"> </v>
          </cell>
        </row>
        <row r="1941">
          <cell r="B1941">
            <v>192505</v>
          </cell>
          <cell r="C1941" t="str">
            <v>Other Intangibles Finite Life</v>
          </cell>
          <cell r="D1941" t="str">
            <v>Other Inta</v>
          </cell>
          <cell r="E1941">
            <v>367</v>
          </cell>
          <cell r="F1941" t="str">
            <v>A</v>
          </cell>
          <cell r="G1941" t="str">
            <v>A</v>
          </cell>
          <cell r="H1941" t="str">
            <v>N</v>
          </cell>
          <cell r="I1941" t="str">
            <v>Asset</v>
          </cell>
          <cell r="J1941" t="str">
            <v>INTG</v>
          </cell>
          <cell r="K1941" t="str">
            <v>Asset Mgt - Cost</v>
          </cell>
          <cell r="L1941" t="str">
            <v xml:space="preserve"> </v>
          </cell>
          <cell r="M1941" t="str">
            <v xml:space="preserve"> </v>
          </cell>
          <cell r="N1941">
            <v>0</v>
          </cell>
          <cell r="O1941" t="str">
            <v xml:space="preserve"> </v>
          </cell>
          <cell r="P1941">
            <v>0</v>
          </cell>
          <cell r="Q1941">
            <v>0</v>
          </cell>
          <cell r="R1941" t="str">
            <v xml:space="preserve"> </v>
          </cell>
          <cell r="S1941" t="str">
            <v xml:space="preserve"> </v>
          </cell>
        </row>
        <row r="1942">
          <cell r="B1942">
            <v>192510</v>
          </cell>
          <cell r="C1942" t="str">
            <v>AccumOtherTangFiteLifeAmort</v>
          </cell>
          <cell r="D1942" t="str">
            <v>AccumOther</v>
          </cell>
          <cell r="E1942">
            <v>369</v>
          </cell>
          <cell r="F1942" t="str">
            <v>A</v>
          </cell>
          <cell r="G1942" t="str">
            <v>A</v>
          </cell>
          <cell r="H1942" t="str">
            <v>N</v>
          </cell>
          <cell r="I1942" t="str">
            <v>Asset</v>
          </cell>
          <cell r="J1942" t="str">
            <v>INTG</v>
          </cell>
          <cell r="K1942" t="str">
            <v>Asset Mgt - Amortization</v>
          </cell>
          <cell r="L1942" t="str">
            <v xml:space="preserve"> </v>
          </cell>
          <cell r="M1942" t="str">
            <v xml:space="preserve"> </v>
          </cell>
          <cell r="N1942">
            <v>0</v>
          </cell>
          <cell r="O1942" t="str">
            <v xml:space="preserve"> </v>
          </cell>
          <cell r="P1942">
            <v>0</v>
          </cell>
          <cell r="Q1942">
            <v>0</v>
          </cell>
          <cell r="R1942" t="str">
            <v xml:space="preserve"> </v>
          </cell>
          <cell r="S1942" t="str">
            <v xml:space="preserve"> </v>
          </cell>
        </row>
        <row r="1943">
          <cell r="B1943">
            <v>192510</v>
          </cell>
          <cell r="C1943" t="str">
            <v>AccumOtherTangFiteLifeAmort</v>
          </cell>
          <cell r="D1943" t="str">
            <v>AccumOther</v>
          </cell>
          <cell r="E1943">
            <v>368</v>
          </cell>
          <cell r="F1943" t="str">
            <v>A</v>
          </cell>
          <cell r="G1943" t="str">
            <v>A</v>
          </cell>
          <cell r="H1943" t="str">
            <v>Y</v>
          </cell>
          <cell r="I1943" t="str">
            <v>Asset</v>
          </cell>
          <cell r="J1943" t="str">
            <v>INTG</v>
          </cell>
          <cell r="K1943" t="str">
            <v>Asset Mgt - Amortization</v>
          </cell>
          <cell r="L1943" t="str">
            <v xml:space="preserve"> </v>
          </cell>
          <cell r="M1943" t="str">
            <v xml:space="preserve"> </v>
          </cell>
          <cell r="N1943">
            <v>0</v>
          </cell>
          <cell r="O1943" t="str">
            <v xml:space="preserve"> </v>
          </cell>
          <cell r="P1943">
            <v>0</v>
          </cell>
          <cell r="Q1943">
            <v>0</v>
          </cell>
          <cell r="R1943" t="str">
            <v xml:space="preserve"> </v>
          </cell>
          <cell r="S1943" t="str">
            <v xml:space="preserve"> </v>
          </cell>
        </row>
        <row r="1944">
          <cell r="B1944">
            <v>192510</v>
          </cell>
          <cell r="C1944" t="str">
            <v>AccumOtherTangFiteLifeAmort</v>
          </cell>
          <cell r="D1944" t="str">
            <v>AccumOther</v>
          </cell>
          <cell r="E1944">
            <v>367</v>
          </cell>
          <cell r="F1944" t="str">
            <v>A</v>
          </cell>
          <cell r="G1944" t="str">
            <v>A</v>
          </cell>
          <cell r="H1944" t="str">
            <v>N</v>
          </cell>
          <cell r="I1944" t="str">
            <v>Asset</v>
          </cell>
          <cell r="J1944" t="str">
            <v>INTG</v>
          </cell>
          <cell r="K1944" t="str">
            <v>Asset Mgt - Amortization</v>
          </cell>
          <cell r="L1944" t="str">
            <v xml:space="preserve"> </v>
          </cell>
          <cell r="M1944" t="str">
            <v xml:space="preserve"> </v>
          </cell>
          <cell r="N1944">
            <v>0</v>
          </cell>
          <cell r="O1944" t="str">
            <v xml:space="preserve"> </v>
          </cell>
          <cell r="P1944">
            <v>0</v>
          </cell>
          <cell r="Q1944">
            <v>0</v>
          </cell>
          <cell r="R1944" t="str">
            <v xml:space="preserve"> </v>
          </cell>
          <cell r="S1944" t="str">
            <v xml:space="preserve"> </v>
          </cell>
        </row>
        <row r="1945">
          <cell r="B1945">
            <v>192515</v>
          </cell>
          <cell r="C1945" t="str">
            <v>Other tangibles fite Life</v>
          </cell>
          <cell r="D1945" t="str">
            <v>Other tang</v>
          </cell>
          <cell r="E1945">
            <v>367</v>
          </cell>
          <cell r="F1945" t="str">
            <v>A</v>
          </cell>
          <cell r="G1945" t="str">
            <v>A</v>
          </cell>
          <cell r="H1945" t="str">
            <v>N</v>
          </cell>
          <cell r="I1945" t="str">
            <v>Asset</v>
          </cell>
          <cell r="J1945">
            <v>0</v>
          </cell>
          <cell r="K1945" t="str">
            <v>GL Only</v>
          </cell>
          <cell r="L1945" t="str">
            <v xml:space="preserve"> </v>
          </cell>
          <cell r="M1945" t="str">
            <v xml:space="preserve"> </v>
          </cell>
          <cell r="N1945">
            <v>0</v>
          </cell>
          <cell r="O1945" t="str">
            <v xml:space="preserve"> </v>
          </cell>
          <cell r="P1945">
            <v>0</v>
          </cell>
          <cell r="Q1945">
            <v>0</v>
          </cell>
          <cell r="R1945" t="str">
            <v xml:space="preserve"> </v>
          </cell>
          <cell r="S1945" t="str">
            <v xml:space="preserve"> </v>
          </cell>
        </row>
        <row r="1946">
          <cell r="B1946">
            <v>192520</v>
          </cell>
          <cell r="C1946" t="str">
            <v>Other Intangibles</v>
          </cell>
          <cell r="D1946" t="str">
            <v>Other In95</v>
          </cell>
          <cell r="E1946">
            <v>367</v>
          </cell>
          <cell r="F1946" t="str">
            <v>A</v>
          </cell>
          <cell r="G1946" t="str">
            <v>A</v>
          </cell>
          <cell r="H1946" t="str">
            <v>N</v>
          </cell>
          <cell r="I1946" t="str">
            <v>Asset</v>
          </cell>
          <cell r="J1946">
            <v>0</v>
          </cell>
          <cell r="K1946" t="str">
            <v>GL Only</v>
          </cell>
          <cell r="L1946" t="str">
            <v xml:space="preserve"> </v>
          </cell>
          <cell r="M1946" t="str">
            <v xml:space="preserve"> </v>
          </cell>
          <cell r="N1946">
            <v>0</v>
          </cell>
          <cell r="O1946" t="str">
            <v xml:space="preserve"> </v>
          </cell>
          <cell r="P1946">
            <v>0</v>
          </cell>
          <cell r="Q1946">
            <v>0</v>
          </cell>
          <cell r="R1946" t="str">
            <v xml:space="preserve"> </v>
          </cell>
          <cell r="S1946" t="str">
            <v xml:space="preserve"> </v>
          </cell>
        </row>
        <row r="1947">
          <cell r="B1947">
            <v>192525</v>
          </cell>
          <cell r="C1947" t="str">
            <v>Software in Progress</v>
          </cell>
          <cell r="D1947" t="str">
            <v>Software i</v>
          </cell>
          <cell r="E1947">
            <v>367</v>
          </cell>
          <cell r="F1947" t="str">
            <v>A</v>
          </cell>
          <cell r="G1947" t="str">
            <v>A</v>
          </cell>
          <cell r="H1947" t="str">
            <v>N</v>
          </cell>
          <cell r="I1947" t="str">
            <v>Asset</v>
          </cell>
          <cell r="J1947" t="str">
            <v>SIP</v>
          </cell>
          <cell r="K1947" t="str">
            <v>Projects</v>
          </cell>
          <cell r="L1947" t="str">
            <v xml:space="preserve"> </v>
          </cell>
          <cell r="M1947" t="str">
            <v xml:space="preserve"> </v>
          </cell>
          <cell r="N1947">
            <v>0</v>
          </cell>
          <cell r="O1947" t="str">
            <v xml:space="preserve"> </v>
          </cell>
          <cell r="P1947">
            <v>0</v>
          </cell>
          <cell r="Q1947">
            <v>0</v>
          </cell>
          <cell r="R1947" t="str">
            <v xml:space="preserve"> </v>
          </cell>
          <cell r="S1947" t="str">
            <v xml:space="preserve"> </v>
          </cell>
        </row>
        <row r="1948">
          <cell r="B1948">
            <v>192530</v>
          </cell>
          <cell r="C1948" t="str">
            <v>Computer Software</v>
          </cell>
          <cell r="D1948" t="str">
            <v>CmpSftwre</v>
          </cell>
          <cell r="E1948">
            <v>40878</v>
          </cell>
          <cell r="F1948" t="str">
            <v>A</v>
          </cell>
          <cell r="G1948" t="str">
            <v>A</v>
          </cell>
          <cell r="H1948" t="str">
            <v>Y</v>
          </cell>
          <cell r="I1948" t="str">
            <v>Asset</v>
          </cell>
          <cell r="J1948" t="str">
            <v>SOFTW</v>
          </cell>
          <cell r="K1948" t="str">
            <v>Asset Mgt - Cost</v>
          </cell>
          <cell r="L1948" t="str">
            <v xml:space="preserve"> </v>
          </cell>
          <cell r="M1948" t="str">
            <v xml:space="preserve"> </v>
          </cell>
          <cell r="N1948">
            <v>0</v>
          </cell>
          <cell r="O1948" t="str">
            <v xml:space="preserve"> </v>
          </cell>
          <cell r="P1948">
            <v>0</v>
          </cell>
          <cell r="Q1948">
            <v>0</v>
          </cell>
          <cell r="R1948" t="str">
            <v xml:space="preserve"> </v>
          </cell>
          <cell r="S1948" t="str">
            <v xml:space="preserve"> </v>
          </cell>
        </row>
        <row r="1949">
          <cell r="B1949">
            <v>192530</v>
          </cell>
          <cell r="C1949" t="str">
            <v>Sftwre Costs Gross Intangible</v>
          </cell>
          <cell r="D1949" t="str">
            <v>SwrCstGI</v>
          </cell>
          <cell r="E1949">
            <v>367</v>
          </cell>
          <cell r="F1949" t="str">
            <v>A</v>
          </cell>
          <cell r="G1949" t="str">
            <v>A</v>
          </cell>
          <cell r="H1949" t="str">
            <v>Y</v>
          </cell>
          <cell r="I1949" t="str">
            <v>Asset</v>
          </cell>
          <cell r="J1949" t="str">
            <v>SOFTW</v>
          </cell>
          <cell r="K1949" t="str">
            <v>Asset Mgt - Cost</v>
          </cell>
          <cell r="L1949" t="str">
            <v xml:space="preserve"> </v>
          </cell>
          <cell r="M1949" t="str">
            <v xml:space="preserve"> </v>
          </cell>
          <cell r="N1949">
            <v>0</v>
          </cell>
          <cell r="O1949" t="str">
            <v xml:space="preserve"> </v>
          </cell>
          <cell r="P1949">
            <v>0</v>
          </cell>
          <cell r="Q1949">
            <v>0</v>
          </cell>
          <cell r="R1949" t="str">
            <v xml:space="preserve"> </v>
          </cell>
          <cell r="S1949" t="str">
            <v xml:space="preserve"> </v>
          </cell>
        </row>
        <row r="1950">
          <cell r="B1950">
            <v>192535</v>
          </cell>
          <cell r="C1950" t="str">
            <v>Computer Software Amortization</v>
          </cell>
          <cell r="D1950" t="str">
            <v>CmpSftwrAm</v>
          </cell>
          <cell r="E1950">
            <v>40921</v>
          </cell>
          <cell r="F1950" t="str">
            <v>A</v>
          </cell>
          <cell r="G1950" t="str">
            <v>A</v>
          </cell>
          <cell r="H1950" t="str">
            <v>Y</v>
          </cell>
          <cell r="I1950" t="str">
            <v>Asset</v>
          </cell>
          <cell r="J1950" t="str">
            <v>SOFTW</v>
          </cell>
          <cell r="K1950" t="str">
            <v>Asset Mgt - Amortization</v>
          </cell>
          <cell r="L1950" t="str">
            <v xml:space="preserve"> </v>
          </cell>
          <cell r="M1950" t="str">
            <v xml:space="preserve"> </v>
          </cell>
          <cell r="N1950">
            <v>0</v>
          </cell>
          <cell r="O1950" t="str">
            <v xml:space="preserve"> </v>
          </cell>
          <cell r="P1950">
            <v>0</v>
          </cell>
          <cell r="Q1950">
            <v>0</v>
          </cell>
          <cell r="R1950" t="str">
            <v xml:space="preserve"> </v>
          </cell>
          <cell r="S1950" t="str">
            <v xml:space="preserve"> </v>
          </cell>
        </row>
        <row r="1951">
          <cell r="B1951">
            <v>192535</v>
          </cell>
          <cell r="C1951" t="str">
            <v>Computer Software Amortization</v>
          </cell>
          <cell r="D1951" t="str">
            <v>CmpSftwrAm</v>
          </cell>
          <cell r="E1951">
            <v>40920</v>
          </cell>
          <cell r="F1951" t="str">
            <v>A</v>
          </cell>
          <cell r="G1951" t="str">
            <v>A</v>
          </cell>
          <cell r="H1951" t="str">
            <v>N</v>
          </cell>
          <cell r="I1951" t="str">
            <v>Asset</v>
          </cell>
          <cell r="J1951" t="str">
            <v>SOFTW</v>
          </cell>
          <cell r="K1951" t="str">
            <v>Asset Mgt - Amortization</v>
          </cell>
          <cell r="L1951" t="str">
            <v xml:space="preserve"> </v>
          </cell>
          <cell r="M1951" t="str">
            <v xml:space="preserve"> </v>
          </cell>
          <cell r="N1951">
            <v>0</v>
          </cell>
          <cell r="O1951" t="str">
            <v xml:space="preserve"> </v>
          </cell>
          <cell r="P1951">
            <v>0</v>
          </cell>
          <cell r="Q1951">
            <v>0</v>
          </cell>
          <cell r="R1951" t="str">
            <v xml:space="preserve"> </v>
          </cell>
          <cell r="S1951" t="str">
            <v xml:space="preserve"> </v>
          </cell>
        </row>
        <row r="1952">
          <cell r="B1952">
            <v>192535</v>
          </cell>
          <cell r="C1952" t="str">
            <v>Computer Software Amortization</v>
          </cell>
          <cell r="D1952" t="str">
            <v>CmpSftwrAm</v>
          </cell>
          <cell r="E1952">
            <v>40919</v>
          </cell>
          <cell r="F1952" t="str">
            <v>A</v>
          </cell>
          <cell r="G1952" t="str">
            <v>A</v>
          </cell>
          <cell r="H1952" t="str">
            <v>Y</v>
          </cell>
          <cell r="I1952" t="str">
            <v>Asset</v>
          </cell>
          <cell r="J1952" t="str">
            <v>SOFTW</v>
          </cell>
          <cell r="K1952" t="str">
            <v>Asset Mgt - Amortization</v>
          </cell>
          <cell r="L1952" t="str">
            <v xml:space="preserve"> </v>
          </cell>
          <cell r="M1952" t="str">
            <v xml:space="preserve"> </v>
          </cell>
          <cell r="N1952">
            <v>0</v>
          </cell>
          <cell r="O1952" t="str">
            <v xml:space="preserve"> </v>
          </cell>
          <cell r="P1952">
            <v>0</v>
          </cell>
          <cell r="Q1952">
            <v>0</v>
          </cell>
          <cell r="R1952" t="str">
            <v xml:space="preserve"> </v>
          </cell>
          <cell r="S1952" t="str">
            <v xml:space="preserve"> </v>
          </cell>
        </row>
        <row r="1953">
          <cell r="B1953">
            <v>192535</v>
          </cell>
          <cell r="C1953" t="str">
            <v>Sftwre Costs Accu Amortization</v>
          </cell>
          <cell r="D1953" t="str">
            <v>SwrCstAAmr</v>
          </cell>
          <cell r="E1953">
            <v>367</v>
          </cell>
          <cell r="F1953" t="str">
            <v>A</v>
          </cell>
          <cell r="G1953" t="str">
            <v>A</v>
          </cell>
          <cell r="H1953" t="str">
            <v>N</v>
          </cell>
          <cell r="I1953" t="str">
            <v>Asset</v>
          </cell>
          <cell r="J1953" t="str">
            <v>SOFTW</v>
          </cell>
          <cell r="K1953" t="str">
            <v>Asset Mgt - Amortization</v>
          </cell>
          <cell r="L1953" t="str">
            <v xml:space="preserve"> </v>
          </cell>
          <cell r="M1953" t="str">
            <v xml:space="preserve"> </v>
          </cell>
          <cell r="N1953">
            <v>0</v>
          </cell>
          <cell r="O1953" t="str">
            <v xml:space="preserve"> </v>
          </cell>
          <cell r="P1953">
            <v>0</v>
          </cell>
          <cell r="Q1953">
            <v>0</v>
          </cell>
          <cell r="R1953" t="str">
            <v xml:space="preserve"> </v>
          </cell>
          <cell r="S1953" t="str">
            <v xml:space="preserve"> </v>
          </cell>
        </row>
        <row r="1954">
          <cell r="B1954">
            <v>192540</v>
          </cell>
          <cell r="C1954" t="str">
            <v>Computer SW Amortization Other</v>
          </cell>
          <cell r="D1954" t="str">
            <v>CompSWAmor</v>
          </cell>
          <cell r="E1954">
            <v>367</v>
          </cell>
          <cell r="F1954" t="str">
            <v>A</v>
          </cell>
          <cell r="G1954" t="str">
            <v>A</v>
          </cell>
          <cell r="H1954" t="str">
            <v>N</v>
          </cell>
          <cell r="I1954" t="str">
            <v>Asset</v>
          </cell>
          <cell r="J1954" t="str">
            <v>SOFTW</v>
          </cell>
          <cell r="K1954" t="str">
            <v>Asset Mgt - Amortization</v>
          </cell>
          <cell r="L1954">
            <v>0</v>
          </cell>
          <cell r="M1954">
            <v>0</v>
          </cell>
          <cell r="N1954">
            <v>0</v>
          </cell>
          <cell r="O1954">
            <v>0</v>
          </cell>
          <cell r="P1954">
            <v>0</v>
          </cell>
          <cell r="Q1954">
            <v>0</v>
          </cell>
          <cell r="R1954">
            <v>0</v>
          </cell>
          <cell r="S1954">
            <v>0</v>
          </cell>
        </row>
        <row r="1955">
          <cell r="B1955">
            <v>193000</v>
          </cell>
          <cell r="C1955" t="str">
            <v>Debt Issuance Costs NonAH</v>
          </cell>
          <cell r="D1955" t="str">
            <v>Debt Issua</v>
          </cell>
          <cell r="E1955">
            <v>367</v>
          </cell>
          <cell r="F1955" t="str">
            <v>A</v>
          </cell>
          <cell r="G1955" t="str">
            <v>A</v>
          </cell>
          <cell r="H1955" t="str">
            <v>N</v>
          </cell>
          <cell r="I1955" t="str">
            <v>Asset</v>
          </cell>
          <cell r="J1955">
            <v>0</v>
          </cell>
          <cell r="K1955">
            <v>0</v>
          </cell>
          <cell r="L1955" t="str">
            <v xml:space="preserve"> </v>
          </cell>
          <cell r="M1955" t="str">
            <v xml:space="preserve"> </v>
          </cell>
          <cell r="N1955">
            <v>0</v>
          </cell>
          <cell r="O1955" t="str">
            <v xml:space="preserve"> </v>
          </cell>
          <cell r="P1955">
            <v>0</v>
          </cell>
          <cell r="Q1955">
            <v>0</v>
          </cell>
          <cell r="R1955" t="str">
            <v xml:space="preserve"> </v>
          </cell>
          <cell r="S1955" t="str">
            <v xml:space="preserve"> </v>
          </cell>
        </row>
        <row r="1956">
          <cell r="B1956">
            <v>193005</v>
          </cell>
          <cell r="C1956" t="str">
            <v>Debt Issuance Costs AH</v>
          </cell>
          <cell r="D1956" t="str">
            <v>DebtIssua</v>
          </cell>
          <cell r="E1956">
            <v>367</v>
          </cell>
          <cell r="F1956" t="str">
            <v>A</v>
          </cell>
          <cell r="G1956" t="str">
            <v>A</v>
          </cell>
          <cell r="H1956" t="str">
            <v>N</v>
          </cell>
          <cell r="I1956" t="str">
            <v>Asset</v>
          </cell>
          <cell r="J1956">
            <v>0</v>
          </cell>
          <cell r="K1956">
            <v>0</v>
          </cell>
          <cell r="L1956" t="str">
            <v xml:space="preserve"> </v>
          </cell>
          <cell r="M1956" t="str">
            <v xml:space="preserve"> </v>
          </cell>
          <cell r="N1956">
            <v>0</v>
          </cell>
          <cell r="O1956" t="str">
            <v xml:space="preserve"> </v>
          </cell>
          <cell r="P1956">
            <v>0</v>
          </cell>
          <cell r="Q1956">
            <v>0</v>
          </cell>
          <cell r="R1956" t="str">
            <v xml:space="preserve"> </v>
          </cell>
          <cell r="S1956" t="str">
            <v xml:space="preserve"> </v>
          </cell>
        </row>
        <row r="1957">
          <cell r="B1957">
            <v>193010</v>
          </cell>
          <cell r="C1957" t="str">
            <v>AmortNonAHDebtIssuanceCosts</v>
          </cell>
          <cell r="D1957" t="str">
            <v>AmortNonAH</v>
          </cell>
          <cell r="E1957">
            <v>367</v>
          </cell>
          <cell r="F1957" t="str">
            <v>A</v>
          </cell>
          <cell r="G1957" t="str">
            <v>A</v>
          </cell>
          <cell r="H1957" t="str">
            <v>N</v>
          </cell>
          <cell r="I1957" t="str">
            <v>Asset</v>
          </cell>
          <cell r="J1957">
            <v>0</v>
          </cell>
          <cell r="K1957">
            <v>0</v>
          </cell>
          <cell r="L1957" t="str">
            <v xml:space="preserve"> </v>
          </cell>
          <cell r="M1957" t="str">
            <v xml:space="preserve"> </v>
          </cell>
          <cell r="N1957">
            <v>0</v>
          </cell>
          <cell r="O1957" t="str">
            <v xml:space="preserve"> </v>
          </cell>
          <cell r="P1957">
            <v>0</v>
          </cell>
          <cell r="Q1957">
            <v>0</v>
          </cell>
          <cell r="R1957" t="str">
            <v xml:space="preserve"> </v>
          </cell>
          <cell r="S1957" t="str">
            <v xml:space="preserve"> </v>
          </cell>
        </row>
        <row r="1958">
          <cell r="B1958">
            <v>193015</v>
          </cell>
          <cell r="C1958" t="str">
            <v>Amort AH Debt Issuance Costs</v>
          </cell>
          <cell r="D1958" t="str">
            <v>Amort AH D</v>
          </cell>
          <cell r="E1958">
            <v>367</v>
          </cell>
          <cell r="F1958" t="str">
            <v>A</v>
          </cell>
          <cell r="G1958" t="str">
            <v>A</v>
          </cell>
          <cell r="H1958" t="str">
            <v>N</v>
          </cell>
          <cell r="I1958" t="str">
            <v>Asset</v>
          </cell>
          <cell r="J1958">
            <v>0</v>
          </cell>
          <cell r="K1958">
            <v>0</v>
          </cell>
          <cell r="L1958" t="str">
            <v xml:space="preserve"> </v>
          </cell>
          <cell r="M1958" t="str">
            <v xml:space="preserve"> </v>
          </cell>
          <cell r="N1958">
            <v>0</v>
          </cell>
          <cell r="O1958" t="str">
            <v xml:space="preserve"> </v>
          </cell>
          <cell r="P1958">
            <v>0</v>
          </cell>
          <cell r="Q1958">
            <v>0</v>
          </cell>
          <cell r="R1958" t="str">
            <v xml:space="preserve"> </v>
          </cell>
          <cell r="S1958" t="str">
            <v xml:space="preserve"> </v>
          </cell>
        </row>
        <row r="1959">
          <cell r="B1959">
            <v>193250</v>
          </cell>
          <cell r="C1959" t="str">
            <v>NR 99 Ex Debt Comm Paper Rt</v>
          </cell>
          <cell r="D1959" t="str">
            <v>NR 99 Ex D</v>
          </cell>
          <cell r="E1959">
            <v>367</v>
          </cell>
          <cell r="F1959" t="str">
            <v>A</v>
          </cell>
          <cell r="G1959" t="str">
            <v>A</v>
          </cell>
          <cell r="H1959" t="str">
            <v>N</v>
          </cell>
          <cell r="I1959" t="str">
            <v>Asset</v>
          </cell>
          <cell r="J1959">
            <v>0</v>
          </cell>
          <cell r="K1959">
            <v>0</v>
          </cell>
          <cell r="L1959" t="str">
            <v xml:space="preserve"> </v>
          </cell>
          <cell r="M1959" t="str">
            <v xml:space="preserve"> </v>
          </cell>
          <cell r="N1959">
            <v>0</v>
          </cell>
          <cell r="O1959" t="str">
            <v xml:space="preserve"> </v>
          </cell>
          <cell r="P1959">
            <v>0</v>
          </cell>
          <cell r="Q1959">
            <v>0</v>
          </cell>
          <cell r="R1959" t="str">
            <v xml:space="preserve"> </v>
          </cell>
          <cell r="S1959" t="str">
            <v xml:space="preserve"> </v>
          </cell>
        </row>
        <row r="1960">
          <cell r="B1960">
            <v>193255</v>
          </cell>
          <cell r="C1960" t="str">
            <v>NR 99 Exempt Debt Zero Rate</v>
          </cell>
          <cell r="D1960" t="str">
            <v>NR 99 Exem</v>
          </cell>
          <cell r="E1960">
            <v>367</v>
          </cell>
          <cell r="F1960" t="str">
            <v>A</v>
          </cell>
          <cell r="G1960" t="str">
            <v>A</v>
          </cell>
          <cell r="H1960" t="str">
            <v>N</v>
          </cell>
          <cell r="I1960" t="str">
            <v>Asset</v>
          </cell>
          <cell r="J1960">
            <v>0</v>
          </cell>
          <cell r="K1960">
            <v>0</v>
          </cell>
          <cell r="L1960" t="str">
            <v xml:space="preserve"> </v>
          </cell>
          <cell r="M1960" t="str">
            <v xml:space="preserve"> </v>
          </cell>
          <cell r="N1960">
            <v>0</v>
          </cell>
          <cell r="O1960" t="str">
            <v xml:space="preserve"> </v>
          </cell>
          <cell r="P1960">
            <v>0</v>
          </cell>
          <cell r="Q1960">
            <v>0</v>
          </cell>
          <cell r="R1960" t="str">
            <v xml:space="preserve"> </v>
          </cell>
          <cell r="S1960" t="str">
            <v xml:space="preserve"> </v>
          </cell>
        </row>
        <row r="1961">
          <cell r="B1961">
            <v>193260</v>
          </cell>
          <cell r="C1961" t="str">
            <v>NR Ascension Health Debt</v>
          </cell>
          <cell r="D1961" t="str">
            <v>NR Ascensi</v>
          </cell>
          <cell r="E1961">
            <v>367</v>
          </cell>
          <cell r="F1961" t="str">
            <v>A</v>
          </cell>
          <cell r="G1961" t="str">
            <v>A</v>
          </cell>
          <cell r="H1961" t="str">
            <v>N</v>
          </cell>
          <cell r="I1961" t="str">
            <v>Asset</v>
          </cell>
          <cell r="J1961">
            <v>0</v>
          </cell>
          <cell r="K1961">
            <v>0</v>
          </cell>
          <cell r="L1961" t="str">
            <v xml:space="preserve"> </v>
          </cell>
          <cell r="M1961" t="str">
            <v xml:space="preserve"> </v>
          </cell>
          <cell r="N1961">
            <v>0</v>
          </cell>
          <cell r="O1961" t="str">
            <v xml:space="preserve"> </v>
          </cell>
          <cell r="P1961">
            <v>0</v>
          </cell>
          <cell r="Q1961">
            <v>0</v>
          </cell>
          <cell r="R1961" t="str">
            <v xml:space="preserve"> </v>
          </cell>
          <cell r="S1961" t="str">
            <v xml:space="preserve"> </v>
          </cell>
        </row>
        <row r="1962">
          <cell r="B1962">
            <v>193265</v>
          </cell>
          <cell r="C1962" t="str">
            <v>NR Blended Debt</v>
          </cell>
          <cell r="D1962" t="str">
            <v>NR Blended</v>
          </cell>
          <cell r="E1962">
            <v>367</v>
          </cell>
          <cell r="F1962" t="str">
            <v>A</v>
          </cell>
          <cell r="G1962" t="str">
            <v>A</v>
          </cell>
          <cell r="H1962" t="str">
            <v>N</v>
          </cell>
          <cell r="I1962" t="str">
            <v>Asset</v>
          </cell>
          <cell r="J1962">
            <v>0</v>
          </cell>
          <cell r="K1962">
            <v>0</v>
          </cell>
          <cell r="L1962" t="str">
            <v xml:space="preserve"> </v>
          </cell>
          <cell r="M1962" t="str">
            <v xml:space="preserve"> </v>
          </cell>
          <cell r="N1962">
            <v>0</v>
          </cell>
          <cell r="O1962" t="str">
            <v xml:space="preserve"> </v>
          </cell>
          <cell r="P1962">
            <v>0</v>
          </cell>
          <cell r="Q1962">
            <v>0</v>
          </cell>
          <cell r="R1962" t="str">
            <v xml:space="preserve"> </v>
          </cell>
          <cell r="S1962" t="str">
            <v xml:space="preserve"> </v>
          </cell>
        </row>
        <row r="1963">
          <cell r="B1963">
            <v>193270</v>
          </cell>
          <cell r="C1963" t="str">
            <v>NR Commercial Paper CHS</v>
          </cell>
          <cell r="D1963" t="str">
            <v>NR Commerc</v>
          </cell>
          <cell r="E1963">
            <v>367</v>
          </cell>
          <cell r="F1963" t="str">
            <v>A</v>
          </cell>
          <cell r="G1963" t="str">
            <v>A</v>
          </cell>
          <cell r="H1963" t="str">
            <v>N</v>
          </cell>
          <cell r="I1963" t="str">
            <v>Asset</v>
          </cell>
          <cell r="J1963">
            <v>0</v>
          </cell>
          <cell r="K1963">
            <v>0</v>
          </cell>
          <cell r="L1963" t="str">
            <v xml:space="preserve"> </v>
          </cell>
          <cell r="M1963" t="str">
            <v xml:space="preserve"> </v>
          </cell>
          <cell r="N1963">
            <v>0</v>
          </cell>
          <cell r="O1963" t="str">
            <v xml:space="preserve"> </v>
          </cell>
          <cell r="P1963">
            <v>0</v>
          </cell>
          <cell r="Q1963">
            <v>0</v>
          </cell>
          <cell r="R1963" t="str">
            <v xml:space="preserve"> </v>
          </cell>
          <cell r="S1963" t="str">
            <v xml:space="preserve"> </v>
          </cell>
        </row>
        <row r="1964">
          <cell r="B1964">
            <v>193275</v>
          </cell>
          <cell r="C1964" t="str">
            <v>NR CSC</v>
          </cell>
          <cell r="D1964" t="str">
            <v>NR CSC</v>
          </cell>
          <cell r="E1964">
            <v>367</v>
          </cell>
          <cell r="F1964" t="str">
            <v>A</v>
          </cell>
          <cell r="G1964" t="str">
            <v>A</v>
          </cell>
          <cell r="H1964" t="str">
            <v>N</v>
          </cell>
          <cell r="I1964" t="str">
            <v>Asset</v>
          </cell>
          <cell r="J1964">
            <v>0</v>
          </cell>
          <cell r="K1964">
            <v>0</v>
          </cell>
          <cell r="L1964" t="str">
            <v xml:space="preserve"> </v>
          </cell>
          <cell r="M1964" t="str">
            <v xml:space="preserve"> </v>
          </cell>
          <cell r="N1964">
            <v>0</v>
          </cell>
          <cell r="O1964" t="str">
            <v xml:space="preserve"> </v>
          </cell>
          <cell r="P1964">
            <v>0</v>
          </cell>
          <cell r="Q1964">
            <v>0</v>
          </cell>
          <cell r="R1964" t="str">
            <v xml:space="preserve"> </v>
          </cell>
          <cell r="S1964" t="str">
            <v xml:space="preserve"> </v>
          </cell>
        </row>
        <row r="1965">
          <cell r="B1965">
            <v>193280</v>
          </cell>
          <cell r="C1965" t="str">
            <v>NR DFH Escrow</v>
          </cell>
          <cell r="D1965" t="str">
            <v>NR DFH Esc</v>
          </cell>
          <cell r="E1965">
            <v>367</v>
          </cell>
          <cell r="F1965" t="str">
            <v>A</v>
          </cell>
          <cell r="G1965" t="str">
            <v>A</v>
          </cell>
          <cell r="H1965" t="str">
            <v>N</v>
          </cell>
          <cell r="I1965" t="str">
            <v>Asset</v>
          </cell>
          <cell r="J1965">
            <v>0</v>
          </cell>
          <cell r="K1965">
            <v>0</v>
          </cell>
          <cell r="L1965" t="str">
            <v xml:space="preserve"> </v>
          </cell>
          <cell r="M1965" t="str">
            <v xml:space="preserve"> </v>
          </cell>
          <cell r="N1965">
            <v>0</v>
          </cell>
          <cell r="O1965" t="str">
            <v xml:space="preserve"> </v>
          </cell>
          <cell r="P1965">
            <v>0</v>
          </cell>
          <cell r="Q1965">
            <v>0</v>
          </cell>
          <cell r="R1965" t="str">
            <v xml:space="preserve"> </v>
          </cell>
          <cell r="S1965" t="str">
            <v xml:space="preserve"> </v>
          </cell>
        </row>
        <row r="1966">
          <cell r="B1966">
            <v>193285</v>
          </cell>
          <cell r="C1966" t="str">
            <v>NR Escrow</v>
          </cell>
          <cell r="D1966" t="str">
            <v>NR Escrow</v>
          </cell>
          <cell r="E1966">
            <v>367</v>
          </cell>
          <cell r="F1966" t="str">
            <v>A</v>
          </cell>
          <cell r="G1966" t="str">
            <v>A</v>
          </cell>
          <cell r="H1966" t="str">
            <v>N</v>
          </cell>
          <cell r="I1966" t="str">
            <v>Asset</v>
          </cell>
          <cell r="J1966">
            <v>0</v>
          </cell>
          <cell r="K1966">
            <v>0</v>
          </cell>
          <cell r="L1966" t="str">
            <v xml:space="preserve"> </v>
          </cell>
          <cell r="M1966" t="str">
            <v xml:space="preserve"> </v>
          </cell>
          <cell r="N1966">
            <v>0</v>
          </cell>
          <cell r="O1966" t="str">
            <v xml:space="preserve"> </v>
          </cell>
          <cell r="P1966">
            <v>0</v>
          </cell>
          <cell r="Q1966">
            <v>0</v>
          </cell>
          <cell r="R1966" t="str">
            <v xml:space="preserve"> </v>
          </cell>
          <cell r="S1966" t="str">
            <v xml:space="preserve"> </v>
          </cell>
        </row>
        <row r="1967">
          <cell r="B1967">
            <v>193290</v>
          </cell>
          <cell r="C1967" t="str">
            <v>NR Physicians</v>
          </cell>
          <cell r="D1967" t="str">
            <v>NR Physici</v>
          </cell>
          <cell r="E1967">
            <v>367</v>
          </cell>
          <cell r="F1967" t="str">
            <v>A</v>
          </cell>
          <cell r="G1967" t="str">
            <v>A</v>
          </cell>
          <cell r="H1967" t="str">
            <v>N</v>
          </cell>
          <cell r="I1967" t="str">
            <v>Asset</v>
          </cell>
          <cell r="J1967">
            <v>0</v>
          </cell>
          <cell r="K1967">
            <v>0</v>
          </cell>
          <cell r="L1967" t="str">
            <v xml:space="preserve"> </v>
          </cell>
          <cell r="M1967" t="str">
            <v xml:space="preserve"> </v>
          </cell>
          <cell r="N1967">
            <v>0</v>
          </cell>
          <cell r="O1967" t="str">
            <v xml:space="preserve"> </v>
          </cell>
          <cell r="P1967">
            <v>0</v>
          </cell>
          <cell r="Q1967">
            <v>0</v>
          </cell>
          <cell r="R1967" t="str">
            <v xml:space="preserve"> </v>
          </cell>
          <cell r="S1967" t="str">
            <v xml:space="preserve"> </v>
          </cell>
        </row>
        <row r="1968">
          <cell r="B1968">
            <v>193295</v>
          </cell>
          <cell r="C1968" t="str">
            <v>NR Physicians Reserve</v>
          </cell>
          <cell r="D1968" t="str">
            <v>NR Physi76</v>
          </cell>
          <cell r="E1968">
            <v>367</v>
          </cell>
          <cell r="F1968" t="str">
            <v>A</v>
          </cell>
          <cell r="G1968" t="str">
            <v>A</v>
          </cell>
          <cell r="H1968" t="str">
            <v>N</v>
          </cell>
          <cell r="I1968" t="str">
            <v>Asset</v>
          </cell>
          <cell r="J1968">
            <v>0</v>
          </cell>
          <cell r="K1968">
            <v>0</v>
          </cell>
          <cell r="L1968" t="str">
            <v xml:space="preserve"> </v>
          </cell>
          <cell r="M1968" t="str">
            <v xml:space="preserve"> </v>
          </cell>
          <cell r="N1968">
            <v>0</v>
          </cell>
          <cell r="O1968" t="str">
            <v xml:space="preserve"> </v>
          </cell>
          <cell r="P1968">
            <v>0</v>
          </cell>
          <cell r="Q1968">
            <v>0</v>
          </cell>
          <cell r="R1968" t="str">
            <v xml:space="preserve"> </v>
          </cell>
          <cell r="S1968" t="str">
            <v xml:space="preserve"> </v>
          </cell>
        </row>
        <row r="1969">
          <cell r="B1969">
            <v>193300</v>
          </cell>
          <cell r="C1969" t="str">
            <v>NR Reserve other</v>
          </cell>
          <cell r="D1969" t="str">
            <v>NR Reserve</v>
          </cell>
          <cell r="E1969">
            <v>367</v>
          </cell>
          <cell r="F1969" t="str">
            <v>A</v>
          </cell>
          <cell r="G1969" t="str">
            <v>A</v>
          </cell>
          <cell r="H1969" t="str">
            <v>N</v>
          </cell>
          <cell r="I1969" t="str">
            <v>Asset</v>
          </cell>
          <cell r="J1969">
            <v>0</v>
          </cell>
          <cell r="K1969">
            <v>0</v>
          </cell>
          <cell r="L1969" t="str">
            <v xml:space="preserve"> </v>
          </cell>
          <cell r="M1969" t="str">
            <v xml:space="preserve"> </v>
          </cell>
          <cell r="N1969">
            <v>0</v>
          </cell>
          <cell r="O1969" t="str">
            <v xml:space="preserve"> </v>
          </cell>
          <cell r="P1969">
            <v>0</v>
          </cell>
          <cell r="Q1969">
            <v>0</v>
          </cell>
          <cell r="R1969" t="str">
            <v xml:space="preserve"> </v>
          </cell>
          <cell r="S1969" t="str">
            <v xml:space="preserve"> </v>
          </cell>
        </row>
        <row r="1970">
          <cell r="B1970">
            <v>193305</v>
          </cell>
          <cell r="C1970" t="str">
            <v>NR Subsidiaries</v>
          </cell>
          <cell r="D1970" t="str">
            <v>NR Subsidi</v>
          </cell>
          <cell r="E1970">
            <v>367</v>
          </cell>
          <cell r="F1970" t="str">
            <v>A</v>
          </cell>
          <cell r="G1970" t="str">
            <v>A</v>
          </cell>
          <cell r="H1970" t="str">
            <v>N</v>
          </cell>
          <cell r="I1970" t="str">
            <v>Asset</v>
          </cell>
          <cell r="J1970">
            <v>0</v>
          </cell>
          <cell r="K1970">
            <v>0</v>
          </cell>
          <cell r="L1970" t="str">
            <v xml:space="preserve"> </v>
          </cell>
          <cell r="M1970" t="str">
            <v xml:space="preserve"> </v>
          </cell>
          <cell r="N1970">
            <v>0</v>
          </cell>
          <cell r="O1970" t="str">
            <v xml:space="preserve"> </v>
          </cell>
          <cell r="P1970">
            <v>0</v>
          </cell>
          <cell r="Q1970">
            <v>0</v>
          </cell>
          <cell r="R1970" t="str">
            <v xml:space="preserve"> </v>
          </cell>
          <cell r="S1970" t="str">
            <v xml:space="preserve"> </v>
          </cell>
        </row>
        <row r="1971">
          <cell r="B1971">
            <v>193310</v>
          </cell>
          <cell r="C1971" t="str">
            <v>NR Old COI Transfer</v>
          </cell>
          <cell r="D1971" t="str">
            <v>NR Old COI</v>
          </cell>
          <cell r="E1971">
            <v>367</v>
          </cell>
          <cell r="F1971" t="str">
            <v>A</v>
          </cell>
          <cell r="G1971" t="str">
            <v>A</v>
          </cell>
          <cell r="H1971" t="str">
            <v>N</v>
          </cell>
          <cell r="I1971" t="str">
            <v>Asset</v>
          </cell>
          <cell r="J1971">
            <v>0</v>
          </cell>
          <cell r="K1971">
            <v>0</v>
          </cell>
          <cell r="L1971" t="str">
            <v xml:space="preserve"> </v>
          </cell>
          <cell r="M1971" t="str">
            <v xml:space="preserve"> </v>
          </cell>
          <cell r="N1971">
            <v>0</v>
          </cell>
          <cell r="O1971" t="str">
            <v xml:space="preserve"> </v>
          </cell>
          <cell r="P1971">
            <v>0</v>
          </cell>
          <cell r="Q1971">
            <v>0</v>
          </cell>
          <cell r="R1971" t="str">
            <v xml:space="preserve"> </v>
          </cell>
          <cell r="S1971" t="str">
            <v xml:space="preserve"> </v>
          </cell>
        </row>
        <row r="1972">
          <cell r="B1972">
            <v>193315</v>
          </cell>
          <cell r="C1972" t="str">
            <v>NR SysOffset Old COI Trf</v>
          </cell>
          <cell r="D1972" t="str">
            <v>NR SysOffs</v>
          </cell>
          <cell r="E1972">
            <v>367</v>
          </cell>
          <cell r="F1972" t="str">
            <v>A</v>
          </cell>
          <cell r="G1972" t="str">
            <v>A</v>
          </cell>
          <cell r="H1972" t="str">
            <v>N</v>
          </cell>
          <cell r="I1972" t="str">
            <v>Asset</v>
          </cell>
          <cell r="J1972">
            <v>0</v>
          </cell>
          <cell r="K1972">
            <v>0</v>
          </cell>
          <cell r="L1972" t="str">
            <v xml:space="preserve"> </v>
          </cell>
          <cell r="M1972" t="str">
            <v xml:space="preserve"> </v>
          </cell>
          <cell r="N1972">
            <v>0</v>
          </cell>
          <cell r="O1972" t="str">
            <v xml:space="preserve"> </v>
          </cell>
          <cell r="P1972">
            <v>0</v>
          </cell>
          <cell r="Q1972">
            <v>0</v>
          </cell>
          <cell r="R1972" t="str">
            <v xml:space="preserve"> </v>
          </cell>
          <cell r="S1972" t="str">
            <v xml:space="preserve"> </v>
          </cell>
        </row>
        <row r="1973">
          <cell r="B1973">
            <v>193320</v>
          </cell>
          <cell r="C1973" t="str">
            <v>NR Series01 COI</v>
          </cell>
          <cell r="D1973" t="str">
            <v>NR Series</v>
          </cell>
          <cell r="E1973">
            <v>367</v>
          </cell>
          <cell r="F1973" t="str">
            <v>A</v>
          </cell>
          <cell r="G1973" t="str">
            <v>A</v>
          </cell>
          <cell r="H1973" t="str">
            <v>N</v>
          </cell>
          <cell r="I1973" t="str">
            <v>Asset</v>
          </cell>
          <cell r="J1973">
            <v>0</v>
          </cell>
          <cell r="K1973">
            <v>0</v>
          </cell>
          <cell r="L1973" t="str">
            <v xml:space="preserve"> </v>
          </cell>
          <cell r="M1973" t="str">
            <v xml:space="preserve"> </v>
          </cell>
          <cell r="N1973">
            <v>0</v>
          </cell>
          <cell r="O1973" t="str">
            <v xml:space="preserve"> </v>
          </cell>
          <cell r="P1973">
            <v>0</v>
          </cell>
          <cell r="Q1973">
            <v>0</v>
          </cell>
          <cell r="R1973" t="str">
            <v xml:space="preserve"> </v>
          </cell>
          <cell r="S1973" t="str">
            <v xml:space="preserve"> </v>
          </cell>
        </row>
        <row r="1974">
          <cell r="B1974">
            <v>193325</v>
          </cell>
          <cell r="C1974" t="str">
            <v>NR SysOffset Series01 COI</v>
          </cell>
          <cell r="D1974" t="str">
            <v>NR SysOf90</v>
          </cell>
          <cell r="E1974">
            <v>367</v>
          </cell>
          <cell r="F1974" t="str">
            <v>A</v>
          </cell>
          <cell r="G1974" t="str">
            <v>A</v>
          </cell>
          <cell r="H1974" t="str">
            <v>N</v>
          </cell>
          <cell r="I1974" t="str">
            <v>Asset</v>
          </cell>
          <cell r="J1974">
            <v>0</v>
          </cell>
          <cell r="K1974">
            <v>0</v>
          </cell>
          <cell r="L1974" t="str">
            <v xml:space="preserve"> </v>
          </cell>
          <cell r="M1974" t="str">
            <v xml:space="preserve"> </v>
          </cell>
          <cell r="N1974">
            <v>0</v>
          </cell>
          <cell r="O1974" t="str">
            <v xml:space="preserve"> </v>
          </cell>
          <cell r="P1974">
            <v>0</v>
          </cell>
          <cell r="Q1974">
            <v>0</v>
          </cell>
          <cell r="R1974" t="str">
            <v xml:space="preserve"> </v>
          </cell>
          <cell r="S1974" t="str">
            <v xml:space="preserve"> </v>
          </cell>
        </row>
        <row r="1975">
          <cell r="B1975">
            <v>193330</v>
          </cell>
          <cell r="C1975" t="str">
            <v>NR Series03 COI</v>
          </cell>
          <cell r="D1975" t="str">
            <v>NR Serie79</v>
          </cell>
          <cell r="E1975">
            <v>367</v>
          </cell>
          <cell r="F1975" t="str">
            <v>A</v>
          </cell>
          <cell r="G1975" t="str">
            <v>A</v>
          </cell>
          <cell r="H1975" t="str">
            <v>N</v>
          </cell>
          <cell r="I1975" t="str">
            <v>Asset</v>
          </cell>
          <cell r="J1975">
            <v>0</v>
          </cell>
          <cell r="K1975">
            <v>0</v>
          </cell>
          <cell r="L1975" t="str">
            <v xml:space="preserve"> </v>
          </cell>
          <cell r="M1975" t="str">
            <v xml:space="preserve"> </v>
          </cell>
          <cell r="N1975">
            <v>0</v>
          </cell>
          <cell r="O1975" t="str">
            <v xml:space="preserve"> </v>
          </cell>
          <cell r="P1975">
            <v>0</v>
          </cell>
          <cell r="Q1975">
            <v>0</v>
          </cell>
          <cell r="R1975" t="str">
            <v xml:space="preserve"> </v>
          </cell>
          <cell r="S1975" t="str">
            <v xml:space="preserve"> </v>
          </cell>
        </row>
        <row r="1976">
          <cell r="B1976">
            <v>193335</v>
          </cell>
          <cell r="C1976" t="str">
            <v>NR SysOffset Series03 COI</v>
          </cell>
          <cell r="D1976" t="str">
            <v>NR SysOf91</v>
          </cell>
          <cell r="E1976">
            <v>367</v>
          </cell>
          <cell r="F1976" t="str">
            <v>A</v>
          </cell>
          <cell r="G1976" t="str">
            <v>A</v>
          </cell>
          <cell r="H1976" t="str">
            <v>N</v>
          </cell>
          <cell r="I1976" t="str">
            <v>Asset</v>
          </cell>
          <cell r="J1976">
            <v>0</v>
          </cell>
          <cell r="K1976">
            <v>0</v>
          </cell>
          <cell r="L1976" t="str">
            <v xml:space="preserve"> </v>
          </cell>
          <cell r="M1976" t="str">
            <v xml:space="preserve"> </v>
          </cell>
          <cell r="N1976">
            <v>0</v>
          </cell>
          <cell r="O1976" t="str">
            <v xml:space="preserve"> </v>
          </cell>
          <cell r="P1976">
            <v>0</v>
          </cell>
          <cell r="Q1976">
            <v>0</v>
          </cell>
          <cell r="R1976" t="str">
            <v xml:space="preserve"> </v>
          </cell>
          <cell r="S1976" t="str">
            <v xml:space="preserve"> </v>
          </cell>
        </row>
        <row r="1977">
          <cell r="B1977">
            <v>193340</v>
          </cell>
          <cell r="C1977" t="str">
            <v>NR Series05 COI</v>
          </cell>
          <cell r="D1977" t="str">
            <v>NR Series0</v>
          </cell>
          <cell r="E1977">
            <v>367</v>
          </cell>
          <cell r="F1977" t="str">
            <v>A</v>
          </cell>
          <cell r="G1977" t="str">
            <v>A</v>
          </cell>
          <cell r="H1977" t="str">
            <v>N</v>
          </cell>
          <cell r="I1977" t="str">
            <v>Asset</v>
          </cell>
          <cell r="J1977">
            <v>0</v>
          </cell>
          <cell r="K1977">
            <v>0</v>
          </cell>
          <cell r="L1977" t="str">
            <v xml:space="preserve"> </v>
          </cell>
          <cell r="M1977" t="str">
            <v xml:space="preserve"> </v>
          </cell>
          <cell r="N1977">
            <v>0</v>
          </cell>
          <cell r="O1977" t="str">
            <v xml:space="preserve"> </v>
          </cell>
          <cell r="P1977">
            <v>0</v>
          </cell>
          <cell r="Q1977">
            <v>0</v>
          </cell>
          <cell r="R1977" t="str">
            <v xml:space="preserve"> </v>
          </cell>
          <cell r="S1977" t="str">
            <v xml:space="preserve"> </v>
          </cell>
        </row>
        <row r="1978">
          <cell r="B1978">
            <v>193345</v>
          </cell>
          <cell r="C1978" t="str">
            <v>NR SysOffset Series05 COI</v>
          </cell>
          <cell r="D1978" t="str">
            <v>NR SysOf92</v>
          </cell>
          <cell r="E1978">
            <v>367</v>
          </cell>
          <cell r="F1978" t="str">
            <v>A</v>
          </cell>
          <cell r="G1978" t="str">
            <v>A</v>
          </cell>
          <cell r="H1978" t="str">
            <v>N</v>
          </cell>
          <cell r="I1978" t="str">
            <v>Asset</v>
          </cell>
          <cell r="J1978">
            <v>0</v>
          </cell>
          <cell r="K1978">
            <v>0</v>
          </cell>
          <cell r="L1978" t="str">
            <v xml:space="preserve"> </v>
          </cell>
          <cell r="M1978" t="str">
            <v xml:space="preserve"> </v>
          </cell>
          <cell r="N1978">
            <v>0</v>
          </cell>
          <cell r="O1978" t="str">
            <v xml:space="preserve"> </v>
          </cell>
          <cell r="P1978">
            <v>0</v>
          </cell>
          <cell r="Q1978">
            <v>0</v>
          </cell>
          <cell r="R1978" t="str">
            <v xml:space="preserve"> </v>
          </cell>
          <cell r="S1978" t="str">
            <v xml:space="preserve"> </v>
          </cell>
        </row>
        <row r="1979">
          <cell r="B1979">
            <v>193350</v>
          </cell>
          <cell r="C1979" t="str">
            <v>NR Series05 Prm</v>
          </cell>
          <cell r="D1979" t="str">
            <v>NR Serie81</v>
          </cell>
          <cell r="E1979">
            <v>367</v>
          </cell>
          <cell r="F1979" t="str">
            <v>A</v>
          </cell>
          <cell r="G1979" t="str">
            <v>A</v>
          </cell>
          <cell r="H1979" t="str">
            <v>N</v>
          </cell>
          <cell r="I1979" t="str">
            <v>Asset</v>
          </cell>
          <cell r="J1979">
            <v>0</v>
          </cell>
          <cell r="K1979">
            <v>0</v>
          </cell>
          <cell r="L1979" t="str">
            <v xml:space="preserve"> </v>
          </cell>
          <cell r="M1979" t="str">
            <v xml:space="preserve"> </v>
          </cell>
          <cell r="N1979">
            <v>0</v>
          </cell>
          <cell r="O1979" t="str">
            <v xml:space="preserve"> </v>
          </cell>
          <cell r="P1979">
            <v>0</v>
          </cell>
          <cell r="Q1979">
            <v>0</v>
          </cell>
          <cell r="R1979" t="str">
            <v xml:space="preserve"> </v>
          </cell>
          <cell r="S1979" t="str">
            <v xml:space="preserve"> </v>
          </cell>
        </row>
        <row r="1980">
          <cell r="B1980">
            <v>193355</v>
          </cell>
          <cell r="C1980" t="str">
            <v>NR SysOffset Series05 Prm</v>
          </cell>
          <cell r="D1980" t="str">
            <v>NR SysOf93</v>
          </cell>
          <cell r="E1980">
            <v>367</v>
          </cell>
          <cell r="F1980" t="str">
            <v>A</v>
          </cell>
          <cell r="G1980" t="str">
            <v>A</v>
          </cell>
          <cell r="H1980" t="str">
            <v>N</v>
          </cell>
          <cell r="I1980" t="str">
            <v>Asset</v>
          </cell>
          <cell r="J1980">
            <v>0</v>
          </cell>
          <cell r="K1980">
            <v>0</v>
          </cell>
          <cell r="L1980" t="str">
            <v xml:space="preserve"> </v>
          </cell>
          <cell r="M1980" t="str">
            <v xml:space="preserve"> </v>
          </cell>
          <cell r="N1980">
            <v>0</v>
          </cell>
          <cell r="O1980" t="str">
            <v xml:space="preserve"> </v>
          </cell>
          <cell r="P1980">
            <v>0</v>
          </cell>
          <cell r="Q1980">
            <v>0</v>
          </cell>
          <cell r="R1980" t="str">
            <v xml:space="preserve"> </v>
          </cell>
          <cell r="S1980" t="str">
            <v xml:space="preserve"> </v>
          </cell>
        </row>
        <row r="1981">
          <cell r="B1981">
            <v>193360</v>
          </cell>
          <cell r="C1981" t="str">
            <v>NR Series06 COI</v>
          </cell>
          <cell r="D1981" t="str">
            <v>NR Serie82</v>
          </cell>
          <cell r="E1981">
            <v>367</v>
          </cell>
          <cell r="F1981" t="str">
            <v>A</v>
          </cell>
          <cell r="G1981" t="str">
            <v>A</v>
          </cell>
          <cell r="H1981" t="str">
            <v>N</v>
          </cell>
          <cell r="I1981" t="str">
            <v>Asset</v>
          </cell>
          <cell r="J1981">
            <v>0</v>
          </cell>
          <cell r="K1981">
            <v>0</v>
          </cell>
          <cell r="L1981" t="str">
            <v xml:space="preserve"> </v>
          </cell>
          <cell r="M1981" t="str">
            <v xml:space="preserve"> </v>
          </cell>
          <cell r="N1981">
            <v>0</v>
          </cell>
          <cell r="O1981" t="str">
            <v xml:space="preserve"> </v>
          </cell>
          <cell r="P1981">
            <v>0</v>
          </cell>
          <cell r="Q1981">
            <v>0</v>
          </cell>
          <cell r="R1981" t="str">
            <v xml:space="preserve"> </v>
          </cell>
          <cell r="S1981" t="str">
            <v xml:space="preserve"> </v>
          </cell>
        </row>
        <row r="1982">
          <cell r="B1982">
            <v>193365</v>
          </cell>
          <cell r="C1982" t="str">
            <v>NR SysOffset Series06 COI</v>
          </cell>
          <cell r="D1982" t="str">
            <v>NR SysOffs</v>
          </cell>
          <cell r="E1982">
            <v>367</v>
          </cell>
          <cell r="F1982" t="str">
            <v>A</v>
          </cell>
          <cell r="G1982" t="str">
            <v>A</v>
          </cell>
          <cell r="H1982" t="str">
            <v>N</v>
          </cell>
          <cell r="I1982" t="str">
            <v>Asset</v>
          </cell>
          <cell r="J1982">
            <v>0</v>
          </cell>
          <cell r="K1982">
            <v>0</v>
          </cell>
          <cell r="L1982" t="str">
            <v xml:space="preserve"> </v>
          </cell>
          <cell r="M1982" t="str">
            <v xml:space="preserve"> </v>
          </cell>
          <cell r="N1982">
            <v>0</v>
          </cell>
          <cell r="O1982" t="str">
            <v xml:space="preserve"> </v>
          </cell>
          <cell r="P1982">
            <v>0</v>
          </cell>
          <cell r="Q1982">
            <v>0</v>
          </cell>
          <cell r="R1982" t="str">
            <v xml:space="preserve"> </v>
          </cell>
          <cell r="S1982" t="str">
            <v xml:space="preserve"> </v>
          </cell>
        </row>
        <row r="1983">
          <cell r="B1983">
            <v>193370</v>
          </cell>
          <cell r="C1983" t="str">
            <v>NR Series06 Prm</v>
          </cell>
          <cell r="D1983" t="str">
            <v>NR Series0</v>
          </cell>
          <cell r="E1983">
            <v>367</v>
          </cell>
          <cell r="F1983" t="str">
            <v>A</v>
          </cell>
          <cell r="G1983" t="str">
            <v>A</v>
          </cell>
          <cell r="H1983" t="str">
            <v>N</v>
          </cell>
          <cell r="I1983" t="str">
            <v>Asset</v>
          </cell>
          <cell r="J1983">
            <v>0</v>
          </cell>
          <cell r="K1983">
            <v>0</v>
          </cell>
          <cell r="L1983" t="str">
            <v xml:space="preserve"> </v>
          </cell>
          <cell r="M1983" t="str">
            <v xml:space="preserve"> </v>
          </cell>
          <cell r="N1983">
            <v>0</v>
          </cell>
          <cell r="O1983" t="str">
            <v xml:space="preserve"> </v>
          </cell>
          <cell r="P1983">
            <v>0</v>
          </cell>
          <cell r="Q1983">
            <v>0</v>
          </cell>
          <cell r="R1983" t="str">
            <v xml:space="preserve"> </v>
          </cell>
          <cell r="S1983" t="str">
            <v xml:space="preserve"> </v>
          </cell>
        </row>
        <row r="1984">
          <cell r="B1984">
            <v>193375</v>
          </cell>
          <cell r="C1984" t="str">
            <v>NR SysOffset Series06 Prm</v>
          </cell>
          <cell r="D1984" t="str">
            <v>NR SysOffs</v>
          </cell>
          <cell r="E1984">
            <v>367</v>
          </cell>
          <cell r="F1984" t="str">
            <v>A</v>
          </cell>
          <cell r="G1984" t="str">
            <v>A</v>
          </cell>
          <cell r="H1984" t="str">
            <v>N</v>
          </cell>
          <cell r="I1984" t="str">
            <v>Asset</v>
          </cell>
          <cell r="J1984">
            <v>0</v>
          </cell>
          <cell r="K1984">
            <v>0</v>
          </cell>
          <cell r="L1984" t="str">
            <v xml:space="preserve"> </v>
          </cell>
          <cell r="M1984" t="str">
            <v xml:space="preserve"> </v>
          </cell>
          <cell r="N1984">
            <v>0</v>
          </cell>
          <cell r="O1984" t="str">
            <v xml:space="preserve"> </v>
          </cell>
          <cell r="P1984">
            <v>0</v>
          </cell>
          <cell r="Q1984">
            <v>0</v>
          </cell>
          <cell r="R1984" t="str">
            <v xml:space="preserve"> </v>
          </cell>
          <cell r="S1984" t="str">
            <v xml:space="preserve"> </v>
          </cell>
        </row>
        <row r="1985">
          <cell r="B1985">
            <v>193380</v>
          </cell>
          <cell r="C1985" t="str">
            <v>NR Unassigned99</v>
          </cell>
          <cell r="D1985" t="str">
            <v>NR Unassig</v>
          </cell>
          <cell r="E1985">
            <v>367</v>
          </cell>
          <cell r="F1985" t="str">
            <v>A</v>
          </cell>
          <cell r="G1985" t="str">
            <v>A</v>
          </cell>
          <cell r="H1985" t="str">
            <v>N</v>
          </cell>
          <cell r="I1985" t="str">
            <v>Asset</v>
          </cell>
          <cell r="J1985">
            <v>0</v>
          </cell>
          <cell r="K1985">
            <v>0</v>
          </cell>
          <cell r="L1985" t="str">
            <v xml:space="preserve"> </v>
          </cell>
          <cell r="M1985" t="str">
            <v xml:space="preserve"> </v>
          </cell>
          <cell r="N1985">
            <v>0</v>
          </cell>
          <cell r="O1985" t="str">
            <v xml:space="preserve"> </v>
          </cell>
          <cell r="P1985">
            <v>0</v>
          </cell>
          <cell r="Q1985">
            <v>0</v>
          </cell>
          <cell r="R1985" t="str">
            <v xml:space="preserve"> </v>
          </cell>
          <cell r="S1985" t="str">
            <v xml:space="preserve"> </v>
          </cell>
        </row>
        <row r="1986">
          <cell r="B1986">
            <v>193385</v>
          </cell>
          <cell r="C1986" t="str">
            <v>NR Sys Offset Unassigned99</v>
          </cell>
          <cell r="D1986" t="str">
            <v>NR Sys Off</v>
          </cell>
          <cell r="E1986">
            <v>367</v>
          </cell>
          <cell r="F1986" t="str">
            <v>A</v>
          </cell>
          <cell r="G1986" t="str">
            <v>A</v>
          </cell>
          <cell r="H1986" t="str">
            <v>N</v>
          </cell>
          <cell r="I1986" t="str">
            <v>Asset</v>
          </cell>
          <cell r="J1986">
            <v>0</v>
          </cell>
          <cell r="K1986">
            <v>0</v>
          </cell>
          <cell r="L1986" t="str">
            <v xml:space="preserve"> </v>
          </cell>
          <cell r="M1986" t="str">
            <v xml:space="preserve"> </v>
          </cell>
          <cell r="N1986">
            <v>0</v>
          </cell>
          <cell r="O1986" t="str">
            <v xml:space="preserve"> </v>
          </cell>
          <cell r="P1986">
            <v>0</v>
          </cell>
          <cell r="Q1986">
            <v>0</v>
          </cell>
          <cell r="R1986" t="str">
            <v xml:space="preserve"> </v>
          </cell>
          <cell r="S1986" t="str">
            <v xml:space="preserve"> </v>
          </cell>
        </row>
        <row r="1987">
          <cell r="B1987">
            <v>193390</v>
          </cell>
          <cell r="C1987" t="str">
            <v>NR Unassigned02</v>
          </cell>
          <cell r="D1987" t="str">
            <v>NR Unassig</v>
          </cell>
          <cell r="E1987">
            <v>367</v>
          </cell>
          <cell r="F1987" t="str">
            <v>A</v>
          </cell>
          <cell r="G1987" t="str">
            <v>A</v>
          </cell>
          <cell r="H1987" t="str">
            <v>N</v>
          </cell>
          <cell r="I1987" t="str">
            <v>Asset</v>
          </cell>
          <cell r="J1987">
            <v>0</v>
          </cell>
          <cell r="K1987">
            <v>0</v>
          </cell>
          <cell r="L1987" t="str">
            <v xml:space="preserve"> </v>
          </cell>
          <cell r="M1987" t="str">
            <v xml:space="preserve"> </v>
          </cell>
          <cell r="N1987">
            <v>0</v>
          </cell>
          <cell r="O1987" t="str">
            <v xml:space="preserve"> </v>
          </cell>
          <cell r="P1987">
            <v>0</v>
          </cell>
          <cell r="Q1987">
            <v>0</v>
          </cell>
          <cell r="R1987" t="str">
            <v xml:space="preserve"> </v>
          </cell>
          <cell r="S1987" t="str">
            <v xml:space="preserve"> </v>
          </cell>
        </row>
        <row r="1988">
          <cell r="B1988">
            <v>193395</v>
          </cell>
          <cell r="C1988" t="str">
            <v>NR Sys Offset Unassigned02</v>
          </cell>
          <cell r="D1988" t="str">
            <v>NR Sys Off</v>
          </cell>
          <cell r="E1988">
            <v>367</v>
          </cell>
          <cell r="F1988" t="str">
            <v>A</v>
          </cell>
          <cell r="G1988" t="str">
            <v>A</v>
          </cell>
          <cell r="H1988" t="str">
            <v>N</v>
          </cell>
          <cell r="I1988" t="str">
            <v>Asset</v>
          </cell>
          <cell r="J1988">
            <v>0</v>
          </cell>
          <cell r="K1988">
            <v>0</v>
          </cell>
          <cell r="L1988" t="str">
            <v xml:space="preserve"> </v>
          </cell>
          <cell r="M1988" t="str">
            <v xml:space="preserve"> </v>
          </cell>
          <cell r="N1988">
            <v>0</v>
          </cell>
          <cell r="O1988" t="str">
            <v xml:space="preserve"> </v>
          </cell>
          <cell r="P1988">
            <v>0</v>
          </cell>
          <cell r="Q1988">
            <v>0</v>
          </cell>
          <cell r="R1988" t="str">
            <v xml:space="preserve"> </v>
          </cell>
          <cell r="S1988" t="str">
            <v xml:space="preserve"> </v>
          </cell>
        </row>
        <row r="1989">
          <cell r="B1989">
            <v>193396</v>
          </cell>
          <cell r="C1989" t="str">
            <v>CDMS Notes Rec Series 10 COI</v>
          </cell>
          <cell r="D1989" t="str">
            <v>CDMS Notes</v>
          </cell>
          <cell r="E1989">
            <v>367</v>
          </cell>
          <cell r="F1989" t="str">
            <v>A</v>
          </cell>
          <cell r="G1989" t="str">
            <v>A</v>
          </cell>
          <cell r="H1989" t="str">
            <v>N</v>
          </cell>
          <cell r="I1989" t="str">
            <v>Asset</v>
          </cell>
          <cell r="J1989">
            <v>0</v>
          </cell>
          <cell r="K1989">
            <v>0</v>
          </cell>
          <cell r="L1989" t="str">
            <v xml:space="preserve"> </v>
          </cell>
          <cell r="M1989" t="str">
            <v xml:space="preserve"> </v>
          </cell>
          <cell r="N1989">
            <v>0</v>
          </cell>
          <cell r="O1989" t="str">
            <v xml:space="preserve"> </v>
          </cell>
          <cell r="P1989">
            <v>0</v>
          </cell>
          <cell r="Q1989">
            <v>0</v>
          </cell>
          <cell r="R1989" t="str">
            <v xml:space="preserve"> </v>
          </cell>
          <cell r="S1989" t="str">
            <v xml:space="preserve"> </v>
          </cell>
        </row>
        <row r="1990">
          <cell r="B1990">
            <v>193397</v>
          </cell>
          <cell r="C1990" t="str">
            <v>CDMSNotesRecSysOffsetSeries10C</v>
          </cell>
          <cell r="D1990" t="str">
            <v>CDMSNotesR</v>
          </cell>
          <cell r="E1990">
            <v>367</v>
          </cell>
          <cell r="F1990" t="str">
            <v>A</v>
          </cell>
          <cell r="G1990" t="str">
            <v>A</v>
          </cell>
          <cell r="H1990" t="str">
            <v>N</v>
          </cell>
          <cell r="I1990" t="str">
            <v>Asset</v>
          </cell>
          <cell r="J1990">
            <v>0</v>
          </cell>
          <cell r="K1990">
            <v>0</v>
          </cell>
          <cell r="L1990" t="str">
            <v xml:space="preserve"> </v>
          </cell>
          <cell r="M1990" t="str">
            <v xml:space="preserve"> </v>
          </cell>
          <cell r="N1990">
            <v>0</v>
          </cell>
          <cell r="O1990" t="str">
            <v xml:space="preserve"> </v>
          </cell>
          <cell r="P1990">
            <v>0</v>
          </cell>
          <cell r="Q1990">
            <v>0</v>
          </cell>
          <cell r="R1990" t="str">
            <v xml:space="preserve"> </v>
          </cell>
          <cell r="S1990" t="str">
            <v xml:space="preserve"> </v>
          </cell>
        </row>
        <row r="1991">
          <cell r="B1991">
            <v>193400</v>
          </cell>
          <cell r="C1991" t="str">
            <v>Allow for Doubtful ACNiagra</v>
          </cell>
          <cell r="D1991" t="str">
            <v>Allow for</v>
          </cell>
          <cell r="E1991">
            <v>367</v>
          </cell>
          <cell r="F1991" t="str">
            <v>A</v>
          </cell>
          <cell r="G1991" t="str">
            <v>A</v>
          </cell>
          <cell r="H1991" t="str">
            <v>N</v>
          </cell>
          <cell r="I1991" t="str">
            <v>Asset</v>
          </cell>
          <cell r="J1991">
            <v>0</v>
          </cell>
          <cell r="K1991">
            <v>0</v>
          </cell>
          <cell r="L1991" t="str">
            <v xml:space="preserve"> </v>
          </cell>
          <cell r="M1991" t="str">
            <v xml:space="preserve"> </v>
          </cell>
          <cell r="N1991">
            <v>0</v>
          </cell>
          <cell r="O1991" t="str">
            <v xml:space="preserve"> </v>
          </cell>
          <cell r="P1991">
            <v>0</v>
          </cell>
          <cell r="Q1991">
            <v>0</v>
          </cell>
          <cell r="R1991" t="str">
            <v xml:space="preserve"> </v>
          </cell>
          <cell r="S1991" t="str">
            <v xml:space="preserve"> </v>
          </cell>
        </row>
        <row r="1992">
          <cell r="B1992">
            <v>193405</v>
          </cell>
          <cell r="C1992" t="str">
            <v>Allow for Doubtful ACRchstr</v>
          </cell>
          <cell r="D1992" t="str">
            <v>Allow for</v>
          </cell>
          <cell r="E1992">
            <v>367</v>
          </cell>
          <cell r="F1992" t="str">
            <v>A</v>
          </cell>
          <cell r="G1992" t="str">
            <v>A</v>
          </cell>
          <cell r="H1992" t="str">
            <v>N</v>
          </cell>
          <cell r="I1992" t="str">
            <v>Asset</v>
          </cell>
          <cell r="J1992">
            <v>0</v>
          </cell>
          <cell r="K1992">
            <v>0</v>
          </cell>
          <cell r="L1992" t="str">
            <v xml:space="preserve"> </v>
          </cell>
          <cell r="M1992" t="str">
            <v xml:space="preserve"> </v>
          </cell>
          <cell r="N1992">
            <v>0</v>
          </cell>
          <cell r="O1992" t="str">
            <v xml:space="preserve"> </v>
          </cell>
          <cell r="P1992">
            <v>0</v>
          </cell>
          <cell r="Q1992">
            <v>0</v>
          </cell>
          <cell r="R1992" t="str">
            <v xml:space="preserve"> </v>
          </cell>
          <cell r="S1992" t="str">
            <v xml:space="preserve"> </v>
          </cell>
        </row>
        <row r="1993">
          <cell r="B1993">
            <v>193410</v>
          </cell>
          <cell r="C1993" t="str">
            <v>Rsrv for Buffalo St Francis</v>
          </cell>
          <cell r="D1993" t="str">
            <v>Rsrv for B</v>
          </cell>
          <cell r="E1993">
            <v>367</v>
          </cell>
          <cell r="F1993" t="str">
            <v>A</v>
          </cell>
          <cell r="G1993" t="str">
            <v>A</v>
          </cell>
          <cell r="H1993" t="str">
            <v>N</v>
          </cell>
          <cell r="I1993" t="str">
            <v>Asset</v>
          </cell>
          <cell r="J1993">
            <v>0</v>
          </cell>
          <cell r="K1993">
            <v>0</v>
          </cell>
          <cell r="L1993" t="str">
            <v xml:space="preserve"> </v>
          </cell>
          <cell r="M1993" t="str">
            <v xml:space="preserve"> </v>
          </cell>
          <cell r="N1993">
            <v>0</v>
          </cell>
          <cell r="O1993" t="str">
            <v xml:space="preserve"> </v>
          </cell>
          <cell r="P1993">
            <v>0</v>
          </cell>
          <cell r="Q1993">
            <v>0</v>
          </cell>
          <cell r="R1993" t="str">
            <v xml:space="preserve"> </v>
          </cell>
          <cell r="S1993" t="str">
            <v xml:space="preserve"> </v>
          </cell>
        </row>
        <row r="1994">
          <cell r="B1994">
            <v>193415</v>
          </cell>
          <cell r="C1994" t="str">
            <v>Interest Receivable</v>
          </cell>
          <cell r="D1994" t="str">
            <v>Interest R</v>
          </cell>
          <cell r="E1994">
            <v>367</v>
          </cell>
          <cell r="F1994" t="str">
            <v>A</v>
          </cell>
          <cell r="G1994" t="str">
            <v>A</v>
          </cell>
          <cell r="H1994" t="str">
            <v>N</v>
          </cell>
          <cell r="I1994" t="str">
            <v>Asset</v>
          </cell>
          <cell r="J1994">
            <v>0</v>
          </cell>
          <cell r="K1994">
            <v>0</v>
          </cell>
          <cell r="L1994" t="str">
            <v xml:space="preserve"> </v>
          </cell>
          <cell r="M1994" t="str">
            <v xml:space="preserve"> </v>
          </cell>
          <cell r="N1994">
            <v>0</v>
          </cell>
          <cell r="O1994" t="str">
            <v xml:space="preserve"> </v>
          </cell>
          <cell r="P1994">
            <v>0</v>
          </cell>
          <cell r="Q1994">
            <v>0</v>
          </cell>
          <cell r="R1994" t="str">
            <v xml:space="preserve"> </v>
          </cell>
          <cell r="S1994" t="str">
            <v xml:space="preserve"> </v>
          </cell>
        </row>
        <row r="1995">
          <cell r="B1995">
            <v>193420</v>
          </cell>
          <cell r="C1995" t="str">
            <v>Split Dollar Life s Receivable</v>
          </cell>
          <cell r="D1995" t="str">
            <v>Split Doll</v>
          </cell>
          <cell r="E1995">
            <v>367</v>
          </cell>
          <cell r="F1995" t="str">
            <v>A</v>
          </cell>
          <cell r="G1995" t="str">
            <v>A</v>
          </cell>
          <cell r="H1995" t="str">
            <v>N</v>
          </cell>
          <cell r="I1995" t="str">
            <v>Asset</v>
          </cell>
          <cell r="J1995">
            <v>0</v>
          </cell>
          <cell r="K1995">
            <v>0</v>
          </cell>
          <cell r="L1995" t="str">
            <v xml:space="preserve"> </v>
          </cell>
          <cell r="M1995" t="str">
            <v xml:space="preserve"> </v>
          </cell>
          <cell r="N1995">
            <v>0</v>
          </cell>
          <cell r="O1995" t="str">
            <v xml:space="preserve"> </v>
          </cell>
          <cell r="P1995">
            <v>0</v>
          </cell>
          <cell r="Q1995">
            <v>0</v>
          </cell>
          <cell r="R1995" t="str">
            <v xml:space="preserve"> </v>
          </cell>
          <cell r="S1995" t="str">
            <v xml:space="preserve"> </v>
          </cell>
        </row>
        <row r="1996">
          <cell r="B1996">
            <v>193421</v>
          </cell>
          <cell r="C1996" t="str">
            <v>NR Student Loans</v>
          </cell>
          <cell r="D1996" t="str">
            <v>NR Student</v>
          </cell>
          <cell r="E1996">
            <v>367</v>
          </cell>
          <cell r="F1996" t="str">
            <v>A</v>
          </cell>
          <cell r="G1996" t="str">
            <v>A</v>
          </cell>
          <cell r="H1996" t="str">
            <v>N</v>
          </cell>
          <cell r="I1996" t="str">
            <v>Asset</v>
          </cell>
          <cell r="J1996">
            <v>0</v>
          </cell>
          <cell r="K1996">
            <v>0</v>
          </cell>
          <cell r="L1996" t="str">
            <v xml:space="preserve"> </v>
          </cell>
          <cell r="M1996" t="str">
            <v xml:space="preserve"> </v>
          </cell>
          <cell r="N1996">
            <v>0</v>
          </cell>
          <cell r="O1996" t="str">
            <v xml:space="preserve"> </v>
          </cell>
          <cell r="P1996">
            <v>0</v>
          </cell>
          <cell r="Q1996">
            <v>0</v>
          </cell>
          <cell r="R1996" t="str">
            <v xml:space="preserve"> </v>
          </cell>
          <cell r="S1996" t="str">
            <v xml:space="preserve"> </v>
          </cell>
        </row>
        <row r="1997">
          <cell r="B1997">
            <v>193422</v>
          </cell>
          <cell r="C1997" t="str">
            <v>NR Student Loans Revolving</v>
          </cell>
          <cell r="D1997" t="str">
            <v>NR Student</v>
          </cell>
          <cell r="E1997">
            <v>367</v>
          </cell>
          <cell r="F1997" t="str">
            <v>A</v>
          </cell>
          <cell r="G1997" t="str">
            <v>A</v>
          </cell>
          <cell r="H1997" t="str">
            <v>N</v>
          </cell>
          <cell r="I1997" t="str">
            <v>Asset</v>
          </cell>
          <cell r="J1997">
            <v>0</v>
          </cell>
          <cell r="K1997">
            <v>0</v>
          </cell>
          <cell r="L1997" t="str">
            <v xml:space="preserve"> </v>
          </cell>
          <cell r="M1997" t="str">
            <v xml:space="preserve"> </v>
          </cell>
          <cell r="N1997">
            <v>0</v>
          </cell>
          <cell r="O1997" t="str">
            <v xml:space="preserve"> </v>
          </cell>
          <cell r="P1997">
            <v>0</v>
          </cell>
          <cell r="Q1997">
            <v>0</v>
          </cell>
          <cell r="R1997" t="str">
            <v xml:space="preserve"> </v>
          </cell>
          <cell r="S1997" t="str">
            <v xml:space="preserve"> </v>
          </cell>
        </row>
        <row r="1998">
          <cell r="B1998">
            <v>193423</v>
          </cell>
          <cell r="C1998" t="str">
            <v>NR Investment Guarantee</v>
          </cell>
          <cell r="D1998" t="str">
            <v>N/R Invest</v>
          </cell>
          <cell r="E1998">
            <v>367</v>
          </cell>
          <cell r="F1998" t="str">
            <v>A</v>
          </cell>
          <cell r="G1998" t="str">
            <v>A</v>
          </cell>
          <cell r="H1998" t="str">
            <v>N</v>
          </cell>
          <cell r="I1998" t="str">
            <v>Asset</v>
          </cell>
          <cell r="J1998">
            <v>0</v>
          </cell>
          <cell r="K1998">
            <v>0</v>
          </cell>
          <cell r="L1998" t="str">
            <v xml:space="preserve"> </v>
          </cell>
          <cell r="M1998" t="str">
            <v xml:space="preserve"> </v>
          </cell>
          <cell r="N1998">
            <v>0</v>
          </cell>
          <cell r="O1998" t="str">
            <v xml:space="preserve"> </v>
          </cell>
          <cell r="P1998">
            <v>0</v>
          </cell>
          <cell r="Q1998">
            <v>0</v>
          </cell>
          <cell r="R1998" t="str">
            <v xml:space="preserve"> </v>
          </cell>
          <cell r="S1998" t="str">
            <v xml:space="preserve"> </v>
          </cell>
        </row>
        <row r="1999">
          <cell r="B1999">
            <v>193424</v>
          </cell>
          <cell r="C1999" t="str">
            <v>NR Allowances</v>
          </cell>
          <cell r="D1999" t="str">
            <v>N/R Allowa</v>
          </cell>
          <cell r="E1999">
            <v>367</v>
          </cell>
          <cell r="F1999" t="str">
            <v>A</v>
          </cell>
          <cell r="G1999" t="str">
            <v>A</v>
          </cell>
          <cell r="H1999" t="str">
            <v>N</v>
          </cell>
          <cell r="I1999" t="str">
            <v>Asset</v>
          </cell>
          <cell r="J1999">
            <v>0</v>
          </cell>
          <cell r="K1999">
            <v>0</v>
          </cell>
          <cell r="L1999" t="str">
            <v xml:space="preserve"> </v>
          </cell>
          <cell r="M1999" t="str">
            <v xml:space="preserve"> </v>
          </cell>
          <cell r="N1999">
            <v>0</v>
          </cell>
          <cell r="O1999" t="str">
            <v xml:space="preserve"> </v>
          </cell>
          <cell r="P1999">
            <v>0</v>
          </cell>
          <cell r="Q1999">
            <v>0</v>
          </cell>
          <cell r="R1999" t="str">
            <v xml:space="preserve"> </v>
          </cell>
          <cell r="S1999" t="str">
            <v xml:space="preserve"> </v>
          </cell>
        </row>
        <row r="2000">
          <cell r="B2000">
            <v>193425</v>
          </cell>
          <cell r="C2000" t="str">
            <v>NR Other</v>
          </cell>
          <cell r="D2000" t="str">
            <v>NR Other</v>
          </cell>
          <cell r="E2000">
            <v>367</v>
          </cell>
          <cell r="F2000" t="str">
            <v>A</v>
          </cell>
          <cell r="G2000" t="str">
            <v>A</v>
          </cell>
          <cell r="H2000" t="str">
            <v>N</v>
          </cell>
          <cell r="I2000" t="str">
            <v>Asset</v>
          </cell>
          <cell r="J2000">
            <v>0</v>
          </cell>
          <cell r="K2000">
            <v>0</v>
          </cell>
          <cell r="L2000" t="str">
            <v xml:space="preserve"> </v>
          </cell>
          <cell r="M2000" t="str">
            <v xml:space="preserve"> </v>
          </cell>
          <cell r="N2000">
            <v>0</v>
          </cell>
          <cell r="O2000" t="str">
            <v xml:space="preserve"> </v>
          </cell>
          <cell r="P2000">
            <v>0</v>
          </cell>
          <cell r="Q2000">
            <v>0</v>
          </cell>
          <cell r="R2000" t="str">
            <v xml:space="preserve"> </v>
          </cell>
          <cell r="S2000" t="str">
            <v xml:space="preserve"> </v>
          </cell>
        </row>
        <row r="2001">
          <cell r="B2001">
            <v>193426</v>
          </cell>
          <cell r="C2001" t="str">
            <v>Joint Ventures Long Term Recv</v>
          </cell>
          <cell r="D2001" t="str">
            <v>JVLTRec</v>
          </cell>
          <cell r="E2001">
            <v>367</v>
          </cell>
          <cell r="F2001" t="str">
            <v>A</v>
          </cell>
          <cell r="G2001" t="str">
            <v>A</v>
          </cell>
          <cell r="H2001" t="str">
            <v>N</v>
          </cell>
          <cell r="I2001" t="str">
            <v>Asset</v>
          </cell>
          <cell r="J2001">
            <v>0</v>
          </cell>
          <cell r="K2001">
            <v>0</v>
          </cell>
          <cell r="L2001">
            <v>0</v>
          </cell>
          <cell r="M2001">
            <v>0</v>
          </cell>
          <cell r="N2001">
            <v>0</v>
          </cell>
          <cell r="O2001">
            <v>0</v>
          </cell>
          <cell r="P2001">
            <v>0</v>
          </cell>
          <cell r="Q2001">
            <v>0</v>
          </cell>
          <cell r="R2001">
            <v>0</v>
          </cell>
          <cell r="S2001">
            <v>0</v>
          </cell>
        </row>
        <row r="2002">
          <cell r="B2002">
            <v>193427</v>
          </cell>
          <cell r="C2002" t="str">
            <v>Joint Ventures Allow LT Recv</v>
          </cell>
          <cell r="D2002" t="str">
            <v>JVLTRecAlw</v>
          </cell>
          <cell r="E2002">
            <v>367</v>
          </cell>
          <cell r="F2002" t="str">
            <v>A</v>
          </cell>
          <cell r="G2002" t="str">
            <v>A</v>
          </cell>
          <cell r="H2002" t="str">
            <v>N</v>
          </cell>
          <cell r="I2002" t="str">
            <v>Asset</v>
          </cell>
          <cell r="J2002">
            <v>0</v>
          </cell>
          <cell r="K2002">
            <v>0</v>
          </cell>
          <cell r="L2002">
            <v>0</v>
          </cell>
          <cell r="M2002">
            <v>0</v>
          </cell>
          <cell r="N2002">
            <v>0</v>
          </cell>
          <cell r="O2002">
            <v>0</v>
          </cell>
          <cell r="P2002">
            <v>0</v>
          </cell>
          <cell r="Q2002">
            <v>0</v>
          </cell>
          <cell r="R2002">
            <v>0</v>
          </cell>
          <cell r="S2002">
            <v>0</v>
          </cell>
        </row>
        <row r="2003">
          <cell r="B2003">
            <v>194000</v>
          </cell>
          <cell r="C2003" t="str">
            <v>InvestsPropertyPlantEquipforFu</v>
          </cell>
          <cell r="D2003" t="str">
            <v>InvestsPro</v>
          </cell>
          <cell r="E2003">
            <v>367</v>
          </cell>
          <cell r="F2003" t="str">
            <v>A</v>
          </cell>
          <cell r="G2003" t="str">
            <v>A</v>
          </cell>
          <cell r="H2003" t="str">
            <v>Y</v>
          </cell>
          <cell r="I2003" t="str">
            <v>Asset</v>
          </cell>
          <cell r="J2003" t="str">
            <v>IPPE</v>
          </cell>
          <cell r="K2003" t="str">
            <v>Asset Mgt - Cost</v>
          </cell>
          <cell r="L2003" t="str">
            <v xml:space="preserve"> </v>
          </cell>
          <cell r="M2003" t="str">
            <v xml:space="preserve"> </v>
          </cell>
          <cell r="N2003">
            <v>0</v>
          </cell>
          <cell r="O2003" t="str">
            <v xml:space="preserve"> </v>
          </cell>
          <cell r="P2003">
            <v>0</v>
          </cell>
          <cell r="Q2003">
            <v>0</v>
          </cell>
          <cell r="R2003" t="str">
            <v xml:space="preserve"> </v>
          </cell>
          <cell r="S2003" t="str">
            <v xml:space="preserve"> </v>
          </cell>
        </row>
        <row r="2004">
          <cell r="B2004">
            <v>194005</v>
          </cell>
          <cell r="C2004" t="str">
            <v>Investments in PPE FV Allow</v>
          </cell>
          <cell r="D2004" t="str">
            <v>InvPPEFVAl</v>
          </cell>
          <cell r="E2004">
            <v>367</v>
          </cell>
          <cell r="F2004" t="str">
            <v>A</v>
          </cell>
          <cell r="G2004" t="str">
            <v>A</v>
          </cell>
          <cell r="H2004" t="str">
            <v>N</v>
          </cell>
          <cell r="I2004" t="str">
            <v>Asset</v>
          </cell>
          <cell r="J2004">
            <v>0</v>
          </cell>
          <cell r="K2004" t="str">
            <v>GL Only</v>
          </cell>
          <cell r="L2004" t="str">
            <v xml:space="preserve"> </v>
          </cell>
          <cell r="M2004" t="str">
            <v xml:space="preserve"> </v>
          </cell>
          <cell r="N2004">
            <v>0</v>
          </cell>
          <cell r="O2004" t="str">
            <v xml:space="preserve"> </v>
          </cell>
          <cell r="P2004">
            <v>0</v>
          </cell>
          <cell r="Q2004">
            <v>0</v>
          </cell>
          <cell r="R2004" t="str">
            <v xml:space="preserve"> </v>
          </cell>
          <cell r="S2004" t="str">
            <v xml:space="preserve"> </v>
          </cell>
        </row>
        <row r="2005">
          <cell r="B2005">
            <v>194250</v>
          </cell>
          <cell r="C2005" t="str">
            <v>Deferred Comp Asset AH Plans</v>
          </cell>
          <cell r="D2005" t="str">
            <v>Deferred C</v>
          </cell>
          <cell r="E2005">
            <v>367</v>
          </cell>
          <cell r="F2005" t="str">
            <v>A</v>
          </cell>
          <cell r="G2005" t="str">
            <v>A</v>
          </cell>
          <cell r="H2005" t="str">
            <v>N</v>
          </cell>
          <cell r="I2005" t="str">
            <v>Asset</v>
          </cell>
          <cell r="J2005">
            <v>0</v>
          </cell>
          <cell r="K2005">
            <v>0</v>
          </cell>
          <cell r="L2005" t="str">
            <v xml:space="preserve"> </v>
          </cell>
          <cell r="M2005" t="str">
            <v xml:space="preserve"> </v>
          </cell>
          <cell r="N2005">
            <v>0</v>
          </cell>
          <cell r="O2005" t="str">
            <v xml:space="preserve"> </v>
          </cell>
          <cell r="P2005">
            <v>0</v>
          </cell>
          <cell r="Q2005">
            <v>0</v>
          </cell>
          <cell r="R2005" t="str">
            <v xml:space="preserve"> </v>
          </cell>
          <cell r="S2005" t="str">
            <v xml:space="preserve"> </v>
          </cell>
        </row>
        <row r="2006">
          <cell r="B2006">
            <v>194255</v>
          </cell>
          <cell r="C2006" t="str">
            <v>Mutual Fund Accounts</v>
          </cell>
          <cell r="D2006" t="str">
            <v>Mutual Fun</v>
          </cell>
          <cell r="E2006">
            <v>367</v>
          </cell>
          <cell r="F2006" t="str">
            <v>A</v>
          </cell>
          <cell r="G2006" t="str">
            <v>A</v>
          </cell>
          <cell r="H2006" t="str">
            <v>N</v>
          </cell>
          <cell r="I2006" t="str">
            <v>Asset</v>
          </cell>
          <cell r="J2006">
            <v>0</v>
          </cell>
          <cell r="K2006">
            <v>0</v>
          </cell>
          <cell r="L2006" t="str">
            <v xml:space="preserve"> </v>
          </cell>
          <cell r="M2006" t="str">
            <v xml:space="preserve"> </v>
          </cell>
          <cell r="N2006">
            <v>0</v>
          </cell>
          <cell r="O2006" t="str">
            <v xml:space="preserve"> </v>
          </cell>
          <cell r="P2006">
            <v>0</v>
          </cell>
          <cell r="Q2006">
            <v>0</v>
          </cell>
          <cell r="R2006" t="str">
            <v xml:space="preserve"> </v>
          </cell>
          <cell r="S2006" t="str">
            <v xml:space="preserve"> </v>
          </cell>
        </row>
        <row r="2007">
          <cell r="B2007">
            <v>194260</v>
          </cell>
          <cell r="C2007" t="str">
            <v>457 Deferred Compensation</v>
          </cell>
          <cell r="D2007" t="str">
            <v>457 Deferr</v>
          </cell>
          <cell r="E2007">
            <v>367</v>
          </cell>
          <cell r="F2007" t="str">
            <v>A</v>
          </cell>
          <cell r="G2007" t="str">
            <v>A</v>
          </cell>
          <cell r="H2007" t="str">
            <v>N</v>
          </cell>
          <cell r="I2007" t="str">
            <v>Asset</v>
          </cell>
          <cell r="J2007">
            <v>0</v>
          </cell>
          <cell r="K2007">
            <v>0</v>
          </cell>
          <cell r="L2007" t="str">
            <v xml:space="preserve"> </v>
          </cell>
          <cell r="M2007" t="str">
            <v xml:space="preserve"> </v>
          </cell>
          <cell r="N2007">
            <v>0</v>
          </cell>
          <cell r="O2007" t="str">
            <v xml:space="preserve"> </v>
          </cell>
          <cell r="P2007">
            <v>0</v>
          </cell>
          <cell r="Q2007">
            <v>0</v>
          </cell>
          <cell r="R2007" t="str">
            <v xml:space="preserve"> </v>
          </cell>
          <cell r="S2007" t="str">
            <v xml:space="preserve"> </v>
          </cell>
        </row>
        <row r="2008">
          <cell r="B2008">
            <v>194265</v>
          </cell>
          <cell r="C2008" t="str">
            <v>DeferredCompAssetNonAHPlans</v>
          </cell>
          <cell r="D2008" t="str">
            <v>DeferredCo</v>
          </cell>
          <cell r="E2008">
            <v>367</v>
          </cell>
          <cell r="F2008" t="str">
            <v>A</v>
          </cell>
          <cell r="G2008" t="str">
            <v>A</v>
          </cell>
          <cell r="H2008" t="str">
            <v>N</v>
          </cell>
          <cell r="I2008" t="str">
            <v>Asset</v>
          </cell>
          <cell r="J2008">
            <v>0</v>
          </cell>
          <cell r="K2008">
            <v>0</v>
          </cell>
          <cell r="L2008" t="str">
            <v xml:space="preserve"> </v>
          </cell>
          <cell r="M2008" t="str">
            <v xml:space="preserve"> </v>
          </cell>
          <cell r="N2008">
            <v>0</v>
          </cell>
          <cell r="O2008" t="str">
            <v xml:space="preserve"> </v>
          </cell>
          <cell r="P2008">
            <v>0</v>
          </cell>
          <cell r="Q2008">
            <v>0</v>
          </cell>
          <cell r="R2008" t="str">
            <v xml:space="preserve"> </v>
          </cell>
          <cell r="S2008" t="str">
            <v xml:space="preserve"> </v>
          </cell>
        </row>
        <row r="2009">
          <cell r="B2009">
            <v>194500</v>
          </cell>
          <cell r="C2009" t="str">
            <v>Prepaid Pension Asset AH Plans</v>
          </cell>
          <cell r="D2009" t="str">
            <v>Prepaid Pe</v>
          </cell>
          <cell r="E2009">
            <v>367</v>
          </cell>
          <cell r="F2009" t="str">
            <v>A</v>
          </cell>
          <cell r="G2009" t="str">
            <v>A</v>
          </cell>
          <cell r="H2009" t="str">
            <v>N</v>
          </cell>
          <cell r="I2009" t="str">
            <v>Asset</v>
          </cell>
          <cell r="J2009">
            <v>0</v>
          </cell>
          <cell r="K2009">
            <v>0</v>
          </cell>
          <cell r="L2009" t="str">
            <v xml:space="preserve"> </v>
          </cell>
          <cell r="M2009" t="str">
            <v xml:space="preserve"> </v>
          </cell>
          <cell r="N2009">
            <v>0</v>
          </cell>
          <cell r="O2009" t="str">
            <v xml:space="preserve"> </v>
          </cell>
          <cell r="P2009">
            <v>0</v>
          </cell>
          <cell r="Q2009">
            <v>0</v>
          </cell>
          <cell r="R2009" t="str">
            <v xml:space="preserve"> </v>
          </cell>
          <cell r="S2009" t="str">
            <v xml:space="preserve"> </v>
          </cell>
        </row>
        <row r="2010">
          <cell r="B2010">
            <v>194505</v>
          </cell>
          <cell r="C2010" t="str">
            <v>PrepaidPensionAssetNonAHPlans</v>
          </cell>
          <cell r="D2010" t="str">
            <v>PrepaidPen</v>
          </cell>
          <cell r="E2010">
            <v>367</v>
          </cell>
          <cell r="F2010" t="str">
            <v>A</v>
          </cell>
          <cell r="G2010" t="str">
            <v>A</v>
          </cell>
          <cell r="H2010" t="str">
            <v>N</v>
          </cell>
          <cell r="I2010" t="str">
            <v>Asset</v>
          </cell>
          <cell r="J2010">
            <v>0</v>
          </cell>
          <cell r="K2010">
            <v>0</v>
          </cell>
          <cell r="L2010" t="str">
            <v xml:space="preserve"> </v>
          </cell>
          <cell r="M2010" t="str">
            <v xml:space="preserve"> </v>
          </cell>
          <cell r="N2010">
            <v>0</v>
          </cell>
          <cell r="O2010" t="str">
            <v xml:space="preserve"> </v>
          </cell>
          <cell r="P2010">
            <v>0</v>
          </cell>
          <cell r="Q2010">
            <v>0</v>
          </cell>
          <cell r="R2010" t="str">
            <v xml:space="preserve"> </v>
          </cell>
          <cell r="S2010" t="str">
            <v xml:space="preserve"> </v>
          </cell>
        </row>
        <row r="2011">
          <cell r="B2011">
            <v>194510</v>
          </cell>
          <cell r="C2011" t="str">
            <v>OtherPostRetirBenefitPlans</v>
          </cell>
          <cell r="D2011" t="str">
            <v>OtherPostR</v>
          </cell>
          <cell r="E2011">
            <v>367</v>
          </cell>
          <cell r="F2011" t="str">
            <v>A</v>
          </cell>
          <cell r="G2011" t="str">
            <v>A</v>
          </cell>
          <cell r="H2011" t="str">
            <v>N</v>
          </cell>
          <cell r="I2011" t="str">
            <v>Asset</v>
          </cell>
          <cell r="J2011">
            <v>0</v>
          </cell>
          <cell r="K2011">
            <v>0</v>
          </cell>
          <cell r="L2011" t="str">
            <v xml:space="preserve"> </v>
          </cell>
          <cell r="M2011" t="str">
            <v xml:space="preserve"> </v>
          </cell>
          <cell r="N2011">
            <v>0</v>
          </cell>
          <cell r="O2011" t="str">
            <v xml:space="preserve"> </v>
          </cell>
          <cell r="P2011">
            <v>0</v>
          </cell>
          <cell r="Q2011">
            <v>0</v>
          </cell>
          <cell r="R2011" t="str">
            <v xml:space="preserve"> </v>
          </cell>
          <cell r="S2011" t="str">
            <v xml:space="preserve"> </v>
          </cell>
        </row>
        <row r="2012">
          <cell r="B2012">
            <v>194750</v>
          </cell>
          <cell r="C2012" t="str">
            <v>Deferred Tax Asset Federal</v>
          </cell>
          <cell r="D2012" t="str">
            <v>Deferred T</v>
          </cell>
          <cell r="E2012">
            <v>367</v>
          </cell>
          <cell r="F2012" t="str">
            <v>A</v>
          </cell>
          <cell r="G2012" t="str">
            <v>A</v>
          </cell>
          <cell r="H2012" t="str">
            <v>N</v>
          </cell>
          <cell r="I2012" t="str">
            <v>Asset</v>
          </cell>
          <cell r="J2012">
            <v>0</v>
          </cell>
          <cell r="K2012">
            <v>0</v>
          </cell>
          <cell r="L2012" t="str">
            <v xml:space="preserve"> </v>
          </cell>
          <cell r="M2012" t="str">
            <v xml:space="preserve"> </v>
          </cell>
          <cell r="N2012">
            <v>0</v>
          </cell>
          <cell r="O2012" t="str">
            <v xml:space="preserve"> </v>
          </cell>
          <cell r="P2012">
            <v>0</v>
          </cell>
          <cell r="Q2012">
            <v>0</v>
          </cell>
          <cell r="R2012" t="str">
            <v xml:space="preserve"> </v>
          </cell>
          <cell r="S2012" t="str">
            <v xml:space="preserve"> </v>
          </cell>
        </row>
        <row r="2013">
          <cell r="B2013">
            <v>194755</v>
          </cell>
          <cell r="C2013" t="str">
            <v>Deferred Tax Asset Local</v>
          </cell>
          <cell r="D2013" t="str">
            <v>Deferred T</v>
          </cell>
          <cell r="E2013">
            <v>367</v>
          </cell>
          <cell r="F2013" t="str">
            <v>A</v>
          </cell>
          <cell r="G2013" t="str">
            <v>A</v>
          </cell>
          <cell r="H2013" t="str">
            <v>N</v>
          </cell>
          <cell r="I2013" t="str">
            <v>Asset</v>
          </cell>
          <cell r="J2013">
            <v>0</v>
          </cell>
          <cell r="K2013">
            <v>0</v>
          </cell>
          <cell r="L2013" t="str">
            <v xml:space="preserve"> </v>
          </cell>
          <cell r="M2013" t="str">
            <v xml:space="preserve"> </v>
          </cell>
          <cell r="N2013">
            <v>0</v>
          </cell>
          <cell r="O2013" t="str">
            <v xml:space="preserve"> </v>
          </cell>
          <cell r="P2013">
            <v>0</v>
          </cell>
          <cell r="Q2013">
            <v>0</v>
          </cell>
          <cell r="R2013" t="str">
            <v xml:space="preserve"> </v>
          </cell>
          <cell r="S2013" t="str">
            <v xml:space="preserve"> </v>
          </cell>
        </row>
        <row r="2014">
          <cell r="B2014">
            <v>194760</v>
          </cell>
          <cell r="C2014" t="str">
            <v>Deferred Tax Asset State</v>
          </cell>
          <cell r="D2014" t="str">
            <v>Deferred T</v>
          </cell>
          <cell r="E2014">
            <v>367</v>
          </cell>
          <cell r="F2014" t="str">
            <v>A</v>
          </cell>
          <cell r="G2014" t="str">
            <v>A</v>
          </cell>
          <cell r="H2014" t="str">
            <v>N</v>
          </cell>
          <cell r="I2014" t="str">
            <v>Asset</v>
          </cell>
          <cell r="J2014">
            <v>0</v>
          </cell>
          <cell r="K2014">
            <v>0</v>
          </cell>
          <cell r="L2014" t="str">
            <v xml:space="preserve"> </v>
          </cell>
          <cell r="M2014" t="str">
            <v xml:space="preserve"> </v>
          </cell>
          <cell r="N2014">
            <v>0</v>
          </cell>
          <cell r="O2014" t="str">
            <v xml:space="preserve"> </v>
          </cell>
          <cell r="P2014">
            <v>0</v>
          </cell>
          <cell r="Q2014">
            <v>0</v>
          </cell>
          <cell r="R2014" t="str">
            <v xml:space="preserve"> </v>
          </cell>
          <cell r="S2014" t="str">
            <v xml:space="preserve"> </v>
          </cell>
        </row>
        <row r="2015">
          <cell r="B2015">
            <v>195000</v>
          </cell>
          <cell r="C2015" t="str">
            <v>Interest Rate Swap Assets</v>
          </cell>
          <cell r="D2015" t="str">
            <v>Interest R</v>
          </cell>
          <cell r="E2015">
            <v>367</v>
          </cell>
          <cell r="F2015" t="str">
            <v>A</v>
          </cell>
          <cell r="G2015" t="str">
            <v>A</v>
          </cell>
          <cell r="H2015" t="str">
            <v>N</v>
          </cell>
          <cell r="I2015" t="str">
            <v>Asset</v>
          </cell>
          <cell r="J2015">
            <v>0</v>
          </cell>
          <cell r="K2015">
            <v>0</v>
          </cell>
          <cell r="L2015" t="str">
            <v xml:space="preserve"> </v>
          </cell>
          <cell r="M2015" t="str">
            <v xml:space="preserve"> </v>
          </cell>
          <cell r="N2015">
            <v>0</v>
          </cell>
          <cell r="O2015" t="str">
            <v xml:space="preserve"> </v>
          </cell>
          <cell r="P2015">
            <v>0</v>
          </cell>
          <cell r="Q2015">
            <v>0</v>
          </cell>
          <cell r="R2015" t="str">
            <v xml:space="preserve"> </v>
          </cell>
          <cell r="S2015" t="str">
            <v xml:space="preserve"> </v>
          </cell>
        </row>
        <row r="2016">
          <cell r="B2016">
            <v>195250</v>
          </cell>
          <cell r="C2016" t="str">
            <v>Advances to Affil Entities</v>
          </cell>
          <cell r="D2016" t="str">
            <v>Advances t</v>
          </cell>
          <cell r="E2016">
            <v>367</v>
          </cell>
          <cell r="F2016" t="str">
            <v>A</v>
          </cell>
          <cell r="G2016" t="str">
            <v>A</v>
          </cell>
          <cell r="H2016" t="str">
            <v>N</v>
          </cell>
          <cell r="I2016" t="str">
            <v>Asset</v>
          </cell>
          <cell r="J2016">
            <v>0</v>
          </cell>
          <cell r="K2016">
            <v>0</v>
          </cell>
          <cell r="L2016" t="str">
            <v xml:space="preserve"> </v>
          </cell>
          <cell r="M2016" t="str">
            <v xml:space="preserve"> </v>
          </cell>
          <cell r="N2016">
            <v>0</v>
          </cell>
          <cell r="O2016" t="str">
            <v xml:space="preserve"> </v>
          </cell>
          <cell r="P2016">
            <v>0</v>
          </cell>
          <cell r="Q2016">
            <v>0</v>
          </cell>
          <cell r="R2016" t="str">
            <v xml:space="preserve"> </v>
          </cell>
          <cell r="S2016" t="str">
            <v xml:space="preserve"> </v>
          </cell>
        </row>
        <row r="2017">
          <cell r="B2017">
            <v>195251</v>
          </cell>
          <cell r="C2017" t="str">
            <v>Adv to Aff Net NeurosurgicalJV</v>
          </cell>
          <cell r="D2017" t="str">
            <v>Adv to Aff</v>
          </cell>
          <cell r="E2017">
            <v>367</v>
          </cell>
          <cell r="F2017" t="str">
            <v>A</v>
          </cell>
          <cell r="G2017" t="str">
            <v>A</v>
          </cell>
          <cell r="H2017" t="str">
            <v>N</v>
          </cell>
          <cell r="I2017" t="str">
            <v>Asset</v>
          </cell>
          <cell r="J2017">
            <v>0</v>
          </cell>
          <cell r="K2017">
            <v>0</v>
          </cell>
          <cell r="L2017" t="str">
            <v xml:space="preserve"> </v>
          </cell>
          <cell r="M2017" t="str">
            <v xml:space="preserve"> </v>
          </cell>
          <cell r="N2017">
            <v>0</v>
          </cell>
          <cell r="O2017" t="str">
            <v xml:space="preserve"> </v>
          </cell>
          <cell r="P2017">
            <v>0</v>
          </cell>
          <cell r="Q2017">
            <v>0</v>
          </cell>
          <cell r="R2017" t="str">
            <v xml:space="preserve"> </v>
          </cell>
          <cell r="S2017" t="str">
            <v xml:space="preserve"> </v>
          </cell>
        </row>
        <row r="2018">
          <cell r="B2018">
            <v>195252</v>
          </cell>
          <cell r="C2018" t="str">
            <v>Adv to Aff Net Surgicare JV</v>
          </cell>
          <cell r="D2018" t="str">
            <v>Adv to Aff</v>
          </cell>
          <cell r="E2018">
            <v>367</v>
          </cell>
          <cell r="F2018" t="str">
            <v>A</v>
          </cell>
          <cell r="G2018" t="str">
            <v>A</v>
          </cell>
          <cell r="H2018" t="str">
            <v>N</v>
          </cell>
          <cell r="I2018" t="str">
            <v>Asset</v>
          </cell>
          <cell r="J2018">
            <v>0</v>
          </cell>
          <cell r="K2018">
            <v>0</v>
          </cell>
          <cell r="L2018" t="str">
            <v xml:space="preserve"> </v>
          </cell>
          <cell r="M2018" t="str">
            <v xml:space="preserve"> </v>
          </cell>
          <cell r="N2018">
            <v>0</v>
          </cell>
          <cell r="O2018" t="str">
            <v xml:space="preserve"> </v>
          </cell>
          <cell r="P2018">
            <v>0</v>
          </cell>
          <cell r="Q2018">
            <v>0</v>
          </cell>
          <cell r="R2018" t="str">
            <v xml:space="preserve"> </v>
          </cell>
          <cell r="S2018" t="str">
            <v xml:space="preserve"> </v>
          </cell>
        </row>
        <row r="2019">
          <cell r="B2019">
            <v>195500</v>
          </cell>
          <cell r="C2019" t="str">
            <v>AR LT IntraCompany Within HM</v>
          </cell>
          <cell r="D2019" t="str">
            <v>AR LT Intr</v>
          </cell>
          <cell r="E2019">
            <v>367</v>
          </cell>
          <cell r="F2019" t="str">
            <v>A</v>
          </cell>
          <cell r="G2019" t="str">
            <v>A</v>
          </cell>
          <cell r="H2019" t="str">
            <v>N</v>
          </cell>
          <cell r="I2019" t="str">
            <v>Asset</v>
          </cell>
          <cell r="J2019" t="str">
            <v>Within a HM</v>
          </cell>
          <cell r="K2019" t="str">
            <v>Intercompany</v>
          </cell>
          <cell r="L2019" t="str">
            <v xml:space="preserve"> </v>
          </cell>
          <cell r="M2019" t="str">
            <v xml:space="preserve"> </v>
          </cell>
          <cell r="N2019">
            <v>0</v>
          </cell>
          <cell r="O2019" t="str">
            <v xml:space="preserve"> </v>
          </cell>
          <cell r="P2019">
            <v>0</v>
          </cell>
          <cell r="Q2019">
            <v>0</v>
          </cell>
          <cell r="R2019" t="str">
            <v xml:space="preserve"> </v>
          </cell>
          <cell r="S2019" t="str">
            <v xml:space="preserve"> </v>
          </cell>
        </row>
        <row r="2020">
          <cell r="B2020">
            <v>195505</v>
          </cell>
          <cell r="C2020" t="str">
            <v>AR LT terCompany Between HMs</v>
          </cell>
          <cell r="D2020" t="str">
            <v>AR LT terC</v>
          </cell>
          <cell r="E2020">
            <v>367</v>
          </cell>
          <cell r="F2020" t="str">
            <v>A</v>
          </cell>
          <cell r="G2020" t="str">
            <v>A</v>
          </cell>
          <cell r="H2020" t="str">
            <v>N</v>
          </cell>
          <cell r="I2020" t="str">
            <v>Asset</v>
          </cell>
          <cell r="J2020" t="str">
            <v>Between HMs</v>
          </cell>
          <cell r="K2020" t="str">
            <v>Intercompany</v>
          </cell>
          <cell r="L2020" t="str">
            <v xml:space="preserve"> </v>
          </cell>
          <cell r="M2020" t="str">
            <v xml:space="preserve"> </v>
          </cell>
          <cell r="N2020">
            <v>0</v>
          </cell>
          <cell r="O2020" t="str">
            <v xml:space="preserve"> </v>
          </cell>
          <cell r="P2020">
            <v>0</v>
          </cell>
          <cell r="Q2020">
            <v>0</v>
          </cell>
          <cell r="R2020" t="str">
            <v xml:space="preserve"> </v>
          </cell>
          <cell r="S2020" t="str">
            <v xml:space="preserve"> </v>
          </cell>
        </row>
        <row r="2021">
          <cell r="B2021">
            <v>196000</v>
          </cell>
          <cell r="C2021" t="str">
            <v>Asset Retir Oblig Asset Land</v>
          </cell>
          <cell r="D2021" t="str">
            <v>Asset Reti</v>
          </cell>
          <cell r="E2021">
            <v>367</v>
          </cell>
          <cell r="F2021" t="str">
            <v>A</v>
          </cell>
          <cell r="G2021" t="str">
            <v>A</v>
          </cell>
          <cell r="H2021" t="str">
            <v>N</v>
          </cell>
          <cell r="I2021" t="str">
            <v>Asset</v>
          </cell>
          <cell r="J2021">
            <v>0</v>
          </cell>
          <cell r="K2021">
            <v>0</v>
          </cell>
          <cell r="L2021" t="str">
            <v xml:space="preserve"> </v>
          </cell>
          <cell r="M2021" t="str">
            <v xml:space="preserve"> </v>
          </cell>
          <cell r="N2021">
            <v>0</v>
          </cell>
          <cell r="O2021" t="str">
            <v xml:space="preserve"> </v>
          </cell>
          <cell r="P2021">
            <v>0</v>
          </cell>
          <cell r="Q2021">
            <v>0</v>
          </cell>
          <cell r="R2021" t="str">
            <v xml:space="preserve"> </v>
          </cell>
          <cell r="S2021" t="str">
            <v xml:space="preserve"> </v>
          </cell>
        </row>
        <row r="2022">
          <cell r="B2022">
            <v>196005</v>
          </cell>
          <cell r="C2022" t="str">
            <v>Asset Retir Oblig Asset Bldgs</v>
          </cell>
          <cell r="D2022" t="str">
            <v>Asset Reti</v>
          </cell>
          <cell r="E2022">
            <v>367</v>
          </cell>
          <cell r="F2022" t="str">
            <v>A</v>
          </cell>
          <cell r="G2022" t="str">
            <v>A</v>
          </cell>
          <cell r="H2022" t="str">
            <v>N</v>
          </cell>
          <cell r="I2022" t="str">
            <v>Asset</v>
          </cell>
          <cell r="J2022">
            <v>0</v>
          </cell>
          <cell r="K2022">
            <v>0</v>
          </cell>
          <cell r="L2022" t="str">
            <v xml:space="preserve"> </v>
          </cell>
          <cell r="M2022" t="str">
            <v xml:space="preserve"> </v>
          </cell>
          <cell r="N2022">
            <v>0</v>
          </cell>
          <cell r="O2022" t="str">
            <v xml:space="preserve"> </v>
          </cell>
          <cell r="P2022">
            <v>0</v>
          </cell>
          <cell r="Q2022">
            <v>0</v>
          </cell>
          <cell r="R2022" t="str">
            <v xml:space="preserve"> </v>
          </cell>
          <cell r="S2022" t="str">
            <v xml:space="preserve"> </v>
          </cell>
        </row>
        <row r="2023">
          <cell r="B2023">
            <v>196010</v>
          </cell>
          <cell r="C2023" t="str">
            <v>Asset Retir Oblig Asset Equip</v>
          </cell>
          <cell r="D2023" t="str">
            <v>Asset Reti</v>
          </cell>
          <cell r="E2023">
            <v>367</v>
          </cell>
          <cell r="F2023" t="str">
            <v>A</v>
          </cell>
          <cell r="G2023" t="str">
            <v>A</v>
          </cell>
          <cell r="H2023" t="str">
            <v>N</v>
          </cell>
          <cell r="I2023" t="str">
            <v>Asset</v>
          </cell>
          <cell r="J2023">
            <v>0</v>
          </cell>
          <cell r="K2023">
            <v>0</v>
          </cell>
          <cell r="L2023" t="str">
            <v xml:space="preserve"> </v>
          </cell>
          <cell r="M2023" t="str">
            <v xml:space="preserve"> </v>
          </cell>
          <cell r="N2023">
            <v>0</v>
          </cell>
          <cell r="O2023" t="str">
            <v xml:space="preserve"> </v>
          </cell>
          <cell r="P2023">
            <v>0</v>
          </cell>
          <cell r="Q2023">
            <v>0</v>
          </cell>
          <cell r="R2023" t="str">
            <v xml:space="preserve"> </v>
          </cell>
          <cell r="S2023" t="str">
            <v xml:space="preserve"> </v>
          </cell>
        </row>
        <row r="2024">
          <cell r="B2024">
            <v>196015</v>
          </cell>
          <cell r="C2024" t="str">
            <v>CSV Life Insurance</v>
          </cell>
          <cell r="D2024" t="str">
            <v>CSV Life I</v>
          </cell>
          <cell r="E2024">
            <v>367</v>
          </cell>
          <cell r="F2024" t="str">
            <v>A</v>
          </cell>
          <cell r="G2024" t="str">
            <v>A</v>
          </cell>
          <cell r="H2024" t="str">
            <v>N</v>
          </cell>
          <cell r="I2024" t="str">
            <v>Asset</v>
          </cell>
          <cell r="J2024">
            <v>0</v>
          </cell>
          <cell r="K2024">
            <v>0</v>
          </cell>
          <cell r="L2024" t="str">
            <v xml:space="preserve"> </v>
          </cell>
          <cell r="M2024" t="str">
            <v xml:space="preserve"> </v>
          </cell>
          <cell r="N2024">
            <v>0</v>
          </cell>
          <cell r="O2024" t="str">
            <v xml:space="preserve"> </v>
          </cell>
          <cell r="P2024">
            <v>0</v>
          </cell>
          <cell r="Q2024">
            <v>0</v>
          </cell>
          <cell r="R2024" t="str">
            <v xml:space="preserve"> </v>
          </cell>
          <cell r="S2024" t="str">
            <v xml:space="preserve"> </v>
          </cell>
        </row>
        <row r="2025">
          <cell r="B2025">
            <v>196016</v>
          </cell>
          <cell r="C2025" t="str">
            <v>Prepaid LT Exec Comp</v>
          </cell>
          <cell r="D2025" t="str">
            <v>Prepaid LT</v>
          </cell>
          <cell r="E2025">
            <v>367</v>
          </cell>
          <cell r="F2025" t="str">
            <v>A</v>
          </cell>
          <cell r="G2025" t="str">
            <v>A</v>
          </cell>
          <cell r="H2025" t="str">
            <v>N</v>
          </cell>
          <cell r="I2025" t="str">
            <v>Asset</v>
          </cell>
          <cell r="J2025">
            <v>0</v>
          </cell>
          <cell r="K2025">
            <v>0</v>
          </cell>
          <cell r="L2025" t="str">
            <v xml:space="preserve"> </v>
          </cell>
          <cell r="M2025" t="str">
            <v xml:space="preserve"> </v>
          </cell>
          <cell r="N2025">
            <v>0</v>
          </cell>
          <cell r="O2025" t="str">
            <v xml:space="preserve"> </v>
          </cell>
          <cell r="P2025">
            <v>0</v>
          </cell>
          <cell r="Q2025">
            <v>0</v>
          </cell>
          <cell r="R2025" t="str">
            <v xml:space="preserve"> </v>
          </cell>
          <cell r="S2025" t="str">
            <v xml:space="preserve"> </v>
          </cell>
        </row>
        <row r="2026">
          <cell r="B2026">
            <v>196017</v>
          </cell>
          <cell r="C2026" t="str">
            <v>LongTerm Prepaids</v>
          </cell>
          <cell r="D2026" t="str">
            <v>Long-Term</v>
          </cell>
          <cell r="E2026">
            <v>367</v>
          </cell>
          <cell r="F2026" t="str">
            <v>A</v>
          </cell>
          <cell r="G2026" t="str">
            <v>A</v>
          </cell>
          <cell r="H2026" t="str">
            <v>N</v>
          </cell>
          <cell r="I2026" t="str">
            <v>Asset</v>
          </cell>
          <cell r="J2026">
            <v>0</v>
          </cell>
          <cell r="K2026">
            <v>0</v>
          </cell>
          <cell r="L2026" t="str">
            <v xml:space="preserve"> </v>
          </cell>
          <cell r="M2026" t="str">
            <v xml:space="preserve"> </v>
          </cell>
          <cell r="N2026">
            <v>0</v>
          </cell>
          <cell r="O2026" t="str">
            <v xml:space="preserve"> </v>
          </cell>
          <cell r="P2026">
            <v>0</v>
          </cell>
          <cell r="Q2026">
            <v>0</v>
          </cell>
          <cell r="R2026" t="str">
            <v xml:space="preserve"> </v>
          </cell>
          <cell r="S2026" t="str">
            <v xml:space="preserve"> </v>
          </cell>
        </row>
        <row r="2027">
          <cell r="B2027">
            <v>196020</v>
          </cell>
          <cell r="C2027" t="str">
            <v>MergerAcqOrganizationalCosts</v>
          </cell>
          <cell r="D2027" t="str">
            <v>Merger&amp;Acq</v>
          </cell>
          <cell r="E2027">
            <v>367</v>
          </cell>
          <cell r="F2027" t="str">
            <v>A</v>
          </cell>
          <cell r="G2027" t="str">
            <v>A</v>
          </cell>
          <cell r="H2027" t="str">
            <v>N</v>
          </cell>
          <cell r="I2027" t="str">
            <v>Asset</v>
          </cell>
          <cell r="J2027">
            <v>0</v>
          </cell>
          <cell r="K2027">
            <v>0</v>
          </cell>
          <cell r="L2027" t="str">
            <v xml:space="preserve"> </v>
          </cell>
          <cell r="M2027" t="str">
            <v xml:space="preserve"> </v>
          </cell>
          <cell r="N2027">
            <v>0</v>
          </cell>
          <cell r="O2027" t="str">
            <v xml:space="preserve"> </v>
          </cell>
          <cell r="P2027">
            <v>0</v>
          </cell>
          <cell r="Q2027">
            <v>0</v>
          </cell>
          <cell r="R2027" t="str">
            <v xml:space="preserve"> </v>
          </cell>
          <cell r="S2027" t="str">
            <v xml:space="preserve"> </v>
          </cell>
        </row>
        <row r="2028">
          <cell r="B2028">
            <v>196025</v>
          </cell>
          <cell r="C2028" t="str">
            <v>MergerAcqOrganizCstsAmort</v>
          </cell>
          <cell r="D2028" t="str">
            <v>MergerAcqO</v>
          </cell>
          <cell r="E2028">
            <v>367</v>
          </cell>
          <cell r="F2028" t="str">
            <v>A</v>
          </cell>
          <cell r="G2028" t="str">
            <v>A</v>
          </cell>
          <cell r="H2028" t="str">
            <v>N</v>
          </cell>
          <cell r="I2028" t="str">
            <v>Asset</v>
          </cell>
          <cell r="J2028">
            <v>0</v>
          </cell>
          <cell r="K2028">
            <v>0</v>
          </cell>
          <cell r="L2028" t="str">
            <v xml:space="preserve"> </v>
          </cell>
          <cell r="M2028" t="str">
            <v xml:space="preserve"> </v>
          </cell>
          <cell r="N2028">
            <v>0</v>
          </cell>
          <cell r="O2028" t="str">
            <v xml:space="preserve"> </v>
          </cell>
          <cell r="P2028">
            <v>0</v>
          </cell>
          <cell r="Q2028">
            <v>0</v>
          </cell>
          <cell r="R2028" t="str">
            <v xml:space="preserve"> </v>
          </cell>
          <cell r="S2028" t="str">
            <v xml:space="preserve"> </v>
          </cell>
        </row>
        <row r="2029">
          <cell r="B2029">
            <v>196030</v>
          </cell>
          <cell r="C2029" t="str">
            <v>Physician Guarantee LT Assets</v>
          </cell>
          <cell r="D2029" t="str">
            <v>Physician</v>
          </cell>
          <cell r="E2029">
            <v>369</v>
          </cell>
          <cell r="F2029" t="str">
            <v>A</v>
          </cell>
          <cell r="G2029" t="str">
            <v>A</v>
          </cell>
          <cell r="H2029" t="str">
            <v>N</v>
          </cell>
          <cell r="I2029" t="str">
            <v>Asset</v>
          </cell>
          <cell r="J2029">
            <v>0</v>
          </cell>
          <cell r="K2029">
            <v>0</v>
          </cell>
          <cell r="L2029" t="str">
            <v xml:space="preserve"> </v>
          </cell>
          <cell r="M2029" t="str">
            <v xml:space="preserve"> </v>
          </cell>
          <cell r="N2029">
            <v>0</v>
          </cell>
          <cell r="O2029" t="str">
            <v xml:space="preserve"> </v>
          </cell>
          <cell r="P2029">
            <v>0</v>
          </cell>
          <cell r="Q2029">
            <v>0</v>
          </cell>
          <cell r="R2029" t="str">
            <v xml:space="preserve"> </v>
          </cell>
          <cell r="S2029" t="str">
            <v xml:space="preserve"> </v>
          </cell>
        </row>
        <row r="2030">
          <cell r="B2030">
            <v>196030</v>
          </cell>
          <cell r="C2030" t="str">
            <v>Physician Guarantee LT Assets</v>
          </cell>
          <cell r="D2030" t="str">
            <v>Physician</v>
          </cell>
          <cell r="E2030">
            <v>368</v>
          </cell>
          <cell r="F2030" t="str">
            <v>A</v>
          </cell>
          <cell r="G2030" t="str">
            <v>A</v>
          </cell>
          <cell r="H2030" t="str">
            <v>Y</v>
          </cell>
          <cell r="I2030" t="str">
            <v>Asset</v>
          </cell>
          <cell r="J2030">
            <v>0</v>
          </cell>
          <cell r="K2030">
            <v>0</v>
          </cell>
          <cell r="L2030" t="str">
            <v xml:space="preserve"> </v>
          </cell>
          <cell r="M2030" t="str">
            <v xml:space="preserve"> </v>
          </cell>
          <cell r="N2030">
            <v>0</v>
          </cell>
          <cell r="O2030" t="str">
            <v xml:space="preserve"> </v>
          </cell>
          <cell r="P2030">
            <v>0</v>
          </cell>
          <cell r="Q2030">
            <v>0</v>
          </cell>
          <cell r="R2030" t="str">
            <v xml:space="preserve"> </v>
          </cell>
          <cell r="S2030" t="str">
            <v xml:space="preserve"> </v>
          </cell>
        </row>
        <row r="2031">
          <cell r="B2031">
            <v>196030</v>
          </cell>
          <cell r="C2031" t="str">
            <v>Physician Guarantee LT Assets</v>
          </cell>
          <cell r="D2031" t="str">
            <v>Physician</v>
          </cell>
          <cell r="E2031">
            <v>367</v>
          </cell>
          <cell r="F2031" t="str">
            <v>A</v>
          </cell>
          <cell r="G2031" t="str">
            <v>A</v>
          </cell>
          <cell r="H2031" t="str">
            <v>N</v>
          </cell>
          <cell r="I2031" t="str">
            <v>Asset</v>
          </cell>
          <cell r="J2031">
            <v>0</v>
          </cell>
          <cell r="K2031">
            <v>0</v>
          </cell>
          <cell r="L2031" t="str">
            <v xml:space="preserve"> </v>
          </cell>
          <cell r="M2031" t="str">
            <v xml:space="preserve"> </v>
          </cell>
          <cell r="N2031">
            <v>0</v>
          </cell>
          <cell r="O2031" t="str">
            <v xml:space="preserve"> </v>
          </cell>
          <cell r="P2031">
            <v>0</v>
          </cell>
          <cell r="Q2031">
            <v>0</v>
          </cell>
          <cell r="R2031" t="str">
            <v xml:space="preserve"> </v>
          </cell>
          <cell r="S2031" t="str">
            <v xml:space="preserve"> </v>
          </cell>
        </row>
        <row r="2032">
          <cell r="B2032">
            <v>196035</v>
          </cell>
          <cell r="C2032" t="str">
            <v>Other Miscellaneous LT Assets</v>
          </cell>
          <cell r="D2032" t="str">
            <v>Other Misc</v>
          </cell>
          <cell r="E2032">
            <v>367</v>
          </cell>
          <cell r="F2032" t="str">
            <v>A</v>
          </cell>
          <cell r="G2032" t="str">
            <v>A</v>
          </cell>
          <cell r="H2032" t="str">
            <v>N</v>
          </cell>
          <cell r="I2032" t="str">
            <v>Asset</v>
          </cell>
          <cell r="J2032">
            <v>0</v>
          </cell>
          <cell r="K2032">
            <v>0</v>
          </cell>
          <cell r="L2032" t="str">
            <v xml:space="preserve"> </v>
          </cell>
          <cell r="M2032" t="str">
            <v xml:space="preserve"> </v>
          </cell>
          <cell r="N2032">
            <v>0</v>
          </cell>
          <cell r="O2032" t="str">
            <v xml:space="preserve"> </v>
          </cell>
          <cell r="P2032">
            <v>0</v>
          </cell>
          <cell r="Q2032">
            <v>0</v>
          </cell>
          <cell r="R2032" t="str">
            <v xml:space="preserve"> </v>
          </cell>
          <cell r="S2032" t="str">
            <v xml:space="preserve"> </v>
          </cell>
        </row>
        <row r="2033">
          <cell r="B2033">
            <v>196040</v>
          </cell>
          <cell r="C2033" t="str">
            <v>Sublease Receivable LT</v>
          </cell>
          <cell r="D2033" t="str">
            <v>Sublease R</v>
          </cell>
          <cell r="E2033">
            <v>367</v>
          </cell>
          <cell r="F2033" t="str">
            <v>A</v>
          </cell>
          <cell r="G2033" t="str">
            <v>A</v>
          </cell>
          <cell r="H2033" t="str">
            <v>N</v>
          </cell>
          <cell r="I2033" t="str">
            <v>Asset</v>
          </cell>
          <cell r="J2033">
            <v>0</v>
          </cell>
          <cell r="K2033">
            <v>0</v>
          </cell>
          <cell r="L2033" t="str">
            <v xml:space="preserve"> </v>
          </cell>
          <cell r="M2033" t="str">
            <v xml:space="preserve"> </v>
          </cell>
          <cell r="N2033">
            <v>0</v>
          </cell>
          <cell r="O2033" t="str">
            <v xml:space="preserve"> </v>
          </cell>
          <cell r="P2033">
            <v>0</v>
          </cell>
          <cell r="Q2033">
            <v>0</v>
          </cell>
          <cell r="R2033" t="str">
            <v xml:space="preserve"> </v>
          </cell>
          <cell r="S2033" t="str">
            <v xml:space="preserve"> </v>
          </cell>
        </row>
        <row r="2034">
          <cell r="B2034">
            <v>196041</v>
          </cell>
          <cell r="C2034" t="str">
            <v>Ground Lease Receivable LT</v>
          </cell>
          <cell r="D2034" t="str">
            <v>Ground Lea</v>
          </cell>
          <cell r="E2034">
            <v>367</v>
          </cell>
          <cell r="F2034" t="str">
            <v>A</v>
          </cell>
          <cell r="G2034" t="str">
            <v>A</v>
          </cell>
          <cell r="H2034" t="str">
            <v>N</v>
          </cell>
          <cell r="I2034" t="str">
            <v>Asset</v>
          </cell>
          <cell r="J2034">
            <v>0</v>
          </cell>
          <cell r="K2034">
            <v>0</v>
          </cell>
          <cell r="L2034" t="str">
            <v xml:space="preserve"> </v>
          </cell>
          <cell r="M2034" t="str">
            <v xml:space="preserve"> </v>
          </cell>
          <cell r="N2034">
            <v>0</v>
          </cell>
          <cell r="O2034" t="str">
            <v xml:space="preserve"> </v>
          </cell>
          <cell r="P2034">
            <v>0</v>
          </cell>
          <cell r="Q2034">
            <v>0</v>
          </cell>
          <cell r="R2034" t="str">
            <v xml:space="preserve"> </v>
          </cell>
          <cell r="S2034" t="str">
            <v xml:space="preserve"> </v>
          </cell>
        </row>
        <row r="2035">
          <cell r="B2035">
            <v>196042</v>
          </cell>
          <cell r="C2035" t="str">
            <v>Lease Receivable LT</v>
          </cell>
          <cell r="D2035" t="str">
            <v>Lease Rece</v>
          </cell>
          <cell r="E2035">
            <v>367</v>
          </cell>
          <cell r="F2035" t="str">
            <v>A</v>
          </cell>
          <cell r="G2035" t="str">
            <v>A</v>
          </cell>
          <cell r="H2035" t="str">
            <v>N</v>
          </cell>
          <cell r="I2035" t="str">
            <v>Asset</v>
          </cell>
          <cell r="J2035">
            <v>0</v>
          </cell>
          <cell r="K2035">
            <v>0</v>
          </cell>
          <cell r="L2035" t="str">
            <v xml:space="preserve"> </v>
          </cell>
          <cell r="M2035" t="str">
            <v xml:space="preserve"> </v>
          </cell>
          <cell r="N2035">
            <v>0</v>
          </cell>
          <cell r="O2035" t="str">
            <v xml:space="preserve"> </v>
          </cell>
          <cell r="P2035">
            <v>0</v>
          </cell>
          <cell r="Q2035">
            <v>0</v>
          </cell>
          <cell r="R2035" t="str">
            <v xml:space="preserve"> </v>
          </cell>
          <cell r="S2035" t="str">
            <v xml:space="preserve"> </v>
          </cell>
        </row>
        <row r="2036">
          <cell r="B2036">
            <v>196043</v>
          </cell>
          <cell r="C2036" t="str">
            <v>Patient Trust State Account</v>
          </cell>
          <cell r="D2036" t="str">
            <v>PtTrstStAc</v>
          </cell>
          <cell r="E2036">
            <v>367</v>
          </cell>
          <cell r="F2036" t="str">
            <v>A</v>
          </cell>
          <cell r="G2036" t="str">
            <v>A</v>
          </cell>
          <cell r="H2036" t="str">
            <v>N</v>
          </cell>
          <cell r="I2036" t="str">
            <v>Asset</v>
          </cell>
          <cell r="J2036">
            <v>0</v>
          </cell>
          <cell r="K2036">
            <v>0</v>
          </cell>
          <cell r="L2036" t="str">
            <v xml:space="preserve"> </v>
          </cell>
          <cell r="M2036" t="str">
            <v xml:space="preserve"> </v>
          </cell>
          <cell r="N2036">
            <v>0</v>
          </cell>
          <cell r="O2036" t="str">
            <v xml:space="preserve"> </v>
          </cell>
          <cell r="P2036">
            <v>0</v>
          </cell>
          <cell r="Q2036">
            <v>0</v>
          </cell>
          <cell r="R2036" t="str">
            <v xml:space="preserve"> </v>
          </cell>
          <cell r="S2036" t="str">
            <v xml:space="preserve"> </v>
          </cell>
        </row>
        <row r="2037">
          <cell r="B2037">
            <v>196044</v>
          </cell>
          <cell r="C2037" t="str">
            <v>Patient Trust Escrow</v>
          </cell>
          <cell r="D2037" t="str">
            <v>PtTrstEsc</v>
          </cell>
          <cell r="E2037">
            <v>367</v>
          </cell>
          <cell r="F2037" t="str">
            <v>A</v>
          </cell>
          <cell r="G2037" t="str">
            <v>A</v>
          </cell>
          <cell r="H2037" t="str">
            <v>N</v>
          </cell>
          <cell r="I2037" t="str">
            <v>Asset</v>
          </cell>
          <cell r="J2037">
            <v>0</v>
          </cell>
          <cell r="K2037">
            <v>0</v>
          </cell>
          <cell r="L2037" t="str">
            <v xml:space="preserve"> </v>
          </cell>
          <cell r="M2037" t="str">
            <v xml:space="preserve"> </v>
          </cell>
          <cell r="N2037">
            <v>0</v>
          </cell>
          <cell r="O2037" t="str">
            <v xml:space="preserve"> </v>
          </cell>
          <cell r="P2037">
            <v>0</v>
          </cell>
          <cell r="Q2037">
            <v>0</v>
          </cell>
          <cell r="R2037" t="str">
            <v xml:space="preserve"> </v>
          </cell>
          <cell r="S2037" t="str">
            <v xml:space="preserve"> </v>
          </cell>
        </row>
        <row r="2038">
          <cell r="B2038">
            <v>196045</v>
          </cell>
          <cell r="C2038" t="str">
            <v>Investment in Patient Trust</v>
          </cell>
          <cell r="D2038" t="str">
            <v>InvPtTrust</v>
          </cell>
          <cell r="E2038">
            <v>367</v>
          </cell>
          <cell r="F2038" t="str">
            <v>A</v>
          </cell>
          <cell r="G2038" t="str">
            <v>A</v>
          </cell>
          <cell r="H2038" t="str">
            <v>N</v>
          </cell>
          <cell r="I2038" t="str">
            <v>Asset</v>
          </cell>
          <cell r="J2038">
            <v>0</v>
          </cell>
          <cell r="K2038">
            <v>0</v>
          </cell>
          <cell r="L2038" t="str">
            <v xml:space="preserve"> </v>
          </cell>
          <cell r="M2038" t="str">
            <v xml:space="preserve"> </v>
          </cell>
          <cell r="N2038">
            <v>0</v>
          </cell>
          <cell r="O2038" t="str">
            <v xml:space="preserve"> </v>
          </cell>
          <cell r="P2038">
            <v>0</v>
          </cell>
          <cell r="Q2038">
            <v>0</v>
          </cell>
          <cell r="R2038" t="str">
            <v xml:space="preserve"> </v>
          </cell>
          <cell r="S2038" t="str">
            <v xml:space="preserve"> </v>
          </cell>
        </row>
        <row r="2039">
          <cell r="B2039">
            <v>196046</v>
          </cell>
          <cell r="C2039" t="str">
            <v>Patient Trust Other</v>
          </cell>
          <cell r="D2039" t="str">
            <v>PtTrstOth</v>
          </cell>
          <cell r="E2039">
            <v>367</v>
          </cell>
          <cell r="F2039" t="str">
            <v>A</v>
          </cell>
          <cell r="G2039" t="str">
            <v>A</v>
          </cell>
          <cell r="H2039" t="str">
            <v>N</v>
          </cell>
          <cell r="I2039" t="str">
            <v>Asset</v>
          </cell>
          <cell r="J2039">
            <v>0</v>
          </cell>
          <cell r="K2039">
            <v>0</v>
          </cell>
          <cell r="L2039" t="str">
            <v xml:space="preserve"> </v>
          </cell>
          <cell r="M2039" t="str">
            <v xml:space="preserve"> </v>
          </cell>
          <cell r="N2039">
            <v>0</v>
          </cell>
          <cell r="O2039" t="str">
            <v xml:space="preserve"> </v>
          </cell>
          <cell r="P2039">
            <v>0</v>
          </cell>
          <cell r="Q2039">
            <v>0</v>
          </cell>
          <cell r="R2039" t="str">
            <v xml:space="preserve"> </v>
          </cell>
          <cell r="S2039" t="str">
            <v xml:space="preserve"> </v>
          </cell>
        </row>
        <row r="2040">
          <cell r="B2040">
            <v>196047</v>
          </cell>
          <cell r="C2040" t="str">
            <v>Patient Trust Petty Cash</v>
          </cell>
          <cell r="D2040" t="str">
            <v>PtTrstPtty</v>
          </cell>
          <cell r="E2040">
            <v>367</v>
          </cell>
          <cell r="F2040" t="str">
            <v>A</v>
          </cell>
          <cell r="G2040" t="str">
            <v>A</v>
          </cell>
          <cell r="H2040" t="str">
            <v>N</v>
          </cell>
          <cell r="I2040" t="str">
            <v>Asset</v>
          </cell>
          <cell r="J2040">
            <v>0</v>
          </cell>
          <cell r="K2040">
            <v>0</v>
          </cell>
          <cell r="L2040" t="str">
            <v xml:space="preserve"> </v>
          </cell>
          <cell r="M2040" t="str">
            <v xml:space="preserve"> </v>
          </cell>
          <cell r="N2040">
            <v>0</v>
          </cell>
          <cell r="O2040" t="str">
            <v xml:space="preserve"> </v>
          </cell>
          <cell r="P2040">
            <v>0</v>
          </cell>
          <cell r="Q2040">
            <v>0</v>
          </cell>
          <cell r="R2040" t="str">
            <v xml:space="preserve"> </v>
          </cell>
          <cell r="S2040" t="str">
            <v xml:space="preserve"> </v>
          </cell>
        </row>
        <row r="2041">
          <cell r="B2041">
            <v>196050</v>
          </cell>
          <cell r="C2041" t="str">
            <v>HSDLoansCDMS</v>
          </cell>
          <cell r="D2041" t="str">
            <v>HSDLoansCD</v>
          </cell>
          <cell r="E2041">
            <v>367</v>
          </cell>
          <cell r="F2041" t="str">
            <v>A</v>
          </cell>
          <cell r="G2041" t="str">
            <v>A</v>
          </cell>
          <cell r="H2041" t="str">
            <v>N</v>
          </cell>
          <cell r="I2041" t="str">
            <v>Asset</v>
          </cell>
          <cell r="J2041">
            <v>0</v>
          </cell>
          <cell r="K2041">
            <v>0</v>
          </cell>
          <cell r="L2041" t="str">
            <v xml:space="preserve"> </v>
          </cell>
          <cell r="M2041" t="str">
            <v xml:space="preserve"> </v>
          </cell>
          <cell r="N2041">
            <v>0</v>
          </cell>
          <cell r="O2041" t="str">
            <v xml:space="preserve"> </v>
          </cell>
          <cell r="P2041">
            <v>0</v>
          </cell>
          <cell r="Q2041">
            <v>0</v>
          </cell>
          <cell r="R2041" t="str">
            <v xml:space="preserve"> </v>
          </cell>
          <cell r="S2041" t="str">
            <v xml:space="preserve"> </v>
          </cell>
        </row>
        <row r="2042">
          <cell r="B2042">
            <v>196055</v>
          </cell>
          <cell r="C2042" t="str">
            <v>HSDLoansTroy</v>
          </cell>
          <cell r="D2042" t="str">
            <v>HSDLoansTr</v>
          </cell>
          <cell r="E2042">
            <v>367</v>
          </cell>
          <cell r="F2042" t="str">
            <v>A</v>
          </cell>
          <cell r="G2042" t="str">
            <v>A</v>
          </cell>
          <cell r="H2042" t="str">
            <v>N</v>
          </cell>
          <cell r="I2042" t="str">
            <v>Asset</v>
          </cell>
          <cell r="J2042">
            <v>0</v>
          </cell>
          <cell r="K2042">
            <v>0</v>
          </cell>
          <cell r="L2042" t="str">
            <v xml:space="preserve"> </v>
          </cell>
          <cell r="M2042" t="str">
            <v xml:space="preserve"> </v>
          </cell>
          <cell r="N2042">
            <v>0</v>
          </cell>
          <cell r="O2042" t="str">
            <v xml:space="preserve"> </v>
          </cell>
          <cell r="P2042">
            <v>0</v>
          </cell>
          <cell r="Q2042">
            <v>0</v>
          </cell>
          <cell r="R2042" t="str">
            <v xml:space="preserve"> </v>
          </cell>
          <cell r="S2042" t="str">
            <v xml:space="preserve"> </v>
          </cell>
        </row>
        <row r="2043">
          <cell r="B2043">
            <v>196060</v>
          </cell>
          <cell r="C2043" t="str">
            <v>HSDLoansNazareth</v>
          </cell>
          <cell r="D2043" t="str">
            <v>HSDLoansNa</v>
          </cell>
          <cell r="E2043">
            <v>367</v>
          </cell>
          <cell r="F2043" t="str">
            <v>A</v>
          </cell>
          <cell r="G2043" t="str">
            <v>A</v>
          </cell>
          <cell r="H2043" t="str">
            <v>N</v>
          </cell>
          <cell r="I2043" t="str">
            <v>Asset</v>
          </cell>
          <cell r="J2043">
            <v>0</v>
          </cell>
          <cell r="K2043">
            <v>0</v>
          </cell>
          <cell r="L2043" t="str">
            <v xml:space="preserve"> </v>
          </cell>
          <cell r="M2043" t="str">
            <v xml:space="preserve"> </v>
          </cell>
          <cell r="N2043">
            <v>0</v>
          </cell>
          <cell r="O2043" t="str">
            <v xml:space="preserve"> </v>
          </cell>
          <cell r="P2043">
            <v>0</v>
          </cell>
          <cell r="Q2043">
            <v>0</v>
          </cell>
          <cell r="R2043" t="str">
            <v xml:space="preserve"> </v>
          </cell>
          <cell r="S2043" t="str">
            <v xml:space="preserve"> </v>
          </cell>
        </row>
        <row r="2044">
          <cell r="B2044">
            <v>196065</v>
          </cell>
          <cell r="C2044" t="str">
            <v>HSDLoansLeonard</v>
          </cell>
          <cell r="D2044" t="str">
            <v>HSDLoansLe</v>
          </cell>
          <cell r="E2044">
            <v>367</v>
          </cell>
          <cell r="F2044" t="str">
            <v>A</v>
          </cell>
          <cell r="G2044" t="str">
            <v>A</v>
          </cell>
          <cell r="H2044" t="str">
            <v>N</v>
          </cell>
          <cell r="I2044" t="str">
            <v>Asset</v>
          </cell>
          <cell r="J2044">
            <v>0</v>
          </cell>
          <cell r="K2044">
            <v>0</v>
          </cell>
          <cell r="L2044" t="str">
            <v xml:space="preserve"> </v>
          </cell>
          <cell r="M2044" t="str">
            <v xml:space="preserve"> </v>
          </cell>
          <cell r="N2044">
            <v>0</v>
          </cell>
          <cell r="O2044" t="str">
            <v xml:space="preserve"> </v>
          </cell>
          <cell r="P2044">
            <v>0</v>
          </cell>
          <cell r="Q2044">
            <v>0</v>
          </cell>
          <cell r="R2044" t="str">
            <v xml:space="preserve"> </v>
          </cell>
          <cell r="S2044" t="str">
            <v xml:space="preserve"> </v>
          </cell>
        </row>
        <row r="2045">
          <cell r="B2045">
            <v>196070</v>
          </cell>
          <cell r="C2045" t="str">
            <v>HSDLoansLadyofPeace</v>
          </cell>
          <cell r="D2045" t="str">
            <v>HSDLoansLa</v>
          </cell>
          <cell r="E2045">
            <v>367</v>
          </cell>
          <cell r="F2045" t="str">
            <v>A</v>
          </cell>
          <cell r="G2045" t="str">
            <v>A</v>
          </cell>
          <cell r="H2045" t="str">
            <v>N</v>
          </cell>
          <cell r="I2045" t="str">
            <v>Asset</v>
          </cell>
          <cell r="J2045">
            <v>0</v>
          </cell>
          <cell r="K2045">
            <v>0</v>
          </cell>
          <cell r="L2045" t="str">
            <v xml:space="preserve"> </v>
          </cell>
          <cell r="M2045" t="str">
            <v xml:space="preserve"> </v>
          </cell>
          <cell r="N2045">
            <v>0</v>
          </cell>
          <cell r="O2045" t="str">
            <v xml:space="preserve"> </v>
          </cell>
          <cell r="P2045">
            <v>0</v>
          </cell>
          <cell r="Q2045">
            <v>0</v>
          </cell>
          <cell r="R2045" t="str">
            <v xml:space="preserve"> </v>
          </cell>
          <cell r="S2045" t="str">
            <v xml:space="preserve"> </v>
          </cell>
        </row>
        <row r="2046">
          <cell r="B2046">
            <v>196075</v>
          </cell>
          <cell r="C2046" t="str">
            <v>HSDCPLoansBirmingham</v>
          </cell>
          <cell r="D2046" t="str">
            <v>HSDCPLBhm</v>
          </cell>
          <cell r="E2046">
            <v>367</v>
          </cell>
          <cell r="F2046" t="str">
            <v>A</v>
          </cell>
          <cell r="G2046" t="str">
            <v>A</v>
          </cell>
          <cell r="H2046" t="str">
            <v>N</v>
          </cell>
          <cell r="I2046" t="str">
            <v>Asset</v>
          </cell>
          <cell r="J2046">
            <v>0</v>
          </cell>
          <cell r="K2046">
            <v>0</v>
          </cell>
          <cell r="L2046" t="str">
            <v xml:space="preserve"> </v>
          </cell>
          <cell r="M2046" t="str">
            <v xml:space="preserve"> </v>
          </cell>
          <cell r="N2046">
            <v>0</v>
          </cell>
          <cell r="O2046" t="str">
            <v xml:space="preserve"> </v>
          </cell>
          <cell r="P2046">
            <v>0</v>
          </cell>
          <cell r="Q2046">
            <v>0</v>
          </cell>
          <cell r="R2046" t="str">
            <v xml:space="preserve"> </v>
          </cell>
          <cell r="S2046" t="str">
            <v xml:space="preserve"> </v>
          </cell>
        </row>
        <row r="2047">
          <cell r="B2047">
            <v>196076</v>
          </cell>
          <cell r="C2047" t="str">
            <v>HSDCPLoansJckville</v>
          </cell>
          <cell r="D2047" t="str">
            <v>HSDCPLJac</v>
          </cell>
          <cell r="E2047">
            <v>367</v>
          </cell>
          <cell r="F2047" t="str">
            <v>A</v>
          </cell>
          <cell r="G2047" t="str">
            <v>A</v>
          </cell>
          <cell r="H2047" t="str">
            <v>N</v>
          </cell>
          <cell r="I2047" t="str">
            <v>Asset</v>
          </cell>
          <cell r="J2047">
            <v>0</v>
          </cell>
          <cell r="K2047">
            <v>0</v>
          </cell>
          <cell r="L2047" t="str">
            <v xml:space="preserve"> </v>
          </cell>
          <cell r="M2047" t="str">
            <v xml:space="preserve"> </v>
          </cell>
          <cell r="N2047">
            <v>0</v>
          </cell>
          <cell r="O2047" t="str">
            <v xml:space="preserve"> </v>
          </cell>
          <cell r="P2047">
            <v>0</v>
          </cell>
          <cell r="Q2047">
            <v>0</v>
          </cell>
          <cell r="R2047" t="str">
            <v xml:space="preserve"> </v>
          </cell>
          <cell r="S2047" t="str">
            <v xml:space="preserve"> </v>
          </cell>
        </row>
        <row r="2048">
          <cell r="B2048">
            <v>196077</v>
          </cell>
          <cell r="C2048" t="str">
            <v>HSDCPLoansFlint</v>
          </cell>
          <cell r="D2048" t="str">
            <v>HSDCPLFnt</v>
          </cell>
          <cell r="E2048">
            <v>367</v>
          </cell>
          <cell r="F2048" t="str">
            <v>A</v>
          </cell>
          <cell r="G2048" t="str">
            <v>A</v>
          </cell>
          <cell r="H2048" t="str">
            <v>N</v>
          </cell>
          <cell r="I2048" t="str">
            <v>Asset</v>
          </cell>
          <cell r="J2048">
            <v>0</v>
          </cell>
          <cell r="K2048">
            <v>0</v>
          </cell>
          <cell r="L2048" t="str">
            <v xml:space="preserve"> </v>
          </cell>
          <cell r="M2048" t="str">
            <v xml:space="preserve"> </v>
          </cell>
          <cell r="N2048">
            <v>0</v>
          </cell>
          <cell r="O2048" t="str">
            <v xml:space="preserve"> </v>
          </cell>
          <cell r="P2048">
            <v>0</v>
          </cell>
          <cell r="Q2048">
            <v>0</v>
          </cell>
          <cell r="R2048" t="str">
            <v xml:space="preserve"> </v>
          </cell>
          <cell r="S2048" t="str">
            <v xml:space="preserve"> </v>
          </cell>
        </row>
        <row r="2049">
          <cell r="B2049">
            <v>196078</v>
          </cell>
          <cell r="C2049" t="str">
            <v>HSDCPLoansPensacola</v>
          </cell>
          <cell r="D2049" t="str">
            <v>HSDCPLPen</v>
          </cell>
          <cell r="E2049">
            <v>367</v>
          </cell>
          <cell r="F2049" t="str">
            <v>A</v>
          </cell>
          <cell r="G2049" t="str">
            <v>A</v>
          </cell>
          <cell r="H2049" t="str">
            <v>N</v>
          </cell>
          <cell r="I2049" t="str">
            <v>Asset</v>
          </cell>
          <cell r="J2049">
            <v>0</v>
          </cell>
          <cell r="K2049">
            <v>0</v>
          </cell>
          <cell r="L2049" t="str">
            <v xml:space="preserve"> </v>
          </cell>
          <cell r="M2049" t="str">
            <v xml:space="preserve"> </v>
          </cell>
          <cell r="N2049">
            <v>0</v>
          </cell>
          <cell r="O2049" t="str">
            <v xml:space="preserve"> </v>
          </cell>
          <cell r="P2049">
            <v>0</v>
          </cell>
          <cell r="Q2049">
            <v>0</v>
          </cell>
          <cell r="R2049" t="str">
            <v xml:space="preserve"> </v>
          </cell>
          <cell r="S2049" t="str">
            <v xml:space="preserve"> </v>
          </cell>
        </row>
        <row r="2050">
          <cell r="B2050">
            <v>196079</v>
          </cell>
          <cell r="C2050" t="str">
            <v>HSDCPLoansAustin</v>
          </cell>
          <cell r="D2050" t="str">
            <v>HSDCPLAus</v>
          </cell>
          <cell r="E2050">
            <v>367</v>
          </cell>
          <cell r="F2050" t="str">
            <v>A</v>
          </cell>
          <cell r="G2050" t="str">
            <v>A</v>
          </cell>
          <cell r="H2050" t="str">
            <v>N</v>
          </cell>
          <cell r="I2050" t="str">
            <v>Asset</v>
          </cell>
          <cell r="J2050">
            <v>0</v>
          </cell>
          <cell r="K2050">
            <v>0</v>
          </cell>
          <cell r="L2050" t="str">
            <v xml:space="preserve"> </v>
          </cell>
          <cell r="M2050" t="str">
            <v xml:space="preserve"> </v>
          </cell>
          <cell r="N2050">
            <v>0</v>
          </cell>
          <cell r="O2050" t="str">
            <v xml:space="preserve"> </v>
          </cell>
          <cell r="P2050">
            <v>0</v>
          </cell>
          <cell r="Q2050">
            <v>0</v>
          </cell>
          <cell r="R2050" t="str">
            <v xml:space="preserve"> </v>
          </cell>
          <cell r="S2050" t="str">
            <v xml:space="preserve"> </v>
          </cell>
        </row>
        <row r="2051">
          <cell r="B2051">
            <v>196080</v>
          </cell>
          <cell r="C2051" t="str">
            <v>HSDCPLoansNashville</v>
          </cell>
          <cell r="D2051" t="str">
            <v>HSDCPLNsv</v>
          </cell>
          <cell r="E2051">
            <v>367</v>
          </cell>
          <cell r="F2051" t="str">
            <v>A</v>
          </cell>
          <cell r="G2051" t="str">
            <v>A</v>
          </cell>
          <cell r="H2051" t="str">
            <v>N</v>
          </cell>
          <cell r="I2051" t="str">
            <v>Asset</v>
          </cell>
          <cell r="J2051">
            <v>0</v>
          </cell>
          <cell r="K2051">
            <v>0</v>
          </cell>
          <cell r="L2051" t="str">
            <v xml:space="preserve"> </v>
          </cell>
          <cell r="M2051" t="str">
            <v xml:space="preserve"> </v>
          </cell>
          <cell r="N2051">
            <v>0</v>
          </cell>
          <cell r="O2051" t="str">
            <v xml:space="preserve"> </v>
          </cell>
          <cell r="P2051">
            <v>0</v>
          </cell>
          <cell r="Q2051">
            <v>0</v>
          </cell>
          <cell r="R2051" t="str">
            <v xml:space="preserve"> </v>
          </cell>
          <cell r="S2051" t="str">
            <v xml:space="preserve"> </v>
          </cell>
        </row>
        <row r="2052">
          <cell r="B2052">
            <v>196081</v>
          </cell>
          <cell r="C2052" t="str">
            <v>HSDCPLoansWaco</v>
          </cell>
          <cell r="D2052" t="str">
            <v>HSDCPLWac</v>
          </cell>
          <cell r="E2052">
            <v>367</v>
          </cell>
          <cell r="F2052" t="str">
            <v>A</v>
          </cell>
          <cell r="G2052" t="str">
            <v>A</v>
          </cell>
          <cell r="H2052" t="str">
            <v>N</v>
          </cell>
          <cell r="I2052" t="str">
            <v>Asset</v>
          </cell>
          <cell r="J2052">
            <v>0</v>
          </cell>
          <cell r="K2052">
            <v>0</v>
          </cell>
          <cell r="L2052" t="str">
            <v xml:space="preserve"> </v>
          </cell>
          <cell r="M2052" t="str">
            <v xml:space="preserve"> </v>
          </cell>
          <cell r="N2052">
            <v>0</v>
          </cell>
          <cell r="O2052" t="str">
            <v xml:space="preserve"> </v>
          </cell>
          <cell r="P2052">
            <v>0</v>
          </cell>
          <cell r="Q2052">
            <v>0</v>
          </cell>
          <cell r="R2052" t="str">
            <v xml:space="preserve"> </v>
          </cell>
          <cell r="S2052" t="str">
            <v xml:space="preserve"> </v>
          </cell>
        </row>
        <row r="2053">
          <cell r="B2053">
            <v>200000</v>
          </cell>
          <cell r="C2053" t="str">
            <v>Current Portion LTD CDMS</v>
          </cell>
          <cell r="D2053" t="str">
            <v>Current Po</v>
          </cell>
          <cell r="E2053">
            <v>367</v>
          </cell>
          <cell r="F2053" t="str">
            <v>A</v>
          </cell>
          <cell r="G2053" t="str">
            <v>L</v>
          </cell>
          <cell r="H2053" t="str">
            <v>N</v>
          </cell>
          <cell r="I2053" t="str">
            <v>LNA</v>
          </cell>
          <cell r="J2053">
            <v>0</v>
          </cell>
          <cell r="K2053">
            <v>0</v>
          </cell>
          <cell r="L2053" t="str">
            <v xml:space="preserve"> </v>
          </cell>
          <cell r="M2053" t="str">
            <v xml:space="preserve"> </v>
          </cell>
          <cell r="N2053">
            <v>0</v>
          </cell>
          <cell r="O2053" t="str">
            <v xml:space="preserve"> </v>
          </cell>
          <cell r="P2053">
            <v>0</v>
          </cell>
          <cell r="Q2053">
            <v>0</v>
          </cell>
          <cell r="R2053" t="str">
            <v xml:space="preserve"> </v>
          </cell>
          <cell r="S2053" t="str">
            <v xml:space="preserve"> </v>
          </cell>
        </row>
        <row r="2054">
          <cell r="B2054">
            <v>201000</v>
          </cell>
          <cell r="C2054" t="str">
            <v>Curr Portion LTD NP HSD</v>
          </cell>
          <cell r="D2054" t="str">
            <v>Curr Porti</v>
          </cell>
          <cell r="E2054">
            <v>367</v>
          </cell>
          <cell r="F2054" t="str">
            <v>A</v>
          </cell>
          <cell r="G2054" t="str">
            <v>L</v>
          </cell>
          <cell r="H2054" t="str">
            <v>N</v>
          </cell>
          <cell r="I2054" t="str">
            <v>LNA</v>
          </cell>
          <cell r="J2054">
            <v>0</v>
          </cell>
          <cell r="K2054">
            <v>0</v>
          </cell>
          <cell r="L2054" t="str">
            <v xml:space="preserve"> </v>
          </cell>
          <cell r="M2054" t="str">
            <v xml:space="preserve"> </v>
          </cell>
          <cell r="N2054">
            <v>0</v>
          </cell>
          <cell r="O2054" t="str">
            <v xml:space="preserve"> </v>
          </cell>
          <cell r="P2054">
            <v>0</v>
          </cell>
          <cell r="Q2054">
            <v>0</v>
          </cell>
          <cell r="R2054" t="str">
            <v xml:space="preserve"> </v>
          </cell>
          <cell r="S2054" t="str">
            <v xml:space="preserve"> </v>
          </cell>
        </row>
        <row r="2055">
          <cell r="B2055">
            <v>201300</v>
          </cell>
          <cell r="C2055" t="str">
            <v>Curr Portion LTD NP Non HSD</v>
          </cell>
          <cell r="D2055" t="str">
            <v>Curr Porti</v>
          </cell>
          <cell r="E2055">
            <v>367</v>
          </cell>
          <cell r="F2055" t="str">
            <v>A</v>
          </cell>
          <cell r="G2055" t="str">
            <v>L</v>
          </cell>
          <cell r="H2055" t="str">
            <v>N</v>
          </cell>
          <cell r="I2055" t="str">
            <v>LNA</v>
          </cell>
          <cell r="J2055">
            <v>0</v>
          </cell>
          <cell r="K2055">
            <v>0</v>
          </cell>
          <cell r="L2055" t="str">
            <v xml:space="preserve"> </v>
          </cell>
          <cell r="M2055" t="str">
            <v xml:space="preserve"> </v>
          </cell>
          <cell r="N2055">
            <v>0</v>
          </cell>
          <cell r="O2055" t="str">
            <v xml:space="preserve"> </v>
          </cell>
          <cell r="P2055">
            <v>0</v>
          </cell>
          <cell r="Q2055">
            <v>0</v>
          </cell>
          <cell r="R2055" t="str">
            <v xml:space="preserve"> </v>
          </cell>
          <cell r="S2055" t="str">
            <v xml:space="preserve"> </v>
          </cell>
        </row>
        <row r="2056">
          <cell r="B2056">
            <v>201500</v>
          </cell>
          <cell r="C2056" t="str">
            <v>CurrPortionLTDHospRevBonds</v>
          </cell>
          <cell r="D2056" t="str">
            <v>CurrPortio</v>
          </cell>
          <cell r="E2056">
            <v>367</v>
          </cell>
          <cell r="F2056" t="str">
            <v>A</v>
          </cell>
          <cell r="G2056" t="str">
            <v>L</v>
          </cell>
          <cell r="H2056" t="str">
            <v>N</v>
          </cell>
          <cell r="I2056" t="str">
            <v>LNA</v>
          </cell>
          <cell r="J2056">
            <v>0</v>
          </cell>
          <cell r="K2056">
            <v>0</v>
          </cell>
          <cell r="L2056" t="str">
            <v xml:space="preserve"> </v>
          </cell>
          <cell r="M2056" t="str">
            <v xml:space="preserve"> </v>
          </cell>
          <cell r="N2056">
            <v>0</v>
          </cell>
          <cell r="O2056" t="str">
            <v xml:space="preserve"> </v>
          </cell>
          <cell r="P2056">
            <v>0</v>
          </cell>
          <cell r="Q2056">
            <v>0</v>
          </cell>
          <cell r="R2056" t="str">
            <v xml:space="preserve"> </v>
          </cell>
          <cell r="S2056" t="str">
            <v xml:space="preserve"> </v>
          </cell>
        </row>
        <row r="2057">
          <cell r="B2057">
            <v>201505</v>
          </cell>
          <cell r="C2057" t="str">
            <v>HspRevBondSrs2002 Auct Indy</v>
          </cell>
          <cell r="D2057" t="str">
            <v>HspRevBond</v>
          </cell>
          <cell r="E2057">
            <v>367</v>
          </cell>
          <cell r="F2057" t="str">
            <v>A</v>
          </cell>
          <cell r="G2057" t="str">
            <v>L</v>
          </cell>
          <cell r="H2057" t="str">
            <v>N</v>
          </cell>
          <cell r="I2057" t="str">
            <v>LNA</v>
          </cell>
          <cell r="J2057">
            <v>0</v>
          </cell>
          <cell r="K2057">
            <v>0</v>
          </cell>
          <cell r="L2057" t="str">
            <v xml:space="preserve"> </v>
          </cell>
          <cell r="M2057" t="str">
            <v xml:space="preserve"> </v>
          </cell>
          <cell r="N2057">
            <v>0</v>
          </cell>
          <cell r="O2057" t="str">
            <v xml:space="preserve"> </v>
          </cell>
          <cell r="P2057">
            <v>0</v>
          </cell>
          <cell r="Q2057">
            <v>0</v>
          </cell>
          <cell r="R2057" t="str">
            <v xml:space="preserve"> </v>
          </cell>
          <cell r="S2057" t="str">
            <v xml:space="preserve"> </v>
          </cell>
        </row>
        <row r="2058">
          <cell r="B2058">
            <v>202000</v>
          </cell>
          <cell r="C2058" t="str">
            <v>CurrPrtnLTDCapitalLeaseObligs</v>
          </cell>
          <cell r="D2058" t="str">
            <v>CurrPrtnLT</v>
          </cell>
          <cell r="E2058">
            <v>367</v>
          </cell>
          <cell r="F2058" t="str">
            <v>A</v>
          </cell>
          <cell r="G2058" t="str">
            <v>L</v>
          </cell>
          <cell r="H2058" t="str">
            <v>N</v>
          </cell>
          <cell r="I2058" t="str">
            <v>LNA</v>
          </cell>
          <cell r="J2058">
            <v>0</v>
          </cell>
          <cell r="K2058">
            <v>0</v>
          </cell>
          <cell r="L2058" t="str">
            <v xml:space="preserve"> </v>
          </cell>
          <cell r="M2058" t="str">
            <v xml:space="preserve"> </v>
          </cell>
          <cell r="N2058">
            <v>0</v>
          </cell>
          <cell r="O2058" t="str">
            <v xml:space="preserve"> </v>
          </cell>
          <cell r="P2058">
            <v>0</v>
          </cell>
          <cell r="Q2058">
            <v>0</v>
          </cell>
          <cell r="R2058" t="str">
            <v xml:space="preserve"> </v>
          </cell>
          <cell r="S2058" t="str">
            <v xml:space="preserve"> </v>
          </cell>
        </row>
        <row r="2059">
          <cell r="B2059">
            <v>202010</v>
          </cell>
          <cell r="C2059" t="str">
            <v>CP LTD Cap Lease Oblig ICCo</v>
          </cell>
          <cell r="D2059" t="str">
            <v>CPCapLICCo</v>
          </cell>
          <cell r="E2059">
            <v>367</v>
          </cell>
          <cell r="F2059" t="str">
            <v>A</v>
          </cell>
          <cell r="G2059" t="str">
            <v>L</v>
          </cell>
          <cell r="H2059" t="str">
            <v>N</v>
          </cell>
          <cell r="I2059" t="str">
            <v>LNA</v>
          </cell>
          <cell r="J2059">
            <v>0</v>
          </cell>
          <cell r="K2059">
            <v>0</v>
          </cell>
          <cell r="L2059">
            <v>0</v>
          </cell>
          <cell r="M2059">
            <v>0</v>
          </cell>
          <cell r="N2059">
            <v>0</v>
          </cell>
          <cell r="O2059">
            <v>0</v>
          </cell>
          <cell r="P2059">
            <v>0</v>
          </cell>
          <cell r="Q2059">
            <v>0</v>
          </cell>
          <cell r="R2059">
            <v>0</v>
          </cell>
          <cell r="S2059">
            <v>0</v>
          </cell>
        </row>
        <row r="2060">
          <cell r="B2060">
            <v>202500</v>
          </cell>
          <cell r="C2060" t="str">
            <v>CurrPortionOthrDebtMortPayable</v>
          </cell>
          <cell r="D2060" t="str">
            <v>CurrPortio</v>
          </cell>
          <cell r="E2060">
            <v>367</v>
          </cell>
          <cell r="F2060" t="str">
            <v>A</v>
          </cell>
          <cell r="G2060" t="str">
            <v>L</v>
          </cell>
          <cell r="H2060" t="str">
            <v>N</v>
          </cell>
          <cell r="I2060" t="str">
            <v>LNA</v>
          </cell>
          <cell r="J2060">
            <v>0</v>
          </cell>
          <cell r="K2060">
            <v>0</v>
          </cell>
          <cell r="L2060" t="str">
            <v xml:space="preserve"> </v>
          </cell>
          <cell r="M2060" t="str">
            <v xml:space="preserve"> </v>
          </cell>
          <cell r="N2060">
            <v>0</v>
          </cell>
          <cell r="O2060" t="str">
            <v xml:space="preserve"> </v>
          </cell>
          <cell r="P2060">
            <v>0</v>
          </cell>
          <cell r="Q2060">
            <v>0</v>
          </cell>
          <cell r="R2060" t="str">
            <v xml:space="preserve"> </v>
          </cell>
          <cell r="S2060" t="str">
            <v xml:space="preserve"> </v>
          </cell>
        </row>
        <row r="2061">
          <cell r="B2061">
            <v>202505</v>
          </cell>
          <cell r="C2061" t="str">
            <v>CurrPrtnOthrDebtCommLoansPay</v>
          </cell>
          <cell r="D2061" t="str">
            <v>CurrPrtnOt</v>
          </cell>
          <cell r="E2061">
            <v>367</v>
          </cell>
          <cell r="F2061" t="str">
            <v>A</v>
          </cell>
          <cell r="G2061" t="str">
            <v>L</v>
          </cell>
          <cell r="H2061" t="str">
            <v>N</v>
          </cell>
          <cell r="I2061" t="str">
            <v>LNA</v>
          </cell>
          <cell r="J2061">
            <v>0</v>
          </cell>
          <cell r="K2061">
            <v>0</v>
          </cell>
          <cell r="L2061" t="str">
            <v xml:space="preserve"> </v>
          </cell>
          <cell r="M2061" t="str">
            <v xml:space="preserve"> </v>
          </cell>
          <cell r="N2061">
            <v>0</v>
          </cell>
          <cell r="O2061" t="str">
            <v xml:space="preserve"> </v>
          </cell>
          <cell r="P2061">
            <v>0</v>
          </cell>
          <cell r="Q2061">
            <v>0</v>
          </cell>
          <cell r="R2061" t="str">
            <v xml:space="preserve"> </v>
          </cell>
          <cell r="S2061" t="str">
            <v xml:space="preserve"> </v>
          </cell>
        </row>
        <row r="2062">
          <cell r="B2062">
            <v>202510</v>
          </cell>
          <cell r="C2062" t="str">
            <v>CurrPortionOtherDebtNonHSDNP</v>
          </cell>
          <cell r="D2062" t="str">
            <v>CurrPortio</v>
          </cell>
          <cell r="E2062">
            <v>367</v>
          </cell>
          <cell r="F2062" t="str">
            <v>A</v>
          </cell>
          <cell r="G2062" t="str">
            <v>L</v>
          </cell>
          <cell r="H2062" t="str">
            <v>N</v>
          </cell>
          <cell r="I2062" t="str">
            <v>LNA</v>
          </cell>
          <cell r="J2062">
            <v>0</v>
          </cell>
          <cell r="K2062">
            <v>0</v>
          </cell>
          <cell r="L2062" t="str">
            <v xml:space="preserve"> </v>
          </cell>
          <cell r="M2062" t="str">
            <v xml:space="preserve"> </v>
          </cell>
          <cell r="N2062">
            <v>0</v>
          </cell>
          <cell r="O2062" t="str">
            <v xml:space="preserve"> </v>
          </cell>
          <cell r="P2062">
            <v>0</v>
          </cell>
          <cell r="Q2062">
            <v>0</v>
          </cell>
          <cell r="R2062" t="str">
            <v xml:space="preserve"> </v>
          </cell>
          <cell r="S2062" t="str">
            <v xml:space="preserve"> </v>
          </cell>
        </row>
        <row r="2063">
          <cell r="B2063">
            <v>202515</v>
          </cell>
          <cell r="C2063" t="str">
            <v>CurrPortionOtherDebtLeofCredit</v>
          </cell>
          <cell r="D2063" t="str">
            <v>CurrPortio</v>
          </cell>
          <cell r="E2063">
            <v>367</v>
          </cell>
          <cell r="F2063" t="str">
            <v>A</v>
          </cell>
          <cell r="G2063" t="str">
            <v>L</v>
          </cell>
          <cell r="H2063" t="str">
            <v>N</v>
          </cell>
          <cell r="I2063" t="str">
            <v>LNA</v>
          </cell>
          <cell r="J2063">
            <v>0</v>
          </cell>
          <cell r="K2063">
            <v>0</v>
          </cell>
          <cell r="L2063" t="str">
            <v xml:space="preserve"> </v>
          </cell>
          <cell r="M2063" t="str">
            <v xml:space="preserve"> </v>
          </cell>
          <cell r="N2063">
            <v>0</v>
          </cell>
          <cell r="O2063" t="str">
            <v xml:space="preserve"> </v>
          </cell>
          <cell r="P2063">
            <v>0</v>
          </cell>
          <cell r="Q2063">
            <v>0</v>
          </cell>
          <cell r="R2063" t="str">
            <v xml:space="preserve"> </v>
          </cell>
          <cell r="S2063" t="str">
            <v xml:space="preserve"> </v>
          </cell>
        </row>
        <row r="2064">
          <cell r="B2064">
            <v>202520</v>
          </cell>
          <cell r="C2064" t="str">
            <v>Current Portion</v>
          </cell>
          <cell r="D2064" t="str">
            <v>Current Po</v>
          </cell>
          <cell r="E2064">
            <v>367</v>
          </cell>
          <cell r="F2064" t="str">
            <v>A</v>
          </cell>
          <cell r="G2064" t="str">
            <v>L</v>
          </cell>
          <cell r="H2064" t="str">
            <v>N</v>
          </cell>
          <cell r="I2064" t="str">
            <v>LNA</v>
          </cell>
          <cell r="J2064">
            <v>0</v>
          </cell>
          <cell r="K2064">
            <v>0</v>
          </cell>
          <cell r="L2064" t="str">
            <v xml:space="preserve"> </v>
          </cell>
          <cell r="M2064" t="str">
            <v xml:space="preserve"> </v>
          </cell>
          <cell r="N2064">
            <v>0</v>
          </cell>
          <cell r="O2064" t="str">
            <v xml:space="preserve"> </v>
          </cell>
          <cell r="P2064">
            <v>0</v>
          </cell>
          <cell r="Q2064">
            <v>0</v>
          </cell>
          <cell r="R2064" t="str">
            <v xml:space="preserve"> </v>
          </cell>
          <cell r="S2064" t="str">
            <v xml:space="preserve"> </v>
          </cell>
        </row>
        <row r="2065">
          <cell r="B2065">
            <v>202525</v>
          </cell>
          <cell r="C2065" t="str">
            <v>Curr Portion Option Liability</v>
          </cell>
          <cell r="D2065" t="str">
            <v>Curr Porti</v>
          </cell>
          <cell r="E2065">
            <v>367</v>
          </cell>
          <cell r="F2065" t="str">
            <v>A</v>
          </cell>
          <cell r="G2065" t="str">
            <v>L</v>
          </cell>
          <cell r="H2065" t="str">
            <v>N</v>
          </cell>
          <cell r="I2065" t="str">
            <v>LNA</v>
          </cell>
          <cell r="J2065">
            <v>0</v>
          </cell>
          <cell r="K2065">
            <v>0</v>
          </cell>
          <cell r="L2065" t="str">
            <v xml:space="preserve"> </v>
          </cell>
          <cell r="M2065" t="str">
            <v xml:space="preserve"> </v>
          </cell>
          <cell r="N2065">
            <v>0</v>
          </cell>
          <cell r="O2065" t="str">
            <v xml:space="preserve"> </v>
          </cell>
          <cell r="P2065">
            <v>0</v>
          </cell>
          <cell r="Q2065">
            <v>0</v>
          </cell>
          <cell r="R2065" t="str">
            <v xml:space="preserve"> </v>
          </cell>
          <cell r="S2065" t="str">
            <v xml:space="preserve"> </v>
          </cell>
        </row>
        <row r="2066">
          <cell r="B2066">
            <v>202530</v>
          </cell>
          <cell r="C2066" t="str">
            <v>CP LTD Other Debt  IC Co</v>
          </cell>
          <cell r="D2066" t="str">
            <v>CPOthLTDIC</v>
          </cell>
          <cell r="E2066">
            <v>367</v>
          </cell>
          <cell r="F2066" t="str">
            <v>A</v>
          </cell>
          <cell r="G2066" t="str">
            <v>L</v>
          </cell>
          <cell r="H2066" t="str">
            <v>N</v>
          </cell>
          <cell r="I2066" t="str">
            <v>LNA</v>
          </cell>
          <cell r="J2066">
            <v>0</v>
          </cell>
          <cell r="K2066">
            <v>0</v>
          </cell>
          <cell r="L2066">
            <v>0</v>
          </cell>
          <cell r="M2066">
            <v>0</v>
          </cell>
          <cell r="N2066">
            <v>0</v>
          </cell>
          <cell r="O2066">
            <v>0</v>
          </cell>
          <cell r="P2066">
            <v>0</v>
          </cell>
          <cell r="Q2066">
            <v>0</v>
          </cell>
          <cell r="R2066">
            <v>0</v>
          </cell>
          <cell r="S2066">
            <v>0</v>
          </cell>
        </row>
        <row r="2067">
          <cell r="B2067">
            <v>204047</v>
          </cell>
          <cell r="C2067" t="str">
            <v>Deferred Accomodation Fees ST</v>
          </cell>
          <cell r="D2067" t="str">
            <v>DefAccFeST</v>
          </cell>
          <cell r="E2067">
            <v>368</v>
          </cell>
          <cell r="F2067" t="str">
            <v>I</v>
          </cell>
          <cell r="G2067" t="str">
            <v>L</v>
          </cell>
          <cell r="H2067" t="str">
            <v>N</v>
          </cell>
          <cell r="I2067" t="str">
            <v>LNA</v>
          </cell>
          <cell r="J2067">
            <v>0</v>
          </cell>
          <cell r="K2067">
            <v>0</v>
          </cell>
          <cell r="L2067">
            <v>0</v>
          </cell>
          <cell r="M2067">
            <v>0</v>
          </cell>
          <cell r="N2067">
            <v>0</v>
          </cell>
          <cell r="O2067">
            <v>0</v>
          </cell>
          <cell r="P2067">
            <v>0</v>
          </cell>
          <cell r="Q2067">
            <v>0</v>
          </cell>
          <cell r="R2067">
            <v>0</v>
          </cell>
          <cell r="S2067">
            <v>0</v>
          </cell>
        </row>
        <row r="2068">
          <cell r="B2068">
            <v>204047</v>
          </cell>
          <cell r="C2068" t="str">
            <v>Deferred Accomodation Fees ST</v>
          </cell>
          <cell r="D2068" t="str">
            <v>DefAccFeST</v>
          </cell>
          <cell r="E2068">
            <v>367</v>
          </cell>
          <cell r="F2068" t="str">
            <v>A</v>
          </cell>
          <cell r="G2068" t="str">
            <v>L</v>
          </cell>
          <cell r="H2068" t="str">
            <v>N</v>
          </cell>
          <cell r="I2068" t="str">
            <v>LNA</v>
          </cell>
          <cell r="J2068">
            <v>0</v>
          </cell>
          <cell r="K2068">
            <v>0</v>
          </cell>
          <cell r="L2068">
            <v>0</v>
          </cell>
          <cell r="M2068">
            <v>0</v>
          </cell>
          <cell r="N2068">
            <v>0</v>
          </cell>
          <cell r="O2068">
            <v>0</v>
          </cell>
          <cell r="P2068">
            <v>0</v>
          </cell>
          <cell r="Q2068">
            <v>0</v>
          </cell>
          <cell r="R2068">
            <v>0</v>
          </cell>
          <cell r="S2068">
            <v>0</v>
          </cell>
        </row>
        <row r="2069">
          <cell r="B2069">
            <v>205000</v>
          </cell>
          <cell r="C2069" t="str">
            <v>LTDSubjecttoRemarketgSeniorDeb</v>
          </cell>
          <cell r="D2069" t="str">
            <v>LTDSubject</v>
          </cell>
          <cell r="E2069">
            <v>367</v>
          </cell>
          <cell r="F2069" t="str">
            <v>A</v>
          </cell>
          <cell r="G2069" t="str">
            <v>L</v>
          </cell>
          <cell r="H2069" t="str">
            <v>N</v>
          </cell>
          <cell r="I2069" t="str">
            <v>LNA</v>
          </cell>
          <cell r="J2069">
            <v>0</v>
          </cell>
          <cell r="K2069">
            <v>0</v>
          </cell>
          <cell r="L2069" t="str">
            <v xml:space="preserve"> </v>
          </cell>
          <cell r="M2069" t="str">
            <v xml:space="preserve"> </v>
          </cell>
          <cell r="N2069">
            <v>0</v>
          </cell>
          <cell r="O2069" t="str">
            <v xml:space="preserve"> </v>
          </cell>
          <cell r="P2069">
            <v>0</v>
          </cell>
          <cell r="Q2069">
            <v>0</v>
          </cell>
          <cell r="R2069" t="str">
            <v xml:space="preserve"> </v>
          </cell>
          <cell r="S2069" t="str">
            <v xml:space="preserve"> </v>
          </cell>
        </row>
        <row r="2070">
          <cell r="B2070">
            <v>205005</v>
          </cell>
          <cell r="C2070" t="str">
            <v>LTDSubjecttoRemarketgSubordate</v>
          </cell>
          <cell r="D2070" t="str">
            <v>LTDSubject</v>
          </cell>
          <cell r="E2070">
            <v>367</v>
          </cell>
          <cell r="F2070" t="str">
            <v>A</v>
          </cell>
          <cell r="G2070" t="str">
            <v>L</v>
          </cell>
          <cell r="H2070" t="str">
            <v>N</v>
          </cell>
          <cell r="I2070" t="str">
            <v>LNA</v>
          </cell>
          <cell r="J2070">
            <v>0</v>
          </cell>
          <cell r="K2070">
            <v>0</v>
          </cell>
          <cell r="L2070" t="str">
            <v xml:space="preserve"> </v>
          </cell>
          <cell r="M2070" t="str">
            <v xml:space="preserve"> </v>
          </cell>
          <cell r="N2070">
            <v>0</v>
          </cell>
          <cell r="O2070" t="str">
            <v xml:space="preserve"> </v>
          </cell>
          <cell r="P2070">
            <v>0</v>
          </cell>
          <cell r="Q2070">
            <v>0</v>
          </cell>
          <cell r="R2070" t="str">
            <v xml:space="preserve"> </v>
          </cell>
          <cell r="S2070" t="str">
            <v xml:space="preserve"> </v>
          </cell>
        </row>
        <row r="2071">
          <cell r="B2071">
            <v>207000</v>
          </cell>
          <cell r="C2071" t="str">
            <v>Accts Pay Accrual</v>
          </cell>
          <cell r="D2071" t="str">
            <v>Accts Pay</v>
          </cell>
          <cell r="E2071">
            <v>367</v>
          </cell>
          <cell r="F2071" t="str">
            <v>A</v>
          </cell>
          <cell r="G2071" t="str">
            <v>L</v>
          </cell>
          <cell r="H2071" t="str">
            <v>N</v>
          </cell>
          <cell r="I2071" t="str">
            <v>LNA</v>
          </cell>
          <cell r="J2071" t="str">
            <v>System Generated-Do Not Use</v>
          </cell>
          <cell r="K2071" t="str">
            <v>Accounts Payable</v>
          </cell>
          <cell r="L2071" t="str">
            <v xml:space="preserve"> </v>
          </cell>
          <cell r="M2071" t="str">
            <v xml:space="preserve"> </v>
          </cell>
          <cell r="N2071">
            <v>0</v>
          </cell>
          <cell r="O2071" t="str">
            <v xml:space="preserve"> </v>
          </cell>
          <cell r="P2071">
            <v>0</v>
          </cell>
          <cell r="Q2071">
            <v>0</v>
          </cell>
          <cell r="R2071" t="str">
            <v xml:space="preserve"> </v>
          </cell>
          <cell r="S2071" t="str">
            <v xml:space="preserve"> </v>
          </cell>
        </row>
        <row r="2072">
          <cell r="B2072">
            <v>207005</v>
          </cell>
          <cell r="C2072" t="str">
            <v>Accts Pay Trade</v>
          </cell>
          <cell r="D2072" t="str">
            <v>Accts Pay</v>
          </cell>
          <cell r="E2072">
            <v>367</v>
          </cell>
          <cell r="F2072" t="str">
            <v>A</v>
          </cell>
          <cell r="G2072" t="str">
            <v>L</v>
          </cell>
          <cell r="H2072" t="str">
            <v>Y</v>
          </cell>
          <cell r="I2072" t="str">
            <v>LNA</v>
          </cell>
          <cell r="J2072" t="str">
            <v>System Generated-Do Not Use</v>
          </cell>
          <cell r="K2072" t="str">
            <v>Accounts Payable</v>
          </cell>
          <cell r="L2072" t="str">
            <v xml:space="preserve"> </v>
          </cell>
          <cell r="M2072" t="str">
            <v xml:space="preserve"> </v>
          </cell>
          <cell r="N2072">
            <v>0</v>
          </cell>
          <cell r="O2072" t="str">
            <v xml:space="preserve"> </v>
          </cell>
          <cell r="P2072">
            <v>0</v>
          </cell>
          <cell r="Q2072">
            <v>0</v>
          </cell>
          <cell r="R2072" t="str">
            <v xml:space="preserve"> </v>
          </cell>
          <cell r="S2072" t="str">
            <v xml:space="preserve"> </v>
          </cell>
        </row>
        <row r="2073">
          <cell r="B2073">
            <v>207010</v>
          </cell>
          <cell r="C2073" t="str">
            <v>Accts Pay Clearing Account</v>
          </cell>
          <cell r="D2073" t="str">
            <v>Accts Pay</v>
          </cell>
          <cell r="E2073">
            <v>367</v>
          </cell>
          <cell r="F2073" t="str">
            <v>A</v>
          </cell>
          <cell r="G2073" t="str">
            <v>L</v>
          </cell>
          <cell r="H2073" t="str">
            <v>N</v>
          </cell>
          <cell r="I2073" t="str">
            <v>LNA</v>
          </cell>
          <cell r="J2073" t="str">
            <v>Legacy Mapping</v>
          </cell>
          <cell r="K2073" t="str">
            <v>Accounts Payable</v>
          </cell>
          <cell r="L2073" t="str">
            <v xml:space="preserve"> </v>
          </cell>
          <cell r="M2073" t="str">
            <v xml:space="preserve"> </v>
          </cell>
          <cell r="N2073">
            <v>0</v>
          </cell>
          <cell r="O2073" t="str">
            <v xml:space="preserve"> </v>
          </cell>
          <cell r="P2073">
            <v>0</v>
          </cell>
          <cell r="Q2073">
            <v>0</v>
          </cell>
          <cell r="R2073" t="str">
            <v xml:space="preserve"> </v>
          </cell>
          <cell r="S2073" t="str">
            <v xml:space="preserve"> </v>
          </cell>
        </row>
        <row r="2074">
          <cell r="B2074">
            <v>207015</v>
          </cell>
          <cell r="C2074" t="str">
            <v>Accts Pay ADandD</v>
          </cell>
          <cell r="D2074" t="str">
            <v>Accts Pay</v>
          </cell>
          <cell r="E2074">
            <v>367</v>
          </cell>
          <cell r="F2074" t="str">
            <v>A</v>
          </cell>
          <cell r="G2074" t="str">
            <v>L</v>
          </cell>
          <cell r="H2074" t="str">
            <v>N</v>
          </cell>
          <cell r="I2074" t="str">
            <v>LNA</v>
          </cell>
          <cell r="J2074">
            <v>0</v>
          </cell>
          <cell r="K2074" t="str">
            <v>Accounts Payable</v>
          </cell>
          <cell r="L2074" t="str">
            <v xml:space="preserve"> </v>
          </cell>
          <cell r="M2074" t="str">
            <v xml:space="preserve"> </v>
          </cell>
          <cell r="N2074">
            <v>0</v>
          </cell>
          <cell r="O2074" t="str">
            <v xml:space="preserve"> </v>
          </cell>
          <cell r="P2074">
            <v>0</v>
          </cell>
          <cell r="Q2074">
            <v>0</v>
          </cell>
          <cell r="R2074" t="str">
            <v xml:space="preserve"> </v>
          </cell>
          <cell r="S2074" t="str">
            <v xml:space="preserve"> </v>
          </cell>
        </row>
        <row r="2075">
          <cell r="B2075">
            <v>207020</v>
          </cell>
          <cell r="C2075" t="str">
            <v>Accts Pay Cobra</v>
          </cell>
          <cell r="D2075" t="str">
            <v>Accts Pay</v>
          </cell>
          <cell r="E2075">
            <v>367</v>
          </cell>
          <cell r="F2075" t="str">
            <v>A</v>
          </cell>
          <cell r="G2075" t="str">
            <v>L</v>
          </cell>
          <cell r="H2075" t="str">
            <v>N</v>
          </cell>
          <cell r="I2075" t="str">
            <v>LNA</v>
          </cell>
          <cell r="J2075">
            <v>0</v>
          </cell>
          <cell r="K2075" t="str">
            <v>Accounts Payable</v>
          </cell>
          <cell r="L2075" t="str">
            <v xml:space="preserve"> </v>
          </cell>
          <cell r="M2075" t="str">
            <v xml:space="preserve"> </v>
          </cell>
          <cell r="N2075">
            <v>0</v>
          </cell>
          <cell r="O2075" t="str">
            <v xml:space="preserve"> </v>
          </cell>
          <cell r="P2075">
            <v>0</v>
          </cell>
          <cell r="Q2075">
            <v>0</v>
          </cell>
          <cell r="R2075" t="str">
            <v xml:space="preserve"> </v>
          </cell>
          <cell r="S2075" t="str">
            <v xml:space="preserve"> </v>
          </cell>
        </row>
        <row r="2076">
          <cell r="B2076">
            <v>207025</v>
          </cell>
          <cell r="C2076" t="str">
            <v>Accts Pay Investment Manager</v>
          </cell>
          <cell r="D2076" t="str">
            <v>Accts Pay</v>
          </cell>
          <cell r="E2076">
            <v>367</v>
          </cell>
          <cell r="F2076" t="str">
            <v>A</v>
          </cell>
          <cell r="G2076" t="str">
            <v>L</v>
          </cell>
          <cell r="H2076" t="str">
            <v>N</v>
          </cell>
          <cell r="I2076" t="str">
            <v>LNA</v>
          </cell>
          <cell r="J2076">
            <v>0</v>
          </cell>
          <cell r="K2076" t="str">
            <v>Accounts Payable</v>
          </cell>
          <cell r="L2076" t="str">
            <v xml:space="preserve"> </v>
          </cell>
          <cell r="M2076" t="str">
            <v xml:space="preserve"> </v>
          </cell>
          <cell r="N2076">
            <v>0</v>
          </cell>
          <cell r="O2076" t="str">
            <v xml:space="preserve"> </v>
          </cell>
          <cell r="P2076">
            <v>0</v>
          </cell>
          <cell r="Q2076">
            <v>0</v>
          </cell>
          <cell r="R2076" t="str">
            <v xml:space="preserve"> </v>
          </cell>
          <cell r="S2076" t="str">
            <v xml:space="preserve"> </v>
          </cell>
        </row>
        <row r="2077">
          <cell r="B2077">
            <v>207030</v>
          </cell>
          <cell r="C2077" t="str">
            <v>AP PCF Surcharge due PPIC</v>
          </cell>
          <cell r="D2077" t="str">
            <v>AP PCF Sur</v>
          </cell>
          <cell r="E2077">
            <v>367</v>
          </cell>
          <cell r="F2077" t="str">
            <v>A</v>
          </cell>
          <cell r="G2077" t="str">
            <v>L</v>
          </cell>
          <cell r="H2077" t="str">
            <v>N</v>
          </cell>
          <cell r="I2077" t="str">
            <v>LNA</v>
          </cell>
          <cell r="J2077">
            <v>0</v>
          </cell>
          <cell r="K2077" t="str">
            <v>Accounts Payable</v>
          </cell>
          <cell r="L2077" t="str">
            <v xml:space="preserve"> </v>
          </cell>
          <cell r="M2077" t="str">
            <v xml:space="preserve"> </v>
          </cell>
          <cell r="N2077">
            <v>0</v>
          </cell>
          <cell r="O2077" t="str">
            <v xml:space="preserve"> </v>
          </cell>
          <cell r="P2077">
            <v>0</v>
          </cell>
          <cell r="Q2077">
            <v>0</v>
          </cell>
          <cell r="R2077" t="str">
            <v xml:space="preserve"> </v>
          </cell>
          <cell r="S2077" t="str">
            <v xml:space="preserve"> </v>
          </cell>
        </row>
        <row r="2078">
          <cell r="B2078">
            <v>207035</v>
          </cell>
          <cell r="C2078" t="str">
            <v>AP PPIC Contribs Payable</v>
          </cell>
          <cell r="D2078" t="str">
            <v>AP PPIC Co</v>
          </cell>
          <cell r="E2078">
            <v>367</v>
          </cell>
          <cell r="F2078" t="str">
            <v>A</v>
          </cell>
          <cell r="G2078" t="str">
            <v>L</v>
          </cell>
          <cell r="H2078" t="str">
            <v>N</v>
          </cell>
          <cell r="I2078" t="str">
            <v>LNA</v>
          </cell>
          <cell r="J2078">
            <v>0</v>
          </cell>
          <cell r="K2078" t="str">
            <v>Accounts Payable</v>
          </cell>
          <cell r="L2078" t="str">
            <v xml:space="preserve"> </v>
          </cell>
          <cell r="M2078" t="str">
            <v xml:space="preserve"> </v>
          </cell>
          <cell r="N2078">
            <v>0</v>
          </cell>
          <cell r="O2078" t="str">
            <v xml:space="preserve"> </v>
          </cell>
          <cell r="P2078">
            <v>0</v>
          </cell>
          <cell r="Q2078">
            <v>0</v>
          </cell>
          <cell r="R2078" t="str">
            <v xml:space="preserve"> </v>
          </cell>
          <cell r="S2078" t="str">
            <v xml:space="preserve"> </v>
          </cell>
        </row>
        <row r="2079">
          <cell r="B2079">
            <v>207040</v>
          </cell>
          <cell r="C2079" t="str">
            <v>Accts Pay Premiums due to PPIC</v>
          </cell>
          <cell r="D2079" t="str">
            <v>Accts Pay</v>
          </cell>
          <cell r="E2079">
            <v>367</v>
          </cell>
          <cell r="F2079" t="str">
            <v>A</v>
          </cell>
          <cell r="G2079" t="str">
            <v>L</v>
          </cell>
          <cell r="H2079" t="str">
            <v>N</v>
          </cell>
          <cell r="I2079" t="str">
            <v>LNA</v>
          </cell>
          <cell r="J2079">
            <v>0</v>
          </cell>
          <cell r="K2079" t="str">
            <v>Accounts Payable</v>
          </cell>
          <cell r="L2079" t="str">
            <v xml:space="preserve"> </v>
          </cell>
          <cell r="M2079" t="str">
            <v xml:space="preserve"> </v>
          </cell>
          <cell r="N2079">
            <v>0</v>
          </cell>
          <cell r="O2079" t="str">
            <v xml:space="preserve"> </v>
          </cell>
          <cell r="P2079">
            <v>0</v>
          </cell>
          <cell r="Q2079">
            <v>0</v>
          </cell>
          <cell r="R2079" t="str">
            <v xml:space="preserve"> </v>
          </cell>
          <cell r="S2079" t="str">
            <v xml:space="preserve"> </v>
          </cell>
        </row>
        <row r="2080">
          <cell r="B2080">
            <v>207045</v>
          </cell>
          <cell r="C2080" t="str">
            <v>Accts Pay Purchasing Rebates</v>
          </cell>
          <cell r="D2080" t="str">
            <v>Accts Pay</v>
          </cell>
          <cell r="E2080">
            <v>367</v>
          </cell>
          <cell r="F2080" t="str">
            <v>A</v>
          </cell>
          <cell r="G2080" t="str">
            <v>L</v>
          </cell>
          <cell r="H2080" t="str">
            <v>N</v>
          </cell>
          <cell r="I2080" t="str">
            <v>LNA</v>
          </cell>
          <cell r="J2080">
            <v>0</v>
          </cell>
          <cell r="K2080" t="str">
            <v>Accounts Payable</v>
          </cell>
          <cell r="L2080" t="str">
            <v xml:space="preserve"> </v>
          </cell>
          <cell r="M2080" t="str">
            <v xml:space="preserve"> </v>
          </cell>
          <cell r="N2080">
            <v>0</v>
          </cell>
          <cell r="O2080" t="str">
            <v xml:space="preserve"> </v>
          </cell>
          <cell r="P2080">
            <v>0</v>
          </cell>
          <cell r="Q2080">
            <v>0</v>
          </cell>
          <cell r="R2080" t="str">
            <v xml:space="preserve"> </v>
          </cell>
          <cell r="S2080" t="str">
            <v xml:space="preserve"> </v>
          </cell>
        </row>
        <row r="2081">
          <cell r="B2081">
            <v>207050</v>
          </cell>
          <cell r="C2081" t="str">
            <v>AP Risk Mgmt Affiliate Payable</v>
          </cell>
          <cell r="D2081" t="str">
            <v>AP Risk Mg</v>
          </cell>
          <cell r="E2081">
            <v>367</v>
          </cell>
          <cell r="F2081" t="str">
            <v>A</v>
          </cell>
          <cell r="G2081" t="str">
            <v>L</v>
          </cell>
          <cell r="H2081" t="str">
            <v>N</v>
          </cell>
          <cell r="I2081" t="str">
            <v>LNA</v>
          </cell>
          <cell r="J2081">
            <v>0</v>
          </cell>
          <cell r="K2081" t="str">
            <v>Accounts Payable</v>
          </cell>
          <cell r="L2081" t="str">
            <v xml:space="preserve"> </v>
          </cell>
          <cell r="M2081" t="str">
            <v xml:space="preserve"> </v>
          </cell>
          <cell r="N2081">
            <v>0</v>
          </cell>
          <cell r="O2081" t="str">
            <v xml:space="preserve"> </v>
          </cell>
          <cell r="P2081">
            <v>0</v>
          </cell>
          <cell r="Q2081">
            <v>0</v>
          </cell>
          <cell r="R2081" t="str">
            <v xml:space="preserve"> </v>
          </cell>
          <cell r="S2081" t="str">
            <v xml:space="preserve"> </v>
          </cell>
        </row>
        <row r="2082">
          <cell r="B2082">
            <v>207055</v>
          </cell>
          <cell r="C2082" t="str">
            <v>AP Sponsor Organizations</v>
          </cell>
          <cell r="D2082" t="str">
            <v>AP Sponsor</v>
          </cell>
          <cell r="E2082">
            <v>367</v>
          </cell>
          <cell r="F2082" t="str">
            <v>A</v>
          </cell>
          <cell r="G2082" t="str">
            <v>L</v>
          </cell>
          <cell r="H2082" t="str">
            <v>N</v>
          </cell>
          <cell r="I2082" t="str">
            <v>LNA</v>
          </cell>
          <cell r="J2082">
            <v>0</v>
          </cell>
          <cell r="K2082" t="str">
            <v>Accounts Payable</v>
          </cell>
          <cell r="L2082" t="str">
            <v xml:space="preserve"> </v>
          </cell>
          <cell r="M2082" t="str">
            <v xml:space="preserve"> </v>
          </cell>
          <cell r="N2082">
            <v>0</v>
          </cell>
          <cell r="O2082" t="str">
            <v xml:space="preserve"> </v>
          </cell>
          <cell r="P2082">
            <v>0</v>
          </cell>
          <cell r="Q2082">
            <v>0</v>
          </cell>
          <cell r="R2082" t="str">
            <v xml:space="preserve"> </v>
          </cell>
          <cell r="S2082" t="str">
            <v xml:space="preserve"> </v>
          </cell>
        </row>
        <row r="2083">
          <cell r="B2083">
            <v>207060</v>
          </cell>
          <cell r="C2083" t="str">
            <v>Accts Pay Other</v>
          </cell>
          <cell r="D2083" t="str">
            <v>Accts Pay</v>
          </cell>
          <cell r="E2083">
            <v>367</v>
          </cell>
          <cell r="F2083" t="str">
            <v>A</v>
          </cell>
          <cell r="G2083" t="str">
            <v>L</v>
          </cell>
          <cell r="H2083" t="str">
            <v>N</v>
          </cell>
          <cell r="I2083" t="str">
            <v>LNA</v>
          </cell>
          <cell r="J2083" t="str">
            <v>Manual Accruals</v>
          </cell>
          <cell r="K2083" t="str">
            <v>Accounts Payable</v>
          </cell>
          <cell r="L2083" t="str">
            <v xml:space="preserve"> </v>
          </cell>
          <cell r="M2083" t="str">
            <v xml:space="preserve"> </v>
          </cell>
          <cell r="N2083">
            <v>0</v>
          </cell>
          <cell r="O2083" t="str">
            <v xml:space="preserve"> </v>
          </cell>
          <cell r="P2083">
            <v>0</v>
          </cell>
          <cell r="Q2083">
            <v>0</v>
          </cell>
          <cell r="R2083" t="str">
            <v xml:space="preserve"> </v>
          </cell>
          <cell r="S2083" t="str">
            <v xml:space="preserve"> </v>
          </cell>
        </row>
        <row r="2084">
          <cell r="B2084">
            <v>207065</v>
          </cell>
          <cell r="C2084" t="str">
            <v>Accts Pay Constr Retaage</v>
          </cell>
          <cell r="D2084" t="str">
            <v>Accts Pay</v>
          </cell>
          <cell r="E2084">
            <v>367</v>
          </cell>
          <cell r="F2084" t="str">
            <v>A</v>
          </cell>
          <cell r="G2084" t="str">
            <v>L</v>
          </cell>
          <cell r="H2084" t="str">
            <v>N</v>
          </cell>
          <cell r="I2084" t="str">
            <v>LNA</v>
          </cell>
          <cell r="J2084">
            <v>0</v>
          </cell>
          <cell r="K2084" t="str">
            <v>Accounts Payable</v>
          </cell>
          <cell r="L2084" t="str">
            <v xml:space="preserve"> </v>
          </cell>
          <cell r="M2084" t="str">
            <v xml:space="preserve"> </v>
          </cell>
          <cell r="N2084">
            <v>0</v>
          </cell>
          <cell r="O2084" t="str">
            <v xml:space="preserve"> </v>
          </cell>
          <cell r="P2084">
            <v>0</v>
          </cell>
          <cell r="Q2084">
            <v>0</v>
          </cell>
          <cell r="R2084" t="str">
            <v xml:space="preserve"> </v>
          </cell>
          <cell r="S2084" t="str">
            <v xml:space="preserve"> </v>
          </cell>
        </row>
        <row r="2085">
          <cell r="B2085">
            <v>207070</v>
          </cell>
          <cell r="C2085" t="str">
            <v>Accts Pay EPayables</v>
          </cell>
          <cell r="D2085" t="str">
            <v>Accts Pay</v>
          </cell>
          <cell r="E2085">
            <v>367</v>
          </cell>
          <cell r="F2085" t="str">
            <v>A</v>
          </cell>
          <cell r="G2085" t="str">
            <v>L</v>
          </cell>
          <cell r="H2085" t="str">
            <v>N</v>
          </cell>
          <cell r="I2085" t="str">
            <v>LNA</v>
          </cell>
          <cell r="J2085" t="str">
            <v>System Generated-Do Not Use</v>
          </cell>
          <cell r="K2085" t="str">
            <v>Accounts Payable</v>
          </cell>
          <cell r="L2085" t="str">
            <v xml:space="preserve"> </v>
          </cell>
          <cell r="M2085" t="str">
            <v xml:space="preserve"> </v>
          </cell>
          <cell r="N2085">
            <v>0</v>
          </cell>
          <cell r="O2085" t="str">
            <v xml:space="preserve"> </v>
          </cell>
          <cell r="P2085">
            <v>0</v>
          </cell>
          <cell r="Q2085">
            <v>0</v>
          </cell>
          <cell r="R2085" t="str">
            <v xml:space="preserve"> </v>
          </cell>
          <cell r="S2085" t="str">
            <v xml:space="preserve"> </v>
          </cell>
        </row>
        <row r="2086">
          <cell r="B2086">
            <v>207075</v>
          </cell>
          <cell r="C2086" t="str">
            <v>Accts Pay Escheatment Payable</v>
          </cell>
          <cell r="D2086" t="str">
            <v>Accts Pay</v>
          </cell>
          <cell r="E2086">
            <v>367</v>
          </cell>
          <cell r="F2086" t="str">
            <v>A</v>
          </cell>
          <cell r="G2086" t="str">
            <v>L</v>
          </cell>
          <cell r="H2086" t="str">
            <v>N</v>
          </cell>
          <cell r="I2086" t="str">
            <v>LNA</v>
          </cell>
          <cell r="J2086">
            <v>0</v>
          </cell>
          <cell r="K2086" t="str">
            <v>Accounts Payable</v>
          </cell>
          <cell r="L2086" t="str">
            <v xml:space="preserve"> </v>
          </cell>
          <cell r="M2086" t="str">
            <v xml:space="preserve"> </v>
          </cell>
          <cell r="N2086">
            <v>0</v>
          </cell>
          <cell r="O2086" t="str">
            <v xml:space="preserve"> </v>
          </cell>
          <cell r="P2086">
            <v>0</v>
          </cell>
          <cell r="Q2086">
            <v>0</v>
          </cell>
          <cell r="R2086" t="str">
            <v xml:space="preserve"> </v>
          </cell>
          <cell r="S2086" t="str">
            <v xml:space="preserve"> </v>
          </cell>
        </row>
        <row r="2087">
          <cell r="B2087">
            <v>207080</v>
          </cell>
          <cell r="C2087" t="str">
            <v>AP Patient Refund Clearg Acnt</v>
          </cell>
          <cell r="D2087" t="str">
            <v>AP Patient</v>
          </cell>
          <cell r="E2087">
            <v>367</v>
          </cell>
          <cell r="F2087" t="str">
            <v>A</v>
          </cell>
          <cell r="G2087" t="str">
            <v>L</v>
          </cell>
          <cell r="H2087" t="str">
            <v>N</v>
          </cell>
          <cell r="I2087" t="str">
            <v>LNA</v>
          </cell>
          <cell r="J2087">
            <v>0</v>
          </cell>
          <cell r="K2087" t="str">
            <v>Accounts Payable</v>
          </cell>
          <cell r="L2087" t="str">
            <v xml:space="preserve"> </v>
          </cell>
          <cell r="M2087" t="str">
            <v xml:space="preserve"> </v>
          </cell>
          <cell r="N2087">
            <v>0</v>
          </cell>
          <cell r="O2087" t="str">
            <v xml:space="preserve"> </v>
          </cell>
          <cell r="P2087">
            <v>0</v>
          </cell>
          <cell r="Q2087">
            <v>0</v>
          </cell>
          <cell r="R2087" t="str">
            <v xml:space="preserve"> </v>
          </cell>
          <cell r="S2087" t="str">
            <v xml:space="preserve"> </v>
          </cell>
        </row>
        <row r="2088">
          <cell r="B2088">
            <v>207085</v>
          </cell>
          <cell r="C2088" t="str">
            <v>Inventory RNI Accrual</v>
          </cell>
          <cell r="D2088" t="str">
            <v>InvRNIAcc</v>
          </cell>
          <cell r="E2088">
            <v>41114</v>
          </cell>
          <cell r="F2088" t="str">
            <v>A</v>
          </cell>
          <cell r="G2088" t="str">
            <v>L</v>
          </cell>
          <cell r="H2088" t="str">
            <v>N</v>
          </cell>
          <cell r="I2088" t="str">
            <v>LNA</v>
          </cell>
          <cell r="J2088" t="str">
            <v>30 Day Stock Up and Open Purchase Orders</v>
          </cell>
          <cell r="K2088" t="str">
            <v>Accounts Payable</v>
          </cell>
          <cell r="L2088" t="str">
            <v xml:space="preserve"> </v>
          </cell>
          <cell r="M2088" t="str">
            <v xml:space="preserve"> </v>
          </cell>
          <cell r="N2088">
            <v>0</v>
          </cell>
          <cell r="O2088" t="str">
            <v xml:space="preserve"> </v>
          </cell>
          <cell r="P2088">
            <v>0</v>
          </cell>
          <cell r="Q2088">
            <v>0</v>
          </cell>
          <cell r="R2088" t="str">
            <v xml:space="preserve"> </v>
          </cell>
          <cell r="S2088" t="str">
            <v xml:space="preserve"> </v>
          </cell>
        </row>
        <row r="2089">
          <cell r="B2089">
            <v>207085</v>
          </cell>
          <cell r="C2089" t="str">
            <v>AP Received Not voiced Accrual</v>
          </cell>
          <cell r="D2089" t="str">
            <v>AP Receive</v>
          </cell>
          <cell r="E2089">
            <v>367</v>
          </cell>
          <cell r="F2089" t="str">
            <v>A</v>
          </cell>
          <cell r="G2089" t="str">
            <v>L</v>
          </cell>
          <cell r="H2089" t="str">
            <v>N</v>
          </cell>
          <cell r="I2089" t="str">
            <v>LNA</v>
          </cell>
          <cell r="J2089" t="str">
            <v>30 Day Stock Up and Open Purchase Orders</v>
          </cell>
          <cell r="K2089" t="str">
            <v>Accounts Payable</v>
          </cell>
          <cell r="L2089" t="str">
            <v xml:space="preserve"> </v>
          </cell>
          <cell r="M2089" t="str">
            <v xml:space="preserve"> </v>
          </cell>
          <cell r="N2089">
            <v>0</v>
          </cell>
          <cell r="O2089" t="str">
            <v xml:space="preserve"> </v>
          </cell>
          <cell r="P2089">
            <v>0</v>
          </cell>
          <cell r="Q2089">
            <v>0</v>
          </cell>
          <cell r="R2089" t="str">
            <v xml:space="preserve"> </v>
          </cell>
          <cell r="S2089" t="str">
            <v xml:space="preserve"> </v>
          </cell>
        </row>
        <row r="2090">
          <cell r="B2090">
            <v>207086</v>
          </cell>
          <cell r="C2090" t="str">
            <v>Expense RNI Accrual</v>
          </cell>
          <cell r="D2090" t="str">
            <v>ExpRNIAcc</v>
          </cell>
          <cell r="E2090">
            <v>367</v>
          </cell>
          <cell r="F2090" t="str">
            <v>A</v>
          </cell>
          <cell r="G2090" t="str">
            <v>L</v>
          </cell>
          <cell r="H2090" t="str">
            <v>N</v>
          </cell>
          <cell r="I2090" t="str">
            <v>LNA</v>
          </cell>
          <cell r="J2090" t="str">
            <v>30 Day Stock Up and Open Purchase Orders</v>
          </cell>
          <cell r="K2090" t="str">
            <v>Accounts Payable</v>
          </cell>
          <cell r="L2090" t="str">
            <v xml:space="preserve"> </v>
          </cell>
          <cell r="M2090" t="str">
            <v xml:space="preserve"> </v>
          </cell>
          <cell r="N2090">
            <v>0</v>
          </cell>
          <cell r="O2090" t="str">
            <v xml:space="preserve"> </v>
          </cell>
          <cell r="P2090">
            <v>0</v>
          </cell>
          <cell r="Q2090">
            <v>0</v>
          </cell>
          <cell r="R2090" t="str">
            <v xml:space="preserve"> </v>
          </cell>
          <cell r="S2090" t="str">
            <v xml:space="preserve"> </v>
          </cell>
        </row>
        <row r="2091">
          <cell r="B2091">
            <v>207090</v>
          </cell>
          <cell r="C2091" t="str">
            <v>Accts Pay Security Deposits</v>
          </cell>
          <cell r="D2091" t="str">
            <v>Accts Pay</v>
          </cell>
          <cell r="E2091">
            <v>367</v>
          </cell>
          <cell r="F2091" t="str">
            <v>A</v>
          </cell>
          <cell r="G2091" t="str">
            <v>L</v>
          </cell>
          <cell r="H2091" t="str">
            <v>N</v>
          </cell>
          <cell r="I2091" t="str">
            <v>LNA</v>
          </cell>
          <cell r="J2091">
            <v>0</v>
          </cell>
          <cell r="K2091" t="str">
            <v>Accounts Payable</v>
          </cell>
          <cell r="L2091" t="str">
            <v xml:space="preserve"> </v>
          </cell>
          <cell r="M2091" t="str">
            <v xml:space="preserve"> </v>
          </cell>
          <cell r="N2091">
            <v>0</v>
          </cell>
          <cell r="O2091" t="str">
            <v xml:space="preserve"> </v>
          </cell>
          <cell r="P2091">
            <v>0</v>
          </cell>
          <cell r="Q2091">
            <v>0</v>
          </cell>
          <cell r="R2091" t="str">
            <v xml:space="preserve"> </v>
          </cell>
          <cell r="S2091" t="str">
            <v xml:space="preserve"> </v>
          </cell>
        </row>
        <row r="2092">
          <cell r="B2092">
            <v>207095</v>
          </cell>
          <cell r="C2092" t="str">
            <v>APSplitDollarLifeWithheldPayab</v>
          </cell>
          <cell r="D2092" t="str">
            <v>APSplitDol</v>
          </cell>
          <cell r="E2092">
            <v>367</v>
          </cell>
          <cell r="F2092" t="str">
            <v>A</v>
          </cell>
          <cell r="G2092" t="str">
            <v>L</v>
          </cell>
          <cell r="H2092" t="str">
            <v>N</v>
          </cell>
          <cell r="I2092" t="str">
            <v>LNA</v>
          </cell>
          <cell r="J2092">
            <v>0</v>
          </cell>
          <cell r="K2092" t="str">
            <v>Accounts Payable</v>
          </cell>
          <cell r="L2092" t="str">
            <v xml:space="preserve"> </v>
          </cell>
          <cell r="M2092" t="str">
            <v xml:space="preserve"> </v>
          </cell>
          <cell r="N2092">
            <v>0</v>
          </cell>
          <cell r="O2092" t="str">
            <v xml:space="preserve"> </v>
          </cell>
          <cell r="P2092">
            <v>0</v>
          </cell>
          <cell r="Q2092">
            <v>0</v>
          </cell>
          <cell r="R2092" t="str">
            <v xml:space="preserve"> </v>
          </cell>
          <cell r="S2092" t="str">
            <v xml:space="preserve"> </v>
          </cell>
        </row>
        <row r="2093">
          <cell r="B2093">
            <v>207100</v>
          </cell>
          <cell r="C2093" t="str">
            <v>APVoluntarysWithheldPayable</v>
          </cell>
          <cell r="D2093" t="str">
            <v>APVoluntar</v>
          </cell>
          <cell r="E2093">
            <v>367</v>
          </cell>
          <cell r="F2093" t="str">
            <v>A</v>
          </cell>
          <cell r="G2093" t="str">
            <v>L</v>
          </cell>
          <cell r="H2093" t="str">
            <v>N</v>
          </cell>
          <cell r="I2093" t="str">
            <v>LNA</v>
          </cell>
          <cell r="J2093">
            <v>0</v>
          </cell>
          <cell r="K2093" t="str">
            <v>Accounts Payable</v>
          </cell>
          <cell r="L2093" t="str">
            <v xml:space="preserve"> </v>
          </cell>
          <cell r="M2093" t="str">
            <v xml:space="preserve"> </v>
          </cell>
          <cell r="N2093">
            <v>0</v>
          </cell>
          <cell r="O2093" t="str">
            <v xml:space="preserve"> </v>
          </cell>
          <cell r="P2093">
            <v>0</v>
          </cell>
          <cell r="Q2093">
            <v>0</v>
          </cell>
          <cell r="R2093" t="str">
            <v xml:space="preserve"> </v>
          </cell>
          <cell r="S2093" t="str">
            <v xml:space="preserve"> </v>
          </cell>
        </row>
        <row r="2094">
          <cell r="B2094">
            <v>207105</v>
          </cell>
          <cell r="C2094" t="str">
            <v>Accts Pay Travel and Expense</v>
          </cell>
          <cell r="D2094" t="str">
            <v>Accts Pay</v>
          </cell>
          <cell r="E2094">
            <v>367</v>
          </cell>
          <cell r="F2094" t="str">
            <v>A</v>
          </cell>
          <cell r="G2094" t="str">
            <v>L</v>
          </cell>
          <cell r="H2094" t="str">
            <v>Y</v>
          </cell>
          <cell r="I2094" t="str">
            <v>LNA</v>
          </cell>
          <cell r="J2094">
            <v>0</v>
          </cell>
          <cell r="K2094" t="str">
            <v>Accounts Payable</v>
          </cell>
          <cell r="L2094" t="str">
            <v xml:space="preserve"> </v>
          </cell>
          <cell r="M2094" t="str">
            <v xml:space="preserve"> </v>
          </cell>
          <cell r="N2094">
            <v>0</v>
          </cell>
          <cell r="O2094" t="str">
            <v xml:space="preserve"> </v>
          </cell>
          <cell r="P2094">
            <v>0</v>
          </cell>
          <cell r="Q2094">
            <v>0</v>
          </cell>
          <cell r="R2094" t="str">
            <v xml:space="preserve"> </v>
          </cell>
          <cell r="S2094" t="str">
            <v xml:space="preserve"> </v>
          </cell>
        </row>
        <row r="2095">
          <cell r="B2095">
            <v>207110</v>
          </cell>
          <cell r="C2095" t="str">
            <v>AcctsPayDuetoFundP</v>
          </cell>
          <cell r="D2095" t="str">
            <v>APFundP</v>
          </cell>
          <cell r="E2095">
            <v>36892</v>
          </cell>
          <cell r="F2095" t="str">
            <v>A</v>
          </cell>
          <cell r="G2095" t="str">
            <v>L</v>
          </cell>
          <cell r="H2095" t="str">
            <v>N</v>
          </cell>
          <cell r="I2095" t="str">
            <v>LNA</v>
          </cell>
          <cell r="J2095">
            <v>0</v>
          </cell>
          <cell r="K2095" t="str">
            <v>Accounts Payable</v>
          </cell>
          <cell r="L2095" t="str">
            <v xml:space="preserve"> </v>
          </cell>
          <cell r="M2095" t="str">
            <v xml:space="preserve"> </v>
          </cell>
          <cell r="N2095">
            <v>0</v>
          </cell>
          <cell r="O2095" t="str">
            <v xml:space="preserve"> </v>
          </cell>
          <cell r="P2095">
            <v>0</v>
          </cell>
          <cell r="Q2095">
            <v>0</v>
          </cell>
          <cell r="R2095" t="str">
            <v xml:space="preserve"> </v>
          </cell>
          <cell r="S2095" t="str">
            <v xml:space="preserve"> </v>
          </cell>
        </row>
        <row r="2096">
          <cell r="B2096">
            <v>207110</v>
          </cell>
          <cell r="C2096" t="str">
            <v>AcctsPayDuetoFundP</v>
          </cell>
          <cell r="D2096" t="str">
            <v>APFundP</v>
          </cell>
          <cell r="E2096">
            <v>367</v>
          </cell>
          <cell r="F2096" t="str">
            <v>I</v>
          </cell>
          <cell r="G2096" t="str">
            <v>L</v>
          </cell>
          <cell r="H2096" t="str">
            <v>N</v>
          </cell>
          <cell r="I2096" t="str">
            <v>LNA</v>
          </cell>
          <cell r="J2096">
            <v>0</v>
          </cell>
          <cell r="K2096" t="str">
            <v>Accounts Payable</v>
          </cell>
          <cell r="L2096" t="str">
            <v xml:space="preserve"> </v>
          </cell>
          <cell r="M2096" t="str">
            <v xml:space="preserve"> </v>
          </cell>
          <cell r="N2096">
            <v>0</v>
          </cell>
          <cell r="O2096" t="str">
            <v xml:space="preserve"> </v>
          </cell>
          <cell r="P2096">
            <v>0</v>
          </cell>
          <cell r="Q2096">
            <v>0</v>
          </cell>
          <cell r="R2096" t="str">
            <v xml:space="preserve"> </v>
          </cell>
          <cell r="S2096" t="str">
            <v xml:space="preserve"> </v>
          </cell>
        </row>
        <row r="2097">
          <cell r="B2097">
            <v>207115</v>
          </cell>
          <cell r="C2097" t="str">
            <v>AcctsPayDuetoCDMS</v>
          </cell>
          <cell r="D2097" t="str">
            <v>APCDMS</v>
          </cell>
          <cell r="E2097">
            <v>36892</v>
          </cell>
          <cell r="F2097" t="str">
            <v>A</v>
          </cell>
          <cell r="G2097" t="str">
            <v>L</v>
          </cell>
          <cell r="H2097" t="str">
            <v>N</v>
          </cell>
          <cell r="I2097" t="str">
            <v>LNA</v>
          </cell>
          <cell r="J2097">
            <v>0</v>
          </cell>
          <cell r="K2097" t="str">
            <v>Accounts Payable</v>
          </cell>
          <cell r="L2097" t="str">
            <v xml:space="preserve"> </v>
          </cell>
          <cell r="M2097" t="str">
            <v xml:space="preserve"> </v>
          </cell>
          <cell r="N2097">
            <v>0</v>
          </cell>
          <cell r="O2097" t="str">
            <v xml:space="preserve"> </v>
          </cell>
          <cell r="P2097">
            <v>0</v>
          </cell>
          <cell r="Q2097">
            <v>0</v>
          </cell>
          <cell r="R2097" t="str">
            <v xml:space="preserve"> </v>
          </cell>
          <cell r="S2097" t="str">
            <v xml:space="preserve"> </v>
          </cell>
        </row>
        <row r="2098">
          <cell r="B2098">
            <v>207115</v>
          </cell>
          <cell r="C2098" t="str">
            <v>AcctsPayDuetoCDMS</v>
          </cell>
          <cell r="D2098" t="str">
            <v>APCDMS</v>
          </cell>
          <cell r="E2098">
            <v>367</v>
          </cell>
          <cell r="F2098" t="str">
            <v>I</v>
          </cell>
          <cell r="G2098" t="str">
            <v>L</v>
          </cell>
          <cell r="H2098" t="str">
            <v>N</v>
          </cell>
          <cell r="I2098" t="str">
            <v>LNA</v>
          </cell>
          <cell r="J2098">
            <v>0</v>
          </cell>
          <cell r="K2098" t="str">
            <v>Accounts Payable</v>
          </cell>
          <cell r="L2098" t="str">
            <v xml:space="preserve"> </v>
          </cell>
          <cell r="M2098" t="str">
            <v xml:space="preserve"> </v>
          </cell>
          <cell r="N2098">
            <v>0</v>
          </cell>
          <cell r="O2098" t="str">
            <v xml:space="preserve"> </v>
          </cell>
          <cell r="P2098">
            <v>0</v>
          </cell>
          <cell r="Q2098">
            <v>0</v>
          </cell>
          <cell r="R2098" t="str">
            <v xml:space="preserve"> </v>
          </cell>
          <cell r="S2098" t="str">
            <v xml:space="preserve"> </v>
          </cell>
        </row>
        <row r="2099">
          <cell r="B2099">
            <v>207120</v>
          </cell>
          <cell r="C2099" t="str">
            <v>AcctsPayDuetoMHI</v>
          </cell>
          <cell r="D2099" t="str">
            <v>APMHI</v>
          </cell>
          <cell r="E2099">
            <v>36892</v>
          </cell>
          <cell r="F2099" t="str">
            <v>A</v>
          </cell>
          <cell r="G2099" t="str">
            <v>L</v>
          </cell>
          <cell r="H2099" t="str">
            <v>N</v>
          </cell>
          <cell r="I2099" t="str">
            <v>LNA</v>
          </cell>
          <cell r="J2099">
            <v>0</v>
          </cell>
          <cell r="K2099" t="str">
            <v>Accounts Payable</v>
          </cell>
          <cell r="L2099" t="str">
            <v xml:space="preserve"> </v>
          </cell>
          <cell r="M2099" t="str">
            <v xml:space="preserve"> </v>
          </cell>
          <cell r="N2099">
            <v>0</v>
          </cell>
          <cell r="O2099" t="str">
            <v xml:space="preserve"> </v>
          </cell>
          <cell r="P2099">
            <v>0</v>
          </cell>
          <cell r="Q2099">
            <v>0</v>
          </cell>
          <cell r="R2099" t="str">
            <v xml:space="preserve"> </v>
          </cell>
          <cell r="S2099" t="str">
            <v xml:space="preserve"> </v>
          </cell>
        </row>
        <row r="2100">
          <cell r="B2100">
            <v>207120</v>
          </cell>
          <cell r="C2100" t="str">
            <v>AcctsPayDuetoMHI</v>
          </cell>
          <cell r="D2100" t="str">
            <v>APMHI</v>
          </cell>
          <cell r="E2100">
            <v>367</v>
          </cell>
          <cell r="F2100" t="str">
            <v>I</v>
          </cell>
          <cell r="G2100" t="str">
            <v>L</v>
          </cell>
          <cell r="H2100" t="str">
            <v>N</v>
          </cell>
          <cell r="I2100" t="str">
            <v>LNA</v>
          </cell>
          <cell r="J2100">
            <v>0</v>
          </cell>
          <cell r="K2100" t="str">
            <v>Accounts Payable</v>
          </cell>
          <cell r="L2100" t="str">
            <v xml:space="preserve"> </v>
          </cell>
          <cell r="M2100" t="str">
            <v xml:space="preserve"> </v>
          </cell>
          <cell r="N2100">
            <v>0</v>
          </cell>
          <cell r="O2100" t="str">
            <v xml:space="preserve"> </v>
          </cell>
          <cell r="P2100">
            <v>0</v>
          </cell>
          <cell r="Q2100">
            <v>0</v>
          </cell>
          <cell r="R2100" t="str">
            <v xml:space="preserve"> </v>
          </cell>
          <cell r="S2100" t="str">
            <v xml:space="preserve"> </v>
          </cell>
        </row>
        <row r="2101">
          <cell r="B2101">
            <v>207125</v>
          </cell>
          <cell r="C2101" t="str">
            <v>Accts Pay HSD Checks OS</v>
          </cell>
          <cell r="D2101" t="str">
            <v>AP HSD Chk</v>
          </cell>
          <cell r="E2101">
            <v>367</v>
          </cell>
          <cell r="F2101" t="str">
            <v>A</v>
          </cell>
          <cell r="G2101" t="str">
            <v>L</v>
          </cell>
          <cell r="H2101" t="str">
            <v>Y</v>
          </cell>
          <cell r="I2101" t="str">
            <v>LNA</v>
          </cell>
          <cell r="J2101" t="str">
            <v>System Generated-Do Not Use</v>
          </cell>
          <cell r="K2101" t="str">
            <v>Accounts Payable</v>
          </cell>
          <cell r="L2101" t="str">
            <v xml:space="preserve"> </v>
          </cell>
          <cell r="M2101" t="str">
            <v xml:space="preserve"> </v>
          </cell>
          <cell r="N2101">
            <v>0</v>
          </cell>
          <cell r="O2101" t="str">
            <v xml:space="preserve"> </v>
          </cell>
          <cell r="P2101">
            <v>0</v>
          </cell>
          <cell r="Q2101">
            <v>0</v>
          </cell>
          <cell r="R2101" t="str">
            <v xml:space="preserve"> </v>
          </cell>
          <cell r="S2101" t="str">
            <v xml:space="preserve"> </v>
          </cell>
        </row>
        <row r="2102">
          <cell r="B2102">
            <v>207126</v>
          </cell>
          <cell r="C2102" t="str">
            <v>IBNR Claims Payable</v>
          </cell>
          <cell r="D2102" t="str">
            <v>IBNRCMPay</v>
          </cell>
          <cell r="E2102">
            <v>367</v>
          </cell>
          <cell r="F2102" t="str">
            <v>A</v>
          </cell>
          <cell r="G2102" t="str">
            <v>L</v>
          </cell>
          <cell r="H2102" t="str">
            <v>N</v>
          </cell>
          <cell r="I2102" t="str">
            <v>LNA</v>
          </cell>
          <cell r="J2102">
            <v>0</v>
          </cell>
          <cell r="K2102">
            <v>0</v>
          </cell>
          <cell r="L2102">
            <v>0</v>
          </cell>
          <cell r="M2102">
            <v>0</v>
          </cell>
          <cell r="N2102">
            <v>0</v>
          </cell>
          <cell r="O2102">
            <v>0</v>
          </cell>
          <cell r="P2102">
            <v>0</v>
          </cell>
          <cell r="Q2102">
            <v>0</v>
          </cell>
          <cell r="R2102">
            <v>0</v>
          </cell>
          <cell r="S2102">
            <v>0</v>
          </cell>
        </row>
        <row r="2103">
          <cell r="B2103">
            <v>207127</v>
          </cell>
          <cell r="C2103" t="str">
            <v>IBNR  SF</v>
          </cell>
          <cell r="D2103" t="str">
            <v>IBNR SF</v>
          </cell>
          <cell r="E2103">
            <v>367</v>
          </cell>
          <cell r="F2103" t="str">
            <v>A</v>
          </cell>
          <cell r="G2103" t="str">
            <v>L</v>
          </cell>
          <cell r="H2103" t="str">
            <v>N</v>
          </cell>
          <cell r="I2103" t="str">
            <v>LNA</v>
          </cell>
          <cell r="J2103">
            <v>0</v>
          </cell>
          <cell r="K2103">
            <v>0</v>
          </cell>
          <cell r="L2103">
            <v>0</v>
          </cell>
          <cell r="M2103">
            <v>0</v>
          </cell>
          <cell r="N2103">
            <v>0</v>
          </cell>
          <cell r="O2103">
            <v>0</v>
          </cell>
          <cell r="P2103">
            <v>0</v>
          </cell>
          <cell r="Q2103">
            <v>0</v>
          </cell>
          <cell r="R2103">
            <v>0</v>
          </cell>
          <cell r="S2103">
            <v>0</v>
          </cell>
        </row>
        <row r="2104">
          <cell r="B2104">
            <v>207128</v>
          </cell>
          <cell r="C2104" t="str">
            <v>IBNR Pharmacy</v>
          </cell>
          <cell r="D2104" t="str">
            <v>IBNR Pharm</v>
          </cell>
          <cell r="E2104">
            <v>367</v>
          </cell>
          <cell r="F2104" t="str">
            <v>A</v>
          </cell>
          <cell r="G2104" t="str">
            <v>L</v>
          </cell>
          <cell r="H2104" t="str">
            <v>N</v>
          </cell>
          <cell r="I2104" t="str">
            <v>LNA</v>
          </cell>
          <cell r="J2104">
            <v>0</v>
          </cell>
          <cell r="K2104">
            <v>0</v>
          </cell>
          <cell r="L2104">
            <v>0</v>
          </cell>
          <cell r="M2104">
            <v>0</v>
          </cell>
          <cell r="N2104">
            <v>0</v>
          </cell>
          <cell r="O2104">
            <v>0</v>
          </cell>
          <cell r="P2104">
            <v>0</v>
          </cell>
          <cell r="Q2104">
            <v>0</v>
          </cell>
          <cell r="R2104">
            <v>0</v>
          </cell>
          <cell r="S2104">
            <v>0</v>
          </cell>
        </row>
        <row r="2105">
          <cell r="B2105">
            <v>210000</v>
          </cell>
          <cell r="C2105" t="str">
            <v>AR Credit Balances</v>
          </cell>
          <cell r="D2105" t="str">
            <v>AR Credit</v>
          </cell>
          <cell r="E2105">
            <v>367</v>
          </cell>
          <cell r="F2105" t="str">
            <v>A</v>
          </cell>
          <cell r="G2105" t="str">
            <v>L</v>
          </cell>
          <cell r="H2105" t="str">
            <v>N</v>
          </cell>
          <cell r="I2105" t="str">
            <v>LNA</v>
          </cell>
          <cell r="J2105">
            <v>0</v>
          </cell>
          <cell r="K2105">
            <v>0</v>
          </cell>
          <cell r="L2105" t="str">
            <v xml:space="preserve"> </v>
          </cell>
          <cell r="M2105" t="str">
            <v xml:space="preserve"> </v>
          </cell>
          <cell r="N2105">
            <v>0</v>
          </cell>
          <cell r="O2105" t="str">
            <v xml:space="preserve"> </v>
          </cell>
          <cell r="P2105">
            <v>0</v>
          </cell>
          <cell r="Q2105">
            <v>0</v>
          </cell>
          <cell r="R2105" t="str">
            <v xml:space="preserve"> </v>
          </cell>
          <cell r="S2105" t="str">
            <v xml:space="preserve"> </v>
          </cell>
        </row>
        <row r="2106">
          <cell r="B2106">
            <v>210005</v>
          </cell>
          <cell r="C2106" t="str">
            <v>Overcontractualization AR</v>
          </cell>
          <cell r="D2106" t="str">
            <v>OvercntAP</v>
          </cell>
          <cell r="E2106">
            <v>367</v>
          </cell>
          <cell r="F2106" t="str">
            <v>A</v>
          </cell>
          <cell r="G2106" t="str">
            <v>L</v>
          </cell>
          <cell r="H2106" t="str">
            <v>N</v>
          </cell>
          <cell r="I2106" t="str">
            <v>LNA</v>
          </cell>
          <cell r="J2106">
            <v>0</v>
          </cell>
          <cell r="K2106">
            <v>0</v>
          </cell>
          <cell r="L2106" t="str">
            <v xml:space="preserve"> </v>
          </cell>
          <cell r="M2106" t="str">
            <v xml:space="preserve"> </v>
          </cell>
          <cell r="N2106">
            <v>0</v>
          </cell>
          <cell r="O2106" t="str">
            <v xml:space="preserve"> </v>
          </cell>
          <cell r="P2106">
            <v>0</v>
          </cell>
          <cell r="Q2106">
            <v>0</v>
          </cell>
          <cell r="R2106" t="str">
            <v xml:space="preserve"> </v>
          </cell>
          <cell r="S2106" t="str">
            <v xml:space="preserve"> </v>
          </cell>
        </row>
        <row r="2107">
          <cell r="B2107">
            <v>212000</v>
          </cell>
          <cell r="C2107" t="str">
            <v>Payroll Liability</v>
          </cell>
          <cell r="D2107" t="str">
            <v>Payroll Li</v>
          </cell>
          <cell r="E2107">
            <v>367</v>
          </cell>
          <cell r="F2107" t="str">
            <v>A</v>
          </cell>
          <cell r="G2107" t="str">
            <v>L</v>
          </cell>
          <cell r="H2107" t="str">
            <v>N</v>
          </cell>
          <cell r="I2107" t="str">
            <v>LNA</v>
          </cell>
          <cell r="J2107">
            <v>0</v>
          </cell>
          <cell r="K2107">
            <v>0</v>
          </cell>
          <cell r="L2107" t="str">
            <v xml:space="preserve"> </v>
          </cell>
          <cell r="M2107" t="str">
            <v xml:space="preserve"> </v>
          </cell>
          <cell r="N2107">
            <v>0</v>
          </cell>
          <cell r="O2107" t="str">
            <v xml:space="preserve"> </v>
          </cell>
          <cell r="P2107">
            <v>0</v>
          </cell>
          <cell r="Q2107">
            <v>0</v>
          </cell>
          <cell r="R2107" t="str">
            <v xml:space="preserve"> </v>
          </cell>
          <cell r="S2107" t="str">
            <v xml:space="preserve"> </v>
          </cell>
        </row>
        <row r="2108">
          <cell r="B2108">
            <v>212005</v>
          </cell>
          <cell r="C2108" t="str">
            <v>Accrued SalariesandWages</v>
          </cell>
          <cell r="D2108" t="str">
            <v>Accrued Sa</v>
          </cell>
          <cell r="E2108">
            <v>367</v>
          </cell>
          <cell r="F2108" t="str">
            <v>A</v>
          </cell>
          <cell r="G2108" t="str">
            <v>L</v>
          </cell>
          <cell r="H2108" t="str">
            <v>N</v>
          </cell>
          <cell r="I2108" t="str">
            <v>LNA</v>
          </cell>
          <cell r="J2108">
            <v>0</v>
          </cell>
          <cell r="K2108">
            <v>0</v>
          </cell>
          <cell r="L2108" t="str">
            <v xml:space="preserve"> </v>
          </cell>
          <cell r="M2108" t="str">
            <v xml:space="preserve"> </v>
          </cell>
          <cell r="N2108">
            <v>0</v>
          </cell>
          <cell r="O2108" t="str">
            <v xml:space="preserve"> </v>
          </cell>
          <cell r="P2108">
            <v>0</v>
          </cell>
          <cell r="Q2108">
            <v>0</v>
          </cell>
          <cell r="R2108" t="str">
            <v xml:space="preserve"> </v>
          </cell>
          <cell r="S2108" t="str">
            <v xml:space="preserve"> </v>
          </cell>
        </row>
        <row r="2109">
          <cell r="B2109">
            <v>212010</v>
          </cell>
          <cell r="C2109" t="str">
            <v>Accrued TempContract Labor</v>
          </cell>
          <cell r="D2109" t="str">
            <v>Accrued Te</v>
          </cell>
          <cell r="E2109">
            <v>367</v>
          </cell>
          <cell r="F2109" t="str">
            <v>A</v>
          </cell>
          <cell r="G2109" t="str">
            <v>L</v>
          </cell>
          <cell r="H2109" t="str">
            <v>N</v>
          </cell>
          <cell r="I2109" t="str">
            <v>LNA</v>
          </cell>
          <cell r="J2109">
            <v>0</v>
          </cell>
          <cell r="K2109">
            <v>0</v>
          </cell>
          <cell r="L2109" t="str">
            <v xml:space="preserve"> </v>
          </cell>
          <cell r="M2109" t="str">
            <v xml:space="preserve"> </v>
          </cell>
          <cell r="N2109">
            <v>0</v>
          </cell>
          <cell r="O2109" t="str">
            <v xml:space="preserve"> </v>
          </cell>
          <cell r="P2109">
            <v>0</v>
          </cell>
          <cell r="Q2109">
            <v>0</v>
          </cell>
          <cell r="R2109" t="str">
            <v xml:space="preserve"> </v>
          </cell>
          <cell r="S2109" t="str">
            <v xml:space="preserve"> </v>
          </cell>
        </row>
        <row r="2110">
          <cell r="B2110">
            <v>212015</v>
          </cell>
          <cell r="C2110" t="str">
            <v>Accrued Agency Nurses</v>
          </cell>
          <cell r="D2110" t="str">
            <v>Accrued Ag</v>
          </cell>
          <cell r="E2110">
            <v>367</v>
          </cell>
          <cell r="F2110" t="str">
            <v>A</v>
          </cell>
          <cell r="G2110" t="str">
            <v>L</v>
          </cell>
          <cell r="H2110" t="str">
            <v>N</v>
          </cell>
          <cell r="I2110" t="str">
            <v>LNA</v>
          </cell>
          <cell r="J2110">
            <v>0</v>
          </cell>
          <cell r="K2110">
            <v>0</v>
          </cell>
          <cell r="L2110" t="str">
            <v xml:space="preserve"> </v>
          </cell>
          <cell r="M2110" t="str">
            <v xml:space="preserve"> </v>
          </cell>
          <cell r="N2110">
            <v>0</v>
          </cell>
          <cell r="O2110" t="str">
            <v xml:space="preserve"> </v>
          </cell>
          <cell r="P2110">
            <v>0</v>
          </cell>
          <cell r="Q2110">
            <v>0</v>
          </cell>
          <cell r="R2110" t="str">
            <v xml:space="preserve"> </v>
          </cell>
          <cell r="S2110" t="str">
            <v xml:space="preserve"> </v>
          </cell>
        </row>
        <row r="2111">
          <cell r="B2111">
            <v>212020</v>
          </cell>
          <cell r="C2111" t="str">
            <v>Accrued AtRisk Compensation</v>
          </cell>
          <cell r="D2111" t="str">
            <v>Accrued At</v>
          </cell>
          <cell r="E2111">
            <v>367</v>
          </cell>
          <cell r="F2111" t="str">
            <v>A</v>
          </cell>
          <cell r="G2111" t="str">
            <v>L</v>
          </cell>
          <cell r="H2111" t="str">
            <v>N</v>
          </cell>
          <cell r="I2111" t="str">
            <v>LNA</v>
          </cell>
          <cell r="J2111">
            <v>0</v>
          </cell>
          <cell r="K2111">
            <v>0</v>
          </cell>
          <cell r="L2111" t="str">
            <v xml:space="preserve"> </v>
          </cell>
          <cell r="M2111" t="str">
            <v xml:space="preserve"> </v>
          </cell>
          <cell r="N2111">
            <v>0</v>
          </cell>
          <cell r="O2111" t="str">
            <v xml:space="preserve"> </v>
          </cell>
          <cell r="P2111">
            <v>0</v>
          </cell>
          <cell r="Q2111">
            <v>0</v>
          </cell>
          <cell r="R2111" t="str">
            <v xml:space="preserve"> </v>
          </cell>
          <cell r="S2111" t="str">
            <v xml:space="preserve"> </v>
          </cell>
        </row>
        <row r="2112">
          <cell r="B2112">
            <v>212025</v>
          </cell>
          <cell r="C2112" t="str">
            <v>Accrued Executive AtRisk Comp</v>
          </cell>
          <cell r="D2112" t="str">
            <v>Accrued Ex</v>
          </cell>
          <cell r="E2112">
            <v>367</v>
          </cell>
          <cell r="F2112" t="str">
            <v>A</v>
          </cell>
          <cell r="G2112" t="str">
            <v>L</v>
          </cell>
          <cell r="H2112" t="str">
            <v>N</v>
          </cell>
          <cell r="I2112" t="str">
            <v>LNA</v>
          </cell>
          <cell r="J2112">
            <v>0</v>
          </cell>
          <cell r="K2112">
            <v>0</v>
          </cell>
          <cell r="L2112" t="str">
            <v xml:space="preserve"> </v>
          </cell>
          <cell r="M2112" t="str">
            <v xml:space="preserve"> </v>
          </cell>
          <cell r="N2112">
            <v>0</v>
          </cell>
          <cell r="O2112" t="str">
            <v xml:space="preserve"> </v>
          </cell>
          <cell r="P2112">
            <v>0</v>
          </cell>
          <cell r="Q2112">
            <v>0</v>
          </cell>
          <cell r="R2112" t="str">
            <v xml:space="preserve"> </v>
          </cell>
          <cell r="S2112" t="str">
            <v xml:space="preserve"> </v>
          </cell>
        </row>
        <row r="2113">
          <cell r="B2113">
            <v>212030</v>
          </cell>
          <cell r="C2113" t="str">
            <v>Accrued Phys AtRisk Comp</v>
          </cell>
          <cell r="D2113" t="str">
            <v>Accrued Ph</v>
          </cell>
          <cell r="E2113">
            <v>367</v>
          </cell>
          <cell r="F2113" t="str">
            <v>A</v>
          </cell>
          <cell r="G2113" t="str">
            <v>L</v>
          </cell>
          <cell r="H2113" t="str">
            <v>N</v>
          </cell>
          <cell r="I2113" t="str">
            <v>LNA</v>
          </cell>
          <cell r="J2113">
            <v>0</v>
          </cell>
          <cell r="K2113">
            <v>0</v>
          </cell>
          <cell r="L2113" t="str">
            <v xml:space="preserve"> </v>
          </cell>
          <cell r="M2113" t="str">
            <v xml:space="preserve"> </v>
          </cell>
          <cell r="N2113">
            <v>0</v>
          </cell>
          <cell r="O2113" t="str">
            <v xml:space="preserve"> </v>
          </cell>
          <cell r="P2113">
            <v>0</v>
          </cell>
          <cell r="Q2113">
            <v>0</v>
          </cell>
          <cell r="R2113" t="str">
            <v xml:space="preserve"> </v>
          </cell>
          <cell r="S2113" t="str">
            <v xml:space="preserve"> </v>
          </cell>
        </row>
        <row r="2114">
          <cell r="B2114">
            <v>212035</v>
          </cell>
          <cell r="C2114" t="str">
            <v>Accrued Severance</v>
          </cell>
          <cell r="D2114" t="str">
            <v>Accrued Se</v>
          </cell>
          <cell r="E2114">
            <v>367</v>
          </cell>
          <cell r="F2114" t="str">
            <v>A</v>
          </cell>
          <cell r="G2114" t="str">
            <v>L</v>
          </cell>
          <cell r="H2114" t="str">
            <v>N</v>
          </cell>
          <cell r="I2114" t="str">
            <v>LNA</v>
          </cell>
          <cell r="J2114">
            <v>0</v>
          </cell>
          <cell r="K2114">
            <v>0</v>
          </cell>
          <cell r="L2114" t="str">
            <v xml:space="preserve"> </v>
          </cell>
          <cell r="M2114" t="str">
            <v xml:space="preserve"> </v>
          </cell>
          <cell r="N2114">
            <v>0</v>
          </cell>
          <cell r="O2114" t="str">
            <v xml:space="preserve"> </v>
          </cell>
          <cell r="P2114">
            <v>0</v>
          </cell>
          <cell r="Q2114">
            <v>0</v>
          </cell>
          <cell r="R2114" t="str">
            <v xml:space="preserve"> </v>
          </cell>
          <cell r="S2114" t="str">
            <v xml:space="preserve"> </v>
          </cell>
        </row>
        <row r="2115">
          <cell r="B2115">
            <v>212040</v>
          </cell>
          <cell r="C2115" t="str">
            <v>AccruedSeveranceLT</v>
          </cell>
          <cell r="D2115" t="str">
            <v>AccruedSev</v>
          </cell>
          <cell r="E2115">
            <v>367</v>
          </cell>
          <cell r="F2115" t="str">
            <v>A</v>
          </cell>
          <cell r="G2115" t="str">
            <v>L</v>
          </cell>
          <cell r="H2115" t="str">
            <v>N</v>
          </cell>
          <cell r="I2115" t="str">
            <v>LNA</v>
          </cell>
          <cell r="J2115">
            <v>0</v>
          </cell>
          <cell r="K2115">
            <v>0</v>
          </cell>
          <cell r="L2115" t="str">
            <v xml:space="preserve"> </v>
          </cell>
          <cell r="M2115" t="str">
            <v xml:space="preserve"> </v>
          </cell>
          <cell r="N2115">
            <v>0</v>
          </cell>
          <cell r="O2115" t="str">
            <v xml:space="preserve"> </v>
          </cell>
          <cell r="P2115">
            <v>0</v>
          </cell>
          <cell r="Q2115">
            <v>0</v>
          </cell>
          <cell r="R2115" t="str">
            <v xml:space="preserve"> </v>
          </cell>
          <cell r="S2115" t="str">
            <v xml:space="preserve"> </v>
          </cell>
        </row>
        <row r="2116">
          <cell r="B2116">
            <v>212045</v>
          </cell>
          <cell r="C2116" t="str">
            <v>AccruedSeveranceST</v>
          </cell>
          <cell r="D2116" t="str">
            <v>AccruedSev</v>
          </cell>
          <cell r="E2116">
            <v>367</v>
          </cell>
          <cell r="F2116" t="str">
            <v>A</v>
          </cell>
          <cell r="G2116" t="str">
            <v>L</v>
          </cell>
          <cell r="H2116" t="str">
            <v>N</v>
          </cell>
          <cell r="I2116" t="str">
            <v>LNA</v>
          </cell>
          <cell r="J2116">
            <v>0</v>
          </cell>
          <cell r="K2116">
            <v>0</v>
          </cell>
          <cell r="L2116" t="str">
            <v xml:space="preserve"> </v>
          </cell>
          <cell r="M2116" t="str">
            <v xml:space="preserve"> </v>
          </cell>
          <cell r="N2116">
            <v>0</v>
          </cell>
          <cell r="O2116" t="str">
            <v xml:space="preserve"> </v>
          </cell>
          <cell r="P2116">
            <v>0</v>
          </cell>
          <cell r="Q2116">
            <v>0</v>
          </cell>
          <cell r="R2116" t="str">
            <v xml:space="preserve"> </v>
          </cell>
          <cell r="S2116" t="str">
            <v xml:space="preserve"> </v>
          </cell>
        </row>
        <row r="2117">
          <cell r="B2117">
            <v>212050</v>
          </cell>
          <cell r="C2117" t="str">
            <v>Accrued Longevity</v>
          </cell>
          <cell r="D2117" t="str">
            <v>Accrued Lo</v>
          </cell>
          <cell r="E2117">
            <v>367</v>
          </cell>
          <cell r="F2117" t="str">
            <v>A</v>
          </cell>
          <cell r="G2117" t="str">
            <v>L</v>
          </cell>
          <cell r="H2117" t="str">
            <v>N</v>
          </cell>
          <cell r="I2117" t="str">
            <v>LNA</v>
          </cell>
          <cell r="J2117">
            <v>0</v>
          </cell>
          <cell r="K2117">
            <v>0</v>
          </cell>
          <cell r="L2117" t="str">
            <v xml:space="preserve"> </v>
          </cell>
          <cell r="M2117" t="str">
            <v xml:space="preserve"> </v>
          </cell>
          <cell r="N2117">
            <v>0</v>
          </cell>
          <cell r="O2117" t="str">
            <v xml:space="preserve"> </v>
          </cell>
          <cell r="P2117">
            <v>0</v>
          </cell>
          <cell r="Q2117">
            <v>0</v>
          </cell>
          <cell r="R2117" t="str">
            <v xml:space="preserve"> </v>
          </cell>
          <cell r="S2117" t="str">
            <v xml:space="preserve"> </v>
          </cell>
        </row>
        <row r="2118">
          <cell r="B2118">
            <v>213000</v>
          </cell>
          <cell r="C2118" t="str">
            <v>401K Contribution Employer</v>
          </cell>
          <cell r="D2118" t="str">
            <v>401K Contr</v>
          </cell>
          <cell r="E2118">
            <v>367</v>
          </cell>
          <cell r="F2118" t="str">
            <v>A</v>
          </cell>
          <cell r="G2118" t="str">
            <v>L</v>
          </cell>
          <cell r="H2118" t="str">
            <v>N</v>
          </cell>
          <cell r="I2118" t="str">
            <v>LNA</v>
          </cell>
          <cell r="J2118">
            <v>0</v>
          </cell>
          <cell r="K2118">
            <v>0</v>
          </cell>
          <cell r="L2118" t="str">
            <v xml:space="preserve"> </v>
          </cell>
          <cell r="M2118" t="str">
            <v xml:space="preserve"> </v>
          </cell>
          <cell r="N2118">
            <v>0</v>
          </cell>
          <cell r="O2118" t="str">
            <v xml:space="preserve"> </v>
          </cell>
          <cell r="P2118">
            <v>0</v>
          </cell>
          <cell r="Q2118">
            <v>0</v>
          </cell>
          <cell r="R2118" t="str">
            <v xml:space="preserve"> </v>
          </cell>
          <cell r="S2118" t="str">
            <v xml:space="preserve"> </v>
          </cell>
        </row>
        <row r="2119">
          <cell r="B2119">
            <v>213005</v>
          </cell>
          <cell r="C2119" t="str">
            <v>403BMatch401aContribEmployer</v>
          </cell>
          <cell r="D2119" t="str">
            <v>403BMatch(</v>
          </cell>
          <cell r="E2119">
            <v>367</v>
          </cell>
          <cell r="F2119" t="str">
            <v>A</v>
          </cell>
          <cell r="G2119" t="str">
            <v>L</v>
          </cell>
          <cell r="H2119" t="str">
            <v>N</v>
          </cell>
          <cell r="I2119" t="str">
            <v>LNA</v>
          </cell>
          <cell r="J2119">
            <v>0</v>
          </cell>
          <cell r="K2119">
            <v>0</v>
          </cell>
          <cell r="L2119" t="str">
            <v xml:space="preserve"> </v>
          </cell>
          <cell r="M2119" t="str">
            <v xml:space="preserve"> </v>
          </cell>
          <cell r="N2119">
            <v>0</v>
          </cell>
          <cell r="O2119" t="str">
            <v xml:space="preserve"> </v>
          </cell>
          <cell r="P2119">
            <v>0</v>
          </cell>
          <cell r="Q2119">
            <v>0</v>
          </cell>
          <cell r="R2119" t="str">
            <v xml:space="preserve"> </v>
          </cell>
          <cell r="S2119" t="str">
            <v xml:space="preserve"> </v>
          </cell>
        </row>
        <row r="2120">
          <cell r="B2120">
            <v>213010</v>
          </cell>
          <cell r="C2120" t="str">
            <v>AccruedHealthBenefitsEmployer</v>
          </cell>
          <cell r="D2120" t="str">
            <v>AccruedHea</v>
          </cell>
          <cell r="E2120">
            <v>367</v>
          </cell>
          <cell r="F2120" t="str">
            <v>A</v>
          </cell>
          <cell r="G2120" t="str">
            <v>L</v>
          </cell>
          <cell r="H2120" t="str">
            <v>N</v>
          </cell>
          <cell r="I2120" t="str">
            <v>LNA</v>
          </cell>
          <cell r="J2120">
            <v>0</v>
          </cell>
          <cell r="K2120">
            <v>0</v>
          </cell>
          <cell r="L2120" t="str">
            <v xml:space="preserve"> </v>
          </cell>
          <cell r="M2120" t="str">
            <v xml:space="preserve"> </v>
          </cell>
          <cell r="N2120">
            <v>0</v>
          </cell>
          <cell r="O2120" t="str">
            <v xml:space="preserve"> </v>
          </cell>
          <cell r="P2120">
            <v>0</v>
          </cell>
          <cell r="Q2120">
            <v>0</v>
          </cell>
          <cell r="R2120" t="str">
            <v xml:space="preserve"> </v>
          </cell>
          <cell r="S2120" t="str">
            <v xml:space="preserve"> </v>
          </cell>
        </row>
        <row r="2121">
          <cell r="B2121">
            <v>213015</v>
          </cell>
          <cell r="C2121" t="str">
            <v>Accrued Pension Employer</v>
          </cell>
          <cell r="D2121" t="str">
            <v>Accrued Pe</v>
          </cell>
          <cell r="E2121">
            <v>367</v>
          </cell>
          <cell r="F2121" t="str">
            <v>A</v>
          </cell>
          <cell r="G2121" t="str">
            <v>L</v>
          </cell>
          <cell r="H2121" t="str">
            <v>N</v>
          </cell>
          <cell r="I2121" t="str">
            <v>LNA</v>
          </cell>
          <cell r="J2121">
            <v>0</v>
          </cell>
          <cell r="K2121">
            <v>0</v>
          </cell>
          <cell r="L2121" t="str">
            <v xml:space="preserve"> </v>
          </cell>
          <cell r="M2121" t="str">
            <v xml:space="preserve"> </v>
          </cell>
          <cell r="N2121">
            <v>0</v>
          </cell>
          <cell r="O2121" t="str">
            <v xml:space="preserve"> </v>
          </cell>
          <cell r="P2121">
            <v>0</v>
          </cell>
          <cell r="Q2121">
            <v>0</v>
          </cell>
          <cell r="R2121" t="str">
            <v xml:space="preserve"> </v>
          </cell>
          <cell r="S2121" t="str">
            <v xml:space="preserve"> </v>
          </cell>
        </row>
        <row r="2122">
          <cell r="B2122">
            <v>213020</v>
          </cell>
          <cell r="C2122" t="str">
            <v>FICA Tax AtRisk Comp Accrual</v>
          </cell>
          <cell r="D2122" t="str">
            <v>FICA Tax A</v>
          </cell>
          <cell r="E2122">
            <v>367</v>
          </cell>
          <cell r="F2122" t="str">
            <v>A</v>
          </cell>
          <cell r="G2122" t="str">
            <v>L</v>
          </cell>
          <cell r="H2122" t="str">
            <v>N</v>
          </cell>
          <cell r="I2122" t="str">
            <v>LNA</v>
          </cell>
          <cell r="J2122">
            <v>0</v>
          </cell>
          <cell r="K2122">
            <v>0</v>
          </cell>
          <cell r="L2122" t="str">
            <v xml:space="preserve"> </v>
          </cell>
          <cell r="M2122" t="str">
            <v xml:space="preserve"> </v>
          </cell>
          <cell r="N2122">
            <v>0</v>
          </cell>
          <cell r="O2122" t="str">
            <v xml:space="preserve"> </v>
          </cell>
          <cell r="P2122">
            <v>0</v>
          </cell>
          <cell r="Q2122">
            <v>0</v>
          </cell>
          <cell r="R2122" t="str">
            <v xml:space="preserve"> </v>
          </cell>
          <cell r="S2122" t="str">
            <v xml:space="preserve"> </v>
          </cell>
        </row>
        <row r="2123">
          <cell r="B2123">
            <v>213025</v>
          </cell>
          <cell r="C2123" t="str">
            <v>FICA Tax Employer</v>
          </cell>
          <cell r="D2123" t="str">
            <v>FICA Tax E</v>
          </cell>
          <cell r="E2123">
            <v>367</v>
          </cell>
          <cell r="F2123" t="str">
            <v>A</v>
          </cell>
          <cell r="G2123" t="str">
            <v>L</v>
          </cell>
          <cell r="H2123" t="str">
            <v>N</v>
          </cell>
          <cell r="I2123" t="str">
            <v>LNA</v>
          </cell>
          <cell r="J2123">
            <v>0</v>
          </cell>
          <cell r="K2123">
            <v>0</v>
          </cell>
          <cell r="L2123" t="str">
            <v xml:space="preserve"> </v>
          </cell>
          <cell r="M2123" t="str">
            <v xml:space="preserve"> </v>
          </cell>
          <cell r="N2123">
            <v>0</v>
          </cell>
          <cell r="O2123" t="str">
            <v xml:space="preserve"> </v>
          </cell>
          <cell r="P2123">
            <v>0</v>
          </cell>
          <cell r="Q2123">
            <v>0</v>
          </cell>
          <cell r="R2123" t="str">
            <v xml:space="preserve"> </v>
          </cell>
          <cell r="S2123" t="str">
            <v xml:space="preserve"> </v>
          </cell>
        </row>
        <row r="2124">
          <cell r="B2124">
            <v>213030</v>
          </cell>
          <cell r="C2124" t="str">
            <v>FUTA Tax Employer</v>
          </cell>
          <cell r="D2124" t="str">
            <v>FUTA Tax E</v>
          </cell>
          <cell r="E2124">
            <v>367</v>
          </cell>
          <cell r="F2124" t="str">
            <v>A</v>
          </cell>
          <cell r="G2124" t="str">
            <v>L</v>
          </cell>
          <cell r="H2124" t="str">
            <v>N</v>
          </cell>
          <cell r="I2124" t="str">
            <v>LNA</v>
          </cell>
          <cell r="J2124">
            <v>0</v>
          </cell>
          <cell r="K2124">
            <v>0</v>
          </cell>
          <cell r="L2124" t="str">
            <v xml:space="preserve"> </v>
          </cell>
          <cell r="M2124" t="str">
            <v xml:space="preserve"> </v>
          </cell>
          <cell r="N2124">
            <v>0</v>
          </cell>
          <cell r="O2124" t="str">
            <v xml:space="preserve"> </v>
          </cell>
          <cell r="P2124">
            <v>0</v>
          </cell>
          <cell r="Q2124">
            <v>0</v>
          </cell>
          <cell r="R2124" t="str">
            <v xml:space="preserve"> </v>
          </cell>
          <cell r="S2124" t="str">
            <v xml:space="preserve"> </v>
          </cell>
        </row>
        <row r="2125">
          <cell r="B2125">
            <v>213035</v>
          </cell>
          <cell r="C2125" t="str">
            <v>SUTA Tax Employer</v>
          </cell>
          <cell r="D2125" t="str">
            <v>SUTA Tax E</v>
          </cell>
          <cell r="E2125">
            <v>367</v>
          </cell>
          <cell r="F2125" t="str">
            <v>A</v>
          </cell>
          <cell r="G2125" t="str">
            <v>L</v>
          </cell>
          <cell r="H2125" t="str">
            <v>N</v>
          </cell>
          <cell r="I2125" t="str">
            <v>LNA</v>
          </cell>
          <cell r="J2125">
            <v>0</v>
          </cell>
          <cell r="K2125">
            <v>0</v>
          </cell>
          <cell r="L2125" t="str">
            <v xml:space="preserve"> </v>
          </cell>
          <cell r="M2125" t="str">
            <v xml:space="preserve"> </v>
          </cell>
          <cell r="N2125">
            <v>0</v>
          </cell>
          <cell r="O2125" t="str">
            <v xml:space="preserve"> </v>
          </cell>
          <cell r="P2125">
            <v>0</v>
          </cell>
          <cell r="Q2125">
            <v>0</v>
          </cell>
          <cell r="R2125" t="str">
            <v xml:space="preserve"> </v>
          </cell>
          <cell r="S2125" t="str">
            <v xml:space="preserve"> </v>
          </cell>
        </row>
        <row r="2126">
          <cell r="B2126">
            <v>213040</v>
          </cell>
          <cell r="C2126" t="str">
            <v>Group Ins Payable Employer</v>
          </cell>
          <cell r="D2126" t="str">
            <v>Group Ins</v>
          </cell>
          <cell r="E2126">
            <v>367</v>
          </cell>
          <cell r="F2126" t="str">
            <v>A</v>
          </cell>
          <cell r="G2126" t="str">
            <v>L</v>
          </cell>
          <cell r="H2126" t="str">
            <v>N</v>
          </cell>
          <cell r="I2126" t="str">
            <v>LNA</v>
          </cell>
          <cell r="J2126">
            <v>0</v>
          </cell>
          <cell r="K2126">
            <v>0</v>
          </cell>
          <cell r="L2126" t="str">
            <v xml:space="preserve"> </v>
          </cell>
          <cell r="M2126" t="str">
            <v xml:space="preserve"> </v>
          </cell>
          <cell r="N2126">
            <v>0</v>
          </cell>
          <cell r="O2126" t="str">
            <v xml:space="preserve"> </v>
          </cell>
          <cell r="P2126">
            <v>0</v>
          </cell>
          <cell r="Q2126">
            <v>0</v>
          </cell>
          <cell r="R2126" t="str">
            <v xml:space="preserve"> </v>
          </cell>
          <cell r="S2126" t="str">
            <v xml:space="preserve"> </v>
          </cell>
        </row>
        <row r="2127">
          <cell r="B2127">
            <v>213045</v>
          </cell>
          <cell r="C2127" t="str">
            <v>State PMAT Taxes</v>
          </cell>
          <cell r="D2127" t="str">
            <v>State PMAT</v>
          </cell>
          <cell r="E2127">
            <v>367</v>
          </cell>
          <cell r="F2127" t="str">
            <v>A</v>
          </cell>
          <cell r="G2127" t="str">
            <v>L</v>
          </cell>
          <cell r="H2127" t="str">
            <v>N</v>
          </cell>
          <cell r="I2127" t="str">
            <v>LNA</v>
          </cell>
          <cell r="J2127">
            <v>0</v>
          </cell>
          <cell r="K2127">
            <v>0</v>
          </cell>
          <cell r="L2127" t="str">
            <v xml:space="preserve"> </v>
          </cell>
          <cell r="M2127" t="str">
            <v xml:space="preserve"> </v>
          </cell>
          <cell r="N2127">
            <v>0</v>
          </cell>
          <cell r="O2127" t="str">
            <v xml:space="preserve"> </v>
          </cell>
          <cell r="P2127">
            <v>0</v>
          </cell>
          <cell r="Q2127">
            <v>0</v>
          </cell>
          <cell r="R2127" t="str">
            <v xml:space="preserve"> </v>
          </cell>
          <cell r="S2127" t="str">
            <v xml:space="preserve"> </v>
          </cell>
        </row>
        <row r="2128">
          <cell r="B2128">
            <v>214000</v>
          </cell>
          <cell r="C2128" t="str">
            <v>401K Withholding</v>
          </cell>
          <cell r="D2128" t="str">
            <v>401K Withh</v>
          </cell>
          <cell r="E2128">
            <v>367</v>
          </cell>
          <cell r="F2128" t="str">
            <v>A</v>
          </cell>
          <cell r="G2128" t="str">
            <v>L</v>
          </cell>
          <cell r="H2128" t="str">
            <v>N</v>
          </cell>
          <cell r="I2128" t="str">
            <v>LNA</v>
          </cell>
          <cell r="J2128">
            <v>0</v>
          </cell>
          <cell r="K2128">
            <v>0</v>
          </cell>
          <cell r="L2128" t="str">
            <v xml:space="preserve"> </v>
          </cell>
          <cell r="M2128" t="str">
            <v xml:space="preserve"> </v>
          </cell>
          <cell r="N2128">
            <v>0</v>
          </cell>
          <cell r="O2128" t="str">
            <v xml:space="preserve"> </v>
          </cell>
          <cell r="P2128">
            <v>0</v>
          </cell>
          <cell r="Q2128">
            <v>0</v>
          </cell>
          <cell r="R2128" t="str">
            <v xml:space="preserve"> </v>
          </cell>
          <cell r="S2128" t="str">
            <v xml:space="preserve"> </v>
          </cell>
        </row>
        <row r="2129">
          <cell r="B2129">
            <v>214001</v>
          </cell>
          <cell r="C2129" t="str">
            <v>401K Loan Withholding</v>
          </cell>
          <cell r="D2129" t="str">
            <v>401KLoanWH</v>
          </cell>
          <cell r="E2129">
            <v>367</v>
          </cell>
          <cell r="F2129" t="str">
            <v>A</v>
          </cell>
          <cell r="G2129" t="str">
            <v>L</v>
          </cell>
          <cell r="H2129" t="str">
            <v>N</v>
          </cell>
          <cell r="I2129" t="str">
            <v>LNA</v>
          </cell>
          <cell r="J2129">
            <v>0</v>
          </cell>
          <cell r="K2129">
            <v>0</v>
          </cell>
          <cell r="L2129" t="str">
            <v xml:space="preserve"> </v>
          </cell>
          <cell r="M2129" t="str">
            <v xml:space="preserve"> </v>
          </cell>
          <cell r="N2129">
            <v>0</v>
          </cell>
          <cell r="O2129" t="str">
            <v xml:space="preserve"> </v>
          </cell>
          <cell r="P2129">
            <v>0</v>
          </cell>
          <cell r="Q2129">
            <v>0</v>
          </cell>
          <cell r="R2129" t="str">
            <v xml:space="preserve"> </v>
          </cell>
          <cell r="S2129" t="str">
            <v xml:space="preserve"> </v>
          </cell>
        </row>
        <row r="2130">
          <cell r="B2130">
            <v>214005</v>
          </cell>
          <cell r="C2130" t="str">
            <v>403B Withholding</v>
          </cell>
          <cell r="D2130" t="str">
            <v>403B Withh</v>
          </cell>
          <cell r="E2130">
            <v>367</v>
          </cell>
          <cell r="F2130" t="str">
            <v>A</v>
          </cell>
          <cell r="G2130" t="str">
            <v>L</v>
          </cell>
          <cell r="H2130" t="str">
            <v>N</v>
          </cell>
          <cell r="I2130" t="str">
            <v>LNA</v>
          </cell>
          <cell r="J2130">
            <v>0</v>
          </cell>
          <cell r="K2130">
            <v>0</v>
          </cell>
          <cell r="L2130" t="str">
            <v xml:space="preserve"> </v>
          </cell>
          <cell r="M2130" t="str">
            <v xml:space="preserve"> </v>
          </cell>
          <cell r="N2130">
            <v>0</v>
          </cell>
          <cell r="O2130" t="str">
            <v xml:space="preserve"> </v>
          </cell>
          <cell r="P2130">
            <v>0</v>
          </cell>
          <cell r="Q2130">
            <v>0</v>
          </cell>
          <cell r="R2130" t="str">
            <v xml:space="preserve"> </v>
          </cell>
          <cell r="S2130" t="str">
            <v xml:space="preserve"> </v>
          </cell>
        </row>
        <row r="2131">
          <cell r="B2131">
            <v>214006</v>
          </cell>
          <cell r="C2131" t="str">
            <v>403B Withholding Loans</v>
          </cell>
          <cell r="D2131" t="str">
            <v>403B Withh</v>
          </cell>
          <cell r="E2131">
            <v>367</v>
          </cell>
          <cell r="F2131" t="str">
            <v>A</v>
          </cell>
          <cell r="G2131" t="str">
            <v>L</v>
          </cell>
          <cell r="H2131" t="str">
            <v>N</v>
          </cell>
          <cell r="I2131" t="str">
            <v>LNA</v>
          </cell>
          <cell r="J2131">
            <v>0</v>
          </cell>
          <cell r="K2131">
            <v>0</v>
          </cell>
          <cell r="L2131" t="str">
            <v xml:space="preserve"> </v>
          </cell>
          <cell r="M2131" t="str">
            <v xml:space="preserve"> </v>
          </cell>
          <cell r="N2131">
            <v>0</v>
          </cell>
          <cell r="O2131" t="str">
            <v xml:space="preserve"> </v>
          </cell>
          <cell r="P2131">
            <v>0</v>
          </cell>
          <cell r="Q2131">
            <v>0</v>
          </cell>
          <cell r="R2131" t="str">
            <v xml:space="preserve"> </v>
          </cell>
          <cell r="S2131" t="str">
            <v xml:space="preserve"> </v>
          </cell>
        </row>
        <row r="2132">
          <cell r="B2132">
            <v>214010</v>
          </cell>
          <cell r="C2132" t="str">
            <v>457 Withholding</v>
          </cell>
          <cell r="D2132" t="str">
            <v>457 Withho</v>
          </cell>
          <cell r="E2132">
            <v>367</v>
          </cell>
          <cell r="F2132" t="str">
            <v>A</v>
          </cell>
          <cell r="G2132" t="str">
            <v>L</v>
          </cell>
          <cell r="H2132" t="str">
            <v>N</v>
          </cell>
          <cell r="I2132" t="str">
            <v>LNA</v>
          </cell>
          <cell r="J2132">
            <v>0</v>
          </cell>
          <cell r="K2132">
            <v>0</v>
          </cell>
          <cell r="L2132" t="str">
            <v xml:space="preserve"> </v>
          </cell>
          <cell r="M2132" t="str">
            <v xml:space="preserve"> </v>
          </cell>
          <cell r="N2132">
            <v>0</v>
          </cell>
          <cell r="O2132" t="str">
            <v xml:space="preserve"> </v>
          </cell>
          <cell r="P2132">
            <v>0</v>
          </cell>
          <cell r="Q2132">
            <v>0</v>
          </cell>
          <cell r="R2132" t="str">
            <v xml:space="preserve"> </v>
          </cell>
          <cell r="S2132" t="str">
            <v xml:space="preserve"> </v>
          </cell>
        </row>
        <row r="2133">
          <cell r="B2133">
            <v>214015</v>
          </cell>
          <cell r="C2133" t="str">
            <v>529 Savings Plan Withholding</v>
          </cell>
          <cell r="D2133" t="str">
            <v>529 Saving</v>
          </cell>
          <cell r="E2133">
            <v>367</v>
          </cell>
          <cell r="F2133" t="str">
            <v>A</v>
          </cell>
          <cell r="G2133" t="str">
            <v>L</v>
          </cell>
          <cell r="H2133" t="str">
            <v>N</v>
          </cell>
          <cell r="I2133" t="str">
            <v>LNA</v>
          </cell>
          <cell r="J2133">
            <v>0</v>
          </cell>
          <cell r="K2133">
            <v>0</v>
          </cell>
          <cell r="L2133" t="str">
            <v xml:space="preserve"> </v>
          </cell>
          <cell r="M2133" t="str">
            <v xml:space="preserve"> </v>
          </cell>
          <cell r="N2133">
            <v>0</v>
          </cell>
          <cell r="O2133" t="str">
            <v xml:space="preserve"> </v>
          </cell>
          <cell r="P2133">
            <v>0</v>
          </cell>
          <cell r="Q2133">
            <v>0</v>
          </cell>
          <cell r="R2133" t="str">
            <v xml:space="preserve"> </v>
          </cell>
          <cell r="S2133" t="str">
            <v xml:space="preserve"> </v>
          </cell>
        </row>
        <row r="2134">
          <cell r="B2134">
            <v>214019</v>
          </cell>
          <cell r="C2134" t="str">
            <v>Cafeteria Withholdings</v>
          </cell>
          <cell r="D2134" t="str">
            <v>CafeWH</v>
          </cell>
          <cell r="E2134">
            <v>367</v>
          </cell>
          <cell r="F2134" t="str">
            <v>A</v>
          </cell>
          <cell r="G2134" t="str">
            <v>L</v>
          </cell>
          <cell r="H2134" t="str">
            <v>N</v>
          </cell>
          <cell r="I2134" t="str">
            <v>LNA</v>
          </cell>
          <cell r="J2134">
            <v>0</v>
          </cell>
          <cell r="K2134">
            <v>0</v>
          </cell>
          <cell r="L2134" t="str">
            <v xml:space="preserve"> </v>
          </cell>
          <cell r="M2134" t="str">
            <v xml:space="preserve"> </v>
          </cell>
          <cell r="N2134">
            <v>0</v>
          </cell>
          <cell r="O2134" t="str">
            <v xml:space="preserve"> </v>
          </cell>
          <cell r="P2134">
            <v>0</v>
          </cell>
          <cell r="Q2134">
            <v>0</v>
          </cell>
          <cell r="R2134" t="str">
            <v xml:space="preserve"> </v>
          </cell>
          <cell r="S2134" t="str">
            <v xml:space="preserve"> </v>
          </cell>
        </row>
        <row r="2135">
          <cell r="B2135">
            <v>214020</v>
          </cell>
          <cell r="C2135" t="str">
            <v>Credit Union Withholding</v>
          </cell>
          <cell r="D2135" t="str">
            <v>Credit Uni</v>
          </cell>
          <cell r="E2135">
            <v>367</v>
          </cell>
          <cell r="F2135" t="str">
            <v>A</v>
          </cell>
          <cell r="G2135" t="str">
            <v>L</v>
          </cell>
          <cell r="H2135" t="str">
            <v>N</v>
          </cell>
          <cell r="I2135" t="str">
            <v>LNA</v>
          </cell>
          <cell r="J2135">
            <v>0</v>
          </cell>
          <cell r="K2135">
            <v>0</v>
          </cell>
          <cell r="L2135" t="str">
            <v xml:space="preserve"> </v>
          </cell>
          <cell r="M2135" t="str">
            <v xml:space="preserve"> </v>
          </cell>
          <cell r="N2135">
            <v>0</v>
          </cell>
          <cell r="O2135" t="str">
            <v xml:space="preserve"> </v>
          </cell>
          <cell r="P2135">
            <v>0</v>
          </cell>
          <cell r="Q2135">
            <v>0</v>
          </cell>
          <cell r="R2135" t="str">
            <v xml:space="preserve"> </v>
          </cell>
          <cell r="S2135" t="str">
            <v xml:space="preserve"> </v>
          </cell>
        </row>
        <row r="2136">
          <cell r="B2136">
            <v>214025</v>
          </cell>
          <cell r="C2136" t="str">
            <v>Dental Insurance Withholding</v>
          </cell>
          <cell r="D2136" t="str">
            <v>Dental Ins</v>
          </cell>
          <cell r="E2136">
            <v>367</v>
          </cell>
          <cell r="F2136" t="str">
            <v>A</v>
          </cell>
          <cell r="G2136" t="str">
            <v>L</v>
          </cell>
          <cell r="H2136" t="str">
            <v>N</v>
          </cell>
          <cell r="I2136" t="str">
            <v>LNA</v>
          </cell>
          <cell r="J2136">
            <v>0</v>
          </cell>
          <cell r="K2136">
            <v>0</v>
          </cell>
          <cell r="L2136" t="str">
            <v xml:space="preserve"> </v>
          </cell>
          <cell r="M2136" t="str">
            <v xml:space="preserve"> </v>
          </cell>
          <cell r="N2136">
            <v>0</v>
          </cell>
          <cell r="O2136" t="str">
            <v xml:space="preserve"> </v>
          </cell>
          <cell r="P2136">
            <v>0</v>
          </cell>
          <cell r="Q2136">
            <v>0</v>
          </cell>
          <cell r="R2136" t="str">
            <v xml:space="preserve"> </v>
          </cell>
          <cell r="S2136" t="str">
            <v xml:space="preserve"> </v>
          </cell>
        </row>
        <row r="2137">
          <cell r="B2137">
            <v>214030</v>
          </cell>
          <cell r="C2137" t="str">
            <v>FlexDependantCareWithholdgCY</v>
          </cell>
          <cell r="D2137" t="str">
            <v>FlexDepend</v>
          </cell>
          <cell r="E2137">
            <v>367</v>
          </cell>
          <cell r="F2137" t="str">
            <v>A</v>
          </cell>
          <cell r="G2137" t="str">
            <v>L</v>
          </cell>
          <cell r="H2137" t="str">
            <v>N</v>
          </cell>
          <cell r="I2137" t="str">
            <v>LNA</v>
          </cell>
          <cell r="J2137">
            <v>0</v>
          </cell>
          <cell r="K2137">
            <v>0</v>
          </cell>
          <cell r="L2137" t="str">
            <v xml:space="preserve"> </v>
          </cell>
          <cell r="M2137" t="str">
            <v xml:space="preserve"> </v>
          </cell>
          <cell r="N2137">
            <v>0</v>
          </cell>
          <cell r="O2137" t="str">
            <v xml:space="preserve"> </v>
          </cell>
          <cell r="P2137">
            <v>0</v>
          </cell>
          <cell r="Q2137">
            <v>0</v>
          </cell>
          <cell r="R2137" t="str">
            <v xml:space="preserve"> </v>
          </cell>
          <cell r="S2137" t="str">
            <v xml:space="preserve"> </v>
          </cell>
        </row>
        <row r="2138">
          <cell r="B2138">
            <v>214035</v>
          </cell>
          <cell r="C2138" t="str">
            <v>FlexDependantCareWithholdgPY</v>
          </cell>
          <cell r="D2138" t="str">
            <v>FlexDepend</v>
          </cell>
          <cell r="E2138">
            <v>367</v>
          </cell>
          <cell r="F2138" t="str">
            <v>A</v>
          </cell>
          <cell r="G2138" t="str">
            <v>L</v>
          </cell>
          <cell r="H2138" t="str">
            <v>N</v>
          </cell>
          <cell r="I2138" t="str">
            <v>LNA</v>
          </cell>
          <cell r="J2138">
            <v>0</v>
          </cell>
          <cell r="K2138">
            <v>0</v>
          </cell>
          <cell r="L2138" t="str">
            <v xml:space="preserve"> </v>
          </cell>
          <cell r="M2138" t="str">
            <v xml:space="preserve"> </v>
          </cell>
          <cell r="N2138">
            <v>0</v>
          </cell>
          <cell r="O2138" t="str">
            <v xml:space="preserve"> </v>
          </cell>
          <cell r="P2138">
            <v>0</v>
          </cell>
          <cell r="Q2138">
            <v>0</v>
          </cell>
          <cell r="R2138" t="str">
            <v xml:space="preserve"> </v>
          </cell>
          <cell r="S2138" t="str">
            <v xml:space="preserve"> </v>
          </cell>
        </row>
        <row r="2139">
          <cell r="B2139">
            <v>214040</v>
          </cell>
          <cell r="C2139" t="str">
            <v>Flex Dependant Care Reimbs CY</v>
          </cell>
          <cell r="D2139" t="str">
            <v>Flex Depen</v>
          </cell>
          <cell r="E2139">
            <v>367</v>
          </cell>
          <cell r="F2139" t="str">
            <v>A</v>
          </cell>
          <cell r="G2139" t="str">
            <v>L</v>
          </cell>
          <cell r="H2139" t="str">
            <v>N</v>
          </cell>
          <cell r="I2139" t="str">
            <v>LNA</v>
          </cell>
          <cell r="J2139">
            <v>0</v>
          </cell>
          <cell r="K2139">
            <v>0</v>
          </cell>
          <cell r="L2139" t="str">
            <v xml:space="preserve"> </v>
          </cell>
          <cell r="M2139" t="str">
            <v xml:space="preserve"> </v>
          </cell>
          <cell r="N2139">
            <v>0</v>
          </cell>
          <cell r="O2139" t="str">
            <v xml:space="preserve"> </v>
          </cell>
          <cell r="P2139">
            <v>0</v>
          </cell>
          <cell r="Q2139">
            <v>0</v>
          </cell>
          <cell r="R2139" t="str">
            <v xml:space="preserve"> </v>
          </cell>
          <cell r="S2139" t="str">
            <v xml:space="preserve"> </v>
          </cell>
        </row>
        <row r="2140">
          <cell r="B2140">
            <v>214045</v>
          </cell>
          <cell r="C2140" t="str">
            <v>Flex Dependant Care Reimbs PY</v>
          </cell>
          <cell r="D2140" t="str">
            <v>Flex Depen</v>
          </cell>
          <cell r="E2140">
            <v>367</v>
          </cell>
          <cell r="F2140" t="str">
            <v>A</v>
          </cell>
          <cell r="G2140" t="str">
            <v>L</v>
          </cell>
          <cell r="H2140" t="str">
            <v>N</v>
          </cell>
          <cell r="I2140" t="str">
            <v>LNA</v>
          </cell>
          <cell r="J2140">
            <v>0</v>
          </cell>
          <cell r="K2140">
            <v>0</v>
          </cell>
          <cell r="L2140" t="str">
            <v xml:space="preserve"> </v>
          </cell>
          <cell r="M2140" t="str">
            <v xml:space="preserve"> </v>
          </cell>
          <cell r="N2140">
            <v>0</v>
          </cell>
          <cell r="O2140" t="str">
            <v xml:space="preserve"> </v>
          </cell>
          <cell r="P2140">
            <v>0</v>
          </cell>
          <cell r="Q2140">
            <v>0</v>
          </cell>
          <cell r="R2140" t="str">
            <v xml:space="preserve"> </v>
          </cell>
          <cell r="S2140" t="str">
            <v xml:space="preserve"> </v>
          </cell>
        </row>
        <row r="2141">
          <cell r="B2141">
            <v>214050</v>
          </cell>
          <cell r="C2141" t="str">
            <v>Flex Med Spendg Withholdg CY</v>
          </cell>
          <cell r="D2141" t="str">
            <v>Flex Med S</v>
          </cell>
          <cell r="E2141">
            <v>367</v>
          </cell>
          <cell r="F2141" t="str">
            <v>A</v>
          </cell>
          <cell r="G2141" t="str">
            <v>L</v>
          </cell>
          <cell r="H2141" t="str">
            <v>N</v>
          </cell>
          <cell r="I2141" t="str">
            <v>LNA</v>
          </cell>
          <cell r="J2141">
            <v>0</v>
          </cell>
          <cell r="K2141">
            <v>0</v>
          </cell>
          <cell r="L2141" t="str">
            <v xml:space="preserve"> </v>
          </cell>
          <cell r="M2141" t="str">
            <v xml:space="preserve"> </v>
          </cell>
          <cell r="N2141">
            <v>0</v>
          </cell>
          <cell r="O2141" t="str">
            <v xml:space="preserve"> </v>
          </cell>
          <cell r="P2141">
            <v>0</v>
          </cell>
          <cell r="Q2141">
            <v>0</v>
          </cell>
          <cell r="R2141" t="str">
            <v xml:space="preserve"> </v>
          </cell>
          <cell r="S2141" t="str">
            <v xml:space="preserve"> </v>
          </cell>
        </row>
        <row r="2142">
          <cell r="B2142">
            <v>214055</v>
          </cell>
          <cell r="C2142" t="str">
            <v>Flex Med Spendg Withholdg PY</v>
          </cell>
          <cell r="D2142" t="str">
            <v>Flex Med S</v>
          </cell>
          <cell r="E2142">
            <v>367</v>
          </cell>
          <cell r="F2142" t="str">
            <v>A</v>
          </cell>
          <cell r="G2142" t="str">
            <v>L</v>
          </cell>
          <cell r="H2142" t="str">
            <v>N</v>
          </cell>
          <cell r="I2142" t="str">
            <v>LNA</v>
          </cell>
          <cell r="J2142">
            <v>0</v>
          </cell>
          <cell r="K2142">
            <v>0</v>
          </cell>
          <cell r="L2142" t="str">
            <v xml:space="preserve"> </v>
          </cell>
          <cell r="M2142" t="str">
            <v xml:space="preserve"> </v>
          </cell>
          <cell r="N2142">
            <v>0</v>
          </cell>
          <cell r="O2142" t="str">
            <v xml:space="preserve"> </v>
          </cell>
          <cell r="P2142">
            <v>0</v>
          </cell>
          <cell r="Q2142">
            <v>0</v>
          </cell>
          <cell r="R2142" t="str">
            <v xml:space="preserve"> </v>
          </cell>
          <cell r="S2142" t="str">
            <v xml:space="preserve"> </v>
          </cell>
        </row>
        <row r="2143">
          <cell r="B2143">
            <v>214060</v>
          </cell>
          <cell r="C2143" t="str">
            <v>Flex Med Spending Reimbs CY</v>
          </cell>
          <cell r="D2143" t="str">
            <v>Flex Med S</v>
          </cell>
          <cell r="E2143">
            <v>367</v>
          </cell>
          <cell r="F2143" t="str">
            <v>A</v>
          </cell>
          <cell r="G2143" t="str">
            <v>L</v>
          </cell>
          <cell r="H2143" t="str">
            <v>N</v>
          </cell>
          <cell r="I2143" t="str">
            <v>LNA</v>
          </cell>
          <cell r="J2143">
            <v>0</v>
          </cell>
          <cell r="K2143">
            <v>0</v>
          </cell>
          <cell r="L2143" t="str">
            <v xml:space="preserve"> </v>
          </cell>
          <cell r="M2143" t="str">
            <v xml:space="preserve"> </v>
          </cell>
          <cell r="N2143">
            <v>0</v>
          </cell>
          <cell r="O2143" t="str">
            <v xml:space="preserve"> </v>
          </cell>
          <cell r="P2143">
            <v>0</v>
          </cell>
          <cell r="Q2143">
            <v>0</v>
          </cell>
          <cell r="R2143" t="str">
            <v xml:space="preserve"> </v>
          </cell>
          <cell r="S2143" t="str">
            <v xml:space="preserve"> </v>
          </cell>
        </row>
        <row r="2144">
          <cell r="B2144">
            <v>214065</v>
          </cell>
          <cell r="C2144" t="str">
            <v>Flex Med Spending Reimbs PY</v>
          </cell>
          <cell r="D2144" t="str">
            <v>Flex Med S</v>
          </cell>
          <cell r="E2144">
            <v>367</v>
          </cell>
          <cell r="F2144" t="str">
            <v>A</v>
          </cell>
          <cell r="G2144" t="str">
            <v>L</v>
          </cell>
          <cell r="H2144" t="str">
            <v>N</v>
          </cell>
          <cell r="I2144" t="str">
            <v>LNA</v>
          </cell>
          <cell r="J2144">
            <v>0</v>
          </cell>
          <cell r="K2144">
            <v>0</v>
          </cell>
          <cell r="L2144" t="str">
            <v xml:space="preserve"> </v>
          </cell>
          <cell r="M2144" t="str">
            <v xml:space="preserve"> </v>
          </cell>
          <cell r="N2144">
            <v>0</v>
          </cell>
          <cell r="O2144" t="str">
            <v xml:space="preserve"> </v>
          </cell>
          <cell r="P2144">
            <v>0</v>
          </cell>
          <cell r="Q2144">
            <v>0</v>
          </cell>
          <cell r="R2144" t="str">
            <v xml:space="preserve"> </v>
          </cell>
          <cell r="S2144" t="str">
            <v xml:space="preserve"> </v>
          </cell>
        </row>
        <row r="2145">
          <cell r="B2145">
            <v>214070</v>
          </cell>
          <cell r="C2145" t="str">
            <v>Foundation Donations Withholdg</v>
          </cell>
          <cell r="D2145" t="str">
            <v>Foundation</v>
          </cell>
          <cell r="E2145">
            <v>367</v>
          </cell>
          <cell r="F2145" t="str">
            <v>A</v>
          </cell>
          <cell r="G2145" t="str">
            <v>L</v>
          </cell>
          <cell r="H2145" t="str">
            <v>N</v>
          </cell>
          <cell r="I2145" t="str">
            <v>LNA</v>
          </cell>
          <cell r="J2145">
            <v>0</v>
          </cell>
          <cell r="K2145">
            <v>0</v>
          </cell>
          <cell r="L2145" t="str">
            <v xml:space="preserve"> </v>
          </cell>
          <cell r="M2145" t="str">
            <v xml:space="preserve"> </v>
          </cell>
          <cell r="N2145">
            <v>0</v>
          </cell>
          <cell r="O2145" t="str">
            <v xml:space="preserve"> </v>
          </cell>
          <cell r="P2145">
            <v>0</v>
          </cell>
          <cell r="Q2145">
            <v>0</v>
          </cell>
          <cell r="R2145" t="str">
            <v xml:space="preserve"> </v>
          </cell>
          <cell r="S2145" t="str">
            <v xml:space="preserve"> </v>
          </cell>
        </row>
        <row r="2146">
          <cell r="B2146">
            <v>214075</v>
          </cell>
          <cell r="C2146" t="str">
            <v>Garnishments Withholding</v>
          </cell>
          <cell r="D2146" t="str">
            <v>Garnishmen</v>
          </cell>
          <cell r="E2146">
            <v>367</v>
          </cell>
          <cell r="F2146" t="str">
            <v>A</v>
          </cell>
          <cell r="G2146" t="str">
            <v>L</v>
          </cell>
          <cell r="H2146" t="str">
            <v>N</v>
          </cell>
          <cell r="I2146" t="str">
            <v>LNA</v>
          </cell>
          <cell r="J2146">
            <v>0</v>
          </cell>
          <cell r="K2146">
            <v>0</v>
          </cell>
          <cell r="L2146" t="str">
            <v xml:space="preserve"> </v>
          </cell>
          <cell r="M2146" t="str">
            <v xml:space="preserve"> </v>
          </cell>
          <cell r="N2146">
            <v>0</v>
          </cell>
          <cell r="O2146" t="str">
            <v xml:space="preserve"> </v>
          </cell>
          <cell r="P2146">
            <v>0</v>
          </cell>
          <cell r="Q2146">
            <v>0</v>
          </cell>
          <cell r="R2146" t="str">
            <v xml:space="preserve"> </v>
          </cell>
          <cell r="S2146" t="str">
            <v xml:space="preserve"> </v>
          </cell>
        </row>
        <row r="2147">
          <cell r="B2147">
            <v>214076</v>
          </cell>
          <cell r="C2147" t="str">
            <v>Hospital Accounts Withholding</v>
          </cell>
          <cell r="D2147" t="str">
            <v>HospAcctWH</v>
          </cell>
          <cell r="E2147">
            <v>367</v>
          </cell>
          <cell r="F2147" t="str">
            <v>A</v>
          </cell>
          <cell r="G2147" t="str">
            <v>L</v>
          </cell>
          <cell r="H2147" t="str">
            <v>N</v>
          </cell>
          <cell r="I2147" t="str">
            <v>LNA</v>
          </cell>
          <cell r="J2147">
            <v>0</v>
          </cell>
          <cell r="K2147">
            <v>0</v>
          </cell>
          <cell r="L2147" t="str">
            <v xml:space="preserve"> </v>
          </cell>
          <cell r="M2147" t="str">
            <v xml:space="preserve"> </v>
          </cell>
          <cell r="N2147">
            <v>0</v>
          </cell>
          <cell r="O2147" t="str">
            <v xml:space="preserve"> </v>
          </cell>
          <cell r="P2147">
            <v>0</v>
          </cell>
          <cell r="Q2147">
            <v>0</v>
          </cell>
          <cell r="R2147" t="str">
            <v xml:space="preserve"> </v>
          </cell>
          <cell r="S2147" t="str">
            <v xml:space="preserve"> </v>
          </cell>
        </row>
        <row r="2148">
          <cell r="B2148">
            <v>214080</v>
          </cell>
          <cell r="C2148" t="str">
            <v>Legal Services Withholding</v>
          </cell>
          <cell r="D2148" t="str">
            <v>Legal Serv</v>
          </cell>
          <cell r="E2148">
            <v>367</v>
          </cell>
          <cell r="F2148" t="str">
            <v>A</v>
          </cell>
          <cell r="G2148" t="str">
            <v>L</v>
          </cell>
          <cell r="H2148" t="str">
            <v>N</v>
          </cell>
          <cell r="I2148" t="str">
            <v>LNA</v>
          </cell>
          <cell r="J2148">
            <v>0</v>
          </cell>
          <cell r="K2148">
            <v>0</v>
          </cell>
          <cell r="L2148" t="str">
            <v xml:space="preserve"> </v>
          </cell>
          <cell r="M2148" t="str">
            <v xml:space="preserve"> </v>
          </cell>
          <cell r="N2148">
            <v>0</v>
          </cell>
          <cell r="O2148" t="str">
            <v xml:space="preserve"> </v>
          </cell>
          <cell r="P2148">
            <v>0</v>
          </cell>
          <cell r="Q2148">
            <v>0</v>
          </cell>
          <cell r="R2148" t="str">
            <v xml:space="preserve"> </v>
          </cell>
          <cell r="S2148" t="str">
            <v xml:space="preserve"> </v>
          </cell>
        </row>
        <row r="2149">
          <cell r="B2149">
            <v>214085</v>
          </cell>
          <cell r="C2149" t="str">
            <v>Life Insurance Withholding</v>
          </cell>
          <cell r="D2149" t="str">
            <v>Life Insur</v>
          </cell>
          <cell r="E2149">
            <v>367</v>
          </cell>
          <cell r="F2149" t="str">
            <v>A</v>
          </cell>
          <cell r="G2149" t="str">
            <v>L</v>
          </cell>
          <cell r="H2149" t="str">
            <v>N</v>
          </cell>
          <cell r="I2149" t="str">
            <v>LNA</v>
          </cell>
          <cell r="J2149">
            <v>0</v>
          </cell>
          <cell r="K2149">
            <v>0</v>
          </cell>
          <cell r="L2149" t="str">
            <v xml:space="preserve"> </v>
          </cell>
          <cell r="M2149" t="str">
            <v xml:space="preserve"> </v>
          </cell>
          <cell r="N2149">
            <v>0</v>
          </cell>
          <cell r="O2149" t="str">
            <v xml:space="preserve"> </v>
          </cell>
          <cell r="P2149">
            <v>0</v>
          </cell>
          <cell r="Q2149">
            <v>0</v>
          </cell>
          <cell r="R2149" t="str">
            <v xml:space="preserve"> </v>
          </cell>
          <cell r="S2149" t="str">
            <v xml:space="preserve"> </v>
          </cell>
        </row>
        <row r="2150">
          <cell r="B2150">
            <v>214090</v>
          </cell>
          <cell r="C2150" t="str">
            <v>Long Term Care Withholding</v>
          </cell>
          <cell r="D2150" t="str">
            <v>Long Term</v>
          </cell>
          <cell r="E2150">
            <v>367</v>
          </cell>
          <cell r="F2150" t="str">
            <v>A</v>
          </cell>
          <cell r="G2150" t="str">
            <v>L</v>
          </cell>
          <cell r="H2150" t="str">
            <v>N</v>
          </cell>
          <cell r="I2150" t="str">
            <v>LNA</v>
          </cell>
          <cell r="J2150">
            <v>0</v>
          </cell>
          <cell r="K2150">
            <v>0</v>
          </cell>
          <cell r="L2150" t="str">
            <v xml:space="preserve"> </v>
          </cell>
          <cell r="M2150" t="str">
            <v xml:space="preserve"> </v>
          </cell>
          <cell r="N2150">
            <v>0</v>
          </cell>
          <cell r="O2150" t="str">
            <v xml:space="preserve"> </v>
          </cell>
          <cell r="P2150">
            <v>0</v>
          </cell>
          <cell r="Q2150">
            <v>0</v>
          </cell>
          <cell r="R2150" t="str">
            <v xml:space="preserve"> </v>
          </cell>
          <cell r="S2150" t="str">
            <v xml:space="preserve"> </v>
          </cell>
        </row>
        <row r="2151">
          <cell r="B2151">
            <v>214095</v>
          </cell>
          <cell r="C2151" t="str">
            <v>Long Term Disability Withholdg</v>
          </cell>
          <cell r="D2151" t="str">
            <v>Long Term</v>
          </cell>
          <cell r="E2151">
            <v>367</v>
          </cell>
          <cell r="F2151" t="str">
            <v>A</v>
          </cell>
          <cell r="G2151" t="str">
            <v>L</v>
          </cell>
          <cell r="H2151" t="str">
            <v>N</v>
          </cell>
          <cell r="I2151" t="str">
            <v>LNA</v>
          </cell>
          <cell r="J2151">
            <v>0</v>
          </cell>
          <cell r="K2151">
            <v>0</v>
          </cell>
          <cell r="L2151" t="str">
            <v xml:space="preserve"> </v>
          </cell>
          <cell r="M2151" t="str">
            <v xml:space="preserve"> </v>
          </cell>
          <cell r="N2151">
            <v>0</v>
          </cell>
          <cell r="O2151" t="str">
            <v xml:space="preserve"> </v>
          </cell>
          <cell r="P2151">
            <v>0</v>
          </cell>
          <cell r="Q2151">
            <v>0</v>
          </cell>
          <cell r="R2151" t="str">
            <v xml:space="preserve"> </v>
          </cell>
          <cell r="S2151" t="str">
            <v xml:space="preserve"> </v>
          </cell>
        </row>
        <row r="2152">
          <cell r="B2152">
            <v>214100</v>
          </cell>
          <cell r="C2152" t="str">
            <v>Medical Insurance Withholding</v>
          </cell>
          <cell r="D2152" t="str">
            <v>Medical In</v>
          </cell>
          <cell r="E2152">
            <v>367</v>
          </cell>
          <cell r="F2152" t="str">
            <v>A</v>
          </cell>
          <cell r="G2152" t="str">
            <v>L</v>
          </cell>
          <cell r="H2152" t="str">
            <v>N</v>
          </cell>
          <cell r="I2152" t="str">
            <v>LNA</v>
          </cell>
          <cell r="J2152">
            <v>0</v>
          </cell>
          <cell r="K2152">
            <v>0</v>
          </cell>
          <cell r="L2152" t="str">
            <v xml:space="preserve"> </v>
          </cell>
          <cell r="M2152" t="str">
            <v xml:space="preserve"> </v>
          </cell>
          <cell r="N2152">
            <v>0</v>
          </cell>
          <cell r="O2152" t="str">
            <v xml:space="preserve"> </v>
          </cell>
          <cell r="P2152">
            <v>0</v>
          </cell>
          <cell r="Q2152">
            <v>0</v>
          </cell>
          <cell r="R2152" t="str">
            <v xml:space="preserve"> </v>
          </cell>
          <cell r="S2152" t="str">
            <v xml:space="preserve"> </v>
          </cell>
        </row>
        <row r="2153">
          <cell r="B2153">
            <v>214101</v>
          </cell>
          <cell r="C2153" t="str">
            <v>Pharmacy Deduction Withholding</v>
          </cell>
          <cell r="D2153" t="str">
            <v>PharmWH</v>
          </cell>
          <cell r="E2153">
            <v>367</v>
          </cell>
          <cell r="F2153" t="str">
            <v>A</v>
          </cell>
          <cell r="G2153" t="str">
            <v>L</v>
          </cell>
          <cell r="H2153" t="str">
            <v>N</v>
          </cell>
          <cell r="I2153" t="str">
            <v>LNA</v>
          </cell>
          <cell r="J2153">
            <v>0</v>
          </cell>
          <cell r="K2153">
            <v>0</v>
          </cell>
          <cell r="L2153" t="str">
            <v xml:space="preserve"> </v>
          </cell>
          <cell r="M2153" t="str">
            <v xml:space="preserve"> </v>
          </cell>
          <cell r="N2153">
            <v>0</v>
          </cell>
          <cell r="O2153" t="str">
            <v xml:space="preserve"> </v>
          </cell>
          <cell r="P2153">
            <v>0</v>
          </cell>
          <cell r="Q2153">
            <v>0</v>
          </cell>
          <cell r="R2153" t="str">
            <v xml:space="preserve"> </v>
          </cell>
          <cell r="S2153" t="str">
            <v xml:space="preserve"> </v>
          </cell>
        </row>
        <row r="2154">
          <cell r="B2154">
            <v>214105</v>
          </cell>
          <cell r="C2154" t="str">
            <v>ShortTermDisabilityWithholdg</v>
          </cell>
          <cell r="D2154" t="str">
            <v>ShortTermD</v>
          </cell>
          <cell r="E2154">
            <v>367</v>
          </cell>
          <cell r="F2154" t="str">
            <v>A</v>
          </cell>
          <cell r="G2154" t="str">
            <v>L</v>
          </cell>
          <cell r="H2154" t="str">
            <v>N</v>
          </cell>
          <cell r="I2154" t="str">
            <v>LNA</v>
          </cell>
          <cell r="J2154">
            <v>0</v>
          </cell>
          <cell r="K2154">
            <v>0</v>
          </cell>
          <cell r="L2154" t="str">
            <v xml:space="preserve"> </v>
          </cell>
          <cell r="M2154" t="str">
            <v xml:space="preserve"> </v>
          </cell>
          <cell r="N2154">
            <v>0</v>
          </cell>
          <cell r="O2154" t="str">
            <v xml:space="preserve"> </v>
          </cell>
          <cell r="P2154">
            <v>0</v>
          </cell>
          <cell r="Q2154">
            <v>0</v>
          </cell>
          <cell r="R2154" t="str">
            <v xml:space="preserve"> </v>
          </cell>
          <cell r="S2154" t="str">
            <v xml:space="preserve"> </v>
          </cell>
        </row>
        <row r="2155">
          <cell r="B2155">
            <v>214110</v>
          </cell>
          <cell r="C2155" t="str">
            <v>Uniform Deduction Withholding</v>
          </cell>
          <cell r="D2155" t="str">
            <v>Uniform De</v>
          </cell>
          <cell r="E2155">
            <v>367</v>
          </cell>
          <cell r="F2155" t="str">
            <v>A</v>
          </cell>
          <cell r="G2155" t="str">
            <v>L</v>
          </cell>
          <cell r="H2155" t="str">
            <v>N</v>
          </cell>
          <cell r="I2155" t="str">
            <v>LNA</v>
          </cell>
          <cell r="J2155">
            <v>0</v>
          </cell>
          <cell r="K2155">
            <v>0</v>
          </cell>
          <cell r="L2155" t="str">
            <v xml:space="preserve"> </v>
          </cell>
          <cell r="M2155" t="str">
            <v xml:space="preserve"> </v>
          </cell>
          <cell r="N2155">
            <v>0</v>
          </cell>
          <cell r="O2155" t="str">
            <v xml:space="preserve"> </v>
          </cell>
          <cell r="P2155">
            <v>0</v>
          </cell>
          <cell r="Q2155">
            <v>0</v>
          </cell>
          <cell r="R2155" t="str">
            <v xml:space="preserve"> </v>
          </cell>
          <cell r="S2155" t="str">
            <v xml:space="preserve"> </v>
          </cell>
        </row>
        <row r="2156">
          <cell r="B2156">
            <v>214115</v>
          </cell>
          <cell r="C2156" t="str">
            <v>Union Dues Withholding</v>
          </cell>
          <cell r="D2156" t="str">
            <v>Union Dues</v>
          </cell>
          <cell r="E2156">
            <v>367</v>
          </cell>
          <cell r="F2156" t="str">
            <v>A</v>
          </cell>
          <cell r="G2156" t="str">
            <v>L</v>
          </cell>
          <cell r="H2156" t="str">
            <v>N</v>
          </cell>
          <cell r="I2156" t="str">
            <v>LNA</v>
          </cell>
          <cell r="J2156">
            <v>0</v>
          </cell>
          <cell r="K2156">
            <v>0</v>
          </cell>
          <cell r="L2156" t="str">
            <v xml:space="preserve"> </v>
          </cell>
          <cell r="M2156" t="str">
            <v xml:space="preserve"> </v>
          </cell>
          <cell r="N2156">
            <v>0</v>
          </cell>
          <cell r="O2156" t="str">
            <v xml:space="preserve"> </v>
          </cell>
          <cell r="P2156">
            <v>0</v>
          </cell>
          <cell r="Q2156">
            <v>0</v>
          </cell>
          <cell r="R2156" t="str">
            <v xml:space="preserve"> </v>
          </cell>
          <cell r="S2156" t="str">
            <v xml:space="preserve"> </v>
          </cell>
        </row>
        <row r="2157">
          <cell r="B2157">
            <v>214120</v>
          </cell>
          <cell r="C2157" t="str">
            <v>United Way Withholding</v>
          </cell>
          <cell r="D2157" t="str">
            <v>United Way</v>
          </cell>
          <cell r="E2157">
            <v>367</v>
          </cell>
          <cell r="F2157" t="str">
            <v>A</v>
          </cell>
          <cell r="G2157" t="str">
            <v>L</v>
          </cell>
          <cell r="H2157" t="str">
            <v>N</v>
          </cell>
          <cell r="I2157" t="str">
            <v>LNA</v>
          </cell>
          <cell r="J2157">
            <v>0</v>
          </cell>
          <cell r="K2157">
            <v>0</v>
          </cell>
          <cell r="L2157" t="str">
            <v xml:space="preserve"> </v>
          </cell>
          <cell r="M2157" t="str">
            <v xml:space="preserve"> </v>
          </cell>
          <cell r="N2157">
            <v>0</v>
          </cell>
          <cell r="O2157" t="str">
            <v xml:space="preserve"> </v>
          </cell>
          <cell r="P2157">
            <v>0</v>
          </cell>
          <cell r="Q2157">
            <v>0</v>
          </cell>
          <cell r="R2157" t="str">
            <v xml:space="preserve"> </v>
          </cell>
          <cell r="S2157" t="str">
            <v xml:space="preserve"> </v>
          </cell>
        </row>
        <row r="2158">
          <cell r="B2158">
            <v>214125</v>
          </cell>
          <cell r="C2158" t="str">
            <v>Vision Insurance Withholding</v>
          </cell>
          <cell r="D2158" t="str">
            <v>Vision Ins</v>
          </cell>
          <cell r="E2158">
            <v>367</v>
          </cell>
          <cell r="F2158" t="str">
            <v>A</v>
          </cell>
          <cell r="G2158" t="str">
            <v>L</v>
          </cell>
          <cell r="H2158" t="str">
            <v>N</v>
          </cell>
          <cell r="I2158" t="str">
            <v>LNA</v>
          </cell>
          <cell r="J2158">
            <v>0</v>
          </cell>
          <cell r="K2158">
            <v>0</v>
          </cell>
          <cell r="L2158" t="str">
            <v xml:space="preserve"> </v>
          </cell>
          <cell r="M2158" t="str">
            <v xml:space="preserve"> </v>
          </cell>
          <cell r="N2158">
            <v>0</v>
          </cell>
          <cell r="O2158" t="str">
            <v xml:space="preserve"> </v>
          </cell>
          <cell r="P2158">
            <v>0</v>
          </cell>
          <cell r="Q2158">
            <v>0</v>
          </cell>
          <cell r="R2158" t="str">
            <v xml:space="preserve"> </v>
          </cell>
          <cell r="S2158" t="str">
            <v xml:space="preserve"> </v>
          </cell>
        </row>
        <row r="2159">
          <cell r="B2159">
            <v>214130</v>
          </cell>
          <cell r="C2159" t="str">
            <v>Other Employee Withholdings</v>
          </cell>
          <cell r="D2159" t="str">
            <v>Other Empl</v>
          </cell>
          <cell r="E2159">
            <v>367</v>
          </cell>
          <cell r="F2159" t="str">
            <v>A</v>
          </cell>
          <cell r="G2159" t="str">
            <v>L</v>
          </cell>
          <cell r="H2159" t="str">
            <v>N</v>
          </cell>
          <cell r="I2159" t="str">
            <v>LNA</v>
          </cell>
          <cell r="J2159">
            <v>0</v>
          </cell>
          <cell r="K2159">
            <v>0</v>
          </cell>
          <cell r="L2159" t="str">
            <v xml:space="preserve"> </v>
          </cell>
          <cell r="M2159" t="str">
            <v xml:space="preserve"> </v>
          </cell>
          <cell r="N2159">
            <v>0</v>
          </cell>
          <cell r="O2159" t="str">
            <v xml:space="preserve"> </v>
          </cell>
          <cell r="P2159">
            <v>0</v>
          </cell>
          <cell r="Q2159">
            <v>0</v>
          </cell>
          <cell r="R2159" t="str">
            <v xml:space="preserve"> </v>
          </cell>
          <cell r="S2159" t="str">
            <v xml:space="preserve"> </v>
          </cell>
        </row>
        <row r="2160">
          <cell r="B2160">
            <v>214135</v>
          </cell>
          <cell r="C2160" t="str">
            <v>HSA Withholding CY</v>
          </cell>
          <cell r="D2160" t="str">
            <v>HSA Wh CY</v>
          </cell>
          <cell r="E2160">
            <v>367</v>
          </cell>
          <cell r="F2160" t="str">
            <v>A</v>
          </cell>
          <cell r="G2160" t="str">
            <v>L</v>
          </cell>
          <cell r="H2160" t="str">
            <v>N</v>
          </cell>
          <cell r="I2160" t="str">
            <v>LNA</v>
          </cell>
          <cell r="J2160">
            <v>0</v>
          </cell>
          <cell r="K2160">
            <v>0</v>
          </cell>
          <cell r="L2160" t="str">
            <v xml:space="preserve"> </v>
          </cell>
          <cell r="M2160" t="str">
            <v xml:space="preserve"> </v>
          </cell>
          <cell r="N2160">
            <v>0</v>
          </cell>
          <cell r="O2160" t="str">
            <v xml:space="preserve"> </v>
          </cell>
          <cell r="P2160">
            <v>0</v>
          </cell>
          <cell r="Q2160">
            <v>0</v>
          </cell>
          <cell r="R2160" t="str">
            <v xml:space="preserve"> </v>
          </cell>
          <cell r="S2160" t="str">
            <v xml:space="preserve"> </v>
          </cell>
        </row>
        <row r="2161">
          <cell r="B2161">
            <v>214140</v>
          </cell>
          <cell r="C2161" t="str">
            <v>HSA Withholding PY</v>
          </cell>
          <cell r="D2161" t="str">
            <v>HSA Wh PY</v>
          </cell>
          <cell r="E2161">
            <v>367</v>
          </cell>
          <cell r="F2161" t="str">
            <v>A</v>
          </cell>
          <cell r="G2161" t="str">
            <v>L</v>
          </cell>
          <cell r="H2161" t="str">
            <v>N</v>
          </cell>
          <cell r="I2161" t="str">
            <v>LNA</v>
          </cell>
          <cell r="J2161">
            <v>0</v>
          </cell>
          <cell r="K2161">
            <v>0</v>
          </cell>
          <cell r="L2161" t="str">
            <v xml:space="preserve"> </v>
          </cell>
          <cell r="M2161" t="str">
            <v xml:space="preserve"> </v>
          </cell>
          <cell r="N2161">
            <v>0</v>
          </cell>
          <cell r="O2161" t="str">
            <v xml:space="preserve"> </v>
          </cell>
          <cell r="P2161">
            <v>0</v>
          </cell>
          <cell r="Q2161">
            <v>0</v>
          </cell>
          <cell r="R2161" t="str">
            <v xml:space="preserve"> </v>
          </cell>
          <cell r="S2161" t="str">
            <v xml:space="preserve"> </v>
          </cell>
        </row>
        <row r="2162">
          <cell r="B2162">
            <v>215000</v>
          </cell>
          <cell r="C2162" t="str">
            <v>Earned Income Credit</v>
          </cell>
          <cell r="D2162" t="str">
            <v>Earned Inc</v>
          </cell>
          <cell r="E2162">
            <v>367</v>
          </cell>
          <cell r="F2162" t="str">
            <v>A</v>
          </cell>
          <cell r="G2162" t="str">
            <v>L</v>
          </cell>
          <cell r="H2162" t="str">
            <v>N</v>
          </cell>
          <cell r="I2162" t="str">
            <v>LNA</v>
          </cell>
          <cell r="J2162">
            <v>0</v>
          </cell>
          <cell r="K2162">
            <v>0</v>
          </cell>
          <cell r="L2162" t="str">
            <v xml:space="preserve"> </v>
          </cell>
          <cell r="M2162" t="str">
            <v xml:space="preserve"> </v>
          </cell>
          <cell r="N2162">
            <v>0</v>
          </cell>
          <cell r="O2162" t="str">
            <v xml:space="preserve"> </v>
          </cell>
          <cell r="P2162">
            <v>0</v>
          </cell>
          <cell r="Q2162">
            <v>0</v>
          </cell>
          <cell r="R2162" t="str">
            <v xml:space="preserve"> </v>
          </cell>
          <cell r="S2162" t="str">
            <v xml:space="preserve"> </v>
          </cell>
        </row>
        <row r="2163">
          <cell r="B2163">
            <v>215001</v>
          </cell>
          <cell r="C2163" t="str">
            <v>Other Employee Tax WH</v>
          </cell>
          <cell r="D2163" t="str">
            <v>Other Empl</v>
          </cell>
          <cell r="E2163">
            <v>367</v>
          </cell>
          <cell r="F2163" t="str">
            <v>A</v>
          </cell>
          <cell r="G2163" t="str">
            <v>L</v>
          </cell>
          <cell r="H2163" t="str">
            <v>N</v>
          </cell>
          <cell r="I2163" t="str">
            <v>LNA</v>
          </cell>
          <cell r="J2163">
            <v>0</v>
          </cell>
          <cell r="K2163">
            <v>0</v>
          </cell>
          <cell r="L2163" t="str">
            <v xml:space="preserve"> </v>
          </cell>
          <cell r="M2163" t="str">
            <v xml:space="preserve"> </v>
          </cell>
          <cell r="N2163">
            <v>0</v>
          </cell>
          <cell r="O2163" t="str">
            <v xml:space="preserve"> </v>
          </cell>
          <cell r="P2163">
            <v>0</v>
          </cell>
          <cell r="Q2163">
            <v>0</v>
          </cell>
          <cell r="R2163" t="str">
            <v xml:space="preserve"> </v>
          </cell>
          <cell r="S2163" t="str">
            <v xml:space="preserve"> </v>
          </cell>
        </row>
        <row r="2164">
          <cell r="B2164">
            <v>215005</v>
          </cell>
          <cell r="C2164" t="str">
            <v>Federal Taxes WH Emp</v>
          </cell>
          <cell r="D2164" t="str">
            <v>Federal Ta</v>
          </cell>
          <cell r="E2164">
            <v>367</v>
          </cell>
          <cell r="F2164" t="str">
            <v>A</v>
          </cell>
          <cell r="G2164" t="str">
            <v>L</v>
          </cell>
          <cell r="H2164" t="str">
            <v>N</v>
          </cell>
          <cell r="I2164" t="str">
            <v>LNA</v>
          </cell>
          <cell r="J2164">
            <v>0</v>
          </cell>
          <cell r="K2164">
            <v>0</v>
          </cell>
          <cell r="L2164" t="str">
            <v xml:space="preserve"> </v>
          </cell>
          <cell r="M2164" t="str">
            <v xml:space="preserve"> </v>
          </cell>
          <cell r="N2164">
            <v>0</v>
          </cell>
          <cell r="O2164" t="str">
            <v xml:space="preserve"> </v>
          </cell>
          <cell r="P2164">
            <v>0</v>
          </cell>
          <cell r="Q2164">
            <v>0</v>
          </cell>
          <cell r="R2164" t="str">
            <v xml:space="preserve"> </v>
          </cell>
          <cell r="S2164" t="str">
            <v xml:space="preserve"> </v>
          </cell>
        </row>
        <row r="2165">
          <cell r="B2165">
            <v>215010</v>
          </cell>
          <cell r="C2165" t="str">
            <v>FICA Taxes WH Emp</v>
          </cell>
          <cell r="D2165" t="str">
            <v>FICA Taxes</v>
          </cell>
          <cell r="E2165">
            <v>367</v>
          </cell>
          <cell r="F2165" t="str">
            <v>A</v>
          </cell>
          <cell r="G2165" t="str">
            <v>L</v>
          </cell>
          <cell r="H2165" t="str">
            <v>N</v>
          </cell>
          <cell r="I2165" t="str">
            <v>LNA</v>
          </cell>
          <cell r="J2165">
            <v>0</v>
          </cell>
          <cell r="K2165">
            <v>0</v>
          </cell>
          <cell r="L2165" t="str">
            <v xml:space="preserve"> </v>
          </cell>
          <cell r="M2165" t="str">
            <v xml:space="preserve"> </v>
          </cell>
          <cell r="N2165">
            <v>0</v>
          </cell>
          <cell r="O2165" t="str">
            <v xml:space="preserve"> </v>
          </cell>
          <cell r="P2165">
            <v>0</v>
          </cell>
          <cell r="Q2165">
            <v>0</v>
          </cell>
          <cell r="R2165" t="str">
            <v xml:space="preserve"> </v>
          </cell>
          <cell r="S2165" t="str">
            <v xml:space="preserve"> </v>
          </cell>
        </row>
        <row r="2166">
          <cell r="B2166">
            <v>215015</v>
          </cell>
          <cell r="C2166" t="str">
            <v>Local Taxes WH Emp</v>
          </cell>
          <cell r="D2166" t="str">
            <v>Local Taxe</v>
          </cell>
          <cell r="E2166">
            <v>367</v>
          </cell>
          <cell r="F2166" t="str">
            <v>A</v>
          </cell>
          <cell r="G2166" t="str">
            <v>L</v>
          </cell>
          <cell r="H2166" t="str">
            <v>N</v>
          </cell>
          <cell r="I2166" t="str">
            <v>LNA</v>
          </cell>
          <cell r="J2166">
            <v>0</v>
          </cell>
          <cell r="K2166">
            <v>0</v>
          </cell>
          <cell r="L2166" t="str">
            <v xml:space="preserve"> </v>
          </cell>
          <cell r="M2166" t="str">
            <v xml:space="preserve"> </v>
          </cell>
          <cell r="N2166">
            <v>0</v>
          </cell>
          <cell r="O2166" t="str">
            <v xml:space="preserve"> </v>
          </cell>
          <cell r="P2166">
            <v>0</v>
          </cell>
          <cell r="Q2166">
            <v>0</v>
          </cell>
          <cell r="R2166" t="str">
            <v xml:space="preserve"> </v>
          </cell>
          <cell r="S2166" t="str">
            <v xml:space="preserve"> </v>
          </cell>
        </row>
        <row r="2167">
          <cell r="B2167">
            <v>215020</v>
          </cell>
          <cell r="C2167" t="str">
            <v>State Taxes WH Emp AL</v>
          </cell>
          <cell r="D2167" t="str">
            <v>State Taxe</v>
          </cell>
          <cell r="E2167">
            <v>367</v>
          </cell>
          <cell r="F2167" t="str">
            <v>A</v>
          </cell>
          <cell r="G2167" t="str">
            <v>L</v>
          </cell>
          <cell r="H2167" t="str">
            <v>N</v>
          </cell>
          <cell r="I2167" t="str">
            <v>LNA</v>
          </cell>
          <cell r="J2167">
            <v>0</v>
          </cell>
          <cell r="K2167">
            <v>0</v>
          </cell>
          <cell r="L2167" t="str">
            <v xml:space="preserve"> </v>
          </cell>
          <cell r="M2167" t="str">
            <v xml:space="preserve"> </v>
          </cell>
          <cell r="N2167">
            <v>0</v>
          </cell>
          <cell r="O2167" t="str">
            <v xml:space="preserve"> </v>
          </cell>
          <cell r="P2167">
            <v>0</v>
          </cell>
          <cell r="Q2167">
            <v>0</v>
          </cell>
          <cell r="R2167" t="str">
            <v xml:space="preserve"> </v>
          </cell>
          <cell r="S2167" t="str">
            <v xml:space="preserve"> </v>
          </cell>
        </row>
        <row r="2168">
          <cell r="B2168">
            <v>215021</v>
          </cell>
          <cell r="C2168" t="str">
            <v>State Taxes WH Emp   AK</v>
          </cell>
          <cell r="D2168" t="str">
            <v>STWHEmpAK</v>
          </cell>
          <cell r="E2168">
            <v>367</v>
          </cell>
          <cell r="F2168" t="str">
            <v>A</v>
          </cell>
          <cell r="G2168" t="str">
            <v>L</v>
          </cell>
          <cell r="H2168" t="str">
            <v>N</v>
          </cell>
          <cell r="I2168" t="str">
            <v>LNA</v>
          </cell>
          <cell r="J2168">
            <v>0</v>
          </cell>
          <cell r="K2168">
            <v>0</v>
          </cell>
          <cell r="L2168" t="str">
            <v xml:space="preserve"> </v>
          </cell>
          <cell r="M2168" t="str">
            <v xml:space="preserve"> </v>
          </cell>
          <cell r="N2168">
            <v>0</v>
          </cell>
          <cell r="O2168" t="str">
            <v xml:space="preserve"> </v>
          </cell>
          <cell r="P2168">
            <v>0</v>
          </cell>
          <cell r="Q2168">
            <v>0</v>
          </cell>
          <cell r="R2168" t="str">
            <v xml:space="preserve"> </v>
          </cell>
          <cell r="S2168" t="str">
            <v xml:space="preserve"> </v>
          </cell>
        </row>
        <row r="2169">
          <cell r="B2169">
            <v>215025</v>
          </cell>
          <cell r="C2169" t="str">
            <v>State Taxes WH Emp AR</v>
          </cell>
          <cell r="D2169" t="str">
            <v>State Taxe</v>
          </cell>
          <cell r="E2169">
            <v>367</v>
          </cell>
          <cell r="F2169" t="str">
            <v>A</v>
          </cell>
          <cell r="G2169" t="str">
            <v>L</v>
          </cell>
          <cell r="H2169" t="str">
            <v>N</v>
          </cell>
          <cell r="I2169" t="str">
            <v>LNA</v>
          </cell>
          <cell r="J2169">
            <v>0</v>
          </cell>
          <cell r="K2169">
            <v>0</v>
          </cell>
          <cell r="L2169" t="str">
            <v xml:space="preserve"> </v>
          </cell>
          <cell r="M2169" t="str">
            <v xml:space="preserve"> </v>
          </cell>
          <cell r="N2169">
            <v>0</v>
          </cell>
          <cell r="O2169" t="str">
            <v xml:space="preserve"> </v>
          </cell>
          <cell r="P2169">
            <v>0</v>
          </cell>
          <cell r="Q2169">
            <v>0</v>
          </cell>
          <cell r="R2169" t="str">
            <v xml:space="preserve"> </v>
          </cell>
          <cell r="S2169" t="str">
            <v xml:space="preserve"> </v>
          </cell>
        </row>
        <row r="2170">
          <cell r="B2170">
            <v>215030</v>
          </cell>
          <cell r="C2170" t="str">
            <v>State Taxes WH Emp AZ</v>
          </cell>
          <cell r="D2170" t="str">
            <v>State Taxe</v>
          </cell>
          <cell r="E2170">
            <v>367</v>
          </cell>
          <cell r="F2170" t="str">
            <v>A</v>
          </cell>
          <cell r="G2170" t="str">
            <v>L</v>
          </cell>
          <cell r="H2170" t="str">
            <v>N</v>
          </cell>
          <cell r="I2170" t="str">
            <v>LNA</v>
          </cell>
          <cell r="J2170">
            <v>0</v>
          </cell>
          <cell r="K2170">
            <v>0</v>
          </cell>
          <cell r="L2170" t="str">
            <v xml:space="preserve"> </v>
          </cell>
          <cell r="M2170" t="str">
            <v xml:space="preserve"> </v>
          </cell>
          <cell r="N2170">
            <v>0</v>
          </cell>
          <cell r="O2170" t="str">
            <v xml:space="preserve"> </v>
          </cell>
          <cell r="P2170">
            <v>0</v>
          </cell>
          <cell r="Q2170">
            <v>0</v>
          </cell>
          <cell r="R2170" t="str">
            <v xml:space="preserve"> </v>
          </cell>
          <cell r="S2170" t="str">
            <v xml:space="preserve"> </v>
          </cell>
        </row>
        <row r="2171">
          <cell r="B2171">
            <v>215035</v>
          </cell>
          <cell r="C2171" t="str">
            <v>State Taxes WH Emp CT</v>
          </cell>
          <cell r="D2171" t="str">
            <v>State Taxe</v>
          </cell>
          <cell r="E2171">
            <v>367</v>
          </cell>
          <cell r="F2171" t="str">
            <v>A</v>
          </cell>
          <cell r="G2171" t="str">
            <v>L</v>
          </cell>
          <cell r="H2171" t="str">
            <v>N</v>
          </cell>
          <cell r="I2171" t="str">
            <v>LNA</v>
          </cell>
          <cell r="J2171">
            <v>0</v>
          </cell>
          <cell r="K2171">
            <v>0</v>
          </cell>
          <cell r="L2171" t="str">
            <v xml:space="preserve"> </v>
          </cell>
          <cell r="M2171" t="str">
            <v xml:space="preserve"> </v>
          </cell>
          <cell r="N2171">
            <v>0</v>
          </cell>
          <cell r="O2171" t="str">
            <v xml:space="preserve"> </v>
          </cell>
          <cell r="P2171">
            <v>0</v>
          </cell>
          <cell r="Q2171">
            <v>0</v>
          </cell>
          <cell r="R2171" t="str">
            <v xml:space="preserve"> </v>
          </cell>
          <cell r="S2171" t="str">
            <v xml:space="preserve"> </v>
          </cell>
        </row>
        <row r="2172">
          <cell r="B2172">
            <v>215040</v>
          </cell>
          <cell r="C2172" t="str">
            <v>State Taxes WH Emp DC</v>
          </cell>
          <cell r="D2172" t="str">
            <v>State Taxe</v>
          </cell>
          <cell r="E2172">
            <v>367</v>
          </cell>
          <cell r="F2172" t="str">
            <v>A</v>
          </cell>
          <cell r="G2172" t="str">
            <v>L</v>
          </cell>
          <cell r="H2172" t="str">
            <v>N</v>
          </cell>
          <cell r="I2172" t="str">
            <v>LNA</v>
          </cell>
          <cell r="J2172">
            <v>0</v>
          </cell>
          <cell r="K2172">
            <v>0</v>
          </cell>
          <cell r="L2172" t="str">
            <v xml:space="preserve"> </v>
          </cell>
          <cell r="M2172" t="str">
            <v xml:space="preserve"> </v>
          </cell>
          <cell r="N2172">
            <v>0</v>
          </cell>
          <cell r="O2172" t="str">
            <v xml:space="preserve"> </v>
          </cell>
          <cell r="P2172">
            <v>0</v>
          </cell>
          <cell r="Q2172">
            <v>0</v>
          </cell>
          <cell r="R2172" t="str">
            <v xml:space="preserve"> </v>
          </cell>
          <cell r="S2172" t="str">
            <v xml:space="preserve"> </v>
          </cell>
        </row>
        <row r="2173">
          <cell r="B2173">
            <v>215045</v>
          </cell>
          <cell r="C2173" t="str">
            <v>State Taxes WH Emp FL</v>
          </cell>
          <cell r="D2173" t="str">
            <v>State Taxe</v>
          </cell>
          <cell r="E2173">
            <v>367</v>
          </cell>
          <cell r="F2173" t="str">
            <v>A</v>
          </cell>
          <cell r="G2173" t="str">
            <v>L</v>
          </cell>
          <cell r="H2173" t="str">
            <v>N</v>
          </cell>
          <cell r="I2173" t="str">
            <v>LNA</v>
          </cell>
          <cell r="J2173">
            <v>0</v>
          </cell>
          <cell r="K2173">
            <v>0</v>
          </cell>
          <cell r="L2173" t="str">
            <v xml:space="preserve"> </v>
          </cell>
          <cell r="M2173" t="str">
            <v xml:space="preserve"> </v>
          </cell>
          <cell r="N2173">
            <v>0</v>
          </cell>
          <cell r="O2173" t="str">
            <v xml:space="preserve"> </v>
          </cell>
          <cell r="P2173">
            <v>0</v>
          </cell>
          <cell r="Q2173">
            <v>0</v>
          </cell>
          <cell r="R2173" t="str">
            <v xml:space="preserve"> </v>
          </cell>
          <cell r="S2173" t="str">
            <v xml:space="preserve"> </v>
          </cell>
        </row>
        <row r="2174">
          <cell r="B2174">
            <v>215050</v>
          </cell>
          <cell r="C2174" t="str">
            <v>State Taxes WH Emp GA</v>
          </cell>
          <cell r="D2174" t="str">
            <v>State Taxe</v>
          </cell>
          <cell r="E2174">
            <v>367</v>
          </cell>
          <cell r="F2174" t="str">
            <v>A</v>
          </cell>
          <cell r="G2174" t="str">
            <v>L</v>
          </cell>
          <cell r="H2174" t="str">
            <v>N</v>
          </cell>
          <cell r="I2174" t="str">
            <v>LNA</v>
          </cell>
          <cell r="J2174">
            <v>0</v>
          </cell>
          <cell r="K2174">
            <v>0</v>
          </cell>
          <cell r="L2174" t="str">
            <v xml:space="preserve"> </v>
          </cell>
          <cell r="M2174" t="str">
            <v xml:space="preserve"> </v>
          </cell>
          <cell r="N2174">
            <v>0</v>
          </cell>
          <cell r="O2174" t="str">
            <v xml:space="preserve"> </v>
          </cell>
          <cell r="P2174">
            <v>0</v>
          </cell>
          <cell r="Q2174">
            <v>0</v>
          </cell>
          <cell r="R2174" t="str">
            <v xml:space="preserve"> </v>
          </cell>
          <cell r="S2174" t="str">
            <v xml:space="preserve"> </v>
          </cell>
        </row>
        <row r="2175">
          <cell r="B2175">
            <v>215051</v>
          </cell>
          <cell r="C2175" t="str">
            <v>State Taxes WH Emp   HI</v>
          </cell>
          <cell r="D2175" t="str">
            <v>STWHEmpHI</v>
          </cell>
          <cell r="E2175">
            <v>367</v>
          </cell>
          <cell r="F2175" t="str">
            <v>A</v>
          </cell>
          <cell r="G2175" t="str">
            <v>L</v>
          </cell>
          <cell r="H2175" t="str">
            <v>N</v>
          </cell>
          <cell r="I2175" t="str">
            <v>LNA</v>
          </cell>
          <cell r="J2175">
            <v>0</v>
          </cell>
          <cell r="K2175">
            <v>0</v>
          </cell>
          <cell r="L2175" t="str">
            <v xml:space="preserve"> </v>
          </cell>
          <cell r="M2175" t="str">
            <v xml:space="preserve"> </v>
          </cell>
          <cell r="N2175">
            <v>0</v>
          </cell>
          <cell r="O2175" t="str">
            <v xml:space="preserve"> </v>
          </cell>
          <cell r="P2175">
            <v>0</v>
          </cell>
          <cell r="Q2175">
            <v>0</v>
          </cell>
          <cell r="R2175" t="str">
            <v xml:space="preserve"> </v>
          </cell>
          <cell r="S2175" t="str">
            <v xml:space="preserve"> </v>
          </cell>
        </row>
        <row r="2176">
          <cell r="B2176">
            <v>215055</v>
          </cell>
          <cell r="C2176" t="str">
            <v>State Taxes WH Emp ID</v>
          </cell>
          <cell r="D2176" t="str">
            <v>State Taxe</v>
          </cell>
          <cell r="E2176">
            <v>367</v>
          </cell>
          <cell r="F2176" t="str">
            <v>A</v>
          </cell>
          <cell r="G2176" t="str">
            <v>L</v>
          </cell>
          <cell r="H2176" t="str">
            <v>N</v>
          </cell>
          <cell r="I2176" t="str">
            <v>LNA</v>
          </cell>
          <cell r="J2176">
            <v>0</v>
          </cell>
          <cell r="K2176">
            <v>0</v>
          </cell>
          <cell r="L2176" t="str">
            <v xml:space="preserve"> </v>
          </cell>
          <cell r="M2176" t="str">
            <v xml:space="preserve"> </v>
          </cell>
          <cell r="N2176">
            <v>0</v>
          </cell>
          <cell r="O2176" t="str">
            <v xml:space="preserve"> </v>
          </cell>
          <cell r="P2176">
            <v>0</v>
          </cell>
          <cell r="Q2176">
            <v>0</v>
          </cell>
          <cell r="R2176" t="str">
            <v xml:space="preserve"> </v>
          </cell>
          <cell r="S2176" t="str">
            <v xml:space="preserve"> </v>
          </cell>
        </row>
        <row r="2177">
          <cell r="B2177">
            <v>215060</v>
          </cell>
          <cell r="C2177" t="str">
            <v>State Taxes WH Emp IL</v>
          </cell>
          <cell r="D2177" t="str">
            <v>State Taxe</v>
          </cell>
          <cell r="E2177">
            <v>367</v>
          </cell>
          <cell r="F2177" t="str">
            <v>A</v>
          </cell>
          <cell r="G2177" t="str">
            <v>L</v>
          </cell>
          <cell r="H2177" t="str">
            <v>N</v>
          </cell>
          <cell r="I2177" t="str">
            <v>LNA</v>
          </cell>
          <cell r="J2177">
            <v>0</v>
          </cell>
          <cell r="K2177">
            <v>0</v>
          </cell>
          <cell r="L2177" t="str">
            <v xml:space="preserve"> </v>
          </cell>
          <cell r="M2177" t="str">
            <v xml:space="preserve"> </v>
          </cell>
          <cell r="N2177">
            <v>0</v>
          </cell>
          <cell r="O2177" t="str">
            <v xml:space="preserve"> </v>
          </cell>
          <cell r="P2177">
            <v>0</v>
          </cell>
          <cell r="Q2177">
            <v>0</v>
          </cell>
          <cell r="R2177" t="str">
            <v xml:space="preserve"> </v>
          </cell>
          <cell r="S2177" t="str">
            <v xml:space="preserve"> </v>
          </cell>
        </row>
        <row r="2178">
          <cell r="B2178">
            <v>215065</v>
          </cell>
          <cell r="C2178" t="str">
            <v>State Taxes WH Emp IN</v>
          </cell>
          <cell r="D2178" t="str">
            <v>State Taxe</v>
          </cell>
          <cell r="E2178">
            <v>367</v>
          </cell>
          <cell r="F2178" t="str">
            <v>A</v>
          </cell>
          <cell r="G2178" t="str">
            <v>L</v>
          </cell>
          <cell r="H2178" t="str">
            <v>N</v>
          </cell>
          <cell r="I2178" t="str">
            <v>LNA</v>
          </cell>
          <cell r="J2178">
            <v>0</v>
          </cell>
          <cell r="K2178">
            <v>0</v>
          </cell>
          <cell r="L2178" t="str">
            <v xml:space="preserve"> </v>
          </cell>
          <cell r="M2178" t="str">
            <v xml:space="preserve"> </v>
          </cell>
          <cell r="N2178">
            <v>0</v>
          </cell>
          <cell r="O2178" t="str">
            <v xml:space="preserve"> </v>
          </cell>
          <cell r="P2178">
            <v>0</v>
          </cell>
          <cell r="Q2178">
            <v>0</v>
          </cell>
          <cell r="R2178" t="str">
            <v xml:space="preserve"> </v>
          </cell>
          <cell r="S2178" t="str">
            <v xml:space="preserve"> </v>
          </cell>
        </row>
        <row r="2179">
          <cell r="B2179">
            <v>215066</v>
          </cell>
          <cell r="C2179" t="str">
            <v>State Taxes WH Emp   IA</v>
          </cell>
          <cell r="D2179" t="str">
            <v>STWHEmpIA</v>
          </cell>
          <cell r="E2179">
            <v>367</v>
          </cell>
          <cell r="F2179" t="str">
            <v>A</v>
          </cell>
          <cell r="G2179" t="str">
            <v>L</v>
          </cell>
          <cell r="H2179" t="str">
            <v>N</v>
          </cell>
          <cell r="I2179" t="str">
            <v>LNA</v>
          </cell>
          <cell r="J2179">
            <v>0</v>
          </cell>
          <cell r="K2179">
            <v>0</v>
          </cell>
          <cell r="L2179" t="str">
            <v xml:space="preserve"> </v>
          </cell>
          <cell r="M2179" t="str">
            <v xml:space="preserve"> </v>
          </cell>
          <cell r="N2179">
            <v>0</v>
          </cell>
          <cell r="O2179" t="str">
            <v xml:space="preserve"> </v>
          </cell>
          <cell r="P2179">
            <v>0</v>
          </cell>
          <cell r="Q2179">
            <v>0</v>
          </cell>
          <cell r="R2179" t="str">
            <v xml:space="preserve"> </v>
          </cell>
          <cell r="S2179" t="str">
            <v xml:space="preserve"> </v>
          </cell>
        </row>
        <row r="2180">
          <cell r="B2180">
            <v>215070</v>
          </cell>
          <cell r="C2180" t="str">
            <v>State Taxes WH Emp KS</v>
          </cell>
          <cell r="D2180" t="str">
            <v>State Taxe</v>
          </cell>
          <cell r="E2180">
            <v>367</v>
          </cell>
          <cell r="F2180" t="str">
            <v>A</v>
          </cell>
          <cell r="G2180" t="str">
            <v>L</v>
          </cell>
          <cell r="H2180" t="str">
            <v>N</v>
          </cell>
          <cell r="I2180" t="str">
            <v>LNA</v>
          </cell>
          <cell r="J2180">
            <v>0</v>
          </cell>
          <cell r="K2180">
            <v>0</v>
          </cell>
          <cell r="L2180" t="str">
            <v xml:space="preserve"> </v>
          </cell>
          <cell r="M2180" t="str">
            <v xml:space="preserve"> </v>
          </cell>
          <cell r="N2180">
            <v>0</v>
          </cell>
          <cell r="O2180" t="str">
            <v xml:space="preserve"> </v>
          </cell>
          <cell r="P2180">
            <v>0</v>
          </cell>
          <cell r="Q2180">
            <v>0</v>
          </cell>
          <cell r="R2180" t="str">
            <v xml:space="preserve"> </v>
          </cell>
          <cell r="S2180" t="str">
            <v xml:space="preserve"> </v>
          </cell>
        </row>
        <row r="2181">
          <cell r="B2181">
            <v>215071</v>
          </cell>
          <cell r="C2181" t="str">
            <v>State Taxes WH Emp KY</v>
          </cell>
          <cell r="D2181" t="str">
            <v>State Taxe</v>
          </cell>
          <cell r="E2181">
            <v>367</v>
          </cell>
          <cell r="F2181" t="str">
            <v>A</v>
          </cell>
          <cell r="G2181" t="str">
            <v>L</v>
          </cell>
          <cell r="H2181" t="str">
            <v>N</v>
          </cell>
          <cell r="I2181" t="str">
            <v>LNA</v>
          </cell>
          <cell r="J2181">
            <v>0</v>
          </cell>
          <cell r="K2181">
            <v>0</v>
          </cell>
          <cell r="L2181" t="str">
            <v xml:space="preserve"> </v>
          </cell>
          <cell r="M2181" t="str">
            <v xml:space="preserve"> </v>
          </cell>
          <cell r="N2181">
            <v>0</v>
          </cell>
          <cell r="O2181" t="str">
            <v xml:space="preserve"> </v>
          </cell>
          <cell r="P2181">
            <v>0</v>
          </cell>
          <cell r="Q2181">
            <v>0</v>
          </cell>
          <cell r="R2181" t="str">
            <v xml:space="preserve"> </v>
          </cell>
          <cell r="S2181" t="str">
            <v xml:space="preserve"> </v>
          </cell>
        </row>
        <row r="2182">
          <cell r="B2182">
            <v>215075</v>
          </cell>
          <cell r="C2182" t="str">
            <v>State Taxes WH Emp LA</v>
          </cell>
          <cell r="D2182" t="str">
            <v>State Taxe</v>
          </cell>
          <cell r="E2182">
            <v>367</v>
          </cell>
          <cell r="F2182" t="str">
            <v>A</v>
          </cell>
          <cell r="G2182" t="str">
            <v>L</v>
          </cell>
          <cell r="H2182" t="str">
            <v>N</v>
          </cell>
          <cell r="I2182" t="str">
            <v>LNA</v>
          </cell>
          <cell r="J2182">
            <v>0</v>
          </cell>
          <cell r="K2182">
            <v>0</v>
          </cell>
          <cell r="L2182" t="str">
            <v xml:space="preserve"> </v>
          </cell>
          <cell r="M2182" t="str">
            <v xml:space="preserve"> </v>
          </cell>
          <cell r="N2182">
            <v>0</v>
          </cell>
          <cell r="O2182" t="str">
            <v xml:space="preserve"> </v>
          </cell>
          <cell r="P2182">
            <v>0</v>
          </cell>
          <cell r="Q2182">
            <v>0</v>
          </cell>
          <cell r="R2182" t="str">
            <v xml:space="preserve"> </v>
          </cell>
          <cell r="S2182" t="str">
            <v xml:space="preserve"> </v>
          </cell>
        </row>
        <row r="2183">
          <cell r="B2183">
            <v>215080</v>
          </cell>
          <cell r="C2183" t="str">
            <v>State Taxes WH Emp MD</v>
          </cell>
          <cell r="D2183" t="str">
            <v>State Taxe</v>
          </cell>
          <cell r="E2183">
            <v>367</v>
          </cell>
          <cell r="F2183" t="str">
            <v>A</v>
          </cell>
          <cell r="G2183" t="str">
            <v>L</v>
          </cell>
          <cell r="H2183" t="str">
            <v>N</v>
          </cell>
          <cell r="I2183" t="str">
            <v>LNA</v>
          </cell>
          <cell r="J2183">
            <v>0</v>
          </cell>
          <cell r="K2183">
            <v>0</v>
          </cell>
          <cell r="L2183" t="str">
            <v xml:space="preserve"> </v>
          </cell>
          <cell r="M2183" t="str">
            <v xml:space="preserve"> </v>
          </cell>
          <cell r="N2183">
            <v>0</v>
          </cell>
          <cell r="O2183" t="str">
            <v xml:space="preserve"> </v>
          </cell>
          <cell r="P2183">
            <v>0</v>
          </cell>
          <cell r="Q2183">
            <v>0</v>
          </cell>
          <cell r="R2183" t="str">
            <v xml:space="preserve"> </v>
          </cell>
          <cell r="S2183" t="str">
            <v xml:space="preserve"> </v>
          </cell>
        </row>
        <row r="2184">
          <cell r="B2184">
            <v>215085</v>
          </cell>
          <cell r="C2184" t="str">
            <v>State Taxes WH Emp MI</v>
          </cell>
          <cell r="D2184" t="str">
            <v>State Taxe</v>
          </cell>
          <cell r="E2184">
            <v>367</v>
          </cell>
          <cell r="F2184" t="str">
            <v>A</v>
          </cell>
          <cell r="G2184" t="str">
            <v>L</v>
          </cell>
          <cell r="H2184" t="str">
            <v>N</v>
          </cell>
          <cell r="I2184" t="str">
            <v>LNA</v>
          </cell>
          <cell r="J2184">
            <v>0</v>
          </cell>
          <cell r="K2184">
            <v>0</v>
          </cell>
          <cell r="L2184" t="str">
            <v xml:space="preserve"> </v>
          </cell>
          <cell r="M2184" t="str">
            <v xml:space="preserve"> </v>
          </cell>
          <cell r="N2184">
            <v>0</v>
          </cell>
          <cell r="O2184" t="str">
            <v xml:space="preserve"> </v>
          </cell>
          <cell r="P2184">
            <v>0</v>
          </cell>
          <cell r="Q2184">
            <v>0</v>
          </cell>
          <cell r="R2184" t="str">
            <v xml:space="preserve"> </v>
          </cell>
          <cell r="S2184" t="str">
            <v xml:space="preserve"> </v>
          </cell>
        </row>
        <row r="2185">
          <cell r="B2185">
            <v>215086</v>
          </cell>
          <cell r="C2185" t="str">
            <v>State Taxes WH Emp   MN</v>
          </cell>
          <cell r="D2185" t="str">
            <v>STWHEmpMN</v>
          </cell>
          <cell r="E2185">
            <v>367</v>
          </cell>
          <cell r="F2185" t="str">
            <v>A</v>
          </cell>
          <cell r="G2185" t="str">
            <v>L</v>
          </cell>
          <cell r="H2185" t="str">
            <v>N</v>
          </cell>
          <cell r="I2185" t="str">
            <v>LNA</v>
          </cell>
          <cell r="J2185">
            <v>0</v>
          </cell>
          <cell r="K2185">
            <v>0</v>
          </cell>
          <cell r="L2185" t="str">
            <v xml:space="preserve"> </v>
          </cell>
          <cell r="M2185" t="str">
            <v xml:space="preserve"> </v>
          </cell>
          <cell r="N2185">
            <v>0</v>
          </cell>
          <cell r="O2185" t="str">
            <v xml:space="preserve"> </v>
          </cell>
          <cell r="P2185">
            <v>0</v>
          </cell>
          <cell r="Q2185">
            <v>0</v>
          </cell>
          <cell r="R2185" t="str">
            <v xml:space="preserve"> </v>
          </cell>
          <cell r="S2185" t="str">
            <v xml:space="preserve"> </v>
          </cell>
        </row>
        <row r="2186">
          <cell r="B2186">
            <v>215090</v>
          </cell>
          <cell r="C2186" t="str">
            <v>State Taxes WH Emp MO</v>
          </cell>
          <cell r="D2186" t="str">
            <v>State Taxe</v>
          </cell>
          <cell r="E2186">
            <v>367</v>
          </cell>
          <cell r="F2186" t="str">
            <v>A</v>
          </cell>
          <cell r="G2186" t="str">
            <v>L</v>
          </cell>
          <cell r="H2186" t="str">
            <v>N</v>
          </cell>
          <cell r="I2186" t="str">
            <v>LNA</v>
          </cell>
          <cell r="J2186">
            <v>0</v>
          </cell>
          <cell r="K2186">
            <v>0</v>
          </cell>
          <cell r="L2186" t="str">
            <v xml:space="preserve"> </v>
          </cell>
          <cell r="M2186" t="str">
            <v xml:space="preserve"> </v>
          </cell>
          <cell r="N2186">
            <v>0</v>
          </cell>
          <cell r="O2186" t="str">
            <v xml:space="preserve"> </v>
          </cell>
          <cell r="P2186">
            <v>0</v>
          </cell>
          <cell r="Q2186">
            <v>0</v>
          </cell>
          <cell r="R2186" t="str">
            <v xml:space="preserve"> </v>
          </cell>
          <cell r="S2186" t="str">
            <v xml:space="preserve"> </v>
          </cell>
        </row>
        <row r="2187">
          <cell r="B2187">
            <v>215095</v>
          </cell>
          <cell r="C2187" t="str">
            <v>State Taxes WH Emp NY</v>
          </cell>
          <cell r="D2187" t="str">
            <v>State Taxe</v>
          </cell>
          <cell r="E2187">
            <v>367</v>
          </cell>
          <cell r="F2187" t="str">
            <v>A</v>
          </cell>
          <cell r="G2187" t="str">
            <v>L</v>
          </cell>
          <cell r="H2187" t="str">
            <v>N</v>
          </cell>
          <cell r="I2187" t="str">
            <v>LNA</v>
          </cell>
          <cell r="J2187">
            <v>0</v>
          </cell>
          <cell r="K2187">
            <v>0</v>
          </cell>
          <cell r="L2187" t="str">
            <v xml:space="preserve"> </v>
          </cell>
          <cell r="M2187" t="str">
            <v xml:space="preserve"> </v>
          </cell>
          <cell r="N2187">
            <v>0</v>
          </cell>
          <cell r="O2187" t="str">
            <v xml:space="preserve"> </v>
          </cell>
          <cell r="P2187">
            <v>0</v>
          </cell>
          <cell r="Q2187">
            <v>0</v>
          </cell>
          <cell r="R2187" t="str">
            <v xml:space="preserve"> </v>
          </cell>
          <cell r="S2187" t="str">
            <v xml:space="preserve"> </v>
          </cell>
        </row>
        <row r="2188">
          <cell r="B2188">
            <v>215100</v>
          </cell>
          <cell r="C2188" t="str">
            <v>State Taxes WH Emp OK</v>
          </cell>
          <cell r="D2188" t="str">
            <v>State Taxe</v>
          </cell>
          <cell r="E2188">
            <v>367</v>
          </cell>
          <cell r="F2188" t="str">
            <v>A</v>
          </cell>
          <cell r="G2188" t="str">
            <v>L</v>
          </cell>
          <cell r="H2188" t="str">
            <v>N</v>
          </cell>
          <cell r="I2188" t="str">
            <v>LNA</v>
          </cell>
          <cell r="J2188">
            <v>0</v>
          </cell>
          <cell r="K2188">
            <v>0</v>
          </cell>
          <cell r="L2188" t="str">
            <v xml:space="preserve"> </v>
          </cell>
          <cell r="M2188" t="str">
            <v xml:space="preserve"> </v>
          </cell>
          <cell r="N2188">
            <v>0</v>
          </cell>
          <cell r="O2188" t="str">
            <v xml:space="preserve"> </v>
          </cell>
          <cell r="P2188">
            <v>0</v>
          </cell>
          <cell r="Q2188">
            <v>0</v>
          </cell>
          <cell r="R2188" t="str">
            <v xml:space="preserve"> </v>
          </cell>
          <cell r="S2188" t="str">
            <v xml:space="preserve"> </v>
          </cell>
        </row>
        <row r="2189">
          <cell r="B2189">
            <v>215105</v>
          </cell>
          <cell r="C2189" t="str">
            <v>State Taxes WH Emp PA</v>
          </cell>
          <cell r="D2189" t="str">
            <v>State Taxe</v>
          </cell>
          <cell r="E2189">
            <v>367</v>
          </cell>
          <cell r="F2189" t="str">
            <v>A</v>
          </cell>
          <cell r="G2189" t="str">
            <v>L</v>
          </cell>
          <cell r="H2189" t="str">
            <v>N</v>
          </cell>
          <cell r="I2189" t="str">
            <v>LNA</v>
          </cell>
          <cell r="J2189">
            <v>0</v>
          </cell>
          <cell r="K2189">
            <v>0</v>
          </cell>
          <cell r="L2189" t="str">
            <v xml:space="preserve"> </v>
          </cell>
          <cell r="M2189" t="str">
            <v xml:space="preserve"> </v>
          </cell>
          <cell r="N2189">
            <v>0</v>
          </cell>
          <cell r="O2189" t="str">
            <v xml:space="preserve"> </v>
          </cell>
          <cell r="P2189">
            <v>0</v>
          </cell>
          <cell r="Q2189">
            <v>0</v>
          </cell>
          <cell r="R2189" t="str">
            <v xml:space="preserve"> </v>
          </cell>
          <cell r="S2189" t="str">
            <v xml:space="preserve"> </v>
          </cell>
        </row>
        <row r="2190">
          <cell r="B2190">
            <v>215106</v>
          </cell>
          <cell r="C2190" t="str">
            <v>State Taxes WH Emp   RI</v>
          </cell>
          <cell r="D2190" t="str">
            <v>STWHEmpRI</v>
          </cell>
          <cell r="E2190">
            <v>367</v>
          </cell>
          <cell r="F2190" t="str">
            <v>A</v>
          </cell>
          <cell r="G2190" t="str">
            <v>L</v>
          </cell>
          <cell r="H2190" t="str">
            <v>N</v>
          </cell>
          <cell r="I2190" t="str">
            <v>LNA</v>
          </cell>
          <cell r="J2190">
            <v>0</v>
          </cell>
          <cell r="K2190">
            <v>0</v>
          </cell>
          <cell r="L2190" t="str">
            <v xml:space="preserve"> </v>
          </cell>
          <cell r="M2190" t="str">
            <v xml:space="preserve"> </v>
          </cell>
          <cell r="N2190">
            <v>0</v>
          </cell>
          <cell r="O2190" t="str">
            <v xml:space="preserve"> </v>
          </cell>
          <cell r="P2190">
            <v>0</v>
          </cell>
          <cell r="Q2190">
            <v>0</v>
          </cell>
          <cell r="R2190" t="str">
            <v xml:space="preserve"> </v>
          </cell>
          <cell r="S2190" t="str">
            <v xml:space="preserve"> </v>
          </cell>
        </row>
        <row r="2191">
          <cell r="B2191">
            <v>215107</v>
          </cell>
          <cell r="C2191" t="str">
            <v>State Taxes WH Emp   SD</v>
          </cell>
          <cell r="D2191" t="str">
            <v>STWHEmpSD</v>
          </cell>
          <cell r="E2191">
            <v>367</v>
          </cell>
          <cell r="F2191" t="str">
            <v>A</v>
          </cell>
          <cell r="G2191" t="str">
            <v>L</v>
          </cell>
          <cell r="H2191" t="str">
            <v>N</v>
          </cell>
          <cell r="I2191" t="str">
            <v>LNA</v>
          </cell>
          <cell r="J2191">
            <v>0</v>
          </cell>
          <cell r="K2191">
            <v>0</v>
          </cell>
          <cell r="L2191" t="str">
            <v xml:space="preserve"> </v>
          </cell>
          <cell r="M2191" t="str">
            <v xml:space="preserve"> </v>
          </cell>
          <cell r="N2191">
            <v>0</v>
          </cell>
          <cell r="O2191" t="str">
            <v xml:space="preserve"> </v>
          </cell>
          <cell r="P2191">
            <v>0</v>
          </cell>
          <cell r="Q2191">
            <v>0</v>
          </cell>
          <cell r="R2191" t="str">
            <v xml:space="preserve"> </v>
          </cell>
          <cell r="S2191" t="str">
            <v xml:space="preserve"> </v>
          </cell>
        </row>
        <row r="2192">
          <cell r="B2192">
            <v>215110</v>
          </cell>
          <cell r="C2192" t="str">
            <v>State Taxes WH Emp TN</v>
          </cell>
          <cell r="D2192" t="str">
            <v>State Taxe</v>
          </cell>
          <cell r="E2192">
            <v>367</v>
          </cell>
          <cell r="F2192" t="str">
            <v>A</v>
          </cell>
          <cell r="G2192" t="str">
            <v>L</v>
          </cell>
          <cell r="H2192" t="str">
            <v>N</v>
          </cell>
          <cell r="I2192" t="str">
            <v>LNA</v>
          </cell>
          <cell r="J2192">
            <v>0</v>
          </cell>
          <cell r="K2192">
            <v>0</v>
          </cell>
          <cell r="L2192" t="str">
            <v xml:space="preserve"> </v>
          </cell>
          <cell r="M2192" t="str">
            <v xml:space="preserve"> </v>
          </cell>
          <cell r="N2192">
            <v>0</v>
          </cell>
          <cell r="O2192" t="str">
            <v xml:space="preserve"> </v>
          </cell>
          <cell r="P2192">
            <v>0</v>
          </cell>
          <cell r="Q2192">
            <v>0</v>
          </cell>
          <cell r="R2192" t="str">
            <v xml:space="preserve"> </v>
          </cell>
          <cell r="S2192" t="str">
            <v xml:space="preserve"> </v>
          </cell>
        </row>
        <row r="2193">
          <cell r="B2193">
            <v>215115</v>
          </cell>
          <cell r="C2193" t="str">
            <v>State Taxes WH Emp TX</v>
          </cell>
          <cell r="D2193" t="str">
            <v>State Taxe</v>
          </cell>
          <cell r="E2193">
            <v>367</v>
          </cell>
          <cell r="F2193" t="str">
            <v>A</v>
          </cell>
          <cell r="G2193" t="str">
            <v>L</v>
          </cell>
          <cell r="H2193" t="str">
            <v>N</v>
          </cell>
          <cell r="I2193" t="str">
            <v>LNA</v>
          </cell>
          <cell r="J2193">
            <v>0</v>
          </cell>
          <cell r="K2193">
            <v>0</v>
          </cell>
          <cell r="L2193" t="str">
            <v xml:space="preserve"> </v>
          </cell>
          <cell r="M2193" t="str">
            <v xml:space="preserve"> </v>
          </cell>
          <cell r="N2193">
            <v>0</v>
          </cell>
          <cell r="O2193" t="str">
            <v xml:space="preserve"> </v>
          </cell>
          <cell r="P2193">
            <v>0</v>
          </cell>
          <cell r="Q2193">
            <v>0</v>
          </cell>
          <cell r="R2193" t="str">
            <v xml:space="preserve"> </v>
          </cell>
          <cell r="S2193" t="str">
            <v xml:space="preserve"> </v>
          </cell>
        </row>
        <row r="2194">
          <cell r="B2194">
            <v>215116</v>
          </cell>
          <cell r="C2194" t="str">
            <v>State Taxes WH Emp   VT</v>
          </cell>
          <cell r="D2194" t="str">
            <v>STWHEmpVT</v>
          </cell>
          <cell r="E2194">
            <v>367</v>
          </cell>
          <cell r="F2194" t="str">
            <v>A</v>
          </cell>
          <cell r="G2194" t="str">
            <v>L</v>
          </cell>
          <cell r="H2194" t="str">
            <v>N</v>
          </cell>
          <cell r="I2194" t="str">
            <v>LNA</v>
          </cell>
          <cell r="J2194">
            <v>0</v>
          </cell>
          <cell r="K2194">
            <v>0</v>
          </cell>
          <cell r="L2194" t="str">
            <v xml:space="preserve"> </v>
          </cell>
          <cell r="M2194" t="str">
            <v xml:space="preserve"> </v>
          </cell>
          <cell r="N2194">
            <v>0</v>
          </cell>
          <cell r="O2194" t="str">
            <v xml:space="preserve"> </v>
          </cell>
          <cell r="P2194">
            <v>0</v>
          </cell>
          <cell r="Q2194">
            <v>0</v>
          </cell>
          <cell r="R2194" t="str">
            <v xml:space="preserve"> </v>
          </cell>
          <cell r="S2194" t="str">
            <v xml:space="preserve"> </v>
          </cell>
        </row>
        <row r="2195">
          <cell r="B2195">
            <v>215120</v>
          </cell>
          <cell r="C2195" t="str">
            <v>State Taxes WH Emp WA</v>
          </cell>
          <cell r="D2195" t="str">
            <v>State Taxe</v>
          </cell>
          <cell r="E2195">
            <v>367</v>
          </cell>
          <cell r="F2195" t="str">
            <v>A</v>
          </cell>
          <cell r="G2195" t="str">
            <v>L</v>
          </cell>
          <cell r="H2195" t="str">
            <v>N</v>
          </cell>
          <cell r="I2195" t="str">
            <v>LNA</v>
          </cell>
          <cell r="J2195">
            <v>0</v>
          </cell>
          <cell r="K2195">
            <v>0</v>
          </cell>
          <cell r="L2195" t="str">
            <v xml:space="preserve"> </v>
          </cell>
          <cell r="M2195" t="str">
            <v xml:space="preserve"> </v>
          </cell>
          <cell r="N2195">
            <v>0</v>
          </cell>
          <cell r="O2195" t="str">
            <v xml:space="preserve"> </v>
          </cell>
          <cell r="P2195">
            <v>0</v>
          </cell>
          <cell r="Q2195">
            <v>0</v>
          </cell>
          <cell r="R2195" t="str">
            <v xml:space="preserve"> </v>
          </cell>
          <cell r="S2195" t="str">
            <v xml:space="preserve"> </v>
          </cell>
        </row>
        <row r="2196">
          <cell r="B2196">
            <v>215125</v>
          </cell>
          <cell r="C2196" t="str">
            <v>State Taxes WH Emp WI</v>
          </cell>
          <cell r="D2196" t="str">
            <v>State Taxe</v>
          </cell>
          <cell r="E2196">
            <v>367</v>
          </cell>
          <cell r="F2196" t="str">
            <v>A</v>
          </cell>
          <cell r="G2196" t="str">
            <v>L</v>
          </cell>
          <cell r="H2196" t="str">
            <v>N</v>
          </cell>
          <cell r="I2196" t="str">
            <v>LNA</v>
          </cell>
          <cell r="J2196">
            <v>0</v>
          </cell>
          <cell r="K2196">
            <v>0</v>
          </cell>
          <cell r="L2196" t="str">
            <v xml:space="preserve"> </v>
          </cell>
          <cell r="M2196" t="str">
            <v xml:space="preserve"> </v>
          </cell>
          <cell r="N2196">
            <v>0</v>
          </cell>
          <cell r="O2196" t="str">
            <v xml:space="preserve"> </v>
          </cell>
          <cell r="P2196">
            <v>0</v>
          </cell>
          <cell r="Q2196">
            <v>0</v>
          </cell>
          <cell r="R2196" t="str">
            <v xml:space="preserve"> </v>
          </cell>
          <cell r="S2196" t="str">
            <v xml:space="preserve"> </v>
          </cell>
        </row>
        <row r="2197">
          <cell r="B2197">
            <v>215130</v>
          </cell>
          <cell r="C2197" t="str">
            <v>State Taxes WH Emp WV</v>
          </cell>
          <cell r="D2197" t="str">
            <v>State Taxe</v>
          </cell>
          <cell r="E2197">
            <v>367</v>
          </cell>
          <cell r="F2197" t="str">
            <v>A</v>
          </cell>
          <cell r="G2197" t="str">
            <v>L</v>
          </cell>
          <cell r="H2197" t="str">
            <v>N</v>
          </cell>
          <cell r="I2197" t="str">
            <v>LNA</v>
          </cell>
          <cell r="J2197">
            <v>0</v>
          </cell>
          <cell r="K2197">
            <v>0</v>
          </cell>
          <cell r="L2197" t="str">
            <v xml:space="preserve"> </v>
          </cell>
          <cell r="M2197" t="str">
            <v xml:space="preserve"> </v>
          </cell>
          <cell r="N2197">
            <v>0</v>
          </cell>
          <cell r="O2197" t="str">
            <v xml:space="preserve"> </v>
          </cell>
          <cell r="P2197">
            <v>0</v>
          </cell>
          <cell r="Q2197">
            <v>0</v>
          </cell>
          <cell r="R2197" t="str">
            <v xml:space="preserve"> </v>
          </cell>
          <cell r="S2197" t="str">
            <v xml:space="preserve"> </v>
          </cell>
        </row>
        <row r="2198">
          <cell r="B2198">
            <v>215135</v>
          </cell>
          <cell r="C2198" t="str">
            <v>State Taxes WH Emp  CA</v>
          </cell>
          <cell r="D2198" t="str">
            <v>State Taxe</v>
          </cell>
          <cell r="E2198">
            <v>367</v>
          </cell>
          <cell r="F2198" t="str">
            <v>A</v>
          </cell>
          <cell r="G2198" t="str">
            <v>L</v>
          </cell>
          <cell r="H2198" t="str">
            <v>N</v>
          </cell>
          <cell r="I2198" t="str">
            <v>LNA</v>
          </cell>
          <cell r="J2198">
            <v>0</v>
          </cell>
          <cell r="K2198">
            <v>0</v>
          </cell>
          <cell r="L2198" t="str">
            <v xml:space="preserve"> </v>
          </cell>
          <cell r="M2198" t="str">
            <v xml:space="preserve"> </v>
          </cell>
          <cell r="N2198">
            <v>0</v>
          </cell>
          <cell r="O2198" t="str">
            <v xml:space="preserve"> </v>
          </cell>
          <cell r="P2198">
            <v>0</v>
          </cell>
          <cell r="Q2198">
            <v>0</v>
          </cell>
          <cell r="R2198" t="str">
            <v xml:space="preserve"> </v>
          </cell>
          <cell r="S2198" t="str">
            <v xml:space="preserve"> </v>
          </cell>
        </row>
        <row r="2199">
          <cell r="B2199">
            <v>215140</v>
          </cell>
          <cell r="C2199" t="str">
            <v>State Taxes WH Emp   CO</v>
          </cell>
          <cell r="D2199" t="str">
            <v>State Taxe</v>
          </cell>
          <cell r="E2199">
            <v>367</v>
          </cell>
          <cell r="F2199" t="str">
            <v>A</v>
          </cell>
          <cell r="G2199" t="str">
            <v>L</v>
          </cell>
          <cell r="H2199" t="str">
            <v>N</v>
          </cell>
          <cell r="I2199" t="str">
            <v>LNA</v>
          </cell>
          <cell r="J2199">
            <v>0</v>
          </cell>
          <cell r="K2199">
            <v>0</v>
          </cell>
          <cell r="L2199" t="str">
            <v xml:space="preserve"> </v>
          </cell>
          <cell r="M2199" t="str">
            <v xml:space="preserve"> </v>
          </cell>
          <cell r="N2199">
            <v>0</v>
          </cell>
          <cell r="O2199" t="str">
            <v xml:space="preserve"> </v>
          </cell>
          <cell r="P2199">
            <v>0</v>
          </cell>
          <cell r="Q2199">
            <v>0</v>
          </cell>
          <cell r="R2199" t="str">
            <v xml:space="preserve"> </v>
          </cell>
          <cell r="S2199" t="str">
            <v xml:space="preserve"> </v>
          </cell>
        </row>
        <row r="2200">
          <cell r="B2200">
            <v>215145</v>
          </cell>
          <cell r="C2200" t="str">
            <v>State Taxes WH Emp   DE</v>
          </cell>
          <cell r="D2200" t="str">
            <v>State Taxe</v>
          </cell>
          <cell r="E2200">
            <v>367</v>
          </cell>
          <cell r="F2200" t="str">
            <v>A</v>
          </cell>
          <cell r="G2200" t="str">
            <v>L</v>
          </cell>
          <cell r="H2200" t="str">
            <v>N</v>
          </cell>
          <cell r="I2200" t="str">
            <v>LNA</v>
          </cell>
          <cell r="J2200">
            <v>0</v>
          </cell>
          <cell r="K2200">
            <v>0</v>
          </cell>
          <cell r="L2200" t="str">
            <v xml:space="preserve"> </v>
          </cell>
          <cell r="M2200" t="str">
            <v xml:space="preserve"> </v>
          </cell>
          <cell r="N2200">
            <v>0</v>
          </cell>
          <cell r="O2200" t="str">
            <v xml:space="preserve"> </v>
          </cell>
          <cell r="P2200">
            <v>0</v>
          </cell>
          <cell r="Q2200">
            <v>0</v>
          </cell>
          <cell r="R2200" t="str">
            <v xml:space="preserve"> </v>
          </cell>
          <cell r="S2200" t="str">
            <v xml:space="preserve"> </v>
          </cell>
        </row>
        <row r="2201">
          <cell r="B2201">
            <v>215150</v>
          </cell>
          <cell r="C2201" t="str">
            <v>State Taxes WH Emp   MA</v>
          </cell>
          <cell r="D2201" t="str">
            <v>State Taxe</v>
          </cell>
          <cell r="E2201">
            <v>367</v>
          </cell>
          <cell r="F2201" t="str">
            <v>A</v>
          </cell>
          <cell r="G2201" t="str">
            <v>L</v>
          </cell>
          <cell r="H2201" t="str">
            <v>N</v>
          </cell>
          <cell r="I2201" t="str">
            <v>LNA</v>
          </cell>
          <cell r="J2201">
            <v>0</v>
          </cell>
          <cell r="K2201">
            <v>0</v>
          </cell>
          <cell r="L2201" t="str">
            <v xml:space="preserve"> </v>
          </cell>
          <cell r="M2201" t="str">
            <v xml:space="preserve"> </v>
          </cell>
          <cell r="N2201">
            <v>0</v>
          </cell>
          <cell r="O2201" t="str">
            <v xml:space="preserve"> </v>
          </cell>
          <cell r="P2201">
            <v>0</v>
          </cell>
          <cell r="Q2201">
            <v>0</v>
          </cell>
          <cell r="R2201" t="str">
            <v xml:space="preserve"> </v>
          </cell>
          <cell r="S2201" t="str">
            <v xml:space="preserve"> </v>
          </cell>
        </row>
        <row r="2202">
          <cell r="B2202">
            <v>215155</v>
          </cell>
          <cell r="C2202" t="str">
            <v>State Taxes WH Emp   ME</v>
          </cell>
          <cell r="D2202" t="str">
            <v>State Taxe</v>
          </cell>
          <cell r="E2202">
            <v>367</v>
          </cell>
          <cell r="F2202" t="str">
            <v>A</v>
          </cell>
          <cell r="G2202" t="str">
            <v>L</v>
          </cell>
          <cell r="H2202" t="str">
            <v>N</v>
          </cell>
          <cell r="I2202" t="str">
            <v>LNA</v>
          </cell>
          <cell r="J2202">
            <v>0</v>
          </cell>
          <cell r="K2202">
            <v>0</v>
          </cell>
          <cell r="L2202" t="str">
            <v xml:space="preserve"> </v>
          </cell>
          <cell r="M2202" t="str">
            <v xml:space="preserve"> </v>
          </cell>
          <cell r="N2202">
            <v>0</v>
          </cell>
          <cell r="O2202" t="str">
            <v xml:space="preserve"> </v>
          </cell>
          <cell r="P2202">
            <v>0</v>
          </cell>
          <cell r="Q2202">
            <v>0</v>
          </cell>
          <cell r="R2202" t="str">
            <v xml:space="preserve"> </v>
          </cell>
          <cell r="S2202" t="str">
            <v xml:space="preserve"> </v>
          </cell>
        </row>
        <row r="2203">
          <cell r="B2203">
            <v>215160</v>
          </cell>
          <cell r="C2203" t="str">
            <v>State Taxes WH Emp   MS</v>
          </cell>
          <cell r="D2203" t="str">
            <v>State Taxe</v>
          </cell>
          <cell r="E2203">
            <v>367</v>
          </cell>
          <cell r="F2203" t="str">
            <v>A</v>
          </cell>
          <cell r="G2203" t="str">
            <v>L</v>
          </cell>
          <cell r="H2203" t="str">
            <v>N</v>
          </cell>
          <cell r="I2203" t="str">
            <v>LNA</v>
          </cell>
          <cell r="J2203">
            <v>0</v>
          </cell>
          <cell r="K2203">
            <v>0</v>
          </cell>
          <cell r="L2203" t="str">
            <v xml:space="preserve"> </v>
          </cell>
          <cell r="M2203" t="str">
            <v xml:space="preserve"> </v>
          </cell>
          <cell r="N2203">
            <v>0</v>
          </cell>
          <cell r="O2203" t="str">
            <v xml:space="preserve"> </v>
          </cell>
          <cell r="P2203">
            <v>0</v>
          </cell>
          <cell r="Q2203">
            <v>0</v>
          </cell>
          <cell r="R2203" t="str">
            <v xml:space="preserve"> </v>
          </cell>
          <cell r="S2203" t="str">
            <v xml:space="preserve"> </v>
          </cell>
        </row>
        <row r="2204">
          <cell r="B2204">
            <v>215165</v>
          </cell>
          <cell r="C2204" t="str">
            <v>State Taxes WH Emp   MT</v>
          </cell>
          <cell r="D2204" t="str">
            <v>State Taxe</v>
          </cell>
          <cell r="E2204">
            <v>367</v>
          </cell>
          <cell r="F2204" t="str">
            <v>A</v>
          </cell>
          <cell r="G2204" t="str">
            <v>L</v>
          </cell>
          <cell r="H2204" t="str">
            <v>N</v>
          </cell>
          <cell r="I2204" t="str">
            <v>LNA</v>
          </cell>
          <cell r="J2204">
            <v>0</v>
          </cell>
          <cell r="K2204">
            <v>0</v>
          </cell>
          <cell r="L2204" t="str">
            <v xml:space="preserve"> </v>
          </cell>
          <cell r="M2204" t="str">
            <v xml:space="preserve"> </v>
          </cell>
          <cell r="N2204">
            <v>0</v>
          </cell>
          <cell r="O2204" t="str">
            <v xml:space="preserve"> </v>
          </cell>
          <cell r="P2204">
            <v>0</v>
          </cell>
          <cell r="Q2204">
            <v>0</v>
          </cell>
          <cell r="R2204" t="str">
            <v xml:space="preserve"> </v>
          </cell>
          <cell r="S2204" t="str">
            <v xml:space="preserve"> </v>
          </cell>
        </row>
        <row r="2205">
          <cell r="B2205">
            <v>215166</v>
          </cell>
          <cell r="C2205" t="str">
            <v>State Taxes WH Emp   NE</v>
          </cell>
          <cell r="D2205" t="str">
            <v>STWHEmpNE</v>
          </cell>
          <cell r="E2205">
            <v>367</v>
          </cell>
          <cell r="F2205" t="str">
            <v>A</v>
          </cell>
          <cell r="G2205" t="str">
            <v>L</v>
          </cell>
          <cell r="H2205" t="str">
            <v>N</v>
          </cell>
          <cell r="I2205" t="str">
            <v>LNA</v>
          </cell>
          <cell r="J2205">
            <v>0</v>
          </cell>
          <cell r="K2205">
            <v>0</v>
          </cell>
          <cell r="L2205" t="str">
            <v xml:space="preserve"> </v>
          </cell>
          <cell r="M2205" t="str">
            <v xml:space="preserve"> </v>
          </cell>
          <cell r="N2205">
            <v>0</v>
          </cell>
          <cell r="O2205" t="str">
            <v xml:space="preserve"> </v>
          </cell>
          <cell r="P2205">
            <v>0</v>
          </cell>
          <cell r="Q2205">
            <v>0</v>
          </cell>
          <cell r="R2205" t="str">
            <v xml:space="preserve"> </v>
          </cell>
          <cell r="S2205" t="str">
            <v xml:space="preserve"> </v>
          </cell>
        </row>
        <row r="2206">
          <cell r="B2206">
            <v>215167</v>
          </cell>
          <cell r="C2206" t="str">
            <v>State Taxes WH Emp   NV</v>
          </cell>
          <cell r="D2206" t="str">
            <v>STWHEmpNV</v>
          </cell>
          <cell r="E2206">
            <v>367</v>
          </cell>
          <cell r="F2206" t="str">
            <v>A</v>
          </cell>
          <cell r="G2206" t="str">
            <v>L</v>
          </cell>
          <cell r="H2206" t="str">
            <v>N</v>
          </cell>
          <cell r="I2206" t="str">
            <v>LNA</v>
          </cell>
          <cell r="J2206">
            <v>0</v>
          </cell>
          <cell r="K2206">
            <v>0</v>
          </cell>
          <cell r="L2206" t="str">
            <v xml:space="preserve"> </v>
          </cell>
          <cell r="M2206" t="str">
            <v xml:space="preserve"> </v>
          </cell>
          <cell r="N2206">
            <v>0</v>
          </cell>
          <cell r="O2206" t="str">
            <v xml:space="preserve"> </v>
          </cell>
          <cell r="P2206">
            <v>0</v>
          </cell>
          <cell r="Q2206">
            <v>0</v>
          </cell>
          <cell r="R2206" t="str">
            <v xml:space="preserve"> </v>
          </cell>
          <cell r="S2206" t="str">
            <v xml:space="preserve"> </v>
          </cell>
        </row>
        <row r="2207">
          <cell r="B2207">
            <v>215170</v>
          </cell>
          <cell r="C2207" t="str">
            <v>State Taxes WH Emp   NC</v>
          </cell>
          <cell r="D2207" t="str">
            <v>State Taxe</v>
          </cell>
          <cell r="E2207">
            <v>367</v>
          </cell>
          <cell r="F2207" t="str">
            <v>A</v>
          </cell>
          <cell r="G2207" t="str">
            <v>L</v>
          </cell>
          <cell r="H2207" t="str">
            <v>N</v>
          </cell>
          <cell r="I2207" t="str">
            <v>LNA</v>
          </cell>
          <cell r="J2207">
            <v>0</v>
          </cell>
          <cell r="K2207">
            <v>0</v>
          </cell>
          <cell r="L2207" t="str">
            <v xml:space="preserve"> </v>
          </cell>
          <cell r="M2207" t="str">
            <v xml:space="preserve"> </v>
          </cell>
          <cell r="N2207">
            <v>0</v>
          </cell>
          <cell r="O2207" t="str">
            <v xml:space="preserve"> </v>
          </cell>
          <cell r="P2207">
            <v>0</v>
          </cell>
          <cell r="Q2207">
            <v>0</v>
          </cell>
          <cell r="R2207" t="str">
            <v xml:space="preserve"> </v>
          </cell>
          <cell r="S2207" t="str">
            <v xml:space="preserve"> </v>
          </cell>
        </row>
        <row r="2208">
          <cell r="B2208">
            <v>215171</v>
          </cell>
          <cell r="C2208" t="str">
            <v>State Taxes WH Emp   ND</v>
          </cell>
          <cell r="D2208" t="str">
            <v>STWHEmpND</v>
          </cell>
          <cell r="E2208">
            <v>367</v>
          </cell>
          <cell r="F2208" t="str">
            <v>A</v>
          </cell>
          <cell r="G2208" t="str">
            <v>L</v>
          </cell>
          <cell r="H2208" t="str">
            <v>N</v>
          </cell>
          <cell r="I2208" t="str">
            <v>LNA</v>
          </cell>
          <cell r="J2208">
            <v>0</v>
          </cell>
          <cell r="K2208">
            <v>0</v>
          </cell>
          <cell r="L2208" t="str">
            <v xml:space="preserve"> </v>
          </cell>
          <cell r="M2208" t="str">
            <v xml:space="preserve"> </v>
          </cell>
          <cell r="N2208">
            <v>0</v>
          </cell>
          <cell r="O2208" t="str">
            <v xml:space="preserve"> </v>
          </cell>
          <cell r="P2208">
            <v>0</v>
          </cell>
          <cell r="Q2208">
            <v>0</v>
          </cell>
          <cell r="R2208" t="str">
            <v xml:space="preserve"> </v>
          </cell>
          <cell r="S2208" t="str">
            <v xml:space="preserve"> </v>
          </cell>
        </row>
        <row r="2209">
          <cell r="B2209">
            <v>215175</v>
          </cell>
          <cell r="C2209" t="str">
            <v>State Taxes WH Emp   NH</v>
          </cell>
          <cell r="D2209" t="str">
            <v>State Taxe</v>
          </cell>
          <cell r="E2209">
            <v>367</v>
          </cell>
          <cell r="F2209" t="str">
            <v>A</v>
          </cell>
          <cell r="G2209" t="str">
            <v>L</v>
          </cell>
          <cell r="H2209" t="str">
            <v>N</v>
          </cell>
          <cell r="I2209" t="str">
            <v>LNA</v>
          </cell>
          <cell r="J2209">
            <v>0</v>
          </cell>
          <cell r="K2209">
            <v>0</v>
          </cell>
          <cell r="L2209" t="str">
            <v xml:space="preserve"> </v>
          </cell>
          <cell r="M2209" t="str">
            <v xml:space="preserve"> </v>
          </cell>
          <cell r="N2209">
            <v>0</v>
          </cell>
          <cell r="O2209" t="str">
            <v xml:space="preserve"> </v>
          </cell>
          <cell r="P2209">
            <v>0</v>
          </cell>
          <cell r="Q2209">
            <v>0</v>
          </cell>
          <cell r="R2209" t="str">
            <v xml:space="preserve"> </v>
          </cell>
          <cell r="S2209" t="str">
            <v xml:space="preserve"> </v>
          </cell>
        </row>
        <row r="2210">
          <cell r="B2210">
            <v>215180</v>
          </cell>
          <cell r="C2210" t="str">
            <v>State Taxes WH Emp   NJ</v>
          </cell>
          <cell r="D2210" t="str">
            <v>State Taxe</v>
          </cell>
          <cell r="E2210">
            <v>367</v>
          </cell>
          <cell r="F2210" t="str">
            <v>A</v>
          </cell>
          <cell r="G2210" t="str">
            <v>L</v>
          </cell>
          <cell r="H2210" t="str">
            <v>N</v>
          </cell>
          <cell r="I2210" t="str">
            <v>LNA</v>
          </cell>
          <cell r="J2210">
            <v>0</v>
          </cell>
          <cell r="K2210">
            <v>0</v>
          </cell>
          <cell r="L2210" t="str">
            <v xml:space="preserve"> </v>
          </cell>
          <cell r="M2210" t="str">
            <v xml:space="preserve"> </v>
          </cell>
          <cell r="N2210">
            <v>0</v>
          </cell>
          <cell r="O2210" t="str">
            <v xml:space="preserve"> </v>
          </cell>
          <cell r="P2210">
            <v>0</v>
          </cell>
          <cell r="Q2210">
            <v>0</v>
          </cell>
          <cell r="R2210" t="str">
            <v xml:space="preserve"> </v>
          </cell>
          <cell r="S2210" t="str">
            <v xml:space="preserve"> </v>
          </cell>
        </row>
        <row r="2211">
          <cell r="B2211">
            <v>215185</v>
          </cell>
          <cell r="C2211" t="str">
            <v>State Taxes WH Emp   NM</v>
          </cell>
          <cell r="D2211" t="str">
            <v>State Taxe</v>
          </cell>
          <cell r="E2211">
            <v>367</v>
          </cell>
          <cell r="F2211" t="str">
            <v>A</v>
          </cell>
          <cell r="G2211" t="str">
            <v>L</v>
          </cell>
          <cell r="H2211" t="str">
            <v>N</v>
          </cell>
          <cell r="I2211" t="str">
            <v>LNA</v>
          </cell>
          <cell r="J2211">
            <v>0</v>
          </cell>
          <cell r="K2211">
            <v>0</v>
          </cell>
          <cell r="L2211" t="str">
            <v xml:space="preserve"> </v>
          </cell>
          <cell r="M2211" t="str">
            <v xml:space="preserve"> </v>
          </cell>
          <cell r="N2211">
            <v>0</v>
          </cell>
          <cell r="O2211" t="str">
            <v xml:space="preserve"> </v>
          </cell>
          <cell r="P2211">
            <v>0</v>
          </cell>
          <cell r="Q2211">
            <v>0</v>
          </cell>
          <cell r="R2211" t="str">
            <v xml:space="preserve"> </v>
          </cell>
          <cell r="S2211" t="str">
            <v xml:space="preserve"> </v>
          </cell>
        </row>
        <row r="2212">
          <cell r="B2212">
            <v>215190</v>
          </cell>
          <cell r="C2212" t="str">
            <v>State Taxes WH Emp   OH</v>
          </cell>
          <cell r="D2212" t="str">
            <v>State Taxe</v>
          </cell>
          <cell r="E2212">
            <v>367</v>
          </cell>
          <cell r="F2212" t="str">
            <v>A</v>
          </cell>
          <cell r="G2212" t="str">
            <v>L</v>
          </cell>
          <cell r="H2212" t="str">
            <v>N</v>
          </cell>
          <cell r="I2212" t="str">
            <v>LNA</v>
          </cell>
          <cell r="J2212">
            <v>0</v>
          </cell>
          <cell r="K2212">
            <v>0</v>
          </cell>
          <cell r="L2212" t="str">
            <v xml:space="preserve"> </v>
          </cell>
          <cell r="M2212" t="str">
            <v xml:space="preserve"> </v>
          </cell>
          <cell r="N2212">
            <v>0</v>
          </cell>
          <cell r="O2212" t="str">
            <v xml:space="preserve"> </v>
          </cell>
          <cell r="P2212">
            <v>0</v>
          </cell>
          <cell r="Q2212">
            <v>0</v>
          </cell>
          <cell r="R2212" t="str">
            <v xml:space="preserve"> </v>
          </cell>
          <cell r="S2212" t="str">
            <v xml:space="preserve"> </v>
          </cell>
        </row>
        <row r="2213">
          <cell r="B2213">
            <v>215195</v>
          </cell>
          <cell r="C2213" t="str">
            <v>State Taxes WH Emp   OR</v>
          </cell>
          <cell r="D2213" t="str">
            <v>State Taxe</v>
          </cell>
          <cell r="E2213">
            <v>367</v>
          </cell>
          <cell r="F2213" t="str">
            <v>A</v>
          </cell>
          <cell r="G2213" t="str">
            <v>L</v>
          </cell>
          <cell r="H2213" t="str">
            <v>N</v>
          </cell>
          <cell r="I2213" t="str">
            <v>LNA</v>
          </cell>
          <cell r="J2213">
            <v>0</v>
          </cell>
          <cell r="K2213">
            <v>0</v>
          </cell>
          <cell r="L2213" t="str">
            <v xml:space="preserve"> </v>
          </cell>
          <cell r="M2213" t="str">
            <v xml:space="preserve"> </v>
          </cell>
          <cell r="N2213">
            <v>0</v>
          </cell>
          <cell r="O2213" t="str">
            <v xml:space="preserve"> </v>
          </cell>
          <cell r="P2213">
            <v>0</v>
          </cell>
          <cell r="Q2213">
            <v>0</v>
          </cell>
          <cell r="R2213" t="str">
            <v xml:space="preserve"> </v>
          </cell>
          <cell r="S2213" t="str">
            <v xml:space="preserve"> </v>
          </cell>
        </row>
        <row r="2214">
          <cell r="B2214">
            <v>215200</v>
          </cell>
          <cell r="C2214" t="str">
            <v>State Taxes WH Emp   SC</v>
          </cell>
          <cell r="D2214" t="str">
            <v>State Taxe</v>
          </cell>
          <cell r="E2214">
            <v>367</v>
          </cell>
          <cell r="F2214" t="str">
            <v>A</v>
          </cell>
          <cell r="G2214" t="str">
            <v>L</v>
          </cell>
          <cell r="H2214" t="str">
            <v>N</v>
          </cell>
          <cell r="I2214" t="str">
            <v>LNA</v>
          </cell>
          <cell r="J2214">
            <v>0</v>
          </cell>
          <cell r="K2214">
            <v>0</v>
          </cell>
          <cell r="L2214" t="str">
            <v xml:space="preserve"> </v>
          </cell>
          <cell r="M2214" t="str">
            <v xml:space="preserve"> </v>
          </cell>
          <cell r="N2214">
            <v>0</v>
          </cell>
          <cell r="O2214" t="str">
            <v xml:space="preserve"> </v>
          </cell>
          <cell r="P2214">
            <v>0</v>
          </cell>
          <cell r="Q2214">
            <v>0</v>
          </cell>
          <cell r="R2214" t="str">
            <v xml:space="preserve"> </v>
          </cell>
          <cell r="S2214" t="str">
            <v xml:space="preserve"> </v>
          </cell>
        </row>
        <row r="2215">
          <cell r="B2215">
            <v>215205</v>
          </cell>
          <cell r="C2215" t="str">
            <v>State Taxes WH Emp   UT</v>
          </cell>
          <cell r="D2215" t="str">
            <v>State Taxe</v>
          </cell>
          <cell r="E2215">
            <v>367</v>
          </cell>
          <cell r="F2215" t="str">
            <v>A</v>
          </cell>
          <cell r="G2215" t="str">
            <v>L</v>
          </cell>
          <cell r="H2215" t="str">
            <v>N</v>
          </cell>
          <cell r="I2215" t="str">
            <v>LNA</v>
          </cell>
          <cell r="J2215">
            <v>0</v>
          </cell>
          <cell r="K2215">
            <v>0</v>
          </cell>
          <cell r="L2215" t="str">
            <v xml:space="preserve"> </v>
          </cell>
          <cell r="M2215" t="str">
            <v xml:space="preserve"> </v>
          </cell>
          <cell r="N2215">
            <v>0</v>
          </cell>
          <cell r="O2215" t="str">
            <v xml:space="preserve"> </v>
          </cell>
          <cell r="P2215">
            <v>0</v>
          </cell>
          <cell r="Q2215">
            <v>0</v>
          </cell>
          <cell r="R2215" t="str">
            <v xml:space="preserve"> </v>
          </cell>
          <cell r="S2215" t="str">
            <v xml:space="preserve"> </v>
          </cell>
        </row>
        <row r="2216">
          <cell r="B2216">
            <v>215210</v>
          </cell>
          <cell r="C2216" t="str">
            <v>State Taxes WH Emp   VA</v>
          </cell>
          <cell r="D2216" t="str">
            <v>State Taxe</v>
          </cell>
          <cell r="E2216">
            <v>367</v>
          </cell>
          <cell r="F2216" t="str">
            <v>A</v>
          </cell>
          <cell r="G2216" t="str">
            <v>L</v>
          </cell>
          <cell r="H2216" t="str">
            <v>N</v>
          </cell>
          <cell r="I2216" t="str">
            <v>LNA</v>
          </cell>
          <cell r="J2216">
            <v>0</v>
          </cell>
          <cell r="K2216">
            <v>0</v>
          </cell>
          <cell r="L2216" t="str">
            <v xml:space="preserve"> </v>
          </cell>
          <cell r="M2216" t="str">
            <v xml:space="preserve"> </v>
          </cell>
          <cell r="N2216">
            <v>0</v>
          </cell>
          <cell r="O2216" t="str">
            <v xml:space="preserve"> </v>
          </cell>
          <cell r="P2216">
            <v>0</v>
          </cell>
          <cell r="Q2216">
            <v>0</v>
          </cell>
          <cell r="R2216" t="str">
            <v xml:space="preserve"> </v>
          </cell>
          <cell r="S2216" t="str">
            <v xml:space="preserve"> </v>
          </cell>
        </row>
        <row r="2217">
          <cell r="B2217">
            <v>215215</v>
          </cell>
          <cell r="C2217" t="str">
            <v>State Taxes WH Emp   WY</v>
          </cell>
          <cell r="D2217" t="str">
            <v>State Taxe</v>
          </cell>
          <cell r="E2217">
            <v>367</v>
          </cell>
          <cell r="F2217" t="str">
            <v>A</v>
          </cell>
          <cell r="G2217" t="str">
            <v>L</v>
          </cell>
          <cell r="H2217" t="str">
            <v>N</v>
          </cell>
          <cell r="I2217" t="str">
            <v>LNA</v>
          </cell>
          <cell r="J2217">
            <v>0</v>
          </cell>
          <cell r="K2217">
            <v>0</v>
          </cell>
          <cell r="L2217" t="str">
            <v xml:space="preserve"> </v>
          </cell>
          <cell r="M2217" t="str">
            <v xml:space="preserve"> </v>
          </cell>
          <cell r="N2217">
            <v>0</v>
          </cell>
          <cell r="O2217" t="str">
            <v xml:space="preserve"> </v>
          </cell>
          <cell r="P2217">
            <v>0</v>
          </cell>
          <cell r="Q2217">
            <v>0</v>
          </cell>
          <cell r="R2217" t="str">
            <v xml:space="preserve"> </v>
          </cell>
          <cell r="S2217" t="str">
            <v xml:space="preserve"> </v>
          </cell>
        </row>
        <row r="2218">
          <cell r="B2218">
            <v>217000</v>
          </cell>
          <cell r="C2218" t="str">
            <v>Accrued Holiday</v>
          </cell>
          <cell r="D2218" t="str">
            <v>Accrued Ho</v>
          </cell>
          <cell r="E2218">
            <v>367</v>
          </cell>
          <cell r="F2218" t="str">
            <v>A</v>
          </cell>
          <cell r="G2218" t="str">
            <v>L</v>
          </cell>
          <cell r="H2218" t="str">
            <v>N</v>
          </cell>
          <cell r="I2218" t="str">
            <v>LNA</v>
          </cell>
          <cell r="J2218">
            <v>0</v>
          </cell>
          <cell r="K2218">
            <v>0</v>
          </cell>
          <cell r="L2218" t="str">
            <v xml:space="preserve"> </v>
          </cell>
          <cell r="M2218" t="str">
            <v xml:space="preserve"> </v>
          </cell>
          <cell r="N2218">
            <v>0</v>
          </cell>
          <cell r="O2218" t="str">
            <v xml:space="preserve"> </v>
          </cell>
          <cell r="P2218">
            <v>0</v>
          </cell>
          <cell r="Q2218">
            <v>0</v>
          </cell>
          <cell r="R2218" t="str">
            <v xml:space="preserve"> </v>
          </cell>
          <cell r="S2218" t="str">
            <v xml:space="preserve"> </v>
          </cell>
        </row>
        <row r="2219">
          <cell r="B2219">
            <v>217005</v>
          </cell>
          <cell r="C2219" t="str">
            <v>Accrued Leave Sharing</v>
          </cell>
          <cell r="D2219" t="str">
            <v>Accrued Le</v>
          </cell>
          <cell r="E2219">
            <v>367</v>
          </cell>
          <cell r="F2219" t="str">
            <v>A</v>
          </cell>
          <cell r="G2219" t="str">
            <v>L</v>
          </cell>
          <cell r="H2219" t="str">
            <v>N</v>
          </cell>
          <cell r="I2219" t="str">
            <v>LNA</v>
          </cell>
          <cell r="J2219">
            <v>0</v>
          </cell>
          <cell r="K2219">
            <v>0</v>
          </cell>
          <cell r="L2219" t="str">
            <v xml:space="preserve"> </v>
          </cell>
          <cell r="M2219" t="str">
            <v xml:space="preserve"> </v>
          </cell>
          <cell r="N2219">
            <v>0</v>
          </cell>
          <cell r="O2219" t="str">
            <v xml:space="preserve"> </v>
          </cell>
          <cell r="P2219">
            <v>0</v>
          </cell>
          <cell r="Q2219">
            <v>0</v>
          </cell>
          <cell r="R2219" t="str">
            <v xml:space="preserve"> </v>
          </cell>
          <cell r="S2219" t="str">
            <v xml:space="preserve"> </v>
          </cell>
        </row>
        <row r="2220">
          <cell r="B2220">
            <v>217010</v>
          </cell>
          <cell r="C2220" t="str">
            <v>Accrued PTOVacation</v>
          </cell>
          <cell r="D2220" t="str">
            <v>Accrued PT</v>
          </cell>
          <cell r="E2220">
            <v>367</v>
          </cell>
          <cell r="F2220" t="str">
            <v>A</v>
          </cell>
          <cell r="G2220" t="str">
            <v>L</v>
          </cell>
          <cell r="H2220" t="str">
            <v>N</v>
          </cell>
          <cell r="I2220" t="str">
            <v>LNA</v>
          </cell>
          <cell r="J2220">
            <v>0</v>
          </cell>
          <cell r="K2220">
            <v>0</v>
          </cell>
          <cell r="L2220" t="str">
            <v xml:space="preserve"> </v>
          </cell>
          <cell r="M2220" t="str">
            <v xml:space="preserve"> </v>
          </cell>
          <cell r="N2220">
            <v>0</v>
          </cell>
          <cell r="O2220" t="str">
            <v xml:space="preserve"> </v>
          </cell>
          <cell r="P2220">
            <v>0</v>
          </cell>
          <cell r="Q2220">
            <v>0</v>
          </cell>
          <cell r="R2220" t="str">
            <v xml:space="preserve"> </v>
          </cell>
          <cell r="S2220" t="str">
            <v xml:space="preserve"> </v>
          </cell>
        </row>
        <row r="2221">
          <cell r="B2221">
            <v>217015</v>
          </cell>
          <cell r="C2221" t="str">
            <v>Accrued PTOVacation FICA</v>
          </cell>
          <cell r="D2221" t="str">
            <v>Accrued PT</v>
          </cell>
          <cell r="E2221">
            <v>367</v>
          </cell>
          <cell r="F2221" t="str">
            <v>A</v>
          </cell>
          <cell r="G2221" t="str">
            <v>L</v>
          </cell>
          <cell r="H2221" t="str">
            <v>N</v>
          </cell>
          <cell r="I2221" t="str">
            <v>LNA</v>
          </cell>
          <cell r="J2221">
            <v>0</v>
          </cell>
          <cell r="K2221">
            <v>0</v>
          </cell>
          <cell r="L2221" t="str">
            <v xml:space="preserve"> </v>
          </cell>
          <cell r="M2221" t="str">
            <v xml:space="preserve"> </v>
          </cell>
          <cell r="N2221">
            <v>0</v>
          </cell>
          <cell r="O2221" t="str">
            <v xml:space="preserve"> </v>
          </cell>
          <cell r="P2221">
            <v>0</v>
          </cell>
          <cell r="Q2221">
            <v>0</v>
          </cell>
          <cell r="R2221" t="str">
            <v xml:space="preserve"> </v>
          </cell>
          <cell r="S2221" t="str">
            <v xml:space="preserve"> </v>
          </cell>
        </row>
        <row r="2222">
          <cell r="B2222">
            <v>217020</v>
          </cell>
          <cell r="C2222" t="str">
            <v>Accrued Sick Pay</v>
          </cell>
          <cell r="D2222" t="str">
            <v>Accrued Si</v>
          </cell>
          <cell r="E2222">
            <v>367</v>
          </cell>
          <cell r="F2222" t="str">
            <v>A</v>
          </cell>
          <cell r="G2222" t="str">
            <v>L</v>
          </cell>
          <cell r="H2222" t="str">
            <v>N</v>
          </cell>
          <cell r="I2222" t="str">
            <v>LNA</v>
          </cell>
          <cell r="J2222">
            <v>0</v>
          </cell>
          <cell r="K2222">
            <v>0</v>
          </cell>
          <cell r="L2222" t="str">
            <v xml:space="preserve"> </v>
          </cell>
          <cell r="M2222" t="str">
            <v xml:space="preserve"> </v>
          </cell>
          <cell r="N2222">
            <v>0</v>
          </cell>
          <cell r="O2222" t="str">
            <v xml:space="preserve"> </v>
          </cell>
          <cell r="P2222">
            <v>0</v>
          </cell>
          <cell r="Q2222">
            <v>0</v>
          </cell>
          <cell r="R2222" t="str">
            <v xml:space="preserve"> </v>
          </cell>
          <cell r="S2222" t="str">
            <v xml:space="preserve"> </v>
          </cell>
        </row>
        <row r="2223">
          <cell r="B2223">
            <v>219500</v>
          </cell>
          <cell r="C2223" t="str">
            <v>Accrued Audit Fees</v>
          </cell>
          <cell r="D2223" t="str">
            <v>Accrued Au</v>
          </cell>
          <cell r="E2223">
            <v>367</v>
          </cell>
          <cell r="F2223" t="str">
            <v>A</v>
          </cell>
          <cell r="G2223" t="str">
            <v>L</v>
          </cell>
          <cell r="H2223" t="str">
            <v>N</v>
          </cell>
          <cell r="I2223" t="str">
            <v>LNA</v>
          </cell>
          <cell r="J2223">
            <v>0</v>
          </cell>
          <cell r="K2223">
            <v>0</v>
          </cell>
          <cell r="L2223" t="str">
            <v xml:space="preserve"> </v>
          </cell>
          <cell r="M2223" t="str">
            <v xml:space="preserve"> </v>
          </cell>
          <cell r="N2223">
            <v>0</v>
          </cell>
          <cell r="O2223" t="str">
            <v xml:space="preserve"> </v>
          </cell>
          <cell r="P2223">
            <v>0</v>
          </cell>
          <cell r="Q2223">
            <v>0</v>
          </cell>
          <cell r="R2223" t="str">
            <v xml:space="preserve"> </v>
          </cell>
          <cell r="S2223" t="str">
            <v xml:space="preserve"> </v>
          </cell>
        </row>
        <row r="2224">
          <cell r="B2224">
            <v>219501</v>
          </cell>
          <cell r="C2224" t="str">
            <v>Oth Reconciling Item Liability</v>
          </cell>
          <cell r="D2224" t="str">
            <v>LOthReconc</v>
          </cell>
          <cell r="E2224">
            <v>367</v>
          </cell>
          <cell r="F2224" t="str">
            <v>A</v>
          </cell>
          <cell r="G2224" t="str">
            <v>L</v>
          </cell>
          <cell r="H2224" t="str">
            <v>N</v>
          </cell>
          <cell r="I2224" t="str">
            <v>LNA</v>
          </cell>
          <cell r="J2224">
            <v>0</v>
          </cell>
          <cell r="K2224">
            <v>0</v>
          </cell>
          <cell r="L2224">
            <v>0</v>
          </cell>
          <cell r="M2224">
            <v>0</v>
          </cell>
          <cell r="N2224">
            <v>0</v>
          </cell>
          <cell r="O2224">
            <v>0</v>
          </cell>
          <cell r="P2224">
            <v>0</v>
          </cell>
          <cell r="Q2224">
            <v>0</v>
          </cell>
          <cell r="R2224">
            <v>0</v>
          </cell>
          <cell r="S2224">
            <v>0</v>
          </cell>
        </row>
        <row r="2225">
          <cell r="B2225">
            <v>219505</v>
          </cell>
          <cell r="C2225" t="str">
            <v>Accrued Accretive Fees</v>
          </cell>
          <cell r="D2225" t="str">
            <v>Accrued Ac</v>
          </cell>
          <cell r="E2225">
            <v>367</v>
          </cell>
          <cell r="F2225" t="str">
            <v>A</v>
          </cell>
          <cell r="G2225" t="str">
            <v>L</v>
          </cell>
          <cell r="H2225" t="str">
            <v>N</v>
          </cell>
          <cell r="I2225" t="str">
            <v>LNA</v>
          </cell>
          <cell r="J2225">
            <v>0</v>
          </cell>
          <cell r="K2225">
            <v>0</v>
          </cell>
          <cell r="L2225" t="str">
            <v xml:space="preserve"> </v>
          </cell>
          <cell r="M2225" t="str">
            <v xml:space="preserve"> </v>
          </cell>
          <cell r="N2225">
            <v>0</v>
          </cell>
          <cell r="O2225" t="str">
            <v xml:space="preserve"> </v>
          </cell>
          <cell r="P2225">
            <v>0</v>
          </cell>
          <cell r="Q2225">
            <v>0</v>
          </cell>
          <cell r="R2225" t="str">
            <v xml:space="preserve"> </v>
          </cell>
          <cell r="S2225" t="str">
            <v xml:space="preserve"> </v>
          </cell>
        </row>
        <row r="2226">
          <cell r="B2226">
            <v>219506</v>
          </cell>
          <cell r="C2226" t="str">
            <v>Accrued Outstanding Checks</v>
          </cell>
          <cell r="D2226" t="str">
            <v>AccOSChks</v>
          </cell>
          <cell r="E2226">
            <v>367</v>
          </cell>
          <cell r="F2226" t="str">
            <v>A</v>
          </cell>
          <cell r="G2226" t="str">
            <v>L</v>
          </cell>
          <cell r="H2226" t="str">
            <v>N</v>
          </cell>
          <cell r="I2226" t="str">
            <v>LNA</v>
          </cell>
          <cell r="J2226">
            <v>0</v>
          </cell>
          <cell r="K2226">
            <v>0</v>
          </cell>
          <cell r="L2226" t="str">
            <v xml:space="preserve"> </v>
          </cell>
          <cell r="M2226" t="str">
            <v xml:space="preserve"> </v>
          </cell>
          <cell r="N2226">
            <v>0</v>
          </cell>
          <cell r="O2226" t="str">
            <v xml:space="preserve"> </v>
          </cell>
          <cell r="P2226">
            <v>0</v>
          </cell>
          <cell r="Q2226">
            <v>0</v>
          </cell>
          <cell r="R2226" t="str">
            <v xml:space="preserve"> </v>
          </cell>
          <cell r="S2226" t="str">
            <v xml:space="preserve"> </v>
          </cell>
        </row>
        <row r="2227">
          <cell r="B2227">
            <v>219510</v>
          </cell>
          <cell r="C2227" t="str">
            <v>Accrued Expenses Other</v>
          </cell>
          <cell r="D2227" t="str">
            <v>Accrued Ex</v>
          </cell>
          <cell r="E2227">
            <v>367</v>
          </cell>
          <cell r="F2227" t="str">
            <v>A</v>
          </cell>
          <cell r="G2227" t="str">
            <v>L</v>
          </cell>
          <cell r="H2227" t="str">
            <v>N</v>
          </cell>
          <cell r="I2227" t="str">
            <v>LNA</v>
          </cell>
          <cell r="J2227">
            <v>0</v>
          </cell>
          <cell r="K2227">
            <v>0</v>
          </cell>
          <cell r="L2227" t="str">
            <v xml:space="preserve"> </v>
          </cell>
          <cell r="M2227" t="str">
            <v xml:space="preserve"> </v>
          </cell>
          <cell r="N2227">
            <v>0</v>
          </cell>
          <cell r="O2227" t="str">
            <v xml:space="preserve"> </v>
          </cell>
          <cell r="P2227">
            <v>0</v>
          </cell>
          <cell r="Q2227">
            <v>0</v>
          </cell>
          <cell r="R2227" t="str">
            <v xml:space="preserve"> </v>
          </cell>
          <cell r="S2227" t="str">
            <v xml:space="preserve"> </v>
          </cell>
        </row>
        <row r="2228">
          <cell r="B2228">
            <v>219511</v>
          </cell>
          <cell r="C2228" t="str">
            <v>Accrued Workers Comp</v>
          </cell>
          <cell r="D2228" t="str">
            <v>Accrued Wo</v>
          </cell>
          <cell r="E2228">
            <v>367</v>
          </cell>
          <cell r="F2228" t="str">
            <v>A</v>
          </cell>
          <cell r="G2228" t="str">
            <v>L</v>
          </cell>
          <cell r="H2228" t="str">
            <v>N</v>
          </cell>
          <cell r="I2228" t="str">
            <v>LNA</v>
          </cell>
          <cell r="J2228">
            <v>0</v>
          </cell>
          <cell r="K2228">
            <v>0</v>
          </cell>
          <cell r="L2228" t="str">
            <v xml:space="preserve"> </v>
          </cell>
          <cell r="M2228" t="str">
            <v xml:space="preserve"> </v>
          </cell>
          <cell r="N2228">
            <v>0</v>
          </cell>
          <cell r="O2228" t="str">
            <v xml:space="preserve"> </v>
          </cell>
          <cell r="P2228">
            <v>0</v>
          </cell>
          <cell r="Q2228">
            <v>0</v>
          </cell>
          <cell r="R2228" t="str">
            <v xml:space="preserve"> </v>
          </cell>
          <cell r="S2228" t="str">
            <v xml:space="preserve"> </v>
          </cell>
        </row>
        <row r="2229">
          <cell r="B2229">
            <v>219512</v>
          </cell>
          <cell r="C2229" t="str">
            <v>Accrued Prescription Program</v>
          </cell>
          <cell r="D2229" t="str">
            <v>Accrued Pr</v>
          </cell>
          <cell r="E2229">
            <v>367</v>
          </cell>
          <cell r="F2229" t="str">
            <v>A</v>
          </cell>
          <cell r="G2229" t="str">
            <v>L</v>
          </cell>
          <cell r="H2229" t="str">
            <v>N</v>
          </cell>
          <cell r="I2229" t="str">
            <v>LNA</v>
          </cell>
          <cell r="J2229">
            <v>0</v>
          </cell>
          <cell r="K2229">
            <v>0</v>
          </cell>
          <cell r="L2229" t="str">
            <v xml:space="preserve"> </v>
          </cell>
          <cell r="M2229" t="str">
            <v xml:space="preserve"> </v>
          </cell>
          <cell r="N2229">
            <v>0</v>
          </cell>
          <cell r="O2229" t="str">
            <v xml:space="preserve"> </v>
          </cell>
          <cell r="P2229">
            <v>0</v>
          </cell>
          <cell r="Q2229">
            <v>0</v>
          </cell>
          <cell r="R2229" t="str">
            <v xml:space="preserve"> </v>
          </cell>
          <cell r="S2229" t="str">
            <v xml:space="preserve"> </v>
          </cell>
        </row>
        <row r="2230">
          <cell r="B2230">
            <v>219513</v>
          </cell>
          <cell r="C2230" t="str">
            <v>Accrued Self Insurance</v>
          </cell>
          <cell r="D2230" t="str">
            <v>Accrued Se</v>
          </cell>
          <cell r="E2230">
            <v>367</v>
          </cell>
          <cell r="F2230" t="str">
            <v>A</v>
          </cell>
          <cell r="G2230" t="str">
            <v>L</v>
          </cell>
          <cell r="H2230" t="str">
            <v>N</v>
          </cell>
          <cell r="I2230" t="str">
            <v>LNA</v>
          </cell>
          <cell r="J2230">
            <v>0</v>
          </cell>
          <cell r="K2230">
            <v>0</v>
          </cell>
          <cell r="L2230" t="str">
            <v xml:space="preserve"> </v>
          </cell>
          <cell r="M2230" t="str">
            <v xml:space="preserve"> </v>
          </cell>
          <cell r="N2230">
            <v>0</v>
          </cell>
          <cell r="O2230" t="str">
            <v xml:space="preserve"> </v>
          </cell>
          <cell r="P2230">
            <v>0</v>
          </cell>
          <cell r="Q2230">
            <v>0</v>
          </cell>
          <cell r="R2230" t="str">
            <v xml:space="preserve"> </v>
          </cell>
          <cell r="S2230" t="str">
            <v xml:space="preserve"> </v>
          </cell>
        </row>
        <row r="2231">
          <cell r="B2231">
            <v>219515</v>
          </cell>
          <cell r="C2231" t="str">
            <v>Accrued Interest Payable</v>
          </cell>
          <cell r="D2231" t="str">
            <v>Accrued In</v>
          </cell>
          <cell r="E2231">
            <v>367</v>
          </cell>
          <cell r="F2231" t="str">
            <v>A</v>
          </cell>
          <cell r="G2231" t="str">
            <v>L</v>
          </cell>
          <cell r="H2231" t="str">
            <v>N</v>
          </cell>
          <cell r="I2231" t="str">
            <v>LNA</v>
          </cell>
          <cell r="J2231">
            <v>0</v>
          </cell>
          <cell r="K2231">
            <v>0</v>
          </cell>
          <cell r="L2231" t="str">
            <v xml:space="preserve"> </v>
          </cell>
          <cell r="M2231" t="str">
            <v xml:space="preserve"> </v>
          </cell>
          <cell r="N2231">
            <v>0</v>
          </cell>
          <cell r="O2231" t="str">
            <v xml:space="preserve"> </v>
          </cell>
          <cell r="P2231">
            <v>0</v>
          </cell>
          <cell r="Q2231">
            <v>0</v>
          </cell>
          <cell r="R2231" t="str">
            <v xml:space="preserve"> </v>
          </cell>
          <cell r="S2231" t="str">
            <v xml:space="preserve"> </v>
          </cell>
        </row>
        <row r="2232">
          <cell r="B2232">
            <v>219516</v>
          </cell>
          <cell r="C2232" t="str">
            <v>Accrued Interest Payable Swaps</v>
          </cell>
          <cell r="D2232" t="str">
            <v>Accrued In</v>
          </cell>
          <cell r="E2232">
            <v>367</v>
          </cell>
          <cell r="F2232" t="str">
            <v>A</v>
          </cell>
          <cell r="G2232" t="str">
            <v>L</v>
          </cell>
          <cell r="H2232" t="str">
            <v>N</v>
          </cell>
          <cell r="I2232" t="str">
            <v>LNA</v>
          </cell>
          <cell r="J2232">
            <v>0</v>
          </cell>
          <cell r="K2232">
            <v>0</v>
          </cell>
          <cell r="L2232" t="str">
            <v xml:space="preserve"> </v>
          </cell>
          <cell r="M2232" t="str">
            <v xml:space="preserve"> </v>
          </cell>
          <cell r="N2232">
            <v>0</v>
          </cell>
          <cell r="O2232" t="str">
            <v xml:space="preserve"> </v>
          </cell>
          <cell r="P2232">
            <v>0</v>
          </cell>
          <cell r="Q2232">
            <v>0</v>
          </cell>
          <cell r="R2232" t="str">
            <v xml:space="preserve"> </v>
          </cell>
          <cell r="S2232" t="str">
            <v xml:space="preserve"> </v>
          </cell>
        </row>
        <row r="2233">
          <cell r="B2233">
            <v>219517</v>
          </cell>
          <cell r="C2233" t="str">
            <v>Accrued State Business Tax</v>
          </cell>
          <cell r="D2233" t="str">
            <v>Accrued St</v>
          </cell>
          <cell r="E2233">
            <v>367</v>
          </cell>
          <cell r="F2233" t="str">
            <v>A</v>
          </cell>
          <cell r="G2233" t="str">
            <v>L</v>
          </cell>
          <cell r="H2233" t="str">
            <v>N</v>
          </cell>
          <cell r="I2233" t="str">
            <v>LNA</v>
          </cell>
          <cell r="J2233">
            <v>0</v>
          </cell>
          <cell r="K2233">
            <v>0</v>
          </cell>
          <cell r="L2233" t="str">
            <v xml:space="preserve"> </v>
          </cell>
          <cell r="M2233" t="str">
            <v xml:space="preserve"> </v>
          </cell>
          <cell r="N2233">
            <v>0</v>
          </cell>
          <cell r="O2233" t="str">
            <v xml:space="preserve"> </v>
          </cell>
          <cell r="P2233">
            <v>0</v>
          </cell>
          <cell r="Q2233">
            <v>0</v>
          </cell>
          <cell r="R2233" t="str">
            <v xml:space="preserve"> </v>
          </cell>
          <cell r="S2233" t="str">
            <v xml:space="preserve"> </v>
          </cell>
        </row>
        <row r="2234">
          <cell r="B2234">
            <v>219520</v>
          </cell>
          <cell r="C2234" t="str">
            <v>Accrued Int 01A Var Indiana</v>
          </cell>
          <cell r="D2234" t="str">
            <v>Accrued In</v>
          </cell>
          <cell r="E2234">
            <v>367</v>
          </cell>
          <cell r="F2234" t="str">
            <v>A</v>
          </cell>
          <cell r="G2234" t="str">
            <v>L</v>
          </cell>
          <cell r="H2234" t="str">
            <v>N</v>
          </cell>
          <cell r="I2234" t="str">
            <v>LNA</v>
          </cell>
          <cell r="J2234">
            <v>0</v>
          </cell>
          <cell r="K2234">
            <v>0</v>
          </cell>
          <cell r="L2234" t="str">
            <v xml:space="preserve"> </v>
          </cell>
          <cell r="M2234" t="str">
            <v xml:space="preserve"> </v>
          </cell>
          <cell r="N2234">
            <v>0</v>
          </cell>
          <cell r="O2234" t="str">
            <v xml:space="preserve"> </v>
          </cell>
          <cell r="P2234">
            <v>0</v>
          </cell>
          <cell r="Q2234">
            <v>0</v>
          </cell>
          <cell r="R2234" t="str">
            <v xml:space="preserve"> </v>
          </cell>
          <cell r="S2234" t="str">
            <v xml:space="preserve"> </v>
          </cell>
        </row>
        <row r="2235">
          <cell r="B2235">
            <v>219525</v>
          </cell>
          <cell r="C2235" t="str">
            <v>Accrued Int 01B Var Nashville</v>
          </cell>
          <cell r="D2235" t="str">
            <v>Accrued In</v>
          </cell>
          <cell r="E2235">
            <v>367</v>
          </cell>
          <cell r="F2235" t="str">
            <v>A</v>
          </cell>
          <cell r="G2235" t="str">
            <v>L</v>
          </cell>
          <cell r="H2235" t="str">
            <v>N</v>
          </cell>
          <cell r="I2235" t="str">
            <v>LNA</v>
          </cell>
          <cell r="J2235">
            <v>0</v>
          </cell>
          <cell r="K2235">
            <v>0</v>
          </cell>
          <cell r="L2235" t="str">
            <v xml:space="preserve"> </v>
          </cell>
          <cell r="M2235" t="str">
            <v xml:space="preserve"> </v>
          </cell>
          <cell r="N2235">
            <v>0</v>
          </cell>
          <cell r="O2235" t="str">
            <v xml:space="preserve"> </v>
          </cell>
          <cell r="P2235">
            <v>0</v>
          </cell>
          <cell r="Q2235">
            <v>0</v>
          </cell>
          <cell r="R2235" t="str">
            <v xml:space="preserve"> </v>
          </cell>
          <cell r="S2235" t="str">
            <v xml:space="preserve"> </v>
          </cell>
        </row>
        <row r="2236">
          <cell r="B2236">
            <v>219530</v>
          </cell>
          <cell r="C2236" t="str">
            <v>Accrued t 02A Fixed Jacksnvll</v>
          </cell>
          <cell r="D2236" t="str">
            <v>Accrued t</v>
          </cell>
          <cell r="E2236">
            <v>367</v>
          </cell>
          <cell r="F2236" t="str">
            <v>A</v>
          </cell>
          <cell r="G2236" t="str">
            <v>L</v>
          </cell>
          <cell r="H2236" t="str">
            <v>N</v>
          </cell>
          <cell r="I2236" t="str">
            <v>LNA</v>
          </cell>
          <cell r="J2236">
            <v>0</v>
          </cell>
          <cell r="K2236">
            <v>0</v>
          </cell>
          <cell r="L2236" t="str">
            <v xml:space="preserve"> </v>
          </cell>
          <cell r="M2236" t="str">
            <v xml:space="preserve"> </v>
          </cell>
          <cell r="N2236">
            <v>0</v>
          </cell>
          <cell r="O2236" t="str">
            <v xml:space="preserve"> </v>
          </cell>
          <cell r="P2236">
            <v>0</v>
          </cell>
          <cell r="Q2236">
            <v>0</v>
          </cell>
          <cell r="R2236" t="str">
            <v xml:space="preserve"> </v>
          </cell>
          <cell r="S2236" t="str">
            <v xml:space="preserve"> </v>
          </cell>
        </row>
        <row r="2237">
          <cell r="B2237">
            <v>219535</v>
          </cell>
          <cell r="C2237" t="str">
            <v>Accrued Int 02B Fixed Michigan</v>
          </cell>
          <cell r="D2237" t="str">
            <v>Accrued In</v>
          </cell>
          <cell r="E2237">
            <v>367</v>
          </cell>
          <cell r="F2237" t="str">
            <v>A</v>
          </cell>
          <cell r="G2237" t="str">
            <v>L</v>
          </cell>
          <cell r="H2237" t="str">
            <v>N</v>
          </cell>
          <cell r="I2237" t="str">
            <v>LNA</v>
          </cell>
          <cell r="J2237">
            <v>0</v>
          </cell>
          <cell r="K2237">
            <v>0</v>
          </cell>
          <cell r="L2237" t="str">
            <v xml:space="preserve"> </v>
          </cell>
          <cell r="M2237" t="str">
            <v xml:space="preserve"> </v>
          </cell>
          <cell r="N2237">
            <v>0</v>
          </cell>
          <cell r="O2237" t="str">
            <v xml:space="preserve"> </v>
          </cell>
          <cell r="P2237">
            <v>0</v>
          </cell>
          <cell r="Q2237">
            <v>0</v>
          </cell>
          <cell r="R2237" t="str">
            <v xml:space="preserve"> </v>
          </cell>
          <cell r="S2237" t="str">
            <v xml:space="preserve"> </v>
          </cell>
        </row>
        <row r="2238">
          <cell r="B2238">
            <v>219540</v>
          </cell>
          <cell r="C2238" t="str">
            <v>Accrued Int 02C Fixed Escambia</v>
          </cell>
          <cell r="D2238" t="str">
            <v>Accrued In</v>
          </cell>
          <cell r="E2238">
            <v>367</v>
          </cell>
          <cell r="F2238" t="str">
            <v>A</v>
          </cell>
          <cell r="G2238" t="str">
            <v>L</v>
          </cell>
          <cell r="H2238" t="str">
            <v>N</v>
          </cell>
          <cell r="I2238" t="str">
            <v>LNA</v>
          </cell>
          <cell r="J2238">
            <v>0</v>
          </cell>
          <cell r="K2238">
            <v>0</v>
          </cell>
          <cell r="L2238" t="str">
            <v xml:space="preserve"> </v>
          </cell>
          <cell r="M2238" t="str">
            <v xml:space="preserve"> </v>
          </cell>
          <cell r="N2238">
            <v>0</v>
          </cell>
          <cell r="O2238" t="str">
            <v xml:space="preserve"> </v>
          </cell>
          <cell r="P2238">
            <v>0</v>
          </cell>
          <cell r="Q2238">
            <v>0</v>
          </cell>
          <cell r="R2238" t="str">
            <v xml:space="preserve"> </v>
          </cell>
          <cell r="S2238" t="str">
            <v xml:space="preserve"> </v>
          </cell>
        </row>
        <row r="2239">
          <cell r="B2239">
            <v>219545</v>
          </cell>
          <cell r="C2239" t="str">
            <v>Accrued Int 02D Var Wisconsin</v>
          </cell>
          <cell r="D2239" t="str">
            <v>Accrued In</v>
          </cell>
          <cell r="E2239">
            <v>367</v>
          </cell>
          <cell r="F2239" t="str">
            <v>A</v>
          </cell>
          <cell r="G2239" t="str">
            <v>L</v>
          </cell>
          <cell r="H2239" t="str">
            <v>N</v>
          </cell>
          <cell r="I2239" t="str">
            <v>LNA</v>
          </cell>
          <cell r="J2239">
            <v>0</v>
          </cell>
          <cell r="K2239">
            <v>0</v>
          </cell>
          <cell r="L2239" t="str">
            <v xml:space="preserve"> </v>
          </cell>
          <cell r="M2239" t="str">
            <v xml:space="preserve"> </v>
          </cell>
          <cell r="N2239">
            <v>0</v>
          </cell>
          <cell r="O2239" t="str">
            <v xml:space="preserve"> </v>
          </cell>
          <cell r="P2239">
            <v>0</v>
          </cell>
          <cell r="Q2239">
            <v>0</v>
          </cell>
          <cell r="R2239" t="str">
            <v xml:space="preserve"> </v>
          </cell>
          <cell r="S2239" t="str">
            <v xml:space="preserve"> </v>
          </cell>
        </row>
        <row r="2240">
          <cell r="B2240">
            <v>219550</v>
          </cell>
          <cell r="C2240" t="str">
            <v>Accrued Int 02E Var Indiana</v>
          </cell>
          <cell r="D2240" t="str">
            <v>Accrued In</v>
          </cell>
          <cell r="E2240">
            <v>367</v>
          </cell>
          <cell r="F2240" t="str">
            <v>A</v>
          </cell>
          <cell r="G2240" t="str">
            <v>L</v>
          </cell>
          <cell r="H2240" t="str">
            <v>N</v>
          </cell>
          <cell r="I2240" t="str">
            <v>LNA</v>
          </cell>
          <cell r="J2240">
            <v>0</v>
          </cell>
          <cell r="K2240">
            <v>0</v>
          </cell>
          <cell r="L2240" t="str">
            <v xml:space="preserve"> </v>
          </cell>
          <cell r="M2240" t="str">
            <v xml:space="preserve"> </v>
          </cell>
          <cell r="N2240">
            <v>0</v>
          </cell>
          <cell r="O2240" t="str">
            <v xml:space="preserve"> </v>
          </cell>
          <cell r="P2240">
            <v>0</v>
          </cell>
          <cell r="Q2240">
            <v>0</v>
          </cell>
          <cell r="R2240" t="str">
            <v xml:space="preserve"> </v>
          </cell>
          <cell r="S2240" t="str">
            <v xml:space="preserve"> </v>
          </cell>
        </row>
        <row r="2241">
          <cell r="B2241">
            <v>219555</v>
          </cell>
          <cell r="C2241" t="str">
            <v>Accrued Int 02F Fixed Indiana</v>
          </cell>
          <cell r="D2241" t="str">
            <v>Accrued In</v>
          </cell>
          <cell r="E2241">
            <v>367</v>
          </cell>
          <cell r="F2241" t="str">
            <v>A</v>
          </cell>
          <cell r="G2241" t="str">
            <v>L</v>
          </cell>
          <cell r="H2241" t="str">
            <v>N</v>
          </cell>
          <cell r="I2241" t="str">
            <v>LNA</v>
          </cell>
          <cell r="J2241">
            <v>0</v>
          </cell>
          <cell r="K2241">
            <v>0</v>
          </cell>
          <cell r="L2241" t="str">
            <v xml:space="preserve"> </v>
          </cell>
          <cell r="M2241" t="str">
            <v xml:space="preserve"> </v>
          </cell>
          <cell r="N2241">
            <v>0</v>
          </cell>
          <cell r="O2241" t="str">
            <v xml:space="preserve"> </v>
          </cell>
          <cell r="P2241">
            <v>0</v>
          </cell>
          <cell r="Q2241">
            <v>0</v>
          </cell>
          <cell r="R2241" t="str">
            <v xml:space="preserve"> </v>
          </cell>
          <cell r="S2241" t="str">
            <v xml:space="preserve"> </v>
          </cell>
        </row>
        <row r="2242">
          <cell r="B2242">
            <v>219560</v>
          </cell>
          <cell r="C2242" t="str">
            <v>Accrued Int 0308B Auct Mich</v>
          </cell>
          <cell r="D2242" t="str">
            <v>Accrued In</v>
          </cell>
          <cell r="E2242">
            <v>367</v>
          </cell>
          <cell r="F2242" t="str">
            <v>A</v>
          </cell>
          <cell r="G2242" t="str">
            <v>L</v>
          </cell>
          <cell r="H2242" t="str">
            <v>N</v>
          </cell>
          <cell r="I2242" t="str">
            <v>LNA</v>
          </cell>
          <cell r="J2242">
            <v>0</v>
          </cell>
          <cell r="K2242">
            <v>0</v>
          </cell>
          <cell r="L2242" t="str">
            <v xml:space="preserve"> </v>
          </cell>
          <cell r="M2242" t="str">
            <v xml:space="preserve"> </v>
          </cell>
          <cell r="N2242">
            <v>0</v>
          </cell>
          <cell r="O2242" t="str">
            <v xml:space="preserve"> </v>
          </cell>
          <cell r="P2242">
            <v>0</v>
          </cell>
          <cell r="Q2242">
            <v>0</v>
          </cell>
          <cell r="R2242" t="str">
            <v xml:space="preserve"> </v>
          </cell>
          <cell r="S2242" t="str">
            <v xml:space="preserve"> </v>
          </cell>
        </row>
        <row r="2243">
          <cell r="B2243">
            <v>219565</v>
          </cell>
          <cell r="C2243" t="str">
            <v>Accrued Int 0308C Auct Mo</v>
          </cell>
          <cell r="D2243" t="str">
            <v>Accrued In</v>
          </cell>
          <cell r="E2243">
            <v>367</v>
          </cell>
          <cell r="F2243" t="str">
            <v>A</v>
          </cell>
          <cell r="G2243" t="str">
            <v>L</v>
          </cell>
          <cell r="H2243" t="str">
            <v>N</v>
          </cell>
          <cell r="I2243" t="str">
            <v>LNA</v>
          </cell>
          <cell r="J2243">
            <v>0</v>
          </cell>
          <cell r="K2243">
            <v>0</v>
          </cell>
          <cell r="L2243" t="str">
            <v xml:space="preserve"> </v>
          </cell>
          <cell r="M2243" t="str">
            <v xml:space="preserve"> </v>
          </cell>
          <cell r="N2243">
            <v>0</v>
          </cell>
          <cell r="O2243" t="str">
            <v xml:space="preserve"> </v>
          </cell>
          <cell r="P2243">
            <v>0</v>
          </cell>
          <cell r="Q2243">
            <v>0</v>
          </cell>
          <cell r="R2243" t="str">
            <v xml:space="preserve"> </v>
          </cell>
          <cell r="S2243" t="str">
            <v xml:space="preserve"> </v>
          </cell>
        </row>
        <row r="2244">
          <cell r="B2244">
            <v>219570</v>
          </cell>
          <cell r="C2244" t="str">
            <v>Accrued Int 0308D Auct Idaho</v>
          </cell>
          <cell r="D2244" t="str">
            <v>Accrued In</v>
          </cell>
          <cell r="E2244">
            <v>367</v>
          </cell>
          <cell r="F2244" t="str">
            <v>A</v>
          </cell>
          <cell r="G2244" t="str">
            <v>L</v>
          </cell>
          <cell r="H2244" t="str">
            <v>N</v>
          </cell>
          <cell r="I2244" t="str">
            <v>LNA</v>
          </cell>
          <cell r="J2244">
            <v>0</v>
          </cell>
          <cell r="K2244">
            <v>0</v>
          </cell>
          <cell r="L2244" t="str">
            <v xml:space="preserve"> </v>
          </cell>
          <cell r="M2244" t="str">
            <v xml:space="preserve"> </v>
          </cell>
          <cell r="N2244">
            <v>0</v>
          </cell>
          <cell r="O2244" t="str">
            <v xml:space="preserve"> </v>
          </cell>
          <cell r="P2244">
            <v>0</v>
          </cell>
          <cell r="Q2244">
            <v>0</v>
          </cell>
          <cell r="R2244" t="str">
            <v xml:space="preserve"> </v>
          </cell>
          <cell r="S2244" t="str">
            <v xml:space="preserve"> </v>
          </cell>
        </row>
        <row r="2245">
          <cell r="B2245">
            <v>219575</v>
          </cell>
          <cell r="C2245" t="str">
            <v>Accrued Int 0308E Auct Indy</v>
          </cell>
          <cell r="D2245" t="str">
            <v>Accrued In</v>
          </cell>
          <cell r="E2245">
            <v>367</v>
          </cell>
          <cell r="F2245" t="str">
            <v>A</v>
          </cell>
          <cell r="G2245" t="str">
            <v>L</v>
          </cell>
          <cell r="H2245" t="str">
            <v>N</v>
          </cell>
          <cell r="I2245" t="str">
            <v>LNA</v>
          </cell>
          <cell r="J2245">
            <v>0</v>
          </cell>
          <cell r="K2245">
            <v>0</v>
          </cell>
          <cell r="L2245" t="str">
            <v xml:space="preserve"> </v>
          </cell>
          <cell r="M2245" t="str">
            <v xml:space="preserve"> </v>
          </cell>
          <cell r="N2245">
            <v>0</v>
          </cell>
          <cell r="O2245" t="str">
            <v xml:space="preserve"> </v>
          </cell>
          <cell r="P2245">
            <v>0</v>
          </cell>
          <cell r="Q2245">
            <v>0</v>
          </cell>
          <cell r="R2245" t="str">
            <v xml:space="preserve"> </v>
          </cell>
          <cell r="S2245" t="str">
            <v xml:space="preserve"> </v>
          </cell>
        </row>
        <row r="2246">
          <cell r="B2246">
            <v>219580</v>
          </cell>
          <cell r="C2246" t="str">
            <v>Accrued Int 03A Fix Florida</v>
          </cell>
          <cell r="D2246" t="str">
            <v>Accrued In</v>
          </cell>
          <cell r="E2246">
            <v>367</v>
          </cell>
          <cell r="F2246" t="str">
            <v>A</v>
          </cell>
          <cell r="G2246" t="str">
            <v>L</v>
          </cell>
          <cell r="H2246" t="str">
            <v>N</v>
          </cell>
          <cell r="I2246" t="str">
            <v>LNA</v>
          </cell>
          <cell r="J2246">
            <v>0</v>
          </cell>
          <cell r="K2246">
            <v>0</v>
          </cell>
          <cell r="L2246" t="str">
            <v xml:space="preserve"> </v>
          </cell>
          <cell r="M2246" t="str">
            <v xml:space="preserve"> </v>
          </cell>
          <cell r="N2246">
            <v>0</v>
          </cell>
          <cell r="O2246" t="str">
            <v xml:space="preserve"> </v>
          </cell>
          <cell r="P2246">
            <v>0</v>
          </cell>
          <cell r="Q2246">
            <v>0</v>
          </cell>
          <cell r="R2246" t="str">
            <v xml:space="preserve"> </v>
          </cell>
          <cell r="S2246" t="str">
            <v xml:space="preserve"> </v>
          </cell>
        </row>
        <row r="2247">
          <cell r="B2247">
            <v>219585</v>
          </cell>
          <cell r="C2247" t="str">
            <v>Accrued Int 05A Auction AL</v>
          </cell>
          <cell r="D2247" t="str">
            <v>Accrued In</v>
          </cell>
          <cell r="E2247">
            <v>367</v>
          </cell>
          <cell r="F2247" t="str">
            <v>A</v>
          </cell>
          <cell r="G2247" t="str">
            <v>L</v>
          </cell>
          <cell r="H2247" t="str">
            <v>N</v>
          </cell>
          <cell r="I2247" t="str">
            <v>LNA</v>
          </cell>
          <cell r="J2247">
            <v>0</v>
          </cell>
          <cell r="K2247">
            <v>0</v>
          </cell>
          <cell r="L2247" t="str">
            <v xml:space="preserve"> </v>
          </cell>
          <cell r="M2247" t="str">
            <v xml:space="preserve"> </v>
          </cell>
          <cell r="N2247">
            <v>0</v>
          </cell>
          <cell r="O2247" t="str">
            <v xml:space="preserve"> </v>
          </cell>
          <cell r="P2247">
            <v>0</v>
          </cell>
          <cell r="Q2247">
            <v>0</v>
          </cell>
          <cell r="R2247" t="str">
            <v xml:space="preserve"> </v>
          </cell>
          <cell r="S2247" t="str">
            <v xml:space="preserve"> </v>
          </cell>
        </row>
        <row r="2248">
          <cell r="B2248">
            <v>219590</v>
          </cell>
          <cell r="C2248" t="str">
            <v>Accrued Int 05A Auction IN</v>
          </cell>
          <cell r="D2248" t="str">
            <v>Accrued In</v>
          </cell>
          <cell r="E2248">
            <v>367</v>
          </cell>
          <cell r="F2248" t="str">
            <v>A</v>
          </cell>
          <cell r="G2248" t="str">
            <v>L</v>
          </cell>
          <cell r="H2248" t="str">
            <v>N</v>
          </cell>
          <cell r="I2248" t="str">
            <v>LNA</v>
          </cell>
          <cell r="J2248">
            <v>0</v>
          </cell>
          <cell r="K2248">
            <v>0</v>
          </cell>
          <cell r="L2248" t="str">
            <v xml:space="preserve"> </v>
          </cell>
          <cell r="M2248" t="str">
            <v xml:space="preserve"> </v>
          </cell>
          <cell r="N2248">
            <v>0</v>
          </cell>
          <cell r="O2248" t="str">
            <v xml:space="preserve"> </v>
          </cell>
          <cell r="P2248">
            <v>0</v>
          </cell>
          <cell r="Q2248">
            <v>0</v>
          </cell>
          <cell r="R2248" t="str">
            <v xml:space="preserve"> </v>
          </cell>
          <cell r="S2248" t="str">
            <v xml:space="preserve"> </v>
          </cell>
        </row>
        <row r="2249">
          <cell r="B2249">
            <v>219595</v>
          </cell>
          <cell r="C2249" t="str">
            <v>Accrued Int 05A Auction MI</v>
          </cell>
          <cell r="D2249" t="str">
            <v>Accrued In</v>
          </cell>
          <cell r="E2249">
            <v>367</v>
          </cell>
          <cell r="F2249" t="str">
            <v>A</v>
          </cell>
          <cell r="G2249" t="str">
            <v>L</v>
          </cell>
          <cell r="H2249" t="str">
            <v>N</v>
          </cell>
          <cell r="I2249" t="str">
            <v>LNA</v>
          </cell>
          <cell r="J2249">
            <v>0</v>
          </cell>
          <cell r="K2249">
            <v>0</v>
          </cell>
          <cell r="L2249" t="str">
            <v xml:space="preserve"> </v>
          </cell>
          <cell r="M2249" t="str">
            <v xml:space="preserve"> </v>
          </cell>
          <cell r="N2249">
            <v>0</v>
          </cell>
          <cell r="O2249" t="str">
            <v xml:space="preserve"> </v>
          </cell>
          <cell r="P2249">
            <v>0</v>
          </cell>
          <cell r="Q2249">
            <v>0</v>
          </cell>
          <cell r="R2249" t="str">
            <v xml:space="preserve"> </v>
          </cell>
          <cell r="S2249" t="str">
            <v xml:space="preserve"> </v>
          </cell>
        </row>
        <row r="2250">
          <cell r="B2250">
            <v>219600</v>
          </cell>
          <cell r="C2250" t="str">
            <v>Accrued Int 06 BMAEIPBetc</v>
          </cell>
          <cell r="D2250" t="str">
            <v>Accrued In</v>
          </cell>
          <cell r="E2250">
            <v>367</v>
          </cell>
          <cell r="F2250" t="str">
            <v>A</v>
          </cell>
          <cell r="G2250" t="str">
            <v>L</v>
          </cell>
          <cell r="H2250" t="str">
            <v>N</v>
          </cell>
          <cell r="I2250" t="str">
            <v>LNA</v>
          </cell>
          <cell r="J2250">
            <v>0</v>
          </cell>
          <cell r="K2250">
            <v>0</v>
          </cell>
          <cell r="L2250" t="str">
            <v xml:space="preserve"> </v>
          </cell>
          <cell r="M2250" t="str">
            <v xml:space="preserve"> </v>
          </cell>
          <cell r="N2250">
            <v>0</v>
          </cell>
          <cell r="O2250" t="str">
            <v xml:space="preserve"> </v>
          </cell>
          <cell r="P2250">
            <v>0</v>
          </cell>
          <cell r="Q2250">
            <v>0</v>
          </cell>
          <cell r="R2250" t="str">
            <v xml:space="preserve"> </v>
          </cell>
          <cell r="S2250" t="str">
            <v xml:space="preserve"> </v>
          </cell>
        </row>
        <row r="2251">
          <cell r="B2251">
            <v>219605</v>
          </cell>
          <cell r="C2251" t="str">
            <v>Accrued Int 99A Fixed Austin</v>
          </cell>
          <cell r="D2251" t="str">
            <v>Accrued In</v>
          </cell>
          <cell r="E2251">
            <v>367</v>
          </cell>
          <cell r="F2251" t="str">
            <v>A</v>
          </cell>
          <cell r="G2251" t="str">
            <v>L</v>
          </cell>
          <cell r="H2251" t="str">
            <v>N</v>
          </cell>
          <cell r="I2251" t="str">
            <v>LNA</v>
          </cell>
          <cell r="J2251">
            <v>0</v>
          </cell>
          <cell r="K2251">
            <v>0</v>
          </cell>
          <cell r="L2251" t="str">
            <v xml:space="preserve"> </v>
          </cell>
          <cell r="M2251" t="str">
            <v xml:space="preserve"> </v>
          </cell>
          <cell r="N2251">
            <v>0</v>
          </cell>
          <cell r="O2251" t="str">
            <v xml:space="preserve"> </v>
          </cell>
          <cell r="P2251">
            <v>0</v>
          </cell>
          <cell r="Q2251">
            <v>0</v>
          </cell>
          <cell r="R2251" t="str">
            <v xml:space="preserve"> </v>
          </cell>
          <cell r="S2251" t="str">
            <v xml:space="preserve"> </v>
          </cell>
        </row>
        <row r="2252">
          <cell r="B2252">
            <v>219610</v>
          </cell>
          <cell r="C2252" t="str">
            <v>Accrued Int 99A Fixed Michigan</v>
          </cell>
          <cell r="D2252" t="str">
            <v>Accrued In</v>
          </cell>
          <cell r="E2252">
            <v>367</v>
          </cell>
          <cell r="F2252" t="str">
            <v>A</v>
          </cell>
          <cell r="G2252" t="str">
            <v>L</v>
          </cell>
          <cell r="H2252" t="str">
            <v>N</v>
          </cell>
          <cell r="I2252" t="str">
            <v>LNA</v>
          </cell>
          <cell r="J2252">
            <v>0</v>
          </cell>
          <cell r="K2252">
            <v>0</v>
          </cell>
          <cell r="L2252" t="str">
            <v xml:space="preserve"> </v>
          </cell>
          <cell r="M2252" t="str">
            <v xml:space="preserve"> </v>
          </cell>
          <cell r="N2252">
            <v>0</v>
          </cell>
          <cell r="O2252" t="str">
            <v xml:space="preserve"> </v>
          </cell>
          <cell r="P2252">
            <v>0</v>
          </cell>
          <cell r="Q2252">
            <v>0</v>
          </cell>
          <cell r="R2252" t="str">
            <v xml:space="preserve"> </v>
          </cell>
          <cell r="S2252" t="str">
            <v xml:space="preserve"> </v>
          </cell>
        </row>
        <row r="2253">
          <cell r="B2253">
            <v>219615</v>
          </cell>
          <cell r="C2253" t="str">
            <v>Accrued t 99A Fixed Pottsvill</v>
          </cell>
          <cell r="D2253" t="str">
            <v>Accrued t</v>
          </cell>
          <cell r="E2253">
            <v>367</v>
          </cell>
          <cell r="F2253" t="str">
            <v>A</v>
          </cell>
          <cell r="G2253" t="str">
            <v>L</v>
          </cell>
          <cell r="H2253" t="str">
            <v>N</v>
          </cell>
          <cell r="I2253" t="str">
            <v>LNA</v>
          </cell>
          <cell r="J2253">
            <v>0</v>
          </cell>
          <cell r="K2253">
            <v>0</v>
          </cell>
          <cell r="L2253" t="str">
            <v xml:space="preserve"> </v>
          </cell>
          <cell r="M2253" t="str">
            <v xml:space="preserve"> </v>
          </cell>
          <cell r="N2253">
            <v>0</v>
          </cell>
          <cell r="O2253" t="str">
            <v xml:space="preserve"> </v>
          </cell>
          <cell r="P2253">
            <v>0</v>
          </cell>
          <cell r="Q2253">
            <v>0</v>
          </cell>
          <cell r="R2253" t="str">
            <v xml:space="preserve"> </v>
          </cell>
          <cell r="S2253" t="str">
            <v xml:space="preserve"> </v>
          </cell>
        </row>
        <row r="2254">
          <cell r="B2254">
            <v>219620</v>
          </cell>
          <cell r="C2254" t="str">
            <v>Accrued Int 99A Fixed Waco</v>
          </cell>
          <cell r="D2254" t="str">
            <v>Accrued In</v>
          </cell>
          <cell r="E2254">
            <v>367</v>
          </cell>
          <cell r="F2254" t="str">
            <v>A</v>
          </cell>
          <cell r="G2254" t="str">
            <v>L</v>
          </cell>
          <cell r="H2254" t="str">
            <v>N</v>
          </cell>
          <cell r="I2254" t="str">
            <v>LNA</v>
          </cell>
          <cell r="J2254">
            <v>0</v>
          </cell>
          <cell r="K2254">
            <v>0</v>
          </cell>
          <cell r="L2254" t="str">
            <v xml:space="preserve"> </v>
          </cell>
          <cell r="M2254" t="str">
            <v xml:space="preserve"> </v>
          </cell>
          <cell r="N2254">
            <v>0</v>
          </cell>
          <cell r="O2254" t="str">
            <v xml:space="preserve"> </v>
          </cell>
          <cell r="P2254">
            <v>0</v>
          </cell>
          <cell r="Q2254">
            <v>0</v>
          </cell>
          <cell r="R2254" t="str">
            <v xml:space="preserve"> </v>
          </cell>
          <cell r="S2254" t="str">
            <v xml:space="preserve"> </v>
          </cell>
        </row>
        <row r="2255">
          <cell r="B2255">
            <v>219625</v>
          </cell>
          <cell r="C2255" t="str">
            <v>Accrued Int 99B Var CT</v>
          </cell>
          <cell r="D2255" t="str">
            <v>Accrued In</v>
          </cell>
          <cell r="E2255">
            <v>367</v>
          </cell>
          <cell r="F2255" t="str">
            <v>A</v>
          </cell>
          <cell r="G2255" t="str">
            <v>L</v>
          </cell>
          <cell r="H2255" t="str">
            <v>N</v>
          </cell>
          <cell r="I2255" t="str">
            <v>LNA</v>
          </cell>
          <cell r="J2255">
            <v>0</v>
          </cell>
          <cell r="K2255">
            <v>0</v>
          </cell>
          <cell r="L2255" t="str">
            <v xml:space="preserve"> </v>
          </cell>
          <cell r="M2255" t="str">
            <v xml:space="preserve"> </v>
          </cell>
          <cell r="N2255">
            <v>0</v>
          </cell>
          <cell r="O2255" t="str">
            <v xml:space="preserve"> </v>
          </cell>
          <cell r="P2255">
            <v>0</v>
          </cell>
          <cell r="Q2255">
            <v>0</v>
          </cell>
          <cell r="R2255" t="str">
            <v xml:space="preserve"> </v>
          </cell>
          <cell r="S2255" t="str">
            <v xml:space="preserve"> </v>
          </cell>
        </row>
        <row r="2256">
          <cell r="B2256">
            <v>219630</v>
          </cell>
          <cell r="C2256" t="str">
            <v>Accrued Int 99B Var Michigan</v>
          </cell>
          <cell r="D2256" t="str">
            <v>Accrued In</v>
          </cell>
          <cell r="E2256">
            <v>367</v>
          </cell>
          <cell r="F2256" t="str">
            <v>A</v>
          </cell>
          <cell r="G2256" t="str">
            <v>L</v>
          </cell>
          <cell r="H2256" t="str">
            <v>N</v>
          </cell>
          <cell r="I2256" t="str">
            <v>LNA</v>
          </cell>
          <cell r="J2256">
            <v>0</v>
          </cell>
          <cell r="K2256">
            <v>0</v>
          </cell>
          <cell r="L2256" t="str">
            <v xml:space="preserve"> </v>
          </cell>
          <cell r="M2256" t="str">
            <v xml:space="preserve"> </v>
          </cell>
          <cell r="N2256">
            <v>0</v>
          </cell>
          <cell r="O2256" t="str">
            <v xml:space="preserve"> </v>
          </cell>
          <cell r="P2256">
            <v>0</v>
          </cell>
          <cell r="Q2256">
            <v>0</v>
          </cell>
          <cell r="R2256" t="str">
            <v xml:space="preserve"> </v>
          </cell>
          <cell r="S2256" t="str">
            <v xml:space="preserve"> </v>
          </cell>
        </row>
        <row r="2257">
          <cell r="B2257">
            <v>219635</v>
          </cell>
          <cell r="C2257" t="str">
            <v>Accrued Int 99D Fixed Indiana</v>
          </cell>
          <cell r="D2257" t="str">
            <v>Accrued In</v>
          </cell>
          <cell r="E2257">
            <v>367</v>
          </cell>
          <cell r="F2257" t="str">
            <v>A</v>
          </cell>
          <cell r="G2257" t="str">
            <v>L</v>
          </cell>
          <cell r="H2257" t="str">
            <v>N</v>
          </cell>
          <cell r="I2257" t="str">
            <v>LNA</v>
          </cell>
          <cell r="J2257">
            <v>0</v>
          </cell>
          <cell r="K2257">
            <v>0</v>
          </cell>
          <cell r="L2257" t="str">
            <v xml:space="preserve"> </v>
          </cell>
          <cell r="M2257" t="str">
            <v xml:space="preserve"> </v>
          </cell>
          <cell r="N2257">
            <v>0</v>
          </cell>
          <cell r="O2257" t="str">
            <v xml:space="preserve"> </v>
          </cell>
          <cell r="P2257">
            <v>0</v>
          </cell>
          <cell r="Q2257">
            <v>0</v>
          </cell>
          <cell r="R2257" t="str">
            <v xml:space="preserve"> </v>
          </cell>
          <cell r="S2257" t="str">
            <v xml:space="preserve"> </v>
          </cell>
        </row>
        <row r="2258">
          <cell r="B2258">
            <v>219640</v>
          </cell>
          <cell r="C2258" t="str">
            <v>Accrued Int Commercial Paper</v>
          </cell>
          <cell r="D2258" t="str">
            <v>Accrued In</v>
          </cell>
          <cell r="E2258">
            <v>367</v>
          </cell>
          <cell r="F2258" t="str">
            <v>A</v>
          </cell>
          <cell r="G2258" t="str">
            <v>L</v>
          </cell>
          <cell r="H2258" t="str">
            <v>N</v>
          </cell>
          <cell r="I2258" t="str">
            <v>LNA</v>
          </cell>
          <cell r="J2258">
            <v>0</v>
          </cell>
          <cell r="K2258">
            <v>0</v>
          </cell>
          <cell r="L2258" t="str">
            <v xml:space="preserve"> </v>
          </cell>
          <cell r="M2258" t="str">
            <v xml:space="preserve"> </v>
          </cell>
          <cell r="N2258">
            <v>0</v>
          </cell>
          <cell r="O2258" t="str">
            <v xml:space="preserve"> </v>
          </cell>
          <cell r="P2258">
            <v>0</v>
          </cell>
          <cell r="Q2258">
            <v>0</v>
          </cell>
          <cell r="R2258" t="str">
            <v xml:space="preserve"> </v>
          </cell>
          <cell r="S2258" t="str">
            <v xml:space="preserve"> </v>
          </cell>
        </row>
        <row r="2259">
          <cell r="B2259">
            <v>219645</v>
          </cell>
          <cell r="C2259" t="str">
            <v>Accrued Int HSD Loans</v>
          </cell>
          <cell r="D2259" t="str">
            <v>Accrued In</v>
          </cell>
          <cell r="E2259">
            <v>367</v>
          </cell>
          <cell r="F2259" t="str">
            <v>A</v>
          </cell>
          <cell r="G2259" t="str">
            <v>L</v>
          </cell>
          <cell r="H2259" t="str">
            <v>N</v>
          </cell>
          <cell r="I2259" t="str">
            <v>LNA</v>
          </cell>
          <cell r="J2259">
            <v>0</v>
          </cell>
          <cell r="K2259">
            <v>0</v>
          </cell>
          <cell r="L2259" t="str">
            <v xml:space="preserve"> </v>
          </cell>
          <cell r="M2259" t="str">
            <v xml:space="preserve"> </v>
          </cell>
          <cell r="N2259">
            <v>0</v>
          </cell>
          <cell r="O2259" t="str">
            <v xml:space="preserve"> </v>
          </cell>
          <cell r="P2259">
            <v>0</v>
          </cell>
          <cell r="Q2259">
            <v>0</v>
          </cell>
          <cell r="R2259" t="str">
            <v xml:space="preserve"> </v>
          </cell>
          <cell r="S2259" t="str">
            <v xml:space="preserve"> </v>
          </cell>
        </row>
        <row r="2260">
          <cell r="B2260">
            <v>219650</v>
          </cell>
          <cell r="C2260" t="str">
            <v>Accrued Liab Santa Marta</v>
          </cell>
          <cell r="D2260" t="str">
            <v>Accrued Li</v>
          </cell>
          <cell r="E2260">
            <v>367</v>
          </cell>
          <cell r="F2260" t="str">
            <v>A</v>
          </cell>
          <cell r="G2260" t="str">
            <v>L</v>
          </cell>
          <cell r="H2260" t="str">
            <v>N</v>
          </cell>
          <cell r="I2260" t="str">
            <v>LNA</v>
          </cell>
          <cell r="J2260">
            <v>0</v>
          </cell>
          <cell r="K2260">
            <v>0</v>
          </cell>
          <cell r="L2260" t="str">
            <v xml:space="preserve"> </v>
          </cell>
          <cell r="M2260" t="str">
            <v xml:space="preserve"> </v>
          </cell>
          <cell r="N2260">
            <v>0</v>
          </cell>
          <cell r="O2260" t="str">
            <v xml:space="preserve"> </v>
          </cell>
          <cell r="P2260">
            <v>0</v>
          </cell>
          <cell r="Q2260">
            <v>0</v>
          </cell>
          <cell r="R2260" t="str">
            <v xml:space="preserve"> </v>
          </cell>
          <cell r="S2260" t="str">
            <v xml:space="preserve"> </v>
          </cell>
        </row>
        <row r="2261">
          <cell r="B2261">
            <v>219655</v>
          </cell>
          <cell r="C2261" t="str">
            <v>Accrued Liab CSC</v>
          </cell>
          <cell r="D2261" t="str">
            <v>Accrued Li</v>
          </cell>
          <cell r="E2261">
            <v>367</v>
          </cell>
          <cell r="F2261" t="str">
            <v>A</v>
          </cell>
          <cell r="G2261" t="str">
            <v>L</v>
          </cell>
          <cell r="H2261" t="str">
            <v>N</v>
          </cell>
          <cell r="I2261" t="str">
            <v>LNA</v>
          </cell>
          <cell r="J2261">
            <v>0</v>
          </cell>
          <cell r="K2261">
            <v>0</v>
          </cell>
          <cell r="L2261" t="str">
            <v xml:space="preserve"> </v>
          </cell>
          <cell r="M2261" t="str">
            <v xml:space="preserve"> </v>
          </cell>
          <cell r="N2261">
            <v>0</v>
          </cell>
          <cell r="O2261" t="str">
            <v xml:space="preserve"> </v>
          </cell>
          <cell r="P2261">
            <v>0</v>
          </cell>
          <cell r="Q2261">
            <v>0</v>
          </cell>
          <cell r="R2261" t="str">
            <v xml:space="preserve"> </v>
          </cell>
          <cell r="S2261" t="str">
            <v xml:space="preserve"> </v>
          </cell>
        </row>
        <row r="2262">
          <cell r="B2262">
            <v>219660</v>
          </cell>
          <cell r="C2262" t="str">
            <v>AccruedLiabPremiumsPayabletos</v>
          </cell>
          <cell r="D2262" t="str">
            <v>AccruedLia</v>
          </cell>
          <cell r="E2262">
            <v>367</v>
          </cell>
          <cell r="F2262" t="str">
            <v>A</v>
          </cell>
          <cell r="G2262" t="str">
            <v>L</v>
          </cell>
          <cell r="H2262" t="str">
            <v>N</v>
          </cell>
          <cell r="I2262" t="str">
            <v>LNA</v>
          </cell>
          <cell r="J2262">
            <v>0</v>
          </cell>
          <cell r="K2262">
            <v>0</v>
          </cell>
          <cell r="L2262" t="str">
            <v xml:space="preserve"> </v>
          </cell>
          <cell r="M2262" t="str">
            <v xml:space="preserve"> </v>
          </cell>
          <cell r="N2262">
            <v>0</v>
          </cell>
          <cell r="O2262" t="str">
            <v xml:space="preserve"> </v>
          </cell>
          <cell r="P2262">
            <v>0</v>
          </cell>
          <cell r="Q2262">
            <v>0</v>
          </cell>
          <cell r="R2262" t="str">
            <v xml:space="preserve"> </v>
          </cell>
          <cell r="S2262" t="str">
            <v xml:space="preserve"> </v>
          </cell>
        </row>
        <row r="2263">
          <cell r="B2263">
            <v>219665</v>
          </cell>
          <cell r="C2263" t="str">
            <v>Accrued Liab Deferred Contribs</v>
          </cell>
          <cell r="D2263" t="str">
            <v>Accrued Li</v>
          </cell>
          <cell r="E2263">
            <v>367</v>
          </cell>
          <cell r="F2263" t="str">
            <v>A</v>
          </cell>
          <cell r="G2263" t="str">
            <v>L</v>
          </cell>
          <cell r="H2263" t="str">
            <v>N</v>
          </cell>
          <cell r="I2263" t="str">
            <v>LNA</v>
          </cell>
          <cell r="J2263">
            <v>0</v>
          </cell>
          <cell r="K2263">
            <v>0</v>
          </cell>
          <cell r="L2263" t="str">
            <v xml:space="preserve"> </v>
          </cell>
          <cell r="M2263" t="str">
            <v xml:space="preserve"> </v>
          </cell>
          <cell r="N2263">
            <v>0</v>
          </cell>
          <cell r="O2263" t="str">
            <v xml:space="preserve"> </v>
          </cell>
          <cell r="P2263">
            <v>0</v>
          </cell>
          <cell r="Q2263">
            <v>0</v>
          </cell>
          <cell r="R2263" t="str">
            <v xml:space="preserve"> </v>
          </cell>
          <cell r="S2263" t="str">
            <v xml:space="preserve"> </v>
          </cell>
        </row>
        <row r="2264">
          <cell r="B2264">
            <v>219670</v>
          </cell>
          <cell r="C2264" t="str">
            <v>Accrued 3rd Party Advances</v>
          </cell>
          <cell r="D2264" t="str">
            <v>Accrued 3r</v>
          </cell>
          <cell r="E2264">
            <v>367</v>
          </cell>
          <cell r="F2264" t="str">
            <v>A</v>
          </cell>
          <cell r="G2264" t="str">
            <v>L</v>
          </cell>
          <cell r="H2264" t="str">
            <v>N</v>
          </cell>
          <cell r="I2264" t="str">
            <v>LNA</v>
          </cell>
          <cell r="J2264">
            <v>0</v>
          </cell>
          <cell r="K2264">
            <v>0</v>
          </cell>
          <cell r="L2264" t="str">
            <v xml:space="preserve"> </v>
          </cell>
          <cell r="M2264" t="str">
            <v xml:space="preserve"> </v>
          </cell>
          <cell r="N2264">
            <v>0</v>
          </cell>
          <cell r="O2264" t="str">
            <v xml:space="preserve"> </v>
          </cell>
          <cell r="P2264">
            <v>0</v>
          </cell>
          <cell r="Q2264">
            <v>0</v>
          </cell>
          <cell r="R2264" t="str">
            <v xml:space="preserve"> </v>
          </cell>
          <cell r="S2264" t="str">
            <v xml:space="preserve"> </v>
          </cell>
        </row>
        <row r="2265">
          <cell r="B2265">
            <v>219671</v>
          </cell>
          <cell r="C2265" t="str">
            <v>CDMS Accrd Int 99B Var Virgina</v>
          </cell>
          <cell r="D2265" t="str">
            <v>CDMS Accrd</v>
          </cell>
          <cell r="E2265">
            <v>367</v>
          </cell>
          <cell r="F2265" t="str">
            <v>A</v>
          </cell>
          <cell r="G2265" t="str">
            <v>L</v>
          </cell>
          <cell r="H2265" t="str">
            <v>N</v>
          </cell>
          <cell r="I2265" t="str">
            <v>LNA</v>
          </cell>
          <cell r="J2265">
            <v>0</v>
          </cell>
          <cell r="K2265">
            <v>0</v>
          </cell>
          <cell r="L2265" t="str">
            <v xml:space="preserve"> </v>
          </cell>
          <cell r="M2265" t="str">
            <v xml:space="preserve"> </v>
          </cell>
          <cell r="N2265">
            <v>0</v>
          </cell>
          <cell r="O2265" t="str">
            <v xml:space="preserve"> </v>
          </cell>
          <cell r="P2265">
            <v>0</v>
          </cell>
          <cell r="Q2265">
            <v>0</v>
          </cell>
          <cell r="R2265" t="str">
            <v xml:space="preserve"> </v>
          </cell>
          <cell r="S2265" t="str">
            <v xml:space="preserve"> </v>
          </cell>
        </row>
        <row r="2266">
          <cell r="B2266">
            <v>219672</v>
          </cell>
          <cell r="C2266" t="str">
            <v>CDMSAccrdtSeries2010FixedCT10A</v>
          </cell>
          <cell r="D2266" t="str">
            <v>CDMSAccrdt</v>
          </cell>
          <cell r="E2266">
            <v>367</v>
          </cell>
          <cell r="F2266" t="str">
            <v>A</v>
          </cell>
          <cell r="G2266" t="str">
            <v>L</v>
          </cell>
          <cell r="H2266" t="str">
            <v>N</v>
          </cell>
          <cell r="I2266" t="str">
            <v>LNA</v>
          </cell>
          <cell r="J2266">
            <v>0</v>
          </cell>
          <cell r="K2266">
            <v>0</v>
          </cell>
          <cell r="L2266" t="str">
            <v xml:space="preserve"> </v>
          </cell>
          <cell r="M2266" t="str">
            <v xml:space="preserve"> </v>
          </cell>
          <cell r="N2266">
            <v>0</v>
          </cell>
          <cell r="O2266" t="str">
            <v xml:space="preserve"> </v>
          </cell>
          <cell r="P2266">
            <v>0</v>
          </cell>
          <cell r="Q2266">
            <v>0</v>
          </cell>
          <cell r="R2266" t="str">
            <v xml:space="preserve"> </v>
          </cell>
          <cell r="S2266" t="str">
            <v xml:space="preserve"> </v>
          </cell>
        </row>
        <row r="2267">
          <cell r="B2267">
            <v>219673</v>
          </cell>
          <cell r="C2267" t="str">
            <v>CDMSAccrdtSeries2010FixedMI10B</v>
          </cell>
          <cell r="D2267" t="str">
            <v>CDMSAccrdt</v>
          </cell>
          <cell r="E2267">
            <v>367</v>
          </cell>
          <cell r="F2267" t="str">
            <v>A</v>
          </cell>
          <cell r="G2267" t="str">
            <v>L</v>
          </cell>
          <cell r="H2267" t="str">
            <v>N</v>
          </cell>
          <cell r="I2267" t="str">
            <v>LNA</v>
          </cell>
          <cell r="J2267">
            <v>0</v>
          </cell>
          <cell r="K2267">
            <v>0</v>
          </cell>
          <cell r="L2267" t="str">
            <v xml:space="preserve"> </v>
          </cell>
          <cell r="M2267" t="str">
            <v xml:space="preserve"> </v>
          </cell>
          <cell r="N2267">
            <v>0</v>
          </cell>
          <cell r="O2267" t="str">
            <v xml:space="preserve"> </v>
          </cell>
          <cell r="P2267">
            <v>0</v>
          </cell>
          <cell r="Q2267">
            <v>0</v>
          </cell>
          <cell r="R2267" t="str">
            <v xml:space="preserve"> </v>
          </cell>
          <cell r="S2267" t="str">
            <v xml:space="preserve"> </v>
          </cell>
        </row>
        <row r="2268">
          <cell r="B2268">
            <v>219674</v>
          </cell>
          <cell r="C2268" t="str">
            <v>CDMSAccrdtSeries2010FixedTN10C</v>
          </cell>
          <cell r="D2268" t="str">
            <v>CDMSAccrdt</v>
          </cell>
          <cell r="E2268">
            <v>367</v>
          </cell>
          <cell r="F2268" t="str">
            <v>A</v>
          </cell>
          <cell r="G2268" t="str">
            <v>L</v>
          </cell>
          <cell r="H2268" t="str">
            <v>N</v>
          </cell>
          <cell r="I2268" t="str">
            <v>LNA</v>
          </cell>
          <cell r="J2268">
            <v>0</v>
          </cell>
          <cell r="K2268">
            <v>0</v>
          </cell>
          <cell r="L2268" t="str">
            <v xml:space="preserve"> </v>
          </cell>
          <cell r="M2268" t="str">
            <v xml:space="preserve"> </v>
          </cell>
          <cell r="N2268">
            <v>0</v>
          </cell>
          <cell r="O2268" t="str">
            <v xml:space="preserve"> </v>
          </cell>
          <cell r="P2268">
            <v>0</v>
          </cell>
          <cell r="Q2268">
            <v>0</v>
          </cell>
          <cell r="R2268" t="str">
            <v xml:space="preserve"> </v>
          </cell>
          <cell r="S2268" t="str">
            <v xml:space="preserve"> </v>
          </cell>
        </row>
        <row r="2269">
          <cell r="B2269">
            <v>219675</v>
          </cell>
          <cell r="C2269" t="str">
            <v>CDMSAccrdtSeries2010FixedTX10D</v>
          </cell>
          <cell r="D2269" t="str">
            <v>CDMSAccrdt</v>
          </cell>
          <cell r="E2269">
            <v>367</v>
          </cell>
          <cell r="F2269" t="str">
            <v>A</v>
          </cell>
          <cell r="G2269" t="str">
            <v>L</v>
          </cell>
          <cell r="H2269" t="str">
            <v>N</v>
          </cell>
          <cell r="I2269" t="str">
            <v>LNA</v>
          </cell>
          <cell r="J2269">
            <v>0</v>
          </cell>
          <cell r="K2269">
            <v>0</v>
          </cell>
          <cell r="L2269" t="str">
            <v xml:space="preserve"> </v>
          </cell>
          <cell r="M2269" t="str">
            <v xml:space="preserve"> </v>
          </cell>
          <cell r="N2269">
            <v>0</v>
          </cell>
          <cell r="O2269" t="str">
            <v xml:space="preserve"> </v>
          </cell>
          <cell r="P2269">
            <v>0</v>
          </cell>
          <cell r="Q2269">
            <v>0</v>
          </cell>
          <cell r="R2269" t="str">
            <v xml:space="preserve"> </v>
          </cell>
          <cell r="S2269" t="str">
            <v xml:space="preserve"> </v>
          </cell>
        </row>
        <row r="2270">
          <cell r="B2270">
            <v>219676</v>
          </cell>
          <cell r="C2270" t="str">
            <v>CDMSAccrdtSeries2010FixedWI10E</v>
          </cell>
          <cell r="D2270" t="str">
            <v>CDMSAccrdt</v>
          </cell>
          <cell r="E2270">
            <v>367</v>
          </cell>
          <cell r="F2270" t="str">
            <v>A</v>
          </cell>
          <cell r="G2270" t="str">
            <v>L</v>
          </cell>
          <cell r="H2270" t="str">
            <v>N</v>
          </cell>
          <cell r="I2270" t="str">
            <v>LNA</v>
          </cell>
          <cell r="J2270">
            <v>0</v>
          </cell>
          <cell r="K2270">
            <v>0</v>
          </cell>
          <cell r="L2270" t="str">
            <v xml:space="preserve"> </v>
          </cell>
          <cell r="M2270" t="str">
            <v xml:space="preserve"> </v>
          </cell>
          <cell r="N2270">
            <v>0</v>
          </cell>
          <cell r="O2270" t="str">
            <v xml:space="preserve"> </v>
          </cell>
          <cell r="P2270">
            <v>0</v>
          </cell>
          <cell r="Q2270">
            <v>0</v>
          </cell>
          <cell r="R2270" t="str">
            <v xml:space="preserve"> </v>
          </cell>
          <cell r="S2270" t="str">
            <v xml:space="preserve"> </v>
          </cell>
        </row>
        <row r="2271">
          <cell r="B2271">
            <v>219677</v>
          </cell>
          <cell r="C2271" t="str">
            <v>CDMSAccrdtSeries2010VarMI10F1</v>
          </cell>
          <cell r="D2271" t="str">
            <v>CDMSAccrdt</v>
          </cell>
          <cell r="E2271">
            <v>367</v>
          </cell>
          <cell r="F2271" t="str">
            <v>A</v>
          </cell>
          <cell r="G2271" t="str">
            <v>L</v>
          </cell>
          <cell r="H2271" t="str">
            <v>N</v>
          </cell>
          <cell r="I2271" t="str">
            <v>LNA</v>
          </cell>
          <cell r="J2271">
            <v>0</v>
          </cell>
          <cell r="K2271">
            <v>0</v>
          </cell>
          <cell r="L2271" t="str">
            <v xml:space="preserve"> </v>
          </cell>
          <cell r="M2271" t="str">
            <v xml:space="preserve"> </v>
          </cell>
          <cell r="N2271">
            <v>0</v>
          </cell>
          <cell r="O2271" t="str">
            <v xml:space="preserve"> </v>
          </cell>
          <cell r="P2271">
            <v>0</v>
          </cell>
          <cell r="Q2271">
            <v>0</v>
          </cell>
          <cell r="R2271" t="str">
            <v xml:space="preserve"> </v>
          </cell>
          <cell r="S2271" t="str">
            <v xml:space="preserve"> </v>
          </cell>
        </row>
        <row r="2272">
          <cell r="B2272">
            <v>219678</v>
          </cell>
          <cell r="C2272" t="str">
            <v>CDMSAccrdtSeries2010VarMI10F2</v>
          </cell>
          <cell r="D2272" t="str">
            <v>CDMSAccrdt</v>
          </cell>
          <cell r="E2272">
            <v>367</v>
          </cell>
          <cell r="F2272" t="str">
            <v>A</v>
          </cell>
          <cell r="G2272" t="str">
            <v>L</v>
          </cell>
          <cell r="H2272" t="str">
            <v>N</v>
          </cell>
          <cell r="I2272" t="str">
            <v>LNA</v>
          </cell>
          <cell r="J2272">
            <v>0</v>
          </cell>
          <cell r="K2272">
            <v>0</v>
          </cell>
          <cell r="L2272" t="str">
            <v xml:space="preserve"> </v>
          </cell>
          <cell r="M2272" t="str">
            <v xml:space="preserve"> </v>
          </cell>
          <cell r="N2272">
            <v>0</v>
          </cell>
          <cell r="O2272" t="str">
            <v xml:space="preserve"> </v>
          </cell>
          <cell r="P2272">
            <v>0</v>
          </cell>
          <cell r="Q2272">
            <v>0</v>
          </cell>
          <cell r="R2272" t="str">
            <v xml:space="preserve"> </v>
          </cell>
          <cell r="S2272" t="str">
            <v xml:space="preserve"> </v>
          </cell>
        </row>
        <row r="2273">
          <cell r="B2273">
            <v>219679</v>
          </cell>
          <cell r="C2273" t="str">
            <v>CDMSAccrdtSeries2010VarMI10F3</v>
          </cell>
          <cell r="D2273" t="str">
            <v>CDMSAccrdt</v>
          </cell>
          <cell r="E2273">
            <v>367</v>
          </cell>
          <cell r="F2273" t="str">
            <v>A</v>
          </cell>
          <cell r="G2273" t="str">
            <v>L</v>
          </cell>
          <cell r="H2273" t="str">
            <v>N</v>
          </cell>
          <cell r="I2273" t="str">
            <v>LNA</v>
          </cell>
          <cell r="J2273">
            <v>0</v>
          </cell>
          <cell r="K2273">
            <v>0</v>
          </cell>
          <cell r="L2273" t="str">
            <v xml:space="preserve"> </v>
          </cell>
          <cell r="M2273" t="str">
            <v xml:space="preserve"> </v>
          </cell>
          <cell r="N2273">
            <v>0</v>
          </cell>
          <cell r="O2273" t="str">
            <v xml:space="preserve"> </v>
          </cell>
          <cell r="P2273">
            <v>0</v>
          </cell>
          <cell r="Q2273">
            <v>0</v>
          </cell>
          <cell r="R2273" t="str">
            <v xml:space="preserve"> </v>
          </cell>
          <cell r="S2273" t="str">
            <v xml:space="preserve"> </v>
          </cell>
        </row>
        <row r="2274">
          <cell r="B2274">
            <v>219680</v>
          </cell>
          <cell r="C2274" t="str">
            <v>CDMSAccrdtSeries2010VarMI10F4</v>
          </cell>
          <cell r="D2274" t="str">
            <v>CDMSAccrdt</v>
          </cell>
          <cell r="E2274">
            <v>367</v>
          </cell>
          <cell r="F2274" t="str">
            <v>A</v>
          </cell>
          <cell r="G2274" t="str">
            <v>L</v>
          </cell>
          <cell r="H2274" t="str">
            <v>N</v>
          </cell>
          <cell r="I2274" t="str">
            <v>LNA</v>
          </cell>
          <cell r="J2274">
            <v>0</v>
          </cell>
          <cell r="K2274">
            <v>0</v>
          </cell>
          <cell r="L2274" t="str">
            <v xml:space="preserve"> </v>
          </cell>
          <cell r="M2274" t="str">
            <v xml:space="preserve"> </v>
          </cell>
          <cell r="N2274">
            <v>0</v>
          </cell>
          <cell r="O2274" t="str">
            <v xml:space="preserve"> </v>
          </cell>
          <cell r="P2274">
            <v>0</v>
          </cell>
          <cell r="Q2274">
            <v>0</v>
          </cell>
          <cell r="R2274" t="str">
            <v xml:space="preserve"> </v>
          </cell>
          <cell r="S2274" t="str">
            <v xml:space="preserve"> </v>
          </cell>
        </row>
        <row r="2275">
          <cell r="B2275">
            <v>219681</v>
          </cell>
          <cell r="C2275" t="str">
            <v>CDMSAccrdtSeries2010VarMI10F5</v>
          </cell>
          <cell r="D2275" t="str">
            <v>CDMSAccrdt</v>
          </cell>
          <cell r="E2275">
            <v>367</v>
          </cell>
          <cell r="F2275" t="str">
            <v>A</v>
          </cell>
          <cell r="G2275" t="str">
            <v>L</v>
          </cell>
          <cell r="H2275" t="str">
            <v>N</v>
          </cell>
          <cell r="I2275" t="str">
            <v>LNA</v>
          </cell>
          <cell r="J2275">
            <v>0</v>
          </cell>
          <cell r="K2275">
            <v>0</v>
          </cell>
          <cell r="L2275" t="str">
            <v xml:space="preserve"> </v>
          </cell>
          <cell r="M2275" t="str">
            <v xml:space="preserve"> </v>
          </cell>
          <cell r="N2275">
            <v>0</v>
          </cell>
          <cell r="O2275" t="str">
            <v xml:space="preserve"> </v>
          </cell>
          <cell r="P2275">
            <v>0</v>
          </cell>
          <cell r="Q2275">
            <v>0</v>
          </cell>
          <cell r="R2275" t="str">
            <v xml:space="preserve"> </v>
          </cell>
          <cell r="S2275" t="str">
            <v xml:space="preserve"> </v>
          </cell>
        </row>
        <row r="2276">
          <cell r="B2276">
            <v>219682</v>
          </cell>
          <cell r="C2276" t="str">
            <v>CDMSAccrdtSeries2010VarMI10F6</v>
          </cell>
          <cell r="D2276" t="str">
            <v>CDMSAccrdt</v>
          </cell>
          <cell r="E2276">
            <v>367</v>
          </cell>
          <cell r="F2276" t="str">
            <v>A</v>
          </cell>
          <cell r="G2276" t="str">
            <v>L</v>
          </cell>
          <cell r="H2276" t="str">
            <v>N</v>
          </cell>
          <cell r="I2276" t="str">
            <v>LNA</v>
          </cell>
          <cell r="J2276">
            <v>0</v>
          </cell>
          <cell r="K2276">
            <v>0</v>
          </cell>
          <cell r="L2276" t="str">
            <v xml:space="preserve"> </v>
          </cell>
          <cell r="M2276" t="str">
            <v xml:space="preserve"> </v>
          </cell>
          <cell r="N2276">
            <v>0</v>
          </cell>
          <cell r="O2276" t="str">
            <v xml:space="preserve"> </v>
          </cell>
          <cell r="P2276">
            <v>0</v>
          </cell>
          <cell r="Q2276">
            <v>0</v>
          </cell>
          <cell r="R2276" t="str">
            <v xml:space="preserve"> </v>
          </cell>
          <cell r="S2276" t="str">
            <v xml:space="preserve"> </v>
          </cell>
        </row>
        <row r="2277">
          <cell r="B2277">
            <v>219683</v>
          </cell>
          <cell r="C2277" t="str">
            <v>CDMSAccrdtSeries2010VarMI10F7</v>
          </cell>
          <cell r="D2277" t="str">
            <v>CDMSAccrdt</v>
          </cell>
          <cell r="E2277">
            <v>367</v>
          </cell>
          <cell r="F2277" t="str">
            <v>A</v>
          </cell>
          <cell r="G2277" t="str">
            <v>L</v>
          </cell>
          <cell r="H2277" t="str">
            <v>N</v>
          </cell>
          <cell r="I2277" t="str">
            <v>LNA</v>
          </cell>
          <cell r="J2277">
            <v>0</v>
          </cell>
          <cell r="K2277">
            <v>0</v>
          </cell>
          <cell r="L2277" t="str">
            <v xml:space="preserve"> </v>
          </cell>
          <cell r="M2277" t="str">
            <v xml:space="preserve"> </v>
          </cell>
          <cell r="N2277">
            <v>0</v>
          </cell>
          <cell r="O2277" t="str">
            <v xml:space="preserve"> </v>
          </cell>
          <cell r="P2277">
            <v>0</v>
          </cell>
          <cell r="Q2277">
            <v>0</v>
          </cell>
          <cell r="R2277" t="str">
            <v xml:space="preserve"> </v>
          </cell>
          <cell r="S2277" t="str">
            <v xml:space="preserve"> </v>
          </cell>
        </row>
        <row r="2278">
          <cell r="B2278">
            <v>219684</v>
          </cell>
          <cell r="C2278" t="str">
            <v>CDMSAccrdtSeries2010VarMI10F8</v>
          </cell>
          <cell r="D2278" t="str">
            <v>CDMSAccrdt</v>
          </cell>
          <cell r="E2278">
            <v>367</v>
          </cell>
          <cell r="F2278" t="str">
            <v>A</v>
          </cell>
          <cell r="G2278" t="str">
            <v>L</v>
          </cell>
          <cell r="H2278" t="str">
            <v>N</v>
          </cell>
          <cell r="I2278" t="str">
            <v>LNA</v>
          </cell>
          <cell r="J2278">
            <v>0</v>
          </cell>
          <cell r="K2278">
            <v>0</v>
          </cell>
          <cell r="L2278" t="str">
            <v xml:space="preserve"> </v>
          </cell>
          <cell r="M2278" t="str">
            <v xml:space="preserve"> </v>
          </cell>
          <cell r="N2278">
            <v>0</v>
          </cell>
          <cell r="O2278" t="str">
            <v xml:space="preserve"> </v>
          </cell>
          <cell r="P2278">
            <v>0</v>
          </cell>
          <cell r="Q2278">
            <v>0</v>
          </cell>
          <cell r="R2278" t="str">
            <v xml:space="preserve"> </v>
          </cell>
          <cell r="S2278" t="str">
            <v xml:space="preserve"> </v>
          </cell>
        </row>
        <row r="2279">
          <cell r="B2279">
            <v>222000</v>
          </cell>
          <cell r="C2279" t="str">
            <v>EstStlmtsto3PrtyPayrsMcareTrad</v>
          </cell>
          <cell r="D2279" t="str">
            <v>EstStlMCTD</v>
          </cell>
          <cell r="E2279">
            <v>367</v>
          </cell>
          <cell r="F2279" t="str">
            <v>A</v>
          </cell>
          <cell r="G2279" t="str">
            <v>L</v>
          </cell>
          <cell r="H2279" t="str">
            <v>N</v>
          </cell>
          <cell r="I2279" t="str">
            <v>LNA</v>
          </cell>
          <cell r="J2279">
            <v>0</v>
          </cell>
          <cell r="K2279">
            <v>0</v>
          </cell>
          <cell r="L2279" t="str">
            <v xml:space="preserve"> </v>
          </cell>
          <cell r="M2279" t="str">
            <v xml:space="preserve"> </v>
          </cell>
          <cell r="N2279">
            <v>0</v>
          </cell>
          <cell r="O2279" t="str">
            <v xml:space="preserve"> </v>
          </cell>
          <cell r="P2279">
            <v>0</v>
          </cell>
          <cell r="Q2279">
            <v>0</v>
          </cell>
          <cell r="R2279" t="str">
            <v xml:space="preserve"> </v>
          </cell>
          <cell r="S2279" t="str">
            <v xml:space="preserve"> </v>
          </cell>
        </row>
        <row r="2280">
          <cell r="B2280">
            <v>222005</v>
          </cell>
          <cell r="C2280" t="str">
            <v>EstStlmtsto3PrtyPayrsMCreMdgCa</v>
          </cell>
          <cell r="D2280" t="str">
            <v>EstStlMCMC</v>
          </cell>
          <cell r="E2280">
            <v>367</v>
          </cell>
          <cell r="F2280" t="str">
            <v>A</v>
          </cell>
          <cell r="G2280" t="str">
            <v>L</v>
          </cell>
          <cell r="H2280" t="str">
            <v>N</v>
          </cell>
          <cell r="I2280" t="str">
            <v>LNA</v>
          </cell>
          <cell r="J2280">
            <v>0</v>
          </cell>
          <cell r="K2280">
            <v>0</v>
          </cell>
          <cell r="L2280" t="str">
            <v xml:space="preserve"> </v>
          </cell>
          <cell r="M2280" t="str">
            <v xml:space="preserve"> </v>
          </cell>
          <cell r="N2280">
            <v>0</v>
          </cell>
          <cell r="O2280" t="str">
            <v xml:space="preserve"> </v>
          </cell>
          <cell r="P2280">
            <v>0</v>
          </cell>
          <cell r="Q2280">
            <v>0</v>
          </cell>
          <cell r="R2280" t="str">
            <v xml:space="preserve"> </v>
          </cell>
          <cell r="S2280" t="str">
            <v xml:space="preserve"> </v>
          </cell>
        </row>
        <row r="2281">
          <cell r="B2281">
            <v>222009</v>
          </cell>
          <cell r="C2281" t="str">
            <v>Historical Allowance Other</v>
          </cell>
          <cell r="D2281" t="str">
            <v>Historical</v>
          </cell>
          <cell r="E2281">
            <v>367</v>
          </cell>
          <cell r="F2281" t="str">
            <v>I</v>
          </cell>
          <cell r="G2281" t="str">
            <v>L</v>
          </cell>
          <cell r="H2281" t="str">
            <v>N</v>
          </cell>
          <cell r="I2281" t="str">
            <v>LNA</v>
          </cell>
          <cell r="J2281">
            <v>0</v>
          </cell>
          <cell r="K2281" t="str">
            <v>Invalid Account</v>
          </cell>
          <cell r="L2281" t="str">
            <v xml:space="preserve"> </v>
          </cell>
          <cell r="M2281" t="str">
            <v xml:space="preserve"> </v>
          </cell>
          <cell r="N2281">
            <v>0</v>
          </cell>
          <cell r="O2281" t="str">
            <v xml:space="preserve"> </v>
          </cell>
          <cell r="P2281">
            <v>0</v>
          </cell>
          <cell r="Q2281">
            <v>0</v>
          </cell>
          <cell r="R2281" t="str">
            <v xml:space="preserve"> </v>
          </cell>
          <cell r="S2281" t="str">
            <v xml:space="preserve"> </v>
          </cell>
        </row>
        <row r="2282">
          <cell r="B2282">
            <v>222010</v>
          </cell>
          <cell r="C2282" t="str">
            <v>EstStlmtsto3PrtyPayrsMcaidTrad</v>
          </cell>
          <cell r="D2282" t="str">
            <v>EstStlMDTD</v>
          </cell>
          <cell r="E2282">
            <v>367</v>
          </cell>
          <cell r="F2282" t="str">
            <v>A</v>
          </cell>
          <cell r="G2282" t="str">
            <v>L</v>
          </cell>
          <cell r="H2282" t="str">
            <v>N</v>
          </cell>
          <cell r="I2282" t="str">
            <v>LNA</v>
          </cell>
          <cell r="J2282">
            <v>0</v>
          </cell>
          <cell r="K2282">
            <v>0</v>
          </cell>
          <cell r="L2282" t="str">
            <v xml:space="preserve"> </v>
          </cell>
          <cell r="M2282" t="str">
            <v xml:space="preserve"> </v>
          </cell>
          <cell r="N2282">
            <v>0</v>
          </cell>
          <cell r="O2282" t="str">
            <v xml:space="preserve"> </v>
          </cell>
          <cell r="P2282">
            <v>0</v>
          </cell>
          <cell r="Q2282">
            <v>0</v>
          </cell>
          <cell r="R2282" t="str">
            <v xml:space="preserve"> </v>
          </cell>
          <cell r="S2282" t="str">
            <v xml:space="preserve"> </v>
          </cell>
        </row>
        <row r="2283">
          <cell r="B2283">
            <v>222015</v>
          </cell>
          <cell r="C2283" t="str">
            <v>EstStlmtsto3PrtyPayrsMCidMdgCa</v>
          </cell>
          <cell r="D2283" t="str">
            <v>EstStlMDMC</v>
          </cell>
          <cell r="E2283">
            <v>367</v>
          </cell>
          <cell r="F2283" t="str">
            <v>A</v>
          </cell>
          <cell r="G2283" t="str">
            <v>L</v>
          </cell>
          <cell r="H2283" t="str">
            <v>N</v>
          </cell>
          <cell r="I2283" t="str">
            <v>LNA</v>
          </cell>
          <cell r="J2283">
            <v>0</v>
          </cell>
          <cell r="K2283">
            <v>0</v>
          </cell>
          <cell r="L2283" t="str">
            <v xml:space="preserve"> </v>
          </cell>
          <cell r="M2283" t="str">
            <v xml:space="preserve"> </v>
          </cell>
          <cell r="N2283">
            <v>0</v>
          </cell>
          <cell r="O2283" t="str">
            <v xml:space="preserve"> </v>
          </cell>
          <cell r="P2283">
            <v>0</v>
          </cell>
          <cell r="Q2283">
            <v>0</v>
          </cell>
          <cell r="R2283" t="str">
            <v xml:space="preserve"> </v>
          </cell>
          <cell r="S2283" t="str">
            <v xml:space="preserve"> </v>
          </cell>
        </row>
        <row r="2284">
          <cell r="B2284">
            <v>222020</v>
          </cell>
          <cell r="C2284" t="str">
            <v>EstStlmtsto3PrtyPayorsHMOPPO</v>
          </cell>
          <cell r="D2284" t="str">
            <v>EstStlHMO</v>
          </cell>
          <cell r="E2284">
            <v>367</v>
          </cell>
          <cell r="F2284" t="str">
            <v>A</v>
          </cell>
          <cell r="G2284" t="str">
            <v>L</v>
          </cell>
          <cell r="H2284" t="str">
            <v>N</v>
          </cell>
          <cell r="I2284" t="str">
            <v>LNA</v>
          </cell>
          <cell r="J2284">
            <v>0</v>
          </cell>
          <cell r="K2284">
            <v>0</v>
          </cell>
          <cell r="L2284" t="str">
            <v xml:space="preserve"> </v>
          </cell>
          <cell r="M2284" t="str">
            <v xml:space="preserve"> </v>
          </cell>
          <cell r="N2284">
            <v>0</v>
          </cell>
          <cell r="O2284" t="str">
            <v xml:space="preserve"> </v>
          </cell>
          <cell r="P2284">
            <v>0</v>
          </cell>
          <cell r="Q2284">
            <v>0</v>
          </cell>
          <cell r="R2284" t="str">
            <v xml:space="preserve"> </v>
          </cell>
          <cell r="S2284" t="str">
            <v xml:space="preserve"> </v>
          </cell>
        </row>
        <row r="2285">
          <cell r="B2285">
            <v>222025</v>
          </cell>
          <cell r="C2285" t="str">
            <v>EstStlmtsto3PrtyPayrsBCrossTra</v>
          </cell>
          <cell r="D2285" t="str">
            <v>EstStlBCTD</v>
          </cell>
          <cell r="E2285">
            <v>367</v>
          </cell>
          <cell r="F2285" t="str">
            <v>A</v>
          </cell>
          <cell r="G2285" t="str">
            <v>L</v>
          </cell>
          <cell r="H2285" t="str">
            <v>N</v>
          </cell>
          <cell r="I2285" t="str">
            <v>LNA</v>
          </cell>
          <cell r="J2285">
            <v>0</v>
          </cell>
          <cell r="K2285">
            <v>0</v>
          </cell>
          <cell r="L2285" t="str">
            <v xml:space="preserve"> </v>
          </cell>
          <cell r="M2285" t="str">
            <v xml:space="preserve"> </v>
          </cell>
          <cell r="N2285">
            <v>0</v>
          </cell>
          <cell r="O2285" t="str">
            <v xml:space="preserve"> </v>
          </cell>
          <cell r="P2285">
            <v>0</v>
          </cell>
          <cell r="Q2285">
            <v>0</v>
          </cell>
          <cell r="R2285" t="str">
            <v xml:space="preserve"> </v>
          </cell>
          <cell r="S2285" t="str">
            <v xml:space="preserve"> </v>
          </cell>
        </row>
        <row r="2286">
          <cell r="B2286">
            <v>222030</v>
          </cell>
          <cell r="C2286" t="str">
            <v>EstStlmtsto3PrtyPayrsBCrossHMO</v>
          </cell>
          <cell r="D2286" t="str">
            <v>EstStlBCHM</v>
          </cell>
          <cell r="E2286">
            <v>367</v>
          </cell>
          <cell r="F2286" t="str">
            <v>A</v>
          </cell>
          <cell r="G2286" t="str">
            <v>L</v>
          </cell>
          <cell r="H2286" t="str">
            <v>N</v>
          </cell>
          <cell r="I2286" t="str">
            <v>LNA</v>
          </cell>
          <cell r="J2286">
            <v>0</v>
          </cell>
          <cell r="K2286">
            <v>0</v>
          </cell>
          <cell r="L2286" t="str">
            <v xml:space="preserve"> </v>
          </cell>
          <cell r="M2286" t="str">
            <v xml:space="preserve"> </v>
          </cell>
          <cell r="N2286">
            <v>0</v>
          </cell>
          <cell r="O2286" t="str">
            <v xml:space="preserve"> </v>
          </cell>
          <cell r="P2286">
            <v>0</v>
          </cell>
          <cell r="Q2286">
            <v>0</v>
          </cell>
          <cell r="R2286" t="str">
            <v xml:space="preserve"> </v>
          </cell>
          <cell r="S2286" t="str">
            <v xml:space="preserve"> </v>
          </cell>
        </row>
        <row r="2287">
          <cell r="B2287">
            <v>222035</v>
          </cell>
          <cell r="C2287" t="str">
            <v>EstStlmtsto3PrtyPayrsBCrossPPO</v>
          </cell>
          <cell r="D2287" t="str">
            <v>EstStlBCPP</v>
          </cell>
          <cell r="E2287">
            <v>367</v>
          </cell>
          <cell r="F2287" t="str">
            <v>A</v>
          </cell>
          <cell r="G2287" t="str">
            <v>L</v>
          </cell>
          <cell r="H2287" t="str">
            <v>N</v>
          </cell>
          <cell r="I2287" t="str">
            <v>LNA</v>
          </cell>
          <cell r="J2287">
            <v>0</v>
          </cell>
          <cell r="K2287">
            <v>0</v>
          </cell>
          <cell r="L2287" t="str">
            <v xml:space="preserve"> </v>
          </cell>
          <cell r="M2287" t="str">
            <v xml:space="preserve"> </v>
          </cell>
          <cell r="N2287">
            <v>0</v>
          </cell>
          <cell r="O2287" t="str">
            <v xml:space="preserve"> </v>
          </cell>
          <cell r="P2287">
            <v>0</v>
          </cell>
          <cell r="Q2287">
            <v>0</v>
          </cell>
          <cell r="R2287" t="str">
            <v xml:space="preserve"> </v>
          </cell>
          <cell r="S2287" t="str">
            <v xml:space="preserve"> </v>
          </cell>
        </row>
        <row r="2288">
          <cell r="B2288">
            <v>222036</v>
          </cell>
          <cell r="C2288" t="str">
            <v>EstStlmtsto3PrtyPayorsComm</v>
          </cell>
          <cell r="D2288" t="str">
            <v>EstStlComm</v>
          </cell>
          <cell r="E2288">
            <v>367</v>
          </cell>
          <cell r="F2288" t="str">
            <v>A</v>
          </cell>
          <cell r="G2288" t="str">
            <v>L</v>
          </cell>
          <cell r="H2288" t="str">
            <v>N</v>
          </cell>
          <cell r="I2288" t="str">
            <v>LNA</v>
          </cell>
          <cell r="J2288">
            <v>0</v>
          </cell>
          <cell r="K2288">
            <v>0</v>
          </cell>
          <cell r="L2288" t="str">
            <v xml:space="preserve"> </v>
          </cell>
          <cell r="M2288" t="str">
            <v xml:space="preserve"> </v>
          </cell>
          <cell r="N2288">
            <v>0</v>
          </cell>
          <cell r="O2288" t="str">
            <v xml:space="preserve"> </v>
          </cell>
          <cell r="P2288">
            <v>0</v>
          </cell>
          <cell r="Q2288">
            <v>0</v>
          </cell>
          <cell r="R2288" t="str">
            <v xml:space="preserve"> </v>
          </cell>
          <cell r="S2288" t="str">
            <v xml:space="preserve"> </v>
          </cell>
        </row>
        <row r="2289">
          <cell r="B2289">
            <v>222040</v>
          </cell>
          <cell r="C2289" t="str">
            <v>EstStlmtsto3PrtyPayrsCommMgdCa</v>
          </cell>
          <cell r="D2289" t="str">
            <v>EstStlMGDC</v>
          </cell>
          <cell r="E2289">
            <v>367</v>
          </cell>
          <cell r="F2289" t="str">
            <v>A</v>
          </cell>
          <cell r="G2289" t="str">
            <v>L</v>
          </cell>
          <cell r="H2289" t="str">
            <v>N</v>
          </cell>
          <cell r="I2289" t="str">
            <v>LNA</v>
          </cell>
          <cell r="J2289">
            <v>0</v>
          </cell>
          <cell r="K2289">
            <v>0</v>
          </cell>
          <cell r="L2289" t="str">
            <v xml:space="preserve"> </v>
          </cell>
          <cell r="M2289" t="str">
            <v xml:space="preserve"> </v>
          </cell>
          <cell r="N2289">
            <v>0</v>
          </cell>
          <cell r="O2289" t="str">
            <v xml:space="preserve"> </v>
          </cell>
          <cell r="P2289">
            <v>0</v>
          </cell>
          <cell r="Q2289">
            <v>0</v>
          </cell>
          <cell r="R2289" t="str">
            <v xml:space="preserve"> </v>
          </cell>
          <cell r="S2289" t="str">
            <v xml:space="preserve"> </v>
          </cell>
        </row>
        <row r="2290">
          <cell r="B2290">
            <v>222041</v>
          </cell>
          <cell r="C2290" t="str">
            <v>EstStlmtsto3PrtyPayrsMCidPendg</v>
          </cell>
          <cell r="D2290" t="str">
            <v>EstStlMDPD</v>
          </cell>
          <cell r="E2290">
            <v>367</v>
          </cell>
          <cell r="F2290" t="str">
            <v>A</v>
          </cell>
          <cell r="G2290" t="str">
            <v>L</v>
          </cell>
          <cell r="H2290" t="str">
            <v>N</v>
          </cell>
          <cell r="I2290" t="str">
            <v>LNA</v>
          </cell>
          <cell r="J2290">
            <v>0</v>
          </cell>
          <cell r="K2290">
            <v>0</v>
          </cell>
          <cell r="L2290" t="str">
            <v xml:space="preserve"> </v>
          </cell>
          <cell r="M2290" t="str">
            <v xml:space="preserve"> </v>
          </cell>
          <cell r="N2290">
            <v>0</v>
          </cell>
          <cell r="O2290" t="str">
            <v xml:space="preserve"> </v>
          </cell>
          <cell r="P2290">
            <v>0</v>
          </cell>
          <cell r="Q2290">
            <v>0</v>
          </cell>
          <cell r="R2290" t="str">
            <v xml:space="preserve"> </v>
          </cell>
          <cell r="S2290" t="str">
            <v xml:space="preserve"> </v>
          </cell>
        </row>
        <row r="2291">
          <cell r="B2291">
            <v>222042</v>
          </cell>
          <cell r="C2291" t="str">
            <v>EstStlmtsto3PrtyPayrsCapitRisk</v>
          </cell>
          <cell r="D2291" t="str">
            <v>EstStlCRBP</v>
          </cell>
          <cell r="E2291">
            <v>367</v>
          </cell>
          <cell r="F2291" t="str">
            <v>A</v>
          </cell>
          <cell r="G2291" t="str">
            <v>L</v>
          </cell>
          <cell r="H2291" t="str">
            <v>N</v>
          </cell>
          <cell r="I2291" t="str">
            <v>LNA</v>
          </cell>
          <cell r="J2291">
            <v>0</v>
          </cell>
          <cell r="K2291">
            <v>0</v>
          </cell>
          <cell r="L2291" t="str">
            <v xml:space="preserve"> </v>
          </cell>
          <cell r="M2291" t="str">
            <v xml:space="preserve"> </v>
          </cell>
          <cell r="N2291">
            <v>0</v>
          </cell>
          <cell r="O2291" t="str">
            <v xml:space="preserve"> </v>
          </cell>
          <cell r="P2291">
            <v>0</v>
          </cell>
          <cell r="Q2291">
            <v>0</v>
          </cell>
          <cell r="R2291" t="str">
            <v xml:space="preserve"> </v>
          </cell>
          <cell r="S2291" t="str">
            <v xml:space="preserve"> </v>
          </cell>
        </row>
        <row r="2292">
          <cell r="B2292">
            <v>222043</v>
          </cell>
          <cell r="C2292" t="str">
            <v>EstStlmtsto3PrtyPayorsOther</v>
          </cell>
          <cell r="D2292" t="str">
            <v>EstStlOTHR</v>
          </cell>
          <cell r="E2292">
            <v>367</v>
          </cell>
          <cell r="F2292" t="str">
            <v>A</v>
          </cell>
          <cell r="G2292" t="str">
            <v>L</v>
          </cell>
          <cell r="H2292" t="str">
            <v>N</v>
          </cell>
          <cell r="I2292" t="str">
            <v>LNA</v>
          </cell>
          <cell r="J2292">
            <v>0</v>
          </cell>
          <cell r="K2292">
            <v>0</v>
          </cell>
          <cell r="L2292" t="str">
            <v xml:space="preserve"> </v>
          </cell>
          <cell r="M2292" t="str">
            <v xml:space="preserve"> </v>
          </cell>
          <cell r="N2292">
            <v>0</v>
          </cell>
          <cell r="O2292" t="str">
            <v xml:space="preserve"> </v>
          </cell>
          <cell r="P2292">
            <v>0</v>
          </cell>
          <cell r="Q2292">
            <v>0</v>
          </cell>
          <cell r="R2292" t="str">
            <v xml:space="preserve"> </v>
          </cell>
          <cell r="S2292" t="str">
            <v xml:space="preserve"> </v>
          </cell>
        </row>
        <row r="2293">
          <cell r="B2293">
            <v>222055</v>
          </cell>
          <cell r="C2293" t="str">
            <v>EstStlmtsto3PrtyPayrsOthrNonHo</v>
          </cell>
          <cell r="D2293" t="str">
            <v>EstStlONBS</v>
          </cell>
          <cell r="E2293">
            <v>367</v>
          </cell>
          <cell r="F2293" t="str">
            <v>A</v>
          </cell>
          <cell r="G2293" t="str">
            <v>L</v>
          </cell>
          <cell r="H2293" t="str">
            <v>N</v>
          </cell>
          <cell r="I2293" t="str">
            <v>LNA</v>
          </cell>
          <cell r="J2293">
            <v>0</v>
          </cell>
          <cell r="K2293">
            <v>0</v>
          </cell>
          <cell r="L2293" t="str">
            <v xml:space="preserve"> </v>
          </cell>
          <cell r="M2293" t="str">
            <v xml:space="preserve"> </v>
          </cell>
          <cell r="N2293">
            <v>0</v>
          </cell>
          <cell r="O2293" t="str">
            <v xml:space="preserve"> </v>
          </cell>
          <cell r="P2293">
            <v>0</v>
          </cell>
          <cell r="Q2293">
            <v>0</v>
          </cell>
          <cell r="R2293" t="str">
            <v xml:space="preserve"> </v>
          </cell>
          <cell r="S2293" t="str">
            <v xml:space="preserve"> </v>
          </cell>
        </row>
        <row r="2294">
          <cell r="B2294">
            <v>222060</v>
          </cell>
          <cell r="C2294" t="str">
            <v>EstStlmtsto3PrtyPayrsMCreRACAd</v>
          </cell>
          <cell r="D2294" t="str">
            <v>EstStlMCRA</v>
          </cell>
          <cell r="E2294">
            <v>367</v>
          </cell>
          <cell r="F2294" t="str">
            <v>A</v>
          </cell>
          <cell r="G2294" t="str">
            <v>L</v>
          </cell>
          <cell r="H2294" t="str">
            <v>N</v>
          </cell>
          <cell r="I2294" t="str">
            <v>LNA</v>
          </cell>
          <cell r="J2294">
            <v>0</v>
          </cell>
          <cell r="K2294">
            <v>0</v>
          </cell>
          <cell r="L2294" t="str">
            <v xml:space="preserve"> </v>
          </cell>
          <cell r="M2294" t="str">
            <v xml:space="preserve"> </v>
          </cell>
          <cell r="N2294">
            <v>0</v>
          </cell>
          <cell r="O2294" t="str">
            <v xml:space="preserve"> </v>
          </cell>
          <cell r="P2294">
            <v>0</v>
          </cell>
          <cell r="Q2294">
            <v>0</v>
          </cell>
          <cell r="R2294" t="str">
            <v xml:space="preserve"> </v>
          </cell>
          <cell r="S2294" t="str">
            <v xml:space="preserve"> </v>
          </cell>
        </row>
        <row r="2295">
          <cell r="B2295">
            <v>222065</v>
          </cell>
          <cell r="C2295" t="str">
            <v>Available for Use</v>
          </cell>
          <cell r="D2295" t="str">
            <v>Available</v>
          </cell>
          <cell r="E2295">
            <v>367</v>
          </cell>
          <cell r="F2295" t="str">
            <v>I</v>
          </cell>
          <cell r="G2295" t="str">
            <v>L</v>
          </cell>
          <cell r="H2295" t="str">
            <v>N</v>
          </cell>
          <cell r="I2295" t="str">
            <v>LNA</v>
          </cell>
          <cell r="J2295">
            <v>0</v>
          </cell>
          <cell r="K2295" t="str">
            <v>Invalid Account</v>
          </cell>
          <cell r="L2295" t="str">
            <v xml:space="preserve"> </v>
          </cell>
          <cell r="M2295" t="str">
            <v xml:space="preserve"> </v>
          </cell>
          <cell r="N2295">
            <v>0</v>
          </cell>
          <cell r="O2295" t="str">
            <v xml:space="preserve"> </v>
          </cell>
          <cell r="P2295">
            <v>0</v>
          </cell>
          <cell r="Q2295">
            <v>0</v>
          </cell>
          <cell r="R2295" t="str">
            <v xml:space="preserve"> </v>
          </cell>
          <cell r="S2295" t="str">
            <v xml:space="preserve"> </v>
          </cell>
        </row>
        <row r="2296">
          <cell r="B2296">
            <v>222099</v>
          </cell>
          <cell r="C2296" t="str">
            <v>Historical Allowance Other</v>
          </cell>
          <cell r="D2296" t="str">
            <v>Historical</v>
          </cell>
          <cell r="E2296">
            <v>367</v>
          </cell>
          <cell r="F2296" t="str">
            <v>A</v>
          </cell>
          <cell r="G2296" t="str">
            <v>L</v>
          </cell>
          <cell r="H2296" t="str">
            <v>N</v>
          </cell>
          <cell r="I2296" t="str">
            <v>LNA</v>
          </cell>
          <cell r="J2296">
            <v>0</v>
          </cell>
          <cell r="K2296">
            <v>0</v>
          </cell>
          <cell r="L2296" t="str">
            <v xml:space="preserve"> </v>
          </cell>
          <cell r="M2296" t="str">
            <v xml:space="preserve"> </v>
          </cell>
          <cell r="N2296">
            <v>0</v>
          </cell>
          <cell r="O2296" t="str">
            <v xml:space="preserve"> </v>
          </cell>
          <cell r="P2296">
            <v>0</v>
          </cell>
          <cell r="Q2296">
            <v>0</v>
          </cell>
          <cell r="R2296" t="str">
            <v xml:space="preserve"> </v>
          </cell>
          <cell r="S2296" t="str">
            <v xml:space="preserve"> </v>
          </cell>
        </row>
        <row r="2297">
          <cell r="B2297">
            <v>227000</v>
          </cell>
          <cell r="C2297" t="str">
            <v>PayableUnderSecuritiesLendgPro</v>
          </cell>
          <cell r="D2297" t="str">
            <v>PayableUnd</v>
          </cell>
          <cell r="E2297">
            <v>367</v>
          </cell>
          <cell r="F2297" t="str">
            <v>A</v>
          </cell>
          <cell r="G2297" t="str">
            <v>L</v>
          </cell>
          <cell r="H2297" t="str">
            <v>N</v>
          </cell>
          <cell r="I2297" t="str">
            <v>LNA</v>
          </cell>
          <cell r="J2297">
            <v>0</v>
          </cell>
          <cell r="K2297">
            <v>0</v>
          </cell>
          <cell r="L2297" t="str">
            <v xml:space="preserve"> </v>
          </cell>
          <cell r="M2297" t="str">
            <v xml:space="preserve"> </v>
          </cell>
          <cell r="N2297">
            <v>0</v>
          </cell>
          <cell r="O2297" t="str">
            <v xml:space="preserve"> </v>
          </cell>
          <cell r="P2297">
            <v>0</v>
          </cell>
          <cell r="Q2297">
            <v>0</v>
          </cell>
          <cell r="R2297" t="str">
            <v xml:space="preserve"> </v>
          </cell>
          <cell r="S2297" t="str">
            <v xml:space="preserve"> </v>
          </cell>
        </row>
        <row r="2298">
          <cell r="B2298">
            <v>228000</v>
          </cell>
          <cell r="C2298" t="str">
            <v>CurrPortionGeneralProfLiab</v>
          </cell>
          <cell r="D2298" t="str">
            <v>CurrPortio</v>
          </cell>
          <cell r="E2298">
            <v>367</v>
          </cell>
          <cell r="F2298" t="str">
            <v>A</v>
          </cell>
          <cell r="G2298" t="str">
            <v>L</v>
          </cell>
          <cell r="H2298" t="str">
            <v>N</v>
          </cell>
          <cell r="I2298" t="str">
            <v>LNA</v>
          </cell>
          <cell r="J2298">
            <v>0</v>
          </cell>
          <cell r="K2298">
            <v>0</v>
          </cell>
          <cell r="L2298" t="str">
            <v xml:space="preserve"> </v>
          </cell>
          <cell r="M2298" t="str">
            <v xml:space="preserve"> </v>
          </cell>
          <cell r="N2298">
            <v>0</v>
          </cell>
          <cell r="O2298" t="str">
            <v xml:space="preserve"> </v>
          </cell>
          <cell r="P2298">
            <v>0</v>
          </cell>
          <cell r="Q2298">
            <v>0</v>
          </cell>
          <cell r="R2298" t="str">
            <v xml:space="preserve"> </v>
          </cell>
          <cell r="S2298" t="str">
            <v xml:space="preserve"> </v>
          </cell>
        </row>
        <row r="2299">
          <cell r="B2299">
            <v>228005</v>
          </cell>
          <cell r="C2299" t="str">
            <v>Current Portion Workers Comp</v>
          </cell>
          <cell r="D2299" t="str">
            <v>Current Po</v>
          </cell>
          <cell r="E2299">
            <v>367</v>
          </cell>
          <cell r="F2299" t="str">
            <v>A</v>
          </cell>
          <cell r="G2299" t="str">
            <v>L</v>
          </cell>
          <cell r="H2299" t="str">
            <v>N</v>
          </cell>
          <cell r="I2299" t="str">
            <v>LNA</v>
          </cell>
          <cell r="J2299">
            <v>0</v>
          </cell>
          <cell r="K2299">
            <v>0</v>
          </cell>
          <cell r="L2299" t="str">
            <v xml:space="preserve"> </v>
          </cell>
          <cell r="M2299" t="str">
            <v xml:space="preserve"> </v>
          </cell>
          <cell r="N2299">
            <v>0</v>
          </cell>
          <cell r="O2299" t="str">
            <v xml:space="preserve"> </v>
          </cell>
          <cell r="P2299">
            <v>0</v>
          </cell>
          <cell r="Q2299">
            <v>0</v>
          </cell>
          <cell r="R2299" t="str">
            <v xml:space="preserve"> </v>
          </cell>
          <cell r="S2299" t="str">
            <v xml:space="preserve"> </v>
          </cell>
        </row>
        <row r="2300">
          <cell r="B2300">
            <v>228010</v>
          </cell>
          <cell r="C2300" t="str">
            <v>CP Other Self Insurance Claims</v>
          </cell>
          <cell r="D2300" t="str">
            <v>CP Other S</v>
          </cell>
          <cell r="E2300">
            <v>367</v>
          </cell>
          <cell r="F2300" t="str">
            <v>A</v>
          </cell>
          <cell r="G2300" t="str">
            <v>L</v>
          </cell>
          <cell r="H2300" t="str">
            <v>N</v>
          </cell>
          <cell r="I2300" t="str">
            <v>LNA</v>
          </cell>
          <cell r="J2300">
            <v>0</v>
          </cell>
          <cell r="K2300">
            <v>0</v>
          </cell>
          <cell r="L2300" t="str">
            <v xml:space="preserve"> </v>
          </cell>
          <cell r="M2300" t="str">
            <v xml:space="preserve"> </v>
          </cell>
          <cell r="N2300">
            <v>0</v>
          </cell>
          <cell r="O2300" t="str">
            <v xml:space="preserve"> </v>
          </cell>
          <cell r="P2300">
            <v>0</v>
          </cell>
          <cell r="Q2300">
            <v>0</v>
          </cell>
          <cell r="R2300" t="str">
            <v xml:space="preserve"> </v>
          </cell>
          <cell r="S2300" t="str">
            <v xml:space="preserve"> </v>
          </cell>
        </row>
        <row r="2301">
          <cell r="B2301">
            <v>229000</v>
          </cell>
          <cell r="C2301" t="str">
            <v>LiabilitiesHeldSaleCurrPortion</v>
          </cell>
          <cell r="D2301" t="str">
            <v>Liabilitie</v>
          </cell>
          <cell r="E2301">
            <v>367</v>
          </cell>
          <cell r="F2301" t="str">
            <v>A</v>
          </cell>
          <cell r="G2301" t="str">
            <v>L</v>
          </cell>
          <cell r="H2301" t="str">
            <v>N</v>
          </cell>
          <cell r="I2301" t="str">
            <v>LNA</v>
          </cell>
          <cell r="J2301">
            <v>0</v>
          </cell>
          <cell r="K2301">
            <v>0</v>
          </cell>
          <cell r="L2301" t="str">
            <v xml:space="preserve"> </v>
          </cell>
          <cell r="M2301" t="str">
            <v xml:space="preserve"> </v>
          </cell>
          <cell r="N2301">
            <v>0</v>
          </cell>
          <cell r="O2301" t="str">
            <v xml:space="preserve"> </v>
          </cell>
          <cell r="P2301">
            <v>0</v>
          </cell>
          <cell r="Q2301">
            <v>0</v>
          </cell>
          <cell r="R2301" t="str">
            <v xml:space="preserve"> </v>
          </cell>
          <cell r="S2301" t="str">
            <v xml:space="preserve"> </v>
          </cell>
        </row>
        <row r="2302">
          <cell r="B2302">
            <v>230000</v>
          </cell>
          <cell r="C2302" t="str">
            <v>LiabDiscoOpernsCurrPortion</v>
          </cell>
          <cell r="D2302" t="str">
            <v>LiabDiscoO</v>
          </cell>
          <cell r="E2302">
            <v>367</v>
          </cell>
          <cell r="F2302" t="str">
            <v>A</v>
          </cell>
          <cell r="G2302" t="str">
            <v>L</v>
          </cell>
          <cell r="H2302" t="str">
            <v>N</v>
          </cell>
          <cell r="I2302" t="str">
            <v>LNA</v>
          </cell>
          <cell r="J2302">
            <v>0</v>
          </cell>
          <cell r="K2302">
            <v>0</v>
          </cell>
          <cell r="L2302" t="str">
            <v xml:space="preserve"> </v>
          </cell>
          <cell r="M2302" t="str">
            <v xml:space="preserve"> </v>
          </cell>
          <cell r="N2302">
            <v>0</v>
          </cell>
          <cell r="O2302" t="str">
            <v xml:space="preserve"> </v>
          </cell>
          <cell r="P2302">
            <v>0</v>
          </cell>
          <cell r="Q2302">
            <v>0</v>
          </cell>
          <cell r="R2302" t="str">
            <v xml:space="preserve"> </v>
          </cell>
          <cell r="S2302" t="str">
            <v xml:space="preserve"> </v>
          </cell>
        </row>
        <row r="2303">
          <cell r="B2303">
            <v>231000</v>
          </cell>
          <cell r="C2303" t="str">
            <v>Accrued Excise Tax</v>
          </cell>
          <cell r="D2303" t="str">
            <v>Accrued Ex</v>
          </cell>
          <cell r="E2303">
            <v>367</v>
          </cell>
          <cell r="F2303" t="str">
            <v>A</v>
          </cell>
          <cell r="G2303" t="str">
            <v>L</v>
          </cell>
          <cell r="H2303" t="str">
            <v>N</v>
          </cell>
          <cell r="I2303" t="str">
            <v>LNA</v>
          </cell>
          <cell r="J2303">
            <v>0</v>
          </cell>
          <cell r="K2303">
            <v>0</v>
          </cell>
          <cell r="L2303" t="str">
            <v xml:space="preserve"> </v>
          </cell>
          <cell r="M2303" t="str">
            <v xml:space="preserve"> </v>
          </cell>
          <cell r="N2303">
            <v>0</v>
          </cell>
          <cell r="O2303" t="str">
            <v xml:space="preserve"> </v>
          </cell>
          <cell r="P2303">
            <v>0</v>
          </cell>
          <cell r="Q2303">
            <v>0</v>
          </cell>
          <cell r="R2303" t="str">
            <v xml:space="preserve"> </v>
          </cell>
          <cell r="S2303" t="str">
            <v xml:space="preserve"> </v>
          </cell>
        </row>
        <row r="2304">
          <cell r="B2304">
            <v>231005</v>
          </cell>
          <cell r="C2304" t="str">
            <v>Accrued Federal Income Tax</v>
          </cell>
          <cell r="D2304" t="str">
            <v>Accrued Fe</v>
          </cell>
          <cell r="E2304">
            <v>367</v>
          </cell>
          <cell r="F2304" t="str">
            <v>A</v>
          </cell>
          <cell r="G2304" t="str">
            <v>L</v>
          </cell>
          <cell r="H2304" t="str">
            <v>N</v>
          </cell>
          <cell r="I2304" t="str">
            <v>LNA</v>
          </cell>
          <cell r="J2304">
            <v>0</v>
          </cell>
          <cell r="K2304">
            <v>0</v>
          </cell>
          <cell r="L2304" t="str">
            <v xml:space="preserve"> </v>
          </cell>
          <cell r="M2304" t="str">
            <v xml:space="preserve"> </v>
          </cell>
          <cell r="N2304">
            <v>0</v>
          </cell>
          <cell r="O2304" t="str">
            <v xml:space="preserve"> </v>
          </cell>
          <cell r="P2304">
            <v>0</v>
          </cell>
          <cell r="Q2304">
            <v>0</v>
          </cell>
          <cell r="R2304" t="str">
            <v xml:space="preserve"> </v>
          </cell>
          <cell r="S2304" t="str">
            <v xml:space="preserve"> </v>
          </cell>
        </row>
        <row r="2305">
          <cell r="B2305">
            <v>231010</v>
          </cell>
          <cell r="C2305" t="str">
            <v>Accrued Personal Property Tax</v>
          </cell>
          <cell r="D2305" t="str">
            <v>Accrued Pe</v>
          </cell>
          <cell r="E2305">
            <v>367</v>
          </cell>
          <cell r="F2305" t="str">
            <v>A</v>
          </cell>
          <cell r="G2305" t="str">
            <v>L</v>
          </cell>
          <cell r="H2305" t="str">
            <v>N</v>
          </cell>
          <cell r="I2305" t="str">
            <v>LNA</v>
          </cell>
          <cell r="J2305">
            <v>0</v>
          </cell>
          <cell r="K2305">
            <v>0</v>
          </cell>
          <cell r="L2305" t="str">
            <v xml:space="preserve"> </v>
          </cell>
          <cell r="M2305" t="str">
            <v xml:space="preserve"> </v>
          </cell>
          <cell r="N2305">
            <v>0</v>
          </cell>
          <cell r="O2305" t="str">
            <v xml:space="preserve"> </v>
          </cell>
          <cell r="P2305">
            <v>0</v>
          </cell>
          <cell r="Q2305">
            <v>0</v>
          </cell>
          <cell r="R2305" t="str">
            <v xml:space="preserve"> </v>
          </cell>
          <cell r="S2305" t="str">
            <v xml:space="preserve"> </v>
          </cell>
        </row>
        <row r="2306">
          <cell r="B2306">
            <v>231015</v>
          </cell>
          <cell r="C2306" t="str">
            <v>Accrued Real Estate Tax</v>
          </cell>
          <cell r="D2306" t="str">
            <v>Accrued Re</v>
          </cell>
          <cell r="E2306">
            <v>367</v>
          </cell>
          <cell r="F2306" t="str">
            <v>A</v>
          </cell>
          <cell r="G2306" t="str">
            <v>L</v>
          </cell>
          <cell r="H2306" t="str">
            <v>N</v>
          </cell>
          <cell r="I2306" t="str">
            <v>LNA</v>
          </cell>
          <cell r="J2306">
            <v>0</v>
          </cell>
          <cell r="K2306">
            <v>0</v>
          </cell>
          <cell r="L2306" t="str">
            <v xml:space="preserve"> </v>
          </cell>
          <cell r="M2306" t="str">
            <v xml:space="preserve"> </v>
          </cell>
          <cell r="N2306">
            <v>0</v>
          </cell>
          <cell r="O2306" t="str">
            <v xml:space="preserve"> </v>
          </cell>
          <cell r="P2306">
            <v>0</v>
          </cell>
          <cell r="Q2306">
            <v>0</v>
          </cell>
          <cell r="R2306" t="str">
            <v xml:space="preserve"> </v>
          </cell>
          <cell r="S2306" t="str">
            <v xml:space="preserve"> </v>
          </cell>
        </row>
        <row r="2307">
          <cell r="B2307">
            <v>231020</v>
          </cell>
          <cell r="C2307" t="str">
            <v>Accrued Sales Use Tax</v>
          </cell>
          <cell r="D2307" t="str">
            <v>Accrued Sa</v>
          </cell>
          <cell r="E2307">
            <v>367</v>
          </cell>
          <cell r="F2307" t="str">
            <v>A</v>
          </cell>
          <cell r="G2307" t="str">
            <v>L</v>
          </cell>
          <cell r="H2307" t="str">
            <v>N</v>
          </cell>
          <cell r="I2307" t="str">
            <v>LNA</v>
          </cell>
          <cell r="J2307">
            <v>0</v>
          </cell>
          <cell r="K2307">
            <v>0</v>
          </cell>
          <cell r="L2307" t="str">
            <v xml:space="preserve"> </v>
          </cell>
          <cell r="M2307" t="str">
            <v xml:space="preserve"> </v>
          </cell>
          <cell r="N2307">
            <v>0</v>
          </cell>
          <cell r="O2307" t="str">
            <v xml:space="preserve"> </v>
          </cell>
          <cell r="P2307">
            <v>0</v>
          </cell>
          <cell r="Q2307">
            <v>0</v>
          </cell>
          <cell r="R2307" t="str">
            <v xml:space="preserve"> </v>
          </cell>
          <cell r="S2307" t="str">
            <v xml:space="preserve"> </v>
          </cell>
        </row>
        <row r="2308">
          <cell r="B2308">
            <v>231025</v>
          </cell>
          <cell r="C2308" t="str">
            <v>Accrued State Healthcare Tax</v>
          </cell>
          <cell r="D2308" t="str">
            <v>Accrued St</v>
          </cell>
          <cell r="E2308">
            <v>367</v>
          </cell>
          <cell r="F2308" t="str">
            <v>A</v>
          </cell>
          <cell r="G2308" t="str">
            <v>L</v>
          </cell>
          <cell r="H2308" t="str">
            <v>N</v>
          </cell>
          <cell r="I2308" t="str">
            <v>LNA</v>
          </cell>
          <cell r="J2308">
            <v>0</v>
          </cell>
          <cell r="K2308">
            <v>0</v>
          </cell>
          <cell r="L2308" t="str">
            <v xml:space="preserve"> </v>
          </cell>
          <cell r="M2308" t="str">
            <v xml:space="preserve"> </v>
          </cell>
          <cell r="N2308">
            <v>0</v>
          </cell>
          <cell r="O2308" t="str">
            <v xml:space="preserve"> </v>
          </cell>
          <cell r="P2308">
            <v>0</v>
          </cell>
          <cell r="Q2308">
            <v>0</v>
          </cell>
          <cell r="R2308" t="str">
            <v xml:space="preserve"> </v>
          </cell>
          <cell r="S2308" t="str">
            <v xml:space="preserve"> </v>
          </cell>
        </row>
        <row r="2309">
          <cell r="B2309">
            <v>231030</v>
          </cell>
          <cell r="C2309" t="str">
            <v>Accrued State Income Tax</v>
          </cell>
          <cell r="D2309" t="str">
            <v>Accrued St</v>
          </cell>
          <cell r="E2309">
            <v>367</v>
          </cell>
          <cell r="F2309" t="str">
            <v>A</v>
          </cell>
          <cell r="G2309" t="str">
            <v>L</v>
          </cell>
          <cell r="H2309" t="str">
            <v>N</v>
          </cell>
          <cell r="I2309" t="str">
            <v>LNA</v>
          </cell>
          <cell r="J2309">
            <v>0</v>
          </cell>
          <cell r="K2309">
            <v>0</v>
          </cell>
          <cell r="L2309" t="str">
            <v xml:space="preserve"> </v>
          </cell>
          <cell r="M2309" t="str">
            <v xml:space="preserve"> </v>
          </cell>
          <cell r="N2309">
            <v>0</v>
          </cell>
          <cell r="O2309" t="str">
            <v xml:space="preserve"> </v>
          </cell>
          <cell r="P2309">
            <v>0</v>
          </cell>
          <cell r="Q2309">
            <v>0</v>
          </cell>
          <cell r="R2309" t="str">
            <v xml:space="preserve"> </v>
          </cell>
          <cell r="S2309" t="str">
            <v xml:space="preserve"> </v>
          </cell>
        </row>
        <row r="2310">
          <cell r="B2310">
            <v>231035</v>
          </cell>
          <cell r="C2310" t="str">
            <v>AccruedTaxFesPenaltiesCurrPrtn</v>
          </cell>
          <cell r="D2310" t="str">
            <v>AccruedTax</v>
          </cell>
          <cell r="E2310">
            <v>367</v>
          </cell>
          <cell r="F2310" t="str">
            <v>A</v>
          </cell>
          <cell r="G2310" t="str">
            <v>L</v>
          </cell>
          <cell r="H2310" t="str">
            <v>N</v>
          </cell>
          <cell r="I2310" t="str">
            <v>LNA</v>
          </cell>
          <cell r="J2310">
            <v>0</v>
          </cell>
          <cell r="K2310">
            <v>0</v>
          </cell>
          <cell r="L2310" t="str">
            <v xml:space="preserve"> </v>
          </cell>
          <cell r="M2310" t="str">
            <v xml:space="preserve"> </v>
          </cell>
          <cell r="N2310">
            <v>0</v>
          </cell>
          <cell r="O2310" t="str">
            <v xml:space="preserve"> </v>
          </cell>
          <cell r="P2310">
            <v>0</v>
          </cell>
          <cell r="Q2310">
            <v>0</v>
          </cell>
          <cell r="R2310" t="str">
            <v xml:space="preserve"> </v>
          </cell>
          <cell r="S2310" t="str">
            <v xml:space="preserve"> </v>
          </cell>
        </row>
        <row r="2311">
          <cell r="B2311">
            <v>231040</v>
          </cell>
          <cell r="C2311" t="str">
            <v>Accrued UBI Tax</v>
          </cell>
          <cell r="D2311" t="str">
            <v>Accrued UB</v>
          </cell>
          <cell r="E2311">
            <v>367</v>
          </cell>
          <cell r="F2311" t="str">
            <v>A</v>
          </cell>
          <cell r="G2311" t="str">
            <v>L</v>
          </cell>
          <cell r="H2311" t="str">
            <v>N</v>
          </cell>
          <cell r="I2311" t="str">
            <v>LNA</v>
          </cell>
          <cell r="J2311">
            <v>0</v>
          </cell>
          <cell r="K2311">
            <v>0</v>
          </cell>
          <cell r="L2311" t="str">
            <v xml:space="preserve"> </v>
          </cell>
          <cell r="M2311" t="str">
            <v xml:space="preserve"> </v>
          </cell>
          <cell r="N2311">
            <v>0</v>
          </cell>
          <cell r="O2311" t="str">
            <v xml:space="preserve"> </v>
          </cell>
          <cell r="P2311">
            <v>0</v>
          </cell>
          <cell r="Q2311">
            <v>0</v>
          </cell>
          <cell r="R2311" t="str">
            <v xml:space="preserve"> </v>
          </cell>
          <cell r="S2311" t="str">
            <v xml:space="preserve"> </v>
          </cell>
        </row>
        <row r="2312">
          <cell r="B2312">
            <v>231045</v>
          </cell>
          <cell r="C2312" t="str">
            <v>DefTaxesPayableCurrPortion</v>
          </cell>
          <cell r="D2312" t="str">
            <v>DefTaxesPa</v>
          </cell>
          <cell r="E2312">
            <v>367</v>
          </cell>
          <cell r="F2312" t="str">
            <v>A</v>
          </cell>
          <cell r="G2312" t="str">
            <v>L</v>
          </cell>
          <cell r="H2312" t="str">
            <v>N</v>
          </cell>
          <cell r="I2312" t="str">
            <v>LNA</v>
          </cell>
          <cell r="J2312">
            <v>0</v>
          </cell>
          <cell r="K2312">
            <v>0</v>
          </cell>
          <cell r="L2312" t="str">
            <v xml:space="preserve"> </v>
          </cell>
          <cell r="M2312" t="str">
            <v xml:space="preserve"> </v>
          </cell>
          <cell r="N2312">
            <v>0</v>
          </cell>
          <cell r="O2312" t="str">
            <v xml:space="preserve"> </v>
          </cell>
          <cell r="P2312">
            <v>0</v>
          </cell>
          <cell r="Q2312">
            <v>0</v>
          </cell>
          <cell r="R2312" t="str">
            <v xml:space="preserve"> </v>
          </cell>
          <cell r="S2312" t="str">
            <v xml:space="preserve"> </v>
          </cell>
        </row>
        <row r="2313">
          <cell r="B2313">
            <v>233000</v>
          </cell>
          <cell r="C2313" t="str">
            <v>Due to Broker</v>
          </cell>
          <cell r="D2313" t="str">
            <v>Due to Bro</v>
          </cell>
          <cell r="E2313">
            <v>367</v>
          </cell>
          <cell r="F2313" t="str">
            <v>A</v>
          </cell>
          <cell r="G2313" t="str">
            <v>L</v>
          </cell>
          <cell r="H2313" t="str">
            <v>N</v>
          </cell>
          <cell r="I2313" t="str">
            <v>LNA</v>
          </cell>
          <cell r="J2313">
            <v>0</v>
          </cell>
          <cell r="K2313">
            <v>0</v>
          </cell>
          <cell r="L2313" t="str">
            <v xml:space="preserve"> </v>
          </cell>
          <cell r="M2313" t="str">
            <v xml:space="preserve"> </v>
          </cell>
          <cell r="N2313">
            <v>0</v>
          </cell>
          <cell r="O2313" t="str">
            <v xml:space="preserve"> </v>
          </cell>
          <cell r="P2313">
            <v>0</v>
          </cell>
          <cell r="Q2313">
            <v>0</v>
          </cell>
          <cell r="R2313" t="str">
            <v xml:space="preserve"> </v>
          </cell>
          <cell r="S2313" t="str">
            <v xml:space="preserve"> </v>
          </cell>
        </row>
        <row r="2314">
          <cell r="B2314">
            <v>234000</v>
          </cell>
          <cell r="C2314" t="str">
            <v>IBNR Capitation Claims Med</v>
          </cell>
          <cell r="D2314" t="str">
            <v>IBNR Capit</v>
          </cell>
          <cell r="E2314">
            <v>367</v>
          </cell>
          <cell r="F2314" t="str">
            <v>A</v>
          </cell>
          <cell r="G2314" t="str">
            <v>L</v>
          </cell>
          <cell r="H2314" t="str">
            <v>N</v>
          </cell>
          <cell r="I2314" t="str">
            <v>LNA</v>
          </cell>
          <cell r="J2314">
            <v>0</v>
          </cell>
          <cell r="K2314">
            <v>0</v>
          </cell>
          <cell r="L2314" t="str">
            <v xml:space="preserve"> </v>
          </cell>
          <cell r="M2314" t="str">
            <v xml:space="preserve"> </v>
          </cell>
          <cell r="N2314">
            <v>0</v>
          </cell>
          <cell r="O2314" t="str">
            <v xml:space="preserve"> </v>
          </cell>
          <cell r="P2314">
            <v>0</v>
          </cell>
          <cell r="Q2314">
            <v>0</v>
          </cell>
          <cell r="R2314" t="str">
            <v xml:space="preserve"> </v>
          </cell>
          <cell r="S2314" t="str">
            <v xml:space="preserve"> </v>
          </cell>
        </row>
        <row r="2315">
          <cell r="B2315">
            <v>234005</v>
          </cell>
          <cell r="C2315" t="str">
            <v>IBNR Capitation Claims Dental</v>
          </cell>
          <cell r="D2315" t="str">
            <v>IBNR Capit</v>
          </cell>
          <cell r="E2315">
            <v>367</v>
          </cell>
          <cell r="F2315" t="str">
            <v>A</v>
          </cell>
          <cell r="G2315" t="str">
            <v>L</v>
          </cell>
          <cell r="H2315" t="str">
            <v>N</v>
          </cell>
          <cell r="I2315" t="str">
            <v>LNA</v>
          </cell>
          <cell r="J2315">
            <v>0</v>
          </cell>
          <cell r="K2315">
            <v>0</v>
          </cell>
          <cell r="L2315" t="str">
            <v xml:space="preserve"> </v>
          </cell>
          <cell r="M2315" t="str">
            <v xml:space="preserve"> </v>
          </cell>
          <cell r="N2315">
            <v>0</v>
          </cell>
          <cell r="O2315" t="str">
            <v xml:space="preserve"> </v>
          </cell>
          <cell r="P2315">
            <v>0</v>
          </cell>
          <cell r="Q2315">
            <v>0</v>
          </cell>
          <cell r="R2315" t="str">
            <v xml:space="preserve"> </v>
          </cell>
          <cell r="S2315" t="str">
            <v xml:space="preserve"> </v>
          </cell>
        </row>
        <row r="2316">
          <cell r="B2316">
            <v>235000</v>
          </cell>
          <cell r="C2316" t="str">
            <v>AP InterCompany Between HMs</v>
          </cell>
          <cell r="D2316" t="str">
            <v>AP InterCo</v>
          </cell>
          <cell r="E2316">
            <v>367</v>
          </cell>
          <cell r="F2316" t="str">
            <v>A</v>
          </cell>
          <cell r="G2316" t="str">
            <v>L</v>
          </cell>
          <cell r="H2316" t="str">
            <v>N</v>
          </cell>
          <cell r="I2316" t="str">
            <v>LNA</v>
          </cell>
          <cell r="J2316" t="str">
            <v>Between HMs</v>
          </cell>
          <cell r="K2316" t="str">
            <v>Intercompany</v>
          </cell>
          <cell r="L2316" t="str">
            <v xml:space="preserve"> </v>
          </cell>
          <cell r="M2316" t="str">
            <v xml:space="preserve"> </v>
          </cell>
          <cell r="N2316">
            <v>0</v>
          </cell>
          <cell r="O2316" t="str">
            <v xml:space="preserve"> </v>
          </cell>
          <cell r="P2316">
            <v>0</v>
          </cell>
          <cell r="Q2316">
            <v>0</v>
          </cell>
          <cell r="R2316" t="str">
            <v xml:space="preserve"> </v>
          </cell>
          <cell r="S2316" t="str">
            <v xml:space="preserve"> </v>
          </cell>
        </row>
        <row r="2317">
          <cell r="B2317">
            <v>235001</v>
          </cell>
          <cell r="C2317" t="str">
            <v>AP InterCompany Affiliates</v>
          </cell>
          <cell r="D2317" t="str">
            <v>APInterAff</v>
          </cell>
          <cell r="E2317">
            <v>367</v>
          </cell>
          <cell r="F2317" t="str">
            <v>A</v>
          </cell>
          <cell r="G2317" t="str">
            <v>L</v>
          </cell>
          <cell r="H2317" t="str">
            <v>N</v>
          </cell>
          <cell r="I2317" t="str">
            <v>LNA</v>
          </cell>
          <cell r="J2317" t="str">
            <v>System Generated</v>
          </cell>
          <cell r="K2317" t="str">
            <v>Intercompany</v>
          </cell>
          <cell r="L2317" t="str">
            <v xml:space="preserve"> </v>
          </cell>
          <cell r="M2317" t="str">
            <v xml:space="preserve"> </v>
          </cell>
          <cell r="N2317">
            <v>0</v>
          </cell>
          <cell r="O2317" t="str">
            <v xml:space="preserve"> </v>
          </cell>
          <cell r="P2317">
            <v>0</v>
          </cell>
          <cell r="Q2317">
            <v>0</v>
          </cell>
          <cell r="R2317" t="str">
            <v xml:space="preserve"> </v>
          </cell>
          <cell r="S2317" t="str">
            <v xml:space="preserve"> </v>
          </cell>
        </row>
        <row r="2318">
          <cell r="B2318">
            <v>235002</v>
          </cell>
          <cell r="C2318" t="str">
            <v>AP Intercompany Trade Payable</v>
          </cell>
          <cell r="D2318" t="str">
            <v>APInterTrP</v>
          </cell>
          <cell r="E2318">
            <v>367</v>
          </cell>
          <cell r="F2318" t="str">
            <v>A</v>
          </cell>
          <cell r="G2318" t="str">
            <v>L</v>
          </cell>
          <cell r="H2318" t="str">
            <v>N</v>
          </cell>
          <cell r="I2318" t="str">
            <v>LNA</v>
          </cell>
          <cell r="J2318" t="str">
            <v>System Generated</v>
          </cell>
          <cell r="K2318" t="str">
            <v>Intercompany</v>
          </cell>
          <cell r="L2318" t="str">
            <v xml:space="preserve"> </v>
          </cell>
          <cell r="M2318" t="str">
            <v xml:space="preserve"> </v>
          </cell>
          <cell r="N2318">
            <v>0</v>
          </cell>
          <cell r="O2318" t="str">
            <v xml:space="preserve"> </v>
          </cell>
          <cell r="P2318">
            <v>0</v>
          </cell>
          <cell r="Q2318">
            <v>0</v>
          </cell>
          <cell r="R2318" t="str">
            <v xml:space="preserve"> </v>
          </cell>
          <cell r="S2318" t="str">
            <v xml:space="preserve"> </v>
          </cell>
        </row>
        <row r="2319">
          <cell r="B2319">
            <v>235003</v>
          </cell>
          <cell r="C2319" t="str">
            <v>AP Intercompany Payroll</v>
          </cell>
          <cell r="D2319" t="str">
            <v>APInterPyl</v>
          </cell>
          <cell r="E2319">
            <v>367</v>
          </cell>
          <cell r="F2319" t="str">
            <v>A</v>
          </cell>
          <cell r="G2319" t="str">
            <v>L</v>
          </cell>
          <cell r="H2319" t="str">
            <v>N</v>
          </cell>
          <cell r="I2319" t="str">
            <v>LNA</v>
          </cell>
          <cell r="J2319" t="str">
            <v>System Generated</v>
          </cell>
          <cell r="K2319" t="str">
            <v>Intercompany</v>
          </cell>
          <cell r="L2319" t="str">
            <v xml:space="preserve"> </v>
          </cell>
          <cell r="M2319" t="str">
            <v xml:space="preserve"> </v>
          </cell>
          <cell r="N2319">
            <v>0</v>
          </cell>
          <cell r="O2319" t="str">
            <v xml:space="preserve"> </v>
          </cell>
          <cell r="P2319">
            <v>0</v>
          </cell>
          <cell r="Q2319">
            <v>0</v>
          </cell>
          <cell r="R2319" t="str">
            <v xml:space="preserve"> </v>
          </cell>
          <cell r="S2319" t="str">
            <v xml:space="preserve"> </v>
          </cell>
        </row>
        <row r="2320">
          <cell r="B2320">
            <v>235005</v>
          </cell>
          <cell r="C2320" t="str">
            <v>AP IntraCompany Within HM</v>
          </cell>
          <cell r="D2320" t="str">
            <v>AP IntraCo</v>
          </cell>
          <cell r="E2320">
            <v>367</v>
          </cell>
          <cell r="F2320" t="str">
            <v>A</v>
          </cell>
          <cell r="G2320" t="str">
            <v>L</v>
          </cell>
          <cell r="H2320" t="str">
            <v>N</v>
          </cell>
          <cell r="I2320" t="str">
            <v>LNA</v>
          </cell>
          <cell r="J2320" t="str">
            <v>Within a HM</v>
          </cell>
          <cell r="K2320" t="str">
            <v>Intercompany</v>
          </cell>
          <cell r="L2320" t="str">
            <v xml:space="preserve"> </v>
          </cell>
          <cell r="M2320" t="str">
            <v xml:space="preserve"> </v>
          </cell>
          <cell r="N2320">
            <v>0</v>
          </cell>
          <cell r="O2320" t="str">
            <v xml:space="preserve"> </v>
          </cell>
          <cell r="P2320">
            <v>0</v>
          </cell>
          <cell r="Q2320">
            <v>0</v>
          </cell>
          <cell r="R2320" t="str">
            <v xml:space="preserve"> </v>
          </cell>
          <cell r="S2320" t="str">
            <v xml:space="preserve"> </v>
          </cell>
        </row>
        <row r="2321">
          <cell r="B2321">
            <v>235006</v>
          </cell>
          <cell r="C2321" t="str">
            <v>AP IntraCompany Venture Funds</v>
          </cell>
          <cell r="D2321" t="str">
            <v>APIntraVF</v>
          </cell>
          <cell r="E2321">
            <v>367</v>
          </cell>
          <cell r="F2321" t="str">
            <v>A</v>
          </cell>
          <cell r="G2321" t="str">
            <v>L</v>
          </cell>
          <cell r="H2321" t="str">
            <v>N</v>
          </cell>
          <cell r="I2321" t="str">
            <v>LNA</v>
          </cell>
          <cell r="J2321" t="str">
            <v>System Generated</v>
          </cell>
          <cell r="K2321" t="str">
            <v>Intercompany</v>
          </cell>
          <cell r="L2321" t="str">
            <v xml:space="preserve"> </v>
          </cell>
          <cell r="M2321" t="str">
            <v xml:space="preserve"> </v>
          </cell>
          <cell r="N2321">
            <v>0</v>
          </cell>
          <cell r="O2321" t="str">
            <v xml:space="preserve"> </v>
          </cell>
          <cell r="P2321">
            <v>0</v>
          </cell>
          <cell r="Q2321">
            <v>0</v>
          </cell>
          <cell r="R2321" t="str">
            <v xml:space="preserve"> </v>
          </cell>
          <cell r="S2321" t="str">
            <v xml:space="preserve"> </v>
          </cell>
        </row>
        <row r="2322">
          <cell r="B2322">
            <v>235007</v>
          </cell>
          <cell r="C2322" t="str">
            <v>AP Intracompany Trade Payable</v>
          </cell>
          <cell r="D2322" t="str">
            <v>APIntraTrP</v>
          </cell>
          <cell r="E2322">
            <v>367</v>
          </cell>
          <cell r="F2322" t="str">
            <v>A</v>
          </cell>
          <cell r="G2322" t="str">
            <v>L</v>
          </cell>
          <cell r="H2322" t="str">
            <v>N</v>
          </cell>
          <cell r="I2322" t="str">
            <v>LNA</v>
          </cell>
          <cell r="J2322" t="str">
            <v>System Generated</v>
          </cell>
          <cell r="K2322" t="str">
            <v>Intercompany</v>
          </cell>
          <cell r="L2322" t="str">
            <v xml:space="preserve"> </v>
          </cell>
          <cell r="M2322" t="str">
            <v xml:space="preserve"> </v>
          </cell>
          <cell r="N2322">
            <v>0</v>
          </cell>
          <cell r="O2322" t="str">
            <v xml:space="preserve"> </v>
          </cell>
          <cell r="P2322">
            <v>0</v>
          </cell>
          <cell r="Q2322">
            <v>0</v>
          </cell>
          <cell r="R2322" t="str">
            <v xml:space="preserve"> </v>
          </cell>
          <cell r="S2322" t="str">
            <v xml:space="preserve"> </v>
          </cell>
        </row>
        <row r="2323">
          <cell r="B2323">
            <v>235010</v>
          </cell>
          <cell r="C2323" t="str">
            <v>AP InterCo BWHM Non Psoft</v>
          </cell>
          <cell r="D2323" t="str">
            <v>APInterNPS</v>
          </cell>
          <cell r="E2323">
            <v>367</v>
          </cell>
          <cell r="F2323" t="str">
            <v>A</v>
          </cell>
          <cell r="G2323" t="str">
            <v>L</v>
          </cell>
          <cell r="H2323" t="str">
            <v>N</v>
          </cell>
          <cell r="I2323" t="str">
            <v>LNA</v>
          </cell>
          <cell r="J2323" t="str">
            <v>Do Not Use</v>
          </cell>
          <cell r="K2323" t="str">
            <v>Intercompany</v>
          </cell>
          <cell r="L2323" t="str">
            <v xml:space="preserve"> </v>
          </cell>
          <cell r="M2323" t="str">
            <v xml:space="preserve"> </v>
          </cell>
          <cell r="N2323">
            <v>0</v>
          </cell>
          <cell r="O2323" t="str">
            <v xml:space="preserve"> </v>
          </cell>
          <cell r="P2323">
            <v>0</v>
          </cell>
          <cell r="Q2323">
            <v>0</v>
          </cell>
          <cell r="R2323" t="str">
            <v xml:space="preserve"> </v>
          </cell>
          <cell r="S2323" t="str">
            <v xml:space="preserve"> </v>
          </cell>
        </row>
        <row r="2324">
          <cell r="B2324">
            <v>240000</v>
          </cell>
          <cell r="C2324" t="str">
            <v>AH Savings Plan Liability</v>
          </cell>
          <cell r="D2324" t="str">
            <v>AH Savings</v>
          </cell>
          <cell r="E2324">
            <v>367</v>
          </cell>
          <cell r="F2324" t="str">
            <v>A</v>
          </cell>
          <cell r="G2324" t="str">
            <v>L</v>
          </cell>
          <cell r="H2324" t="str">
            <v>N</v>
          </cell>
          <cell r="I2324" t="str">
            <v>LNA</v>
          </cell>
          <cell r="J2324">
            <v>0</v>
          </cell>
          <cell r="K2324">
            <v>0</v>
          </cell>
          <cell r="L2324" t="str">
            <v xml:space="preserve"> </v>
          </cell>
          <cell r="M2324" t="str">
            <v xml:space="preserve"> </v>
          </cell>
          <cell r="N2324">
            <v>0</v>
          </cell>
          <cell r="O2324" t="str">
            <v xml:space="preserve"> </v>
          </cell>
          <cell r="P2324">
            <v>0</v>
          </cell>
          <cell r="Q2324">
            <v>0</v>
          </cell>
          <cell r="R2324" t="str">
            <v xml:space="preserve"> </v>
          </cell>
          <cell r="S2324" t="str">
            <v xml:space="preserve"> </v>
          </cell>
        </row>
        <row r="2325">
          <cell r="B2325">
            <v>240001</v>
          </cell>
          <cell r="C2325" t="str">
            <v>AHIL Premium Clearing</v>
          </cell>
          <cell r="D2325" t="str">
            <v>AHIL Premi</v>
          </cell>
          <cell r="E2325">
            <v>367</v>
          </cell>
          <cell r="F2325" t="str">
            <v>A</v>
          </cell>
          <cell r="G2325" t="str">
            <v>L</v>
          </cell>
          <cell r="H2325" t="str">
            <v>N</v>
          </cell>
          <cell r="I2325" t="str">
            <v>LNA</v>
          </cell>
          <cell r="J2325">
            <v>0</v>
          </cell>
          <cell r="K2325">
            <v>0</v>
          </cell>
          <cell r="L2325" t="str">
            <v xml:space="preserve"> </v>
          </cell>
          <cell r="M2325" t="str">
            <v xml:space="preserve"> </v>
          </cell>
          <cell r="N2325">
            <v>0</v>
          </cell>
          <cell r="O2325" t="str">
            <v xml:space="preserve"> </v>
          </cell>
          <cell r="P2325">
            <v>0</v>
          </cell>
          <cell r="Q2325">
            <v>0</v>
          </cell>
          <cell r="R2325" t="str">
            <v xml:space="preserve"> </v>
          </cell>
          <cell r="S2325" t="str">
            <v xml:space="preserve"> </v>
          </cell>
        </row>
        <row r="2326">
          <cell r="B2326">
            <v>240004</v>
          </cell>
          <cell r="C2326" t="str">
            <v>Deposit Liability</v>
          </cell>
          <cell r="D2326" t="str">
            <v>Deposit Li</v>
          </cell>
          <cell r="E2326">
            <v>367</v>
          </cell>
          <cell r="F2326" t="str">
            <v>A</v>
          </cell>
          <cell r="G2326" t="str">
            <v>L</v>
          </cell>
          <cell r="H2326" t="str">
            <v>N</v>
          </cell>
          <cell r="I2326" t="str">
            <v>LNA</v>
          </cell>
          <cell r="J2326">
            <v>0</v>
          </cell>
          <cell r="K2326">
            <v>0</v>
          </cell>
          <cell r="L2326" t="str">
            <v xml:space="preserve"> </v>
          </cell>
          <cell r="M2326" t="str">
            <v xml:space="preserve"> </v>
          </cell>
          <cell r="N2326">
            <v>0</v>
          </cell>
          <cell r="O2326" t="str">
            <v xml:space="preserve"> </v>
          </cell>
          <cell r="P2326">
            <v>0</v>
          </cell>
          <cell r="Q2326">
            <v>0</v>
          </cell>
          <cell r="R2326" t="str">
            <v xml:space="preserve"> </v>
          </cell>
          <cell r="S2326" t="str">
            <v xml:space="preserve"> </v>
          </cell>
        </row>
        <row r="2327">
          <cell r="B2327">
            <v>240005</v>
          </cell>
          <cell r="C2327" t="str">
            <v>FIN 48 Liability Curr Portion</v>
          </cell>
          <cell r="D2327" t="str">
            <v>FIN 48 Lia</v>
          </cell>
          <cell r="E2327">
            <v>367</v>
          </cell>
          <cell r="F2327" t="str">
            <v>A</v>
          </cell>
          <cell r="G2327" t="str">
            <v>L</v>
          </cell>
          <cell r="H2327" t="str">
            <v>N</v>
          </cell>
          <cell r="I2327" t="str">
            <v>LNA</v>
          </cell>
          <cell r="J2327">
            <v>0</v>
          </cell>
          <cell r="K2327">
            <v>0</v>
          </cell>
          <cell r="L2327" t="str">
            <v xml:space="preserve"> </v>
          </cell>
          <cell r="M2327" t="str">
            <v xml:space="preserve"> </v>
          </cell>
          <cell r="N2327">
            <v>0</v>
          </cell>
          <cell r="O2327" t="str">
            <v xml:space="preserve"> </v>
          </cell>
          <cell r="P2327">
            <v>0</v>
          </cell>
          <cell r="Q2327">
            <v>0</v>
          </cell>
          <cell r="R2327" t="str">
            <v xml:space="preserve"> </v>
          </cell>
          <cell r="S2327" t="str">
            <v xml:space="preserve"> </v>
          </cell>
        </row>
        <row r="2328">
          <cell r="B2328">
            <v>240010</v>
          </cell>
          <cell r="C2328" t="str">
            <v>Guarantee Liability Current</v>
          </cell>
          <cell r="D2328" t="str">
            <v>Guarantee</v>
          </cell>
          <cell r="E2328">
            <v>367</v>
          </cell>
          <cell r="F2328" t="str">
            <v>A</v>
          </cell>
          <cell r="G2328" t="str">
            <v>L</v>
          </cell>
          <cell r="H2328" t="str">
            <v>N</v>
          </cell>
          <cell r="I2328" t="str">
            <v>LNA</v>
          </cell>
          <cell r="J2328">
            <v>0</v>
          </cell>
          <cell r="K2328">
            <v>0</v>
          </cell>
          <cell r="L2328" t="str">
            <v xml:space="preserve"> </v>
          </cell>
          <cell r="M2328" t="str">
            <v xml:space="preserve"> </v>
          </cell>
          <cell r="N2328">
            <v>0</v>
          </cell>
          <cell r="O2328" t="str">
            <v xml:space="preserve"> </v>
          </cell>
          <cell r="P2328">
            <v>0</v>
          </cell>
          <cell r="Q2328">
            <v>0</v>
          </cell>
          <cell r="R2328" t="str">
            <v xml:space="preserve"> </v>
          </cell>
          <cell r="S2328" t="str">
            <v xml:space="preserve"> </v>
          </cell>
        </row>
        <row r="2329">
          <cell r="B2329">
            <v>240015</v>
          </cell>
          <cell r="C2329" t="str">
            <v>Physician Guarantee Liability</v>
          </cell>
          <cell r="D2329" t="str">
            <v>Physicia63</v>
          </cell>
          <cell r="E2329">
            <v>367</v>
          </cell>
          <cell r="F2329" t="str">
            <v>A</v>
          </cell>
          <cell r="G2329" t="str">
            <v>L</v>
          </cell>
          <cell r="H2329" t="str">
            <v>N</v>
          </cell>
          <cell r="I2329" t="str">
            <v>LNA</v>
          </cell>
          <cell r="J2329">
            <v>0</v>
          </cell>
          <cell r="K2329">
            <v>0</v>
          </cell>
          <cell r="L2329" t="str">
            <v xml:space="preserve"> </v>
          </cell>
          <cell r="M2329" t="str">
            <v xml:space="preserve"> </v>
          </cell>
          <cell r="N2329">
            <v>0</v>
          </cell>
          <cell r="O2329" t="str">
            <v xml:space="preserve"> </v>
          </cell>
          <cell r="P2329">
            <v>0</v>
          </cell>
          <cell r="Q2329">
            <v>0</v>
          </cell>
          <cell r="R2329" t="str">
            <v xml:space="preserve"> </v>
          </cell>
          <cell r="S2329" t="str">
            <v xml:space="preserve"> </v>
          </cell>
        </row>
        <row r="2330">
          <cell r="B2330">
            <v>240020</v>
          </cell>
          <cell r="C2330" t="str">
            <v>ResidentorPatientTrustFundST</v>
          </cell>
          <cell r="D2330" t="str">
            <v>Residentor</v>
          </cell>
          <cell r="E2330">
            <v>367</v>
          </cell>
          <cell r="F2330" t="str">
            <v>A</v>
          </cell>
          <cell r="G2330" t="str">
            <v>L</v>
          </cell>
          <cell r="H2330" t="str">
            <v>N</v>
          </cell>
          <cell r="I2330" t="str">
            <v>LNA</v>
          </cell>
          <cell r="J2330">
            <v>0</v>
          </cell>
          <cell r="K2330">
            <v>0</v>
          </cell>
          <cell r="L2330" t="str">
            <v xml:space="preserve"> </v>
          </cell>
          <cell r="M2330" t="str">
            <v xml:space="preserve"> </v>
          </cell>
          <cell r="N2330">
            <v>0</v>
          </cell>
          <cell r="O2330" t="str">
            <v xml:space="preserve"> </v>
          </cell>
          <cell r="P2330">
            <v>0</v>
          </cell>
          <cell r="Q2330">
            <v>0</v>
          </cell>
          <cell r="R2330" t="str">
            <v xml:space="preserve"> </v>
          </cell>
          <cell r="S2330" t="str">
            <v xml:space="preserve"> </v>
          </cell>
        </row>
        <row r="2331">
          <cell r="B2331">
            <v>240021</v>
          </cell>
          <cell r="C2331" t="str">
            <v>ResidPatientTrustFundContraST</v>
          </cell>
          <cell r="D2331" t="str">
            <v>ResidPatie</v>
          </cell>
          <cell r="E2331">
            <v>367</v>
          </cell>
          <cell r="F2331" t="str">
            <v>A</v>
          </cell>
          <cell r="G2331" t="str">
            <v>L</v>
          </cell>
          <cell r="H2331" t="str">
            <v>N</v>
          </cell>
          <cell r="I2331" t="str">
            <v>LNA</v>
          </cell>
          <cell r="J2331">
            <v>0</v>
          </cell>
          <cell r="K2331">
            <v>0</v>
          </cell>
          <cell r="L2331" t="str">
            <v xml:space="preserve"> </v>
          </cell>
          <cell r="M2331" t="str">
            <v xml:space="preserve"> </v>
          </cell>
          <cell r="N2331">
            <v>0</v>
          </cell>
          <cell r="O2331" t="str">
            <v xml:space="preserve"> </v>
          </cell>
          <cell r="P2331">
            <v>0</v>
          </cell>
          <cell r="Q2331">
            <v>0</v>
          </cell>
          <cell r="R2331" t="str">
            <v xml:space="preserve"> </v>
          </cell>
          <cell r="S2331" t="str">
            <v xml:space="preserve"> </v>
          </cell>
        </row>
        <row r="2332">
          <cell r="B2332">
            <v>240025</v>
          </cell>
          <cell r="C2332" t="str">
            <v>Unearned Premium Reserve</v>
          </cell>
          <cell r="D2332" t="str">
            <v>Unearned P</v>
          </cell>
          <cell r="E2332">
            <v>367</v>
          </cell>
          <cell r="F2332" t="str">
            <v>A</v>
          </cell>
          <cell r="G2332" t="str">
            <v>L</v>
          </cell>
          <cell r="H2332" t="str">
            <v>N</v>
          </cell>
          <cell r="I2332" t="str">
            <v>LNA</v>
          </cell>
          <cell r="J2332">
            <v>0</v>
          </cell>
          <cell r="K2332">
            <v>0</v>
          </cell>
          <cell r="L2332" t="str">
            <v xml:space="preserve"> </v>
          </cell>
          <cell r="M2332" t="str">
            <v xml:space="preserve"> </v>
          </cell>
          <cell r="N2332">
            <v>0</v>
          </cell>
          <cell r="O2332" t="str">
            <v xml:space="preserve"> </v>
          </cell>
          <cell r="P2332">
            <v>0</v>
          </cell>
          <cell r="Q2332">
            <v>0</v>
          </cell>
          <cell r="R2332" t="str">
            <v xml:space="preserve"> </v>
          </cell>
          <cell r="S2332" t="str">
            <v xml:space="preserve"> </v>
          </cell>
        </row>
        <row r="2333">
          <cell r="B2333">
            <v>240026</v>
          </cell>
          <cell r="C2333" t="str">
            <v>Sublease Liability ST</v>
          </cell>
          <cell r="D2333" t="str">
            <v>Sublease L</v>
          </cell>
          <cell r="E2333">
            <v>367</v>
          </cell>
          <cell r="F2333" t="str">
            <v>A</v>
          </cell>
          <cell r="G2333" t="str">
            <v>L</v>
          </cell>
          <cell r="H2333" t="str">
            <v>N</v>
          </cell>
          <cell r="I2333" t="str">
            <v>LNA</v>
          </cell>
          <cell r="J2333">
            <v>0</v>
          </cell>
          <cell r="K2333">
            <v>0</v>
          </cell>
          <cell r="L2333" t="str">
            <v xml:space="preserve"> </v>
          </cell>
          <cell r="M2333" t="str">
            <v xml:space="preserve"> </v>
          </cell>
          <cell r="N2333">
            <v>0</v>
          </cell>
          <cell r="O2333" t="str">
            <v xml:space="preserve"> </v>
          </cell>
          <cell r="P2333">
            <v>0</v>
          </cell>
          <cell r="Q2333">
            <v>0</v>
          </cell>
          <cell r="R2333" t="str">
            <v xml:space="preserve"> </v>
          </cell>
          <cell r="S2333" t="str">
            <v xml:space="preserve"> </v>
          </cell>
        </row>
        <row r="2334">
          <cell r="B2334">
            <v>240027</v>
          </cell>
          <cell r="C2334" t="str">
            <v>Ground Lease Liability ST</v>
          </cell>
          <cell r="D2334" t="str">
            <v>Ground Le2</v>
          </cell>
          <cell r="E2334">
            <v>367</v>
          </cell>
          <cell r="F2334" t="str">
            <v>A</v>
          </cell>
          <cell r="G2334" t="str">
            <v>L</v>
          </cell>
          <cell r="H2334" t="str">
            <v>N</v>
          </cell>
          <cell r="I2334" t="str">
            <v>LNA</v>
          </cell>
          <cell r="J2334">
            <v>0</v>
          </cell>
          <cell r="K2334">
            <v>0</v>
          </cell>
          <cell r="L2334" t="str">
            <v xml:space="preserve"> </v>
          </cell>
          <cell r="M2334" t="str">
            <v xml:space="preserve"> </v>
          </cell>
          <cell r="N2334">
            <v>0</v>
          </cell>
          <cell r="O2334" t="str">
            <v xml:space="preserve"> </v>
          </cell>
          <cell r="P2334">
            <v>0</v>
          </cell>
          <cell r="Q2334">
            <v>0</v>
          </cell>
          <cell r="R2334" t="str">
            <v xml:space="preserve"> </v>
          </cell>
          <cell r="S2334" t="str">
            <v xml:space="preserve"> </v>
          </cell>
        </row>
        <row r="2335">
          <cell r="B2335">
            <v>240028</v>
          </cell>
          <cell r="C2335" t="str">
            <v>Lease Liability ST</v>
          </cell>
          <cell r="D2335" t="str">
            <v>Lease Liab</v>
          </cell>
          <cell r="E2335">
            <v>367</v>
          </cell>
          <cell r="F2335" t="str">
            <v>A</v>
          </cell>
          <cell r="G2335" t="str">
            <v>L</v>
          </cell>
          <cell r="H2335" t="str">
            <v>N</v>
          </cell>
          <cell r="I2335" t="str">
            <v>LNA</v>
          </cell>
          <cell r="J2335">
            <v>0</v>
          </cell>
          <cell r="K2335">
            <v>0</v>
          </cell>
          <cell r="L2335" t="str">
            <v xml:space="preserve"> </v>
          </cell>
          <cell r="M2335" t="str">
            <v xml:space="preserve"> </v>
          </cell>
          <cell r="N2335">
            <v>0</v>
          </cell>
          <cell r="O2335" t="str">
            <v xml:space="preserve"> </v>
          </cell>
          <cell r="P2335">
            <v>0</v>
          </cell>
          <cell r="Q2335">
            <v>0</v>
          </cell>
          <cell r="R2335" t="str">
            <v xml:space="preserve"> </v>
          </cell>
          <cell r="S2335" t="str">
            <v xml:space="preserve"> </v>
          </cell>
        </row>
        <row r="2336">
          <cell r="B2336">
            <v>240030</v>
          </cell>
          <cell r="C2336" t="str">
            <v>Other Misc Current Liabilities</v>
          </cell>
          <cell r="D2336" t="str">
            <v>Other Mi4</v>
          </cell>
          <cell r="E2336">
            <v>367</v>
          </cell>
          <cell r="F2336" t="str">
            <v>A</v>
          </cell>
          <cell r="G2336" t="str">
            <v>L</v>
          </cell>
          <cell r="H2336" t="str">
            <v>N</v>
          </cell>
          <cell r="I2336" t="str">
            <v>LNA</v>
          </cell>
          <cell r="J2336">
            <v>0</v>
          </cell>
          <cell r="K2336">
            <v>0</v>
          </cell>
          <cell r="L2336" t="str">
            <v xml:space="preserve"> </v>
          </cell>
          <cell r="M2336" t="str">
            <v xml:space="preserve"> </v>
          </cell>
          <cell r="N2336">
            <v>0</v>
          </cell>
          <cell r="O2336" t="str">
            <v xml:space="preserve"> </v>
          </cell>
          <cell r="P2336">
            <v>0</v>
          </cell>
          <cell r="Q2336">
            <v>0</v>
          </cell>
          <cell r="R2336" t="str">
            <v xml:space="preserve"> </v>
          </cell>
          <cell r="S2336" t="str">
            <v xml:space="preserve"> </v>
          </cell>
        </row>
        <row r="2337">
          <cell r="B2337">
            <v>240031</v>
          </cell>
          <cell r="C2337" t="str">
            <v>Partnership Distributions</v>
          </cell>
          <cell r="D2337" t="str">
            <v>Partnershi</v>
          </cell>
          <cell r="E2337">
            <v>367</v>
          </cell>
          <cell r="F2337" t="str">
            <v>A</v>
          </cell>
          <cell r="G2337" t="str">
            <v>L</v>
          </cell>
          <cell r="H2337" t="str">
            <v>N</v>
          </cell>
          <cell r="I2337" t="str">
            <v>LNA</v>
          </cell>
          <cell r="J2337">
            <v>0</v>
          </cell>
          <cell r="K2337">
            <v>0</v>
          </cell>
          <cell r="L2337" t="str">
            <v xml:space="preserve"> </v>
          </cell>
          <cell r="M2337" t="str">
            <v xml:space="preserve"> </v>
          </cell>
          <cell r="N2337">
            <v>0</v>
          </cell>
          <cell r="O2337" t="str">
            <v xml:space="preserve"> </v>
          </cell>
          <cell r="P2337">
            <v>0</v>
          </cell>
          <cell r="Q2337">
            <v>0</v>
          </cell>
          <cell r="R2337" t="str">
            <v xml:space="preserve"> </v>
          </cell>
          <cell r="S2337" t="str">
            <v xml:space="preserve"> </v>
          </cell>
        </row>
        <row r="2338">
          <cell r="B2338">
            <v>240035</v>
          </cell>
          <cell r="C2338" t="str">
            <v>Liab Receiv Sold wRecourse</v>
          </cell>
          <cell r="D2338" t="str">
            <v>Liab Recei</v>
          </cell>
          <cell r="E2338">
            <v>367</v>
          </cell>
          <cell r="F2338" t="str">
            <v>A</v>
          </cell>
          <cell r="G2338" t="str">
            <v>L</v>
          </cell>
          <cell r="H2338" t="str">
            <v>N</v>
          </cell>
          <cell r="I2338" t="str">
            <v>LNA</v>
          </cell>
          <cell r="J2338">
            <v>0</v>
          </cell>
          <cell r="K2338">
            <v>0</v>
          </cell>
          <cell r="L2338" t="str">
            <v xml:space="preserve"> </v>
          </cell>
          <cell r="M2338" t="str">
            <v xml:space="preserve"> </v>
          </cell>
          <cell r="N2338">
            <v>0</v>
          </cell>
          <cell r="O2338" t="str">
            <v xml:space="preserve"> </v>
          </cell>
          <cell r="P2338">
            <v>0</v>
          </cell>
          <cell r="Q2338">
            <v>0</v>
          </cell>
          <cell r="R2338" t="str">
            <v xml:space="preserve"> </v>
          </cell>
          <cell r="S2338" t="str">
            <v xml:space="preserve"> </v>
          </cell>
        </row>
        <row r="2339">
          <cell r="B2339">
            <v>240036</v>
          </cell>
          <cell r="C2339" t="str">
            <v>Deferred Revenue Short Term</v>
          </cell>
          <cell r="D2339" t="str">
            <v>Deferred R</v>
          </cell>
          <cell r="E2339">
            <v>367</v>
          </cell>
          <cell r="F2339" t="str">
            <v>A</v>
          </cell>
          <cell r="G2339" t="str">
            <v>L</v>
          </cell>
          <cell r="H2339" t="str">
            <v>N</v>
          </cell>
          <cell r="I2339" t="str">
            <v>LNA</v>
          </cell>
          <cell r="J2339">
            <v>0</v>
          </cell>
          <cell r="K2339">
            <v>0</v>
          </cell>
          <cell r="L2339" t="str">
            <v xml:space="preserve"> </v>
          </cell>
          <cell r="M2339" t="str">
            <v xml:space="preserve"> </v>
          </cell>
          <cell r="N2339">
            <v>0</v>
          </cell>
          <cell r="O2339" t="str">
            <v xml:space="preserve"> </v>
          </cell>
          <cell r="P2339">
            <v>0</v>
          </cell>
          <cell r="Q2339">
            <v>0</v>
          </cell>
          <cell r="R2339" t="str">
            <v xml:space="preserve"> </v>
          </cell>
          <cell r="S2339" t="str">
            <v xml:space="preserve"> </v>
          </cell>
        </row>
        <row r="2340">
          <cell r="B2340">
            <v>240037</v>
          </cell>
          <cell r="C2340" t="str">
            <v>Deferred Rev Clinical Trials</v>
          </cell>
          <cell r="D2340" t="str">
            <v>DefRevCln</v>
          </cell>
          <cell r="E2340">
            <v>367</v>
          </cell>
          <cell r="F2340" t="str">
            <v>A</v>
          </cell>
          <cell r="G2340" t="str">
            <v>L</v>
          </cell>
          <cell r="H2340" t="str">
            <v>N</v>
          </cell>
          <cell r="I2340" t="str">
            <v>LNA</v>
          </cell>
          <cell r="J2340">
            <v>0</v>
          </cell>
          <cell r="K2340">
            <v>0</v>
          </cell>
          <cell r="L2340" t="str">
            <v xml:space="preserve"> </v>
          </cell>
          <cell r="M2340" t="str">
            <v xml:space="preserve"> </v>
          </cell>
          <cell r="N2340">
            <v>0</v>
          </cell>
          <cell r="O2340" t="str">
            <v xml:space="preserve"> </v>
          </cell>
          <cell r="P2340">
            <v>0</v>
          </cell>
          <cell r="Q2340">
            <v>0</v>
          </cell>
          <cell r="R2340" t="str">
            <v xml:space="preserve"> </v>
          </cell>
          <cell r="S2340" t="str">
            <v xml:space="preserve"> </v>
          </cell>
        </row>
        <row r="2341">
          <cell r="B2341">
            <v>240040</v>
          </cell>
          <cell r="C2341" t="str">
            <v>Long Term Option Liability</v>
          </cell>
          <cell r="D2341" t="str">
            <v>Long Ter41</v>
          </cell>
          <cell r="E2341">
            <v>367</v>
          </cell>
          <cell r="F2341" t="str">
            <v>A</v>
          </cell>
          <cell r="G2341" t="str">
            <v>L</v>
          </cell>
          <cell r="H2341" t="str">
            <v>N</v>
          </cell>
          <cell r="I2341" t="str">
            <v>LNA</v>
          </cell>
          <cell r="J2341">
            <v>0</v>
          </cell>
          <cell r="K2341">
            <v>0</v>
          </cell>
          <cell r="L2341" t="str">
            <v xml:space="preserve"> </v>
          </cell>
          <cell r="M2341" t="str">
            <v xml:space="preserve"> </v>
          </cell>
          <cell r="N2341">
            <v>0</v>
          </cell>
          <cell r="O2341" t="str">
            <v xml:space="preserve"> </v>
          </cell>
          <cell r="P2341">
            <v>0</v>
          </cell>
          <cell r="Q2341">
            <v>0</v>
          </cell>
          <cell r="R2341" t="str">
            <v xml:space="preserve"> </v>
          </cell>
          <cell r="S2341" t="str">
            <v xml:space="preserve"> </v>
          </cell>
        </row>
        <row r="2342">
          <cell r="B2342">
            <v>240045</v>
          </cell>
          <cell r="C2342" t="str">
            <v>Funds Held for Participants</v>
          </cell>
          <cell r="D2342" t="str">
            <v>Funds Held</v>
          </cell>
          <cell r="E2342">
            <v>367</v>
          </cell>
          <cell r="F2342" t="str">
            <v>A</v>
          </cell>
          <cell r="G2342" t="str">
            <v>L</v>
          </cell>
          <cell r="H2342" t="str">
            <v>N</v>
          </cell>
          <cell r="I2342" t="str">
            <v>LNA</v>
          </cell>
          <cell r="J2342">
            <v>0</v>
          </cell>
          <cell r="K2342">
            <v>0</v>
          </cell>
          <cell r="L2342" t="str">
            <v xml:space="preserve"> </v>
          </cell>
          <cell r="M2342" t="str">
            <v xml:space="preserve"> </v>
          </cell>
          <cell r="N2342">
            <v>0</v>
          </cell>
          <cell r="O2342" t="str">
            <v xml:space="preserve"> </v>
          </cell>
          <cell r="P2342">
            <v>0</v>
          </cell>
          <cell r="Q2342">
            <v>0</v>
          </cell>
          <cell r="R2342" t="str">
            <v xml:space="preserve"> </v>
          </cell>
          <cell r="S2342" t="str">
            <v xml:space="preserve"> </v>
          </cell>
        </row>
        <row r="2343">
          <cell r="B2343">
            <v>240046</v>
          </cell>
          <cell r="C2343" t="str">
            <v>HRA Liability</v>
          </cell>
          <cell r="D2343" t="str">
            <v>HRA Liab</v>
          </cell>
          <cell r="E2343">
            <v>367</v>
          </cell>
          <cell r="F2343" t="str">
            <v>A</v>
          </cell>
          <cell r="G2343" t="str">
            <v>L</v>
          </cell>
          <cell r="H2343" t="str">
            <v>N</v>
          </cell>
          <cell r="I2343" t="str">
            <v>LNA</v>
          </cell>
          <cell r="J2343">
            <v>0</v>
          </cell>
          <cell r="K2343">
            <v>0</v>
          </cell>
          <cell r="L2343">
            <v>0</v>
          </cell>
          <cell r="M2343">
            <v>0</v>
          </cell>
          <cell r="N2343">
            <v>0</v>
          </cell>
          <cell r="O2343">
            <v>0</v>
          </cell>
          <cell r="P2343">
            <v>0</v>
          </cell>
          <cell r="Q2343">
            <v>0</v>
          </cell>
          <cell r="R2343">
            <v>0</v>
          </cell>
          <cell r="S2343">
            <v>0</v>
          </cell>
        </row>
        <row r="2344">
          <cell r="B2344">
            <v>240047</v>
          </cell>
          <cell r="C2344" t="str">
            <v>Deferred Accomodation Fees ST</v>
          </cell>
          <cell r="D2344" t="str">
            <v>DefAccFeST</v>
          </cell>
          <cell r="E2344">
            <v>367</v>
          </cell>
          <cell r="F2344" t="str">
            <v>A</v>
          </cell>
          <cell r="G2344" t="str">
            <v>L</v>
          </cell>
          <cell r="H2344" t="str">
            <v>N</v>
          </cell>
          <cell r="I2344" t="str">
            <v>LNA</v>
          </cell>
          <cell r="J2344">
            <v>0</v>
          </cell>
          <cell r="K2344">
            <v>0</v>
          </cell>
          <cell r="L2344">
            <v>0</v>
          </cell>
          <cell r="M2344">
            <v>0</v>
          </cell>
          <cell r="N2344">
            <v>0</v>
          </cell>
          <cell r="O2344">
            <v>0</v>
          </cell>
          <cell r="P2344">
            <v>0</v>
          </cell>
          <cell r="Q2344">
            <v>0</v>
          </cell>
          <cell r="R2344">
            <v>0</v>
          </cell>
          <cell r="S2344">
            <v>0</v>
          </cell>
        </row>
        <row r="2345">
          <cell r="B2345">
            <v>240048</v>
          </cell>
          <cell r="C2345" t="str">
            <v>Children Health Insurance Plan</v>
          </cell>
          <cell r="D2345" t="str">
            <v>IBNRCHIP</v>
          </cell>
          <cell r="E2345">
            <v>367</v>
          </cell>
          <cell r="F2345" t="str">
            <v>A</v>
          </cell>
          <cell r="G2345" t="str">
            <v>L</v>
          </cell>
          <cell r="H2345" t="str">
            <v>N</v>
          </cell>
          <cell r="I2345" t="str">
            <v>LNA</v>
          </cell>
          <cell r="J2345">
            <v>0</v>
          </cell>
          <cell r="K2345">
            <v>0</v>
          </cell>
          <cell r="L2345">
            <v>0</v>
          </cell>
          <cell r="M2345">
            <v>0</v>
          </cell>
          <cell r="N2345">
            <v>0</v>
          </cell>
          <cell r="O2345">
            <v>0</v>
          </cell>
          <cell r="P2345">
            <v>0</v>
          </cell>
          <cell r="Q2345">
            <v>0</v>
          </cell>
          <cell r="R2345">
            <v>0</v>
          </cell>
          <cell r="S2345">
            <v>0</v>
          </cell>
        </row>
        <row r="2346">
          <cell r="B2346">
            <v>240049</v>
          </cell>
          <cell r="C2346" t="str">
            <v>StateMedicaidManCareProgIBNR</v>
          </cell>
          <cell r="D2346" t="str">
            <v>IBNRSTAR</v>
          </cell>
          <cell r="E2346">
            <v>367</v>
          </cell>
          <cell r="F2346" t="str">
            <v>A</v>
          </cell>
          <cell r="G2346" t="str">
            <v>L</v>
          </cell>
          <cell r="H2346" t="str">
            <v>N</v>
          </cell>
          <cell r="I2346" t="str">
            <v>LNA</v>
          </cell>
          <cell r="J2346">
            <v>0</v>
          </cell>
          <cell r="K2346">
            <v>0</v>
          </cell>
          <cell r="L2346">
            <v>0</v>
          </cell>
          <cell r="M2346">
            <v>0</v>
          </cell>
          <cell r="N2346">
            <v>0</v>
          </cell>
          <cell r="O2346">
            <v>0</v>
          </cell>
          <cell r="P2346">
            <v>0</v>
          </cell>
          <cell r="Q2346">
            <v>0</v>
          </cell>
          <cell r="R2346">
            <v>0</v>
          </cell>
          <cell r="S2346">
            <v>0</v>
          </cell>
        </row>
        <row r="2347">
          <cell r="B2347">
            <v>260000</v>
          </cell>
          <cell r="C2347" t="str">
            <v>Commercial Paper Loans</v>
          </cell>
          <cell r="D2347" t="str">
            <v>Commercial</v>
          </cell>
          <cell r="E2347">
            <v>367</v>
          </cell>
          <cell r="F2347" t="str">
            <v>A</v>
          </cell>
          <cell r="G2347" t="str">
            <v>L</v>
          </cell>
          <cell r="H2347" t="str">
            <v>N</v>
          </cell>
          <cell r="I2347" t="str">
            <v>LNA</v>
          </cell>
          <cell r="J2347">
            <v>0</v>
          </cell>
          <cell r="K2347">
            <v>0</v>
          </cell>
          <cell r="L2347" t="str">
            <v xml:space="preserve"> </v>
          </cell>
          <cell r="M2347" t="str">
            <v xml:space="preserve"> </v>
          </cell>
          <cell r="N2347">
            <v>0</v>
          </cell>
          <cell r="O2347" t="str">
            <v xml:space="preserve"> </v>
          </cell>
          <cell r="P2347">
            <v>0</v>
          </cell>
          <cell r="Q2347">
            <v>0</v>
          </cell>
          <cell r="R2347" t="str">
            <v xml:space="preserve"> </v>
          </cell>
          <cell r="S2347" t="str">
            <v xml:space="preserve"> </v>
          </cell>
        </row>
        <row r="2348">
          <cell r="B2348">
            <v>260005</v>
          </cell>
          <cell r="C2348" t="str">
            <v>Intercompany Debt</v>
          </cell>
          <cell r="D2348" t="str">
            <v>Intercompa</v>
          </cell>
          <cell r="E2348">
            <v>367</v>
          </cell>
          <cell r="F2348" t="str">
            <v>A</v>
          </cell>
          <cell r="G2348" t="str">
            <v>L</v>
          </cell>
          <cell r="H2348" t="str">
            <v>N</v>
          </cell>
          <cell r="I2348" t="str">
            <v>LNA</v>
          </cell>
          <cell r="J2348">
            <v>0</v>
          </cell>
          <cell r="K2348">
            <v>0</v>
          </cell>
          <cell r="L2348" t="str">
            <v xml:space="preserve"> </v>
          </cell>
          <cell r="M2348" t="str">
            <v xml:space="preserve"> </v>
          </cell>
          <cell r="N2348">
            <v>0</v>
          </cell>
          <cell r="O2348" t="str">
            <v xml:space="preserve"> </v>
          </cell>
          <cell r="P2348">
            <v>0</v>
          </cell>
          <cell r="Q2348">
            <v>0</v>
          </cell>
          <cell r="R2348" t="str">
            <v xml:space="preserve"> </v>
          </cell>
          <cell r="S2348" t="str">
            <v xml:space="preserve"> </v>
          </cell>
        </row>
        <row r="2349">
          <cell r="B2349">
            <v>260010</v>
          </cell>
          <cell r="C2349" t="str">
            <v>Loan Participation Program</v>
          </cell>
          <cell r="D2349" t="str">
            <v>Loan Parti</v>
          </cell>
          <cell r="E2349">
            <v>367</v>
          </cell>
          <cell r="F2349" t="str">
            <v>A</v>
          </cell>
          <cell r="G2349" t="str">
            <v>L</v>
          </cell>
          <cell r="H2349" t="str">
            <v>N</v>
          </cell>
          <cell r="I2349" t="str">
            <v>LNA</v>
          </cell>
          <cell r="J2349">
            <v>0</v>
          </cell>
          <cell r="K2349">
            <v>0</v>
          </cell>
          <cell r="L2349" t="str">
            <v xml:space="preserve"> </v>
          </cell>
          <cell r="M2349" t="str">
            <v xml:space="preserve"> </v>
          </cell>
          <cell r="N2349">
            <v>0</v>
          </cell>
          <cell r="O2349" t="str">
            <v xml:space="preserve"> </v>
          </cell>
          <cell r="P2349">
            <v>0</v>
          </cell>
          <cell r="Q2349">
            <v>0</v>
          </cell>
          <cell r="R2349" t="str">
            <v xml:space="preserve"> </v>
          </cell>
          <cell r="S2349" t="str">
            <v xml:space="preserve"> </v>
          </cell>
        </row>
        <row r="2350">
          <cell r="B2350">
            <v>260015</v>
          </cell>
          <cell r="C2350" t="str">
            <v>NP Health System Depository</v>
          </cell>
          <cell r="D2350" t="str">
            <v>NP Health</v>
          </cell>
          <cell r="E2350">
            <v>367</v>
          </cell>
          <cell r="F2350" t="str">
            <v>A</v>
          </cell>
          <cell r="G2350" t="str">
            <v>L</v>
          </cell>
          <cell r="H2350" t="str">
            <v>N</v>
          </cell>
          <cell r="I2350" t="str">
            <v>LNA</v>
          </cell>
          <cell r="J2350">
            <v>0</v>
          </cell>
          <cell r="K2350">
            <v>0</v>
          </cell>
          <cell r="L2350" t="str">
            <v xml:space="preserve"> </v>
          </cell>
          <cell r="M2350" t="str">
            <v xml:space="preserve"> </v>
          </cell>
          <cell r="N2350">
            <v>0</v>
          </cell>
          <cell r="O2350" t="str">
            <v xml:space="preserve"> </v>
          </cell>
          <cell r="P2350">
            <v>0</v>
          </cell>
          <cell r="Q2350">
            <v>0</v>
          </cell>
          <cell r="R2350" t="str">
            <v xml:space="preserve"> </v>
          </cell>
          <cell r="S2350" t="str">
            <v xml:space="preserve"> </v>
          </cell>
        </row>
        <row r="2351">
          <cell r="B2351">
            <v>261000</v>
          </cell>
          <cell r="C2351" t="str">
            <v>Hospital Revenue Bonds</v>
          </cell>
          <cell r="D2351" t="str">
            <v>Hospital R</v>
          </cell>
          <cell r="E2351">
            <v>367</v>
          </cell>
          <cell r="F2351" t="str">
            <v>A</v>
          </cell>
          <cell r="G2351" t="str">
            <v>L</v>
          </cell>
          <cell r="H2351" t="str">
            <v>N</v>
          </cell>
          <cell r="I2351" t="str">
            <v>LNA</v>
          </cell>
          <cell r="J2351">
            <v>0</v>
          </cell>
          <cell r="K2351">
            <v>0</v>
          </cell>
          <cell r="L2351" t="str">
            <v xml:space="preserve"> </v>
          </cell>
          <cell r="M2351" t="str">
            <v xml:space="preserve"> </v>
          </cell>
          <cell r="N2351">
            <v>0</v>
          </cell>
          <cell r="O2351" t="str">
            <v xml:space="preserve"> </v>
          </cell>
          <cell r="P2351">
            <v>0</v>
          </cell>
          <cell r="Q2351">
            <v>0</v>
          </cell>
          <cell r="R2351" t="str">
            <v xml:space="preserve"> </v>
          </cell>
          <cell r="S2351" t="str">
            <v xml:space="preserve"> </v>
          </cell>
        </row>
        <row r="2352">
          <cell r="B2352">
            <v>261005</v>
          </cell>
          <cell r="C2352" t="str">
            <v>HospRevBondsSeries01AVar diana</v>
          </cell>
          <cell r="D2352" t="str">
            <v>HospRevBon</v>
          </cell>
          <cell r="E2352">
            <v>367</v>
          </cell>
          <cell r="F2352" t="str">
            <v>A</v>
          </cell>
          <cell r="G2352" t="str">
            <v>L</v>
          </cell>
          <cell r="H2352" t="str">
            <v>N</v>
          </cell>
          <cell r="I2352" t="str">
            <v>LNA</v>
          </cell>
          <cell r="J2352">
            <v>0</v>
          </cell>
          <cell r="K2352">
            <v>0</v>
          </cell>
          <cell r="L2352" t="str">
            <v xml:space="preserve"> </v>
          </cell>
          <cell r="M2352" t="str">
            <v xml:space="preserve"> </v>
          </cell>
          <cell r="N2352">
            <v>0</v>
          </cell>
          <cell r="O2352" t="str">
            <v xml:space="preserve"> </v>
          </cell>
          <cell r="P2352">
            <v>0</v>
          </cell>
          <cell r="Q2352">
            <v>0</v>
          </cell>
          <cell r="R2352" t="str">
            <v xml:space="preserve"> </v>
          </cell>
          <cell r="S2352" t="str">
            <v xml:space="preserve"> </v>
          </cell>
        </row>
        <row r="2353">
          <cell r="B2353">
            <v>261010</v>
          </cell>
          <cell r="C2353" t="str">
            <v>HospRevBondsSrs01BVarNshvll</v>
          </cell>
          <cell r="D2353" t="str">
            <v>HospRevBo1</v>
          </cell>
          <cell r="E2353">
            <v>367</v>
          </cell>
          <cell r="F2353" t="str">
            <v>A</v>
          </cell>
          <cell r="G2353" t="str">
            <v>L</v>
          </cell>
          <cell r="H2353" t="str">
            <v>N</v>
          </cell>
          <cell r="I2353" t="str">
            <v>LNA</v>
          </cell>
          <cell r="J2353">
            <v>0</v>
          </cell>
          <cell r="K2353">
            <v>0</v>
          </cell>
          <cell r="L2353" t="str">
            <v xml:space="preserve"> </v>
          </cell>
          <cell r="M2353" t="str">
            <v xml:space="preserve"> </v>
          </cell>
          <cell r="N2353">
            <v>0</v>
          </cell>
          <cell r="O2353" t="str">
            <v xml:space="preserve"> </v>
          </cell>
          <cell r="P2353">
            <v>0</v>
          </cell>
          <cell r="Q2353">
            <v>0</v>
          </cell>
          <cell r="R2353" t="str">
            <v xml:space="preserve"> </v>
          </cell>
          <cell r="S2353" t="str">
            <v xml:space="preserve"> </v>
          </cell>
        </row>
        <row r="2354">
          <cell r="B2354">
            <v>261015</v>
          </cell>
          <cell r="C2354" t="str">
            <v>HospRevBondsSrs02AFixJcksnvll</v>
          </cell>
          <cell r="D2354" t="str">
            <v>HospRevBo2</v>
          </cell>
          <cell r="E2354">
            <v>367</v>
          </cell>
          <cell r="F2354" t="str">
            <v>A</v>
          </cell>
          <cell r="G2354" t="str">
            <v>L</v>
          </cell>
          <cell r="H2354" t="str">
            <v>N</v>
          </cell>
          <cell r="I2354" t="str">
            <v>LNA</v>
          </cell>
          <cell r="J2354">
            <v>0</v>
          </cell>
          <cell r="K2354">
            <v>0</v>
          </cell>
          <cell r="L2354" t="str">
            <v xml:space="preserve"> </v>
          </cell>
          <cell r="M2354" t="str">
            <v xml:space="preserve"> </v>
          </cell>
          <cell r="N2354">
            <v>0</v>
          </cell>
          <cell r="O2354" t="str">
            <v xml:space="preserve"> </v>
          </cell>
          <cell r="P2354">
            <v>0</v>
          </cell>
          <cell r="Q2354">
            <v>0</v>
          </cell>
          <cell r="R2354" t="str">
            <v xml:space="preserve"> </v>
          </cell>
          <cell r="S2354" t="str">
            <v xml:space="preserve"> </v>
          </cell>
        </row>
        <row r="2355">
          <cell r="B2355">
            <v>261020</v>
          </cell>
          <cell r="C2355" t="str">
            <v>HospRevBondsSeries02BFix MI</v>
          </cell>
          <cell r="D2355" t="str">
            <v>HospRevBo3</v>
          </cell>
          <cell r="E2355">
            <v>367</v>
          </cell>
          <cell r="F2355" t="str">
            <v>A</v>
          </cell>
          <cell r="G2355" t="str">
            <v>L</v>
          </cell>
          <cell r="H2355" t="str">
            <v>N</v>
          </cell>
          <cell r="I2355" t="str">
            <v>LNA</v>
          </cell>
          <cell r="J2355">
            <v>0</v>
          </cell>
          <cell r="K2355">
            <v>0</v>
          </cell>
          <cell r="L2355" t="str">
            <v xml:space="preserve"> </v>
          </cell>
          <cell r="M2355" t="str">
            <v xml:space="preserve"> </v>
          </cell>
          <cell r="N2355">
            <v>0</v>
          </cell>
          <cell r="O2355" t="str">
            <v xml:space="preserve"> </v>
          </cell>
          <cell r="P2355">
            <v>0</v>
          </cell>
          <cell r="Q2355">
            <v>0</v>
          </cell>
          <cell r="R2355" t="str">
            <v xml:space="preserve"> </v>
          </cell>
          <cell r="S2355" t="str">
            <v xml:space="preserve"> </v>
          </cell>
        </row>
        <row r="2356">
          <cell r="B2356">
            <v>261025</v>
          </cell>
          <cell r="C2356" t="str">
            <v>HospRevBondsSrs02CFixEscambia</v>
          </cell>
          <cell r="D2356" t="str">
            <v>HospRevBo4</v>
          </cell>
          <cell r="E2356">
            <v>367</v>
          </cell>
          <cell r="F2356" t="str">
            <v>A</v>
          </cell>
          <cell r="G2356" t="str">
            <v>L</v>
          </cell>
          <cell r="H2356" t="str">
            <v>N</v>
          </cell>
          <cell r="I2356" t="str">
            <v>LNA</v>
          </cell>
          <cell r="J2356">
            <v>0</v>
          </cell>
          <cell r="K2356">
            <v>0</v>
          </cell>
          <cell r="L2356" t="str">
            <v xml:space="preserve"> </v>
          </cell>
          <cell r="M2356" t="str">
            <v xml:space="preserve"> </v>
          </cell>
          <cell r="N2356">
            <v>0</v>
          </cell>
          <cell r="O2356" t="str">
            <v xml:space="preserve"> </v>
          </cell>
          <cell r="P2356">
            <v>0</v>
          </cell>
          <cell r="Q2356">
            <v>0</v>
          </cell>
          <cell r="R2356" t="str">
            <v xml:space="preserve"> </v>
          </cell>
          <cell r="S2356" t="str">
            <v xml:space="preserve"> </v>
          </cell>
        </row>
        <row r="2357">
          <cell r="B2357">
            <v>261030</v>
          </cell>
          <cell r="C2357" t="str">
            <v>HospRevBondsSeries02DVar WI</v>
          </cell>
          <cell r="D2357" t="str">
            <v>HospRevBo5</v>
          </cell>
          <cell r="E2357">
            <v>367</v>
          </cell>
          <cell r="F2357" t="str">
            <v>A</v>
          </cell>
          <cell r="G2357" t="str">
            <v>L</v>
          </cell>
          <cell r="H2357" t="str">
            <v>N</v>
          </cell>
          <cell r="I2357" t="str">
            <v>LNA</v>
          </cell>
          <cell r="J2357">
            <v>0</v>
          </cell>
          <cell r="K2357">
            <v>0</v>
          </cell>
          <cell r="L2357" t="str">
            <v xml:space="preserve"> </v>
          </cell>
          <cell r="M2357" t="str">
            <v xml:space="preserve"> </v>
          </cell>
          <cell r="N2357">
            <v>0</v>
          </cell>
          <cell r="O2357" t="str">
            <v xml:space="preserve"> </v>
          </cell>
          <cell r="P2357">
            <v>0</v>
          </cell>
          <cell r="Q2357">
            <v>0</v>
          </cell>
          <cell r="R2357" t="str">
            <v xml:space="preserve"> </v>
          </cell>
          <cell r="S2357" t="str">
            <v xml:space="preserve"> </v>
          </cell>
        </row>
        <row r="2358">
          <cell r="B2358">
            <v>261035</v>
          </cell>
          <cell r="C2358" t="str">
            <v>HospRevBondsSeries02EVar diana</v>
          </cell>
          <cell r="D2358" t="str">
            <v>HospRevBo6</v>
          </cell>
          <cell r="E2358">
            <v>367</v>
          </cell>
          <cell r="F2358" t="str">
            <v>A</v>
          </cell>
          <cell r="G2358" t="str">
            <v>L</v>
          </cell>
          <cell r="H2358" t="str">
            <v>N</v>
          </cell>
          <cell r="I2358" t="str">
            <v>LNA</v>
          </cell>
          <cell r="J2358">
            <v>0</v>
          </cell>
          <cell r="K2358">
            <v>0</v>
          </cell>
          <cell r="L2358" t="str">
            <v xml:space="preserve"> </v>
          </cell>
          <cell r="M2358" t="str">
            <v xml:space="preserve"> </v>
          </cell>
          <cell r="N2358">
            <v>0</v>
          </cell>
          <cell r="O2358" t="str">
            <v xml:space="preserve"> </v>
          </cell>
          <cell r="P2358">
            <v>0</v>
          </cell>
          <cell r="Q2358">
            <v>0</v>
          </cell>
          <cell r="R2358" t="str">
            <v xml:space="preserve"> </v>
          </cell>
          <cell r="S2358" t="str">
            <v xml:space="preserve"> </v>
          </cell>
        </row>
        <row r="2359">
          <cell r="B2359">
            <v>261040</v>
          </cell>
          <cell r="C2359" t="str">
            <v>HospRevBondsSeries02FFix diana</v>
          </cell>
          <cell r="D2359" t="str">
            <v>HospRevBo7</v>
          </cell>
          <cell r="E2359">
            <v>367</v>
          </cell>
          <cell r="F2359" t="str">
            <v>A</v>
          </cell>
          <cell r="G2359" t="str">
            <v>L</v>
          </cell>
          <cell r="H2359" t="str">
            <v>N</v>
          </cell>
          <cell r="I2359" t="str">
            <v>LNA</v>
          </cell>
          <cell r="J2359">
            <v>0</v>
          </cell>
          <cell r="K2359">
            <v>0</v>
          </cell>
          <cell r="L2359" t="str">
            <v xml:space="preserve"> </v>
          </cell>
          <cell r="M2359" t="str">
            <v xml:space="preserve"> </v>
          </cell>
          <cell r="N2359">
            <v>0</v>
          </cell>
          <cell r="O2359" t="str">
            <v xml:space="preserve"> </v>
          </cell>
          <cell r="P2359">
            <v>0</v>
          </cell>
          <cell r="Q2359">
            <v>0</v>
          </cell>
          <cell r="R2359" t="str">
            <v xml:space="preserve"> </v>
          </cell>
          <cell r="S2359" t="str">
            <v xml:space="preserve"> </v>
          </cell>
        </row>
        <row r="2360">
          <cell r="B2360">
            <v>261045</v>
          </cell>
          <cell r="C2360" t="str">
            <v>HospRevBondsSeries0308BAuctID</v>
          </cell>
          <cell r="D2360" t="str">
            <v>HospRevBo8</v>
          </cell>
          <cell r="E2360">
            <v>367</v>
          </cell>
          <cell r="F2360" t="str">
            <v>A</v>
          </cell>
          <cell r="G2360" t="str">
            <v>L</v>
          </cell>
          <cell r="H2360" t="str">
            <v>N</v>
          </cell>
          <cell r="I2360" t="str">
            <v>LNA</v>
          </cell>
          <cell r="J2360">
            <v>0</v>
          </cell>
          <cell r="K2360">
            <v>0</v>
          </cell>
          <cell r="L2360" t="str">
            <v xml:space="preserve"> </v>
          </cell>
          <cell r="M2360" t="str">
            <v xml:space="preserve"> </v>
          </cell>
          <cell r="N2360">
            <v>0</v>
          </cell>
          <cell r="O2360" t="str">
            <v xml:space="preserve"> </v>
          </cell>
          <cell r="P2360">
            <v>0</v>
          </cell>
          <cell r="Q2360">
            <v>0</v>
          </cell>
          <cell r="R2360" t="str">
            <v xml:space="preserve"> </v>
          </cell>
          <cell r="S2360" t="str">
            <v xml:space="preserve"> </v>
          </cell>
        </row>
        <row r="2361">
          <cell r="B2361">
            <v>261050</v>
          </cell>
          <cell r="C2361" t="str">
            <v>HospRevBondsSeries0308BAuct dy</v>
          </cell>
          <cell r="D2361" t="str">
            <v>HospRevBo9</v>
          </cell>
          <cell r="E2361">
            <v>367</v>
          </cell>
          <cell r="F2361" t="str">
            <v>A</v>
          </cell>
          <cell r="G2361" t="str">
            <v>L</v>
          </cell>
          <cell r="H2361" t="str">
            <v>N</v>
          </cell>
          <cell r="I2361" t="str">
            <v>LNA</v>
          </cell>
          <cell r="J2361">
            <v>0</v>
          </cell>
          <cell r="K2361">
            <v>0</v>
          </cell>
          <cell r="L2361" t="str">
            <v xml:space="preserve"> </v>
          </cell>
          <cell r="M2361" t="str">
            <v xml:space="preserve"> </v>
          </cell>
          <cell r="N2361">
            <v>0</v>
          </cell>
          <cell r="O2361" t="str">
            <v xml:space="preserve"> </v>
          </cell>
          <cell r="P2361">
            <v>0</v>
          </cell>
          <cell r="Q2361">
            <v>0</v>
          </cell>
          <cell r="R2361" t="str">
            <v xml:space="preserve"> </v>
          </cell>
          <cell r="S2361" t="str">
            <v xml:space="preserve"> </v>
          </cell>
        </row>
        <row r="2362">
          <cell r="B2362">
            <v>261055</v>
          </cell>
          <cell r="C2362" t="str">
            <v>HospRevBondsSeries0308BAuctMI</v>
          </cell>
          <cell r="D2362" t="str">
            <v>HospRevB10</v>
          </cell>
          <cell r="E2362">
            <v>367</v>
          </cell>
          <cell r="F2362" t="str">
            <v>A</v>
          </cell>
          <cell r="G2362" t="str">
            <v>L</v>
          </cell>
          <cell r="H2362" t="str">
            <v>N</v>
          </cell>
          <cell r="I2362" t="str">
            <v>LNA</v>
          </cell>
          <cell r="J2362">
            <v>0</v>
          </cell>
          <cell r="K2362">
            <v>0</v>
          </cell>
          <cell r="L2362" t="str">
            <v xml:space="preserve"> </v>
          </cell>
          <cell r="M2362" t="str">
            <v xml:space="preserve"> </v>
          </cell>
          <cell r="N2362">
            <v>0</v>
          </cell>
          <cell r="O2362" t="str">
            <v xml:space="preserve"> </v>
          </cell>
          <cell r="P2362">
            <v>0</v>
          </cell>
          <cell r="Q2362">
            <v>0</v>
          </cell>
          <cell r="R2362" t="str">
            <v xml:space="preserve"> </v>
          </cell>
          <cell r="S2362" t="str">
            <v xml:space="preserve"> </v>
          </cell>
        </row>
        <row r="2363">
          <cell r="B2363">
            <v>261060</v>
          </cell>
          <cell r="C2363" t="str">
            <v>HospRevBondsSeries0308BAuctMo</v>
          </cell>
          <cell r="D2363" t="str">
            <v>HospRevB11</v>
          </cell>
          <cell r="E2363">
            <v>367</v>
          </cell>
          <cell r="F2363" t="str">
            <v>A</v>
          </cell>
          <cell r="G2363" t="str">
            <v>L</v>
          </cell>
          <cell r="H2363" t="str">
            <v>N</v>
          </cell>
          <cell r="I2363" t="str">
            <v>LNA</v>
          </cell>
          <cell r="J2363">
            <v>0</v>
          </cell>
          <cell r="K2363">
            <v>0</v>
          </cell>
          <cell r="L2363" t="str">
            <v xml:space="preserve"> </v>
          </cell>
          <cell r="M2363" t="str">
            <v xml:space="preserve"> </v>
          </cell>
          <cell r="N2363">
            <v>0</v>
          </cell>
          <cell r="O2363" t="str">
            <v xml:space="preserve"> </v>
          </cell>
          <cell r="P2363">
            <v>0</v>
          </cell>
          <cell r="Q2363">
            <v>0</v>
          </cell>
          <cell r="R2363" t="str">
            <v xml:space="preserve"> </v>
          </cell>
          <cell r="S2363" t="str">
            <v xml:space="preserve"> </v>
          </cell>
        </row>
        <row r="2364">
          <cell r="B2364">
            <v>261065</v>
          </cell>
          <cell r="C2364" t="str">
            <v>HospRevBondsSeries03AFixFla</v>
          </cell>
          <cell r="D2364" t="str">
            <v>HospRevB12</v>
          </cell>
          <cell r="E2364">
            <v>367</v>
          </cell>
          <cell r="F2364" t="str">
            <v>A</v>
          </cell>
          <cell r="G2364" t="str">
            <v>L</v>
          </cell>
          <cell r="H2364" t="str">
            <v>N</v>
          </cell>
          <cell r="I2364" t="str">
            <v>LNA</v>
          </cell>
          <cell r="J2364">
            <v>0</v>
          </cell>
          <cell r="K2364">
            <v>0</v>
          </cell>
          <cell r="L2364" t="str">
            <v xml:space="preserve"> </v>
          </cell>
          <cell r="M2364" t="str">
            <v xml:space="preserve"> </v>
          </cell>
          <cell r="N2364">
            <v>0</v>
          </cell>
          <cell r="O2364" t="str">
            <v xml:space="preserve"> </v>
          </cell>
          <cell r="P2364">
            <v>0</v>
          </cell>
          <cell r="Q2364">
            <v>0</v>
          </cell>
          <cell r="R2364" t="str">
            <v xml:space="preserve"> </v>
          </cell>
          <cell r="S2364" t="str">
            <v xml:space="preserve"> </v>
          </cell>
        </row>
        <row r="2365">
          <cell r="B2365">
            <v>261070</v>
          </cell>
          <cell r="C2365" t="str">
            <v>HospRevBondsSrs05AAuctionAla</v>
          </cell>
          <cell r="D2365" t="str">
            <v>HospRevB13</v>
          </cell>
          <cell r="E2365">
            <v>367</v>
          </cell>
          <cell r="F2365" t="str">
            <v>A</v>
          </cell>
          <cell r="G2365" t="str">
            <v>L</v>
          </cell>
          <cell r="H2365" t="str">
            <v>N</v>
          </cell>
          <cell r="I2365" t="str">
            <v>LNA</v>
          </cell>
          <cell r="J2365">
            <v>0</v>
          </cell>
          <cell r="K2365">
            <v>0</v>
          </cell>
          <cell r="L2365" t="str">
            <v xml:space="preserve"> </v>
          </cell>
          <cell r="M2365" t="str">
            <v xml:space="preserve"> </v>
          </cell>
          <cell r="N2365">
            <v>0</v>
          </cell>
          <cell r="O2365" t="str">
            <v xml:space="preserve"> </v>
          </cell>
          <cell r="P2365">
            <v>0</v>
          </cell>
          <cell r="Q2365">
            <v>0</v>
          </cell>
          <cell r="R2365" t="str">
            <v xml:space="preserve"> </v>
          </cell>
          <cell r="S2365" t="str">
            <v xml:space="preserve"> </v>
          </cell>
        </row>
        <row r="2366">
          <cell r="B2366">
            <v>261075</v>
          </cell>
          <cell r="C2366" t="str">
            <v>HospRevBondsSeries05AAuctionIN</v>
          </cell>
          <cell r="D2366" t="str">
            <v>HospRevB14</v>
          </cell>
          <cell r="E2366">
            <v>367</v>
          </cell>
          <cell r="F2366" t="str">
            <v>A</v>
          </cell>
          <cell r="G2366" t="str">
            <v>L</v>
          </cell>
          <cell r="H2366" t="str">
            <v>N</v>
          </cell>
          <cell r="I2366" t="str">
            <v>LNA</v>
          </cell>
          <cell r="J2366">
            <v>0</v>
          </cell>
          <cell r="K2366">
            <v>0</v>
          </cell>
          <cell r="L2366" t="str">
            <v xml:space="preserve"> </v>
          </cell>
          <cell r="M2366" t="str">
            <v xml:space="preserve"> </v>
          </cell>
          <cell r="N2366">
            <v>0</v>
          </cell>
          <cell r="O2366" t="str">
            <v xml:space="preserve"> </v>
          </cell>
          <cell r="P2366">
            <v>0</v>
          </cell>
          <cell r="Q2366">
            <v>0</v>
          </cell>
          <cell r="R2366" t="str">
            <v xml:space="preserve"> </v>
          </cell>
          <cell r="S2366" t="str">
            <v xml:space="preserve"> </v>
          </cell>
        </row>
        <row r="2367">
          <cell r="B2367">
            <v>261080</v>
          </cell>
          <cell r="C2367" t="str">
            <v>HospRevBondsSeries05AAuctionMI</v>
          </cell>
          <cell r="D2367" t="str">
            <v>HospRevB15</v>
          </cell>
          <cell r="E2367">
            <v>367</v>
          </cell>
          <cell r="F2367" t="str">
            <v>A</v>
          </cell>
          <cell r="G2367" t="str">
            <v>L</v>
          </cell>
          <cell r="H2367" t="str">
            <v>N</v>
          </cell>
          <cell r="I2367" t="str">
            <v>LNA</v>
          </cell>
          <cell r="J2367">
            <v>0</v>
          </cell>
          <cell r="K2367">
            <v>0</v>
          </cell>
          <cell r="L2367" t="str">
            <v xml:space="preserve"> </v>
          </cell>
          <cell r="M2367" t="str">
            <v xml:space="preserve"> </v>
          </cell>
          <cell r="N2367">
            <v>0</v>
          </cell>
          <cell r="O2367" t="str">
            <v xml:space="preserve"> </v>
          </cell>
          <cell r="P2367">
            <v>0</v>
          </cell>
          <cell r="Q2367">
            <v>0</v>
          </cell>
          <cell r="R2367" t="str">
            <v xml:space="preserve"> </v>
          </cell>
          <cell r="S2367" t="str">
            <v xml:space="preserve"> </v>
          </cell>
        </row>
        <row r="2368">
          <cell r="B2368">
            <v>261085</v>
          </cell>
          <cell r="C2368" t="str">
            <v>Hosp Rev Bonds Series 06 EIPBs</v>
          </cell>
          <cell r="D2368" t="str">
            <v>Hosp Rev B</v>
          </cell>
          <cell r="E2368">
            <v>367</v>
          </cell>
          <cell r="F2368" t="str">
            <v>A</v>
          </cell>
          <cell r="G2368" t="str">
            <v>L</v>
          </cell>
          <cell r="H2368" t="str">
            <v>N</v>
          </cell>
          <cell r="I2368" t="str">
            <v>LNA</v>
          </cell>
          <cell r="J2368">
            <v>0</v>
          </cell>
          <cell r="K2368">
            <v>0</v>
          </cell>
          <cell r="L2368" t="str">
            <v xml:space="preserve"> </v>
          </cell>
          <cell r="M2368" t="str">
            <v xml:space="preserve"> </v>
          </cell>
          <cell r="N2368">
            <v>0</v>
          </cell>
          <cell r="O2368" t="str">
            <v xml:space="preserve"> </v>
          </cell>
          <cell r="P2368">
            <v>0</v>
          </cell>
          <cell r="Q2368">
            <v>0</v>
          </cell>
          <cell r="R2368" t="str">
            <v xml:space="preserve"> </v>
          </cell>
          <cell r="S2368" t="str">
            <v xml:space="preserve"> </v>
          </cell>
        </row>
        <row r="2369">
          <cell r="B2369">
            <v>261090</v>
          </cell>
          <cell r="C2369" t="str">
            <v>HospRevBondsSeries06Alabama</v>
          </cell>
          <cell r="D2369" t="str">
            <v>HospRevB16</v>
          </cell>
          <cell r="E2369">
            <v>367</v>
          </cell>
          <cell r="F2369" t="str">
            <v>A</v>
          </cell>
          <cell r="G2369" t="str">
            <v>L</v>
          </cell>
          <cell r="H2369" t="str">
            <v>N</v>
          </cell>
          <cell r="I2369" t="str">
            <v>LNA</v>
          </cell>
          <cell r="J2369">
            <v>0</v>
          </cell>
          <cell r="K2369">
            <v>0</v>
          </cell>
          <cell r="L2369" t="str">
            <v xml:space="preserve"> </v>
          </cell>
          <cell r="M2369" t="str">
            <v xml:space="preserve"> </v>
          </cell>
          <cell r="N2369">
            <v>0</v>
          </cell>
          <cell r="O2369" t="str">
            <v xml:space="preserve"> </v>
          </cell>
          <cell r="P2369">
            <v>0</v>
          </cell>
          <cell r="Q2369">
            <v>0</v>
          </cell>
          <cell r="R2369" t="str">
            <v xml:space="preserve"> </v>
          </cell>
          <cell r="S2369" t="str">
            <v xml:space="preserve"> </v>
          </cell>
        </row>
        <row r="2370">
          <cell r="B2370">
            <v>261095</v>
          </cell>
          <cell r="C2370" t="str">
            <v>Hosp Rev Bonds Series 06 diana</v>
          </cell>
          <cell r="D2370" t="str">
            <v>Hosp Rev 1</v>
          </cell>
          <cell r="E2370">
            <v>367</v>
          </cell>
          <cell r="F2370" t="str">
            <v>A</v>
          </cell>
          <cell r="G2370" t="str">
            <v>L</v>
          </cell>
          <cell r="H2370" t="str">
            <v>N</v>
          </cell>
          <cell r="I2370" t="str">
            <v>LNA</v>
          </cell>
          <cell r="J2370">
            <v>0</v>
          </cell>
          <cell r="K2370">
            <v>0</v>
          </cell>
          <cell r="L2370" t="str">
            <v xml:space="preserve"> </v>
          </cell>
          <cell r="M2370" t="str">
            <v xml:space="preserve"> </v>
          </cell>
          <cell r="N2370">
            <v>0</v>
          </cell>
          <cell r="O2370" t="str">
            <v xml:space="preserve"> </v>
          </cell>
          <cell r="P2370">
            <v>0</v>
          </cell>
          <cell r="Q2370">
            <v>0</v>
          </cell>
          <cell r="R2370" t="str">
            <v xml:space="preserve"> </v>
          </cell>
          <cell r="S2370" t="str">
            <v xml:space="preserve"> </v>
          </cell>
        </row>
        <row r="2371">
          <cell r="B2371">
            <v>261100</v>
          </cell>
          <cell r="C2371" t="str">
            <v>Hosp Rev Bonds Series 06 WI</v>
          </cell>
          <cell r="D2371" t="str">
            <v>Hosp Rev 2</v>
          </cell>
          <cell r="E2371">
            <v>367</v>
          </cell>
          <cell r="F2371" t="str">
            <v>A</v>
          </cell>
          <cell r="G2371" t="str">
            <v>L</v>
          </cell>
          <cell r="H2371" t="str">
            <v>N</v>
          </cell>
          <cell r="I2371" t="str">
            <v>LNA</v>
          </cell>
          <cell r="J2371">
            <v>0</v>
          </cell>
          <cell r="K2371">
            <v>0</v>
          </cell>
          <cell r="L2371" t="str">
            <v xml:space="preserve"> </v>
          </cell>
          <cell r="M2371" t="str">
            <v xml:space="preserve"> </v>
          </cell>
          <cell r="N2371">
            <v>0</v>
          </cell>
          <cell r="O2371" t="str">
            <v xml:space="preserve"> </v>
          </cell>
          <cell r="P2371">
            <v>0</v>
          </cell>
          <cell r="Q2371">
            <v>0</v>
          </cell>
          <cell r="R2371" t="str">
            <v xml:space="preserve"> </v>
          </cell>
          <cell r="S2371" t="str">
            <v xml:space="preserve"> </v>
          </cell>
        </row>
        <row r="2372">
          <cell r="B2372">
            <v>261105</v>
          </cell>
          <cell r="C2372" t="str">
            <v>HospRevBondsSeries99AFixedAust</v>
          </cell>
          <cell r="D2372" t="str">
            <v>HospRevB17</v>
          </cell>
          <cell r="E2372">
            <v>367</v>
          </cell>
          <cell r="F2372" t="str">
            <v>A</v>
          </cell>
          <cell r="G2372" t="str">
            <v>L</v>
          </cell>
          <cell r="H2372" t="str">
            <v>N</v>
          </cell>
          <cell r="I2372" t="str">
            <v>LNA</v>
          </cell>
          <cell r="J2372">
            <v>0</v>
          </cell>
          <cell r="K2372">
            <v>0</v>
          </cell>
          <cell r="L2372" t="str">
            <v xml:space="preserve"> </v>
          </cell>
          <cell r="M2372" t="str">
            <v xml:space="preserve"> </v>
          </cell>
          <cell r="N2372">
            <v>0</v>
          </cell>
          <cell r="O2372" t="str">
            <v xml:space="preserve"> </v>
          </cell>
          <cell r="P2372">
            <v>0</v>
          </cell>
          <cell r="Q2372">
            <v>0</v>
          </cell>
          <cell r="R2372" t="str">
            <v xml:space="preserve"> </v>
          </cell>
          <cell r="S2372" t="str">
            <v xml:space="preserve"> </v>
          </cell>
        </row>
        <row r="2373">
          <cell r="B2373">
            <v>261110</v>
          </cell>
          <cell r="C2373" t="str">
            <v>HospRevBondsSeries99AFixedMI</v>
          </cell>
          <cell r="D2373" t="str">
            <v>HospRevB18</v>
          </cell>
          <cell r="E2373">
            <v>367</v>
          </cell>
          <cell r="F2373" t="str">
            <v>A</v>
          </cell>
          <cell r="G2373" t="str">
            <v>L</v>
          </cell>
          <cell r="H2373" t="str">
            <v>N</v>
          </cell>
          <cell r="I2373" t="str">
            <v>LNA</v>
          </cell>
          <cell r="J2373">
            <v>0</v>
          </cell>
          <cell r="K2373">
            <v>0</v>
          </cell>
          <cell r="L2373" t="str">
            <v xml:space="preserve"> </v>
          </cell>
          <cell r="M2373" t="str">
            <v xml:space="preserve"> </v>
          </cell>
          <cell r="N2373">
            <v>0</v>
          </cell>
          <cell r="O2373" t="str">
            <v xml:space="preserve"> </v>
          </cell>
          <cell r="P2373">
            <v>0</v>
          </cell>
          <cell r="Q2373">
            <v>0</v>
          </cell>
          <cell r="R2373" t="str">
            <v xml:space="preserve"> </v>
          </cell>
          <cell r="S2373" t="str">
            <v xml:space="preserve"> </v>
          </cell>
        </row>
        <row r="2374">
          <cell r="B2374">
            <v>261115</v>
          </cell>
          <cell r="C2374" t="str">
            <v>HospRevBondsSrs99AFixedPottsvi</v>
          </cell>
          <cell r="D2374" t="str">
            <v>HospRevB19</v>
          </cell>
          <cell r="E2374">
            <v>367</v>
          </cell>
          <cell r="F2374" t="str">
            <v>A</v>
          </cell>
          <cell r="G2374" t="str">
            <v>L</v>
          </cell>
          <cell r="H2374" t="str">
            <v>N</v>
          </cell>
          <cell r="I2374" t="str">
            <v>LNA</v>
          </cell>
          <cell r="J2374">
            <v>0</v>
          </cell>
          <cell r="K2374">
            <v>0</v>
          </cell>
          <cell r="L2374" t="str">
            <v xml:space="preserve"> </v>
          </cell>
          <cell r="M2374" t="str">
            <v xml:space="preserve"> </v>
          </cell>
          <cell r="N2374">
            <v>0</v>
          </cell>
          <cell r="O2374" t="str">
            <v xml:space="preserve"> </v>
          </cell>
          <cell r="P2374">
            <v>0</v>
          </cell>
          <cell r="Q2374">
            <v>0</v>
          </cell>
          <cell r="R2374" t="str">
            <v xml:space="preserve"> </v>
          </cell>
          <cell r="S2374" t="str">
            <v xml:space="preserve"> </v>
          </cell>
        </row>
        <row r="2375">
          <cell r="B2375">
            <v>261120</v>
          </cell>
          <cell r="C2375" t="str">
            <v>HospRevBondsSeries99AFixedWaco</v>
          </cell>
          <cell r="D2375" t="str">
            <v>HospRevB20</v>
          </cell>
          <cell r="E2375">
            <v>367</v>
          </cell>
          <cell r="F2375" t="str">
            <v>A</v>
          </cell>
          <cell r="G2375" t="str">
            <v>L</v>
          </cell>
          <cell r="H2375" t="str">
            <v>N</v>
          </cell>
          <cell r="I2375" t="str">
            <v>LNA</v>
          </cell>
          <cell r="J2375">
            <v>0</v>
          </cell>
          <cell r="K2375">
            <v>0</v>
          </cell>
          <cell r="L2375" t="str">
            <v xml:space="preserve"> </v>
          </cell>
          <cell r="M2375" t="str">
            <v xml:space="preserve"> </v>
          </cell>
          <cell r="N2375">
            <v>0</v>
          </cell>
          <cell r="O2375" t="str">
            <v xml:space="preserve"> </v>
          </cell>
          <cell r="P2375">
            <v>0</v>
          </cell>
          <cell r="Q2375">
            <v>0</v>
          </cell>
          <cell r="R2375" t="str">
            <v xml:space="preserve"> </v>
          </cell>
          <cell r="S2375" t="str">
            <v xml:space="preserve"> </v>
          </cell>
        </row>
        <row r="2376">
          <cell r="B2376">
            <v>261125</v>
          </cell>
          <cell r="C2376" t="str">
            <v>HospRevBondsSeries99BFixedMI</v>
          </cell>
          <cell r="D2376" t="str">
            <v>HospRevB21</v>
          </cell>
          <cell r="E2376">
            <v>367</v>
          </cell>
          <cell r="F2376" t="str">
            <v>A</v>
          </cell>
          <cell r="G2376" t="str">
            <v>L</v>
          </cell>
          <cell r="H2376" t="str">
            <v>N</v>
          </cell>
          <cell r="I2376" t="str">
            <v>LNA</v>
          </cell>
          <cell r="J2376">
            <v>0</v>
          </cell>
          <cell r="K2376">
            <v>0</v>
          </cell>
          <cell r="L2376" t="str">
            <v xml:space="preserve"> </v>
          </cell>
          <cell r="M2376" t="str">
            <v xml:space="preserve"> </v>
          </cell>
          <cell r="N2376">
            <v>0</v>
          </cell>
          <cell r="O2376" t="str">
            <v xml:space="preserve"> </v>
          </cell>
          <cell r="P2376">
            <v>0</v>
          </cell>
          <cell r="Q2376">
            <v>0</v>
          </cell>
          <cell r="R2376" t="str">
            <v xml:space="preserve"> </v>
          </cell>
          <cell r="S2376" t="str">
            <v xml:space="preserve"> </v>
          </cell>
        </row>
        <row r="2377">
          <cell r="B2377">
            <v>261130</v>
          </cell>
          <cell r="C2377" t="str">
            <v>HospRevBondsSeries99BVarCT</v>
          </cell>
          <cell r="D2377" t="str">
            <v>HospRevB22</v>
          </cell>
          <cell r="E2377">
            <v>367</v>
          </cell>
          <cell r="F2377" t="str">
            <v>A</v>
          </cell>
          <cell r="G2377" t="str">
            <v>L</v>
          </cell>
          <cell r="H2377" t="str">
            <v>N</v>
          </cell>
          <cell r="I2377" t="str">
            <v>LNA</v>
          </cell>
          <cell r="J2377">
            <v>0</v>
          </cell>
          <cell r="K2377">
            <v>0</v>
          </cell>
          <cell r="L2377" t="str">
            <v xml:space="preserve"> </v>
          </cell>
          <cell r="M2377" t="str">
            <v xml:space="preserve"> </v>
          </cell>
          <cell r="N2377">
            <v>0</v>
          </cell>
          <cell r="O2377" t="str">
            <v xml:space="preserve"> </v>
          </cell>
          <cell r="P2377">
            <v>0</v>
          </cell>
          <cell r="Q2377">
            <v>0</v>
          </cell>
          <cell r="R2377" t="str">
            <v xml:space="preserve"> </v>
          </cell>
          <cell r="S2377" t="str">
            <v xml:space="preserve"> </v>
          </cell>
        </row>
        <row r="2378">
          <cell r="B2378">
            <v>261135</v>
          </cell>
          <cell r="C2378" t="str">
            <v>HospRevBondsSeries99BVarMI</v>
          </cell>
          <cell r="D2378" t="str">
            <v>HospRevB23</v>
          </cell>
          <cell r="E2378">
            <v>367</v>
          </cell>
          <cell r="F2378" t="str">
            <v>A</v>
          </cell>
          <cell r="G2378" t="str">
            <v>L</v>
          </cell>
          <cell r="H2378" t="str">
            <v>N</v>
          </cell>
          <cell r="I2378" t="str">
            <v>LNA</v>
          </cell>
          <cell r="J2378">
            <v>0</v>
          </cell>
          <cell r="K2378">
            <v>0</v>
          </cell>
          <cell r="L2378" t="str">
            <v xml:space="preserve"> </v>
          </cell>
          <cell r="M2378" t="str">
            <v xml:space="preserve"> </v>
          </cell>
          <cell r="N2378">
            <v>0</v>
          </cell>
          <cell r="O2378" t="str">
            <v xml:space="preserve"> </v>
          </cell>
          <cell r="P2378">
            <v>0</v>
          </cell>
          <cell r="Q2378">
            <v>0</v>
          </cell>
          <cell r="R2378" t="str">
            <v xml:space="preserve"> </v>
          </cell>
          <cell r="S2378" t="str">
            <v xml:space="preserve"> </v>
          </cell>
        </row>
        <row r="2379">
          <cell r="B2379">
            <v>261140</v>
          </cell>
          <cell r="C2379" t="str">
            <v>HospRevBondsSeries99DFixedID</v>
          </cell>
          <cell r="D2379" t="str">
            <v>HospRevB24</v>
          </cell>
          <cell r="E2379">
            <v>367</v>
          </cell>
          <cell r="F2379" t="str">
            <v>A</v>
          </cell>
          <cell r="G2379" t="str">
            <v>L</v>
          </cell>
          <cell r="H2379" t="str">
            <v>N</v>
          </cell>
          <cell r="I2379" t="str">
            <v>LNA</v>
          </cell>
          <cell r="J2379">
            <v>0</v>
          </cell>
          <cell r="K2379">
            <v>0</v>
          </cell>
          <cell r="L2379" t="str">
            <v xml:space="preserve"> </v>
          </cell>
          <cell r="M2379" t="str">
            <v xml:space="preserve"> </v>
          </cell>
          <cell r="N2379">
            <v>0</v>
          </cell>
          <cell r="O2379" t="str">
            <v xml:space="preserve"> </v>
          </cell>
          <cell r="P2379">
            <v>0</v>
          </cell>
          <cell r="Q2379">
            <v>0</v>
          </cell>
          <cell r="R2379" t="str">
            <v xml:space="preserve"> </v>
          </cell>
          <cell r="S2379" t="str">
            <v xml:space="preserve"> </v>
          </cell>
        </row>
        <row r="2380">
          <cell r="B2380">
            <v>261145</v>
          </cell>
          <cell r="C2380" t="str">
            <v>Hosp Rev Bonds Subordated Debt</v>
          </cell>
          <cell r="D2380" t="str">
            <v>Hosp Rev 3</v>
          </cell>
          <cell r="E2380">
            <v>367</v>
          </cell>
          <cell r="F2380" t="str">
            <v>A</v>
          </cell>
          <cell r="G2380" t="str">
            <v>L</v>
          </cell>
          <cell r="H2380" t="str">
            <v>N</v>
          </cell>
          <cell r="I2380" t="str">
            <v>LNA</v>
          </cell>
          <cell r="J2380">
            <v>0</v>
          </cell>
          <cell r="K2380">
            <v>0</v>
          </cell>
          <cell r="L2380" t="str">
            <v xml:space="preserve"> </v>
          </cell>
          <cell r="M2380" t="str">
            <v xml:space="preserve"> </v>
          </cell>
          <cell r="N2380">
            <v>0</v>
          </cell>
          <cell r="O2380" t="str">
            <v xml:space="preserve"> </v>
          </cell>
          <cell r="P2380">
            <v>0</v>
          </cell>
          <cell r="Q2380">
            <v>0</v>
          </cell>
          <cell r="R2380" t="str">
            <v xml:space="preserve"> </v>
          </cell>
          <cell r="S2380" t="str">
            <v xml:space="preserve"> </v>
          </cell>
        </row>
        <row r="2381">
          <cell r="B2381">
            <v>261146</v>
          </cell>
          <cell r="C2381" t="str">
            <v>CDMSSeries10AFixedCT</v>
          </cell>
          <cell r="D2381" t="str">
            <v>CDMSSeries</v>
          </cell>
          <cell r="E2381">
            <v>367</v>
          </cell>
          <cell r="F2381" t="str">
            <v>A</v>
          </cell>
          <cell r="G2381" t="str">
            <v>L</v>
          </cell>
          <cell r="H2381" t="str">
            <v>N</v>
          </cell>
          <cell r="I2381" t="str">
            <v>LNA</v>
          </cell>
          <cell r="J2381">
            <v>0</v>
          </cell>
          <cell r="K2381">
            <v>0</v>
          </cell>
          <cell r="L2381" t="str">
            <v xml:space="preserve"> </v>
          </cell>
          <cell r="M2381" t="str">
            <v xml:space="preserve"> </v>
          </cell>
          <cell r="N2381">
            <v>0</v>
          </cell>
          <cell r="O2381" t="str">
            <v xml:space="preserve"> </v>
          </cell>
          <cell r="P2381">
            <v>0</v>
          </cell>
          <cell r="Q2381">
            <v>0</v>
          </cell>
          <cell r="R2381" t="str">
            <v xml:space="preserve"> </v>
          </cell>
          <cell r="S2381" t="str">
            <v xml:space="preserve"> </v>
          </cell>
        </row>
        <row r="2382">
          <cell r="B2382">
            <v>261147</v>
          </cell>
          <cell r="C2382" t="str">
            <v>CDMS Series 2010 Fixed MI 10B</v>
          </cell>
          <cell r="D2382" t="str">
            <v>CDMS Serie</v>
          </cell>
          <cell r="E2382">
            <v>367</v>
          </cell>
          <cell r="F2382" t="str">
            <v>A</v>
          </cell>
          <cell r="G2382" t="str">
            <v>L</v>
          </cell>
          <cell r="H2382" t="str">
            <v>N</v>
          </cell>
          <cell r="I2382" t="str">
            <v>LNA</v>
          </cell>
          <cell r="J2382">
            <v>0</v>
          </cell>
          <cell r="K2382">
            <v>0</v>
          </cell>
          <cell r="L2382" t="str">
            <v xml:space="preserve"> </v>
          </cell>
          <cell r="M2382" t="str">
            <v xml:space="preserve"> </v>
          </cell>
          <cell r="N2382">
            <v>0</v>
          </cell>
          <cell r="O2382" t="str">
            <v xml:space="preserve"> </v>
          </cell>
          <cell r="P2382">
            <v>0</v>
          </cell>
          <cell r="Q2382">
            <v>0</v>
          </cell>
          <cell r="R2382" t="str">
            <v xml:space="preserve"> </v>
          </cell>
          <cell r="S2382" t="str">
            <v xml:space="preserve"> </v>
          </cell>
        </row>
        <row r="2383">
          <cell r="B2383">
            <v>261148</v>
          </cell>
          <cell r="C2383" t="str">
            <v>CDMS Series 2010 Fixed TN 10C</v>
          </cell>
          <cell r="D2383" t="str">
            <v>CDMS10C</v>
          </cell>
          <cell r="E2383">
            <v>367</v>
          </cell>
          <cell r="F2383" t="str">
            <v>A</v>
          </cell>
          <cell r="G2383" t="str">
            <v>L</v>
          </cell>
          <cell r="H2383" t="str">
            <v>N</v>
          </cell>
          <cell r="I2383" t="str">
            <v>LNA</v>
          </cell>
          <cell r="J2383">
            <v>0</v>
          </cell>
          <cell r="K2383">
            <v>0</v>
          </cell>
          <cell r="L2383" t="str">
            <v xml:space="preserve"> </v>
          </cell>
          <cell r="M2383" t="str">
            <v xml:space="preserve"> </v>
          </cell>
          <cell r="N2383">
            <v>0</v>
          </cell>
          <cell r="O2383" t="str">
            <v xml:space="preserve"> </v>
          </cell>
          <cell r="P2383">
            <v>0</v>
          </cell>
          <cell r="Q2383">
            <v>0</v>
          </cell>
          <cell r="R2383" t="str">
            <v xml:space="preserve"> </v>
          </cell>
          <cell r="S2383" t="str">
            <v xml:space="preserve"> </v>
          </cell>
        </row>
        <row r="2384">
          <cell r="B2384">
            <v>261149</v>
          </cell>
          <cell r="C2384" t="str">
            <v>CDMS Series 2010 Fixed TX 10D</v>
          </cell>
          <cell r="D2384" t="str">
            <v>CDMS10D</v>
          </cell>
          <cell r="E2384">
            <v>367</v>
          </cell>
          <cell r="F2384" t="str">
            <v>A</v>
          </cell>
          <cell r="G2384" t="str">
            <v>L</v>
          </cell>
          <cell r="H2384" t="str">
            <v>N</v>
          </cell>
          <cell r="I2384" t="str">
            <v>LNA</v>
          </cell>
          <cell r="J2384">
            <v>0</v>
          </cell>
          <cell r="K2384">
            <v>0</v>
          </cell>
          <cell r="L2384" t="str">
            <v xml:space="preserve"> </v>
          </cell>
          <cell r="M2384" t="str">
            <v xml:space="preserve"> </v>
          </cell>
          <cell r="N2384">
            <v>0</v>
          </cell>
          <cell r="O2384" t="str">
            <v xml:space="preserve"> </v>
          </cell>
          <cell r="P2384">
            <v>0</v>
          </cell>
          <cell r="Q2384">
            <v>0</v>
          </cell>
          <cell r="R2384" t="str">
            <v xml:space="preserve"> </v>
          </cell>
          <cell r="S2384" t="str">
            <v xml:space="preserve"> </v>
          </cell>
        </row>
        <row r="2385">
          <cell r="B2385">
            <v>261150</v>
          </cell>
          <cell r="C2385" t="str">
            <v>CDMS Series 2010 Fixed WI 10E</v>
          </cell>
          <cell r="D2385" t="str">
            <v>CDMS10E</v>
          </cell>
          <cell r="E2385">
            <v>367</v>
          </cell>
          <cell r="F2385" t="str">
            <v>A</v>
          </cell>
          <cell r="G2385" t="str">
            <v>L</v>
          </cell>
          <cell r="H2385" t="str">
            <v>N</v>
          </cell>
          <cell r="I2385" t="str">
            <v>LNA</v>
          </cell>
          <cell r="J2385">
            <v>0</v>
          </cell>
          <cell r="K2385">
            <v>0</v>
          </cell>
          <cell r="L2385" t="str">
            <v xml:space="preserve"> </v>
          </cell>
          <cell r="M2385" t="str">
            <v xml:space="preserve"> </v>
          </cell>
          <cell r="N2385">
            <v>0</v>
          </cell>
          <cell r="O2385" t="str">
            <v xml:space="preserve"> </v>
          </cell>
          <cell r="P2385">
            <v>0</v>
          </cell>
          <cell r="Q2385">
            <v>0</v>
          </cell>
          <cell r="R2385" t="str">
            <v xml:space="preserve"> </v>
          </cell>
          <cell r="S2385" t="str">
            <v xml:space="preserve"> </v>
          </cell>
        </row>
        <row r="2386">
          <cell r="B2386">
            <v>261151</v>
          </cell>
          <cell r="C2386" t="str">
            <v>CDMS Series 2010 Var MI 10F1</v>
          </cell>
          <cell r="D2386" t="str">
            <v>CDMS10F1</v>
          </cell>
          <cell r="E2386">
            <v>367</v>
          </cell>
          <cell r="F2386" t="str">
            <v>A</v>
          </cell>
          <cell r="G2386" t="str">
            <v>L</v>
          </cell>
          <cell r="H2386" t="str">
            <v>N</v>
          </cell>
          <cell r="I2386" t="str">
            <v>LNA</v>
          </cell>
          <cell r="J2386">
            <v>0</v>
          </cell>
          <cell r="K2386">
            <v>0</v>
          </cell>
          <cell r="L2386" t="str">
            <v xml:space="preserve"> </v>
          </cell>
          <cell r="M2386" t="str">
            <v xml:space="preserve"> </v>
          </cell>
          <cell r="N2386">
            <v>0</v>
          </cell>
          <cell r="O2386" t="str">
            <v xml:space="preserve"> </v>
          </cell>
          <cell r="P2386">
            <v>0</v>
          </cell>
          <cell r="Q2386">
            <v>0</v>
          </cell>
          <cell r="R2386" t="str">
            <v xml:space="preserve"> </v>
          </cell>
          <cell r="S2386" t="str">
            <v xml:space="preserve"> </v>
          </cell>
        </row>
        <row r="2387">
          <cell r="B2387">
            <v>261152</v>
          </cell>
          <cell r="C2387" t="str">
            <v>CDMS Series 2010 Var MI 10F2</v>
          </cell>
          <cell r="D2387" t="str">
            <v>CDMS10F2</v>
          </cell>
          <cell r="E2387">
            <v>367</v>
          </cell>
          <cell r="F2387" t="str">
            <v>A</v>
          </cell>
          <cell r="G2387" t="str">
            <v>L</v>
          </cell>
          <cell r="H2387" t="str">
            <v>N</v>
          </cell>
          <cell r="I2387" t="str">
            <v>LNA</v>
          </cell>
          <cell r="J2387">
            <v>0</v>
          </cell>
          <cell r="K2387">
            <v>0</v>
          </cell>
          <cell r="L2387" t="str">
            <v xml:space="preserve"> </v>
          </cell>
          <cell r="M2387" t="str">
            <v xml:space="preserve"> </v>
          </cell>
          <cell r="N2387">
            <v>0</v>
          </cell>
          <cell r="O2387" t="str">
            <v xml:space="preserve"> </v>
          </cell>
          <cell r="P2387">
            <v>0</v>
          </cell>
          <cell r="Q2387">
            <v>0</v>
          </cell>
          <cell r="R2387" t="str">
            <v xml:space="preserve"> </v>
          </cell>
          <cell r="S2387" t="str">
            <v xml:space="preserve"> </v>
          </cell>
        </row>
        <row r="2388">
          <cell r="B2388">
            <v>261153</v>
          </cell>
          <cell r="C2388" t="str">
            <v>CDMS Series 2010 Var MI 10F3</v>
          </cell>
          <cell r="D2388" t="str">
            <v>CDMS10F3</v>
          </cell>
          <cell r="E2388">
            <v>367</v>
          </cell>
          <cell r="F2388" t="str">
            <v>A</v>
          </cell>
          <cell r="G2388" t="str">
            <v>L</v>
          </cell>
          <cell r="H2388" t="str">
            <v>N</v>
          </cell>
          <cell r="I2388" t="str">
            <v>LNA</v>
          </cell>
          <cell r="J2388">
            <v>0</v>
          </cell>
          <cell r="K2388">
            <v>0</v>
          </cell>
          <cell r="L2388" t="str">
            <v xml:space="preserve"> </v>
          </cell>
          <cell r="M2388" t="str">
            <v xml:space="preserve"> </v>
          </cell>
          <cell r="N2388">
            <v>0</v>
          </cell>
          <cell r="O2388" t="str">
            <v xml:space="preserve"> </v>
          </cell>
          <cell r="P2388">
            <v>0</v>
          </cell>
          <cell r="Q2388">
            <v>0</v>
          </cell>
          <cell r="R2388" t="str">
            <v xml:space="preserve"> </v>
          </cell>
          <cell r="S2388" t="str">
            <v xml:space="preserve"> </v>
          </cell>
        </row>
        <row r="2389">
          <cell r="B2389">
            <v>261154</v>
          </cell>
          <cell r="C2389" t="str">
            <v>CDMS Series 2010 Var MI 10F4</v>
          </cell>
          <cell r="D2389" t="str">
            <v>CDMS10F4</v>
          </cell>
          <cell r="E2389">
            <v>367</v>
          </cell>
          <cell r="F2389" t="str">
            <v>A</v>
          </cell>
          <cell r="G2389" t="str">
            <v>L</v>
          </cell>
          <cell r="H2389" t="str">
            <v>N</v>
          </cell>
          <cell r="I2389" t="str">
            <v>LNA</v>
          </cell>
          <cell r="J2389">
            <v>0</v>
          </cell>
          <cell r="K2389">
            <v>0</v>
          </cell>
          <cell r="L2389" t="str">
            <v xml:space="preserve"> </v>
          </cell>
          <cell r="M2389" t="str">
            <v xml:space="preserve"> </v>
          </cell>
          <cell r="N2389">
            <v>0</v>
          </cell>
          <cell r="O2389" t="str">
            <v xml:space="preserve"> </v>
          </cell>
          <cell r="P2389">
            <v>0</v>
          </cell>
          <cell r="Q2389">
            <v>0</v>
          </cell>
          <cell r="R2389" t="str">
            <v xml:space="preserve"> </v>
          </cell>
          <cell r="S2389" t="str">
            <v xml:space="preserve"> </v>
          </cell>
        </row>
        <row r="2390">
          <cell r="B2390">
            <v>261155</v>
          </cell>
          <cell r="C2390" t="str">
            <v>CDMS Series 2010 Var MI 10F5</v>
          </cell>
          <cell r="D2390" t="str">
            <v>CDMS10F5</v>
          </cell>
          <cell r="E2390">
            <v>367</v>
          </cell>
          <cell r="F2390" t="str">
            <v>A</v>
          </cell>
          <cell r="G2390" t="str">
            <v>L</v>
          </cell>
          <cell r="H2390" t="str">
            <v>N</v>
          </cell>
          <cell r="I2390" t="str">
            <v>LNA</v>
          </cell>
          <cell r="J2390">
            <v>0</v>
          </cell>
          <cell r="K2390">
            <v>0</v>
          </cell>
          <cell r="L2390" t="str">
            <v xml:space="preserve"> </v>
          </cell>
          <cell r="M2390" t="str">
            <v xml:space="preserve"> </v>
          </cell>
          <cell r="N2390">
            <v>0</v>
          </cell>
          <cell r="O2390" t="str">
            <v xml:space="preserve"> </v>
          </cell>
          <cell r="P2390">
            <v>0</v>
          </cell>
          <cell r="Q2390">
            <v>0</v>
          </cell>
          <cell r="R2390" t="str">
            <v xml:space="preserve"> </v>
          </cell>
          <cell r="S2390" t="str">
            <v xml:space="preserve"> </v>
          </cell>
        </row>
        <row r="2391">
          <cell r="B2391">
            <v>261156</v>
          </cell>
          <cell r="C2391" t="str">
            <v>CDMS Series 2010 Var MI 10F6</v>
          </cell>
          <cell r="D2391" t="str">
            <v>CDMS10F6</v>
          </cell>
          <cell r="E2391">
            <v>367</v>
          </cell>
          <cell r="F2391" t="str">
            <v>A</v>
          </cell>
          <cell r="G2391" t="str">
            <v>L</v>
          </cell>
          <cell r="H2391" t="str">
            <v>N</v>
          </cell>
          <cell r="I2391" t="str">
            <v>LNA</v>
          </cell>
          <cell r="J2391">
            <v>0</v>
          </cell>
          <cell r="K2391">
            <v>0</v>
          </cell>
          <cell r="L2391" t="str">
            <v xml:space="preserve"> </v>
          </cell>
          <cell r="M2391" t="str">
            <v xml:space="preserve"> </v>
          </cell>
          <cell r="N2391">
            <v>0</v>
          </cell>
          <cell r="O2391" t="str">
            <v xml:space="preserve"> </v>
          </cell>
          <cell r="P2391">
            <v>0</v>
          </cell>
          <cell r="Q2391">
            <v>0</v>
          </cell>
          <cell r="R2391" t="str">
            <v xml:space="preserve"> </v>
          </cell>
          <cell r="S2391" t="str">
            <v xml:space="preserve"> </v>
          </cell>
        </row>
        <row r="2392">
          <cell r="B2392">
            <v>261157</v>
          </cell>
          <cell r="C2392" t="str">
            <v>CDMS Series 2010 Var MI 10F7</v>
          </cell>
          <cell r="D2392" t="str">
            <v>CDMS10F7</v>
          </cell>
          <cell r="E2392">
            <v>367</v>
          </cell>
          <cell r="F2392" t="str">
            <v>A</v>
          </cell>
          <cell r="G2392" t="str">
            <v>L</v>
          </cell>
          <cell r="H2392" t="str">
            <v>N</v>
          </cell>
          <cell r="I2392" t="str">
            <v>LNA</v>
          </cell>
          <cell r="J2392">
            <v>0</v>
          </cell>
          <cell r="K2392">
            <v>0</v>
          </cell>
          <cell r="L2392" t="str">
            <v xml:space="preserve"> </v>
          </cell>
          <cell r="M2392" t="str">
            <v xml:space="preserve"> </v>
          </cell>
          <cell r="N2392">
            <v>0</v>
          </cell>
          <cell r="O2392" t="str">
            <v xml:space="preserve"> </v>
          </cell>
          <cell r="P2392">
            <v>0</v>
          </cell>
          <cell r="Q2392">
            <v>0</v>
          </cell>
          <cell r="R2392" t="str">
            <v xml:space="preserve"> </v>
          </cell>
          <cell r="S2392" t="str">
            <v xml:space="preserve"> </v>
          </cell>
        </row>
        <row r="2393">
          <cell r="B2393">
            <v>261158</v>
          </cell>
          <cell r="C2393" t="str">
            <v>CDMS Series 2010 Var MI 10F8</v>
          </cell>
          <cell r="D2393" t="str">
            <v>CDMS10F8</v>
          </cell>
          <cell r="E2393">
            <v>367</v>
          </cell>
          <cell r="F2393" t="str">
            <v>A</v>
          </cell>
          <cell r="G2393" t="str">
            <v>L</v>
          </cell>
          <cell r="H2393" t="str">
            <v>N</v>
          </cell>
          <cell r="I2393" t="str">
            <v>LNA</v>
          </cell>
          <cell r="J2393">
            <v>0</v>
          </cell>
          <cell r="K2393">
            <v>0</v>
          </cell>
          <cell r="L2393" t="str">
            <v xml:space="preserve"> </v>
          </cell>
          <cell r="M2393" t="str">
            <v xml:space="preserve"> </v>
          </cell>
          <cell r="N2393">
            <v>0</v>
          </cell>
          <cell r="O2393" t="str">
            <v xml:space="preserve"> </v>
          </cell>
          <cell r="P2393">
            <v>0</v>
          </cell>
          <cell r="Q2393">
            <v>0</v>
          </cell>
          <cell r="R2393" t="str">
            <v xml:space="preserve"> </v>
          </cell>
          <cell r="S2393" t="str">
            <v xml:space="preserve"> </v>
          </cell>
        </row>
        <row r="2394">
          <cell r="B2394">
            <v>263000</v>
          </cell>
          <cell r="C2394" t="str">
            <v>Accum Amort Bond Discount</v>
          </cell>
          <cell r="D2394" t="str">
            <v>Accum Amor</v>
          </cell>
          <cell r="E2394">
            <v>367</v>
          </cell>
          <cell r="F2394" t="str">
            <v>A</v>
          </cell>
          <cell r="G2394" t="str">
            <v>L</v>
          </cell>
          <cell r="H2394" t="str">
            <v>N</v>
          </cell>
          <cell r="I2394" t="str">
            <v>LNA</v>
          </cell>
          <cell r="J2394">
            <v>0</v>
          </cell>
          <cell r="K2394">
            <v>0</v>
          </cell>
          <cell r="L2394" t="str">
            <v xml:space="preserve"> </v>
          </cell>
          <cell r="M2394" t="str">
            <v xml:space="preserve"> </v>
          </cell>
          <cell r="N2394">
            <v>0</v>
          </cell>
          <cell r="O2394" t="str">
            <v xml:space="preserve"> </v>
          </cell>
          <cell r="P2394">
            <v>0</v>
          </cell>
          <cell r="Q2394">
            <v>0</v>
          </cell>
          <cell r="R2394" t="str">
            <v xml:space="preserve"> </v>
          </cell>
          <cell r="S2394" t="str">
            <v xml:space="preserve"> </v>
          </cell>
        </row>
        <row r="2395">
          <cell r="B2395">
            <v>263005</v>
          </cell>
          <cell r="C2395" t="str">
            <v>Accum Amort Bond Premium</v>
          </cell>
          <cell r="D2395" t="str">
            <v>AcumAmorBP</v>
          </cell>
          <cell r="E2395">
            <v>367</v>
          </cell>
          <cell r="F2395" t="str">
            <v>A</v>
          </cell>
          <cell r="G2395" t="str">
            <v>L</v>
          </cell>
          <cell r="H2395" t="str">
            <v>N</v>
          </cell>
          <cell r="I2395" t="str">
            <v>LNA</v>
          </cell>
          <cell r="J2395">
            <v>0</v>
          </cell>
          <cell r="K2395">
            <v>0</v>
          </cell>
          <cell r="L2395" t="str">
            <v xml:space="preserve"> </v>
          </cell>
          <cell r="M2395" t="str">
            <v xml:space="preserve"> </v>
          </cell>
          <cell r="N2395">
            <v>0</v>
          </cell>
          <cell r="O2395" t="str">
            <v xml:space="preserve"> </v>
          </cell>
          <cell r="P2395">
            <v>0</v>
          </cell>
          <cell r="Q2395">
            <v>0</v>
          </cell>
          <cell r="R2395" t="str">
            <v xml:space="preserve"> </v>
          </cell>
          <cell r="S2395" t="str">
            <v xml:space="preserve"> </v>
          </cell>
        </row>
        <row r="2396">
          <cell r="B2396">
            <v>263010</v>
          </cell>
          <cell r="C2396" t="str">
            <v>HospRevBondPremiumDiscount</v>
          </cell>
          <cell r="D2396" t="str">
            <v>HospRevB25</v>
          </cell>
          <cell r="E2396">
            <v>367</v>
          </cell>
          <cell r="F2396" t="str">
            <v>A</v>
          </cell>
          <cell r="G2396" t="str">
            <v>L</v>
          </cell>
          <cell r="H2396" t="str">
            <v>N</v>
          </cell>
          <cell r="I2396" t="str">
            <v>LNA</v>
          </cell>
          <cell r="J2396">
            <v>0</v>
          </cell>
          <cell r="K2396">
            <v>0</v>
          </cell>
          <cell r="L2396" t="str">
            <v xml:space="preserve"> </v>
          </cell>
          <cell r="M2396" t="str">
            <v xml:space="preserve"> </v>
          </cell>
          <cell r="N2396">
            <v>0</v>
          </cell>
          <cell r="O2396" t="str">
            <v xml:space="preserve"> </v>
          </cell>
          <cell r="P2396">
            <v>0</v>
          </cell>
          <cell r="Q2396">
            <v>0</v>
          </cell>
          <cell r="R2396" t="str">
            <v xml:space="preserve"> </v>
          </cell>
          <cell r="S2396" t="str">
            <v xml:space="preserve"> </v>
          </cell>
        </row>
        <row r="2397">
          <cell r="B2397">
            <v>263015</v>
          </cell>
          <cell r="C2397" t="str">
            <v>HospRevBondsSuborDebtPremDisc</v>
          </cell>
          <cell r="D2397" t="str">
            <v>HospRevB26</v>
          </cell>
          <cell r="E2397">
            <v>367</v>
          </cell>
          <cell r="F2397" t="str">
            <v>A</v>
          </cell>
          <cell r="G2397" t="str">
            <v>L</v>
          </cell>
          <cell r="H2397" t="str">
            <v>N</v>
          </cell>
          <cell r="I2397" t="str">
            <v>LNA</v>
          </cell>
          <cell r="J2397">
            <v>0</v>
          </cell>
          <cell r="K2397">
            <v>0</v>
          </cell>
          <cell r="L2397" t="str">
            <v xml:space="preserve"> </v>
          </cell>
          <cell r="M2397" t="str">
            <v xml:space="preserve"> </v>
          </cell>
          <cell r="N2397">
            <v>0</v>
          </cell>
          <cell r="O2397" t="str">
            <v xml:space="preserve"> </v>
          </cell>
          <cell r="P2397">
            <v>0</v>
          </cell>
          <cell r="Q2397">
            <v>0</v>
          </cell>
          <cell r="R2397" t="str">
            <v xml:space="preserve"> </v>
          </cell>
          <cell r="S2397" t="str">
            <v xml:space="preserve"> </v>
          </cell>
        </row>
        <row r="2398">
          <cell r="B2398">
            <v>263020</v>
          </cell>
          <cell r="C2398" t="str">
            <v>Unamortized Bond Premium</v>
          </cell>
          <cell r="D2398" t="str">
            <v>Unamortize</v>
          </cell>
          <cell r="E2398">
            <v>367</v>
          </cell>
          <cell r="F2398" t="str">
            <v>A</v>
          </cell>
          <cell r="G2398" t="str">
            <v>L</v>
          </cell>
          <cell r="H2398" t="str">
            <v>N</v>
          </cell>
          <cell r="I2398" t="str">
            <v>LNA</v>
          </cell>
          <cell r="J2398">
            <v>0</v>
          </cell>
          <cell r="K2398">
            <v>0</v>
          </cell>
          <cell r="L2398" t="str">
            <v xml:space="preserve"> </v>
          </cell>
          <cell r="M2398" t="str">
            <v xml:space="preserve"> </v>
          </cell>
          <cell r="N2398">
            <v>0</v>
          </cell>
          <cell r="O2398" t="str">
            <v xml:space="preserve"> </v>
          </cell>
          <cell r="P2398">
            <v>0</v>
          </cell>
          <cell r="Q2398">
            <v>0</v>
          </cell>
          <cell r="R2398" t="str">
            <v xml:space="preserve"> </v>
          </cell>
          <cell r="S2398" t="str">
            <v xml:space="preserve"> </v>
          </cell>
        </row>
        <row r="2399">
          <cell r="B2399">
            <v>263025</v>
          </cell>
          <cell r="C2399" t="str">
            <v>Unamortized Discount</v>
          </cell>
          <cell r="D2399" t="str">
            <v>Unamorti15</v>
          </cell>
          <cell r="E2399">
            <v>367</v>
          </cell>
          <cell r="F2399" t="str">
            <v>A</v>
          </cell>
          <cell r="G2399" t="str">
            <v>L</v>
          </cell>
          <cell r="H2399" t="str">
            <v>N</v>
          </cell>
          <cell r="I2399" t="str">
            <v>LNA</v>
          </cell>
          <cell r="J2399">
            <v>0</v>
          </cell>
          <cell r="K2399">
            <v>0</v>
          </cell>
          <cell r="L2399" t="str">
            <v xml:space="preserve"> </v>
          </cell>
          <cell r="M2399" t="str">
            <v xml:space="preserve"> </v>
          </cell>
          <cell r="N2399">
            <v>0</v>
          </cell>
          <cell r="O2399" t="str">
            <v xml:space="preserve"> </v>
          </cell>
          <cell r="P2399">
            <v>0</v>
          </cell>
          <cell r="Q2399">
            <v>0</v>
          </cell>
          <cell r="R2399" t="str">
            <v xml:space="preserve"> </v>
          </cell>
          <cell r="S2399" t="str">
            <v xml:space="preserve"> </v>
          </cell>
        </row>
        <row r="2400">
          <cell r="B2400">
            <v>264000</v>
          </cell>
          <cell r="C2400" t="str">
            <v>Long Term Capital Lease Obligs</v>
          </cell>
          <cell r="D2400" t="str">
            <v>Long Ter42</v>
          </cell>
          <cell r="E2400">
            <v>367</v>
          </cell>
          <cell r="F2400" t="str">
            <v>A</v>
          </cell>
          <cell r="G2400" t="str">
            <v>L</v>
          </cell>
          <cell r="H2400" t="str">
            <v>N</v>
          </cell>
          <cell r="I2400" t="str">
            <v>LNA</v>
          </cell>
          <cell r="J2400">
            <v>0</v>
          </cell>
          <cell r="K2400">
            <v>0</v>
          </cell>
          <cell r="L2400" t="str">
            <v xml:space="preserve"> </v>
          </cell>
          <cell r="M2400" t="str">
            <v xml:space="preserve"> </v>
          </cell>
          <cell r="N2400">
            <v>0</v>
          </cell>
          <cell r="O2400" t="str">
            <v xml:space="preserve"> </v>
          </cell>
          <cell r="P2400">
            <v>0</v>
          </cell>
          <cell r="Q2400">
            <v>0</v>
          </cell>
          <cell r="R2400" t="str">
            <v xml:space="preserve"> </v>
          </cell>
          <cell r="S2400" t="str">
            <v xml:space="preserve"> </v>
          </cell>
        </row>
        <row r="2401">
          <cell r="B2401">
            <v>264001</v>
          </cell>
          <cell r="C2401" t="str">
            <v>LT CapLease Contra to Curr</v>
          </cell>
          <cell r="D2401" t="str">
            <v>LT CapLeas</v>
          </cell>
          <cell r="E2401">
            <v>367</v>
          </cell>
          <cell r="F2401" t="str">
            <v>A</v>
          </cell>
          <cell r="G2401" t="str">
            <v>L</v>
          </cell>
          <cell r="H2401" t="str">
            <v>N</v>
          </cell>
          <cell r="I2401" t="str">
            <v>LNA</v>
          </cell>
          <cell r="J2401">
            <v>0</v>
          </cell>
          <cell r="K2401">
            <v>0</v>
          </cell>
          <cell r="L2401" t="str">
            <v xml:space="preserve"> </v>
          </cell>
          <cell r="M2401" t="str">
            <v xml:space="preserve"> </v>
          </cell>
          <cell r="N2401">
            <v>0</v>
          </cell>
          <cell r="O2401" t="str">
            <v xml:space="preserve"> </v>
          </cell>
          <cell r="P2401">
            <v>0</v>
          </cell>
          <cell r="Q2401">
            <v>0</v>
          </cell>
          <cell r="R2401" t="str">
            <v xml:space="preserve"> </v>
          </cell>
          <cell r="S2401" t="str">
            <v xml:space="preserve"> </v>
          </cell>
        </row>
        <row r="2402">
          <cell r="B2402">
            <v>264005</v>
          </cell>
          <cell r="C2402" t="str">
            <v>Long Term Capital Lease IC Co</v>
          </cell>
          <cell r="D2402" t="str">
            <v>LTCapLICCo</v>
          </cell>
          <cell r="E2402">
            <v>367</v>
          </cell>
          <cell r="F2402" t="str">
            <v>A</v>
          </cell>
          <cell r="G2402" t="str">
            <v>L</v>
          </cell>
          <cell r="H2402" t="str">
            <v>N</v>
          </cell>
          <cell r="I2402" t="str">
            <v>LNA</v>
          </cell>
          <cell r="J2402">
            <v>0</v>
          </cell>
          <cell r="K2402">
            <v>0</v>
          </cell>
          <cell r="L2402">
            <v>0</v>
          </cell>
          <cell r="M2402">
            <v>0</v>
          </cell>
          <cell r="N2402">
            <v>0</v>
          </cell>
          <cell r="O2402">
            <v>0</v>
          </cell>
          <cell r="P2402">
            <v>0</v>
          </cell>
          <cell r="Q2402">
            <v>0</v>
          </cell>
          <cell r="R2402">
            <v>0</v>
          </cell>
          <cell r="S2402">
            <v>0</v>
          </cell>
        </row>
        <row r="2403">
          <cell r="B2403">
            <v>265000</v>
          </cell>
          <cell r="C2403" t="str">
            <v>Other Long Term Debt</v>
          </cell>
          <cell r="D2403" t="str">
            <v>Other Long</v>
          </cell>
          <cell r="E2403">
            <v>367</v>
          </cell>
          <cell r="F2403" t="str">
            <v>A</v>
          </cell>
          <cell r="G2403" t="str">
            <v>L</v>
          </cell>
          <cell r="H2403" t="str">
            <v>N</v>
          </cell>
          <cell r="I2403" t="str">
            <v>LNA</v>
          </cell>
          <cell r="J2403">
            <v>0</v>
          </cell>
          <cell r="K2403">
            <v>0</v>
          </cell>
          <cell r="L2403" t="str">
            <v xml:space="preserve"> </v>
          </cell>
          <cell r="M2403" t="str">
            <v xml:space="preserve"> </v>
          </cell>
          <cell r="N2403">
            <v>0</v>
          </cell>
          <cell r="O2403" t="str">
            <v xml:space="preserve"> </v>
          </cell>
          <cell r="P2403">
            <v>0</v>
          </cell>
          <cell r="Q2403">
            <v>0</v>
          </cell>
          <cell r="R2403" t="str">
            <v xml:space="preserve"> </v>
          </cell>
          <cell r="S2403" t="str">
            <v xml:space="preserve"> </v>
          </cell>
        </row>
        <row r="2404">
          <cell r="B2404">
            <v>265001</v>
          </cell>
          <cell r="C2404" t="str">
            <v>Othr LongTrm Debt Contra Curr</v>
          </cell>
          <cell r="D2404" t="str">
            <v>Othr LongT</v>
          </cell>
          <cell r="E2404">
            <v>367</v>
          </cell>
          <cell r="F2404" t="str">
            <v>A</v>
          </cell>
          <cell r="G2404" t="str">
            <v>L</v>
          </cell>
          <cell r="H2404" t="str">
            <v>N</v>
          </cell>
          <cell r="I2404" t="str">
            <v>LNA</v>
          </cell>
          <cell r="J2404">
            <v>0</v>
          </cell>
          <cell r="K2404">
            <v>0</v>
          </cell>
          <cell r="L2404" t="str">
            <v xml:space="preserve"> </v>
          </cell>
          <cell r="M2404" t="str">
            <v xml:space="preserve"> </v>
          </cell>
          <cell r="N2404">
            <v>0</v>
          </cell>
          <cell r="O2404" t="str">
            <v xml:space="preserve"> </v>
          </cell>
          <cell r="P2404">
            <v>0</v>
          </cell>
          <cell r="Q2404">
            <v>0</v>
          </cell>
          <cell r="R2404" t="str">
            <v xml:space="preserve"> </v>
          </cell>
          <cell r="S2404" t="str">
            <v xml:space="preserve"> </v>
          </cell>
        </row>
        <row r="2405">
          <cell r="B2405">
            <v>265005</v>
          </cell>
          <cell r="C2405" t="str">
            <v>Non Hospital Revenue Bonds</v>
          </cell>
          <cell r="D2405" t="str">
            <v>Non-Hospit</v>
          </cell>
          <cell r="E2405">
            <v>367</v>
          </cell>
          <cell r="F2405" t="str">
            <v>A</v>
          </cell>
          <cell r="G2405" t="str">
            <v>L</v>
          </cell>
          <cell r="H2405" t="str">
            <v>N</v>
          </cell>
          <cell r="I2405" t="str">
            <v>LNA</v>
          </cell>
          <cell r="J2405">
            <v>0</v>
          </cell>
          <cell r="K2405">
            <v>0</v>
          </cell>
          <cell r="L2405" t="str">
            <v xml:space="preserve"> </v>
          </cell>
          <cell r="M2405" t="str">
            <v xml:space="preserve"> </v>
          </cell>
          <cell r="N2405">
            <v>0</v>
          </cell>
          <cell r="O2405" t="str">
            <v xml:space="preserve"> </v>
          </cell>
          <cell r="P2405">
            <v>0</v>
          </cell>
          <cell r="Q2405">
            <v>0</v>
          </cell>
          <cell r="R2405" t="str">
            <v xml:space="preserve"> </v>
          </cell>
          <cell r="S2405" t="str">
            <v xml:space="preserve"> </v>
          </cell>
        </row>
        <row r="2406">
          <cell r="B2406">
            <v>265010</v>
          </cell>
          <cell r="C2406" t="str">
            <v>Long Term Other Debt IC Co</v>
          </cell>
          <cell r="D2406" t="str">
            <v>LTOthICCo</v>
          </cell>
          <cell r="E2406">
            <v>367</v>
          </cell>
          <cell r="F2406" t="str">
            <v>A</v>
          </cell>
          <cell r="G2406" t="str">
            <v>L</v>
          </cell>
          <cell r="H2406" t="str">
            <v>N</v>
          </cell>
          <cell r="I2406" t="str">
            <v>LNA</v>
          </cell>
          <cell r="J2406">
            <v>0</v>
          </cell>
          <cell r="K2406">
            <v>0</v>
          </cell>
          <cell r="L2406">
            <v>0</v>
          </cell>
          <cell r="M2406">
            <v>0</v>
          </cell>
          <cell r="N2406">
            <v>0</v>
          </cell>
          <cell r="O2406">
            <v>0</v>
          </cell>
          <cell r="P2406">
            <v>0</v>
          </cell>
          <cell r="Q2406">
            <v>0</v>
          </cell>
          <cell r="R2406">
            <v>0</v>
          </cell>
          <cell r="S2406">
            <v>0</v>
          </cell>
        </row>
        <row r="2407">
          <cell r="B2407">
            <v>268000</v>
          </cell>
          <cell r="C2407" t="str">
            <v>LiabHeldSaleLongTermPortion</v>
          </cell>
          <cell r="D2407" t="str">
            <v>LiabHeldSa</v>
          </cell>
          <cell r="E2407">
            <v>367</v>
          </cell>
          <cell r="F2407" t="str">
            <v>A</v>
          </cell>
          <cell r="G2407" t="str">
            <v>L</v>
          </cell>
          <cell r="H2407" t="str">
            <v>N</v>
          </cell>
          <cell r="I2407" t="str">
            <v>LNA</v>
          </cell>
          <cell r="J2407">
            <v>0</v>
          </cell>
          <cell r="K2407">
            <v>0</v>
          </cell>
          <cell r="L2407" t="str">
            <v xml:space="preserve"> </v>
          </cell>
          <cell r="M2407" t="str">
            <v xml:space="preserve"> </v>
          </cell>
          <cell r="N2407">
            <v>0</v>
          </cell>
          <cell r="O2407" t="str">
            <v xml:space="preserve"> </v>
          </cell>
          <cell r="P2407">
            <v>0</v>
          </cell>
          <cell r="Q2407">
            <v>0</v>
          </cell>
          <cell r="R2407" t="str">
            <v xml:space="preserve"> </v>
          </cell>
          <cell r="S2407" t="str">
            <v xml:space="preserve"> </v>
          </cell>
        </row>
        <row r="2408">
          <cell r="B2408">
            <v>269000</v>
          </cell>
          <cell r="C2408" t="str">
            <v>LiabDiscoOpernsLongTermPortion</v>
          </cell>
          <cell r="D2408" t="str">
            <v>LiabDisc27</v>
          </cell>
          <cell r="E2408">
            <v>367</v>
          </cell>
          <cell r="F2408" t="str">
            <v>A</v>
          </cell>
          <cell r="G2408" t="str">
            <v>L</v>
          </cell>
          <cell r="H2408" t="str">
            <v>N</v>
          </cell>
          <cell r="I2408" t="str">
            <v>LNA</v>
          </cell>
          <cell r="J2408">
            <v>0</v>
          </cell>
          <cell r="K2408">
            <v>0</v>
          </cell>
          <cell r="L2408" t="str">
            <v xml:space="preserve"> </v>
          </cell>
          <cell r="M2408" t="str">
            <v xml:space="preserve"> </v>
          </cell>
          <cell r="N2408">
            <v>0</v>
          </cell>
          <cell r="O2408" t="str">
            <v xml:space="preserve"> </v>
          </cell>
          <cell r="P2408">
            <v>0</v>
          </cell>
          <cell r="Q2408">
            <v>0</v>
          </cell>
          <cell r="R2408" t="str">
            <v xml:space="preserve"> </v>
          </cell>
          <cell r="S2408" t="str">
            <v xml:space="preserve"> </v>
          </cell>
        </row>
        <row r="2409">
          <cell r="B2409">
            <v>270000</v>
          </cell>
          <cell r="C2409" t="str">
            <v>SITF System Sponsored</v>
          </cell>
          <cell r="D2409" t="str">
            <v>SITFSysSpn</v>
          </cell>
          <cell r="E2409">
            <v>367</v>
          </cell>
          <cell r="F2409" t="str">
            <v>A</v>
          </cell>
          <cell r="G2409" t="str">
            <v>L</v>
          </cell>
          <cell r="H2409" t="str">
            <v>N</v>
          </cell>
          <cell r="I2409" t="str">
            <v>LNA</v>
          </cell>
          <cell r="J2409">
            <v>0</v>
          </cell>
          <cell r="K2409">
            <v>0</v>
          </cell>
          <cell r="L2409" t="str">
            <v xml:space="preserve"> </v>
          </cell>
          <cell r="M2409" t="str">
            <v xml:space="preserve"> </v>
          </cell>
          <cell r="N2409">
            <v>0</v>
          </cell>
          <cell r="O2409" t="str">
            <v xml:space="preserve"> </v>
          </cell>
          <cell r="P2409">
            <v>0</v>
          </cell>
          <cell r="Q2409">
            <v>0</v>
          </cell>
          <cell r="R2409" t="str">
            <v xml:space="preserve"> </v>
          </cell>
          <cell r="S2409" t="str">
            <v xml:space="preserve"> </v>
          </cell>
        </row>
        <row r="2410">
          <cell r="B2410">
            <v>270005</v>
          </cell>
          <cell r="C2410" t="str">
            <v>Workers Compensation Liability</v>
          </cell>
          <cell r="D2410" t="str">
            <v>Workers Co</v>
          </cell>
          <cell r="E2410">
            <v>367</v>
          </cell>
          <cell r="F2410" t="str">
            <v>I</v>
          </cell>
          <cell r="G2410" t="str">
            <v>L</v>
          </cell>
          <cell r="H2410" t="str">
            <v>N</v>
          </cell>
          <cell r="I2410" t="str">
            <v>LNA</v>
          </cell>
          <cell r="J2410">
            <v>0</v>
          </cell>
          <cell r="K2410" t="str">
            <v>Invalid Account</v>
          </cell>
          <cell r="L2410" t="str">
            <v xml:space="preserve"> </v>
          </cell>
          <cell r="M2410" t="str">
            <v xml:space="preserve"> </v>
          </cell>
          <cell r="N2410">
            <v>0</v>
          </cell>
          <cell r="O2410" t="str">
            <v xml:space="preserve"> </v>
          </cell>
          <cell r="P2410">
            <v>0</v>
          </cell>
          <cell r="Q2410">
            <v>0</v>
          </cell>
          <cell r="R2410" t="str">
            <v xml:space="preserve"> </v>
          </cell>
          <cell r="S2410" t="str">
            <v xml:space="preserve"> </v>
          </cell>
        </row>
        <row r="2411">
          <cell r="B2411">
            <v>270010</v>
          </cell>
          <cell r="C2411" t="str">
            <v>Other Self Insurance Claims</v>
          </cell>
          <cell r="D2411" t="str">
            <v>Other Self</v>
          </cell>
          <cell r="E2411">
            <v>367</v>
          </cell>
          <cell r="F2411" t="str">
            <v>A</v>
          </cell>
          <cell r="G2411" t="str">
            <v>L</v>
          </cell>
          <cell r="H2411" t="str">
            <v>N</v>
          </cell>
          <cell r="I2411" t="str">
            <v>LNA</v>
          </cell>
          <cell r="J2411">
            <v>0</v>
          </cell>
          <cell r="K2411">
            <v>0</v>
          </cell>
          <cell r="L2411" t="str">
            <v xml:space="preserve"> </v>
          </cell>
          <cell r="M2411" t="str">
            <v xml:space="preserve"> </v>
          </cell>
          <cell r="N2411">
            <v>0</v>
          </cell>
          <cell r="O2411" t="str">
            <v xml:space="preserve"> </v>
          </cell>
          <cell r="P2411">
            <v>0</v>
          </cell>
          <cell r="Q2411">
            <v>0</v>
          </cell>
          <cell r="R2411" t="str">
            <v xml:space="preserve"> </v>
          </cell>
          <cell r="S2411" t="str">
            <v xml:space="preserve"> </v>
          </cell>
        </row>
        <row r="2412">
          <cell r="B2412">
            <v>270015</v>
          </cell>
          <cell r="C2412" t="str">
            <v>Reclass to Current Portion GPL</v>
          </cell>
          <cell r="D2412" t="str">
            <v>Reclass to</v>
          </cell>
          <cell r="E2412">
            <v>367</v>
          </cell>
          <cell r="F2412" t="str">
            <v>A</v>
          </cell>
          <cell r="G2412" t="str">
            <v>L</v>
          </cell>
          <cell r="H2412" t="str">
            <v>N</v>
          </cell>
          <cell r="I2412" t="str">
            <v>LNA</v>
          </cell>
          <cell r="J2412">
            <v>0</v>
          </cell>
          <cell r="K2412">
            <v>0</v>
          </cell>
          <cell r="L2412" t="str">
            <v xml:space="preserve"> </v>
          </cell>
          <cell r="M2412" t="str">
            <v xml:space="preserve"> </v>
          </cell>
          <cell r="N2412">
            <v>0</v>
          </cell>
          <cell r="O2412" t="str">
            <v xml:space="preserve"> </v>
          </cell>
          <cell r="P2412">
            <v>0</v>
          </cell>
          <cell r="Q2412">
            <v>0</v>
          </cell>
          <cell r="R2412" t="str">
            <v xml:space="preserve"> </v>
          </cell>
          <cell r="S2412" t="str">
            <v xml:space="preserve"> </v>
          </cell>
        </row>
        <row r="2413">
          <cell r="B2413">
            <v>270020</v>
          </cell>
          <cell r="C2413" t="str">
            <v>Reclass to Current Portion WC</v>
          </cell>
          <cell r="D2413" t="str">
            <v>Reclass 85</v>
          </cell>
          <cell r="E2413">
            <v>367</v>
          </cell>
          <cell r="F2413" t="str">
            <v>A</v>
          </cell>
          <cell r="G2413" t="str">
            <v>L</v>
          </cell>
          <cell r="H2413" t="str">
            <v>N</v>
          </cell>
          <cell r="I2413" t="str">
            <v>LNA</v>
          </cell>
          <cell r="J2413">
            <v>0</v>
          </cell>
          <cell r="K2413">
            <v>0</v>
          </cell>
          <cell r="L2413" t="str">
            <v xml:space="preserve"> </v>
          </cell>
          <cell r="M2413" t="str">
            <v xml:space="preserve"> </v>
          </cell>
          <cell r="N2413">
            <v>0</v>
          </cell>
          <cell r="O2413" t="str">
            <v xml:space="preserve"> </v>
          </cell>
          <cell r="P2413">
            <v>0</v>
          </cell>
          <cell r="Q2413">
            <v>0</v>
          </cell>
          <cell r="R2413" t="str">
            <v xml:space="preserve"> </v>
          </cell>
          <cell r="S2413" t="str">
            <v xml:space="preserve"> </v>
          </cell>
        </row>
        <row r="2414">
          <cell r="B2414">
            <v>271000</v>
          </cell>
          <cell r="C2414" t="str">
            <v>Estimated Liability Losses</v>
          </cell>
          <cell r="D2414" t="str">
            <v>Estimated</v>
          </cell>
          <cell r="E2414">
            <v>367</v>
          </cell>
          <cell r="F2414" t="str">
            <v>A</v>
          </cell>
          <cell r="G2414" t="str">
            <v>L</v>
          </cell>
          <cell r="H2414" t="str">
            <v>N</v>
          </cell>
          <cell r="I2414" t="str">
            <v>LNA</v>
          </cell>
          <cell r="J2414">
            <v>0</v>
          </cell>
          <cell r="K2414">
            <v>0</v>
          </cell>
          <cell r="L2414" t="str">
            <v xml:space="preserve"> </v>
          </cell>
          <cell r="M2414" t="str">
            <v xml:space="preserve"> </v>
          </cell>
          <cell r="N2414">
            <v>0</v>
          </cell>
          <cell r="O2414" t="str">
            <v xml:space="preserve"> </v>
          </cell>
          <cell r="P2414">
            <v>0</v>
          </cell>
          <cell r="Q2414">
            <v>0</v>
          </cell>
          <cell r="R2414" t="str">
            <v xml:space="preserve"> </v>
          </cell>
          <cell r="S2414" t="str">
            <v xml:space="preserve"> </v>
          </cell>
        </row>
        <row r="2415">
          <cell r="B2415">
            <v>274000</v>
          </cell>
          <cell r="C2415" t="str">
            <v>Accrued Tax Fines and Penaltie</v>
          </cell>
          <cell r="D2415" t="str">
            <v>Accrued Ta</v>
          </cell>
          <cell r="E2415">
            <v>367</v>
          </cell>
          <cell r="F2415" t="str">
            <v>A</v>
          </cell>
          <cell r="G2415" t="str">
            <v>L</v>
          </cell>
          <cell r="H2415" t="str">
            <v>N</v>
          </cell>
          <cell r="I2415" t="str">
            <v>LNA</v>
          </cell>
          <cell r="J2415">
            <v>0</v>
          </cell>
          <cell r="K2415">
            <v>0</v>
          </cell>
          <cell r="L2415" t="str">
            <v xml:space="preserve"> </v>
          </cell>
          <cell r="M2415" t="str">
            <v xml:space="preserve"> </v>
          </cell>
          <cell r="N2415">
            <v>0</v>
          </cell>
          <cell r="O2415" t="str">
            <v xml:space="preserve"> </v>
          </cell>
          <cell r="P2415">
            <v>0</v>
          </cell>
          <cell r="Q2415">
            <v>0</v>
          </cell>
          <cell r="R2415" t="str">
            <v xml:space="preserve"> </v>
          </cell>
          <cell r="S2415" t="str">
            <v xml:space="preserve"> </v>
          </cell>
        </row>
        <row r="2416">
          <cell r="B2416">
            <v>274005</v>
          </cell>
          <cell r="C2416" t="str">
            <v>Deferred Taxes Payable LT</v>
          </cell>
          <cell r="D2416" t="str">
            <v>DefTxPayLT</v>
          </cell>
          <cell r="E2416">
            <v>367</v>
          </cell>
          <cell r="F2416" t="str">
            <v>A</v>
          </cell>
          <cell r="G2416" t="str">
            <v>L</v>
          </cell>
          <cell r="H2416" t="str">
            <v>N</v>
          </cell>
          <cell r="I2416" t="str">
            <v>LNA</v>
          </cell>
          <cell r="J2416">
            <v>0</v>
          </cell>
          <cell r="K2416">
            <v>0</v>
          </cell>
          <cell r="L2416" t="str">
            <v xml:space="preserve"> </v>
          </cell>
          <cell r="M2416" t="str">
            <v xml:space="preserve"> </v>
          </cell>
          <cell r="N2416">
            <v>0</v>
          </cell>
          <cell r="O2416" t="str">
            <v xml:space="preserve"> </v>
          </cell>
          <cell r="P2416">
            <v>0</v>
          </cell>
          <cell r="Q2416">
            <v>0</v>
          </cell>
          <cell r="R2416" t="str">
            <v xml:space="preserve"> </v>
          </cell>
          <cell r="S2416" t="str">
            <v xml:space="preserve"> </v>
          </cell>
        </row>
        <row r="2417">
          <cell r="B2417">
            <v>275000</v>
          </cell>
          <cell r="C2417" t="str">
            <v>457 Deferred Comp Liability</v>
          </cell>
          <cell r="D2417" t="str">
            <v>457Deferr</v>
          </cell>
          <cell r="E2417">
            <v>367</v>
          </cell>
          <cell r="F2417" t="str">
            <v>A</v>
          </cell>
          <cell r="G2417" t="str">
            <v>L</v>
          </cell>
          <cell r="H2417" t="str">
            <v>N</v>
          </cell>
          <cell r="I2417" t="str">
            <v>LNA</v>
          </cell>
          <cell r="J2417">
            <v>0</v>
          </cell>
          <cell r="K2417">
            <v>0</v>
          </cell>
          <cell r="L2417" t="str">
            <v xml:space="preserve"> </v>
          </cell>
          <cell r="M2417" t="str">
            <v xml:space="preserve"> </v>
          </cell>
          <cell r="N2417">
            <v>0</v>
          </cell>
          <cell r="O2417" t="str">
            <v xml:space="preserve"> </v>
          </cell>
          <cell r="P2417">
            <v>0</v>
          </cell>
          <cell r="Q2417">
            <v>0</v>
          </cell>
          <cell r="R2417" t="str">
            <v xml:space="preserve"> </v>
          </cell>
          <cell r="S2417" t="str">
            <v xml:space="preserve"> </v>
          </cell>
        </row>
        <row r="2418">
          <cell r="B2418">
            <v>275005</v>
          </cell>
          <cell r="C2418" t="str">
            <v>Accrued Executive Retirement</v>
          </cell>
          <cell r="D2418" t="str">
            <v>AccrdExRtm</v>
          </cell>
          <cell r="E2418">
            <v>367</v>
          </cell>
          <cell r="F2418" t="str">
            <v>A</v>
          </cell>
          <cell r="G2418" t="str">
            <v>L</v>
          </cell>
          <cell r="H2418" t="str">
            <v>N</v>
          </cell>
          <cell r="I2418" t="str">
            <v>LNA</v>
          </cell>
          <cell r="J2418">
            <v>0</v>
          </cell>
          <cell r="K2418">
            <v>0</v>
          </cell>
          <cell r="L2418" t="str">
            <v xml:space="preserve"> </v>
          </cell>
          <cell r="M2418" t="str">
            <v xml:space="preserve"> </v>
          </cell>
          <cell r="N2418">
            <v>0</v>
          </cell>
          <cell r="O2418" t="str">
            <v xml:space="preserve"> </v>
          </cell>
          <cell r="P2418">
            <v>0</v>
          </cell>
          <cell r="Q2418">
            <v>0</v>
          </cell>
          <cell r="R2418" t="str">
            <v xml:space="preserve"> </v>
          </cell>
          <cell r="S2418" t="str">
            <v xml:space="preserve"> </v>
          </cell>
        </row>
        <row r="2419">
          <cell r="B2419">
            <v>275010</v>
          </cell>
          <cell r="C2419" t="str">
            <v>DeferredCompLiabilityAHPlans</v>
          </cell>
          <cell r="D2419" t="str">
            <v>DefCompLb</v>
          </cell>
          <cell r="E2419">
            <v>367</v>
          </cell>
          <cell r="F2419" t="str">
            <v>A</v>
          </cell>
          <cell r="G2419" t="str">
            <v>L</v>
          </cell>
          <cell r="H2419" t="str">
            <v>N</v>
          </cell>
          <cell r="I2419" t="str">
            <v>LNA</v>
          </cell>
          <cell r="J2419">
            <v>0</v>
          </cell>
          <cell r="K2419">
            <v>0</v>
          </cell>
          <cell r="L2419" t="str">
            <v xml:space="preserve"> </v>
          </cell>
          <cell r="M2419" t="str">
            <v xml:space="preserve"> </v>
          </cell>
          <cell r="N2419">
            <v>0</v>
          </cell>
          <cell r="O2419" t="str">
            <v xml:space="preserve"> </v>
          </cell>
          <cell r="P2419">
            <v>0</v>
          </cell>
          <cell r="Q2419">
            <v>0</v>
          </cell>
          <cell r="R2419" t="str">
            <v xml:space="preserve"> </v>
          </cell>
          <cell r="S2419" t="str">
            <v xml:space="preserve"> </v>
          </cell>
        </row>
        <row r="2420">
          <cell r="B2420">
            <v>275015</v>
          </cell>
          <cell r="C2420" t="str">
            <v>DefCompLiabilityNonAHPlans</v>
          </cell>
          <cell r="D2420" t="str">
            <v>DefCompLia</v>
          </cell>
          <cell r="E2420">
            <v>367</v>
          </cell>
          <cell r="F2420" t="str">
            <v>A</v>
          </cell>
          <cell r="G2420" t="str">
            <v>L</v>
          </cell>
          <cell r="H2420" t="str">
            <v>N</v>
          </cell>
          <cell r="I2420" t="str">
            <v>LNA</v>
          </cell>
          <cell r="J2420">
            <v>0</v>
          </cell>
          <cell r="K2420">
            <v>0</v>
          </cell>
          <cell r="L2420" t="str">
            <v xml:space="preserve"> </v>
          </cell>
          <cell r="M2420" t="str">
            <v xml:space="preserve"> </v>
          </cell>
          <cell r="N2420">
            <v>0</v>
          </cell>
          <cell r="O2420" t="str">
            <v xml:space="preserve"> </v>
          </cell>
          <cell r="P2420">
            <v>0</v>
          </cell>
          <cell r="Q2420">
            <v>0</v>
          </cell>
          <cell r="R2420" t="str">
            <v xml:space="preserve"> </v>
          </cell>
          <cell r="S2420" t="str">
            <v xml:space="preserve"> </v>
          </cell>
        </row>
        <row r="2421">
          <cell r="B2421">
            <v>276000</v>
          </cell>
          <cell r="C2421" t="str">
            <v>Deferred Grant Research Rev</v>
          </cell>
          <cell r="D2421" t="str">
            <v>Deferred G</v>
          </cell>
          <cell r="E2421">
            <v>367</v>
          </cell>
          <cell r="F2421" t="str">
            <v>A</v>
          </cell>
          <cell r="G2421" t="str">
            <v>L</v>
          </cell>
          <cell r="H2421" t="str">
            <v>N</v>
          </cell>
          <cell r="I2421" t="str">
            <v>LNA</v>
          </cell>
          <cell r="J2421">
            <v>0</v>
          </cell>
          <cell r="K2421">
            <v>0</v>
          </cell>
          <cell r="L2421" t="str">
            <v xml:space="preserve"> </v>
          </cell>
          <cell r="M2421" t="str">
            <v xml:space="preserve"> </v>
          </cell>
          <cell r="N2421">
            <v>0</v>
          </cell>
          <cell r="O2421" t="str">
            <v xml:space="preserve"> </v>
          </cell>
          <cell r="P2421">
            <v>0</v>
          </cell>
          <cell r="Q2421">
            <v>0</v>
          </cell>
          <cell r="R2421" t="str">
            <v xml:space="preserve"> </v>
          </cell>
          <cell r="S2421" t="str">
            <v xml:space="preserve"> </v>
          </cell>
        </row>
        <row r="2422">
          <cell r="B2422">
            <v>276005</v>
          </cell>
          <cell r="C2422" t="str">
            <v>Deferred Income Amortization</v>
          </cell>
          <cell r="D2422" t="str">
            <v>Deferred I</v>
          </cell>
          <cell r="E2422">
            <v>367</v>
          </cell>
          <cell r="F2422" t="str">
            <v>A</v>
          </cell>
          <cell r="G2422" t="str">
            <v>L</v>
          </cell>
          <cell r="H2422" t="str">
            <v>N</v>
          </cell>
          <cell r="I2422" t="str">
            <v>LNA</v>
          </cell>
          <cell r="J2422">
            <v>0</v>
          </cell>
          <cell r="K2422">
            <v>0</v>
          </cell>
          <cell r="L2422" t="str">
            <v xml:space="preserve"> </v>
          </cell>
          <cell r="M2422" t="str">
            <v xml:space="preserve"> </v>
          </cell>
          <cell r="N2422">
            <v>0</v>
          </cell>
          <cell r="O2422" t="str">
            <v xml:space="preserve"> </v>
          </cell>
          <cell r="P2422">
            <v>0</v>
          </cell>
          <cell r="Q2422">
            <v>0</v>
          </cell>
          <cell r="R2422" t="str">
            <v xml:space="preserve"> </v>
          </cell>
          <cell r="S2422" t="str">
            <v xml:space="preserve"> </v>
          </cell>
        </row>
        <row r="2423">
          <cell r="B2423">
            <v>276010</v>
          </cell>
          <cell r="C2423" t="str">
            <v>Deferred MOB Revenue</v>
          </cell>
          <cell r="D2423" t="str">
            <v>Deferred M</v>
          </cell>
          <cell r="E2423">
            <v>367</v>
          </cell>
          <cell r="F2423" t="str">
            <v>A</v>
          </cell>
          <cell r="G2423" t="str">
            <v>L</v>
          </cell>
          <cell r="H2423" t="str">
            <v>N</v>
          </cell>
          <cell r="I2423" t="str">
            <v>LNA</v>
          </cell>
          <cell r="J2423">
            <v>0</v>
          </cell>
          <cell r="K2423">
            <v>0</v>
          </cell>
          <cell r="L2423" t="str">
            <v xml:space="preserve"> </v>
          </cell>
          <cell r="M2423" t="str">
            <v xml:space="preserve"> </v>
          </cell>
          <cell r="N2423">
            <v>0</v>
          </cell>
          <cell r="O2423" t="str">
            <v xml:space="preserve"> </v>
          </cell>
          <cell r="P2423">
            <v>0</v>
          </cell>
          <cell r="Q2423">
            <v>0</v>
          </cell>
          <cell r="R2423" t="str">
            <v xml:space="preserve"> </v>
          </cell>
          <cell r="S2423" t="str">
            <v xml:space="preserve"> </v>
          </cell>
        </row>
        <row r="2424">
          <cell r="B2424">
            <v>276015</v>
          </cell>
          <cell r="C2424" t="str">
            <v>Deferred Rental Income</v>
          </cell>
          <cell r="D2424" t="str">
            <v>DefRenInc</v>
          </cell>
          <cell r="E2424">
            <v>367</v>
          </cell>
          <cell r="F2424" t="str">
            <v>A</v>
          </cell>
          <cell r="G2424" t="str">
            <v>L</v>
          </cell>
          <cell r="H2424" t="str">
            <v>N</v>
          </cell>
          <cell r="I2424" t="str">
            <v>LNA</v>
          </cell>
          <cell r="J2424">
            <v>0</v>
          </cell>
          <cell r="K2424">
            <v>0</v>
          </cell>
          <cell r="L2424" t="str">
            <v xml:space="preserve"> </v>
          </cell>
          <cell r="M2424" t="str">
            <v xml:space="preserve"> </v>
          </cell>
          <cell r="N2424">
            <v>0</v>
          </cell>
          <cell r="O2424" t="str">
            <v xml:space="preserve"> </v>
          </cell>
          <cell r="P2424">
            <v>0</v>
          </cell>
          <cell r="Q2424">
            <v>0</v>
          </cell>
          <cell r="R2424" t="str">
            <v xml:space="preserve"> </v>
          </cell>
          <cell r="S2424" t="str">
            <v xml:space="preserve"> </v>
          </cell>
        </row>
        <row r="2425">
          <cell r="B2425">
            <v>276020</v>
          </cell>
          <cell r="C2425" t="str">
            <v>Deferred Revenue</v>
          </cell>
          <cell r="D2425" t="str">
            <v>DefRev</v>
          </cell>
          <cell r="E2425">
            <v>367</v>
          </cell>
          <cell r="F2425" t="str">
            <v>A</v>
          </cell>
          <cell r="G2425" t="str">
            <v>L</v>
          </cell>
          <cell r="H2425" t="str">
            <v>N</v>
          </cell>
          <cell r="I2425" t="str">
            <v>LNA</v>
          </cell>
          <cell r="J2425">
            <v>0</v>
          </cell>
          <cell r="K2425">
            <v>0</v>
          </cell>
          <cell r="L2425" t="str">
            <v xml:space="preserve"> </v>
          </cell>
          <cell r="M2425" t="str">
            <v xml:space="preserve"> </v>
          </cell>
          <cell r="N2425">
            <v>0</v>
          </cell>
          <cell r="O2425" t="str">
            <v xml:space="preserve"> </v>
          </cell>
          <cell r="P2425">
            <v>0</v>
          </cell>
          <cell r="Q2425">
            <v>0</v>
          </cell>
          <cell r="R2425" t="str">
            <v xml:space="preserve"> </v>
          </cell>
          <cell r="S2425" t="str">
            <v xml:space="preserve"> </v>
          </cell>
        </row>
        <row r="2426">
          <cell r="B2426">
            <v>276025</v>
          </cell>
          <cell r="C2426" t="str">
            <v>Deferred Grant Rev Federal</v>
          </cell>
          <cell r="D2426" t="str">
            <v>DefGntRvFd</v>
          </cell>
          <cell r="E2426">
            <v>367</v>
          </cell>
          <cell r="F2426" t="str">
            <v>A</v>
          </cell>
          <cell r="G2426" t="str">
            <v>L</v>
          </cell>
          <cell r="H2426" t="str">
            <v>N</v>
          </cell>
          <cell r="I2426" t="str">
            <v>LNA</v>
          </cell>
          <cell r="J2426">
            <v>0</v>
          </cell>
          <cell r="K2426">
            <v>0</v>
          </cell>
          <cell r="L2426" t="str">
            <v xml:space="preserve"> </v>
          </cell>
          <cell r="M2426" t="str">
            <v xml:space="preserve"> </v>
          </cell>
          <cell r="N2426">
            <v>0</v>
          </cell>
          <cell r="O2426" t="str">
            <v xml:space="preserve"> </v>
          </cell>
          <cell r="P2426">
            <v>0</v>
          </cell>
          <cell r="Q2426">
            <v>0</v>
          </cell>
          <cell r="R2426" t="str">
            <v xml:space="preserve"> </v>
          </cell>
          <cell r="S2426" t="str">
            <v xml:space="preserve"> </v>
          </cell>
        </row>
        <row r="2427">
          <cell r="B2427">
            <v>276030</v>
          </cell>
          <cell r="C2427" t="str">
            <v>Deferred Grant Rev State</v>
          </cell>
          <cell r="D2427" t="str">
            <v>DefGntRvFS</v>
          </cell>
          <cell r="E2427">
            <v>367</v>
          </cell>
          <cell r="F2427" t="str">
            <v>A</v>
          </cell>
          <cell r="G2427" t="str">
            <v>L</v>
          </cell>
          <cell r="H2427" t="str">
            <v>N</v>
          </cell>
          <cell r="I2427" t="str">
            <v>LNA</v>
          </cell>
          <cell r="J2427">
            <v>0</v>
          </cell>
          <cell r="K2427">
            <v>0</v>
          </cell>
          <cell r="L2427" t="str">
            <v xml:space="preserve"> </v>
          </cell>
          <cell r="M2427" t="str">
            <v xml:space="preserve"> </v>
          </cell>
          <cell r="N2427">
            <v>0</v>
          </cell>
          <cell r="O2427" t="str">
            <v xml:space="preserve"> </v>
          </cell>
          <cell r="P2427">
            <v>0</v>
          </cell>
          <cell r="Q2427">
            <v>0</v>
          </cell>
          <cell r="R2427" t="str">
            <v xml:space="preserve"> </v>
          </cell>
          <cell r="S2427" t="str">
            <v xml:space="preserve"> </v>
          </cell>
        </row>
        <row r="2428">
          <cell r="B2428">
            <v>276035</v>
          </cell>
          <cell r="C2428" t="str">
            <v>Deferred Rev Red Rose Ball</v>
          </cell>
          <cell r="D2428" t="str">
            <v>DRRedRose</v>
          </cell>
          <cell r="E2428">
            <v>367</v>
          </cell>
          <cell r="F2428" t="str">
            <v>A</v>
          </cell>
          <cell r="G2428" t="str">
            <v>L</v>
          </cell>
          <cell r="H2428" t="str">
            <v>N</v>
          </cell>
          <cell r="I2428" t="str">
            <v>LNA</v>
          </cell>
          <cell r="J2428">
            <v>0</v>
          </cell>
          <cell r="K2428">
            <v>0</v>
          </cell>
          <cell r="L2428" t="str">
            <v xml:space="preserve"> </v>
          </cell>
          <cell r="M2428" t="str">
            <v xml:space="preserve"> </v>
          </cell>
          <cell r="N2428">
            <v>0</v>
          </cell>
          <cell r="O2428" t="str">
            <v xml:space="preserve"> </v>
          </cell>
          <cell r="P2428">
            <v>0</v>
          </cell>
          <cell r="Q2428">
            <v>0</v>
          </cell>
          <cell r="R2428" t="str">
            <v xml:space="preserve"> </v>
          </cell>
          <cell r="S2428" t="str">
            <v xml:space="preserve"> </v>
          </cell>
        </row>
        <row r="2429">
          <cell r="B2429">
            <v>276040</v>
          </cell>
          <cell r="C2429" t="str">
            <v>Deferred Revenue Golf Outing</v>
          </cell>
          <cell r="D2429" t="str">
            <v>DRGolf</v>
          </cell>
          <cell r="E2429">
            <v>367</v>
          </cell>
          <cell r="F2429" t="str">
            <v>A</v>
          </cell>
          <cell r="G2429" t="str">
            <v>L</v>
          </cell>
          <cell r="H2429" t="str">
            <v>N</v>
          </cell>
          <cell r="I2429" t="str">
            <v>LNA</v>
          </cell>
          <cell r="J2429">
            <v>0</v>
          </cell>
          <cell r="K2429">
            <v>0</v>
          </cell>
          <cell r="L2429" t="str">
            <v xml:space="preserve"> </v>
          </cell>
          <cell r="M2429" t="str">
            <v xml:space="preserve"> </v>
          </cell>
          <cell r="N2429">
            <v>0</v>
          </cell>
          <cell r="O2429" t="str">
            <v xml:space="preserve"> </v>
          </cell>
          <cell r="P2429">
            <v>0</v>
          </cell>
          <cell r="Q2429">
            <v>0</v>
          </cell>
          <cell r="R2429" t="str">
            <v xml:space="preserve"> </v>
          </cell>
          <cell r="S2429" t="str">
            <v xml:space="preserve"> </v>
          </cell>
        </row>
        <row r="2430">
          <cell r="B2430">
            <v>276045</v>
          </cell>
          <cell r="C2430" t="str">
            <v>Deferred Revenue Misc Events</v>
          </cell>
          <cell r="D2430" t="str">
            <v>DRMisc</v>
          </cell>
          <cell r="E2430">
            <v>367</v>
          </cell>
          <cell r="F2430" t="str">
            <v>A</v>
          </cell>
          <cell r="G2430" t="str">
            <v>L</v>
          </cell>
          <cell r="H2430" t="str">
            <v>N</v>
          </cell>
          <cell r="I2430" t="str">
            <v>LNA</v>
          </cell>
          <cell r="J2430">
            <v>0</v>
          </cell>
          <cell r="K2430">
            <v>0</v>
          </cell>
          <cell r="L2430" t="str">
            <v xml:space="preserve"> </v>
          </cell>
          <cell r="M2430" t="str">
            <v xml:space="preserve"> </v>
          </cell>
          <cell r="N2430">
            <v>0</v>
          </cell>
          <cell r="O2430" t="str">
            <v xml:space="preserve"> </v>
          </cell>
          <cell r="P2430">
            <v>0</v>
          </cell>
          <cell r="Q2430">
            <v>0</v>
          </cell>
          <cell r="R2430" t="str">
            <v xml:space="preserve"> </v>
          </cell>
          <cell r="S2430" t="str">
            <v xml:space="preserve"> </v>
          </cell>
        </row>
        <row r="2431">
          <cell r="B2431">
            <v>276050</v>
          </cell>
          <cell r="C2431" t="str">
            <v>Deferred Rev D Destinations</v>
          </cell>
          <cell r="D2431" t="str">
            <v>DRDDest</v>
          </cell>
          <cell r="E2431">
            <v>367</v>
          </cell>
          <cell r="F2431" t="str">
            <v>A</v>
          </cell>
          <cell r="G2431" t="str">
            <v>L</v>
          </cell>
          <cell r="H2431" t="str">
            <v>N</v>
          </cell>
          <cell r="I2431" t="str">
            <v>LNA</v>
          </cell>
          <cell r="J2431">
            <v>0</v>
          </cell>
          <cell r="K2431">
            <v>0</v>
          </cell>
          <cell r="L2431" t="str">
            <v xml:space="preserve"> </v>
          </cell>
          <cell r="M2431" t="str">
            <v xml:space="preserve"> </v>
          </cell>
          <cell r="N2431">
            <v>0</v>
          </cell>
          <cell r="O2431" t="str">
            <v xml:space="preserve"> </v>
          </cell>
          <cell r="P2431">
            <v>0</v>
          </cell>
          <cell r="Q2431">
            <v>0</v>
          </cell>
          <cell r="R2431" t="str">
            <v xml:space="preserve"> </v>
          </cell>
          <cell r="S2431" t="str">
            <v xml:space="preserve"> </v>
          </cell>
        </row>
        <row r="2432">
          <cell r="B2432">
            <v>277000</v>
          </cell>
          <cell r="C2432" t="str">
            <v>AP LT terCompany Between HMs</v>
          </cell>
          <cell r="D2432" t="str">
            <v>AP LT terC</v>
          </cell>
          <cell r="E2432">
            <v>367</v>
          </cell>
          <cell r="F2432" t="str">
            <v>A</v>
          </cell>
          <cell r="G2432" t="str">
            <v>L</v>
          </cell>
          <cell r="H2432" t="str">
            <v>N</v>
          </cell>
          <cell r="I2432" t="str">
            <v>LNA</v>
          </cell>
          <cell r="J2432" t="str">
            <v>Between HMs</v>
          </cell>
          <cell r="K2432" t="str">
            <v>Intercompany</v>
          </cell>
          <cell r="L2432" t="str">
            <v xml:space="preserve"> </v>
          </cell>
          <cell r="M2432" t="str">
            <v xml:space="preserve"> </v>
          </cell>
          <cell r="N2432">
            <v>0</v>
          </cell>
          <cell r="O2432" t="str">
            <v xml:space="preserve"> </v>
          </cell>
          <cell r="P2432">
            <v>0</v>
          </cell>
          <cell r="Q2432">
            <v>0</v>
          </cell>
          <cell r="R2432" t="str">
            <v xml:space="preserve"> </v>
          </cell>
          <cell r="S2432" t="str">
            <v xml:space="preserve"> </v>
          </cell>
        </row>
        <row r="2433">
          <cell r="B2433">
            <v>277005</v>
          </cell>
          <cell r="C2433" t="str">
            <v>AP LT IntraCompany Within HM</v>
          </cell>
          <cell r="D2433" t="str">
            <v>AP LT Intr</v>
          </cell>
          <cell r="E2433">
            <v>367</v>
          </cell>
          <cell r="F2433" t="str">
            <v>A</v>
          </cell>
          <cell r="G2433" t="str">
            <v>L</v>
          </cell>
          <cell r="H2433" t="str">
            <v>N</v>
          </cell>
          <cell r="I2433" t="str">
            <v>LNA</v>
          </cell>
          <cell r="J2433" t="str">
            <v>Within a HM</v>
          </cell>
          <cell r="K2433" t="str">
            <v>Intercompany</v>
          </cell>
          <cell r="L2433" t="str">
            <v xml:space="preserve"> </v>
          </cell>
          <cell r="M2433" t="str">
            <v xml:space="preserve"> </v>
          </cell>
          <cell r="N2433">
            <v>0</v>
          </cell>
          <cell r="O2433" t="str">
            <v xml:space="preserve"> </v>
          </cell>
          <cell r="P2433">
            <v>0</v>
          </cell>
          <cell r="Q2433">
            <v>0</v>
          </cell>
          <cell r="R2433" t="str">
            <v xml:space="preserve"> </v>
          </cell>
          <cell r="S2433" t="str">
            <v xml:space="preserve"> </v>
          </cell>
        </row>
        <row r="2434">
          <cell r="B2434">
            <v>278000</v>
          </cell>
          <cell r="C2434" t="str">
            <v>NonAH Pension Plan Liability</v>
          </cell>
          <cell r="D2434" t="str">
            <v>NonAH Pens</v>
          </cell>
          <cell r="E2434">
            <v>367</v>
          </cell>
          <cell r="F2434" t="str">
            <v>A</v>
          </cell>
          <cell r="G2434" t="str">
            <v>L</v>
          </cell>
          <cell r="H2434" t="str">
            <v>N</v>
          </cell>
          <cell r="I2434" t="str">
            <v>LNA</v>
          </cell>
          <cell r="J2434">
            <v>0</v>
          </cell>
          <cell r="K2434">
            <v>0</v>
          </cell>
          <cell r="L2434" t="str">
            <v xml:space="preserve"> </v>
          </cell>
          <cell r="M2434" t="str">
            <v xml:space="preserve"> </v>
          </cell>
          <cell r="N2434">
            <v>0</v>
          </cell>
          <cell r="O2434" t="str">
            <v xml:space="preserve"> </v>
          </cell>
          <cell r="P2434">
            <v>0</v>
          </cell>
          <cell r="Q2434">
            <v>0</v>
          </cell>
          <cell r="R2434" t="str">
            <v xml:space="preserve"> </v>
          </cell>
          <cell r="S2434" t="str">
            <v xml:space="preserve"> </v>
          </cell>
        </row>
        <row r="2435">
          <cell r="B2435">
            <v>278005</v>
          </cell>
          <cell r="C2435" t="str">
            <v>OthrPostRetirBenefitsLiability</v>
          </cell>
          <cell r="D2435" t="str">
            <v>OthrPostRe</v>
          </cell>
          <cell r="E2435">
            <v>367</v>
          </cell>
          <cell r="F2435" t="str">
            <v>A</v>
          </cell>
          <cell r="G2435" t="str">
            <v>L</v>
          </cell>
          <cell r="H2435" t="str">
            <v>N</v>
          </cell>
          <cell r="I2435" t="str">
            <v>LNA</v>
          </cell>
          <cell r="J2435">
            <v>0</v>
          </cell>
          <cell r="K2435">
            <v>0</v>
          </cell>
          <cell r="L2435" t="str">
            <v xml:space="preserve"> </v>
          </cell>
          <cell r="M2435" t="str">
            <v xml:space="preserve"> </v>
          </cell>
          <cell r="N2435">
            <v>0</v>
          </cell>
          <cell r="O2435" t="str">
            <v xml:space="preserve"> </v>
          </cell>
          <cell r="P2435">
            <v>0</v>
          </cell>
          <cell r="Q2435">
            <v>0</v>
          </cell>
          <cell r="R2435" t="str">
            <v xml:space="preserve"> </v>
          </cell>
          <cell r="S2435" t="str">
            <v xml:space="preserve"> </v>
          </cell>
        </row>
        <row r="2436">
          <cell r="B2436">
            <v>278010</v>
          </cell>
          <cell r="C2436" t="str">
            <v>Pension Plan Liability</v>
          </cell>
          <cell r="D2436" t="str">
            <v>Pension Pl</v>
          </cell>
          <cell r="E2436">
            <v>367</v>
          </cell>
          <cell r="F2436" t="str">
            <v>A</v>
          </cell>
          <cell r="G2436" t="str">
            <v>L</v>
          </cell>
          <cell r="H2436" t="str">
            <v>N</v>
          </cell>
          <cell r="I2436" t="str">
            <v>LNA</v>
          </cell>
          <cell r="J2436">
            <v>0</v>
          </cell>
          <cell r="K2436">
            <v>0</v>
          </cell>
          <cell r="L2436" t="str">
            <v xml:space="preserve"> </v>
          </cell>
          <cell r="M2436" t="str">
            <v xml:space="preserve"> </v>
          </cell>
          <cell r="N2436">
            <v>0</v>
          </cell>
          <cell r="O2436" t="str">
            <v xml:space="preserve"> </v>
          </cell>
          <cell r="P2436">
            <v>0</v>
          </cell>
          <cell r="Q2436">
            <v>0</v>
          </cell>
          <cell r="R2436" t="str">
            <v xml:space="preserve"> </v>
          </cell>
          <cell r="S2436" t="str">
            <v xml:space="preserve"> </v>
          </cell>
        </row>
        <row r="2437">
          <cell r="B2437">
            <v>278015</v>
          </cell>
          <cell r="C2437" t="str">
            <v>Pension Restoration Plans</v>
          </cell>
          <cell r="D2437" t="str">
            <v>Pension Re</v>
          </cell>
          <cell r="E2437">
            <v>367</v>
          </cell>
          <cell r="F2437" t="str">
            <v>A</v>
          </cell>
          <cell r="G2437" t="str">
            <v>L</v>
          </cell>
          <cell r="H2437" t="str">
            <v>N</v>
          </cell>
          <cell r="I2437" t="str">
            <v>LNA</v>
          </cell>
          <cell r="J2437">
            <v>0</v>
          </cell>
          <cell r="K2437">
            <v>0</v>
          </cell>
          <cell r="L2437" t="str">
            <v xml:space="preserve"> </v>
          </cell>
          <cell r="M2437" t="str">
            <v xml:space="preserve"> </v>
          </cell>
          <cell r="N2437">
            <v>0</v>
          </cell>
          <cell r="O2437" t="str">
            <v xml:space="preserve"> </v>
          </cell>
          <cell r="P2437">
            <v>0</v>
          </cell>
          <cell r="Q2437">
            <v>0</v>
          </cell>
          <cell r="R2437" t="str">
            <v xml:space="preserve"> </v>
          </cell>
          <cell r="S2437" t="str">
            <v xml:space="preserve"> </v>
          </cell>
        </row>
        <row r="2438">
          <cell r="B2438">
            <v>278020</v>
          </cell>
          <cell r="C2438" t="str">
            <v>PrePaid Pension Liability</v>
          </cell>
          <cell r="D2438" t="str">
            <v>PrePaid 12</v>
          </cell>
          <cell r="E2438">
            <v>367</v>
          </cell>
          <cell r="F2438" t="str">
            <v>A</v>
          </cell>
          <cell r="G2438" t="str">
            <v>L</v>
          </cell>
          <cell r="H2438" t="str">
            <v>N</v>
          </cell>
          <cell r="I2438" t="str">
            <v>LNA</v>
          </cell>
          <cell r="J2438">
            <v>0</v>
          </cell>
          <cell r="K2438">
            <v>0</v>
          </cell>
          <cell r="L2438" t="str">
            <v xml:space="preserve"> </v>
          </cell>
          <cell r="M2438" t="str">
            <v xml:space="preserve"> </v>
          </cell>
          <cell r="N2438">
            <v>0</v>
          </cell>
          <cell r="O2438" t="str">
            <v xml:space="preserve"> </v>
          </cell>
          <cell r="P2438">
            <v>0</v>
          </cell>
          <cell r="Q2438">
            <v>0</v>
          </cell>
          <cell r="R2438" t="str">
            <v xml:space="preserve"> </v>
          </cell>
          <cell r="S2438" t="str">
            <v xml:space="preserve"> </v>
          </cell>
        </row>
        <row r="2439">
          <cell r="B2439">
            <v>278025</v>
          </cell>
          <cell r="C2439" t="str">
            <v>DeferredBenefitPensionliab</v>
          </cell>
          <cell r="D2439" t="str">
            <v>DeferredBe</v>
          </cell>
          <cell r="E2439">
            <v>367</v>
          </cell>
          <cell r="F2439" t="str">
            <v>A</v>
          </cell>
          <cell r="G2439" t="str">
            <v>L</v>
          </cell>
          <cell r="H2439" t="str">
            <v>N</v>
          </cell>
          <cell r="I2439" t="str">
            <v>LNA</v>
          </cell>
          <cell r="J2439">
            <v>0</v>
          </cell>
          <cell r="K2439">
            <v>0</v>
          </cell>
          <cell r="L2439" t="str">
            <v xml:space="preserve"> </v>
          </cell>
          <cell r="M2439" t="str">
            <v xml:space="preserve"> </v>
          </cell>
          <cell r="N2439">
            <v>0</v>
          </cell>
          <cell r="O2439" t="str">
            <v xml:space="preserve"> </v>
          </cell>
          <cell r="P2439">
            <v>0</v>
          </cell>
          <cell r="Q2439">
            <v>0</v>
          </cell>
          <cell r="R2439" t="str">
            <v xml:space="preserve"> </v>
          </cell>
          <cell r="S2439" t="str">
            <v xml:space="preserve"> </v>
          </cell>
        </row>
        <row r="2440">
          <cell r="B2440">
            <v>283000</v>
          </cell>
          <cell r="C2440" t="str">
            <v>AssetRetirObligLiabilityLand</v>
          </cell>
          <cell r="D2440" t="str">
            <v>AssetRetir</v>
          </cell>
          <cell r="E2440">
            <v>367</v>
          </cell>
          <cell r="F2440" t="str">
            <v>A</v>
          </cell>
          <cell r="G2440" t="str">
            <v>L</v>
          </cell>
          <cell r="H2440" t="str">
            <v>N</v>
          </cell>
          <cell r="I2440" t="str">
            <v>LNA</v>
          </cell>
          <cell r="J2440">
            <v>0</v>
          </cell>
          <cell r="K2440">
            <v>0</v>
          </cell>
          <cell r="L2440" t="str">
            <v xml:space="preserve"> </v>
          </cell>
          <cell r="M2440" t="str">
            <v xml:space="preserve"> </v>
          </cell>
          <cell r="N2440">
            <v>0</v>
          </cell>
          <cell r="O2440" t="str">
            <v xml:space="preserve"> </v>
          </cell>
          <cell r="P2440">
            <v>0</v>
          </cell>
          <cell r="Q2440">
            <v>0</v>
          </cell>
          <cell r="R2440" t="str">
            <v xml:space="preserve"> </v>
          </cell>
          <cell r="S2440" t="str">
            <v xml:space="preserve"> </v>
          </cell>
        </row>
        <row r="2441">
          <cell r="B2441">
            <v>283005</v>
          </cell>
          <cell r="C2441" t="str">
            <v>AssetRetirObligLiabilityBldgs</v>
          </cell>
          <cell r="D2441" t="str">
            <v>AstRetOLB</v>
          </cell>
          <cell r="E2441">
            <v>367</v>
          </cell>
          <cell r="F2441" t="str">
            <v>A</v>
          </cell>
          <cell r="G2441" t="str">
            <v>L</v>
          </cell>
          <cell r="H2441" t="str">
            <v>N</v>
          </cell>
          <cell r="I2441" t="str">
            <v>LNA</v>
          </cell>
          <cell r="J2441">
            <v>0</v>
          </cell>
          <cell r="K2441">
            <v>0</v>
          </cell>
          <cell r="L2441" t="str">
            <v xml:space="preserve"> </v>
          </cell>
          <cell r="M2441" t="str">
            <v xml:space="preserve"> </v>
          </cell>
          <cell r="N2441">
            <v>0</v>
          </cell>
          <cell r="O2441" t="str">
            <v xml:space="preserve"> </v>
          </cell>
          <cell r="P2441">
            <v>0</v>
          </cell>
          <cell r="Q2441">
            <v>0</v>
          </cell>
          <cell r="R2441" t="str">
            <v xml:space="preserve"> </v>
          </cell>
          <cell r="S2441" t="str">
            <v xml:space="preserve"> </v>
          </cell>
        </row>
        <row r="2442">
          <cell r="B2442">
            <v>283010</v>
          </cell>
          <cell r="C2442" t="str">
            <v>AssetRetirObligLiabilityEquip</v>
          </cell>
          <cell r="D2442" t="str">
            <v>AstRetOLE</v>
          </cell>
          <cell r="E2442">
            <v>367</v>
          </cell>
          <cell r="F2442" t="str">
            <v>A</v>
          </cell>
          <cell r="G2442" t="str">
            <v>L</v>
          </cell>
          <cell r="H2442" t="str">
            <v>N</v>
          </cell>
          <cell r="I2442" t="str">
            <v>LNA</v>
          </cell>
          <cell r="J2442">
            <v>0</v>
          </cell>
          <cell r="K2442">
            <v>0</v>
          </cell>
          <cell r="L2442" t="str">
            <v xml:space="preserve"> </v>
          </cell>
          <cell r="M2442" t="str">
            <v xml:space="preserve"> </v>
          </cell>
          <cell r="N2442">
            <v>0</v>
          </cell>
          <cell r="O2442" t="str">
            <v xml:space="preserve"> </v>
          </cell>
          <cell r="P2442">
            <v>0</v>
          </cell>
          <cell r="Q2442">
            <v>0</v>
          </cell>
          <cell r="R2442" t="str">
            <v xml:space="preserve"> </v>
          </cell>
          <cell r="S2442" t="str">
            <v xml:space="preserve"> </v>
          </cell>
        </row>
        <row r="2443">
          <cell r="B2443">
            <v>283015</v>
          </cell>
          <cell r="C2443" t="str">
            <v>DeferredGaFAS98SaleLeaseback</v>
          </cell>
          <cell r="D2443" t="str">
            <v>DeferredGa</v>
          </cell>
          <cell r="E2443">
            <v>367</v>
          </cell>
          <cell r="F2443" t="str">
            <v>A</v>
          </cell>
          <cell r="G2443" t="str">
            <v>L</v>
          </cell>
          <cell r="H2443" t="str">
            <v>N</v>
          </cell>
          <cell r="I2443" t="str">
            <v>LNA</v>
          </cell>
          <cell r="J2443">
            <v>0</v>
          </cell>
          <cell r="K2443">
            <v>0</v>
          </cell>
          <cell r="L2443" t="str">
            <v xml:space="preserve"> </v>
          </cell>
          <cell r="M2443" t="str">
            <v xml:space="preserve"> </v>
          </cell>
          <cell r="N2443">
            <v>0</v>
          </cell>
          <cell r="O2443" t="str">
            <v xml:space="preserve"> </v>
          </cell>
          <cell r="P2443">
            <v>0</v>
          </cell>
          <cell r="Q2443">
            <v>0</v>
          </cell>
          <cell r="R2443" t="str">
            <v xml:space="preserve"> </v>
          </cell>
          <cell r="S2443" t="str">
            <v xml:space="preserve"> </v>
          </cell>
        </row>
        <row r="2444">
          <cell r="B2444">
            <v>283020</v>
          </cell>
          <cell r="C2444" t="str">
            <v>EITF 9710 Liability</v>
          </cell>
          <cell r="D2444" t="str">
            <v>EITF 9710</v>
          </cell>
          <cell r="E2444">
            <v>367</v>
          </cell>
          <cell r="F2444" t="str">
            <v>A</v>
          </cell>
          <cell r="G2444" t="str">
            <v>L</v>
          </cell>
          <cell r="H2444" t="str">
            <v>N</v>
          </cell>
          <cell r="I2444" t="str">
            <v>LNA</v>
          </cell>
          <cell r="J2444">
            <v>0</v>
          </cell>
          <cell r="K2444">
            <v>0</v>
          </cell>
          <cell r="L2444" t="str">
            <v xml:space="preserve"> </v>
          </cell>
          <cell r="M2444" t="str">
            <v xml:space="preserve"> </v>
          </cell>
          <cell r="N2444">
            <v>0</v>
          </cell>
          <cell r="O2444" t="str">
            <v xml:space="preserve"> </v>
          </cell>
          <cell r="P2444">
            <v>0</v>
          </cell>
          <cell r="Q2444">
            <v>0</v>
          </cell>
          <cell r="R2444" t="str">
            <v xml:space="preserve"> </v>
          </cell>
          <cell r="S2444" t="str">
            <v xml:space="preserve"> </v>
          </cell>
        </row>
        <row r="2445">
          <cell r="B2445">
            <v>283025</v>
          </cell>
          <cell r="C2445" t="str">
            <v>FIN 48 Liability Long Term</v>
          </cell>
          <cell r="D2445" t="str">
            <v>FIN 48 Li1</v>
          </cell>
          <cell r="E2445">
            <v>367</v>
          </cell>
          <cell r="F2445" t="str">
            <v>A</v>
          </cell>
          <cell r="G2445" t="str">
            <v>L</v>
          </cell>
          <cell r="H2445" t="str">
            <v>N</v>
          </cell>
          <cell r="I2445" t="str">
            <v>LNA</v>
          </cell>
          <cell r="J2445">
            <v>0</v>
          </cell>
          <cell r="K2445">
            <v>0</v>
          </cell>
          <cell r="L2445" t="str">
            <v xml:space="preserve"> </v>
          </cell>
          <cell r="M2445" t="str">
            <v xml:space="preserve"> </v>
          </cell>
          <cell r="N2445">
            <v>0</v>
          </cell>
          <cell r="O2445" t="str">
            <v xml:space="preserve"> </v>
          </cell>
          <cell r="P2445">
            <v>0</v>
          </cell>
          <cell r="Q2445">
            <v>0</v>
          </cell>
          <cell r="R2445" t="str">
            <v xml:space="preserve"> </v>
          </cell>
          <cell r="S2445" t="str">
            <v xml:space="preserve"> </v>
          </cell>
        </row>
        <row r="2446">
          <cell r="B2446">
            <v>283030</v>
          </cell>
          <cell r="C2446" t="str">
            <v>Guarantee Liability Long Term</v>
          </cell>
          <cell r="D2446" t="str">
            <v>Guarante1</v>
          </cell>
          <cell r="E2446">
            <v>367</v>
          </cell>
          <cell r="F2446" t="str">
            <v>A</v>
          </cell>
          <cell r="G2446" t="str">
            <v>L</v>
          </cell>
          <cell r="H2446" t="str">
            <v>N</v>
          </cell>
          <cell r="I2446" t="str">
            <v>LNA</v>
          </cell>
          <cell r="J2446">
            <v>0</v>
          </cell>
          <cell r="K2446">
            <v>0</v>
          </cell>
          <cell r="L2446" t="str">
            <v xml:space="preserve"> </v>
          </cell>
          <cell r="M2446" t="str">
            <v xml:space="preserve"> </v>
          </cell>
          <cell r="N2446">
            <v>0</v>
          </cell>
          <cell r="O2446" t="str">
            <v xml:space="preserve"> </v>
          </cell>
          <cell r="P2446">
            <v>0</v>
          </cell>
          <cell r="Q2446">
            <v>0</v>
          </cell>
          <cell r="R2446" t="str">
            <v xml:space="preserve"> </v>
          </cell>
          <cell r="S2446" t="str">
            <v xml:space="preserve"> </v>
          </cell>
        </row>
        <row r="2447">
          <cell r="B2447">
            <v>283035</v>
          </cell>
          <cell r="C2447" t="str">
            <v>Interest Rate Swap Liability</v>
          </cell>
          <cell r="D2447" t="str">
            <v>Interest 9</v>
          </cell>
          <cell r="E2447">
            <v>367</v>
          </cell>
          <cell r="F2447" t="str">
            <v>A</v>
          </cell>
          <cell r="G2447" t="str">
            <v>L</v>
          </cell>
          <cell r="H2447" t="str">
            <v>N</v>
          </cell>
          <cell r="I2447" t="str">
            <v>LNA</v>
          </cell>
          <cell r="J2447">
            <v>0</v>
          </cell>
          <cell r="K2447">
            <v>0</v>
          </cell>
          <cell r="L2447" t="str">
            <v xml:space="preserve"> </v>
          </cell>
          <cell r="M2447" t="str">
            <v xml:space="preserve"> </v>
          </cell>
          <cell r="N2447">
            <v>0</v>
          </cell>
          <cell r="O2447" t="str">
            <v xml:space="preserve"> </v>
          </cell>
          <cell r="P2447">
            <v>0</v>
          </cell>
          <cell r="Q2447">
            <v>0</v>
          </cell>
          <cell r="R2447" t="str">
            <v xml:space="preserve"> </v>
          </cell>
          <cell r="S2447" t="str">
            <v xml:space="preserve"> </v>
          </cell>
        </row>
        <row r="2448">
          <cell r="B2448">
            <v>283040</v>
          </cell>
          <cell r="C2448" t="str">
            <v>Long Term At Risk Compensation</v>
          </cell>
          <cell r="D2448" t="str">
            <v>Long Ter43</v>
          </cell>
          <cell r="E2448">
            <v>367</v>
          </cell>
          <cell r="F2448" t="str">
            <v>A</v>
          </cell>
          <cell r="G2448" t="str">
            <v>L</v>
          </cell>
          <cell r="H2448" t="str">
            <v>N</v>
          </cell>
          <cell r="I2448" t="str">
            <v>LNA</v>
          </cell>
          <cell r="J2448">
            <v>0</v>
          </cell>
          <cell r="K2448">
            <v>0</v>
          </cell>
          <cell r="L2448" t="str">
            <v xml:space="preserve"> </v>
          </cell>
          <cell r="M2448" t="str">
            <v xml:space="preserve"> </v>
          </cell>
          <cell r="N2448">
            <v>0</v>
          </cell>
          <cell r="O2448" t="str">
            <v xml:space="preserve"> </v>
          </cell>
          <cell r="P2448">
            <v>0</v>
          </cell>
          <cell r="Q2448">
            <v>0</v>
          </cell>
          <cell r="R2448" t="str">
            <v xml:space="preserve"> </v>
          </cell>
          <cell r="S2448" t="str">
            <v xml:space="preserve"> </v>
          </cell>
        </row>
        <row r="2449">
          <cell r="B2449">
            <v>283045</v>
          </cell>
          <cell r="C2449" t="str">
            <v>OtherLTMiscLiabilities</v>
          </cell>
          <cell r="D2449" t="str">
            <v>OtherLTMis</v>
          </cell>
          <cell r="E2449">
            <v>367</v>
          </cell>
          <cell r="F2449" t="str">
            <v>A</v>
          </cell>
          <cell r="G2449" t="str">
            <v>L</v>
          </cell>
          <cell r="H2449" t="str">
            <v>N</v>
          </cell>
          <cell r="I2449" t="str">
            <v>LNA</v>
          </cell>
          <cell r="J2449">
            <v>0</v>
          </cell>
          <cell r="K2449">
            <v>0</v>
          </cell>
          <cell r="L2449" t="str">
            <v xml:space="preserve"> </v>
          </cell>
          <cell r="M2449" t="str">
            <v xml:space="preserve"> </v>
          </cell>
          <cell r="N2449">
            <v>0</v>
          </cell>
          <cell r="O2449" t="str">
            <v xml:space="preserve"> </v>
          </cell>
          <cell r="P2449">
            <v>0</v>
          </cell>
          <cell r="Q2449">
            <v>0</v>
          </cell>
          <cell r="R2449" t="str">
            <v xml:space="preserve"> </v>
          </cell>
          <cell r="S2449" t="str">
            <v xml:space="preserve"> </v>
          </cell>
        </row>
        <row r="2450">
          <cell r="B2450">
            <v>283046</v>
          </cell>
          <cell r="C2450" t="str">
            <v>Mority terest Liability Hist</v>
          </cell>
          <cell r="D2450" t="str">
            <v>Mority ter</v>
          </cell>
          <cell r="E2450">
            <v>367</v>
          </cell>
          <cell r="F2450" t="str">
            <v>A</v>
          </cell>
          <cell r="G2450" t="str">
            <v>L</v>
          </cell>
          <cell r="H2450" t="str">
            <v>N</v>
          </cell>
          <cell r="I2450" t="str">
            <v>LNA</v>
          </cell>
          <cell r="J2450">
            <v>0</v>
          </cell>
          <cell r="K2450">
            <v>0</v>
          </cell>
          <cell r="L2450" t="str">
            <v xml:space="preserve"> </v>
          </cell>
          <cell r="M2450" t="str">
            <v xml:space="preserve"> </v>
          </cell>
          <cell r="N2450">
            <v>0</v>
          </cell>
          <cell r="O2450" t="str">
            <v xml:space="preserve"> </v>
          </cell>
          <cell r="P2450">
            <v>0</v>
          </cell>
          <cell r="Q2450">
            <v>0</v>
          </cell>
          <cell r="R2450" t="str">
            <v xml:space="preserve"> </v>
          </cell>
          <cell r="S2450" t="str">
            <v xml:space="preserve"> </v>
          </cell>
        </row>
        <row r="2451">
          <cell r="B2451">
            <v>283047</v>
          </cell>
          <cell r="C2451" t="str">
            <v>OtherLTLiabilitySponsorSppt</v>
          </cell>
          <cell r="D2451" t="str">
            <v>OtherLTLia</v>
          </cell>
          <cell r="E2451">
            <v>367</v>
          </cell>
          <cell r="F2451" t="str">
            <v>A</v>
          </cell>
          <cell r="G2451" t="str">
            <v>L</v>
          </cell>
          <cell r="H2451" t="str">
            <v>N</v>
          </cell>
          <cell r="I2451" t="str">
            <v>LNA</v>
          </cell>
          <cell r="J2451">
            <v>0</v>
          </cell>
          <cell r="K2451">
            <v>0</v>
          </cell>
          <cell r="L2451" t="str">
            <v xml:space="preserve"> </v>
          </cell>
          <cell r="M2451" t="str">
            <v xml:space="preserve"> </v>
          </cell>
          <cell r="N2451">
            <v>0</v>
          </cell>
          <cell r="O2451" t="str">
            <v xml:space="preserve"> </v>
          </cell>
          <cell r="P2451">
            <v>0</v>
          </cell>
          <cell r="Q2451">
            <v>0</v>
          </cell>
          <cell r="R2451" t="str">
            <v xml:space="preserve"> </v>
          </cell>
          <cell r="S2451" t="str">
            <v xml:space="preserve"> </v>
          </cell>
        </row>
        <row r="2452">
          <cell r="B2452">
            <v>283050</v>
          </cell>
          <cell r="C2452" t="str">
            <v>Phys Guarantee LT Liability</v>
          </cell>
          <cell r="D2452" t="str">
            <v>Phys Guara</v>
          </cell>
          <cell r="E2452">
            <v>367</v>
          </cell>
          <cell r="F2452" t="str">
            <v>A</v>
          </cell>
          <cell r="G2452" t="str">
            <v>L</v>
          </cell>
          <cell r="H2452" t="str">
            <v>N</v>
          </cell>
          <cell r="I2452" t="str">
            <v>LNA</v>
          </cell>
          <cell r="J2452">
            <v>0</v>
          </cell>
          <cell r="K2452">
            <v>0</v>
          </cell>
          <cell r="L2452" t="str">
            <v xml:space="preserve"> </v>
          </cell>
          <cell r="M2452" t="str">
            <v xml:space="preserve"> </v>
          </cell>
          <cell r="N2452">
            <v>0</v>
          </cell>
          <cell r="O2452" t="str">
            <v xml:space="preserve"> </v>
          </cell>
          <cell r="P2452">
            <v>0</v>
          </cell>
          <cell r="Q2452">
            <v>0</v>
          </cell>
          <cell r="R2452" t="str">
            <v xml:space="preserve"> </v>
          </cell>
          <cell r="S2452" t="str">
            <v xml:space="preserve"> </v>
          </cell>
        </row>
        <row r="2453">
          <cell r="B2453">
            <v>283060</v>
          </cell>
          <cell r="C2453" t="str">
            <v>Annuity Liability</v>
          </cell>
          <cell r="D2453" t="str">
            <v>Annuity Li</v>
          </cell>
          <cell r="E2453">
            <v>367</v>
          </cell>
          <cell r="F2453" t="str">
            <v>A</v>
          </cell>
          <cell r="G2453" t="str">
            <v>L</v>
          </cell>
          <cell r="H2453" t="str">
            <v>N</v>
          </cell>
          <cell r="I2453" t="str">
            <v>LNA</v>
          </cell>
          <cell r="J2453">
            <v>0</v>
          </cell>
          <cell r="K2453">
            <v>0</v>
          </cell>
          <cell r="L2453" t="str">
            <v xml:space="preserve"> </v>
          </cell>
          <cell r="M2453" t="str">
            <v xml:space="preserve"> </v>
          </cell>
          <cell r="N2453">
            <v>0</v>
          </cell>
          <cell r="O2453" t="str">
            <v xml:space="preserve"> </v>
          </cell>
          <cell r="P2453">
            <v>0</v>
          </cell>
          <cell r="Q2453">
            <v>0</v>
          </cell>
          <cell r="R2453" t="str">
            <v xml:space="preserve"> </v>
          </cell>
          <cell r="S2453" t="str">
            <v xml:space="preserve"> </v>
          </cell>
        </row>
        <row r="2454">
          <cell r="B2454">
            <v>283065</v>
          </cell>
          <cell r="C2454" t="str">
            <v>Sublease Liability LT</v>
          </cell>
          <cell r="D2454" t="str">
            <v>Sublease58</v>
          </cell>
          <cell r="E2454">
            <v>367</v>
          </cell>
          <cell r="F2454" t="str">
            <v>A</v>
          </cell>
          <cell r="G2454" t="str">
            <v>L</v>
          </cell>
          <cell r="H2454" t="str">
            <v>N</v>
          </cell>
          <cell r="I2454" t="str">
            <v>LNA</v>
          </cell>
          <cell r="J2454">
            <v>0</v>
          </cell>
          <cell r="K2454">
            <v>0</v>
          </cell>
          <cell r="L2454" t="str">
            <v xml:space="preserve"> </v>
          </cell>
          <cell r="M2454" t="str">
            <v xml:space="preserve"> </v>
          </cell>
          <cell r="N2454">
            <v>0</v>
          </cell>
          <cell r="O2454" t="str">
            <v xml:space="preserve"> </v>
          </cell>
          <cell r="P2454">
            <v>0</v>
          </cell>
          <cell r="Q2454">
            <v>0</v>
          </cell>
          <cell r="R2454" t="str">
            <v xml:space="preserve"> </v>
          </cell>
          <cell r="S2454" t="str">
            <v xml:space="preserve"> </v>
          </cell>
        </row>
        <row r="2455">
          <cell r="B2455">
            <v>283066</v>
          </cell>
          <cell r="C2455" t="str">
            <v>Ground Lease Liability LT</v>
          </cell>
          <cell r="D2455" t="str">
            <v>Ground Le3</v>
          </cell>
          <cell r="E2455">
            <v>367</v>
          </cell>
          <cell r="F2455" t="str">
            <v>A</v>
          </cell>
          <cell r="G2455" t="str">
            <v>L</v>
          </cell>
          <cell r="H2455" t="str">
            <v>N</v>
          </cell>
          <cell r="I2455" t="str">
            <v>LNA</v>
          </cell>
          <cell r="J2455">
            <v>0</v>
          </cell>
          <cell r="K2455">
            <v>0</v>
          </cell>
          <cell r="L2455" t="str">
            <v xml:space="preserve"> </v>
          </cell>
          <cell r="M2455" t="str">
            <v xml:space="preserve"> </v>
          </cell>
          <cell r="N2455">
            <v>0</v>
          </cell>
          <cell r="O2455" t="str">
            <v xml:space="preserve"> </v>
          </cell>
          <cell r="P2455">
            <v>0</v>
          </cell>
          <cell r="Q2455">
            <v>0</v>
          </cell>
          <cell r="R2455" t="str">
            <v xml:space="preserve"> </v>
          </cell>
          <cell r="S2455" t="str">
            <v xml:space="preserve"> </v>
          </cell>
        </row>
        <row r="2456">
          <cell r="B2456">
            <v>283067</v>
          </cell>
          <cell r="C2456" t="str">
            <v>Lease Liability LT</v>
          </cell>
          <cell r="D2456" t="str">
            <v>Lease Li9</v>
          </cell>
          <cell r="E2456">
            <v>367</v>
          </cell>
          <cell r="F2456" t="str">
            <v>A</v>
          </cell>
          <cell r="G2456" t="str">
            <v>L</v>
          </cell>
          <cell r="H2456" t="str">
            <v>N</v>
          </cell>
          <cell r="I2456" t="str">
            <v>LNA</v>
          </cell>
          <cell r="J2456">
            <v>0</v>
          </cell>
          <cell r="K2456">
            <v>0</v>
          </cell>
          <cell r="L2456" t="str">
            <v xml:space="preserve"> </v>
          </cell>
          <cell r="M2456" t="str">
            <v xml:space="preserve"> </v>
          </cell>
          <cell r="N2456">
            <v>0</v>
          </cell>
          <cell r="O2456" t="str">
            <v xml:space="preserve"> </v>
          </cell>
          <cell r="P2456">
            <v>0</v>
          </cell>
          <cell r="Q2456">
            <v>0</v>
          </cell>
          <cell r="R2456" t="str">
            <v xml:space="preserve"> </v>
          </cell>
          <cell r="S2456" t="str">
            <v xml:space="preserve"> </v>
          </cell>
        </row>
        <row r="2457">
          <cell r="B2457">
            <v>283070</v>
          </cell>
          <cell r="C2457" t="str">
            <v>Resident or Pt Trust Fund LT</v>
          </cell>
          <cell r="D2457" t="str">
            <v>Resident o</v>
          </cell>
          <cell r="E2457">
            <v>367</v>
          </cell>
          <cell r="F2457" t="str">
            <v>A</v>
          </cell>
          <cell r="G2457" t="str">
            <v>L</v>
          </cell>
          <cell r="H2457" t="str">
            <v>N</v>
          </cell>
          <cell r="I2457" t="str">
            <v>LNA</v>
          </cell>
          <cell r="J2457">
            <v>0</v>
          </cell>
          <cell r="K2457">
            <v>0</v>
          </cell>
          <cell r="L2457" t="str">
            <v xml:space="preserve"> </v>
          </cell>
          <cell r="M2457" t="str">
            <v xml:space="preserve"> </v>
          </cell>
          <cell r="N2457">
            <v>0</v>
          </cell>
          <cell r="O2457" t="str">
            <v xml:space="preserve"> </v>
          </cell>
          <cell r="P2457">
            <v>0</v>
          </cell>
          <cell r="Q2457">
            <v>0</v>
          </cell>
          <cell r="R2457" t="str">
            <v xml:space="preserve"> </v>
          </cell>
          <cell r="S2457" t="str">
            <v xml:space="preserve"> </v>
          </cell>
        </row>
        <row r="2458">
          <cell r="B2458">
            <v>283075</v>
          </cell>
          <cell r="C2458" t="str">
            <v>Long Term Pension Debt</v>
          </cell>
          <cell r="D2458" t="str">
            <v>Long Ter44</v>
          </cell>
          <cell r="E2458">
            <v>367</v>
          </cell>
          <cell r="F2458" t="str">
            <v>I</v>
          </cell>
          <cell r="G2458" t="str">
            <v>L</v>
          </cell>
          <cell r="H2458" t="str">
            <v>N</v>
          </cell>
          <cell r="I2458" t="str">
            <v>LNA</v>
          </cell>
          <cell r="J2458">
            <v>0</v>
          </cell>
          <cell r="K2458" t="str">
            <v>Invalid Account</v>
          </cell>
          <cell r="L2458" t="str">
            <v xml:space="preserve"> </v>
          </cell>
          <cell r="M2458" t="str">
            <v xml:space="preserve"> </v>
          </cell>
          <cell r="N2458">
            <v>0</v>
          </cell>
          <cell r="O2458" t="str">
            <v xml:space="preserve"> </v>
          </cell>
          <cell r="P2458">
            <v>0</v>
          </cell>
          <cell r="Q2458">
            <v>0</v>
          </cell>
          <cell r="R2458" t="str">
            <v xml:space="preserve"> </v>
          </cell>
          <cell r="S2458" t="str">
            <v xml:space="preserve"> </v>
          </cell>
        </row>
        <row r="2459">
          <cell r="B2459">
            <v>283080</v>
          </cell>
          <cell r="C2459" t="str">
            <v>EstLiabilitySecurityLending</v>
          </cell>
          <cell r="D2459" t="str">
            <v>ELiabSecLn</v>
          </cell>
          <cell r="E2459">
            <v>367</v>
          </cell>
          <cell r="F2459" t="str">
            <v>I</v>
          </cell>
          <cell r="G2459" t="str">
            <v>L</v>
          </cell>
          <cell r="H2459" t="str">
            <v>N</v>
          </cell>
          <cell r="I2459" t="str">
            <v>LNA</v>
          </cell>
          <cell r="J2459">
            <v>0</v>
          </cell>
          <cell r="K2459" t="str">
            <v>Invalid Account</v>
          </cell>
          <cell r="L2459" t="str">
            <v xml:space="preserve"> </v>
          </cell>
          <cell r="M2459" t="str">
            <v xml:space="preserve"> </v>
          </cell>
          <cell r="N2459">
            <v>0</v>
          </cell>
          <cell r="O2459" t="str">
            <v xml:space="preserve"> </v>
          </cell>
          <cell r="P2459">
            <v>0</v>
          </cell>
          <cell r="Q2459">
            <v>0</v>
          </cell>
          <cell r="R2459" t="str">
            <v xml:space="preserve"> </v>
          </cell>
          <cell r="S2459" t="str">
            <v xml:space="preserve"> </v>
          </cell>
        </row>
        <row r="2460">
          <cell r="B2460">
            <v>283081</v>
          </cell>
          <cell r="C2460" t="str">
            <v>Investment Sold Not Yet Purch</v>
          </cell>
          <cell r="D2460" t="str">
            <v>InvestSold</v>
          </cell>
          <cell r="E2460">
            <v>367</v>
          </cell>
          <cell r="F2460" t="str">
            <v>A</v>
          </cell>
          <cell r="G2460" t="str">
            <v>L</v>
          </cell>
          <cell r="H2460" t="str">
            <v>N</v>
          </cell>
          <cell r="I2460" t="str">
            <v>LNA</v>
          </cell>
          <cell r="J2460">
            <v>0</v>
          </cell>
          <cell r="K2460">
            <v>0</v>
          </cell>
          <cell r="L2460">
            <v>0</v>
          </cell>
          <cell r="M2460">
            <v>0</v>
          </cell>
          <cell r="N2460">
            <v>0</v>
          </cell>
          <cell r="O2460">
            <v>0</v>
          </cell>
          <cell r="P2460">
            <v>0</v>
          </cell>
          <cell r="Q2460">
            <v>0</v>
          </cell>
          <cell r="R2460">
            <v>0</v>
          </cell>
          <cell r="S2460">
            <v>0</v>
          </cell>
        </row>
        <row r="2461">
          <cell r="B2461">
            <v>283082</v>
          </cell>
          <cell r="C2461" t="str">
            <v>Deferred Accomodation Fees LT</v>
          </cell>
          <cell r="D2461" t="str">
            <v>DefAccFeLT</v>
          </cell>
          <cell r="E2461">
            <v>367</v>
          </cell>
          <cell r="F2461" t="str">
            <v>A</v>
          </cell>
          <cell r="G2461" t="str">
            <v>L</v>
          </cell>
          <cell r="H2461" t="str">
            <v>N</v>
          </cell>
          <cell r="I2461" t="str">
            <v>LNA</v>
          </cell>
          <cell r="J2461">
            <v>0</v>
          </cell>
          <cell r="K2461">
            <v>0</v>
          </cell>
          <cell r="L2461">
            <v>0</v>
          </cell>
          <cell r="M2461">
            <v>0</v>
          </cell>
          <cell r="N2461">
            <v>0</v>
          </cell>
          <cell r="O2461">
            <v>0</v>
          </cell>
          <cell r="P2461">
            <v>0</v>
          </cell>
          <cell r="Q2461">
            <v>0</v>
          </cell>
          <cell r="R2461">
            <v>0</v>
          </cell>
          <cell r="S2461">
            <v>0</v>
          </cell>
        </row>
        <row r="2462">
          <cell r="B2462">
            <v>283085</v>
          </cell>
          <cell r="C2462" t="str">
            <v>FIN 48 Liability</v>
          </cell>
          <cell r="D2462" t="str">
            <v>FIN48 Liab</v>
          </cell>
          <cell r="E2462">
            <v>367</v>
          </cell>
          <cell r="F2462" t="str">
            <v>A</v>
          </cell>
          <cell r="G2462" t="str">
            <v>L</v>
          </cell>
          <cell r="H2462" t="str">
            <v>N</v>
          </cell>
          <cell r="I2462" t="str">
            <v>LNA</v>
          </cell>
          <cell r="J2462">
            <v>0</v>
          </cell>
          <cell r="K2462">
            <v>0</v>
          </cell>
          <cell r="L2462">
            <v>0</v>
          </cell>
          <cell r="M2462">
            <v>0</v>
          </cell>
          <cell r="N2462">
            <v>0</v>
          </cell>
          <cell r="O2462">
            <v>0</v>
          </cell>
          <cell r="P2462">
            <v>0</v>
          </cell>
          <cell r="Q2462">
            <v>0</v>
          </cell>
          <cell r="R2462">
            <v>0</v>
          </cell>
          <cell r="S2462">
            <v>0</v>
          </cell>
        </row>
        <row r="2463">
          <cell r="B2463">
            <v>290000</v>
          </cell>
          <cell r="C2463" t="str">
            <v>Valuation AllwGen ResvLiab</v>
          </cell>
          <cell r="D2463" t="str">
            <v>Valuatio9</v>
          </cell>
          <cell r="E2463">
            <v>367</v>
          </cell>
          <cell r="F2463" t="str">
            <v>A</v>
          </cell>
          <cell r="G2463" t="str">
            <v>L</v>
          </cell>
          <cell r="H2463" t="str">
            <v>N</v>
          </cell>
          <cell r="I2463" t="str">
            <v>LNA</v>
          </cell>
          <cell r="J2463">
            <v>0</v>
          </cell>
          <cell r="K2463">
            <v>0</v>
          </cell>
          <cell r="L2463" t="str">
            <v xml:space="preserve"> </v>
          </cell>
          <cell r="M2463" t="str">
            <v xml:space="preserve"> </v>
          </cell>
          <cell r="N2463">
            <v>0</v>
          </cell>
          <cell r="O2463" t="str">
            <v xml:space="preserve"> </v>
          </cell>
          <cell r="P2463">
            <v>0</v>
          </cell>
          <cell r="Q2463">
            <v>0</v>
          </cell>
          <cell r="R2463" t="str">
            <v xml:space="preserve"> </v>
          </cell>
          <cell r="S2463" t="str">
            <v xml:space="preserve"> </v>
          </cell>
        </row>
        <row r="2464">
          <cell r="B2464">
            <v>300000</v>
          </cell>
          <cell r="C2464" t="str">
            <v>Unrestricted Beginning Balance</v>
          </cell>
          <cell r="D2464" t="str">
            <v>Unrestrict</v>
          </cell>
          <cell r="E2464">
            <v>367</v>
          </cell>
          <cell r="F2464" t="str">
            <v>A</v>
          </cell>
          <cell r="G2464" t="str">
            <v>Q</v>
          </cell>
          <cell r="H2464" t="str">
            <v>N</v>
          </cell>
          <cell r="I2464" t="str">
            <v>LNA</v>
          </cell>
          <cell r="J2464">
            <v>0</v>
          </cell>
          <cell r="K2464">
            <v>0</v>
          </cell>
          <cell r="L2464" t="str">
            <v xml:space="preserve"> </v>
          </cell>
          <cell r="M2464" t="str">
            <v xml:space="preserve"> </v>
          </cell>
          <cell r="N2464">
            <v>0</v>
          </cell>
          <cell r="O2464" t="str">
            <v xml:space="preserve"> </v>
          </cell>
          <cell r="P2464">
            <v>0</v>
          </cell>
          <cell r="Q2464">
            <v>0</v>
          </cell>
          <cell r="R2464" t="str">
            <v xml:space="preserve"> </v>
          </cell>
          <cell r="S2464" t="str">
            <v xml:space="preserve"> </v>
          </cell>
        </row>
        <row r="2465">
          <cell r="B2465">
            <v>300005</v>
          </cell>
          <cell r="C2465" t="str">
            <v>UnRstrChgShareofvesteesNetAsst</v>
          </cell>
          <cell r="D2465" t="str">
            <v>UnRstrChgS</v>
          </cell>
          <cell r="E2465">
            <v>367</v>
          </cell>
          <cell r="F2465" t="str">
            <v>A</v>
          </cell>
          <cell r="G2465" t="str">
            <v>Q</v>
          </cell>
          <cell r="H2465" t="str">
            <v>N</v>
          </cell>
          <cell r="I2465" t="str">
            <v>LNA</v>
          </cell>
          <cell r="J2465">
            <v>0</v>
          </cell>
          <cell r="K2465">
            <v>0</v>
          </cell>
          <cell r="L2465" t="str">
            <v xml:space="preserve"> </v>
          </cell>
          <cell r="M2465" t="str">
            <v xml:space="preserve"> </v>
          </cell>
          <cell r="N2465">
            <v>0</v>
          </cell>
          <cell r="O2465" t="str">
            <v xml:space="preserve"> </v>
          </cell>
          <cell r="P2465">
            <v>0</v>
          </cell>
          <cell r="Q2465">
            <v>0</v>
          </cell>
          <cell r="R2465" t="str">
            <v xml:space="preserve"> </v>
          </cell>
          <cell r="S2465" t="str">
            <v xml:space="preserve"> </v>
          </cell>
        </row>
        <row r="2466">
          <cell r="B2466">
            <v>300010</v>
          </cell>
          <cell r="C2466" t="str">
            <v>Unrestricted Community Contrib</v>
          </cell>
          <cell r="D2466" t="str">
            <v>Unrestri58</v>
          </cell>
          <cell r="E2466">
            <v>367</v>
          </cell>
          <cell r="F2466" t="str">
            <v>A</v>
          </cell>
          <cell r="G2466" t="str">
            <v>Q</v>
          </cell>
          <cell r="H2466" t="str">
            <v>N</v>
          </cell>
          <cell r="I2466" t="str">
            <v>LNA</v>
          </cell>
          <cell r="J2466">
            <v>0</v>
          </cell>
          <cell r="K2466">
            <v>0</v>
          </cell>
          <cell r="L2466" t="str">
            <v xml:space="preserve"> </v>
          </cell>
          <cell r="M2466" t="str">
            <v xml:space="preserve"> </v>
          </cell>
          <cell r="N2466">
            <v>0</v>
          </cell>
          <cell r="O2466" t="str">
            <v xml:space="preserve"> </v>
          </cell>
          <cell r="P2466">
            <v>0</v>
          </cell>
          <cell r="Q2466">
            <v>0</v>
          </cell>
          <cell r="R2466" t="str">
            <v xml:space="preserve"> </v>
          </cell>
          <cell r="S2466" t="str">
            <v xml:space="preserve"> </v>
          </cell>
        </row>
        <row r="2467">
          <cell r="B2467">
            <v>300015</v>
          </cell>
          <cell r="C2467" t="str">
            <v>UnrestrrCummulativeEffectofChg</v>
          </cell>
          <cell r="D2467" t="str">
            <v>UnrestrrCu</v>
          </cell>
          <cell r="E2467">
            <v>367</v>
          </cell>
          <cell r="F2467" t="str">
            <v>A</v>
          </cell>
          <cell r="G2467" t="str">
            <v>Q</v>
          </cell>
          <cell r="H2467" t="str">
            <v>N</v>
          </cell>
          <cell r="I2467" t="str">
            <v>LNA</v>
          </cell>
          <cell r="J2467">
            <v>0</v>
          </cell>
          <cell r="K2467">
            <v>0</v>
          </cell>
          <cell r="L2467" t="str">
            <v xml:space="preserve"> </v>
          </cell>
          <cell r="M2467" t="str">
            <v xml:space="preserve"> </v>
          </cell>
          <cell r="N2467">
            <v>0</v>
          </cell>
          <cell r="O2467" t="str">
            <v xml:space="preserve"> </v>
          </cell>
          <cell r="P2467">
            <v>0</v>
          </cell>
          <cell r="Q2467">
            <v>0</v>
          </cell>
          <cell r="R2467" t="str">
            <v xml:space="preserve"> </v>
          </cell>
          <cell r="S2467" t="str">
            <v xml:space="preserve"> </v>
          </cell>
        </row>
        <row r="2468">
          <cell r="B2468">
            <v>300020</v>
          </cell>
          <cell r="C2468" t="str">
            <v>unrest Curr Year Net IncLoss</v>
          </cell>
          <cell r="D2468" t="str">
            <v>unrest Cur</v>
          </cell>
          <cell r="E2468">
            <v>367</v>
          </cell>
          <cell r="F2468" t="str">
            <v>A</v>
          </cell>
          <cell r="G2468" t="str">
            <v>Q</v>
          </cell>
          <cell r="H2468" t="str">
            <v>N</v>
          </cell>
          <cell r="I2468" t="str">
            <v>LNA</v>
          </cell>
          <cell r="J2468" t="str">
            <v xml:space="preserve">Do Not Use </v>
          </cell>
          <cell r="K2468" t="str">
            <v>CY Earnings</v>
          </cell>
          <cell r="L2468" t="str">
            <v xml:space="preserve"> </v>
          </cell>
          <cell r="M2468" t="str">
            <v xml:space="preserve"> </v>
          </cell>
          <cell r="N2468">
            <v>0</v>
          </cell>
          <cell r="O2468" t="str">
            <v xml:space="preserve"> </v>
          </cell>
          <cell r="P2468">
            <v>0</v>
          </cell>
          <cell r="Q2468">
            <v>0</v>
          </cell>
          <cell r="R2468" t="str">
            <v xml:space="preserve"> </v>
          </cell>
          <cell r="S2468" t="str">
            <v xml:space="preserve"> </v>
          </cell>
        </row>
        <row r="2469">
          <cell r="B2469">
            <v>300021</v>
          </cell>
          <cell r="C2469" t="str">
            <v>Net Inc Loss to Nonctrl Int</v>
          </cell>
          <cell r="D2469" t="str">
            <v>NILsNctrIn</v>
          </cell>
          <cell r="E2469">
            <v>367</v>
          </cell>
          <cell r="F2469" t="str">
            <v>A</v>
          </cell>
          <cell r="G2469" t="str">
            <v>Q</v>
          </cell>
          <cell r="H2469" t="str">
            <v>N</v>
          </cell>
          <cell r="I2469" t="str">
            <v>LNA</v>
          </cell>
          <cell r="J2469">
            <v>0</v>
          </cell>
          <cell r="K2469">
            <v>0</v>
          </cell>
          <cell r="L2469" t="str">
            <v xml:space="preserve"> </v>
          </cell>
          <cell r="M2469" t="str">
            <v xml:space="preserve"> </v>
          </cell>
          <cell r="N2469">
            <v>0</v>
          </cell>
          <cell r="O2469" t="str">
            <v xml:space="preserve"> </v>
          </cell>
          <cell r="P2469">
            <v>0</v>
          </cell>
          <cell r="Q2469">
            <v>0</v>
          </cell>
          <cell r="R2469" t="str">
            <v xml:space="preserve"> </v>
          </cell>
          <cell r="S2469" t="str">
            <v xml:space="preserve"> </v>
          </cell>
        </row>
        <row r="2470">
          <cell r="B2470">
            <v>300022</v>
          </cell>
          <cell r="C2470" t="str">
            <v>Dist of JV Partner Cap</v>
          </cell>
          <cell r="D2470" t="str">
            <v>DJVPrtnrCa</v>
          </cell>
          <cell r="E2470">
            <v>367</v>
          </cell>
          <cell r="F2470" t="str">
            <v>A</v>
          </cell>
          <cell r="G2470" t="str">
            <v>Q</v>
          </cell>
          <cell r="H2470" t="str">
            <v>N</v>
          </cell>
          <cell r="I2470" t="str">
            <v>LNA</v>
          </cell>
          <cell r="J2470">
            <v>0</v>
          </cell>
          <cell r="K2470">
            <v>0</v>
          </cell>
          <cell r="L2470" t="str">
            <v xml:space="preserve"> </v>
          </cell>
          <cell r="M2470" t="str">
            <v xml:space="preserve"> </v>
          </cell>
          <cell r="N2470">
            <v>0</v>
          </cell>
          <cell r="O2470" t="str">
            <v xml:space="preserve"> </v>
          </cell>
          <cell r="P2470">
            <v>0</v>
          </cell>
          <cell r="Q2470">
            <v>0</v>
          </cell>
          <cell r="R2470" t="str">
            <v xml:space="preserve"> </v>
          </cell>
          <cell r="S2470" t="str">
            <v xml:space="preserve"> </v>
          </cell>
        </row>
        <row r="2471">
          <cell r="B2471">
            <v>300023</v>
          </cell>
          <cell r="C2471" t="str">
            <v>Cont of Cap from JV Partner</v>
          </cell>
          <cell r="D2471" t="str">
            <v>CJVPrtnrCa</v>
          </cell>
          <cell r="E2471">
            <v>367</v>
          </cell>
          <cell r="F2471" t="str">
            <v>A</v>
          </cell>
          <cell r="G2471" t="str">
            <v>Q</v>
          </cell>
          <cell r="H2471" t="str">
            <v>N</v>
          </cell>
          <cell r="I2471" t="str">
            <v>LNA</v>
          </cell>
          <cell r="J2471">
            <v>0</v>
          </cell>
          <cell r="K2471">
            <v>0</v>
          </cell>
          <cell r="L2471" t="str">
            <v xml:space="preserve"> </v>
          </cell>
          <cell r="M2471" t="str">
            <v xml:space="preserve"> </v>
          </cell>
          <cell r="N2471">
            <v>0</v>
          </cell>
          <cell r="O2471" t="str">
            <v xml:space="preserve"> </v>
          </cell>
          <cell r="P2471">
            <v>0</v>
          </cell>
          <cell r="Q2471">
            <v>0</v>
          </cell>
          <cell r="R2471" t="str">
            <v xml:space="preserve"> </v>
          </cell>
          <cell r="S2471" t="str">
            <v xml:space="preserve"> </v>
          </cell>
        </row>
        <row r="2472">
          <cell r="B2472">
            <v>300024</v>
          </cell>
          <cell r="C2472" t="str">
            <v>Oth Act related to Noncon Int</v>
          </cell>
          <cell r="D2472" t="str">
            <v>OtActNctrI</v>
          </cell>
          <cell r="E2472">
            <v>367</v>
          </cell>
          <cell r="F2472" t="str">
            <v>A</v>
          </cell>
          <cell r="G2472" t="str">
            <v>Q</v>
          </cell>
          <cell r="H2472" t="str">
            <v>N</v>
          </cell>
          <cell r="I2472" t="str">
            <v>LNA</v>
          </cell>
          <cell r="J2472">
            <v>0</v>
          </cell>
          <cell r="K2472">
            <v>0</v>
          </cell>
          <cell r="L2472" t="str">
            <v xml:space="preserve"> </v>
          </cell>
          <cell r="M2472" t="str">
            <v xml:space="preserve"> </v>
          </cell>
          <cell r="N2472">
            <v>0</v>
          </cell>
          <cell r="O2472" t="str">
            <v xml:space="preserve"> </v>
          </cell>
          <cell r="P2472">
            <v>0</v>
          </cell>
          <cell r="Q2472">
            <v>0</v>
          </cell>
          <cell r="R2472" t="str">
            <v xml:space="preserve"> </v>
          </cell>
          <cell r="S2472" t="str">
            <v xml:space="preserve"> </v>
          </cell>
        </row>
        <row r="2473">
          <cell r="B2473">
            <v>300025</v>
          </cell>
          <cell r="C2473" t="str">
            <v>UnrestrrDefPensionCostAdmbyAH</v>
          </cell>
          <cell r="D2473" t="str">
            <v>UnrestrrDe</v>
          </cell>
          <cell r="E2473">
            <v>367</v>
          </cell>
          <cell r="F2473" t="str">
            <v>A</v>
          </cell>
          <cell r="G2473" t="str">
            <v>Q</v>
          </cell>
          <cell r="H2473" t="str">
            <v>N</v>
          </cell>
          <cell r="I2473" t="str">
            <v>LNA</v>
          </cell>
          <cell r="J2473">
            <v>0</v>
          </cell>
          <cell r="K2473">
            <v>0</v>
          </cell>
          <cell r="L2473" t="str">
            <v xml:space="preserve"> </v>
          </cell>
          <cell r="M2473" t="str">
            <v xml:space="preserve"> </v>
          </cell>
          <cell r="N2473">
            <v>0</v>
          </cell>
          <cell r="O2473" t="str">
            <v xml:space="preserve"> </v>
          </cell>
          <cell r="P2473">
            <v>0</v>
          </cell>
          <cell r="Q2473">
            <v>0</v>
          </cell>
          <cell r="R2473" t="str">
            <v xml:space="preserve"> </v>
          </cell>
          <cell r="S2473" t="str">
            <v xml:space="preserve"> </v>
          </cell>
        </row>
        <row r="2474">
          <cell r="B2474">
            <v>300030</v>
          </cell>
          <cell r="C2474" t="str">
            <v>UnRstrDefPensionCstsNotAdmbyAH</v>
          </cell>
          <cell r="D2474" t="str">
            <v>UnRstrDefP</v>
          </cell>
          <cell r="E2474">
            <v>367</v>
          </cell>
          <cell r="F2474" t="str">
            <v>A</v>
          </cell>
          <cell r="G2474" t="str">
            <v>Q</v>
          </cell>
          <cell r="H2474" t="str">
            <v>N</v>
          </cell>
          <cell r="I2474" t="str">
            <v>LNA</v>
          </cell>
          <cell r="J2474">
            <v>0</v>
          </cell>
          <cell r="K2474">
            <v>0</v>
          </cell>
          <cell r="L2474" t="str">
            <v xml:space="preserve"> </v>
          </cell>
          <cell r="M2474" t="str">
            <v xml:space="preserve"> </v>
          </cell>
          <cell r="N2474">
            <v>0</v>
          </cell>
          <cell r="O2474" t="str">
            <v xml:space="preserve"> </v>
          </cell>
          <cell r="P2474">
            <v>0</v>
          </cell>
          <cell r="Q2474">
            <v>0</v>
          </cell>
          <cell r="R2474" t="str">
            <v xml:space="preserve"> </v>
          </cell>
          <cell r="S2474" t="str">
            <v xml:space="preserve"> </v>
          </cell>
        </row>
        <row r="2475">
          <cell r="B2475">
            <v>300035</v>
          </cell>
          <cell r="C2475" t="str">
            <v>UnRstrDefOthrPostRetireBenefit</v>
          </cell>
          <cell r="D2475" t="str">
            <v>UnRstrDefO</v>
          </cell>
          <cell r="E2475">
            <v>367</v>
          </cell>
          <cell r="F2475" t="str">
            <v>A</v>
          </cell>
          <cell r="G2475" t="str">
            <v>Q</v>
          </cell>
          <cell r="H2475" t="str">
            <v>N</v>
          </cell>
          <cell r="I2475" t="str">
            <v>LNA</v>
          </cell>
          <cell r="J2475">
            <v>0</v>
          </cell>
          <cell r="K2475">
            <v>0</v>
          </cell>
          <cell r="L2475" t="str">
            <v xml:space="preserve"> </v>
          </cell>
          <cell r="M2475" t="str">
            <v xml:space="preserve"> </v>
          </cell>
          <cell r="N2475">
            <v>0</v>
          </cell>
          <cell r="O2475" t="str">
            <v xml:space="preserve"> </v>
          </cell>
          <cell r="P2475">
            <v>0</v>
          </cell>
          <cell r="Q2475">
            <v>0</v>
          </cell>
          <cell r="R2475" t="str">
            <v xml:space="preserve"> </v>
          </cell>
          <cell r="S2475" t="str">
            <v xml:space="preserve"> </v>
          </cell>
        </row>
        <row r="2476">
          <cell r="B2476">
            <v>300040</v>
          </cell>
          <cell r="C2476" t="str">
            <v>UnRstrOthrPensionRltedNetAssts</v>
          </cell>
          <cell r="D2476" t="str">
            <v>UnRstrOthr</v>
          </cell>
          <cell r="E2476">
            <v>367</v>
          </cell>
          <cell r="F2476" t="str">
            <v>A</v>
          </cell>
          <cell r="G2476" t="str">
            <v>Q</v>
          </cell>
          <cell r="H2476" t="str">
            <v>N</v>
          </cell>
          <cell r="I2476" t="str">
            <v>LNA</v>
          </cell>
          <cell r="J2476">
            <v>0</v>
          </cell>
          <cell r="K2476">
            <v>0</v>
          </cell>
          <cell r="L2476" t="str">
            <v xml:space="preserve"> </v>
          </cell>
          <cell r="M2476" t="str">
            <v xml:space="preserve"> </v>
          </cell>
          <cell r="N2476">
            <v>0</v>
          </cell>
          <cell r="O2476" t="str">
            <v xml:space="preserve"> </v>
          </cell>
          <cell r="P2476">
            <v>0</v>
          </cell>
          <cell r="Q2476">
            <v>0</v>
          </cell>
          <cell r="R2476" t="str">
            <v xml:space="preserve"> </v>
          </cell>
          <cell r="S2476" t="str">
            <v xml:space="preserve"> </v>
          </cell>
        </row>
        <row r="2477">
          <cell r="B2477">
            <v>300045</v>
          </cell>
          <cell r="C2477" t="str">
            <v>UnrestrrDiscOpernsNetAssets</v>
          </cell>
          <cell r="D2477" t="str">
            <v>UnrestrrDi</v>
          </cell>
          <cell r="E2477">
            <v>367</v>
          </cell>
          <cell r="F2477" t="str">
            <v>A</v>
          </cell>
          <cell r="G2477" t="str">
            <v>Q</v>
          </cell>
          <cell r="H2477" t="str">
            <v>N</v>
          </cell>
          <cell r="I2477" t="str">
            <v>LNA</v>
          </cell>
          <cell r="J2477">
            <v>0</v>
          </cell>
          <cell r="K2477">
            <v>0</v>
          </cell>
          <cell r="L2477" t="str">
            <v xml:space="preserve"> </v>
          </cell>
          <cell r="M2477" t="str">
            <v xml:space="preserve"> </v>
          </cell>
          <cell r="N2477">
            <v>0</v>
          </cell>
          <cell r="O2477" t="str">
            <v xml:space="preserve"> </v>
          </cell>
          <cell r="P2477">
            <v>0</v>
          </cell>
          <cell r="Q2477">
            <v>0</v>
          </cell>
          <cell r="R2477" t="str">
            <v xml:space="preserve"> </v>
          </cell>
          <cell r="S2477" t="str">
            <v xml:space="preserve"> </v>
          </cell>
        </row>
        <row r="2478">
          <cell r="B2478">
            <v>300055</v>
          </cell>
          <cell r="C2478" t="str">
            <v>unrest Extraordary GasLosses</v>
          </cell>
          <cell r="D2478" t="str">
            <v>unrest Ext</v>
          </cell>
          <cell r="E2478">
            <v>367</v>
          </cell>
          <cell r="F2478" t="str">
            <v>A</v>
          </cell>
          <cell r="G2478" t="str">
            <v>Q</v>
          </cell>
          <cell r="H2478" t="str">
            <v>N</v>
          </cell>
          <cell r="I2478" t="str">
            <v>LNA</v>
          </cell>
          <cell r="J2478">
            <v>0</v>
          </cell>
          <cell r="K2478">
            <v>0</v>
          </cell>
          <cell r="L2478" t="str">
            <v xml:space="preserve"> </v>
          </cell>
          <cell r="M2478" t="str">
            <v xml:space="preserve"> </v>
          </cell>
          <cell r="N2478">
            <v>0</v>
          </cell>
          <cell r="O2478" t="str">
            <v xml:space="preserve"> </v>
          </cell>
          <cell r="P2478">
            <v>0</v>
          </cell>
          <cell r="Q2478">
            <v>0</v>
          </cell>
          <cell r="R2478" t="str">
            <v xml:space="preserve"> </v>
          </cell>
          <cell r="S2478" t="str">
            <v xml:space="preserve"> </v>
          </cell>
        </row>
        <row r="2479">
          <cell r="B2479">
            <v>300060</v>
          </cell>
          <cell r="C2479" t="str">
            <v>UnrestrrMinPensionLiabFund</v>
          </cell>
          <cell r="D2479" t="str">
            <v>UnrestrrMi</v>
          </cell>
          <cell r="E2479">
            <v>367</v>
          </cell>
          <cell r="F2479" t="str">
            <v>A</v>
          </cell>
          <cell r="G2479" t="str">
            <v>Q</v>
          </cell>
          <cell r="H2479" t="str">
            <v>N</v>
          </cell>
          <cell r="I2479" t="str">
            <v>LNA</v>
          </cell>
          <cell r="J2479">
            <v>0</v>
          </cell>
          <cell r="K2479">
            <v>0</v>
          </cell>
          <cell r="L2479" t="str">
            <v xml:space="preserve"> </v>
          </cell>
          <cell r="M2479" t="str">
            <v xml:space="preserve"> </v>
          </cell>
          <cell r="N2479">
            <v>0</v>
          </cell>
          <cell r="O2479" t="str">
            <v xml:space="preserve"> </v>
          </cell>
          <cell r="P2479">
            <v>0</v>
          </cell>
          <cell r="Q2479">
            <v>0</v>
          </cell>
          <cell r="R2479" t="str">
            <v xml:space="preserve"> </v>
          </cell>
          <cell r="S2479" t="str">
            <v xml:space="preserve"> </v>
          </cell>
        </row>
        <row r="2480">
          <cell r="B2480">
            <v>300065</v>
          </cell>
          <cell r="C2480" t="str">
            <v>TransferRestrictedMorityterest</v>
          </cell>
          <cell r="D2480" t="str">
            <v>TransferRe</v>
          </cell>
          <cell r="E2480">
            <v>367</v>
          </cell>
          <cell r="F2480" t="str">
            <v>A</v>
          </cell>
          <cell r="G2480" t="str">
            <v>Q</v>
          </cell>
          <cell r="H2480" t="str">
            <v>N</v>
          </cell>
          <cell r="I2480" t="str">
            <v>LNA</v>
          </cell>
          <cell r="J2480">
            <v>0</v>
          </cell>
          <cell r="K2480">
            <v>0</v>
          </cell>
          <cell r="L2480" t="str">
            <v xml:space="preserve"> </v>
          </cell>
          <cell r="M2480" t="str">
            <v xml:space="preserve"> </v>
          </cell>
          <cell r="N2480">
            <v>0</v>
          </cell>
          <cell r="O2480" t="str">
            <v xml:space="preserve"> </v>
          </cell>
          <cell r="P2480">
            <v>0</v>
          </cell>
          <cell r="Q2480">
            <v>0</v>
          </cell>
          <cell r="R2480" t="str">
            <v xml:space="preserve"> </v>
          </cell>
          <cell r="S2480" t="str">
            <v xml:space="preserve"> </v>
          </cell>
        </row>
        <row r="2481">
          <cell r="B2481">
            <v>300070</v>
          </cell>
          <cell r="C2481" t="str">
            <v>TransferRstrrContribsusedPrope</v>
          </cell>
          <cell r="D2481" t="str">
            <v>TransferRs</v>
          </cell>
          <cell r="E2481">
            <v>367</v>
          </cell>
          <cell r="F2481" t="str">
            <v>A</v>
          </cell>
          <cell r="G2481" t="str">
            <v>Q</v>
          </cell>
          <cell r="H2481" t="str">
            <v>N</v>
          </cell>
          <cell r="I2481" t="str">
            <v>LNA</v>
          </cell>
          <cell r="J2481">
            <v>0</v>
          </cell>
          <cell r="K2481">
            <v>0</v>
          </cell>
          <cell r="L2481" t="str">
            <v xml:space="preserve"> </v>
          </cell>
          <cell r="M2481" t="str">
            <v xml:space="preserve"> </v>
          </cell>
          <cell r="N2481">
            <v>0</v>
          </cell>
          <cell r="O2481" t="str">
            <v xml:space="preserve"> </v>
          </cell>
          <cell r="P2481">
            <v>0</v>
          </cell>
          <cell r="Q2481">
            <v>0</v>
          </cell>
          <cell r="R2481" t="str">
            <v xml:space="preserve"> </v>
          </cell>
          <cell r="S2481" t="str">
            <v xml:space="preserve"> </v>
          </cell>
        </row>
        <row r="2482">
          <cell r="B2482">
            <v>300075</v>
          </cell>
          <cell r="C2482" t="str">
            <v>UnrestReversalofCurrNetcFound</v>
          </cell>
          <cell r="D2482" t="str">
            <v>UnrestReve</v>
          </cell>
          <cell r="E2482">
            <v>367</v>
          </cell>
          <cell r="F2482" t="str">
            <v>A</v>
          </cell>
          <cell r="G2482" t="str">
            <v>Q</v>
          </cell>
          <cell r="H2482" t="str">
            <v>N</v>
          </cell>
          <cell r="I2482" t="str">
            <v>LNA</v>
          </cell>
          <cell r="J2482">
            <v>0</v>
          </cell>
          <cell r="K2482">
            <v>0</v>
          </cell>
          <cell r="L2482" t="str">
            <v xml:space="preserve"> </v>
          </cell>
          <cell r="M2482" t="str">
            <v xml:space="preserve"> </v>
          </cell>
          <cell r="N2482">
            <v>0</v>
          </cell>
          <cell r="O2482" t="str">
            <v xml:space="preserve"> </v>
          </cell>
          <cell r="P2482">
            <v>0</v>
          </cell>
          <cell r="Q2482">
            <v>0</v>
          </cell>
          <cell r="R2482" t="str">
            <v xml:space="preserve"> </v>
          </cell>
          <cell r="S2482" t="str">
            <v xml:space="preserve"> </v>
          </cell>
        </row>
        <row r="2483">
          <cell r="B2483">
            <v>300080</v>
          </cell>
          <cell r="C2483" t="str">
            <v>unrest Roll forward Net Inc</v>
          </cell>
          <cell r="D2483" t="str">
            <v>unrest Rol</v>
          </cell>
          <cell r="E2483">
            <v>367</v>
          </cell>
          <cell r="F2483" t="str">
            <v>A</v>
          </cell>
          <cell r="G2483" t="str">
            <v>Q</v>
          </cell>
          <cell r="H2483" t="str">
            <v>N</v>
          </cell>
          <cell r="I2483" t="str">
            <v>LNA</v>
          </cell>
          <cell r="J2483">
            <v>0</v>
          </cell>
          <cell r="K2483">
            <v>0</v>
          </cell>
          <cell r="L2483" t="str">
            <v xml:space="preserve"> </v>
          </cell>
          <cell r="M2483" t="str">
            <v xml:space="preserve"> </v>
          </cell>
          <cell r="N2483">
            <v>0</v>
          </cell>
          <cell r="O2483" t="str">
            <v xml:space="preserve"> </v>
          </cell>
          <cell r="P2483">
            <v>0</v>
          </cell>
          <cell r="Q2483">
            <v>0</v>
          </cell>
          <cell r="R2483" t="str">
            <v xml:space="preserve"> </v>
          </cell>
          <cell r="S2483" t="str">
            <v xml:space="preserve"> </v>
          </cell>
        </row>
        <row r="2484">
          <cell r="B2484">
            <v>300085</v>
          </cell>
          <cell r="C2484" t="str">
            <v>Unrestricted Sponsor Contribs</v>
          </cell>
          <cell r="D2484" t="str">
            <v>Unrestri59</v>
          </cell>
          <cell r="E2484">
            <v>367</v>
          </cell>
          <cell r="F2484" t="str">
            <v>A</v>
          </cell>
          <cell r="G2484" t="str">
            <v>Q</v>
          </cell>
          <cell r="H2484" t="str">
            <v>N</v>
          </cell>
          <cell r="I2484" t="str">
            <v>LNA</v>
          </cell>
          <cell r="J2484">
            <v>0</v>
          </cell>
          <cell r="K2484">
            <v>0</v>
          </cell>
          <cell r="L2484" t="str">
            <v xml:space="preserve"> </v>
          </cell>
          <cell r="M2484" t="str">
            <v xml:space="preserve"> </v>
          </cell>
          <cell r="N2484">
            <v>0</v>
          </cell>
          <cell r="O2484" t="str">
            <v xml:space="preserve"> </v>
          </cell>
          <cell r="P2484">
            <v>0</v>
          </cell>
          <cell r="Q2484">
            <v>0</v>
          </cell>
          <cell r="R2484" t="str">
            <v xml:space="preserve"> </v>
          </cell>
          <cell r="S2484" t="str">
            <v xml:space="preserve"> </v>
          </cell>
        </row>
        <row r="2485">
          <cell r="B2485">
            <v>300090</v>
          </cell>
          <cell r="C2485" t="str">
            <v>Transfer tofrom Affiliates</v>
          </cell>
          <cell r="D2485" t="str">
            <v>Transfer t</v>
          </cell>
          <cell r="E2485">
            <v>367</v>
          </cell>
          <cell r="F2485" t="str">
            <v>A</v>
          </cell>
          <cell r="G2485" t="str">
            <v>Q</v>
          </cell>
          <cell r="H2485" t="str">
            <v>N</v>
          </cell>
          <cell r="I2485" t="str">
            <v>LNA</v>
          </cell>
          <cell r="J2485">
            <v>0</v>
          </cell>
          <cell r="K2485">
            <v>0</v>
          </cell>
          <cell r="L2485" t="str">
            <v xml:space="preserve"> </v>
          </cell>
          <cell r="M2485" t="str">
            <v xml:space="preserve"> </v>
          </cell>
          <cell r="N2485">
            <v>0</v>
          </cell>
          <cell r="O2485" t="str">
            <v xml:space="preserve"> </v>
          </cell>
          <cell r="P2485">
            <v>0</v>
          </cell>
          <cell r="Q2485">
            <v>0</v>
          </cell>
          <cell r="R2485" t="str">
            <v xml:space="preserve"> </v>
          </cell>
          <cell r="S2485" t="str">
            <v xml:space="preserve"> </v>
          </cell>
        </row>
        <row r="2486">
          <cell r="B2486">
            <v>300095</v>
          </cell>
          <cell r="C2486" t="str">
            <v>Transfer to Sponsor</v>
          </cell>
          <cell r="D2486" t="str">
            <v>Transfer56</v>
          </cell>
          <cell r="E2486">
            <v>367</v>
          </cell>
          <cell r="F2486" t="str">
            <v>A</v>
          </cell>
          <cell r="G2486" t="str">
            <v>Q</v>
          </cell>
          <cell r="H2486" t="str">
            <v>N</v>
          </cell>
          <cell r="I2486" t="str">
            <v>LNA</v>
          </cell>
          <cell r="J2486">
            <v>0</v>
          </cell>
          <cell r="K2486">
            <v>0</v>
          </cell>
          <cell r="L2486" t="str">
            <v xml:space="preserve"> </v>
          </cell>
          <cell r="M2486" t="str">
            <v xml:space="preserve"> </v>
          </cell>
          <cell r="N2486">
            <v>0</v>
          </cell>
          <cell r="O2486" t="str">
            <v xml:space="preserve"> </v>
          </cell>
          <cell r="P2486">
            <v>0</v>
          </cell>
          <cell r="Q2486">
            <v>0</v>
          </cell>
          <cell r="R2486" t="str">
            <v xml:space="preserve"> </v>
          </cell>
          <cell r="S2486" t="str">
            <v xml:space="preserve"> </v>
          </cell>
        </row>
        <row r="2487">
          <cell r="B2487">
            <v>300100</v>
          </cell>
          <cell r="C2487" t="str">
            <v>Unrealized GainsLosses unrest</v>
          </cell>
          <cell r="D2487" t="str">
            <v>Unrealized</v>
          </cell>
          <cell r="E2487">
            <v>367</v>
          </cell>
          <cell r="F2487" t="str">
            <v>A</v>
          </cell>
          <cell r="G2487" t="str">
            <v>Q</v>
          </cell>
          <cell r="H2487" t="str">
            <v>N</v>
          </cell>
          <cell r="I2487" t="str">
            <v>LNA</v>
          </cell>
          <cell r="J2487">
            <v>0</v>
          </cell>
          <cell r="K2487">
            <v>0</v>
          </cell>
          <cell r="L2487" t="str">
            <v xml:space="preserve"> </v>
          </cell>
          <cell r="M2487" t="str">
            <v xml:space="preserve"> </v>
          </cell>
          <cell r="N2487">
            <v>0</v>
          </cell>
          <cell r="O2487" t="str">
            <v xml:space="preserve"> </v>
          </cell>
          <cell r="P2487">
            <v>0</v>
          </cell>
          <cell r="Q2487">
            <v>0</v>
          </cell>
          <cell r="R2487" t="str">
            <v xml:space="preserve"> </v>
          </cell>
          <cell r="S2487" t="str">
            <v xml:space="preserve"> </v>
          </cell>
        </row>
        <row r="2488">
          <cell r="B2488">
            <v>300105</v>
          </cell>
          <cell r="C2488" t="str">
            <v>UnrzdGasLossesterestRateSwap</v>
          </cell>
          <cell r="D2488" t="str">
            <v>UnrzdGasLo</v>
          </cell>
          <cell r="E2488">
            <v>367</v>
          </cell>
          <cell r="F2488" t="str">
            <v>A</v>
          </cell>
          <cell r="G2488" t="str">
            <v>Q</v>
          </cell>
          <cell r="H2488" t="str">
            <v>N</v>
          </cell>
          <cell r="I2488" t="str">
            <v>LNA</v>
          </cell>
          <cell r="J2488">
            <v>0</v>
          </cell>
          <cell r="K2488">
            <v>0</v>
          </cell>
          <cell r="L2488" t="str">
            <v xml:space="preserve"> </v>
          </cell>
          <cell r="M2488" t="str">
            <v xml:space="preserve"> </v>
          </cell>
          <cell r="N2488">
            <v>0</v>
          </cell>
          <cell r="O2488" t="str">
            <v xml:space="preserve"> </v>
          </cell>
          <cell r="P2488">
            <v>0</v>
          </cell>
          <cell r="Q2488">
            <v>0</v>
          </cell>
          <cell r="R2488" t="str">
            <v xml:space="preserve"> </v>
          </cell>
          <cell r="S2488" t="str">
            <v xml:space="preserve"> </v>
          </cell>
        </row>
        <row r="2489">
          <cell r="B2489">
            <v>300110</v>
          </cell>
          <cell r="C2489" t="str">
            <v>unrest Fund Balance Other</v>
          </cell>
          <cell r="D2489" t="str">
            <v>unrest Fun</v>
          </cell>
          <cell r="E2489">
            <v>367</v>
          </cell>
          <cell r="F2489" t="str">
            <v>A</v>
          </cell>
          <cell r="G2489" t="str">
            <v>Q</v>
          </cell>
          <cell r="H2489" t="str">
            <v>N</v>
          </cell>
          <cell r="I2489" t="str">
            <v>LNA</v>
          </cell>
          <cell r="J2489">
            <v>0</v>
          </cell>
          <cell r="K2489">
            <v>0</v>
          </cell>
          <cell r="L2489" t="str">
            <v xml:space="preserve"> </v>
          </cell>
          <cell r="M2489" t="str">
            <v xml:space="preserve"> </v>
          </cell>
          <cell r="N2489">
            <v>0</v>
          </cell>
          <cell r="O2489" t="str">
            <v xml:space="preserve"> </v>
          </cell>
          <cell r="P2489">
            <v>0</v>
          </cell>
          <cell r="Q2489">
            <v>0</v>
          </cell>
          <cell r="R2489" t="str">
            <v xml:space="preserve"> </v>
          </cell>
          <cell r="S2489" t="str">
            <v xml:space="preserve"> </v>
          </cell>
        </row>
        <row r="2490">
          <cell r="B2490">
            <v>300111</v>
          </cell>
          <cell r="C2490" t="str">
            <v>Unrestr Board Desig Fnds</v>
          </cell>
          <cell r="D2490" t="str">
            <v>Unrestr Bo</v>
          </cell>
          <cell r="E2490">
            <v>367</v>
          </cell>
          <cell r="F2490" t="str">
            <v>A</v>
          </cell>
          <cell r="G2490" t="str">
            <v>Q</v>
          </cell>
          <cell r="H2490" t="str">
            <v>N</v>
          </cell>
          <cell r="I2490" t="str">
            <v>LNA</v>
          </cell>
          <cell r="J2490">
            <v>0</v>
          </cell>
          <cell r="K2490">
            <v>0</v>
          </cell>
          <cell r="L2490" t="str">
            <v xml:space="preserve"> </v>
          </cell>
          <cell r="M2490" t="str">
            <v xml:space="preserve"> </v>
          </cell>
          <cell r="N2490">
            <v>0</v>
          </cell>
          <cell r="O2490" t="str">
            <v xml:space="preserve"> </v>
          </cell>
          <cell r="P2490">
            <v>0</v>
          </cell>
          <cell r="Q2490">
            <v>0</v>
          </cell>
          <cell r="R2490" t="str">
            <v xml:space="preserve"> </v>
          </cell>
          <cell r="S2490" t="str">
            <v xml:space="preserve"> </v>
          </cell>
        </row>
        <row r="2491">
          <cell r="B2491">
            <v>300115</v>
          </cell>
          <cell r="C2491" t="str">
            <v>UnRestrictCHNCriticalCareUnit</v>
          </cell>
          <cell r="D2491" t="str">
            <v>UnRestri60</v>
          </cell>
          <cell r="E2491">
            <v>367</v>
          </cell>
          <cell r="F2491" t="str">
            <v>A</v>
          </cell>
          <cell r="G2491" t="str">
            <v>Q</v>
          </cell>
          <cell r="H2491" t="str">
            <v>N</v>
          </cell>
          <cell r="I2491" t="str">
            <v>LNA</v>
          </cell>
          <cell r="J2491">
            <v>0</v>
          </cell>
          <cell r="K2491">
            <v>0</v>
          </cell>
          <cell r="L2491" t="str">
            <v xml:space="preserve"> </v>
          </cell>
          <cell r="M2491" t="str">
            <v xml:space="preserve"> </v>
          </cell>
          <cell r="N2491">
            <v>0</v>
          </cell>
          <cell r="O2491" t="str">
            <v xml:space="preserve"> </v>
          </cell>
          <cell r="P2491">
            <v>0</v>
          </cell>
          <cell r="Q2491">
            <v>0</v>
          </cell>
          <cell r="R2491" t="str">
            <v xml:space="preserve"> </v>
          </cell>
          <cell r="S2491" t="str">
            <v xml:space="preserve"> </v>
          </cell>
        </row>
        <row r="2492">
          <cell r="B2492">
            <v>300120</v>
          </cell>
          <cell r="C2492" t="str">
            <v>UnRestrictCHNDiabetesSupplies</v>
          </cell>
          <cell r="D2492" t="str">
            <v>UnRestri61</v>
          </cell>
          <cell r="E2492">
            <v>367</v>
          </cell>
          <cell r="F2492" t="str">
            <v>A</v>
          </cell>
          <cell r="G2492" t="str">
            <v>Q</v>
          </cell>
          <cell r="H2492" t="str">
            <v>N</v>
          </cell>
          <cell r="I2492" t="str">
            <v>LNA</v>
          </cell>
          <cell r="J2492">
            <v>0</v>
          </cell>
          <cell r="K2492">
            <v>0</v>
          </cell>
          <cell r="L2492" t="str">
            <v xml:space="preserve"> </v>
          </cell>
          <cell r="M2492" t="str">
            <v xml:space="preserve"> </v>
          </cell>
          <cell r="N2492">
            <v>0</v>
          </cell>
          <cell r="O2492" t="str">
            <v xml:space="preserve"> </v>
          </cell>
          <cell r="P2492">
            <v>0</v>
          </cell>
          <cell r="Q2492">
            <v>0</v>
          </cell>
          <cell r="R2492" t="str">
            <v xml:space="preserve"> </v>
          </cell>
          <cell r="S2492" t="str">
            <v xml:space="preserve"> </v>
          </cell>
        </row>
        <row r="2493">
          <cell r="B2493">
            <v>300125</v>
          </cell>
          <cell r="C2493" t="str">
            <v>UnRestrictCHNEmergencyDept</v>
          </cell>
          <cell r="D2493" t="str">
            <v>UnRestri62</v>
          </cell>
          <cell r="E2493">
            <v>367</v>
          </cell>
          <cell r="F2493" t="str">
            <v>A</v>
          </cell>
          <cell r="G2493" t="str">
            <v>Q</v>
          </cell>
          <cell r="H2493" t="str">
            <v>N</v>
          </cell>
          <cell r="I2493" t="str">
            <v>LNA</v>
          </cell>
          <cell r="J2493">
            <v>0</v>
          </cell>
          <cell r="K2493">
            <v>0</v>
          </cell>
          <cell r="L2493" t="str">
            <v xml:space="preserve"> </v>
          </cell>
          <cell r="M2493" t="str">
            <v xml:space="preserve"> </v>
          </cell>
          <cell r="N2493">
            <v>0</v>
          </cell>
          <cell r="O2493" t="str">
            <v xml:space="preserve"> </v>
          </cell>
          <cell r="P2493">
            <v>0</v>
          </cell>
          <cell r="Q2493">
            <v>0</v>
          </cell>
          <cell r="R2493" t="str">
            <v xml:space="preserve"> </v>
          </cell>
          <cell r="S2493" t="str">
            <v xml:space="preserve"> </v>
          </cell>
        </row>
        <row r="2494">
          <cell r="B2494">
            <v>300130</v>
          </cell>
          <cell r="C2494" t="str">
            <v>UnRestrictCHNFufillingPromise</v>
          </cell>
          <cell r="D2494" t="str">
            <v>UnRestri63</v>
          </cell>
          <cell r="E2494">
            <v>367</v>
          </cell>
          <cell r="F2494" t="str">
            <v>A</v>
          </cell>
          <cell r="G2494" t="str">
            <v>Q</v>
          </cell>
          <cell r="H2494" t="str">
            <v>N</v>
          </cell>
          <cell r="I2494" t="str">
            <v>LNA</v>
          </cell>
          <cell r="J2494">
            <v>0</v>
          </cell>
          <cell r="K2494">
            <v>0</v>
          </cell>
          <cell r="L2494" t="str">
            <v xml:space="preserve"> </v>
          </cell>
          <cell r="M2494" t="str">
            <v xml:space="preserve"> </v>
          </cell>
          <cell r="N2494">
            <v>0</v>
          </cell>
          <cell r="O2494" t="str">
            <v xml:space="preserve"> </v>
          </cell>
          <cell r="P2494">
            <v>0</v>
          </cell>
          <cell r="Q2494">
            <v>0</v>
          </cell>
          <cell r="R2494" t="str">
            <v xml:space="preserve"> </v>
          </cell>
          <cell r="S2494" t="str">
            <v xml:space="preserve"> </v>
          </cell>
        </row>
        <row r="2495">
          <cell r="B2495">
            <v>300135</v>
          </cell>
          <cell r="C2495" t="str">
            <v>UnRestrictCSJBehavioralHealth</v>
          </cell>
          <cell r="D2495" t="str">
            <v>UnRestri64</v>
          </cell>
          <cell r="E2495">
            <v>367</v>
          </cell>
          <cell r="F2495" t="str">
            <v>A</v>
          </cell>
          <cell r="G2495" t="str">
            <v>Q</v>
          </cell>
          <cell r="H2495" t="str">
            <v>N</v>
          </cell>
          <cell r="I2495" t="str">
            <v>LNA</v>
          </cell>
          <cell r="J2495">
            <v>0</v>
          </cell>
          <cell r="K2495">
            <v>0</v>
          </cell>
          <cell r="L2495" t="str">
            <v xml:space="preserve"> </v>
          </cell>
          <cell r="M2495" t="str">
            <v xml:space="preserve"> </v>
          </cell>
          <cell r="N2495">
            <v>0</v>
          </cell>
          <cell r="O2495" t="str">
            <v xml:space="preserve"> </v>
          </cell>
          <cell r="P2495">
            <v>0</v>
          </cell>
          <cell r="Q2495">
            <v>0</v>
          </cell>
          <cell r="R2495" t="str">
            <v xml:space="preserve"> </v>
          </cell>
          <cell r="S2495" t="str">
            <v xml:space="preserve"> </v>
          </cell>
        </row>
        <row r="2496">
          <cell r="B2496">
            <v>300140</v>
          </cell>
          <cell r="C2496" t="str">
            <v>UnRestrictCSJCariovascularCare</v>
          </cell>
          <cell r="D2496" t="str">
            <v>UnRestri65</v>
          </cell>
          <cell r="E2496">
            <v>367</v>
          </cell>
          <cell r="F2496" t="str">
            <v>A</v>
          </cell>
          <cell r="G2496" t="str">
            <v>Q</v>
          </cell>
          <cell r="H2496" t="str">
            <v>N</v>
          </cell>
          <cell r="I2496" t="str">
            <v>LNA</v>
          </cell>
          <cell r="J2496">
            <v>0</v>
          </cell>
          <cell r="K2496">
            <v>0</v>
          </cell>
          <cell r="L2496" t="str">
            <v xml:space="preserve"> </v>
          </cell>
          <cell r="M2496" t="str">
            <v xml:space="preserve"> </v>
          </cell>
          <cell r="N2496">
            <v>0</v>
          </cell>
          <cell r="O2496" t="str">
            <v xml:space="preserve"> </v>
          </cell>
          <cell r="P2496">
            <v>0</v>
          </cell>
          <cell r="Q2496">
            <v>0</v>
          </cell>
          <cell r="R2496" t="str">
            <v xml:space="preserve"> </v>
          </cell>
          <cell r="S2496" t="str">
            <v xml:space="preserve"> </v>
          </cell>
        </row>
        <row r="2497">
          <cell r="B2497">
            <v>300145</v>
          </cell>
          <cell r="C2497" t="str">
            <v>UnRestrictCSJChildbirthEdu</v>
          </cell>
          <cell r="D2497" t="str">
            <v>UnRestri66</v>
          </cell>
          <cell r="E2497">
            <v>367</v>
          </cell>
          <cell r="F2497" t="str">
            <v>A</v>
          </cell>
          <cell r="G2497" t="str">
            <v>Q</v>
          </cell>
          <cell r="H2497" t="str">
            <v>N</v>
          </cell>
          <cell r="I2497" t="str">
            <v>LNA</v>
          </cell>
          <cell r="J2497">
            <v>0</v>
          </cell>
          <cell r="K2497">
            <v>0</v>
          </cell>
          <cell r="L2497" t="str">
            <v xml:space="preserve"> </v>
          </cell>
          <cell r="M2497" t="str">
            <v xml:space="preserve"> </v>
          </cell>
          <cell r="N2497">
            <v>0</v>
          </cell>
          <cell r="O2497" t="str">
            <v xml:space="preserve"> </v>
          </cell>
          <cell r="P2497">
            <v>0</v>
          </cell>
          <cell r="Q2497">
            <v>0</v>
          </cell>
          <cell r="R2497" t="str">
            <v xml:space="preserve"> </v>
          </cell>
          <cell r="S2497" t="str">
            <v xml:space="preserve"> </v>
          </cell>
        </row>
        <row r="2498">
          <cell r="B2498">
            <v>300150</v>
          </cell>
          <cell r="C2498" t="str">
            <v>UnRestrictCSJCriticalCareUnit</v>
          </cell>
          <cell r="D2498" t="str">
            <v>UnRestri67</v>
          </cell>
          <cell r="E2498">
            <v>367</v>
          </cell>
          <cell r="F2498" t="str">
            <v>A</v>
          </cell>
          <cell r="G2498" t="str">
            <v>Q</v>
          </cell>
          <cell r="H2498" t="str">
            <v>N</v>
          </cell>
          <cell r="I2498" t="str">
            <v>LNA</v>
          </cell>
          <cell r="J2498">
            <v>0</v>
          </cell>
          <cell r="K2498">
            <v>0</v>
          </cell>
          <cell r="L2498" t="str">
            <v xml:space="preserve"> </v>
          </cell>
          <cell r="M2498" t="str">
            <v xml:space="preserve"> </v>
          </cell>
          <cell r="N2498">
            <v>0</v>
          </cell>
          <cell r="O2498" t="str">
            <v xml:space="preserve"> </v>
          </cell>
          <cell r="P2498">
            <v>0</v>
          </cell>
          <cell r="Q2498">
            <v>0</v>
          </cell>
          <cell r="R2498" t="str">
            <v xml:space="preserve"> </v>
          </cell>
          <cell r="S2498" t="str">
            <v xml:space="preserve"> </v>
          </cell>
        </row>
        <row r="2499">
          <cell r="B2499">
            <v>300155</v>
          </cell>
          <cell r="C2499" t="str">
            <v>UnRestrictCSJEyeCenterEquip</v>
          </cell>
          <cell r="D2499" t="str">
            <v>UnRestri68</v>
          </cell>
          <cell r="E2499">
            <v>367</v>
          </cell>
          <cell r="F2499" t="str">
            <v>A</v>
          </cell>
          <cell r="G2499" t="str">
            <v>Q</v>
          </cell>
          <cell r="H2499" t="str">
            <v>N</v>
          </cell>
          <cell r="I2499" t="str">
            <v>LNA</v>
          </cell>
          <cell r="J2499">
            <v>0</v>
          </cell>
          <cell r="K2499">
            <v>0</v>
          </cell>
          <cell r="L2499" t="str">
            <v xml:space="preserve"> </v>
          </cell>
          <cell r="M2499" t="str">
            <v xml:space="preserve"> </v>
          </cell>
          <cell r="N2499">
            <v>0</v>
          </cell>
          <cell r="O2499" t="str">
            <v xml:space="preserve"> </v>
          </cell>
          <cell r="P2499">
            <v>0</v>
          </cell>
          <cell r="Q2499">
            <v>0</v>
          </cell>
          <cell r="R2499" t="str">
            <v xml:space="preserve"> </v>
          </cell>
          <cell r="S2499" t="str">
            <v xml:space="preserve"> </v>
          </cell>
        </row>
        <row r="2500">
          <cell r="B2500">
            <v>300160</v>
          </cell>
          <cell r="C2500" t="str">
            <v>UnRestrictCSJNeuroInstitute</v>
          </cell>
          <cell r="D2500" t="str">
            <v>UnRestri69</v>
          </cell>
          <cell r="E2500">
            <v>367</v>
          </cell>
          <cell r="F2500" t="str">
            <v>A</v>
          </cell>
          <cell r="G2500" t="str">
            <v>Q</v>
          </cell>
          <cell r="H2500" t="str">
            <v>N</v>
          </cell>
          <cell r="I2500" t="str">
            <v>LNA</v>
          </cell>
          <cell r="J2500">
            <v>0</v>
          </cell>
          <cell r="K2500">
            <v>0</v>
          </cell>
          <cell r="L2500" t="str">
            <v xml:space="preserve"> </v>
          </cell>
          <cell r="M2500" t="str">
            <v xml:space="preserve"> </v>
          </cell>
          <cell r="N2500">
            <v>0</v>
          </cell>
          <cell r="O2500" t="str">
            <v xml:space="preserve"> </v>
          </cell>
          <cell r="P2500">
            <v>0</v>
          </cell>
          <cell r="Q2500">
            <v>0</v>
          </cell>
          <cell r="R2500" t="str">
            <v xml:space="preserve"> </v>
          </cell>
          <cell r="S2500" t="str">
            <v xml:space="preserve"> </v>
          </cell>
        </row>
        <row r="2501">
          <cell r="B2501">
            <v>300165</v>
          </cell>
          <cell r="C2501" t="str">
            <v>UnRestrictCSJNeuroServices</v>
          </cell>
          <cell r="D2501" t="str">
            <v>UnRestri70</v>
          </cell>
          <cell r="E2501">
            <v>367</v>
          </cell>
          <cell r="F2501" t="str">
            <v>A</v>
          </cell>
          <cell r="G2501" t="str">
            <v>Q</v>
          </cell>
          <cell r="H2501" t="str">
            <v>N</v>
          </cell>
          <cell r="I2501" t="str">
            <v>LNA</v>
          </cell>
          <cell r="J2501">
            <v>0</v>
          </cell>
          <cell r="K2501">
            <v>0</v>
          </cell>
          <cell r="L2501" t="str">
            <v xml:space="preserve"> </v>
          </cell>
          <cell r="M2501" t="str">
            <v xml:space="preserve"> </v>
          </cell>
          <cell r="N2501">
            <v>0</v>
          </cell>
          <cell r="O2501" t="str">
            <v xml:space="preserve"> </v>
          </cell>
          <cell r="P2501">
            <v>0</v>
          </cell>
          <cell r="Q2501">
            <v>0</v>
          </cell>
          <cell r="R2501" t="str">
            <v xml:space="preserve"> </v>
          </cell>
          <cell r="S2501" t="str">
            <v xml:space="preserve"> </v>
          </cell>
        </row>
        <row r="2502">
          <cell r="B2502">
            <v>300170</v>
          </cell>
          <cell r="C2502" t="str">
            <v>UnRestrictCSJNurseryObstetrics</v>
          </cell>
          <cell r="D2502" t="str">
            <v>UnRestri71</v>
          </cell>
          <cell r="E2502">
            <v>367</v>
          </cell>
          <cell r="F2502" t="str">
            <v>A</v>
          </cell>
          <cell r="G2502" t="str">
            <v>Q</v>
          </cell>
          <cell r="H2502" t="str">
            <v>N</v>
          </cell>
          <cell r="I2502" t="str">
            <v>LNA</v>
          </cell>
          <cell r="J2502">
            <v>0</v>
          </cell>
          <cell r="K2502">
            <v>0</v>
          </cell>
          <cell r="L2502" t="str">
            <v xml:space="preserve"> </v>
          </cell>
          <cell r="M2502" t="str">
            <v xml:space="preserve"> </v>
          </cell>
          <cell r="N2502">
            <v>0</v>
          </cell>
          <cell r="O2502" t="str">
            <v xml:space="preserve"> </v>
          </cell>
          <cell r="P2502">
            <v>0</v>
          </cell>
          <cell r="Q2502">
            <v>0</v>
          </cell>
          <cell r="R2502" t="str">
            <v xml:space="preserve"> </v>
          </cell>
          <cell r="S2502" t="str">
            <v xml:space="preserve"> </v>
          </cell>
        </row>
        <row r="2503">
          <cell r="B2503">
            <v>300175</v>
          </cell>
          <cell r="C2503" t="str">
            <v>UnRestrictCSMHospiceCommntyEdu</v>
          </cell>
          <cell r="D2503" t="str">
            <v>UnRestri72</v>
          </cell>
          <cell r="E2503">
            <v>367</v>
          </cell>
          <cell r="F2503" t="str">
            <v>A</v>
          </cell>
          <cell r="G2503" t="str">
            <v>Q</v>
          </cell>
          <cell r="H2503" t="str">
            <v>N</v>
          </cell>
          <cell r="I2503" t="str">
            <v>LNA</v>
          </cell>
          <cell r="J2503">
            <v>0</v>
          </cell>
          <cell r="K2503">
            <v>0</v>
          </cell>
          <cell r="L2503" t="str">
            <v xml:space="preserve"> </v>
          </cell>
          <cell r="M2503" t="str">
            <v xml:space="preserve"> </v>
          </cell>
          <cell r="N2503">
            <v>0</v>
          </cell>
          <cell r="O2503" t="str">
            <v xml:space="preserve"> </v>
          </cell>
          <cell r="P2503">
            <v>0</v>
          </cell>
          <cell r="Q2503">
            <v>0</v>
          </cell>
          <cell r="R2503" t="str">
            <v xml:space="preserve"> </v>
          </cell>
          <cell r="S2503" t="str">
            <v xml:space="preserve"> </v>
          </cell>
        </row>
        <row r="2504">
          <cell r="B2504">
            <v>300180</v>
          </cell>
          <cell r="C2504" t="str">
            <v>UnRestrictCSMHospiceEquipment</v>
          </cell>
          <cell r="D2504" t="str">
            <v>UnRestri73</v>
          </cell>
          <cell r="E2504">
            <v>367</v>
          </cell>
          <cell r="F2504" t="str">
            <v>A</v>
          </cell>
          <cell r="G2504" t="str">
            <v>Q</v>
          </cell>
          <cell r="H2504" t="str">
            <v>N</v>
          </cell>
          <cell r="I2504" t="str">
            <v>LNA</v>
          </cell>
          <cell r="J2504">
            <v>0</v>
          </cell>
          <cell r="K2504">
            <v>0</v>
          </cell>
          <cell r="L2504" t="str">
            <v xml:space="preserve"> </v>
          </cell>
          <cell r="M2504" t="str">
            <v xml:space="preserve"> </v>
          </cell>
          <cell r="N2504">
            <v>0</v>
          </cell>
          <cell r="O2504" t="str">
            <v xml:space="preserve"> </v>
          </cell>
          <cell r="P2504">
            <v>0</v>
          </cell>
          <cell r="Q2504">
            <v>0</v>
          </cell>
          <cell r="R2504" t="str">
            <v xml:space="preserve"> </v>
          </cell>
          <cell r="S2504" t="str">
            <v xml:space="preserve"> </v>
          </cell>
        </row>
        <row r="2505">
          <cell r="B2505">
            <v>300185</v>
          </cell>
          <cell r="C2505" t="str">
            <v>Unrestricted Capital Contrib</v>
          </cell>
          <cell r="D2505" t="str">
            <v>Unrestri74</v>
          </cell>
          <cell r="E2505">
            <v>367</v>
          </cell>
          <cell r="F2505" t="str">
            <v>A</v>
          </cell>
          <cell r="G2505" t="str">
            <v>Q</v>
          </cell>
          <cell r="H2505" t="str">
            <v>N</v>
          </cell>
          <cell r="I2505" t="str">
            <v>LNA</v>
          </cell>
          <cell r="J2505">
            <v>0</v>
          </cell>
          <cell r="K2505">
            <v>0</v>
          </cell>
          <cell r="L2505" t="str">
            <v xml:space="preserve"> </v>
          </cell>
          <cell r="M2505" t="str">
            <v xml:space="preserve"> </v>
          </cell>
          <cell r="N2505">
            <v>0</v>
          </cell>
          <cell r="O2505" t="str">
            <v xml:space="preserve"> </v>
          </cell>
          <cell r="P2505">
            <v>0</v>
          </cell>
          <cell r="Q2505">
            <v>0</v>
          </cell>
          <cell r="R2505" t="str">
            <v xml:space="preserve"> </v>
          </cell>
          <cell r="S2505" t="str">
            <v xml:space="preserve"> </v>
          </cell>
        </row>
        <row r="2506">
          <cell r="B2506">
            <v>300190</v>
          </cell>
          <cell r="C2506" t="str">
            <v>Unrestricted CHN Centurions</v>
          </cell>
          <cell r="D2506" t="str">
            <v>Unrestri75</v>
          </cell>
          <cell r="E2506">
            <v>367</v>
          </cell>
          <cell r="F2506" t="str">
            <v>A</v>
          </cell>
          <cell r="G2506" t="str">
            <v>Q</v>
          </cell>
          <cell r="H2506" t="str">
            <v>N</v>
          </cell>
          <cell r="I2506" t="str">
            <v>LNA</v>
          </cell>
          <cell r="J2506">
            <v>0</v>
          </cell>
          <cell r="K2506">
            <v>0</v>
          </cell>
          <cell r="L2506" t="str">
            <v xml:space="preserve"> </v>
          </cell>
          <cell r="M2506" t="str">
            <v xml:space="preserve"> </v>
          </cell>
          <cell r="N2506">
            <v>0</v>
          </cell>
          <cell r="O2506" t="str">
            <v xml:space="preserve"> </v>
          </cell>
          <cell r="P2506">
            <v>0</v>
          </cell>
          <cell r="Q2506">
            <v>0</v>
          </cell>
          <cell r="R2506" t="str">
            <v xml:space="preserve"> </v>
          </cell>
          <cell r="S2506" t="str">
            <v xml:space="preserve"> </v>
          </cell>
        </row>
        <row r="2507">
          <cell r="B2507">
            <v>300195</v>
          </cell>
          <cell r="C2507" t="str">
            <v>Unrestricted CHN Chapel</v>
          </cell>
          <cell r="D2507" t="str">
            <v>Unrestri76</v>
          </cell>
          <cell r="E2507">
            <v>367</v>
          </cell>
          <cell r="F2507" t="str">
            <v>A</v>
          </cell>
          <cell r="G2507" t="str">
            <v>Q</v>
          </cell>
          <cell r="H2507" t="str">
            <v>N</v>
          </cell>
          <cell r="I2507" t="str">
            <v>LNA</v>
          </cell>
          <cell r="J2507">
            <v>0</v>
          </cell>
          <cell r="K2507">
            <v>0</v>
          </cell>
          <cell r="L2507" t="str">
            <v xml:space="preserve"> </v>
          </cell>
          <cell r="M2507" t="str">
            <v xml:space="preserve"> </v>
          </cell>
          <cell r="N2507">
            <v>0</v>
          </cell>
          <cell r="O2507" t="str">
            <v xml:space="preserve"> </v>
          </cell>
          <cell r="P2507">
            <v>0</v>
          </cell>
          <cell r="Q2507">
            <v>0</v>
          </cell>
          <cell r="R2507" t="str">
            <v xml:space="preserve"> </v>
          </cell>
          <cell r="S2507" t="str">
            <v xml:space="preserve"> </v>
          </cell>
        </row>
        <row r="2508">
          <cell r="B2508">
            <v>300200</v>
          </cell>
          <cell r="C2508" t="str">
            <v>Unrestricted CHN Clinical Lab</v>
          </cell>
          <cell r="D2508" t="str">
            <v>Unrestri77</v>
          </cell>
          <cell r="E2508">
            <v>367</v>
          </cell>
          <cell r="F2508" t="str">
            <v>A</v>
          </cell>
          <cell r="G2508" t="str">
            <v>Q</v>
          </cell>
          <cell r="H2508" t="str">
            <v>N</v>
          </cell>
          <cell r="I2508" t="str">
            <v>LNA</v>
          </cell>
          <cell r="J2508">
            <v>0</v>
          </cell>
          <cell r="K2508">
            <v>0</v>
          </cell>
          <cell r="L2508" t="str">
            <v xml:space="preserve"> </v>
          </cell>
          <cell r="M2508" t="str">
            <v xml:space="preserve"> </v>
          </cell>
          <cell r="N2508">
            <v>0</v>
          </cell>
          <cell r="O2508" t="str">
            <v xml:space="preserve"> </v>
          </cell>
          <cell r="P2508">
            <v>0</v>
          </cell>
          <cell r="Q2508">
            <v>0</v>
          </cell>
          <cell r="R2508" t="str">
            <v xml:space="preserve"> </v>
          </cell>
          <cell r="S2508" t="str">
            <v xml:space="preserve"> </v>
          </cell>
        </row>
        <row r="2509">
          <cell r="B2509">
            <v>300205</v>
          </cell>
          <cell r="C2509" t="str">
            <v>Unrestricted CHN Diabetes</v>
          </cell>
          <cell r="D2509" t="str">
            <v>Unrestri78</v>
          </cell>
          <cell r="E2509">
            <v>367</v>
          </cell>
          <cell r="F2509" t="str">
            <v>A</v>
          </cell>
          <cell r="G2509" t="str">
            <v>Q</v>
          </cell>
          <cell r="H2509" t="str">
            <v>N</v>
          </cell>
          <cell r="I2509" t="str">
            <v>LNA</v>
          </cell>
          <cell r="J2509">
            <v>0</v>
          </cell>
          <cell r="K2509">
            <v>0</v>
          </cell>
          <cell r="L2509" t="str">
            <v xml:space="preserve"> </v>
          </cell>
          <cell r="M2509" t="str">
            <v xml:space="preserve"> </v>
          </cell>
          <cell r="N2509">
            <v>0</v>
          </cell>
          <cell r="O2509" t="str">
            <v xml:space="preserve"> </v>
          </cell>
          <cell r="P2509">
            <v>0</v>
          </cell>
          <cell r="Q2509">
            <v>0</v>
          </cell>
          <cell r="R2509" t="str">
            <v xml:space="preserve"> </v>
          </cell>
          <cell r="S2509" t="str">
            <v xml:space="preserve"> </v>
          </cell>
        </row>
        <row r="2510">
          <cell r="B2510">
            <v>300210</v>
          </cell>
          <cell r="C2510" t="str">
            <v>Unrestricted CHN Kidscare</v>
          </cell>
          <cell r="D2510" t="str">
            <v>Unrestri79</v>
          </cell>
          <cell r="E2510">
            <v>367</v>
          </cell>
          <cell r="F2510" t="str">
            <v>A</v>
          </cell>
          <cell r="G2510" t="str">
            <v>Q</v>
          </cell>
          <cell r="H2510" t="str">
            <v>N</v>
          </cell>
          <cell r="I2510" t="str">
            <v>LNA</v>
          </cell>
          <cell r="J2510">
            <v>0</v>
          </cell>
          <cell r="K2510">
            <v>0</v>
          </cell>
          <cell r="L2510" t="str">
            <v xml:space="preserve"> </v>
          </cell>
          <cell r="M2510" t="str">
            <v xml:space="preserve"> </v>
          </cell>
          <cell r="N2510">
            <v>0</v>
          </cell>
          <cell r="O2510" t="str">
            <v xml:space="preserve"> </v>
          </cell>
          <cell r="P2510">
            <v>0</v>
          </cell>
          <cell r="Q2510">
            <v>0</v>
          </cell>
          <cell r="R2510" t="str">
            <v xml:space="preserve"> </v>
          </cell>
          <cell r="S2510" t="str">
            <v xml:space="preserve"> </v>
          </cell>
        </row>
        <row r="2511">
          <cell r="B2511">
            <v>300215</v>
          </cell>
          <cell r="C2511" t="str">
            <v>Unrestricted CHN Marketing PR</v>
          </cell>
          <cell r="D2511" t="str">
            <v>Unrestri80</v>
          </cell>
          <cell r="E2511">
            <v>367</v>
          </cell>
          <cell r="F2511" t="str">
            <v>A</v>
          </cell>
          <cell r="G2511" t="str">
            <v>Q</v>
          </cell>
          <cell r="H2511" t="str">
            <v>N</v>
          </cell>
          <cell r="I2511" t="str">
            <v>LNA</v>
          </cell>
          <cell r="J2511">
            <v>0</v>
          </cell>
          <cell r="K2511">
            <v>0</v>
          </cell>
          <cell r="L2511" t="str">
            <v xml:space="preserve"> </v>
          </cell>
          <cell r="M2511" t="str">
            <v xml:space="preserve"> </v>
          </cell>
          <cell r="N2511">
            <v>0</v>
          </cell>
          <cell r="O2511" t="str">
            <v xml:space="preserve"> </v>
          </cell>
          <cell r="P2511">
            <v>0</v>
          </cell>
          <cell r="Q2511">
            <v>0</v>
          </cell>
          <cell r="R2511" t="str">
            <v xml:space="preserve"> </v>
          </cell>
          <cell r="S2511" t="str">
            <v xml:space="preserve"> </v>
          </cell>
        </row>
        <row r="2512">
          <cell r="B2512">
            <v>300220</v>
          </cell>
          <cell r="C2512" t="str">
            <v>Unrestricted CSJ 4 South</v>
          </cell>
          <cell r="D2512" t="str">
            <v>Unrestri81</v>
          </cell>
          <cell r="E2512">
            <v>367</v>
          </cell>
          <cell r="F2512" t="str">
            <v>A</v>
          </cell>
          <cell r="G2512" t="str">
            <v>Q</v>
          </cell>
          <cell r="H2512" t="str">
            <v>N</v>
          </cell>
          <cell r="I2512" t="str">
            <v>LNA</v>
          </cell>
          <cell r="J2512">
            <v>0</v>
          </cell>
          <cell r="K2512">
            <v>0</v>
          </cell>
          <cell r="L2512" t="str">
            <v xml:space="preserve"> </v>
          </cell>
          <cell r="M2512" t="str">
            <v xml:space="preserve"> </v>
          </cell>
          <cell r="N2512">
            <v>0</v>
          </cell>
          <cell r="O2512" t="str">
            <v xml:space="preserve"> </v>
          </cell>
          <cell r="P2512">
            <v>0</v>
          </cell>
          <cell r="Q2512">
            <v>0</v>
          </cell>
          <cell r="R2512" t="str">
            <v xml:space="preserve"> </v>
          </cell>
          <cell r="S2512" t="str">
            <v xml:space="preserve"> </v>
          </cell>
        </row>
        <row r="2513">
          <cell r="B2513">
            <v>300225</v>
          </cell>
          <cell r="C2513" t="str">
            <v>Unrestricted CSJ Biomed</v>
          </cell>
          <cell r="D2513" t="str">
            <v>Unrestri82</v>
          </cell>
          <cell r="E2513">
            <v>367</v>
          </cell>
          <cell r="F2513" t="str">
            <v>A</v>
          </cell>
          <cell r="G2513" t="str">
            <v>Q</v>
          </cell>
          <cell r="H2513" t="str">
            <v>N</v>
          </cell>
          <cell r="I2513" t="str">
            <v>LNA</v>
          </cell>
          <cell r="J2513">
            <v>0</v>
          </cell>
          <cell r="K2513">
            <v>0</v>
          </cell>
          <cell r="L2513" t="str">
            <v xml:space="preserve"> </v>
          </cell>
          <cell r="M2513" t="str">
            <v xml:space="preserve"> </v>
          </cell>
          <cell r="N2513">
            <v>0</v>
          </cell>
          <cell r="O2513" t="str">
            <v xml:space="preserve"> </v>
          </cell>
          <cell r="P2513">
            <v>0</v>
          </cell>
          <cell r="Q2513">
            <v>0</v>
          </cell>
          <cell r="R2513" t="str">
            <v xml:space="preserve"> </v>
          </cell>
          <cell r="S2513" t="str">
            <v xml:space="preserve"> </v>
          </cell>
        </row>
        <row r="2514">
          <cell r="B2514">
            <v>300230</v>
          </cell>
          <cell r="C2514" t="str">
            <v>Unrestricted CSJ Chapel</v>
          </cell>
          <cell r="D2514" t="str">
            <v>Unrestri83</v>
          </cell>
          <cell r="E2514">
            <v>367</v>
          </cell>
          <cell r="F2514" t="str">
            <v>A</v>
          </cell>
          <cell r="G2514" t="str">
            <v>Q</v>
          </cell>
          <cell r="H2514" t="str">
            <v>N</v>
          </cell>
          <cell r="I2514" t="str">
            <v>LNA</v>
          </cell>
          <cell r="J2514">
            <v>0</v>
          </cell>
          <cell r="K2514">
            <v>0</v>
          </cell>
          <cell r="L2514" t="str">
            <v xml:space="preserve"> </v>
          </cell>
          <cell r="M2514" t="str">
            <v xml:space="preserve"> </v>
          </cell>
          <cell r="N2514">
            <v>0</v>
          </cell>
          <cell r="O2514" t="str">
            <v xml:space="preserve"> </v>
          </cell>
          <cell r="P2514">
            <v>0</v>
          </cell>
          <cell r="Q2514">
            <v>0</v>
          </cell>
          <cell r="R2514" t="str">
            <v xml:space="preserve"> </v>
          </cell>
          <cell r="S2514" t="str">
            <v xml:space="preserve"> </v>
          </cell>
        </row>
        <row r="2515">
          <cell r="B2515">
            <v>300235</v>
          </cell>
          <cell r="C2515" t="str">
            <v>Unrestricted CSJ Clinical Lab</v>
          </cell>
          <cell r="D2515" t="str">
            <v>Unrestri84</v>
          </cell>
          <cell r="E2515">
            <v>367</v>
          </cell>
          <cell r="F2515" t="str">
            <v>A</v>
          </cell>
          <cell r="G2515" t="str">
            <v>Q</v>
          </cell>
          <cell r="H2515" t="str">
            <v>N</v>
          </cell>
          <cell r="I2515" t="str">
            <v>LNA</v>
          </cell>
          <cell r="J2515">
            <v>0</v>
          </cell>
          <cell r="K2515">
            <v>0</v>
          </cell>
          <cell r="L2515" t="str">
            <v xml:space="preserve"> </v>
          </cell>
          <cell r="M2515" t="str">
            <v xml:space="preserve"> </v>
          </cell>
          <cell r="N2515">
            <v>0</v>
          </cell>
          <cell r="O2515" t="str">
            <v xml:space="preserve"> </v>
          </cell>
          <cell r="P2515">
            <v>0</v>
          </cell>
          <cell r="Q2515">
            <v>0</v>
          </cell>
          <cell r="R2515" t="str">
            <v xml:space="preserve"> </v>
          </cell>
          <cell r="S2515" t="str">
            <v xml:space="preserve"> </v>
          </cell>
        </row>
        <row r="2516">
          <cell r="B2516">
            <v>300240</v>
          </cell>
          <cell r="C2516" t="str">
            <v>Unrestricted CSJ Diabetes</v>
          </cell>
          <cell r="D2516" t="str">
            <v>Unrestri85</v>
          </cell>
          <cell r="E2516">
            <v>367</v>
          </cell>
          <cell r="F2516" t="str">
            <v>A</v>
          </cell>
          <cell r="G2516" t="str">
            <v>Q</v>
          </cell>
          <cell r="H2516" t="str">
            <v>N</v>
          </cell>
          <cell r="I2516" t="str">
            <v>LNA</v>
          </cell>
          <cell r="J2516">
            <v>0</v>
          </cell>
          <cell r="K2516">
            <v>0</v>
          </cell>
          <cell r="L2516" t="str">
            <v xml:space="preserve"> </v>
          </cell>
          <cell r="M2516" t="str">
            <v xml:space="preserve"> </v>
          </cell>
          <cell r="N2516">
            <v>0</v>
          </cell>
          <cell r="O2516" t="str">
            <v xml:space="preserve"> </v>
          </cell>
          <cell r="P2516">
            <v>0</v>
          </cell>
          <cell r="Q2516">
            <v>0</v>
          </cell>
          <cell r="R2516" t="str">
            <v xml:space="preserve"> </v>
          </cell>
          <cell r="S2516" t="str">
            <v xml:space="preserve"> </v>
          </cell>
        </row>
        <row r="2517">
          <cell r="B2517">
            <v>300245</v>
          </cell>
          <cell r="C2517" t="str">
            <v>Unrestricted CSJ Eye Center</v>
          </cell>
          <cell r="D2517" t="str">
            <v>Unrestri86</v>
          </cell>
          <cell r="E2517">
            <v>367</v>
          </cell>
          <cell r="F2517" t="str">
            <v>A</v>
          </cell>
          <cell r="G2517" t="str">
            <v>Q</v>
          </cell>
          <cell r="H2517" t="str">
            <v>N</v>
          </cell>
          <cell r="I2517" t="str">
            <v>LNA</v>
          </cell>
          <cell r="J2517">
            <v>0</v>
          </cell>
          <cell r="K2517">
            <v>0</v>
          </cell>
          <cell r="L2517" t="str">
            <v xml:space="preserve"> </v>
          </cell>
          <cell r="M2517" t="str">
            <v xml:space="preserve"> </v>
          </cell>
          <cell r="N2517">
            <v>0</v>
          </cell>
          <cell r="O2517" t="str">
            <v xml:space="preserve"> </v>
          </cell>
          <cell r="P2517">
            <v>0</v>
          </cell>
          <cell r="Q2517">
            <v>0</v>
          </cell>
          <cell r="R2517" t="str">
            <v xml:space="preserve"> </v>
          </cell>
          <cell r="S2517" t="str">
            <v xml:space="preserve"> </v>
          </cell>
        </row>
        <row r="2518">
          <cell r="B2518">
            <v>300250</v>
          </cell>
          <cell r="C2518" t="str">
            <v>Unrestricted CSJ FTP CNI Rehab</v>
          </cell>
          <cell r="D2518" t="str">
            <v>Unrestri87</v>
          </cell>
          <cell r="E2518">
            <v>367</v>
          </cell>
          <cell r="F2518" t="str">
            <v>A</v>
          </cell>
          <cell r="G2518" t="str">
            <v>Q</v>
          </cell>
          <cell r="H2518" t="str">
            <v>N</v>
          </cell>
          <cell r="I2518" t="str">
            <v>LNA</v>
          </cell>
          <cell r="J2518">
            <v>0</v>
          </cell>
          <cell r="K2518">
            <v>0</v>
          </cell>
          <cell r="L2518" t="str">
            <v xml:space="preserve"> </v>
          </cell>
          <cell r="M2518" t="str">
            <v xml:space="preserve"> </v>
          </cell>
          <cell r="N2518">
            <v>0</v>
          </cell>
          <cell r="O2518" t="str">
            <v xml:space="preserve"> </v>
          </cell>
          <cell r="P2518">
            <v>0</v>
          </cell>
          <cell r="Q2518">
            <v>0</v>
          </cell>
          <cell r="R2518" t="str">
            <v xml:space="preserve"> </v>
          </cell>
          <cell r="S2518" t="str">
            <v xml:space="preserve"> </v>
          </cell>
        </row>
        <row r="2519">
          <cell r="B2519">
            <v>300255</v>
          </cell>
          <cell r="C2519" t="str">
            <v>Unrestricted CSJ ICU Education</v>
          </cell>
          <cell r="D2519" t="str">
            <v>Unrestri88</v>
          </cell>
          <cell r="E2519">
            <v>367</v>
          </cell>
          <cell r="F2519" t="str">
            <v>A</v>
          </cell>
          <cell r="G2519" t="str">
            <v>Q</v>
          </cell>
          <cell r="H2519" t="str">
            <v>N</v>
          </cell>
          <cell r="I2519" t="str">
            <v>LNA</v>
          </cell>
          <cell r="J2519">
            <v>0</v>
          </cell>
          <cell r="K2519">
            <v>0</v>
          </cell>
          <cell r="L2519" t="str">
            <v xml:space="preserve"> </v>
          </cell>
          <cell r="M2519" t="str">
            <v xml:space="preserve"> </v>
          </cell>
          <cell r="N2519">
            <v>0</v>
          </cell>
          <cell r="O2519" t="str">
            <v xml:space="preserve"> </v>
          </cell>
          <cell r="P2519">
            <v>0</v>
          </cell>
          <cell r="Q2519">
            <v>0</v>
          </cell>
          <cell r="R2519" t="str">
            <v xml:space="preserve"> </v>
          </cell>
          <cell r="S2519" t="str">
            <v xml:space="preserve"> </v>
          </cell>
        </row>
        <row r="2520">
          <cell r="B2520">
            <v>300260</v>
          </cell>
          <cell r="C2520" t="str">
            <v>Unrestricted CSJ Orthopedics</v>
          </cell>
          <cell r="D2520" t="str">
            <v>Unrestri89</v>
          </cell>
          <cell r="E2520">
            <v>367</v>
          </cell>
          <cell r="F2520" t="str">
            <v>A</v>
          </cell>
          <cell r="G2520" t="str">
            <v>Q</v>
          </cell>
          <cell r="H2520" t="str">
            <v>N</v>
          </cell>
          <cell r="I2520" t="str">
            <v>LNA</v>
          </cell>
          <cell r="J2520">
            <v>0</v>
          </cell>
          <cell r="K2520">
            <v>0</v>
          </cell>
          <cell r="L2520" t="str">
            <v xml:space="preserve"> </v>
          </cell>
          <cell r="M2520" t="str">
            <v xml:space="preserve"> </v>
          </cell>
          <cell r="N2520">
            <v>0</v>
          </cell>
          <cell r="O2520" t="str">
            <v xml:space="preserve"> </v>
          </cell>
          <cell r="P2520">
            <v>0</v>
          </cell>
          <cell r="Q2520">
            <v>0</v>
          </cell>
          <cell r="R2520" t="str">
            <v xml:space="preserve"> </v>
          </cell>
          <cell r="S2520" t="str">
            <v xml:space="preserve"> </v>
          </cell>
        </row>
        <row r="2521">
          <cell r="B2521">
            <v>300265</v>
          </cell>
          <cell r="C2521" t="str">
            <v>Unrestricted CSJ Pharmacy</v>
          </cell>
          <cell r="D2521" t="str">
            <v>Unrestri90</v>
          </cell>
          <cell r="E2521">
            <v>367</v>
          </cell>
          <cell r="F2521" t="str">
            <v>A</v>
          </cell>
          <cell r="G2521" t="str">
            <v>Q</v>
          </cell>
          <cell r="H2521" t="str">
            <v>N</v>
          </cell>
          <cell r="I2521" t="str">
            <v>LNA</v>
          </cell>
          <cell r="J2521">
            <v>0</v>
          </cell>
          <cell r="K2521">
            <v>0</v>
          </cell>
          <cell r="L2521" t="str">
            <v xml:space="preserve"> </v>
          </cell>
          <cell r="M2521" t="str">
            <v xml:space="preserve"> </v>
          </cell>
          <cell r="N2521">
            <v>0</v>
          </cell>
          <cell r="O2521" t="str">
            <v xml:space="preserve"> </v>
          </cell>
          <cell r="P2521">
            <v>0</v>
          </cell>
          <cell r="Q2521">
            <v>0</v>
          </cell>
          <cell r="R2521" t="str">
            <v xml:space="preserve"> </v>
          </cell>
          <cell r="S2521" t="str">
            <v xml:space="preserve"> </v>
          </cell>
        </row>
        <row r="2522">
          <cell r="B2522">
            <v>300270</v>
          </cell>
          <cell r="C2522" t="str">
            <v>Unrestricted CSJ Surgery</v>
          </cell>
          <cell r="D2522" t="str">
            <v>Unrestri91</v>
          </cell>
          <cell r="E2522">
            <v>367</v>
          </cell>
          <cell r="F2522" t="str">
            <v>A</v>
          </cell>
          <cell r="G2522" t="str">
            <v>Q</v>
          </cell>
          <cell r="H2522" t="str">
            <v>N</v>
          </cell>
          <cell r="I2522" t="str">
            <v>LNA</v>
          </cell>
          <cell r="J2522">
            <v>0</v>
          </cell>
          <cell r="K2522">
            <v>0</v>
          </cell>
          <cell r="L2522" t="str">
            <v xml:space="preserve"> </v>
          </cell>
          <cell r="M2522" t="str">
            <v xml:space="preserve"> </v>
          </cell>
          <cell r="N2522">
            <v>0</v>
          </cell>
          <cell r="O2522" t="str">
            <v xml:space="preserve"> </v>
          </cell>
          <cell r="P2522">
            <v>0</v>
          </cell>
          <cell r="Q2522">
            <v>0</v>
          </cell>
          <cell r="R2522" t="str">
            <v xml:space="preserve"> </v>
          </cell>
          <cell r="S2522" t="str">
            <v xml:space="preserve"> </v>
          </cell>
        </row>
        <row r="2523">
          <cell r="B2523">
            <v>300275</v>
          </cell>
          <cell r="C2523" t="str">
            <v>Unrestricted CSJ Vascular Lab</v>
          </cell>
          <cell r="D2523" t="str">
            <v>Unrestri92</v>
          </cell>
          <cell r="E2523">
            <v>367</v>
          </cell>
          <cell r="F2523" t="str">
            <v>A</v>
          </cell>
          <cell r="G2523" t="str">
            <v>Q</v>
          </cell>
          <cell r="H2523" t="str">
            <v>N</v>
          </cell>
          <cell r="I2523" t="str">
            <v>LNA</v>
          </cell>
          <cell r="J2523">
            <v>0</v>
          </cell>
          <cell r="K2523">
            <v>0</v>
          </cell>
          <cell r="L2523" t="str">
            <v xml:space="preserve"> </v>
          </cell>
          <cell r="M2523" t="str">
            <v xml:space="preserve"> </v>
          </cell>
          <cell r="N2523">
            <v>0</v>
          </cell>
          <cell r="O2523" t="str">
            <v xml:space="preserve"> </v>
          </cell>
          <cell r="P2523">
            <v>0</v>
          </cell>
          <cell r="Q2523">
            <v>0</v>
          </cell>
          <cell r="R2523" t="str">
            <v xml:space="preserve"> </v>
          </cell>
          <cell r="S2523" t="str">
            <v xml:space="preserve"> </v>
          </cell>
        </row>
        <row r="2524">
          <cell r="B2524">
            <v>300280</v>
          </cell>
          <cell r="C2524" t="str">
            <v>Unrestricted CSM Burn Wound</v>
          </cell>
          <cell r="D2524" t="str">
            <v>Unrestri93</v>
          </cell>
          <cell r="E2524">
            <v>367</v>
          </cell>
          <cell r="F2524" t="str">
            <v>A</v>
          </cell>
          <cell r="G2524" t="str">
            <v>Q</v>
          </cell>
          <cell r="H2524" t="str">
            <v>N</v>
          </cell>
          <cell r="I2524" t="str">
            <v>LNA</v>
          </cell>
          <cell r="J2524">
            <v>0</v>
          </cell>
          <cell r="K2524">
            <v>0</v>
          </cell>
          <cell r="L2524" t="str">
            <v xml:space="preserve"> </v>
          </cell>
          <cell r="M2524" t="str">
            <v xml:space="preserve"> </v>
          </cell>
          <cell r="N2524">
            <v>0</v>
          </cell>
          <cell r="O2524" t="str">
            <v xml:space="preserve"> </v>
          </cell>
          <cell r="P2524">
            <v>0</v>
          </cell>
          <cell r="Q2524">
            <v>0</v>
          </cell>
          <cell r="R2524" t="str">
            <v xml:space="preserve"> </v>
          </cell>
          <cell r="S2524" t="str">
            <v xml:space="preserve"> </v>
          </cell>
        </row>
        <row r="2525">
          <cell r="B2525">
            <v>300285</v>
          </cell>
          <cell r="C2525" t="str">
            <v>Unrestricted CSM Chapel</v>
          </cell>
          <cell r="D2525" t="str">
            <v>Unrestri94</v>
          </cell>
          <cell r="E2525">
            <v>367</v>
          </cell>
          <cell r="F2525" t="str">
            <v>A</v>
          </cell>
          <cell r="G2525" t="str">
            <v>Q</v>
          </cell>
          <cell r="H2525" t="str">
            <v>N</v>
          </cell>
          <cell r="I2525" t="str">
            <v>LNA</v>
          </cell>
          <cell r="J2525">
            <v>0</v>
          </cell>
          <cell r="K2525">
            <v>0</v>
          </cell>
          <cell r="L2525" t="str">
            <v xml:space="preserve"> </v>
          </cell>
          <cell r="M2525" t="str">
            <v xml:space="preserve"> </v>
          </cell>
          <cell r="N2525">
            <v>0</v>
          </cell>
          <cell r="O2525" t="str">
            <v xml:space="preserve"> </v>
          </cell>
          <cell r="P2525">
            <v>0</v>
          </cell>
          <cell r="Q2525">
            <v>0</v>
          </cell>
          <cell r="R2525" t="str">
            <v xml:space="preserve"> </v>
          </cell>
          <cell r="S2525" t="str">
            <v xml:space="preserve"> </v>
          </cell>
        </row>
        <row r="2526">
          <cell r="B2526">
            <v>300290</v>
          </cell>
          <cell r="C2526" t="str">
            <v>Unrestricted CSM Clinical Lab</v>
          </cell>
          <cell r="D2526" t="str">
            <v>Unrestri95</v>
          </cell>
          <cell r="E2526">
            <v>367</v>
          </cell>
          <cell r="F2526" t="str">
            <v>A</v>
          </cell>
          <cell r="G2526" t="str">
            <v>Q</v>
          </cell>
          <cell r="H2526" t="str">
            <v>N</v>
          </cell>
          <cell r="I2526" t="str">
            <v>LNA</v>
          </cell>
          <cell r="J2526">
            <v>0</v>
          </cell>
          <cell r="K2526">
            <v>0</v>
          </cell>
          <cell r="L2526" t="str">
            <v xml:space="preserve"> </v>
          </cell>
          <cell r="M2526" t="str">
            <v xml:space="preserve"> </v>
          </cell>
          <cell r="N2526">
            <v>0</v>
          </cell>
          <cell r="O2526" t="str">
            <v xml:space="preserve"> </v>
          </cell>
          <cell r="P2526">
            <v>0</v>
          </cell>
          <cell r="Q2526">
            <v>0</v>
          </cell>
          <cell r="R2526" t="str">
            <v xml:space="preserve"> </v>
          </cell>
          <cell r="S2526" t="str">
            <v xml:space="preserve"> </v>
          </cell>
        </row>
        <row r="2527">
          <cell r="B2527">
            <v>300295</v>
          </cell>
          <cell r="C2527" t="str">
            <v>Unrestricted CSM Diabetes</v>
          </cell>
          <cell r="D2527" t="str">
            <v>Unrestri96</v>
          </cell>
          <cell r="E2527">
            <v>367</v>
          </cell>
          <cell r="F2527" t="str">
            <v>A</v>
          </cell>
          <cell r="G2527" t="str">
            <v>Q</v>
          </cell>
          <cell r="H2527" t="str">
            <v>N</v>
          </cell>
          <cell r="I2527" t="str">
            <v>LNA</v>
          </cell>
          <cell r="J2527">
            <v>0</v>
          </cell>
          <cell r="K2527">
            <v>0</v>
          </cell>
          <cell r="L2527" t="str">
            <v xml:space="preserve"> </v>
          </cell>
          <cell r="M2527" t="str">
            <v xml:space="preserve"> </v>
          </cell>
          <cell r="N2527">
            <v>0</v>
          </cell>
          <cell r="O2527" t="str">
            <v xml:space="preserve"> </v>
          </cell>
          <cell r="P2527">
            <v>0</v>
          </cell>
          <cell r="Q2527">
            <v>0</v>
          </cell>
          <cell r="R2527" t="str">
            <v xml:space="preserve"> </v>
          </cell>
          <cell r="S2527" t="str">
            <v xml:space="preserve"> </v>
          </cell>
        </row>
        <row r="2528">
          <cell r="B2528">
            <v>300300</v>
          </cell>
          <cell r="C2528" t="str">
            <v>Unrestricted CSM Dialysis</v>
          </cell>
          <cell r="D2528" t="str">
            <v>Unrestri97</v>
          </cell>
          <cell r="E2528">
            <v>367</v>
          </cell>
          <cell r="F2528" t="str">
            <v>A</v>
          </cell>
          <cell r="G2528" t="str">
            <v>Q</v>
          </cell>
          <cell r="H2528" t="str">
            <v>N</v>
          </cell>
          <cell r="I2528" t="str">
            <v>LNA</v>
          </cell>
          <cell r="J2528">
            <v>0</v>
          </cell>
          <cell r="K2528">
            <v>0</v>
          </cell>
          <cell r="L2528" t="str">
            <v xml:space="preserve"> </v>
          </cell>
          <cell r="M2528" t="str">
            <v xml:space="preserve"> </v>
          </cell>
          <cell r="N2528">
            <v>0</v>
          </cell>
          <cell r="O2528" t="str">
            <v xml:space="preserve"> </v>
          </cell>
          <cell r="P2528">
            <v>0</v>
          </cell>
          <cell r="Q2528">
            <v>0</v>
          </cell>
          <cell r="R2528" t="str">
            <v xml:space="preserve"> </v>
          </cell>
          <cell r="S2528" t="str">
            <v xml:space="preserve"> </v>
          </cell>
        </row>
        <row r="2529">
          <cell r="B2529">
            <v>300305</v>
          </cell>
          <cell r="C2529" t="str">
            <v>Unrestricted CSM GI Lab</v>
          </cell>
          <cell r="D2529" t="str">
            <v>Unrestri98</v>
          </cell>
          <cell r="E2529">
            <v>367</v>
          </cell>
          <cell r="F2529" t="str">
            <v>A</v>
          </cell>
          <cell r="G2529" t="str">
            <v>Q</v>
          </cell>
          <cell r="H2529" t="str">
            <v>N</v>
          </cell>
          <cell r="I2529" t="str">
            <v>LNA</v>
          </cell>
          <cell r="J2529">
            <v>0</v>
          </cell>
          <cell r="K2529">
            <v>0</v>
          </cell>
          <cell r="L2529" t="str">
            <v xml:space="preserve"> </v>
          </cell>
          <cell r="M2529" t="str">
            <v xml:space="preserve"> </v>
          </cell>
          <cell r="N2529">
            <v>0</v>
          </cell>
          <cell r="O2529" t="str">
            <v xml:space="preserve"> </v>
          </cell>
          <cell r="P2529">
            <v>0</v>
          </cell>
          <cell r="Q2529">
            <v>0</v>
          </cell>
          <cell r="R2529" t="str">
            <v xml:space="preserve"> </v>
          </cell>
          <cell r="S2529" t="str">
            <v xml:space="preserve"> </v>
          </cell>
        </row>
        <row r="2530">
          <cell r="B2530">
            <v>300310</v>
          </cell>
          <cell r="C2530" t="str">
            <v>Unrestricted CSM GV Diabetes</v>
          </cell>
          <cell r="D2530" t="str">
            <v>Unrestri99</v>
          </cell>
          <cell r="E2530">
            <v>367</v>
          </cell>
          <cell r="F2530" t="str">
            <v>A</v>
          </cell>
          <cell r="G2530" t="str">
            <v>Q</v>
          </cell>
          <cell r="H2530" t="str">
            <v>N</v>
          </cell>
          <cell r="I2530" t="str">
            <v>LNA</v>
          </cell>
          <cell r="J2530">
            <v>0</v>
          </cell>
          <cell r="K2530">
            <v>0</v>
          </cell>
          <cell r="L2530" t="str">
            <v xml:space="preserve"> </v>
          </cell>
          <cell r="M2530" t="str">
            <v xml:space="preserve"> </v>
          </cell>
          <cell r="N2530">
            <v>0</v>
          </cell>
          <cell r="O2530" t="str">
            <v xml:space="preserve"> </v>
          </cell>
          <cell r="P2530">
            <v>0</v>
          </cell>
          <cell r="Q2530">
            <v>0</v>
          </cell>
          <cell r="R2530" t="str">
            <v xml:space="preserve"> </v>
          </cell>
          <cell r="S2530" t="str">
            <v xml:space="preserve"> </v>
          </cell>
        </row>
        <row r="2531">
          <cell r="B2531">
            <v>300315</v>
          </cell>
          <cell r="C2531" t="str">
            <v>Unrestricted CSM GV Hospice</v>
          </cell>
          <cell r="D2531" t="str">
            <v>Unrestri1</v>
          </cell>
          <cell r="E2531">
            <v>367</v>
          </cell>
          <cell r="F2531" t="str">
            <v>A</v>
          </cell>
          <cell r="G2531" t="str">
            <v>Q</v>
          </cell>
          <cell r="H2531" t="str">
            <v>N</v>
          </cell>
          <cell r="I2531" t="str">
            <v>LNA</v>
          </cell>
          <cell r="J2531">
            <v>0</v>
          </cell>
          <cell r="K2531">
            <v>0</v>
          </cell>
          <cell r="L2531" t="str">
            <v xml:space="preserve"> </v>
          </cell>
          <cell r="M2531" t="str">
            <v xml:space="preserve"> </v>
          </cell>
          <cell r="N2531">
            <v>0</v>
          </cell>
          <cell r="O2531" t="str">
            <v xml:space="preserve"> </v>
          </cell>
          <cell r="P2531">
            <v>0</v>
          </cell>
          <cell r="Q2531">
            <v>0</v>
          </cell>
          <cell r="R2531" t="str">
            <v xml:space="preserve"> </v>
          </cell>
          <cell r="S2531" t="str">
            <v xml:space="preserve"> </v>
          </cell>
        </row>
        <row r="2532">
          <cell r="B2532">
            <v>300320</v>
          </cell>
          <cell r="C2532" t="str">
            <v>Unrestricted CSM Hospice</v>
          </cell>
          <cell r="D2532" t="str">
            <v>Unrestri2</v>
          </cell>
          <cell r="E2532">
            <v>367</v>
          </cell>
          <cell r="F2532" t="str">
            <v>A</v>
          </cell>
          <cell r="G2532" t="str">
            <v>Q</v>
          </cell>
          <cell r="H2532" t="str">
            <v>N</v>
          </cell>
          <cell r="I2532" t="str">
            <v>LNA</v>
          </cell>
          <cell r="J2532">
            <v>0</v>
          </cell>
          <cell r="K2532">
            <v>0</v>
          </cell>
          <cell r="L2532" t="str">
            <v xml:space="preserve"> </v>
          </cell>
          <cell r="M2532" t="str">
            <v xml:space="preserve"> </v>
          </cell>
          <cell r="N2532">
            <v>0</v>
          </cell>
          <cell r="O2532" t="str">
            <v xml:space="preserve"> </v>
          </cell>
          <cell r="P2532">
            <v>0</v>
          </cell>
          <cell r="Q2532">
            <v>0</v>
          </cell>
          <cell r="R2532" t="str">
            <v xml:space="preserve"> </v>
          </cell>
          <cell r="S2532" t="str">
            <v xml:space="preserve"> </v>
          </cell>
        </row>
        <row r="2533">
          <cell r="B2533">
            <v>300325</v>
          </cell>
          <cell r="C2533" t="str">
            <v>Unrestricted CSM Oncology</v>
          </cell>
          <cell r="D2533" t="str">
            <v>Unrestri3</v>
          </cell>
          <cell r="E2533">
            <v>367</v>
          </cell>
          <cell r="F2533" t="str">
            <v>A</v>
          </cell>
          <cell r="G2533" t="str">
            <v>Q</v>
          </cell>
          <cell r="H2533" t="str">
            <v>N</v>
          </cell>
          <cell r="I2533" t="str">
            <v>LNA</v>
          </cell>
          <cell r="J2533">
            <v>0</v>
          </cell>
          <cell r="K2533">
            <v>0</v>
          </cell>
          <cell r="L2533" t="str">
            <v xml:space="preserve"> </v>
          </cell>
          <cell r="M2533" t="str">
            <v xml:space="preserve"> </v>
          </cell>
          <cell r="N2533">
            <v>0</v>
          </cell>
          <cell r="O2533" t="str">
            <v xml:space="preserve"> </v>
          </cell>
          <cell r="P2533">
            <v>0</v>
          </cell>
          <cell r="Q2533">
            <v>0</v>
          </cell>
          <cell r="R2533" t="str">
            <v xml:space="preserve"> </v>
          </cell>
          <cell r="S2533" t="str">
            <v xml:space="preserve"> </v>
          </cell>
        </row>
        <row r="2534">
          <cell r="B2534">
            <v>300330</v>
          </cell>
          <cell r="C2534" t="str">
            <v>Unrestricted CSM PACU</v>
          </cell>
          <cell r="D2534" t="str">
            <v>Unrestri4</v>
          </cell>
          <cell r="E2534">
            <v>367</v>
          </cell>
          <cell r="F2534" t="str">
            <v>A</v>
          </cell>
          <cell r="G2534" t="str">
            <v>Q</v>
          </cell>
          <cell r="H2534" t="str">
            <v>N</v>
          </cell>
          <cell r="I2534" t="str">
            <v>LNA</v>
          </cell>
          <cell r="J2534">
            <v>0</v>
          </cell>
          <cell r="K2534">
            <v>0</v>
          </cell>
          <cell r="L2534" t="str">
            <v xml:space="preserve"> </v>
          </cell>
          <cell r="M2534" t="str">
            <v xml:space="preserve"> </v>
          </cell>
          <cell r="N2534">
            <v>0</v>
          </cell>
          <cell r="O2534" t="str">
            <v xml:space="preserve"> </v>
          </cell>
          <cell r="P2534">
            <v>0</v>
          </cell>
          <cell r="Q2534">
            <v>0</v>
          </cell>
          <cell r="R2534" t="str">
            <v xml:space="preserve"> </v>
          </cell>
          <cell r="S2534" t="str">
            <v xml:space="preserve"> </v>
          </cell>
        </row>
        <row r="2535">
          <cell r="B2535">
            <v>300335</v>
          </cell>
          <cell r="C2535" t="str">
            <v>Unrestricted CSM Pharmacy</v>
          </cell>
          <cell r="D2535" t="str">
            <v>Unrestri5</v>
          </cell>
          <cell r="E2535">
            <v>367</v>
          </cell>
          <cell r="F2535" t="str">
            <v>A</v>
          </cell>
          <cell r="G2535" t="str">
            <v>Q</v>
          </cell>
          <cell r="H2535" t="str">
            <v>N</v>
          </cell>
          <cell r="I2535" t="str">
            <v>LNA</v>
          </cell>
          <cell r="J2535">
            <v>0</v>
          </cell>
          <cell r="K2535">
            <v>0</v>
          </cell>
          <cell r="L2535" t="str">
            <v xml:space="preserve"> </v>
          </cell>
          <cell r="M2535" t="str">
            <v xml:space="preserve"> </v>
          </cell>
          <cell r="N2535">
            <v>0</v>
          </cell>
          <cell r="O2535" t="str">
            <v xml:space="preserve"> </v>
          </cell>
          <cell r="P2535">
            <v>0</v>
          </cell>
          <cell r="Q2535">
            <v>0</v>
          </cell>
          <cell r="R2535" t="str">
            <v xml:space="preserve"> </v>
          </cell>
          <cell r="S2535" t="str">
            <v xml:space="preserve"> </v>
          </cell>
        </row>
        <row r="2536">
          <cell r="B2536">
            <v>300340</v>
          </cell>
          <cell r="C2536" t="str">
            <v>Unrestricted CSM Radiology</v>
          </cell>
          <cell r="D2536" t="str">
            <v>Unrestri6</v>
          </cell>
          <cell r="E2536">
            <v>367</v>
          </cell>
          <cell r="F2536" t="str">
            <v>A</v>
          </cell>
          <cell r="G2536" t="str">
            <v>Q</v>
          </cell>
          <cell r="H2536" t="str">
            <v>N</v>
          </cell>
          <cell r="I2536" t="str">
            <v>LNA</v>
          </cell>
          <cell r="J2536">
            <v>0</v>
          </cell>
          <cell r="K2536">
            <v>0</v>
          </cell>
          <cell r="L2536" t="str">
            <v xml:space="preserve"> </v>
          </cell>
          <cell r="M2536" t="str">
            <v xml:space="preserve"> </v>
          </cell>
          <cell r="N2536">
            <v>0</v>
          </cell>
          <cell r="O2536" t="str">
            <v xml:space="preserve"> </v>
          </cell>
          <cell r="P2536">
            <v>0</v>
          </cell>
          <cell r="Q2536">
            <v>0</v>
          </cell>
          <cell r="R2536" t="str">
            <v xml:space="preserve"> </v>
          </cell>
          <cell r="S2536" t="str">
            <v xml:space="preserve"> </v>
          </cell>
        </row>
        <row r="2537">
          <cell r="B2537">
            <v>300345</v>
          </cell>
          <cell r="C2537" t="str">
            <v>Unrestricted HCH Chapel</v>
          </cell>
          <cell r="D2537" t="str">
            <v>Unrestri7</v>
          </cell>
          <cell r="E2537">
            <v>367</v>
          </cell>
          <cell r="F2537" t="str">
            <v>A</v>
          </cell>
          <cell r="G2537" t="str">
            <v>Q</v>
          </cell>
          <cell r="H2537" t="str">
            <v>N</v>
          </cell>
          <cell r="I2537" t="str">
            <v>LNA</v>
          </cell>
          <cell r="J2537">
            <v>0</v>
          </cell>
          <cell r="K2537">
            <v>0</v>
          </cell>
          <cell r="L2537" t="str">
            <v xml:space="preserve"> </v>
          </cell>
          <cell r="M2537" t="str">
            <v xml:space="preserve"> </v>
          </cell>
          <cell r="N2537">
            <v>0</v>
          </cell>
          <cell r="O2537" t="str">
            <v xml:space="preserve"> </v>
          </cell>
          <cell r="P2537">
            <v>0</v>
          </cell>
          <cell r="Q2537">
            <v>0</v>
          </cell>
          <cell r="R2537" t="str">
            <v xml:space="preserve"> </v>
          </cell>
          <cell r="S2537" t="str">
            <v xml:space="preserve"> </v>
          </cell>
        </row>
        <row r="2538">
          <cell r="B2538">
            <v>300350</v>
          </cell>
          <cell r="C2538" t="str">
            <v>Unrestricted HCH Dialysis</v>
          </cell>
          <cell r="D2538" t="str">
            <v>Unrestri8</v>
          </cell>
          <cell r="E2538">
            <v>367</v>
          </cell>
          <cell r="F2538" t="str">
            <v>A</v>
          </cell>
          <cell r="G2538" t="str">
            <v>Q</v>
          </cell>
          <cell r="H2538" t="str">
            <v>N</v>
          </cell>
          <cell r="I2538" t="str">
            <v>LNA</v>
          </cell>
          <cell r="J2538">
            <v>0</v>
          </cell>
          <cell r="K2538">
            <v>0</v>
          </cell>
          <cell r="L2538" t="str">
            <v xml:space="preserve"> </v>
          </cell>
          <cell r="M2538" t="str">
            <v xml:space="preserve"> </v>
          </cell>
          <cell r="N2538">
            <v>0</v>
          </cell>
          <cell r="O2538" t="str">
            <v xml:space="preserve"> </v>
          </cell>
          <cell r="P2538">
            <v>0</v>
          </cell>
          <cell r="Q2538">
            <v>0</v>
          </cell>
          <cell r="R2538" t="str">
            <v xml:space="preserve"> </v>
          </cell>
          <cell r="S2538" t="str">
            <v xml:space="preserve"> </v>
          </cell>
        </row>
        <row r="2539">
          <cell r="B2539">
            <v>300355</v>
          </cell>
          <cell r="C2539" t="str">
            <v>Unrestricted HCH Education</v>
          </cell>
          <cell r="D2539" t="str">
            <v>Unrestri9</v>
          </cell>
          <cell r="E2539">
            <v>367</v>
          </cell>
          <cell r="F2539" t="str">
            <v>A</v>
          </cell>
          <cell r="G2539" t="str">
            <v>Q</v>
          </cell>
          <cell r="H2539" t="str">
            <v>N</v>
          </cell>
          <cell r="I2539" t="str">
            <v>LNA</v>
          </cell>
          <cell r="J2539">
            <v>0</v>
          </cell>
          <cell r="K2539">
            <v>0</v>
          </cell>
          <cell r="L2539" t="str">
            <v xml:space="preserve"> </v>
          </cell>
          <cell r="M2539" t="str">
            <v xml:space="preserve"> </v>
          </cell>
          <cell r="N2539">
            <v>0</v>
          </cell>
          <cell r="O2539" t="str">
            <v xml:space="preserve"> </v>
          </cell>
          <cell r="P2539">
            <v>0</v>
          </cell>
          <cell r="Q2539">
            <v>0</v>
          </cell>
          <cell r="R2539" t="str">
            <v xml:space="preserve"> </v>
          </cell>
          <cell r="S2539" t="str">
            <v xml:space="preserve"> </v>
          </cell>
        </row>
        <row r="2540">
          <cell r="B2540">
            <v>300360</v>
          </cell>
          <cell r="C2540" t="str">
            <v>Unrestricted HCH Hospice</v>
          </cell>
          <cell r="D2540" t="str">
            <v>Unrestri10</v>
          </cell>
          <cell r="E2540">
            <v>367</v>
          </cell>
          <cell r="F2540" t="str">
            <v>A</v>
          </cell>
          <cell r="G2540" t="str">
            <v>Q</v>
          </cell>
          <cell r="H2540" t="str">
            <v>N</v>
          </cell>
          <cell r="I2540" t="str">
            <v>LNA</v>
          </cell>
          <cell r="J2540">
            <v>0</v>
          </cell>
          <cell r="K2540">
            <v>0</v>
          </cell>
          <cell r="L2540" t="str">
            <v xml:space="preserve"> </v>
          </cell>
          <cell r="M2540" t="str">
            <v xml:space="preserve"> </v>
          </cell>
          <cell r="N2540">
            <v>0</v>
          </cell>
          <cell r="O2540" t="str">
            <v xml:space="preserve"> </v>
          </cell>
          <cell r="P2540">
            <v>0</v>
          </cell>
          <cell r="Q2540">
            <v>0</v>
          </cell>
          <cell r="R2540" t="str">
            <v xml:space="preserve"> </v>
          </cell>
          <cell r="S2540" t="str">
            <v xml:space="preserve"> </v>
          </cell>
        </row>
        <row r="2541">
          <cell r="B2541">
            <v>300365</v>
          </cell>
          <cell r="C2541" t="str">
            <v>Unrestricted HCH Inpatient</v>
          </cell>
          <cell r="D2541" t="str">
            <v>Unrestri11</v>
          </cell>
          <cell r="E2541">
            <v>367</v>
          </cell>
          <cell r="F2541" t="str">
            <v>A</v>
          </cell>
          <cell r="G2541" t="str">
            <v>Q</v>
          </cell>
          <cell r="H2541" t="str">
            <v>N</v>
          </cell>
          <cell r="I2541" t="str">
            <v>LNA</v>
          </cell>
          <cell r="J2541">
            <v>0</v>
          </cell>
          <cell r="K2541">
            <v>0</v>
          </cell>
          <cell r="L2541" t="str">
            <v xml:space="preserve"> </v>
          </cell>
          <cell r="M2541" t="str">
            <v xml:space="preserve"> </v>
          </cell>
          <cell r="N2541">
            <v>0</v>
          </cell>
          <cell r="O2541" t="str">
            <v xml:space="preserve"> </v>
          </cell>
          <cell r="P2541">
            <v>0</v>
          </cell>
          <cell r="Q2541">
            <v>0</v>
          </cell>
          <cell r="R2541" t="str">
            <v xml:space="preserve"> </v>
          </cell>
          <cell r="S2541" t="str">
            <v xml:space="preserve"> </v>
          </cell>
        </row>
        <row r="2542">
          <cell r="B2542">
            <v>300370</v>
          </cell>
          <cell r="C2542" t="str">
            <v>Unrestricted HCH Med Surg</v>
          </cell>
          <cell r="D2542" t="str">
            <v>Unrestri12</v>
          </cell>
          <cell r="E2542">
            <v>367</v>
          </cell>
          <cell r="F2542" t="str">
            <v>A</v>
          </cell>
          <cell r="G2542" t="str">
            <v>Q</v>
          </cell>
          <cell r="H2542" t="str">
            <v>N</v>
          </cell>
          <cell r="I2542" t="str">
            <v>LNA</v>
          </cell>
          <cell r="J2542">
            <v>0</v>
          </cell>
          <cell r="K2542">
            <v>0</v>
          </cell>
          <cell r="L2542" t="str">
            <v xml:space="preserve"> </v>
          </cell>
          <cell r="M2542" t="str">
            <v xml:space="preserve"> </v>
          </cell>
          <cell r="N2542">
            <v>0</v>
          </cell>
          <cell r="O2542" t="str">
            <v xml:space="preserve"> </v>
          </cell>
          <cell r="P2542">
            <v>0</v>
          </cell>
          <cell r="Q2542">
            <v>0</v>
          </cell>
          <cell r="R2542" t="str">
            <v xml:space="preserve"> </v>
          </cell>
          <cell r="S2542" t="str">
            <v xml:space="preserve"> </v>
          </cell>
        </row>
        <row r="2543">
          <cell r="B2543">
            <v>300375</v>
          </cell>
          <cell r="C2543" t="str">
            <v>Unrestricted HCH Nursing</v>
          </cell>
          <cell r="D2543" t="str">
            <v>Unrestri13</v>
          </cell>
          <cell r="E2543">
            <v>367</v>
          </cell>
          <cell r="F2543" t="str">
            <v>A</v>
          </cell>
          <cell r="G2543" t="str">
            <v>Q</v>
          </cell>
          <cell r="H2543" t="str">
            <v>N</v>
          </cell>
          <cell r="I2543" t="str">
            <v>LNA</v>
          </cell>
          <cell r="J2543">
            <v>0</v>
          </cell>
          <cell r="K2543">
            <v>0</v>
          </cell>
          <cell r="L2543" t="str">
            <v xml:space="preserve"> </v>
          </cell>
          <cell r="M2543" t="str">
            <v xml:space="preserve"> </v>
          </cell>
          <cell r="N2543">
            <v>0</v>
          </cell>
          <cell r="O2543" t="str">
            <v xml:space="preserve"> </v>
          </cell>
          <cell r="P2543">
            <v>0</v>
          </cell>
          <cell r="Q2543">
            <v>0</v>
          </cell>
          <cell r="R2543" t="str">
            <v xml:space="preserve"> </v>
          </cell>
          <cell r="S2543" t="str">
            <v xml:space="preserve"> </v>
          </cell>
        </row>
        <row r="2544">
          <cell r="B2544">
            <v>300380</v>
          </cell>
          <cell r="C2544" t="str">
            <v>Unrestricted HCH Pharmacy</v>
          </cell>
          <cell r="D2544" t="str">
            <v>Unrestri14</v>
          </cell>
          <cell r="E2544">
            <v>367</v>
          </cell>
          <cell r="F2544" t="str">
            <v>A</v>
          </cell>
          <cell r="G2544" t="str">
            <v>Q</v>
          </cell>
          <cell r="H2544" t="str">
            <v>N</v>
          </cell>
          <cell r="I2544" t="str">
            <v>LNA</v>
          </cell>
          <cell r="J2544">
            <v>0</v>
          </cell>
          <cell r="K2544">
            <v>0</v>
          </cell>
          <cell r="L2544" t="str">
            <v xml:space="preserve"> </v>
          </cell>
          <cell r="M2544" t="str">
            <v xml:space="preserve"> </v>
          </cell>
          <cell r="N2544">
            <v>0</v>
          </cell>
          <cell r="O2544" t="str">
            <v xml:space="preserve"> </v>
          </cell>
          <cell r="P2544">
            <v>0</v>
          </cell>
          <cell r="Q2544">
            <v>0</v>
          </cell>
          <cell r="R2544" t="str">
            <v xml:space="preserve"> </v>
          </cell>
          <cell r="S2544" t="str">
            <v xml:space="preserve"> </v>
          </cell>
        </row>
        <row r="2545">
          <cell r="B2545">
            <v>300385</v>
          </cell>
          <cell r="C2545" t="str">
            <v>Unrestricted HCH Radiology</v>
          </cell>
          <cell r="D2545" t="str">
            <v>Unrestri15</v>
          </cell>
          <cell r="E2545">
            <v>367</v>
          </cell>
          <cell r="F2545" t="str">
            <v>A</v>
          </cell>
          <cell r="G2545" t="str">
            <v>Q</v>
          </cell>
          <cell r="H2545" t="str">
            <v>N</v>
          </cell>
          <cell r="I2545" t="str">
            <v>LNA</v>
          </cell>
          <cell r="J2545">
            <v>0</v>
          </cell>
          <cell r="K2545">
            <v>0</v>
          </cell>
          <cell r="L2545" t="str">
            <v xml:space="preserve"> </v>
          </cell>
          <cell r="M2545" t="str">
            <v xml:space="preserve"> </v>
          </cell>
          <cell r="N2545">
            <v>0</v>
          </cell>
          <cell r="O2545" t="str">
            <v xml:space="preserve"> </v>
          </cell>
          <cell r="P2545">
            <v>0</v>
          </cell>
          <cell r="Q2545">
            <v>0</v>
          </cell>
          <cell r="R2545" t="str">
            <v xml:space="preserve"> </v>
          </cell>
          <cell r="S2545" t="str">
            <v xml:space="preserve"> </v>
          </cell>
        </row>
        <row r="2546">
          <cell r="B2546">
            <v>300390</v>
          </cell>
          <cell r="C2546" t="str">
            <v>Unrestricted Nursing Stipends</v>
          </cell>
          <cell r="D2546" t="str">
            <v>Unrestri16</v>
          </cell>
          <cell r="E2546">
            <v>367</v>
          </cell>
          <cell r="F2546" t="str">
            <v>A</v>
          </cell>
          <cell r="G2546" t="str">
            <v>Q</v>
          </cell>
          <cell r="H2546" t="str">
            <v>N</v>
          </cell>
          <cell r="I2546" t="str">
            <v>LNA</v>
          </cell>
          <cell r="J2546">
            <v>0</v>
          </cell>
          <cell r="K2546">
            <v>0</v>
          </cell>
          <cell r="L2546" t="str">
            <v xml:space="preserve"> </v>
          </cell>
          <cell r="M2546" t="str">
            <v xml:space="preserve"> </v>
          </cell>
          <cell r="N2546">
            <v>0</v>
          </cell>
          <cell r="O2546" t="str">
            <v xml:space="preserve"> </v>
          </cell>
          <cell r="P2546">
            <v>0</v>
          </cell>
          <cell r="Q2546">
            <v>0</v>
          </cell>
          <cell r="R2546" t="str">
            <v xml:space="preserve"> </v>
          </cell>
          <cell r="S2546" t="str">
            <v xml:space="preserve"> </v>
          </cell>
        </row>
        <row r="2547">
          <cell r="B2547">
            <v>300395</v>
          </cell>
          <cell r="C2547" t="str">
            <v>UnrestrictedCHNCareManagement</v>
          </cell>
          <cell r="D2547" t="str">
            <v>Unrestri17</v>
          </cell>
          <cell r="E2547">
            <v>367</v>
          </cell>
          <cell r="F2547" t="str">
            <v>A</v>
          </cell>
          <cell r="G2547" t="str">
            <v>Q</v>
          </cell>
          <cell r="H2547" t="str">
            <v>N</v>
          </cell>
          <cell r="I2547" t="str">
            <v>LNA</v>
          </cell>
          <cell r="J2547">
            <v>0</v>
          </cell>
          <cell r="K2547">
            <v>0</v>
          </cell>
          <cell r="L2547" t="str">
            <v xml:space="preserve"> </v>
          </cell>
          <cell r="M2547" t="str">
            <v xml:space="preserve"> </v>
          </cell>
          <cell r="N2547">
            <v>0</v>
          </cell>
          <cell r="O2547" t="str">
            <v xml:space="preserve"> </v>
          </cell>
          <cell r="P2547">
            <v>0</v>
          </cell>
          <cell r="Q2547">
            <v>0</v>
          </cell>
          <cell r="R2547" t="str">
            <v xml:space="preserve"> </v>
          </cell>
          <cell r="S2547" t="str">
            <v xml:space="preserve"> </v>
          </cell>
        </row>
        <row r="2548">
          <cell r="B2548">
            <v>300400</v>
          </cell>
          <cell r="C2548" t="str">
            <v>UnrestrictedCHNCenturionFund</v>
          </cell>
          <cell r="D2548" t="str">
            <v>Unrestri18</v>
          </cell>
          <cell r="E2548">
            <v>367</v>
          </cell>
          <cell r="F2548" t="str">
            <v>A</v>
          </cell>
          <cell r="G2548" t="str">
            <v>Q</v>
          </cell>
          <cell r="H2548" t="str">
            <v>N</v>
          </cell>
          <cell r="I2548" t="str">
            <v>LNA</v>
          </cell>
          <cell r="J2548">
            <v>0</v>
          </cell>
          <cell r="K2548">
            <v>0</v>
          </cell>
          <cell r="L2548" t="str">
            <v xml:space="preserve"> </v>
          </cell>
          <cell r="M2548" t="str">
            <v xml:space="preserve"> </v>
          </cell>
          <cell r="N2548">
            <v>0</v>
          </cell>
          <cell r="O2548" t="str">
            <v xml:space="preserve"> </v>
          </cell>
          <cell r="P2548">
            <v>0</v>
          </cell>
          <cell r="Q2548">
            <v>0</v>
          </cell>
          <cell r="R2548" t="str">
            <v xml:space="preserve"> </v>
          </cell>
          <cell r="S2548" t="str">
            <v xml:space="preserve"> </v>
          </cell>
        </row>
        <row r="2549">
          <cell r="B2549">
            <v>300405</v>
          </cell>
          <cell r="C2549" t="str">
            <v>UnrestrictedCHNCompassProject</v>
          </cell>
          <cell r="D2549" t="str">
            <v>Unrestri19</v>
          </cell>
          <cell r="E2549">
            <v>367</v>
          </cell>
          <cell r="F2549" t="str">
            <v>A</v>
          </cell>
          <cell r="G2549" t="str">
            <v>Q</v>
          </cell>
          <cell r="H2549" t="str">
            <v>N</v>
          </cell>
          <cell r="I2549" t="str">
            <v>LNA</v>
          </cell>
          <cell r="J2549">
            <v>0</v>
          </cell>
          <cell r="K2549">
            <v>0</v>
          </cell>
          <cell r="L2549" t="str">
            <v xml:space="preserve"> </v>
          </cell>
          <cell r="M2549" t="str">
            <v xml:space="preserve"> </v>
          </cell>
          <cell r="N2549">
            <v>0</v>
          </cell>
          <cell r="O2549" t="str">
            <v xml:space="preserve"> </v>
          </cell>
          <cell r="P2549">
            <v>0</v>
          </cell>
          <cell r="Q2549">
            <v>0</v>
          </cell>
          <cell r="R2549" t="str">
            <v xml:space="preserve"> </v>
          </cell>
          <cell r="S2549" t="str">
            <v xml:space="preserve"> </v>
          </cell>
        </row>
        <row r="2550">
          <cell r="B2550">
            <v>300410</v>
          </cell>
          <cell r="C2550" t="str">
            <v>UnrestrictedCHNCQDiabetes2005</v>
          </cell>
          <cell r="D2550" t="str">
            <v>Unrestri20</v>
          </cell>
          <cell r="E2550">
            <v>367</v>
          </cell>
          <cell r="F2550" t="str">
            <v>A</v>
          </cell>
          <cell r="G2550" t="str">
            <v>Q</v>
          </cell>
          <cell r="H2550" t="str">
            <v>N</v>
          </cell>
          <cell r="I2550" t="str">
            <v>LNA</v>
          </cell>
          <cell r="J2550">
            <v>0</v>
          </cell>
          <cell r="K2550">
            <v>0</v>
          </cell>
          <cell r="L2550" t="str">
            <v xml:space="preserve"> </v>
          </cell>
          <cell r="M2550" t="str">
            <v xml:space="preserve"> </v>
          </cell>
          <cell r="N2550">
            <v>0</v>
          </cell>
          <cell r="O2550" t="str">
            <v xml:space="preserve"> </v>
          </cell>
          <cell r="P2550">
            <v>0</v>
          </cell>
          <cell r="Q2550">
            <v>0</v>
          </cell>
          <cell r="R2550" t="str">
            <v xml:space="preserve"> </v>
          </cell>
          <cell r="S2550" t="str">
            <v xml:space="preserve"> </v>
          </cell>
        </row>
        <row r="2551">
          <cell r="B2551">
            <v>300415</v>
          </cell>
          <cell r="C2551" t="str">
            <v>UnrestrictedCHNGVMedicalMall</v>
          </cell>
          <cell r="D2551" t="str">
            <v>Unrestri21</v>
          </cell>
          <cell r="E2551">
            <v>367</v>
          </cell>
          <cell r="F2551" t="str">
            <v>A</v>
          </cell>
          <cell r="G2551" t="str">
            <v>Q</v>
          </cell>
          <cell r="H2551" t="str">
            <v>N</v>
          </cell>
          <cell r="I2551" t="str">
            <v>LNA</v>
          </cell>
          <cell r="J2551">
            <v>0</v>
          </cell>
          <cell r="K2551">
            <v>0</v>
          </cell>
          <cell r="L2551" t="str">
            <v xml:space="preserve"> </v>
          </cell>
          <cell r="M2551" t="str">
            <v xml:space="preserve"> </v>
          </cell>
          <cell r="N2551">
            <v>0</v>
          </cell>
          <cell r="O2551" t="str">
            <v xml:space="preserve"> </v>
          </cell>
          <cell r="P2551">
            <v>0</v>
          </cell>
          <cell r="Q2551">
            <v>0</v>
          </cell>
          <cell r="R2551" t="str">
            <v xml:space="preserve"> </v>
          </cell>
          <cell r="S2551" t="str">
            <v xml:space="preserve"> </v>
          </cell>
        </row>
        <row r="2552">
          <cell r="B2552">
            <v>300420</v>
          </cell>
          <cell r="C2552" t="str">
            <v>UnrestrictedCHNMedicalLibrary</v>
          </cell>
          <cell r="D2552" t="str">
            <v>Unrestri22</v>
          </cell>
          <cell r="E2552">
            <v>367</v>
          </cell>
          <cell r="F2552" t="str">
            <v>A</v>
          </cell>
          <cell r="G2552" t="str">
            <v>Q</v>
          </cell>
          <cell r="H2552" t="str">
            <v>N</v>
          </cell>
          <cell r="I2552" t="str">
            <v>LNA</v>
          </cell>
          <cell r="J2552">
            <v>0</v>
          </cell>
          <cell r="K2552">
            <v>0</v>
          </cell>
          <cell r="L2552" t="str">
            <v xml:space="preserve"> </v>
          </cell>
          <cell r="M2552" t="str">
            <v xml:space="preserve"> </v>
          </cell>
          <cell r="N2552">
            <v>0</v>
          </cell>
          <cell r="O2552" t="str">
            <v xml:space="preserve"> </v>
          </cell>
          <cell r="P2552">
            <v>0</v>
          </cell>
          <cell r="Q2552">
            <v>0</v>
          </cell>
          <cell r="R2552" t="str">
            <v xml:space="preserve"> </v>
          </cell>
          <cell r="S2552" t="str">
            <v xml:space="preserve"> </v>
          </cell>
        </row>
        <row r="2553">
          <cell r="B2553">
            <v>300425</v>
          </cell>
          <cell r="C2553" t="str">
            <v>UnrestrictedCHNRehabilitation</v>
          </cell>
          <cell r="D2553" t="str">
            <v>Unrestri23</v>
          </cell>
          <cell r="E2553">
            <v>367</v>
          </cell>
          <cell r="F2553" t="str">
            <v>A</v>
          </cell>
          <cell r="G2553" t="str">
            <v>Q</v>
          </cell>
          <cell r="H2553" t="str">
            <v>N</v>
          </cell>
          <cell r="I2553" t="str">
            <v>LNA</v>
          </cell>
          <cell r="J2553">
            <v>0</v>
          </cell>
          <cell r="K2553">
            <v>0</v>
          </cell>
          <cell r="L2553" t="str">
            <v xml:space="preserve"> </v>
          </cell>
          <cell r="M2553" t="str">
            <v xml:space="preserve"> </v>
          </cell>
          <cell r="N2553">
            <v>0</v>
          </cell>
          <cell r="O2553" t="str">
            <v xml:space="preserve"> </v>
          </cell>
          <cell r="P2553">
            <v>0</v>
          </cell>
          <cell r="Q2553">
            <v>0</v>
          </cell>
          <cell r="R2553" t="str">
            <v xml:space="preserve"> </v>
          </cell>
          <cell r="S2553" t="str">
            <v xml:space="preserve"> </v>
          </cell>
        </row>
        <row r="2554">
          <cell r="B2554">
            <v>300430</v>
          </cell>
          <cell r="C2554" t="str">
            <v>UnrestrictedCHNYouthSexuality</v>
          </cell>
          <cell r="D2554" t="str">
            <v>Unrestri24</v>
          </cell>
          <cell r="E2554">
            <v>367</v>
          </cell>
          <cell r="F2554" t="str">
            <v>A</v>
          </cell>
          <cell r="G2554" t="str">
            <v>Q</v>
          </cell>
          <cell r="H2554" t="str">
            <v>N</v>
          </cell>
          <cell r="I2554" t="str">
            <v>LNA</v>
          </cell>
          <cell r="J2554">
            <v>0</v>
          </cell>
          <cell r="K2554">
            <v>0</v>
          </cell>
          <cell r="L2554" t="str">
            <v xml:space="preserve"> </v>
          </cell>
          <cell r="M2554" t="str">
            <v xml:space="preserve"> </v>
          </cell>
          <cell r="N2554">
            <v>0</v>
          </cell>
          <cell r="O2554" t="str">
            <v xml:space="preserve"> </v>
          </cell>
          <cell r="P2554">
            <v>0</v>
          </cell>
          <cell r="Q2554">
            <v>0</v>
          </cell>
          <cell r="R2554" t="str">
            <v xml:space="preserve"> </v>
          </cell>
          <cell r="S2554" t="str">
            <v xml:space="preserve"> </v>
          </cell>
        </row>
        <row r="2555">
          <cell r="B2555">
            <v>300435</v>
          </cell>
          <cell r="C2555" t="str">
            <v>UnrestrictedCSJCardiacCathLab</v>
          </cell>
          <cell r="D2555" t="str">
            <v>Unrestri25</v>
          </cell>
          <cell r="E2555">
            <v>367</v>
          </cell>
          <cell r="F2555" t="str">
            <v>A</v>
          </cell>
          <cell r="G2555" t="str">
            <v>Q</v>
          </cell>
          <cell r="H2555" t="str">
            <v>N</v>
          </cell>
          <cell r="I2555" t="str">
            <v>LNA</v>
          </cell>
          <cell r="J2555">
            <v>0</v>
          </cell>
          <cell r="K2555">
            <v>0</v>
          </cell>
          <cell r="L2555" t="str">
            <v xml:space="preserve"> </v>
          </cell>
          <cell r="M2555" t="str">
            <v xml:space="preserve"> </v>
          </cell>
          <cell r="N2555">
            <v>0</v>
          </cell>
          <cell r="O2555" t="str">
            <v xml:space="preserve"> </v>
          </cell>
          <cell r="P2555">
            <v>0</v>
          </cell>
          <cell r="Q2555">
            <v>0</v>
          </cell>
          <cell r="R2555" t="str">
            <v xml:space="preserve"> </v>
          </cell>
          <cell r="S2555" t="str">
            <v xml:space="preserve"> </v>
          </cell>
        </row>
        <row r="2556">
          <cell r="B2556">
            <v>300440</v>
          </cell>
          <cell r="C2556" t="str">
            <v>UnrestrictedCSJCardioPulmRehab</v>
          </cell>
          <cell r="D2556" t="str">
            <v>Unrestri26</v>
          </cell>
          <cell r="E2556">
            <v>367</v>
          </cell>
          <cell r="F2556" t="str">
            <v>A</v>
          </cell>
          <cell r="G2556" t="str">
            <v>Q</v>
          </cell>
          <cell r="H2556" t="str">
            <v>N</v>
          </cell>
          <cell r="I2556" t="str">
            <v>LNA</v>
          </cell>
          <cell r="J2556">
            <v>0</v>
          </cell>
          <cell r="K2556">
            <v>0</v>
          </cell>
          <cell r="L2556" t="str">
            <v xml:space="preserve"> </v>
          </cell>
          <cell r="M2556" t="str">
            <v xml:space="preserve"> </v>
          </cell>
          <cell r="N2556">
            <v>0</v>
          </cell>
          <cell r="O2556" t="str">
            <v xml:space="preserve"> </v>
          </cell>
          <cell r="P2556">
            <v>0</v>
          </cell>
          <cell r="Q2556">
            <v>0</v>
          </cell>
          <cell r="R2556" t="str">
            <v xml:space="preserve"> </v>
          </cell>
          <cell r="S2556" t="str">
            <v xml:space="preserve"> </v>
          </cell>
        </row>
        <row r="2557">
          <cell r="B2557">
            <v>300445</v>
          </cell>
          <cell r="C2557" t="str">
            <v>UnrestrictedCSJContEducSBAsher</v>
          </cell>
          <cell r="D2557" t="str">
            <v>Unrestri27</v>
          </cell>
          <cell r="E2557">
            <v>367</v>
          </cell>
          <cell r="F2557" t="str">
            <v>A</v>
          </cell>
          <cell r="G2557" t="str">
            <v>Q</v>
          </cell>
          <cell r="H2557" t="str">
            <v>N</v>
          </cell>
          <cell r="I2557" t="str">
            <v>LNA</v>
          </cell>
          <cell r="J2557">
            <v>0</v>
          </cell>
          <cell r="K2557">
            <v>0</v>
          </cell>
          <cell r="L2557" t="str">
            <v xml:space="preserve"> </v>
          </cell>
          <cell r="M2557" t="str">
            <v xml:space="preserve"> </v>
          </cell>
          <cell r="N2557">
            <v>0</v>
          </cell>
          <cell r="O2557" t="str">
            <v xml:space="preserve"> </v>
          </cell>
          <cell r="P2557">
            <v>0</v>
          </cell>
          <cell r="Q2557">
            <v>0</v>
          </cell>
          <cell r="R2557" t="str">
            <v xml:space="preserve"> </v>
          </cell>
          <cell r="S2557" t="str">
            <v xml:space="preserve"> </v>
          </cell>
        </row>
        <row r="2558">
          <cell r="B2558">
            <v>300450</v>
          </cell>
          <cell r="C2558" t="str">
            <v>UnrestrictedCSJEmergencyDept</v>
          </cell>
          <cell r="D2558" t="str">
            <v>Unrestri28</v>
          </cell>
          <cell r="E2558">
            <v>367</v>
          </cell>
          <cell r="F2558" t="str">
            <v>A</v>
          </cell>
          <cell r="G2558" t="str">
            <v>Q</v>
          </cell>
          <cell r="H2558" t="str">
            <v>N</v>
          </cell>
          <cell r="I2558" t="str">
            <v>LNA</v>
          </cell>
          <cell r="J2558">
            <v>0</v>
          </cell>
          <cell r="K2558">
            <v>0</v>
          </cell>
          <cell r="L2558" t="str">
            <v xml:space="preserve"> </v>
          </cell>
          <cell r="M2558" t="str">
            <v xml:space="preserve"> </v>
          </cell>
          <cell r="N2558">
            <v>0</v>
          </cell>
          <cell r="O2558" t="str">
            <v xml:space="preserve"> </v>
          </cell>
          <cell r="P2558">
            <v>0</v>
          </cell>
          <cell r="Q2558">
            <v>0</v>
          </cell>
          <cell r="R2558" t="str">
            <v xml:space="preserve"> </v>
          </cell>
          <cell r="S2558" t="str">
            <v xml:space="preserve"> </v>
          </cell>
        </row>
        <row r="2559">
          <cell r="B2559">
            <v>300455</v>
          </cell>
          <cell r="C2559" t="str">
            <v>UnrestrictedCSJMedicalLibrary</v>
          </cell>
          <cell r="D2559" t="str">
            <v>Unrestri29</v>
          </cell>
          <cell r="E2559">
            <v>367</v>
          </cell>
          <cell r="F2559" t="str">
            <v>A</v>
          </cell>
          <cell r="G2559" t="str">
            <v>Q</v>
          </cell>
          <cell r="H2559" t="str">
            <v>N</v>
          </cell>
          <cell r="I2559" t="str">
            <v>LNA</v>
          </cell>
          <cell r="J2559">
            <v>0</v>
          </cell>
          <cell r="K2559">
            <v>0</v>
          </cell>
          <cell r="L2559" t="str">
            <v xml:space="preserve"> </v>
          </cell>
          <cell r="M2559" t="str">
            <v xml:space="preserve"> </v>
          </cell>
          <cell r="N2559">
            <v>0</v>
          </cell>
          <cell r="O2559" t="str">
            <v xml:space="preserve"> </v>
          </cell>
          <cell r="P2559">
            <v>0</v>
          </cell>
          <cell r="Q2559">
            <v>0</v>
          </cell>
          <cell r="R2559" t="str">
            <v xml:space="preserve"> </v>
          </cell>
          <cell r="S2559" t="str">
            <v xml:space="preserve"> </v>
          </cell>
        </row>
        <row r="2560">
          <cell r="B2560">
            <v>300460</v>
          </cell>
          <cell r="C2560" t="str">
            <v>UnrestrictedCSJMedStaffOffice</v>
          </cell>
          <cell r="D2560" t="str">
            <v>Unrestri30</v>
          </cell>
          <cell r="E2560">
            <v>367</v>
          </cell>
          <cell r="F2560" t="str">
            <v>A</v>
          </cell>
          <cell r="G2560" t="str">
            <v>Q</v>
          </cell>
          <cell r="H2560" t="str">
            <v>N</v>
          </cell>
          <cell r="I2560" t="str">
            <v>LNA</v>
          </cell>
          <cell r="J2560">
            <v>0</v>
          </cell>
          <cell r="K2560">
            <v>0</v>
          </cell>
          <cell r="L2560" t="str">
            <v xml:space="preserve"> </v>
          </cell>
          <cell r="M2560" t="str">
            <v xml:space="preserve"> </v>
          </cell>
          <cell r="N2560">
            <v>0</v>
          </cell>
          <cell r="O2560" t="str">
            <v xml:space="preserve"> </v>
          </cell>
          <cell r="P2560">
            <v>0</v>
          </cell>
          <cell r="Q2560">
            <v>0</v>
          </cell>
          <cell r="R2560" t="str">
            <v xml:space="preserve"> </v>
          </cell>
          <cell r="S2560" t="str">
            <v xml:space="preserve"> </v>
          </cell>
        </row>
        <row r="2561">
          <cell r="B2561">
            <v>300465</v>
          </cell>
          <cell r="C2561" t="str">
            <v>UnrestrictedCSJPACUEducation</v>
          </cell>
          <cell r="D2561" t="str">
            <v>Unrestri31</v>
          </cell>
          <cell r="E2561">
            <v>367</v>
          </cell>
          <cell r="F2561" t="str">
            <v>A</v>
          </cell>
          <cell r="G2561" t="str">
            <v>Q</v>
          </cell>
          <cell r="H2561" t="str">
            <v>N</v>
          </cell>
          <cell r="I2561" t="str">
            <v>LNA</v>
          </cell>
          <cell r="J2561">
            <v>0</v>
          </cell>
          <cell r="K2561">
            <v>0</v>
          </cell>
          <cell r="L2561" t="str">
            <v xml:space="preserve"> </v>
          </cell>
          <cell r="M2561" t="str">
            <v xml:space="preserve"> </v>
          </cell>
          <cell r="N2561">
            <v>0</v>
          </cell>
          <cell r="O2561" t="str">
            <v xml:space="preserve"> </v>
          </cell>
          <cell r="P2561">
            <v>0</v>
          </cell>
          <cell r="Q2561">
            <v>0</v>
          </cell>
          <cell r="R2561" t="str">
            <v xml:space="preserve"> </v>
          </cell>
          <cell r="S2561" t="str">
            <v xml:space="preserve"> </v>
          </cell>
        </row>
        <row r="2562">
          <cell r="B2562">
            <v>300470</v>
          </cell>
          <cell r="C2562" t="str">
            <v>UnrestrictedCSJRehabilitation</v>
          </cell>
          <cell r="D2562" t="str">
            <v>Unrestri32</v>
          </cell>
          <cell r="E2562">
            <v>367</v>
          </cell>
          <cell r="F2562" t="str">
            <v>A</v>
          </cell>
          <cell r="G2562" t="str">
            <v>Q</v>
          </cell>
          <cell r="H2562" t="str">
            <v>N</v>
          </cell>
          <cell r="I2562" t="str">
            <v>LNA</v>
          </cell>
          <cell r="J2562">
            <v>0</v>
          </cell>
          <cell r="K2562">
            <v>0</v>
          </cell>
          <cell r="L2562" t="str">
            <v xml:space="preserve"> </v>
          </cell>
          <cell r="M2562" t="str">
            <v xml:space="preserve"> </v>
          </cell>
          <cell r="N2562">
            <v>0</v>
          </cell>
          <cell r="O2562" t="str">
            <v xml:space="preserve"> </v>
          </cell>
          <cell r="P2562">
            <v>0</v>
          </cell>
          <cell r="Q2562">
            <v>0</v>
          </cell>
          <cell r="R2562" t="str">
            <v xml:space="preserve"> </v>
          </cell>
          <cell r="S2562" t="str">
            <v xml:space="preserve"> </v>
          </cell>
        </row>
        <row r="2563">
          <cell r="B2563">
            <v>300475</v>
          </cell>
          <cell r="C2563" t="str">
            <v>UnrestrictedCSJWomensServices</v>
          </cell>
          <cell r="D2563" t="str">
            <v>Unrestri33</v>
          </cell>
          <cell r="E2563">
            <v>367</v>
          </cell>
          <cell r="F2563" t="str">
            <v>A</v>
          </cell>
          <cell r="G2563" t="str">
            <v>Q</v>
          </cell>
          <cell r="H2563" t="str">
            <v>N</v>
          </cell>
          <cell r="I2563" t="str">
            <v>LNA</v>
          </cell>
          <cell r="J2563">
            <v>0</v>
          </cell>
          <cell r="K2563">
            <v>0</v>
          </cell>
          <cell r="L2563" t="str">
            <v xml:space="preserve"> </v>
          </cell>
          <cell r="M2563" t="str">
            <v xml:space="preserve"> </v>
          </cell>
          <cell r="N2563">
            <v>0</v>
          </cell>
          <cell r="O2563" t="str">
            <v xml:space="preserve"> </v>
          </cell>
          <cell r="P2563">
            <v>0</v>
          </cell>
          <cell r="Q2563">
            <v>0</v>
          </cell>
          <cell r="R2563" t="str">
            <v xml:space="preserve"> </v>
          </cell>
          <cell r="S2563" t="str">
            <v xml:space="preserve"> </v>
          </cell>
        </row>
        <row r="2564">
          <cell r="B2564">
            <v>300480</v>
          </cell>
          <cell r="C2564" t="str">
            <v>UnrestrictedCSMCasitaChildcare</v>
          </cell>
          <cell r="D2564" t="str">
            <v>Unrestri34</v>
          </cell>
          <cell r="E2564">
            <v>367</v>
          </cell>
          <cell r="F2564" t="str">
            <v>A</v>
          </cell>
          <cell r="G2564" t="str">
            <v>Q</v>
          </cell>
          <cell r="H2564" t="str">
            <v>N</v>
          </cell>
          <cell r="I2564" t="str">
            <v>LNA</v>
          </cell>
          <cell r="J2564">
            <v>0</v>
          </cell>
          <cell r="K2564">
            <v>0</v>
          </cell>
          <cell r="L2564" t="str">
            <v xml:space="preserve"> </v>
          </cell>
          <cell r="M2564" t="str">
            <v xml:space="preserve"> </v>
          </cell>
          <cell r="N2564">
            <v>0</v>
          </cell>
          <cell r="O2564" t="str">
            <v xml:space="preserve"> </v>
          </cell>
          <cell r="P2564">
            <v>0</v>
          </cell>
          <cell r="Q2564">
            <v>0</v>
          </cell>
          <cell r="R2564" t="str">
            <v xml:space="preserve"> </v>
          </cell>
          <cell r="S2564" t="str">
            <v xml:space="preserve"> </v>
          </cell>
        </row>
        <row r="2565">
          <cell r="B2565">
            <v>300485</v>
          </cell>
          <cell r="C2565" t="str">
            <v>UnrestrictedCSMContEducSBAsher</v>
          </cell>
          <cell r="D2565" t="str">
            <v>Unrestri35</v>
          </cell>
          <cell r="E2565">
            <v>367</v>
          </cell>
          <cell r="F2565" t="str">
            <v>A</v>
          </cell>
          <cell r="G2565" t="str">
            <v>Q</v>
          </cell>
          <cell r="H2565" t="str">
            <v>N</v>
          </cell>
          <cell r="I2565" t="str">
            <v>LNA</v>
          </cell>
          <cell r="J2565">
            <v>0</v>
          </cell>
          <cell r="K2565">
            <v>0</v>
          </cell>
          <cell r="L2565" t="str">
            <v xml:space="preserve"> </v>
          </cell>
          <cell r="M2565" t="str">
            <v xml:space="preserve"> </v>
          </cell>
          <cell r="N2565">
            <v>0</v>
          </cell>
          <cell r="O2565" t="str">
            <v xml:space="preserve"> </v>
          </cell>
          <cell r="P2565">
            <v>0</v>
          </cell>
          <cell r="Q2565">
            <v>0</v>
          </cell>
          <cell r="R2565" t="str">
            <v xml:space="preserve"> </v>
          </cell>
          <cell r="S2565" t="str">
            <v xml:space="preserve"> </v>
          </cell>
        </row>
        <row r="2566">
          <cell r="B2566">
            <v>300490</v>
          </cell>
          <cell r="C2566" t="str">
            <v>UnrestrictedCSMCritialCareUnit</v>
          </cell>
          <cell r="D2566" t="str">
            <v>Unrestri36</v>
          </cell>
          <cell r="E2566">
            <v>367</v>
          </cell>
          <cell r="F2566" t="str">
            <v>A</v>
          </cell>
          <cell r="G2566" t="str">
            <v>Q</v>
          </cell>
          <cell r="H2566" t="str">
            <v>N</v>
          </cell>
          <cell r="I2566" t="str">
            <v>LNA</v>
          </cell>
          <cell r="J2566">
            <v>0</v>
          </cell>
          <cell r="K2566">
            <v>0</v>
          </cell>
          <cell r="L2566" t="str">
            <v xml:space="preserve"> </v>
          </cell>
          <cell r="M2566" t="str">
            <v xml:space="preserve"> </v>
          </cell>
          <cell r="N2566">
            <v>0</v>
          </cell>
          <cell r="O2566" t="str">
            <v xml:space="preserve"> </v>
          </cell>
          <cell r="P2566">
            <v>0</v>
          </cell>
          <cell r="Q2566">
            <v>0</v>
          </cell>
          <cell r="R2566" t="str">
            <v xml:space="preserve"> </v>
          </cell>
          <cell r="S2566" t="str">
            <v xml:space="preserve"> </v>
          </cell>
        </row>
        <row r="2567">
          <cell r="B2567">
            <v>300495</v>
          </cell>
          <cell r="C2567" t="str">
            <v>UnrestrictedCSMEmergencyDept</v>
          </cell>
          <cell r="D2567" t="str">
            <v>Unrestri37</v>
          </cell>
          <cell r="E2567">
            <v>367</v>
          </cell>
          <cell r="F2567" t="str">
            <v>A</v>
          </cell>
          <cell r="G2567" t="str">
            <v>Q</v>
          </cell>
          <cell r="H2567" t="str">
            <v>N</v>
          </cell>
          <cell r="I2567" t="str">
            <v>LNA</v>
          </cell>
          <cell r="J2567">
            <v>0</v>
          </cell>
          <cell r="K2567">
            <v>0</v>
          </cell>
          <cell r="L2567" t="str">
            <v xml:space="preserve"> </v>
          </cell>
          <cell r="M2567" t="str">
            <v xml:space="preserve"> </v>
          </cell>
          <cell r="N2567">
            <v>0</v>
          </cell>
          <cell r="O2567" t="str">
            <v xml:space="preserve"> </v>
          </cell>
          <cell r="P2567">
            <v>0</v>
          </cell>
          <cell r="Q2567">
            <v>0</v>
          </cell>
          <cell r="R2567" t="str">
            <v xml:space="preserve"> </v>
          </cell>
          <cell r="S2567" t="str">
            <v xml:space="preserve"> </v>
          </cell>
        </row>
        <row r="2568">
          <cell r="B2568">
            <v>300500</v>
          </cell>
          <cell r="C2568" t="str">
            <v>UnrestrictedCSMMedicalLibrary</v>
          </cell>
          <cell r="D2568" t="str">
            <v>Unrestri38</v>
          </cell>
          <cell r="E2568">
            <v>367</v>
          </cell>
          <cell r="F2568" t="str">
            <v>A</v>
          </cell>
          <cell r="G2568" t="str">
            <v>Q</v>
          </cell>
          <cell r="H2568" t="str">
            <v>N</v>
          </cell>
          <cell r="I2568" t="str">
            <v>LNA</v>
          </cell>
          <cell r="J2568">
            <v>0</v>
          </cell>
          <cell r="K2568">
            <v>0</v>
          </cell>
          <cell r="L2568" t="str">
            <v xml:space="preserve"> </v>
          </cell>
          <cell r="M2568" t="str">
            <v xml:space="preserve"> </v>
          </cell>
          <cell r="N2568">
            <v>0</v>
          </cell>
          <cell r="O2568" t="str">
            <v xml:space="preserve"> </v>
          </cell>
          <cell r="P2568">
            <v>0</v>
          </cell>
          <cell r="Q2568">
            <v>0</v>
          </cell>
          <cell r="R2568" t="str">
            <v xml:space="preserve"> </v>
          </cell>
          <cell r="S2568" t="str">
            <v xml:space="preserve"> </v>
          </cell>
        </row>
        <row r="2569">
          <cell r="B2569">
            <v>300505</v>
          </cell>
          <cell r="C2569" t="str">
            <v>UnrestrictedCSMNuclearMedicine</v>
          </cell>
          <cell r="D2569" t="str">
            <v>Unrestri39</v>
          </cell>
          <cell r="E2569">
            <v>367</v>
          </cell>
          <cell r="F2569" t="str">
            <v>A</v>
          </cell>
          <cell r="G2569" t="str">
            <v>Q</v>
          </cell>
          <cell r="H2569" t="str">
            <v>N</v>
          </cell>
          <cell r="I2569" t="str">
            <v>LNA</v>
          </cell>
          <cell r="J2569">
            <v>0</v>
          </cell>
          <cell r="K2569">
            <v>0</v>
          </cell>
          <cell r="L2569" t="str">
            <v xml:space="preserve"> </v>
          </cell>
          <cell r="M2569" t="str">
            <v xml:space="preserve"> </v>
          </cell>
          <cell r="N2569">
            <v>0</v>
          </cell>
          <cell r="O2569" t="str">
            <v xml:space="preserve"> </v>
          </cell>
          <cell r="P2569">
            <v>0</v>
          </cell>
          <cell r="Q2569">
            <v>0</v>
          </cell>
          <cell r="R2569" t="str">
            <v xml:space="preserve"> </v>
          </cell>
          <cell r="S2569" t="str">
            <v xml:space="preserve"> </v>
          </cell>
        </row>
        <row r="2570">
          <cell r="B2570">
            <v>300510</v>
          </cell>
          <cell r="C2570" t="str">
            <v>UnrestrictedCSMPhysicalTherapy</v>
          </cell>
          <cell r="D2570" t="str">
            <v>Unrestri40</v>
          </cell>
          <cell r="E2570">
            <v>367</v>
          </cell>
          <cell r="F2570" t="str">
            <v>A</v>
          </cell>
          <cell r="G2570" t="str">
            <v>Q</v>
          </cell>
          <cell r="H2570" t="str">
            <v>N</v>
          </cell>
          <cell r="I2570" t="str">
            <v>LNA</v>
          </cell>
          <cell r="J2570">
            <v>0</v>
          </cell>
          <cell r="K2570">
            <v>0</v>
          </cell>
          <cell r="L2570" t="str">
            <v xml:space="preserve"> </v>
          </cell>
          <cell r="M2570" t="str">
            <v xml:space="preserve"> </v>
          </cell>
          <cell r="N2570">
            <v>0</v>
          </cell>
          <cell r="O2570" t="str">
            <v xml:space="preserve"> </v>
          </cell>
          <cell r="P2570">
            <v>0</v>
          </cell>
          <cell r="Q2570">
            <v>0</v>
          </cell>
          <cell r="R2570" t="str">
            <v xml:space="preserve"> </v>
          </cell>
          <cell r="S2570" t="str">
            <v xml:space="preserve"> </v>
          </cell>
        </row>
        <row r="2571">
          <cell r="B2571">
            <v>300515</v>
          </cell>
          <cell r="C2571" t="str">
            <v>UnrestrictedCSMRehabilitation</v>
          </cell>
          <cell r="D2571" t="str">
            <v>Unrestri41</v>
          </cell>
          <cell r="E2571">
            <v>367</v>
          </cell>
          <cell r="F2571" t="str">
            <v>A</v>
          </cell>
          <cell r="G2571" t="str">
            <v>Q</v>
          </cell>
          <cell r="H2571" t="str">
            <v>N</v>
          </cell>
          <cell r="I2571" t="str">
            <v>LNA</v>
          </cell>
          <cell r="J2571">
            <v>0</v>
          </cell>
          <cell r="K2571">
            <v>0</v>
          </cell>
          <cell r="L2571" t="str">
            <v xml:space="preserve"> </v>
          </cell>
          <cell r="M2571" t="str">
            <v xml:space="preserve"> </v>
          </cell>
          <cell r="N2571">
            <v>0</v>
          </cell>
          <cell r="O2571" t="str">
            <v xml:space="preserve"> </v>
          </cell>
          <cell r="P2571">
            <v>0</v>
          </cell>
          <cell r="Q2571">
            <v>0</v>
          </cell>
          <cell r="R2571" t="str">
            <v xml:space="preserve"> </v>
          </cell>
          <cell r="S2571" t="str">
            <v xml:space="preserve"> </v>
          </cell>
        </row>
        <row r="2572">
          <cell r="B2572">
            <v>300520</v>
          </cell>
          <cell r="C2572" t="str">
            <v>UnrestrictedHCHHospiceLtCare</v>
          </cell>
          <cell r="D2572" t="str">
            <v>Unrestri42</v>
          </cell>
          <cell r="E2572">
            <v>367</v>
          </cell>
          <cell r="F2572" t="str">
            <v>A</v>
          </cell>
          <cell r="G2572" t="str">
            <v>Q</v>
          </cell>
          <cell r="H2572" t="str">
            <v>N</v>
          </cell>
          <cell r="I2572" t="str">
            <v>LNA</v>
          </cell>
          <cell r="J2572">
            <v>0</v>
          </cell>
          <cell r="K2572">
            <v>0</v>
          </cell>
          <cell r="L2572" t="str">
            <v xml:space="preserve"> </v>
          </cell>
          <cell r="M2572" t="str">
            <v xml:space="preserve"> </v>
          </cell>
          <cell r="N2572">
            <v>0</v>
          </cell>
          <cell r="O2572" t="str">
            <v xml:space="preserve"> </v>
          </cell>
          <cell r="P2572">
            <v>0</v>
          </cell>
          <cell r="Q2572">
            <v>0</v>
          </cell>
          <cell r="R2572" t="str">
            <v xml:space="preserve"> </v>
          </cell>
          <cell r="S2572" t="str">
            <v xml:space="preserve"> </v>
          </cell>
        </row>
        <row r="2573">
          <cell r="B2573">
            <v>300525</v>
          </cell>
          <cell r="C2573" t="str">
            <v>UnrestrictedHCHMaternalNewborn</v>
          </cell>
          <cell r="D2573" t="str">
            <v>Unrestri43</v>
          </cell>
          <cell r="E2573">
            <v>367</v>
          </cell>
          <cell r="F2573" t="str">
            <v>A</v>
          </cell>
          <cell r="G2573" t="str">
            <v>Q</v>
          </cell>
          <cell r="H2573" t="str">
            <v>N</v>
          </cell>
          <cell r="I2573" t="str">
            <v>LNA</v>
          </cell>
          <cell r="J2573">
            <v>0</v>
          </cell>
          <cell r="K2573">
            <v>0</v>
          </cell>
          <cell r="L2573" t="str">
            <v xml:space="preserve"> </v>
          </cell>
          <cell r="M2573" t="str">
            <v xml:space="preserve"> </v>
          </cell>
          <cell r="N2573">
            <v>0</v>
          </cell>
          <cell r="O2573" t="str">
            <v xml:space="preserve"> </v>
          </cell>
          <cell r="P2573">
            <v>0</v>
          </cell>
          <cell r="Q2573">
            <v>0</v>
          </cell>
          <cell r="R2573" t="str">
            <v xml:space="preserve"> </v>
          </cell>
          <cell r="S2573" t="str">
            <v xml:space="preserve"> </v>
          </cell>
        </row>
        <row r="2574">
          <cell r="B2574">
            <v>300530</v>
          </cell>
          <cell r="C2574" t="str">
            <v>UnrestrictedHCHRehabilitation</v>
          </cell>
          <cell r="D2574" t="str">
            <v>Unrestri44</v>
          </cell>
          <cell r="E2574">
            <v>367</v>
          </cell>
          <cell r="F2574" t="str">
            <v>A</v>
          </cell>
          <cell r="G2574" t="str">
            <v>Q</v>
          </cell>
          <cell r="H2574" t="str">
            <v>N</v>
          </cell>
          <cell r="I2574" t="str">
            <v>LNA</v>
          </cell>
          <cell r="J2574">
            <v>0</v>
          </cell>
          <cell r="K2574">
            <v>0</v>
          </cell>
          <cell r="L2574" t="str">
            <v xml:space="preserve"> </v>
          </cell>
          <cell r="M2574" t="str">
            <v xml:space="preserve"> </v>
          </cell>
          <cell r="N2574">
            <v>0</v>
          </cell>
          <cell r="O2574" t="str">
            <v xml:space="preserve"> </v>
          </cell>
          <cell r="P2574">
            <v>0</v>
          </cell>
          <cell r="Q2574">
            <v>0</v>
          </cell>
          <cell r="R2574" t="str">
            <v xml:space="preserve"> </v>
          </cell>
          <cell r="S2574" t="str">
            <v xml:space="preserve"> </v>
          </cell>
        </row>
        <row r="2575">
          <cell r="B2575">
            <v>300535</v>
          </cell>
          <cell r="C2575" t="str">
            <v>UnRestrictHCHCQCardiacServices</v>
          </cell>
          <cell r="D2575" t="str">
            <v>UnRestri45</v>
          </cell>
          <cell r="E2575">
            <v>367</v>
          </cell>
          <cell r="F2575" t="str">
            <v>A</v>
          </cell>
          <cell r="G2575" t="str">
            <v>Q</v>
          </cell>
          <cell r="H2575" t="str">
            <v>N</v>
          </cell>
          <cell r="I2575" t="str">
            <v>LNA</v>
          </cell>
          <cell r="J2575">
            <v>0</v>
          </cell>
          <cell r="K2575">
            <v>0</v>
          </cell>
          <cell r="L2575" t="str">
            <v xml:space="preserve"> </v>
          </cell>
          <cell r="M2575" t="str">
            <v xml:space="preserve"> </v>
          </cell>
          <cell r="N2575">
            <v>0</v>
          </cell>
          <cell r="O2575" t="str">
            <v xml:space="preserve"> </v>
          </cell>
          <cell r="P2575">
            <v>0</v>
          </cell>
          <cell r="Q2575">
            <v>0</v>
          </cell>
          <cell r="R2575" t="str">
            <v xml:space="preserve"> </v>
          </cell>
          <cell r="S2575" t="str">
            <v xml:space="preserve"> </v>
          </cell>
        </row>
        <row r="2576">
          <cell r="B2576">
            <v>300540</v>
          </cell>
          <cell r="C2576" t="str">
            <v>UnRestrictHCHEmergencyDept</v>
          </cell>
          <cell r="D2576" t="str">
            <v>UnRestri46</v>
          </cell>
          <cell r="E2576">
            <v>367</v>
          </cell>
          <cell r="F2576" t="str">
            <v>A</v>
          </cell>
          <cell r="G2576" t="str">
            <v>Q</v>
          </cell>
          <cell r="H2576" t="str">
            <v>N</v>
          </cell>
          <cell r="I2576" t="str">
            <v>LNA</v>
          </cell>
          <cell r="J2576">
            <v>0</v>
          </cell>
          <cell r="K2576">
            <v>0</v>
          </cell>
          <cell r="L2576" t="str">
            <v xml:space="preserve"> </v>
          </cell>
          <cell r="M2576" t="str">
            <v xml:space="preserve"> </v>
          </cell>
          <cell r="N2576">
            <v>0</v>
          </cell>
          <cell r="O2576" t="str">
            <v xml:space="preserve"> </v>
          </cell>
          <cell r="P2576">
            <v>0</v>
          </cell>
          <cell r="Q2576">
            <v>0</v>
          </cell>
          <cell r="R2576" t="str">
            <v xml:space="preserve"> </v>
          </cell>
          <cell r="S2576" t="str">
            <v xml:space="preserve"> </v>
          </cell>
        </row>
        <row r="2577">
          <cell r="B2577">
            <v>300545</v>
          </cell>
          <cell r="C2577" t="str">
            <v>UnRestrictHCHHolyCrossHospital</v>
          </cell>
          <cell r="D2577" t="str">
            <v>UnRestri47</v>
          </cell>
          <cell r="E2577">
            <v>367</v>
          </cell>
          <cell r="F2577" t="str">
            <v>A</v>
          </cell>
          <cell r="G2577" t="str">
            <v>Q</v>
          </cell>
          <cell r="H2577" t="str">
            <v>N</v>
          </cell>
          <cell r="I2577" t="str">
            <v>LNA</v>
          </cell>
          <cell r="J2577">
            <v>0</v>
          </cell>
          <cell r="K2577">
            <v>0</v>
          </cell>
          <cell r="L2577" t="str">
            <v xml:space="preserve"> </v>
          </cell>
          <cell r="M2577" t="str">
            <v xml:space="preserve"> </v>
          </cell>
          <cell r="N2577">
            <v>0</v>
          </cell>
          <cell r="O2577" t="str">
            <v xml:space="preserve"> </v>
          </cell>
          <cell r="P2577">
            <v>0</v>
          </cell>
          <cell r="Q2577">
            <v>0</v>
          </cell>
          <cell r="R2577" t="str">
            <v xml:space="preserve"> </v>
          </cell>
          <cell r="S2577" t="str">
            <v xml:space="preserve"> </v>
          </cell>
        </row>
        <row r="2578">
          <cell r="B2578">
            <v>300550</v>
          </cell>
          <cell r="C2578" t="str">
            <v>UnRstrctCHNCardiovascularCare</v>
          </cell>
          <cell r="D2578" t="str">
            <v>UnRstrctCH</v>
          </cell>
          <cell r="E2578">
            <v>367</v>
          </cell>
          <cell r="F2578" t="str">
            <v>A</v>
          </cell>
          <cell r="G2578" t="str">
            <v>Q</v>
          </cell>
          <cell r="H2578" t="str">
            <v>N</v>
          </cell>
          <cell r="I2578" t="str">
            <v>LNA</v>
          </cell>
          <cell r="J2578">
            <v>0</v>
          </cell>
          <cell r="K2578">
            <v>0</v>
          </cell>
          <cell r="L2578" t="str">
            <v xml:space="preserve"> </v>
          </cell>
          <cell r="M2578" t="str">
            <v xml:space="preserve"> </v>
          </cell>
          <cell r="N2578">
            <v>0</v>
          </cell>
          <cell r="O2578" t="str">
            <v xml:space="preserve"> </v>
          </cell>
          <cell r="P2578">
            <v>0</v>
          </cell>
          <cell r="Q2578">
            <v>0</v>
          </cell>
          <cell r="R2578" t="str">
            <v xml:space="preserve"> </v>
          </cell>
          <cell r="S2578" t="str">
            <v xml:space="preserve"> </v>
          </cell>
        </row>
        <row r="2579">
          <cell r="B2579">
            <v>300555</v>
          </cell>
          <cell r="C2579" t="str">
            <v>UnRstrctCHNDiabEducScholarship</v>
          </cell>
          <cell r="D2579" t="str">
            <v>UnRstrct60</v>
          </cell>
          <cell r="E2579">
            <v>367</v>
          </cell>
          <cell r="F2579" t="str">
            <v>A</v>
          </cell>
          <cell r="G2579" t="str">
            <v>Q</v>
          </cell>
          <cell r="H2579" t="str">
            <v>N</v>
          </cell>
          <cell r="I2579" t="str">
            <v>LNA</v>
          </cell>
          <cell r="J2579">
            <v>0</v>
          </cell>
          <cell r="K2579">
            <v>0</v>
          </cell>
          <cell r="L2579" t="str">
            <v xml:space="preserve"> </v>
          </cell>
          <cell r="M2579" t="str">
            <v xml:space="preserve"> </v>
          </cell>
          <cell r="N2579">
            <v>0</v>
          </cell>
          <cell r="O2579" t="str">
            <v xml:space="preserve"> </v>
          </cell>
          <cell r="P2579">
            <v>0</v>
          </cell>
          <cell r="Q2579">
            <v>0</v>
          </cell>
          <cell r="R2579" t="str">
            <v xml:space="preserve"> </v>
          </cell>
          <cell r="S2579" t="str">
            <v xml:space="preserve"> </v>
          </cell>
        </row>
        <row r="2580">
          <cell r="B2580">
            <v>300560</v>
          </cell>
          <cell r="C2580" t="str">
            <v>UnRstrctCHNEmergencyDeptEquip</v>
          </cell>
          <cell r="D2580" t="str">
            <v>UnRstrct61</v>
          </cell>
          <cell r="E2580">
            <v>367</v>
          </cell>
          <cell r="F2580" t="str">
            <v>A</v>
          </cell>
          <cell r="G2580" t="str">
            <v>Q</v>
          </cell>
          <cell r="H2580" t="str">
            <v>N</v>
          </cell>
          <cell r="I2580" t="str">
            <v>LNA</v>
          </cell>
          <cell r="J2580">
            <v>0</v>
          </cell>
          <cell r="K2580">
            <v>0</v>
          </cell>
          <cell r="L2580" t="str">
            <v xml:space="preserve"> </v>
          </cell>
          <cell r="M2580" t="str">
            <v xml:space="preserve"> </v>
          </cell>
          <cell r="N2580">
            <v>0</v>
          </cell>
          <cell r="O2580" t="str">
            <v xml:space="preserve"> </v>
          </cell>
          <cell r="P2580">
            <v>0</v>
          </cell>
          <cell r="Q2580">
            <v>0</v>
          </cell>
          <cell r="R2580" t="str">
            <v xml:space="preserve"> </v>
          </cell>
          <cell r="S2580" t="str">
            <v xml:space="preserve"> </v>
          </cell>
        </row>
        <row r="2581">
          <cell r="B2581">
            <v>300565</v>
          </cell>
          <cell r="C2581" t="str">
            <v>UnRstrctCHNFulfillPromiseEquip</v>
          </cell>
          <cell r="D2581" t="str">
            <v>UnRstrct62</v>
          </cell>
          <cell r="E2581">
            <v>367</v>
          </cell>
          <cell r="F2581" t="str">
            <v>A</v>
          </cell>
          <cell r="G2581" t="str">
            <v>Q</v>
          </cell>
          <cell r="H2581" t="str">
            <v>N</v>
          </cell>
          <cell r="I2581" t="str">
            <v>LNA</v>
          </cell>
          <cell r="J2581">
            <v>0</v>
          </cell>
          <cell r="K2581">
            <v>0</v>
          </cell>
          <cell r="L2581" t="str">
            <v xml:space="preserve"> </v>
          </cell>
          <cell r="M2581" t="str">
            <v xml:space="preserve"> </v>
          </cell>
          <cell r="N2581">
            <v>0</v>
          </cell>
          <cell r="O2581" t="str">
            <v xml:space="preserve"> </v>
          </cell>
          <cell r="P2581">
            <v>0</v>
          </cell>
          <cell r="Q2581">
            <v>0</v>
          </cell>
          <cell r="R2581" t="str">
            <v xml:space="preserve"> </v>
          </cell>
          <cell r="S2581" t="str">
            <v xml:space="preserve"> </v>
          </cell>
        </row>
        <row r="2582">
          <cell r="B2582">
            <v>300570</v>
          </cell>
          <cell r="C2582" t="str">
            <v>UnRstrctCHNNaturalFamPlanning</v>
          </cell>
          <cell r="D2582" t="str">
            <v>UnRstrct63</v>
          </cell>
          <cell r="E2582">
            <v>367</v>
          </cell>
          <cell r="F2582" t="str">
            <v>A</v>
          </cell>
          <cell r="G2582" t="str">
            <v>Q</v>
          </cell>
          <cell r="H2582" t="str">
            <v>N</v>
          </cell>
          <cell r="I2582" t="str">
            <v>LNA</v>
          </cell>
          <cell r="J2582">
            <v>0</v>
          </cell>
          <cell r="K2582">
            <v>0</v>
          </cell>
          <cell r="L2582" t="str">
            <v xml:space="preserve"> </v>
          </cell>
          <cell r="M2582" t="str">
            <v xml:space="preserve"> </v>
          </cell>
          <cell r="N2582">
            <v>0</v>
          </cell>
          <cell r="O2582" t="str">
            <v xml:space="preserve"> </v>
          </cell>
          <cell r="P2582">
            <v>0</v>
          </cell>
          <cell r="Q2582">
            <v>0</v>
          </cell>
          <cell r="R2582" t="str">
            <v xml:space="preserve"> </v>
          </cell>
          <cell r="S2582" t="str">
            <v xml:space="preserve"> </v>
          </cell>
        </row>
        <row r="2583">
          <cell r="B2583">
            <v>300575</v>
          </cell>
          <cell r="C2583" t="str">
            <v>UnRstrctCHNNursingPatientEduc</v>
          </cell>
          <cell r="D2583" t="str">
            <v>UnRstrct64</v>
          </cell>
          <cell r="E2583">
            <v>367</v>
          </cell>
          <cell r="F2583" t="str">
            <v>A</v>
          </cell>
          <cell r="G2583" t="str">
            <v>Q</v>
          </cell>
          <cell r="H2583" t="str">
            <v>N</v>
          </cell>
          <cell r="I2583" t="str">
            <v>LNA</v>
          </cell>
          <cell r="J2583">
            <v>0</v>
          </cell>
          <cell r="K2583">
            <v>0</v>
          </cell>
          <cell r="L2583" t="str">
            <v xml:space="preserve"> </v>
          </cell>
          <cell r="M2583" t="str">
            <v xml:space="preserve"> </v>
          </cell>
          <cell r="N2583">
            <v>0</v>
          </cell>
          <cell r="O2583" t="str">
            <v xml:space="preserve"> </v>
          </cell>
          <cell r="P2583">
            <v>0</v>
          </cell>
          <cell r="Q2583">
            <v>0</v>
          </cell>
          <cell r="R2583" t="str">
            <v xml:space="preserve"> </v>
          </cell>
          <cell r="S2583" t="str">
            <v xml:space="preserve"> </v>
          </cell>
        </row>
        <row r="2584">
          <cell r="B2584">
            <v>300580</v>
          </cell>
          <cell r="C2584" t="str">
            <v>UnRstrctCHNPresFndExcellence</v>
          </cell>
          <cell r="D2584" t="str">
            <v>UnRstrct65</v>
          </cell>
          <cell r="E2584">
            <v>367</v>
          </cell>
          <cell r="F2584" t="str">
            <v>A</v>
          </cell>
          <cell r="G2584" t="str">
            <v>Q</v>
          </cell>
          <cell r="H2584" t="str">
            <v>N</v>
          </cell>
          <cell r="I2584" t="str">
            <v>LNA</v>
          </cell>
          <cell r="J2584">
            <v>0</v>
          </cell>
          <cell r="K2584">
            <v>0</v>
          </cell>
          <cell r="L2584" t="str">
            <v xml:space="preserve"> </v>
          </cell>
          <cell r="M2584" t="str">
            <v xml:space="preserve"> </v>
          </cell>
          <cell r="N2584">
            <v>0</v>
          </cell>
          <cell r="O2584" t="str">
            <v xml:space="preserve"> </v>
          </cell>
          <cell r="P2584">
            <v>0</v>
          </cell>
          <cell r="Q2584">
            <v>0</v>
          </cell>
          <cell r="R2584" t="str">
            <v xml:space="preserve"> </v>
          </cell>
          <cell r="S2584" t="str">
            <v xml:space="preserve"> </v>
          </cell>
        </row>
        <row r="2585">
          <cell r="B2585">
            <v>300585</v>
          </cell>
          <cell r="C2585" t="str">
            <v>UnRstrctCHNRNProfCredentialing</v>
          </cell>
          <cell r="D2585" t="str">
            <v>UnRstrct66</v>
          </cell>
          <cell r="E2585">
            <v>367</v>
          </cell>
          <cell r="F2585" t="str">
            <v>A</v>
          </cell>
          <cell r="G2585" t="str">
            <v>Q</v>
          </cell>
          <cell r="H2585" t="str">
            <v>N</v>
          </cell>
          <cell r="I2585" t="str">
            <v>LNA</v>
          </cell>
          <cell r="J2585">
            <v>0</v>
          </cell>
          <cell r="K2585">
            <v>0</v>
          </cell>
          <cell r="L2585" t="str">
            <v xml:space="preserve"> </v>
          </cell>
          <cell r="M2585" t="str">
            <v xml:space="preserve"> </v>
          </cell>
          <cell r="N2585">
            <v>0</v>
          </cell>
          <cell r="O2585" t="str">
            <v xml:space="preserve"> </v>
          </cell>
          <cell r="P2585">
            <v>0</v>
          </cell>
          <cell r="Q2585">
            <v>0</v>
          </cell>
          <cell r="R2585" t="str">
            <v xml:space="preserve"> </v>
          </cell>
          <cell r="S2585" t="str">
            <v xml:space="preserve"> </v>
          </cell>
        </row>
        <row r="2586">
          <cell r="B2586">
            <v>300590</v>
          </cell>
          <cell r="C2586" t="str">
            <v>UnRstrctCHNSearlesMentalHealth</v>
          </cell>
          <cell r="D2586" t="str">
            <v>UnRstrct67</v>
          </cell>
          <cell r="E2586">
            <v>367</v>
          </cell>
          <cell r="F2586" t="str">
            <v>A</v>
          </cell>
          <cell r="G2586" t="str">
            <v>Q</v>
          </cell>
          <cell r="H2586" t="str">
            <v>N</v>
          </cell>
          <cell r="I2586" t="str">
            <v>LNA</v>
          </cell>
          <cell r="J2586">
            <v>0</v>
          </cell>
          <cell r="K2586">
            <v>0</v>
          </cell>
          <cell r="L2586" t="str">
            <v xml:space="preserve"> </v>
          </cell>
          <cell r="M2586" t="str">
            <v xml:space="preserve"> </v>
          </cell>
          <cell r="N2586">
            <v>0</v>
          </cell>
          <cell r="O2586" t="str">
            <v xml:space="preserve"> </v>
          </cell>
          <cell r="P2586">
            <v>0</v>
          </cell>
          <cell r="Q2586">
            <v>0</v>
          </cell>
          <cell r="R2586" t="str">
            <v xml:space="preserve"> </v>
          </cell>
          <cell r="S2586" t="str">
            <v xml:space="preserve"> </v>
          </cell>
        </row>
        <row r="2587">
          <cell r="B2587">
            <v>300595</v>
          </cell>
          <cell r="C2587" t="str">
            <v>UnRstrctCSJAPHASWellProgRehab</v>
          </cell>
          <cell r="D2587" t="str">
            <v>UnRstrctCS</v>
          </cell>
          <cell r="E2587">
            <v>367</v>
          </cell>
          <cell r="F2587" t="str">
            <v>A</v>
          </cell>
          <cell r="G2587" t="str">
            <v>Q</v>
          </cell>
          <cell r="H2587" t="str">
            <v>N</v>
          </cell>
          <cell r="I2587" t="str">
            <v>LNA</v>
          </cell>
          <cell r="J2587">
            <v>0</v>
          </cell>
          <cell r="K2587">
            <v>0</v>
          </cell>
          <cell r="L2587" t="str">
            <v xml:space="preserve"> </v>
          </cell>
          <cell r="M2587" t="str">
            <v xml:space="preserve"> </v>
          </cell>
          <cell r="N2587">
            <v>0</v>
          </cell>
          <cell r="O2587" t="str">
            <v xml:space="preserve"> </v>
          </cell>
          <cell r="P2587">
            <v>0</v>
          </cell>
          <cell r="Q2587">
            <v>0</v>
          </cell>
          <cell r="R2587" t="str">
            <v xml:space="preserve"> </v>
          </cell>
          <cell r="S2587" t="str">
            <v xml:space="preserve"> </v>
          </cell>
        </row>
        <row r="2588">
          <cell r="B2588">
            <v>300600</v>
          </cell>
          <cell r="C2588" t="str">
            <v>UnRstrctCSJFufillingPromiseED</v>
          </cell>
          <cell r="D2588" t="str">
            <v>UnRstrct69</v>
          </cell>
          <cell r="E2588">
            <v>367</v>
          </cell>
          <cell r="F2588" t="str">
            <v>A</v>
          </cell>
          <cell r="G2588" t="str">
            <v>Q</v>
          </cell>
          <cell r="H2588" t="str">
            <v>N</v>
          </cell>
          <cell r="I2588" t="str">
            <v>LNA</v>
          </cell>
          <cell r="J2588">
            <v>0</v>
          </cell>
          <cell r="K2588">
            <v>0</v>
          </cell>
          <cell r="L2588" t="str">
            <v xml:space="preserve"> </v>
          </cell>
          <cell r="M2588" t="str">
            <v xml:space="preserve"> </v>
          </cell>
          <cell r="N2588">
            <v>0</v>
          </cell>
          <cell r="O2588" t="str">
            <v xml:space="preserve"> </v>
          </cell>
          <cell r="P2588">
            <v>0</v>
          </cell>
          <cell r="Q2588">
            <v>0</v>
          </cell>
          <cell r="R2588" t="str">
            <v xml:space="preserve"> </v>
          </cell>
          <cell r="S2588" t="str">
            <v xml:space="preserve"> </v>
          </cell>
        </row>
        <row r="2589">
          <cell r="B2589">
            <v>300605</v>
          </cell>
          <cell r="C2589" t="str">
            <v>UnRstrctCSJNeuroInstituteEquip</v>
          </cell>
          <cell r="D2589" t="str">
            <v>UnRstrct70</v>
          </cell>
          <cell r="E2589">
            <v>367</v>
          </cell>
          <cell r="F2589" t="str">
            <v>A</v>
          </cell>
          <cell r="G2589" t="str">
            <v>Q</v>
          </cell>
          <cell r="H2589" t="str">
            <v>N</v>
          </cell>
          <cell r="I2589" t="str">
            <v>LNA</v>
          </cell>
          <cell r="J2589">
            <v>0</v>
          </cell>
          <cell r="K2589">
            <v>0</v>
          </cell>
          <cell r="L2589" t="str">
            <v xml:space="preserve"> </v>
          </cell>
          <cell r="M2589" t="str">
            <v xml:space="preserve"> </v>
          </cell>
          <cell r="N2589">
            <v>0</v>
          </cell>
          <cell r="O2589" t="str">
            <v xml:space="preserve"> </v>
          </cell>
          <cell r="P2589">
            <v>0</v>
          </cell>
          <cell r="Q2589">
            <v>0</v>
          </cell>
          <cell r="R2589" t="str">
            <v xml:space="preserve"> </v>
          </cell>
          <cell r="S2589" t="str">
            <v xml:space="preserve"> </v>
          </cell>
        </row>
        <row r="2590">
          <cell r="B2590">
            <v>300610</v>
          </cell>
          <cell r="C2590" t="str">
            <v>UnRstrctCSJNuclearMedicineEdu</v>
          </cell>
          <cell r="D2590" t="str">
            <v>UnRstrct71</v>
          </cell>
          <cell r="E2590">
            <v>367</v>
          </cell>
          <cell r="F2590" t="str">
            <v>A</v>
          </cell>
          <cell r="G2590" t="str">
            <v>Q</v>
          </cell>
          <cell r="H2590" t="str">
            <v>N</v>
          </cell>
          <cell r="I2590" t="str">
            <v>LNA</v>
          </cell>
          <cell r="J2590">
            <v>0</v>
          </cell>
          <cell r="K2590">
            <v>0</v>
          </cell>
          <cell r="L2590" t="str">
            <v xml:space="preserve"> </v>
          </cell>
          <cell r="M2590" t="str">
            <v xml:space="preserve"> </v>
          </cell>
          <cell r="N2590">
            <v>0</v>
          </cell>
          <cell r="O2590" t="str">
            <v xml:space="preserve"> </v>
          </cell>
          <cell r="P2590">
            <v>0</v>
          </cell>
          <cell r="Q2590">
            <v>0</v>
          </cell>
          <cell r="R2590" t="str">
            <v xml:space="preserve"> </v>
          </cell>
          <cell r="S2590" t="str">
            <v xml:space="preserve"> </v>
          </cell>
        </row>
        <row r="2591">
          <cell r="B2591">
            <v>300615</v>
          </cell>
          <cell r="C2591" t="str">
            <v>UnRstrctCSJRespiratoryTherapy</v>
          </cell>
          <cell r="D2591" t="str">
            <v>UnRstrct72</v>
          </cell>
          <cell r="E2591">
            <v>367</v>
          </cell>
          <cell r="F2591" t="str">
            <v>A</v>
          </cell>
          <cell r="G2591" t="str">
            <v>Q</v>
          </cell>
          <cell r="H2591" t="str">
            <v>N</v>
          </cell>
          <cell r="I2591" t="str">
            <v>LNA</v>
          </cell>
          <cell r="J2591">
            <v>0</v>
          </cell>
          <cell r="K2591">
            <v>0</v>
          </cell>
          <cell r="L2591" t="str">
            <v xml:space="preserve"> </v>
          </cell>
          <cell r="M2591" t="str">
            <v xml:space="preserve"> </v>
          </cell>
          <cell r="N2591">
            <v>0</v>
          </cell>
          <cell r="O2591" t="str">
            <v xml:space="preserve"> </v>
          </cell>
          <cell r="P2591">
            <v>0</v>
          </cell>
          <cell r="Q2591">
            <v>0</v>
          </cell>
          <cell r="R2591" t="str">
            <v xml:space="preserve"> </v>
          </cell>
          <cell r="S2591" t="str">
            <v xml:space="preserve"> </v>
          </cell>
        </row>
        <row r="2592">
          <cell r="B2592">
            <v>300620</v>
          </cell>
          <cell r="C2592" t="str">
            <v>UnRstrctCSJSpecialCareNursery</v>
          </cell>
          <cell r="D2592" t="str">
            <v>UnRstrct73</v>
          </cell>
          <cell r="E2592">
            <v>367</v>
          </cell>
          <cell r="F2592" t="str">
            <v>A</v>
          </cell>
          <cell r="G2592" t="str">
            <v>Q</v>
          </cell>
          <cell r="H2592" t="str">
            <v>N</v>
          </cell>
          <cell r="I2592" t="str">
            <v>LNA</v>
          </cell>
          <cell r="J2592">
            <v>0</v>
          </cell>
          <cell r="K2592">
            <v>0</v>
          </cell>
          <cell r="L2592" t="str">
            <v xml:space="preserve"> </v>
          </cell>
          <cell r="M2592" t="str">
            <v xml:space="preserve"> </v>
          </cell>
          <cell r="N2592">
            <v>0</v>
          </cell>
          <cell r="O2592" t="str">
            <v xml:space="preserve"> </v>
          </cell>
          <cell r="P2592">
            <v>0</v>
          </cell>
          <cell r="Q2592">
            <v>0</v>
          </cell>
          <cell r="R2592" t="str">
            <v xml:space="preserve"> </v>
          </cell>
          <cell r="S2592" t="str">
            <v xml:space="preserve"> </v>
          </cell>
        </row>
        <row r="2593">
          <cell r="B2593">
            <v>300625</v>
          </cell>
          <cell r="C2593" t="str">
            <v>UnRstrctCSMBurnWoundStaffEduc</v>
          </cell>
          <cell r="D2593" t="str">
            <v>UnRstrct74</v>
          </cell>
          <cell r="E2593">
            <v>367</v>
          </cell>
          <cell r="F2593" t="str">
            <v>A</v>
          </cell>
          <cell r="G2593" t="str">
            <v>Q</v>
          </cell>
          <cell r="H2593" t="str">
            <v>N</v>
          </cell>
          <cell r="I2593" t="str">
            <v>LNA</v>
          </cell>
          <cell r="J2593">
            <v>0</v>
          </cell>
          <cell r="K2593">
            <v>0</v>
          </cell>
          <cell r="L2593" t="str">
            <v xml:space="preserve"> </v>
          </cell>
          <cell r="M2593" t="str">
            <v xml:space="preserve"> </v>
          </cell>
          <cell r="N2593">
            <v>0</v>
          </cell>
          <cell r="O2593" t="str">
            <v xml:space="preserve"> </v>
          </cell>
          <cell r="P2593">
            <v>0</v>
          </cell>
          <cell r="Q2593">
            <v>0</v>
          </cell>
          <cell r="R2593" t="str">
            <v xml:space="preserve"> </v>
          </cell>
          <cell r="S2593" t="str">
            <v xml:space="preserve"> </v>
          </cell>
        </row>
        <row r="2594">
          <cell r="B2594">
            <v>300630</v>
          </cell>
          <cell r="C2594" t="str">
            <v>UnRstrctCSMCardioPulmRehab</v>
          </cell>
          <cell r="D2594" t="str">
            <v>UnRstrct75</v>
          </cell>
          <cell r="E2594">
            <v>367</v>
          </cell>
          <cell r="F2594" t="str">
            <v>A</v>
          </cell>
          <cell r="G2594" t="str">
            <v>Q</v>
          </cell>
          <cell r="H2594" t="str">
            <v>N</v>
          </cell>
          <cell r="I2594" t="str">
            <v>LNA</v>
          </cell>
          <cell r="J2594">
            <v>0</v>
          </cell>
          <cell r="K2594">
            <v>0</v>
          </cell>
          <cell r="L2594" t="str">
            <v xml:space="preserve"> </v>
          </cell>
          <cell r="M2594" t="str">
            <v xml:space="preserve"> </v>
          </cell>
          <cell r="N2594">
            <v>0</v>
          </cell>
          <cell r="O2594" t="str">
            <v xml:space="preserve"> </v>
          </cell>
          <cell r="P2594">
            <v>0</v>
          </cell>
          <cell r="Q2594">
            <v>0</v>
          </cell>
          <cell r="R2594" t="str">
            <v xml:space="preserve"> </v>
          </cell>
          <cell r="S2594" t="str">
            <v xml:space="preserve"> </v>
          </cell>
        </row>
        <row r="2595">
          <cell r="B2595">
            <v>300635</v>
          </cell>
          <cell r="C2595" t="str">
            <v>UnRstrctCSMNursingPatientEduc</v>
          </cell>
          <cell r="D2595" t="str">
            <v>UnRstrct76</v>
          </cell>
          <cell r="E2595">
            <v>367</v>
          </cell>
          <cell r="F2595" t="str">
            <v>A</v>
          </cell>
          <cell r="G2595" t="str">
            <v>Q</v>
          </cell>
          <cell r="H2595" t="str">
            <v>N</v>
          </cell>
          <cell r="I2595" t="str">
            <v>LNA</v>
          </cell>
          <cell r="J2595">
            <v>0</v>
          </cell>
          <cell r="K2595">
            <v>0</v>
          </cell>
          <cell r="L2595" t="str">
            <v xml:space="preserve"> </v>
          </cell>
          <cell r="M2595" t="str">
            <v xml:space="preserve"> </v>
          </cell>
          <cell r="N2595">
            <v>0</v>
          </cell>
          <cell r="O2595" t="str">
            <v xml:space="preserve"> </v>
          </cell>
          <cell r="P2595">
            <v>0</v>
          </cell>
          <cell r="Q2595">
            <v>0</v>
          </cell>
          <cell r="R2595" t="str">
            <v xml:space="preserve"> </v>
          </cell>
          <cell r="S2595" t="str">
            <v xml:space="preserve"> </v>
          </cell>
        </row>
        <row r="2596">
          <cell r="B2596">
            <v>300640</v>
          </cell>
          <cell r="C2596" t="str">
            <v>UnRstrctCSMRespiratoryTherapy</v>
          </cell>
          <cell r="D2596" t="str">
            <v>UnRstrct77</v>
          </cell>
          <cell r="E2596">
            <v>367</v>
          </cell>
          <cell r="F2596" t="str">
            <v>A</v>
          </cell>
          <cell r="G2596" t="str">
            <v>Q</v>
          </cell>
          <cell r="H2596" t="str">
            <v>N</v>
          </cell>
          <cell r="I2596" t="str">
            <v>LNA</v>
          </cell>
          <cell r="J2596">
            <v>0</v>
          </cell>
          <cell r="K2596">
            <v>0</v>
          </cell>
          <cell r="L2596" t="str">
            <v xml:space="preserve"> </v>
          </cell>
          <cell r="M2596" t="str">
            <v xml:space="preserve"> </v>
          </cell>
          <cell r="N2596">
            <v>0</v>
          </cell>
          <cell r="O2596" t="str">
            <v xml:space="preserve"> </v>
          </cell>
          <cell r="P2596">
            <v>0</v>
          </cell>
          <cell r="Q2596">
            <v>0</v>
          </cell>
          <cell r="R2596" t="str">
            <v xml:space="preserve"> </v>
          </cell>
          <cell r="S2596" t="str">
            <v xml:space="preserve"> </v>
          </cell>
        </row>
        <row r="2597">
          <cell r="B2597">
            <v>300645</v>
          </cell>
          <cell r="C2597" t="str">
            <v>UnRstrctCSMSpeechHearingClinic</v>
          </cell>
          <cell r="D2597" t="str">
            <v>UnRstrct78</v>
          </cell>
          <cell r="E2597">
            <v>367</v>
          </cell>
          <cell r="F2597" t="str">
            <v>A</v>
          </cell>
          <cell r="G2597" t="str">
            <v>Q</v>
          </cell>
          <cell r="H2597" t="str">
            <v>N</v>
          </cell>
          <cell r="I2597" t="str">
            <v>LNA</v>
          </cell>
          <cell r="J2597">
            <v>0</v>
          </cell>
          <cell r="K2597">
            <v>0</v>
          </cell>
          <cell r="L2597" t="str">
            <v xml:space="preserve"> </v>
          </cell>
          <cell r="M2597" t="str">
            <v xml:space="preserve"> </v>
          </cell>
          <cell r="N2597">
            <v>0</v>
          </cell>
          <cell r="O2597" t="str">
            <v xml:space="preserve"> </v>
          </cell>
          <cell r="P2597">
            <v>0</v>
          </cell>
          <cell r="Q2597">
            <v>0</v>
          </cell>
          <cell r="R2597" t="str">
            <v xml:space="preserve"> </v>
          </cell>
          <cell r="S2597" t="str">
            <v xml:space="preserve"> </v>
          </cell>
        </row>
        <row r="2598">
          <cell r="B2598">
            <v>300650</v>
          </cell>
          <cell r="C2598" t="str">
            <v>UR MktValueApprecCurrMCP</v>
          </cell>
          <cell r="D2598" t="str">
            <v>UR MktValu</v>
          </cell>
          <cell r="E2598">
            <v>367</v>
          </cell>
          <cell r="F2598" t="str">
            <v>A</v>
          </cell>
          <cell r="G2598" t="str">
            <v>Q</v>
          </cell>
          <cell r="H2598" t="str">
            <v>N</v>
          </cell>
          <cell r="I2598" t="str">
            <v>LNA</v>
          </cell>
          <cell r="J2598">
            <v>0</v>
          </cell>
          <cell r="K2598">
            <v>0</v>
          </cell>
          <cell r="L2598" t="str">
            <v xml:space="preserve"> </v>
          </cell>
          <cell r="M2598" t="str">
            <v xml:space="preserve"> </v>
          </cell>
          <cell r="N2598">
            <v>0</v>
          </cell>
          <cell r="O2598" t="str">
            <v xml:space="preserve"> </v>
          </cell>
          <cell r="P2598">
            <v>0</v>
          </cell>
          <cell r="Q2598">
            <v>0</v>
          </cell>
          <cell r="R2598" t="str">
            <v xml:space="preserve"> </v>
          </cell>
          <cell r="S2598" t="str">
            <v xml:space="preserve"> </v>
          </cell>
        </row>
        <row r="2599">
          <cell r="B2599">
            <v>300655</v>
          </cell>
          <cell r="C2599" t="str">
            <v>Suspense</v>
          </cell>
          <cell r="D2599" t="str">
            <v>Suspense</v>
          </cell>
          <cell r="E2599">
            <v>367</v>
          </cell>
          <cell r="F2599" t="str">
            <v>A</v>
          </cell>
          <cell r="G2599" t="str">
            <v>Q</v>
          </cell>
          <cell r="H2599" t="str">
            <v>N</v>
          </cell>
          <cell r="I2599" t="str">
            <v>LNA</v>
          </cell>
          <cell r="J2599">
            <v>0</v>
          </cell>
          <cell r="K2599">
            <v>0</v>
          </cell>
          <cell r="L2599" t="str">
            <v xml:space="preserve"> </v>
          </cell>
          <cell r="M2599" t="str">
            <v xml:space="preserve"> </v>
          </cell>
          <cell r="N2599">
            <v>0</v>
          </cell>
          <cell r="O2599" t="str">
            <v xml:space="preserve"> </v>
          </cell>
          <cell r="P2599">
            <v>0</v>
          </cell>
          <cell r="Q2599">
            <v>0</v>
          </cell>
          <cell r="R2599" t="str">
            <v xml:space="preserve"> </v>
          </cell>
          <cell r="S2599" t="str">
            <v xml:space="preserve"> </v>
          </cell>
        </row>
        <row r="2600">
          <cell r="B2600">
            <v>300656</v>
          </cell>
          <cell r="C2600" t="str">
            <v>Equity</v>
          </cell>
          <cell r="D2600" t="str">
            <v>Equity</v>
          </cell>
          <cell r="E2600">
            <v>367</v>
          </cell>
          <cell r="F2600" t="str">
            <v>A</v>
          </cell>
          <cell r="G2600" t="str">
            <v>Q</v>
          </cell>
          <cell r="H2600" t="str">
            <v>N</v>
          </cell>
          <cell r="I2600" t="str">
            <v>LNA</v>
          </cell>
          <cell r="J2600">
            <v>0</v>
          </cell>
          <cell r="K2600">
            <v>0</v>
          </cell>
          <cell r="L2600" t="str">
            <v xml:space="preserve"> </v>
          </cell>
          <cell r="M2600" t="str">
            <v xml:space="preserve"> </v>
          </cell>
          <cell r="N2600">
            <v>0</v>
          </cell>
          <cell r="O2600" t="str">
            <v xml:space="preserve"> </v>
          </cell>
          <cell r="P2600">
            <v>0</v>
          </cell>
          <cell r="Q2600">
            <v>0</v>
          </cell>
          <cell r="R2600" t="str">
            <v xml:space="preserve"> </v>
          </cell>
          <cell r="S2600" t="str">
            <v xml:space="preserve"> </v>
          </cell>
        </row>
        <row r="2601">
          <cell r="B2601">
            <v>300657</v>
          </cell>
          <cell r="C2601" t="str">
            <v>Equity Physicians</v>
          </cell>
          <cell r="D2601" t="str">
            <v>Equity Phy</v>
          </cell>
          <cell r="E2601">
            <v>367</v>
          </cell>
          <cell r="F2601" t="str">
            <v>A</v>
          </cell>
          <cell r="G2601" t="str">
            <v>Q</v>
          </cell>
          <cell r="H2601" t="str">
            <v>N</v>
          </cell>
          <cell r="I2601" t="str">
            <v>LNA</v>
          </cell>
          <cell r="J2601">
            <v>0</v>
          </cell>
          <cell r="K2601">
            <v>0</v>
          </cell>
          <cell r="L2601" t="str">
            <v xml:space="preserve"> </v>
          </cell>
          <cell r="M2601" t="str">
            <v xml:space="preserve"> </v>
          </cell>
          <cell r="N2601">
            <v>0</v>
          </cell>
          <cell r="O2601" t="str">
            <v xml:space="preserve"> </v>
          </cell>
          <cell r="P2601">
            <v>0</v>
          </cell>
          <cell r="Q2601">
            <v>0</v>
          </cell>
          <cell r="R2601" t="str">
            <v xml:space="preserve"> </v>
          </cell>
          <cell r="S2601" t="str">
            <v xml:space="preserve"> </v>
          </cell>
        </row>
        <row r="2602">
          <cell r="B2602">
            <v>300658</v>
          </cell>
          <cell r="C2602" t="str">
            <v>Additional Paid In Capital</v>
          </cell>
          <cell r="D2602" t="str">
            <v>Additional</v>
          </cell>
          <cell r="E2602">
            <v>367</v>
          </cell>
          <cell r="F2602" t="str">
            <v>A</v>
          </cell>
          <cell r="G2602" t="str">
            <v>Q</v>
          </cell>
          <cell r="H2602" t="str">
            <v>N</v>
          </cell>
          <cell r="I2602" t="str">
            <v>LNA</v>
          </cell>
          <cell r="J2602">
            <v>0</v>
          </cell>
          <cell r="K2602">
            <v>0</v>
          </cell>
          <cell r="L2602" t="str">
            <v xml:space="preserve"> </v>
          </cell>
          <cell r="M2602" t="str">
            <v xml:space="preserve"> </v>
          </cell>
          <cell r="N2602">
            <v>0</v>
          </cell>
          <cell r="O2602" t="str">
            <v xml:space="preserve"> </v>
          </cell>
          <cell r="P2602">
            <v>0</v>
          </cell>
          <cell r="Q2602">
            <v>0</v>
          </cell>
          <cell r="R2602" t="str">
            <v xml:space="preserve"> </v>
          </cell>
          <cell r="S2602" t="str">
            <v xml:space="preserve"> </v>
          </cell>
        </row>
        <row r="2603">
          <cell r="B2603">
            <v>300659</v>
          </cell>
          <cell r="C2603" t="str">
            <v>Common Stock</v>
          </cell>
          <cell r="D2603" t="str">
            <v>Common Sto</v>
          </cell>
          <cell r="E2603">
            <v>367</v>
          </cell>
          <cell r="F2603" t="str">
            <v>A</v>
          </cell>
          <cell r="G2603" t="str">
            <v>Q</v>
          </cell>
          <cell r="H2603" t="str">
            <v>N</v>
          </cell>
          <cell r="I2603" t="str">
            <v>LNA</v>
          </cell>
          <cell r="J2603">
            <v>0</v>
          </cell>
          <cell r="K2603">
            <v>0</v>
          </cell>
          <cell r="L2603" t="str">
            <v xml:space="preserve"> </v>
          </cell>
          <cell r="M2603" t="str">
            <v xml:space="preserve"> </v>
          </cell>
          <cell r="N2603">
            <v>0</v>
          </cell>
          <cell r="O2603" t="str">
            <v xml:space="preserve"> </v>
          </cell>
          <cell r="P2603">
            <v>0</v>
          </cell>
          <cell r="Q2603">
            <v>0</v>
          </cell>
          <cell r="R2603" t="str">
            <v xml:space="preserve"> </v>
          </cell>
          <cell r="S2603" t="str">
            <v xml:space="preserve"> </v>
          </cell>
        </row>
        <row r="2604">
          <cell r="B2604">
            <v>300660</v>
          </cell>
          <cell r="C2604" t="str">
            <v>Retained Earnings</v>
          </cell>
          <cell r="D2604" t="str">
            <v>Retained E</v>
          </cell>
          <cell r="E2604">
            <v>367</v>
          </cell>
          <cell r="F2604" t="str">
            <v>A</v>
          </cell>
          <cell r="G2604" t="str">
            <v>Q</v>
          </cell>
          <cell r="H2604" t="str">
            <v>N</v>
          </cell>
          <cell r="I2604" t="str">
            <v>LNA</v>
          </cell>
          <cell r="J2604">
            <v>0</v>
          </cell>
          <cell r="K2604">
            <v>0</v>
          </cell>
          <cell r="L2604" t="str">
            <v xml:space="preserve"> </v>
          </cell>
          <cell r="M2604" t="str">
            <v xml:space="preserve"> </v>
          </cell>
          <cell r="N2604">
            <v>0</v>
          </cell>
          <cell r="O2604" t="str">
            <v xml:space="preserve"> </v>
          </cell>
          <cell r="P2604">
            <v>0</v>
          </cell>
          <cell r="Q2604">
            <v>0</v>
          </cell>
          <cell r="R2604" t="str">
            <v xml:space="preserve"> </v>
          </cell>
          <cell r="S2604" t="str">
            <v xml:space="preserve"> </v>
          </cell>
        </row>
        <row r="2605">
          <cell r="B2605">
            <v>300661</v>
          </cell>
          <cell r="C2605" t="str">
            <v>UnestrictedMiniGrants</v>
          </cell>
          <cell r="D2605" t="str">
            <v>UNRMINGRT</v>
          </cell>
          <cell r="E2605">
            <v>367</v>
          </cell>
          <cell r="F2605" t="str">
            <v>A</v>
          </cell>
          <cell r="G2605" t="str">
            <v>Q</v>
          </cell>
          <cell r="H2605" t="str">
            <v>N</v>
          </cell>
          <cell r="I2605" t="str">
            <v>LNA</v>
          </cell>
          <cell r="J2605">
            <v>0</v>
          </cell>
          <cell r="K2605">
            <v>0</v>
          </cell>
          <cell r="L2605" t="str">
            <v xml:space="preserve"> </v>
          </cell>
          <cell r="M2605" t="str">
            <v xml:space="preserve"> </v>
          </cell>
          <cell r="N2605">
            <v>0</v>
          </cell>
          <cell r="O2605" t="str">
            <v xml:space="preserve"> </v>
          </cell>
          <cell r="P2605">
            <v>0</v>
          </cell>
          <cell r="Q2605">
            <v>0</v>
          </cell>
          <cell r="R2605" t="str">
            <v xml:space="preserve"> </v>
          </cell>
          <cell r="S2605" t="str">
            <v xml:space="preserve"> </v>
          </cell>
        </row>
        <row r="2606">
          <cell r="B2606">
            <v>300662</v>
          </cell>
          <cell r="C2606" t="str">
            <v>UnrestricUnrestdOpersOther</v>
          </cell>
          <cell r="D2606" t="str">
            <v>UNROPROTR</v>
          </cell>
          <cell r="E2606">
            <v>367</v>
          </cell>
          <cell r="F2606" t="str">
            <v>A</v>
          </cell>
          <cell r="G2606" t="str">
            <v>Q</v>
          </cell>
          <cell r="H2606" t="str">
            <v>N</v>
          </cell>
          <cell r="I2606" t="str">
            <v>LNA</v>
          </cell>
          <cell r="J2606">
            <v>0</v>
          </cell>
          <cell r="K2606">
            <v>0</v>
          </cell>
          <cell r="L2606" t="str">
            <v xml:space="preserve"> </v>
          </cell>
          <cell r="M2606" t="str">
            <v xml:space="preserve"> </v>
          </cell>
          <cell r="N2606">
            <v>0</v>
          </cell>
          <cell r="O2606" t="str">
            <v xml:space="preserve"> </v>
          </cell>
          <cell r="P2606">
            <v>0</v>
          </cell>
          <cell r="Q2606">
            <v>0</v>
          </cell>
          <cell r="R2606" t="str">
            <v xml:space="preserve"> </v>
          </cell>
          <cell r="S2606" t="str">
            <v xml:space="preserve"> </v>
          </cell>
        </row>
        <row r="2607">
          <cell r="B2607">
            <v>300663</v>
          </cell>
          <cell r="C2607" t="str">
            <v>UnrestricCHNSearlesMntlHlthEQ</v>
          </cell>
          <cell r="D2607" t="str">
            <v>USEAMHEQ</v>
          </cell>
          <cell r="E2607">
            <v>367</v>
          </cell>
          <cell r="F2607" t="str">
            <v>A</v>
          </cell>
          <cell r="G2607" t="str">
            <v>Q</v>
          </cell>
          <cell r="H2607" t="str">
            <v>N</v>
          </cell>
          <cell r="I2607" t="str">
            <v>LNA</v>
          </cell>
          <cell r="J2607">
            <v>0</v>
          </cell>
          <cell r="K2607">
            <v>0</v>
          </cell>
          <cell r="L2607" t="str">
            <v xml:space="preserve"> </v>
          </cell>
          <cell r="M2607" t="str">
            <v xml:space="preserve"> </v>
          </cell>
          <cell r="N2607">
            <v>0</v>
          </cell>
          <cell r="O2607" t="str">
            <v xml:space="preserve"> </v>
          </cell>
          <cell r="P2607">
            <v>0</v>
          </cell>
          <cell r="Q2607">
            <v>0</v>
          </cell>
          <cell r="R2607" t="str">
            <v xml:space="preserve"> </v>
          </cell>
          <cell r="S2607" t="str">
            <v xml:space="preserve"> </v>
          </cell>
        </row>
        <row r="2608">
          <cell r="B2608">
            <v>300665</v>
          </cell>
          <cell r="C2608" t="str">
            <v>Distributed Earnings</v>
          </cell>
          <cell r="D2608" t="str">
            <v>DistrEarng</v>
          </cell>
          <cell r="E2608">
            <v>367</v>
          </cell>
          <cell r="F2608" t="str">
            <v>A</v>
          </cell>
          <cell r="G2608" t="str">
            <v>Q</v>
          </cell>
          <cell r="H2608" t="str">
            <v>N</v>
          </cell>
          <cell r="I2608" t="str">
            <v>LNA</v>
          </cell>
          <cell r="J2608">
            <v>0</v>
          </cell>
          <cell r="K2608">
            <v>0</v>
          </cell>
          <cell r="L2608" t="str">
            <v xml:space="preserve"> </v>
          </cell>
          <cell r="M2608" t="str">
            <v xml:space="preserve"> </v>
          </cell>
          <cell r="N2608">
            <v>0</v>
          </cell>
          <cell r="O2608" t="str">
            <v xml:space="preserve"> </v>
          </cell>
          <cell r="P2608">
            <v>0</v>
          </cell>
          <cell r="Q2608">
            <v>0</v>
          </cell>
          <cell r="R2608" t="str">
            <v xml:space="preserve"> </v>
          </cell>
          <cell r="S2608" t="str">
            <v xml:space="preserve"> </v>
          </cell>
        </row>
        <row r="2609">
          <cell r="B2609">
            <v>300666</v>
          </cell>
          <cell r="C2609" t="str">
            <v>Transf to from Affiliate IC Co</v>
          </cell>
          <cell r="D2609" t="str">
            <v>TrfAffICCo</v>
          </cell>
          <cell r="E2609">
            <v>367</v>
          </cell>
          <cell r="F2609" t="str">
            <v>A</v>
          </cell>
          <cell r="G2609" t="str">
            <v>Q</v>
          </cell>
          <cell r="H2609" t="str">
            <v>N</v>
          </cell>
          <cell r="I2609" t="str">
            <v>LNA</v>
          </cell>
          <cell r="J2609">
            <v>0</v>
          </cell>
          <cell r="K2609">
            <v>0</v>
          </cell>
          <cell r="L2609">
            <v>0</v>
          </cell>
          <cell r="M2609">
            <v>0</v>
          </cell>
          <cell r="N2609">
            <v>0</v>
          </cell>
          <cell r="O2609">
            <v>0</v>
          </cell>
          <cell r="P2609">
            <v>0</v>
          </cell>
          <cell r="Q2609">
            <v>0</v>
          </cell>
          <cell r="R2609">
            <v>0</v>
          </cell>
          <cell r="S2609">
            <v>0</v>
          </cell>
        </row>
        <row r="2610">
          <cell r="B2610">
            <v>300667</v>
          </cell>
          <cell r="C2610" t="str">
            <v>Distrib JV Prtnr Cap ICCo</v>
          </cell>
          <cell r="D2610" t="str">
            <v>DstbJVICCo</v>
          </cell>
          <cell r="E2610">
            <v>367</v>
          </cell>
          <cell r="F2610" t="str">
            <v>A</v>
          </cell>
          <cell r="G2610" t="str">
            <v>Q</v>
          </cell>
          <cell r="H2610" t="str">
            <v>N</v>
          </cell>
          <cell r="I2610" t="str">
            <v>LNA</v>
          </cell>
          <cell r="J2610">
            <v>0</v>
          </cell>
          <cell r="K2610">
            <v>0</v>
          </cell>
          <cell r="L2610">
            <v>0</v>
          </cell>
          <cell r="M2610">
            <v>0</v>
          </cell>
          <cell r="N2610">
            <v>0</v>
          </cell>
          <cell r="O2610">
            <v>0</v>
          </cell>
          <cell r="P2610">
            <v>0</v>
          </cell>
          <cell r="Q2610">
            <v>0</v>
          </cell>
          <cell r="R2610">
            <v>0</v>
          </cell>
          <cell r="S2610">
            <v>0</v>
          </cell>
        </row>
        <row r="2611">
          <cell r="B2611">
            <v>300668</v>
          </cell>
          <cell r="C2611" t="str">
            <v>Contrib Cap JV Prtnr ICCo</v>
          </cell>
          <cell r="D2611" t="str">
            <v>ContJVICCo</v>
          </cell>
          <cell r="E2611">
            <v>367</v>
          </cell>
          <cell r="F2611" t="str">
            <v>A</v>
          </cell>
          <cell r="G2611" t="str">
            <v>Q</v>
          </cell>
          <cell r="H2611" t="str">
            <v>N</v>
          </cell>
          <cell r="I2611" t="str">
            <v>LNA</v>
          </cell>
          <cell r="J2611">
            <v>0</v>
          </cell>
          <cell r="K2611">
            <v>0</v>
          </cell>
          <cell r="L2611">
            <v>0</v>
          </cell>
          <cell r="M2611">
            <v>0</v>
          </cell>
          <cell r="N2611">
            <v>0</v>
          </cell>
          <cell r="O2611">
            <v>0</v>
          </cell>
          <cell r="P2611">
            <v>0</v>
          </cell>
          <cell r="Q2611">
            <v>0</v>
          </cell>
          <cell r="R2611">
            <v>0</v>
          </cell>
          <cell r="S2611">
            <v>0</v>
          </cell>
        </row>
        <row r="2612">
          <cell r="B2612">
            <v>300669</v>
          </cell>
          <cell r="C2612" t="str">
            <v>Unrestricted NA ICCo Act</v>
          </cell>
          <cell r="D2612" t="str">
            <v>UnNAICCo</v>
          </cell>
          <cell r="E2612">
            <v>367</v>
          </cell>
          <cell r="F2612" t="str">
            <v>A</v>
          </cell>
          <cell r="G2612" t="str">
            <v>Q</v>
          </cell>
          <cell r="H2612" t="str">
            <v>N</v>
          </cell>
          <cell r="I2612" t="str">
            <v>LNA</v>
          </cell>
          <cell r="J2612">
            <v>0</v>
          </cell>
          <cell r="K2612">
            <v>0</v>
          </cell>
          <cell r="L2612">
            <v>0</v>
          </cell>
          <cell r="M2612">
            <v>0</v>
          </cell>
          <cell r="N2612">
            <v>0</v>
          </cell>
          <cell r="O2612">
            <v>0</v>
          </cell>
          <cell r="P2612">
            <v>0</v>
          </cell>
          <cell r="Q2612">
            <v>0</v>
          </cell>
          <cell r="R2612">
            <v>0</v>
          </cell>
          <cell r="S2612">
            <v>0</v>
          </cell>
        </row>
        <row r="2613">
          <cell r="B2613">
            <v>300670</v>
          </cell>
          <cell r="C2613" t="str">
            <v>Contr Unrest NA OpenBB New Ent</v>
          </cell>
          <cell r="D2613" t="str">
            <v>UNABalNew</v>
          </cell>
          <cell r="E2613">
            <v>367</v>
          </cell>
          <cell r="F2613" t="str">
            <v>A</v>
          </cell>
          <cell r="G2613" t="str">
            <v>Q</v>
          </cell>
          <cell r="H2613" t="str">
            <v>N</v>
          </cell>
          <cell r="I2613" t="str">
            <v>LNA</v>
          </cell>
          <cell r="J2613">
            <v>0</v>
          </cell>
          <cell r="K2613">
            <v>0</v>
          </cell>
          <cell r="L2613">
            <v>0</v>
          </cell>
          <cell r="M2613">
            <v>0</v>
          </cell>
          <cell r="N2613">
            <v>0</v>
          </cell>
          <cell r="O2613">
            <v>0</v>
          </cell>
          <cell r="P2613">
            <v>0</v>
          </cell>
          <cell r="Q2613">
            <v>0</v>
          </cell>
          <cell r="R2613">
            <v>0</v>
          </cell>
          <cell r="S2613">
            <v>0</v>
          </cell>
        </row>
        <row r="2614">
          <cell r="B2614">
            <v>300671</v>
          </cell>
          <cell r="C2614" t="str">
            <v>Unres Dfrd Pens Cost AH Adm BB</v>
          </cell>
          <cell r="D2614" t="str">
            <v>DefPensBB</v>
          </cell>
          <cell r="E2614">
            <v>367</v>
          </cell>
          <cell r="F2614" t="str">
            <v>A</v>
          </cell>
          <cell r="G2614" t="str">
            <v>Q</v>
          </cell>
          <cell r="H2614" t="str">
            <v>N</v>
          </cell>
          <cell r="I2614" t="str">
            <v>LNA</v>
          </cell>
          <cell r="J2614">
            <v>0</v>
          </cell>
          <cell r="K2614">
            <v>0</v>
          </cell>
          <cell r="L2614">
            <v>0</v>
          </cell>
          <cell r="M2614">
            <v>0</v>
          </cell>
          <cell r="N2614">
            <v>0</v>
          </cell>
          <cell r="O2614">
            <v>0</v>
          </cell>
          <cell r="P2614">
            <v>0</v>
          </cell>
          <cell r="Q2614">
            <v>0</v>
          </cell>
          <cell r="R2614">
            <v>0</v>
          </cell>
          <cell r="S2614">
            <v>0</v>
          </cell>
        </row>
        <row r="2615">
          <cell r="B2615">
            <v>310000</v>
          </cell>
          <cell r="C2615" t="str">
            <v>Beg Unrst Nt Assts Nonctrl Int</v>
          </cell>
          <cell r="D2615" t="str">
            <v>BUrstNtAst</v>
          </cell>
          <cell r="E2615">
            <v>367</v>
          </cell>
          <cell r="F2615" t="str">
            <v>A</v>
          </cell>
          <cell r="G2615" t="str">
            <v>Q</v>
          </cell>
          <cell r="H2615" t="str">
            <v>N</v>
          </cell>
          <cell r="I2615" t="str">
            <v>LNA</v>
          </cell>
          <cell r="J2615">
            <v>0</v>
          </cell>
          <cell r="K2615">
            <v>0</v>
          </cell>
          <cell r="L2615" t="str">
            <v xml:space="preserve"> </v>
          </cell>
          <cell r="M2615" t="str">
            <v xml:space="preserve"> </v>
          </cell>
          <cell r="N2615">
            <v>0</v>
          </cell>
          <cell r="O2615" t="str">
            <v xml:space="preserve"> </v>
          </cell>
          <cell r="P2615">
            <v>0</v>
          </cell>
          <cell r="Q2615">
            <v>0</v>
          </cell>
          <cell r="R2615" t="str">
            <v xml:space="preserve"> </v>
          </cell>
          <cell r="S2615" t="str">
            <v xml:space="preserve"> </v>
          </cell>
        </row>
        <row r="2616">
          <cell r="B2616">
            <v>310001</v>
          </cell>
          <cell r="C2616" t="str">
            <v>Net Inc or Loss Noncon Int</v>
          </cell>
          <cell r="D2616" t="str">
            <v>NetIncLss</v>
          </cell>
          <cell r="E2616">
            <v>367</v>
          </cell>
          <cell r="F2616" t="str">
            <v>A</v>
          </cell>
          <cell r="G2616" t="str">
            <v>Q</v>
          </cell>
          <cell r="H2616" t="str">
            <v>N</v>
          </cell>
          <cell r="I2616" t="str">
            <v>LNA</v>
          </cell>
          <cell r="J2616">
            <v>0</v>
          </cell>
          <cell r="K2616">
            <v>0</v>
          </cell>
          <cell r="L2616" t="str">
            <v xml:space="preserve"> </v>
          </cell>
          <cell r="M2616" t="str">
            <v xml:space="preserve"> </v>
          </cell>
          <cell r="N2616">
            <v>0</v>
          </cell>
          <cell r="O2616" t="str">
            <v xml:space="preserve"> </v>
          </cell>
          <cell r="P2616">
            <v>0</v>
          </cell>
          <cell r="Q2616">
            <v>0</v>
          </cell>
          <cell r="R2616" t="str">
            <v xml:space="preserve"> </v>
          </cell>
          <cell r="S2616" t="str">
            <v xml:space="preserve"> </v>
          </cell>
        </row>
        <row r="2617">
          <cell r="B2617">
            <v>310002</v>
          </cell>
          <cell r="C2617" t="str">
            <v>Dist of Cap Nonctrl Int</v>
          </cell>
          <cell r="D2617" t="str">
            <v>DiCapNonct</v>
          </cell>
          <cell r="E2617">
            <v>367</v>
          </cell>
          <cell r="F2617" t="str">
            <v>A</v>
          </cell>
          <cell r="G2617" t="str">
            <v>Q</v>
          </cell>
          <cell r="H2617" t="str">
            <v>N</v>
          </cell>
          <cell r="I2617" t="str">
            <v>LNA</v>
          </cell>
          <cell r="J2617">
            <v>0</v>
          </cell>
          <cell r="K2617">
            <v>0</v>
          </cell>
          <cell r="L2617" t="str">
            <v xml:space="preserve"> </v>
          </cell>
          <cell r="M2617" t="str">
            <v xml:space="preserve"> </v>
          </cell>
          <cell r="N2617">
            <v>0</v>
          </cell>
          <cell r="O2617" t="str">
            <v xml:space="preserve"> </v>
          </cell>
          <cell r="P2617">
            <v>0</v>
          </cell>
          <cell r="Q2617">
            <v>0</v>
          </cell>
          <cell r="R2617" t="str">
            <v xml:space="preserve"> </v>
          </cell>
          <cell r="S2617" t="str">
            <v xml:space="preserve"> </v>
          </cell>
        </row>
        <row r="2618">
          <cell r="B2618">
            <v>310003</v>
          </cell>
          <cell r="C2618" t="str">
            <v>Cont of Cap Nonctrl Int</v>
          </cell>
          <cell r="D2618" t="str">
            <v>CapNonctr</v>
          </cell>
          <cell r="E2618">
            <v>367</v>
          </cell>
          <cell r="F2618" t="str">
            <v>A</v>
          </cell>
          <cell r="G2618" t="str">
            <v>Q</v>
          </cell>
          <cell r="H2618" t="str">
            <v>N</v>
          </cell>
          <cell r="I2618" t="str">
            <v>LNA</v>
          </cell>
          <cell r="J2618">
            <v>0</v>
          </cell>
          <cell r="K2618">
            <v>0</v>
          </cell>
          <cell r="L2618" t="str">
            <v xml:space="preserve"> </v>
          </cell>
          <cell r="M2618" t="str">
            <v xml:space="preserve"> </v>
          </cell>
          <cell r="N2618">
            <v>0</v>
          </cell>
          <cell r="O2618" t="str">
            <v xml:space="preserve"> </v>
          </cell>
          <cell r="P2618">
            <v>0</v>
          </cell>
          <cell r="Q2618">
            <v>0</v>
          </cell>
          <cell r="R2618" t="str">
            <v xml:space="preserve"> </v>
          </cell>
          <cell r="S2618" t="str">
            <v xml:space="preserve"> </v>
          </cell>
        </row>
        <row r="2619">
          <cell r="B2619">
            <v>310004</v>
          </cell>
          <cell r="C2619" t="str">
            <v>Other Activity Nonctrl Int</v>
          </cell>
          <cell r="D2619" t="str">
            <v>NonctrlInt</v>
          </cell>
          <cell r="E2619">
            <v>367</v>
          </cell>
          <cell r="F2619" t="str">
            <v>A</v>
          </cell>
          <cell r="G2619" t="str">
            <v>Q</v>
          </cell>
          <cell r="H2619" t="str">
            <v>N</v>
          </cell>
          <cell r="I2619" t="str">
            <v>LNA</v>
          </cell>
          <cell r="J2619">
            <v>0</v>
          </cell>
          <cell r="K2619">
            <v>0</v>
          </cell>
          <cell r="L2619" t="str">
            <v xml:space="preserve"> </v>
          </cell>
          <cell r="M2619" t="str">
            <v xml:space="preserve"> </v>
          </cell>
          <cell r="N2619">
            <v>0</v>
          </cell>
          <cell r="O2619" t="str">
            <v xml:space="preserve"> </v>
          </cell>
          <cell r="P2619">
            <v>0</v>
          </cell>
          <cell r="Q2619">
            <v>0</v>
          </cell>
          <cell r="R2619" t="str">
            <v xml:space="preserve"> </v>
          </cell>
          <cell r="S2619" t="str">
            <v xml:space="preserve"> </v>
          </cell>
        </row>
        <row r="2620">
          <cell r="B2620">
            <v>310005</v>
          </cell>
          <cell r="C2620" t="str">
            <v>NonControl NA ICCo</v>
          </cell>
          <cell r="D2620" t="str">
            <v>NonCNAICCo</v>
          </cell>
          <cell r="E2620">
            <v>367</v>
          </cell>
          <cell r="F2620" t="str">
            <v>A</v>
          </cell>
          <cell r="G2620" t="str">
            <v>Q</v>
          </cell>
          <cell r="H2620" t="str">
            <v>N</v>
          </cell>
          <cell r="I2620" t="str">
            <v>LNA</v>
          </cell>
          <cell r="J2620">
            <v>0</v>
          </cell>
          <cell r="K2620">
            <v>0</v>
          </cell>
          <cell r="L2620">
            <v>0</v>
          </cell>
          <cell r="M2620">
            <v>0</v>
          </cell>
          <cell r="N2620">
            <v>0</v>
          </cell>
          <cell r="O2620">
            <v>0</v>
          </cell>
          <cell r="P2620">
            <v>0</v>
          </cell>
          <cell r="Q2620">
            <v>0</v>
          </cell>
          <cell r="R2620">
            <v>0</v>
          </cell>
          <cell r="S2620">
            <v>0</v>
          </cell>
        </row>
        <row r="2621">
          <cell r="B2621">
            <v>310006</v>
          </cell>
          <cell r="C2621" t="str">
            <v>NonControl NA OpenBB New Ent</v>
          </cell>
          <cell r="D2621" t="str">
            <v>NCNABalNew</v>
          </cell>
          <cell r="E2621">
            <v>367</v>
          </cell>
          <cell r="F2621" t="str">
            <v>A</v>
          </cell>
          <cell r="G2621" t="str">
            <v>Q</v>
          </cell>
          <cell r="H2621" t="str">
            <v>N</v>
          </cell>
          <cell r="I2621" t="str">
            <v>LNA</v>
          </cell>
          <cell r="J2621">
            <v>0</v>
          </cell>
          <cell r="K2621">
            <v>0</v>
          </cell>
          <cell r="L2621">
            <v>0</v>
          </cell>
          <cell r="M2621">
            <v>0</v>
          </cell>
          <cell r="N2621">
            <v>0</v>
          </cell>
          <cell r="O2621">
            <v>0</v>
          </cell>
          <cell r="P2621">
            <v>0</v>
          </cell>
          <cell r="Q2621">
            <v>0</v>
          </cell>
          <cell r="R2621">
            <v>0</v>
          </cell>
          <cell r="S2621">
            <v>0</v>
          </cell>
        </row>
        <row r="2622">
          <cell r="B2622">
            <v>311000</v>
          </cell>
          <cell r="C2622" t="str">
            <v>TempRestrCumulativeEffectofChg</v>
          </cell>
          <cell r="D2622" t="str">
            <v>TempRestrC</v>
          </cell>
          <cell r="E2622">
            <v>367</v>
          </cell>
          <cell r="F2622" t="str">
            <v>A</v>
          </cell>
          <cell r="G2622" t="str">
            <v>Q</v>
          </cell>
          <cell r="H2622" t="str">
            <v>N</v>
          </cell>
          <cell r="I2622" t="str">
            <v>LNA</v>
          </cell>
          <cell r="J2622">
            <v>0</v>
          </cell>
          <cell r="K2622">
            <v>0</v>
          </cell>
          <cell r="L2622" t="str">
            <v xml:space="preserve"> </v>
          </cell>
          <cell r="M2622" t="str">
            <v xml:space="preserve"> </v>
          </cell>
          <cell r="N2622">
            <v>0</v>
          </cell>
          <cell r="O2622" t="str">
            <v xml:space="preserve"> </v>
          </cell>
          <cell r="P2622">
            <v>0</v>
          </cell>
          <cell r="Q2622">
            <v>0</v>
          </cell>
          <cell r="R2622" t="str">
            <v xml:space="preserve"> </v>
          </cell>
          <cell r="S2622" t="str">
            <v xml:space="preserve"> </v>
          </cell>
        </row>
        <row r="2623">
          <cell r="B2623">
            <v>311005</v>
          </cell>
          <cell r="C2623" t="str">
            <v>TempRestrDuetofromPermRestFund</v>
          </cell>
          <cell r="D2623" t="str">
            <v>TempRestrD</v>
          </cell>
          <cell r="E2623">
            <v>367</v>
          </cell>
          <cell r="F2623" t="str">
            <v>A</v>
          </cell>
          <cell r="G2623" t="str">
            <v>Q</v>
          </cell>
          <cell r="H2623" t="str">
            <v>N</v>
          </cell>
          <cell r="I2623" t="str">
            <v>LNA</v>
          </cell>
          <cell r="J2623">
            <v>0</v>
          </cell>
          <cell r="K2623">
            <v>0</v>
          </cell>
          <cell r="L2623" t="str">
            <v xml:space="preserve"> </v>
          </cell>
          <cell r="M2623" t="str">
            <v xml:space="preserve"> </v>
          </cell>
          <cell r="N2623">
            <v>0</v>
          </cell>
          <cell r="O2623" t="str">
            <v xml:space="preserve"> </v>
          </cell>
          <cell r="P2623">
            <v>0</v>
          </cell>
          <cell r="Q2623">
            <v>0</v>
          </cell>
          <cell r="R2623" t="str">
            <v xml:space="preserve"> </v>
          </cell>
          <cell r="S2623" t="str">
            <v xml:space="preserve"> </v>
          </cell>
        </row>
        <row r="2624">
          <cell r="B2624">
            <v>311010</v>
          </cell>
          <cell r="C2624" t="str">
            <v>Due tofrom Unrestricted Fund</v>
          </cell>
          <cell r="D2624" t="str">
            <v>Due tofrom</v>
          </cell>
          <cell r="E2624">
            <v>367</v>
          </cell>
          <cell r="F2624" t="str">
            <v>A</v>
          </cell>
          <cell r="G2624" t="str">
            <v>Q</v>
          </cell>
          <cell r="H2624" t="str">
            <v>N</v>
          </cell>
          <cell r="I2624" t="str">
            <v>LNA</v>
          </cell>
          <cell r="J2624">
            <v>0</v>
          </cell>
          <cell r="K2624">
            <v>0</v>
          </cell>
          <cell r="L2624" t="str">
            <v xml:space="preserve"> </v>
          </cell>
          <cell r="M2624" t="str">
            <v xml:space="preserve"> </v>
          </cell>
          <cell r="N2624">
            <v>0</v>
          </cell>
          <cell r="O2624" t="str">
            <v xml:space="preserve"> </v>
          </cell>
          <cell r="P2624">
            <v>0</v>
          </cell>
          <cell r="Q2624">
            <v>0</v>
          </cell>
          <cell r="R2624" t="str">
            <v xml:space="preserve"> </v>
          </cell>
          <cell r="S2624" t="str">
            <v xml:space="preserve"> </v>
          </cell>
        </row>
        <row r="2625">
          <cell r="B2625">
            <v>311015</v>
          </cell>
          <cell r="C2625" t="str">
            <v>TempRestrictedGrantRevFederal</v>
          </cell>
          <cell r="D2625" t="str">
            <v>TempRestri</v>
          </cell>
          <cell r="E2625">
            <v>367</v>
          </cell>
          <cell r="F2625" t="str">
            <v>A</v>
          </cell>
          <cell r="G2625" t="str">
            <v>Q</v>
          </cell>
          <cell r="H2625" t="str">
            <v>N</v>
          </cell>
          <cell r="I2625" t="str">
            <v>LNA</v>
          </cell>
          <cell r="J2625">
            <v>0</v>
          </cell>
          <cell r="K2625">
            <v>0</v>
          </cell>
          <cell r="L2625" t="str">
            <v xml:space="preserve"> </v>
          </cell>
          <cell r="M2625" t="str">
            <v xml:space="preserve"> </v>
          </cell>
          <cell r="N2625">
            <v>0</v>
          </cell>
          <cell r="O2625" t="str">
            <v xml:space="preserve"> </v>
          </cell>
          <cell r="P2625">
            <v>0</v>
          </cell>
          <cell r="Q2625">
            <v>0</v>
          </cell>
          <cell r="R2625" t="str">
            <v xml:space="preserve"> </v>
          </cell>
          <cell r="S2625" t="str">
            <v xml:space="preserve"> </v>
          </cell>
        </row>
        <row r="2626">
          <cell r="B2626">
            <v>311020</v>
          </cell>
          <cell r="C2626" t="str">
            <v>TempRestrictedGrantRevMatchg</v>
          </cell>
          <cell r="D2626" t="str">
            <v>TempRst12</v>
          </cell>
          <cell r="E2626">
            <v>367</v>
          </cell>
          <cell r="F2626" t="str">
            <v>A</v>
          </cell>
          <cell r="G2626" t="str">
            <v>Q</v>
          </cell>
          <cell r="H2626" t="str">
            <v>N</v>
          </cell>
          <cell r="I2626" t="str">
            <v>LNA</v>
          </cell>
          <cell r="J2626">
            <v>0</v>
          </cell>
          <cell r="K2626">
            <v>0</v>
          </cell>
          <cell r="L2626" t="str">
            <v xml:space="preserve"> </v>
          </cell>
          <cell r="M2626" t="str">
            <v xml:space="preserve"> </v>
          </cell>
          <cell r="N2626">
            <v>0</v>
          </cell>
          <cell r="O2626" t="str">
            <v xml:space="preserve"> </v>
          </cell>
          <cell r="P2626">
            <v>0</v>
          </cell>
          <cell r="Q2626">
            <v>0</v>
          </cell>
          <cell r="R2626" t="str">
            <v xml:space="preserve"> </v>
          </cell>
          <cell r="S2626" t="str">
            <v xml:space="preserve"> </v>
          </cell>
        </row>
        <row r="2627">
          <cell r="B2627">
            <v>311025</v>
          </cell>
          <cell r="C2627" t="str">
            <v>TempRestrictedGrantRevOther</v>
          </cell>
          <cell r="D2627" t="str">
            <v>TempRst13</v>
          </cell>
          <cell r="E2627">
            <v>367</v>
          </cell>
          <cell r="F2627" t="str">
            <v>A</v>
          </cell>
          <cell r="G2627" t="str">
            <v>Q</v>
          </cell>
          <cell r="H2627" t="str">
            <v>N</v>
          </cell>
          <cell r="I2627" t="str">
            <v>LNA</v>
          </cell>
          <cell r="J2627">
            <v>0</v>
          </cell>
          <cell r="K2627">
            <v>0</v>
          </cell>
          <cell r="L2627" t="str">
            <v xml:space="preserve"> </v>
          </cell>
          <cell r="M2627" t="str">
            <v xml:space="preserve"> </v>
          </cell>
          <cell r="N2627">
            <v>0</v>
          </cell>
          <cell r="O2627" t="str">
            <v xml:space="preserve"> </v>
          </cell>
          <cell r="P2627">
            <v>0</v>
          </cell>
          <cell r="Q2627">
            <v>0</v>
          </cell>
          <cell r="R2627" t="str">
            <v xml:space="preserve"> </v>
          </cell>
          <cell r="S2627" t="str">
            <v xml:space="preserve"> </v>
          </cell>
        </row>
        <row r="2628">
          <cell r="B2628">
            <v>311030</v>
          </cell>
          <cell r="C2628" t="str">
            <v>TempRestrictedGrantRevResearch</v>
          </cell>
          <cell r="D2628" t="str">
            <v>TempRst14</v>
          </cell>
          <cell r="E2628">
            <v>367</v>
          </cell>
          <cell r="F2628" t="str">
            <v>A</v>
          </cell>
          <cell r="G2628" t="str">
            <v>Q</v>
          </cell>
          <cell r="H2628" t="str">
            <v>N</v>
          </cell>
          <cell r="I2628" t="str">
            <v>LNA</v>
          </cell>
          <cell r="J2628">
            <v>0</v>
          </cell>
          <cell r="K2628">
            <v>0</v>
          </cell>
          <cell r="L2628" t="str">
            <v xml:space="preserve"> </v>
          </cell>
          <cell r="M2628" t="str">
            <v xml:space="preserve"> </v>
          </cell>
          <cell r="N2628">
            <v>0</v>
          </cell>
          <cell r="O2628" t="str">
            <v xml:space="preserve"> </v>
          </cell>
          <cell r="P2628">
            <v>0</v>
          </cell>
          <cell r="Q2628">
            <v>0</v>
          </cell>
          <cell r="R2628" t="str">
            <v xml:space="preserve"> </v>
          </cell>
          <cell r="S2628" t="str">
            <v xml:space="preserve"> </v>
          </cell>
        </row>
        <row r="2629">
          <cell r="B2629">
            <v>311035</v>
          </cell>
          <cell r="C2629" t="str">
            <v>TempRestrictedGrantRevState</v>
          </cell>
          <cell r="D2629" t="str">
            <v>TempRst15</v>
          </cell>
          <cell r="E2629">
            <v>367</v>
          </cell>
          <cell r="F2629" t="str">
            <v>A</v>
          </cell>
          <cell r="G2629" t="str">
            <v>Q</v>
          </cell>
          <cell r="H2629" t="str">
            <v>N</v>
          </cell>
          <cell r="I2629" t="str">
            <v>LNA</v>
          </cell>
          <cell r="J2629">
            <v>0</v>
          </cell>
          <cell r="K2629">
            <v>0</v>
          </cell>
          <cell r="L2629" t="str">
            <v xml:space="preserve"> </v>
          </cell>
          <cell r="M2629" t="str">
            <v xml:space="preserve"> </v>
          </cell>
          <cell r="N2629">
            <v>0</v>
          </cell>
          <cell r="O2629" t="str">
            <v xml:space="preserve"> </v>
          </cell>
          <cell r="P2629">
            <v>0</v>
          </cell>
          <cell r="Q2629">
            <v>0</v>
          </cell>
          <cell r="R2629" t="str">
            <v xml:space="preserve"> </v>
          </cell>
          <cell r="S2629" t="str">
            <v xml:space="preserve"> </v>
          </cell>
        </row>
        <row r="2630">
          <cell r="B2630">
            <v>311040</v>
          </cell>
          <cell r="C2630" t="str">
            <v>TempRestrictedSponsorContribs</v>
          </cell>
          <cell r="D2630" t="str">
            <v>TempRst16</v>
          </cell>
          <cell r="E2630">
            <v>367</v>
          </cell>
          <cell r="F2630" t="str">
            <v>A</v>
          </cell>
          <cell r="G2630" t="str">
            <v>Q</v>
          </cell>
          <cell r="H2630" t="str">
            <v>N</v>
          </cell>
          <cell r="I2630" t="str">
            <v>LNA</v>
          </cell>
          <cell r="J2630">
            <v>0</v>
          </cell>
          <cell r="K2630">
            <v>0</v>
          </cell>
          <cell r="L2630" t="str">
            <v xml:space="preserve"> </v>
          </cell>
          <cell r="M2630" t="str">
            <v xml:space="preserve"> </v>
          </cell>
          <cell r="N2630">
            <v>0</v>
          </cell>
          <cell r="O2630" t="str">
            <v xml:space="preserve"> </v>
          </cell>
          <cell r="P2630">
            <v>0</v>
          </cell>
          <cell r="Q2630">
            <v>0</v>
          </cell>
          <cell r="R2630" t="str">
            <v xml:space="preserve"> </v>
          </cell>
          <cell r="S2630" t="str">
            <v xml:space="preserve"> </v>
          </cell>
        </row>
        <row r="2631">
          <cell r="B2631">
            <v>311045</v>
          </cell>
          <cell r="C2631" t="str">
            <v>Temp Restricted Invest Inc HSD</v>
          </cell>
          <cell r="D2631" t="str">
            <v>Temp Restr</v>
          </cell>
          <cell r="E2631">
            <v>367</v>
          </cell>
          <cell r="F2631" t="str">
            <v>A</v>
          </cell>
          <cell r="G2631" t="str">
            <v>Q</v>
          </cell>
          <cell r="H2631" t="str">
            <v>N</v>
          </cell>
          <cell r="I2631" t="str">
            <v>LNA</v>
          </cell>
          <cell r="J2631">
            <v>0</v>
          </cell>
          <cell r="K2631">
            <v>0</v>
          </cell>
          <cell r="L2631" t="str">
            <v xml:space="preserve"> </v>
          </cell>
          <cell r="M2631" t="str">
            <v xml:space="preserve"> </v>
          </cell>
          <cell r="N2631">
            <v>0</v>
          </cell>
          <cell r="O2631" t="str">
            <v xml:space="preserve"> </v>
          </cell>
          <cell r="P2631">
            <v>0</v>
          </cell>
          <cell r="Q2631">
            <v>0</v>
          </cell>
          <cell r="R2631" t="str">
            <v xml:space="preserve"> </v>
          </cell>
          <cell r="S2631" t="str">
            <v xml:space="preserve"> </v>
          </cell>
        </row>
        <row r="2632">
          <cell r="B2632">
            <v>311050</v>
          </cell>
          <cell r="C2632" t="str">
            <v>Temp Restricted vest c Non HSD</v>
          </cell>
          <cell r="D2632" t="str">
            <v>Temp Res87</v>
          </cell>
          <cell r="E2632">
            <v>367</v>
          </cell>
          <cell r="F2632" t="str">
            <v>A</v>
          </cell>
          <cell r="G2632" t="str">
            <v>Q</v>
          </cell>
          <cell r="H2632" t="str">
            <v>N</v>
          </cell>
          <cell r="I2632" t="str">
            <v>LNA</v>
          </cell>
          <cell r="J2632">
            <v>0</v>
          </cell>
          <cell r="K2632">
            <v>0</v>
          </cell>
          <cell r="L2632" t="str">
            <v xml:space="preserve"> </v>
          </cell>
          <cell r="M2632" t="str">
            <v xml:space="preserve"> </v>
          </cell>
          <cell r="N2632">
            <v>0</v>
          </cell>
          <cell r="O2632" t="str">
            <v xml:space="preserve"> </v>
          </cell>
          <cell r="P2632">
            <v>0</v>
          </cell>
          <cell r="Q2632">
            <v>0</v>
          </cell>
          <cell r="R2632" t="str">
            <v xml:space="preserve"> </v>
          </cell>
          <cell r="S2632" t="str">
            <v xml:space="preserve"> </v>
          </cell>
        </row>
        <row r="2633">
          <cell r="B2633">
            <v>311055</v>
          </cell>
          <cell r="C2633" t="str">
            <v>Temp Restricted Fund Donations</v>
          </cell>
          <cell r="D2633" t="str">
            <v>Temp Res88</v>
          </cell>
          <cell r="E2633">
            <v>367</v>
          </cell>
          <cell r="F2633" t="str">
            <v>A</v>
          </cell>
          <cell r="G2633" t="str">
            <v>Q</v>
          </cell>
          <cell r="H2633" t="str">
            <v>N</v>
          </cell>
          <cell r="I2633" t="str">
            <v>LNA</v>
          </cell>
          <cell r="J2633">
            <v>0</v>
          </cell>
          <cell r="K2633">
            <v>0</v>
          </cell>
          <cell r="L2633" t="str">
            <v xml:space="preserve"> </v>
          </cell>
          <cell r="M2633" t="str">
            <v xml:space="preserve"> </v>
          </cell>
          <cell r="N2633">
            <v>0</v>
          </cell>
          <cell r="O2633" t="str">
            <v xml:space="preserve"> </v>
          </cell>
          <cell r="P2633">
            <v>0</v>
          </cell>
          <cell r="Q2633">
            <v>0</v>
          </cell>
          <cell r="R2633" t="str">
            <v xml:space="preserve"> </v>
          </cell>
          <cell r="S2633" t="str">
            <v xml:space="preserve"> </v>
          </cell>
        </row>
        <row r="2634">
          <cell r="B2634">
            <v>311060</v>
          </cell>
          <cell r="C2634" t="str">
            <v>Temp Restricted Rel Capital</v>
          </cell>
          <cell r="D2634" t="str">
            <v>Temp Res89</v>
          </cell>
          <cell r="E2634">
            <v>367</v>
          </cell>
          <cell r="F2634" t="str">
            <v>A</v>
          </cell>
          <cell r="G2634" t="str">
            <v>Q</v>
          </cell>
          <cell r="H2634" t="str">
            <v>N</v>
          </cell>
          <cell r="I2634" t="str">
            <v>LNA</v>
          </cell>
          <cell r="J2634">
            <v>0</v>
          </cell>
          <cell r="K2634">
            <v>0</v>
          </cell>
          <cell r="L2634" t="str">
            <v xml:space="preserve"> </v>
          </cell>
          <cell r="M2634" t="str">
            <v xml:space="preserve"> </v>
          </cell>
          <cell r="N2634">
            <v>0</v>
          </cell>
          <cell r="O2634" t="str">
            <v xml:space="preserve"> </v>
          </cell>
          <cell r="P2634">
            <v>0</v>
          </cell>
          <cell r="Q2634">
            <v>0</v>
          </cell>
          <cell r="R2634" t="str">
            <v xml:space="preserve"> </v>
          </cell>
          <cell r="S2634" t="str">
            <v xml:space="preserve"> </v>
          </cell>
        </row>
        <row r="2635">
          <cell r="B2635">
            <v>311065</v>
          </cell>
          <cell r="C2635" t="str">
            <v>Temp Restricted Rel Operns</v>
          </cell>
          <cell r="D2635" t="str">
            <v>Temp Res90</v>
          </cell>
          <cell r="E2635">
            <v>367</v>
          </cell>
          <cell r="F2635" t="str">
            <v>A</v>
          </cell>
          <cell r="G2635" t="str">
            <v>Q</v>
          </cell>
          <cell r="H2635" t="str">
            <v>N</v>
          </cell>
          <cell r="I2635" t="str">
            <v>LNA</v>
          </cell>
          <cell r="J2635">
            <v>0</v>
          </cell>
          <cell r="K2635">
            <v>0</v>
          </cell>
          <cell r="L2635" t="str">
            <v xml:space="preserve"> </v>
          </cell>
          <cell r="M2635" t="str">
            <v xml:space="preserve"> </v>
          </cell>
          <cell r="N2635">
            <v>0</v>
          </cell>
          <cell r="O2635" t="str">
            <v xml:space="preserve"> </v>
          </cell>
          <cell r="P2635">
            <v>0</v>
          </cell>
          <cell r="Q2635">
            <v>0</v>
          </cell>
          <cell r="R2635" t="str">
            <v xml:space="preserve"> </v>
          </cell>
          <cell r="S2635" t="str">
            <v xml:space="preserve"> </v>
          </cell>
        </row>
        <row r="2636">
          <cell r="B2636">
            <v>311070</v>
          </cell>
          <cell r="C2636" t="str">
            <v>TemporarilyRestrActivityBB</v>
          </cell>
          <cell r="D2636" t="str">
            <v>Temporaril</v>
          </cell>
          <cell r="E2636">
            <v>367</v>
          </cell>
          <cell r="F2636" t="str">
            <v>A</v>
          </cell>
          <cell r="G2636" t="str">
            <v>Q</v>
          </cell>
          <cell r="H2636" t="str">
            <v>N</v>
          </cell>
          <cell r="I2636" t="str">
            <v>LNA</v>
          </cell>
          <cell r="J2636">
            <v>0</v>
          </cell>
          <cell r="K2636">
            <v>0</v>
          </cell>
          <cell r="L2636" t="str">
            <v xml:space="preserve"> </v>
          </cell>
          <cell r="M2636" t="str">
            <v xml:space="preserve"> </v>
          </cell>
          <cell r="N2636">
            <v>0</v>
          </cell>
          <cell r="O2636" t="str">
            <v xml:space="preserve"> </v>
          </cell>
          <cell r="P2636">
            <v>0</v>
          </cell>
          <cell r="Q2636">
            <v>0</v>
          </cell>
          <cell r="R2636" t="str">
            <v xml:space="preserve"> </v>
          </cell>
          <cell r="S2636" t="str">
            <v xml:space="preserve"> </v>
          </cell>
        </row>
        <row r="2637">
          <cell r="B2637">
            <v>311075</v>
          </cell>
          <cell r="C2637" t="str">
            <v>UnrzdGasLossesTempRestrNonHSD</v>
          </cell>
          <cell r="D2637" t="str">
            <v>UnrzdGas84</v>
          </cell>
          <cell r="E2637">
            <v>367</v>
          </cell>
          <cell r="F2637" t="str">
            <v>A</v>
          </cell>
          <cell r="G2637" t="str">
            <v>Q</v>
          </cell>
          <cell r="H2637" t="str">
            <v>N</v>
          </cell>
          <cell r="I2637" t="str">
            <v>LNA</v>
          </cell>
          <cell r="J2637">
            <v>0</v>
          </cell>
          <cell r="K2637">
            <v>0</v>
          </cell>
          <cell r="L2637" t="str">
            <v xml:space="preserve"> </v>
          </cell>
          <cell r="M2637" t="str">
            <v xml:space="preserve"> </v>
          </cell>
          <cell r="N2637">
            <v>0</v>
          </cell>
          <cell r="O2637" t="str">
            <v xml:space="preserve"> </v>
          </cell>
          <cell r="P2637">
            <v>0</v>
          </cell>
          <cell r="Q2637">
            <v>0</v>
          </cell>
          <cell r="R2637" t="str">
            <v xml:space="preserve"> </v>
          </cell>
          <cell r="S2637" t="str">
            <v xml:space="preserve"> </v>
          </cell>
        </row>
        <row r="2638">
          <cell r="B2638">
            <v>311076</v>
          </cell>
          <cell r="C2638" t="str">
            <v>RealizedGasLossesTmpRstrrNonHS</v>
          </cell>
          <cell r="D2638" t="str">
            <v>RealizedGa</v>
          </cell>
          <cell r="E2638">
            <v>367</v>
          </cell>
          <cell r="F2638" t="str">
            <v>A</v>
          </cell>
          <cell r="G2638" t="str">
            <v>Q</v>
          </cell>
          <cell r="H2638" t="str">
            <v>N</v>
          </cell>
          <cell r="I2638" t="str">
            <v>LNA</v>
          </cell>
          <cell r="J2638">
            <v>0</v>
          </cell>
          <cell r="K2638">
            <v>0</v>
          </cell>
          <cell r="L2638" t="str">
            <v xml:space="preserve"> </v>
          </cell>
          <cell r="M2638" t="str">
            <v xml:space="preserve"> </v>
          </cell>
          <cell r="N2638">
            <v>0</v>
          </cell>
          <cell r="O2638" t="str">
            <v xml:space="preserve"> </v>
          </cell>
          <cell r="P2638">
            <v>0</v>
          </cell>
          <cell r="Q2638">
            <v>0</v>
          </cell>
          <cell r="R2638" t="str">
            <v xml:space="preserve"> </v>
          </cell>
          <cell r="S2638" t="str">
            <v xml:space="preserve"> </v>
          </cell>
        </row>
        <row r="2639">
          <cell r="B2639">
            <v>311080</v>
          </cell>
          <cell r="C2639" t="str">
            <v>UnrzdGasLossesTempRestrHSD</v>
          </cell>
          <cell r="D2639" t="str">
            <v>UnrzdGas85</v>
          </cell>
          <cell r="E2639">
            <v>367</v>
          </cell>
          <cell r="F2639" t="str">
            <v>A</v>
          </cell>
          <cell r="G2639" t="str">
            <v>Q</v>
          </cell>
          <cell r="H2639" t="str">
            <v>N</v>
          </cell>
          <cell r="I2639" t="str">
            <v>LNA</v>
          </cell>
          <cell r="J2639">
            <v>0</v>
          </cell>
          <cell r="K2639">
            <v>0</v>
          </cell>
          <cell r="L2639" t="str">
            <v xml:space="preserve"> </v>
          </cell>
          <cell r="M2639" t="str">
            <v xml:space="preserve"> </v>
          </cell>
          <cell r="N2639">
            <v>0</v>
          </cell>
          <cell r="O2639" t="str">
            <v xml:space="preserve"> </v>
          </cell>
          <cell r="P2639">
            <v>0</v>
          </cell>
          <cell r="Q2639">
            <v>0</v>
          </cell>
          <cell r="R2639" t="str">
            <v xml:space="preserve"> </v>
          </cell>
          <cell r="S2639" t="str">
            <v xml:space="preserve"> </v>
          </cell>
        </row>
        <row r="2640">
          <cell r="B2640">
            <v>311081</v>
          </cell>
          <cell r="C2640" t="str">
            <v>RealizedGasLossesTempRestrHSD</v>
          </cell>
          <cell r="D2640" t="str">
            <v>Realized76</v>
          </cell>
          <cell r="E2640">
            <v>367</v>
          </cell>
          <cell r="F2640" t="str">
            <v>A</v>
          </cell>
          <cell r="G2640" t="str">
            <v>Q</v>
          </cell>
          <cell r="H2640" t="str">
            <v>N</v>
          </cell>
          <cell r="I2640" t="str">
            <v>LNA</v>
          </cell>
          <cell r="J2640">
            <v>0</v>
          </cell>
          <cell r="K2640">
            <v>0</v>
          </cell>
          <cell r="L2640" t="str">
            <v xml:space="preserve"> </v>
          </cell>
          <cell r="M2640" t="str">
            <v xml:space="preserve"> </v>
          </cell>
          <cell r="N2640">
            <v>0</v>
          </cell>
          <cell r="O2640" t="str">
            <v xml:space="preserve"> </v>
          </cell>
          <cell r="P2640">
            <v>0</v>
          </cell>
          <cell r="Q2640">
            <v>0</v>
          </cell>
          <cell r="R2640" t="str">
            <v xml:space="preserve"> </v>
          </cell>
          <cell r="S2640" t="str">
            <v xml:space="preserve"> </v>
          </cell>
        </row>
        <row r="2641">
          <cell r="B2641">
            <v>311085</v>
          </cell>
          <cell r="C2641" t="str">
            <v>Temp Restricted Other</v>
          </cell>
          <cell r="D2641" t="str">
            <v>Temp Res91</v>
          </cell>
          <cell r="E2641">
            <v>367</v>
          </cell>
          <cell r="F2641" t="str">
            <v>A</v>
          </cell>
          <cell r="G2641" t="str">
            <v>Q</v>
          </cell>
          <cell r="H2641" t="str">
            <v>N</v>
          </cell>
          <cell r="I2641" t="str">
            <v>LNA</v>
          </cell>
          <cell r="J2641">
            <v>0</v>
          </cell>
          <cell r="K2641">
            <v>0</v>
          </cell>
          <cell r="L2641" t="str">
            <v xml:space="preserve"> </v>
          </cell>
          <cell r="M2641" t="str">
            <v xml:space="preserve"> </v>
          </cell>
          <cell r="N2641">
            <v>0</v>
          </cell>
          <cell r="O2641" t="str">
            <v xml:space="preserve"> </v>
          </cell>
          <cell r="P2641">
            <v>0</v>
          </cell>
          <cell r="Q2641">
            <v>0</v>
          </cell>
          <cell r="R2641" t="str">
            <v xml:space="preserve"> </v>
          </cell>
          <cell r="S2641" t="str">
            <v xml:space="preserve"> </v>
          </cell>
        </row>
        <row r="2642">
          <cell r="B2642">
            <v>311090</v>
          </cell>
          <cell r="C2642" t="str">
            <v>TemporarilyRestrictedActivity</v>
          </cell>
          <cell r="D2642" t="str">
            <v>Temporar18</v>
          </cell>
          <cell r="E2642">
            <v>367</v>
          </cell>
          <cell r="F2642" t="str">
            <v>A</v>
          </cell>
          <cell r="G2642" t="str">
            <v>Q</v>
          </cell>
          <cell r="H2642" t="str">
            <v>N</v>
          </cell>
          <cell r="I2642" t="str">
            <v>LNA</v>
          </cell>
          <cell r="J2642">
            <v>0</v>
          </cell>
          <cell r="K2642">
            <v>0</v>
          </cell>
          <cell r="L2642" t="str">
            <v xml:space="preserve"> </v>
          </cell>
          <cell r="M2642" t="str">
            <v xml:space="preserve"> </v>
          </cell>
          <cell r="N2642">
            <v>0</v>
          </cell>
          <cell r="O2642" t="str">
            <v xml:space="preserve"> </v>
          </cell>
          <cell r="P2642">
            <v>0</v>
          </cell>
          <cell r="Q2642">
            <v>0</v>
          </cell>
          <cell r="R2642" t="str">
            <v xml:space="preserve"> </v>
          </cell>
          <cell r="S2642" t="str">
            <v xml:space="preserve"> </v>
          </cell>
        </row>
        <row r="2643">
          <cell r="B2643">
            <v>311095</v>
          </cell>
          <cell r="C2643" t="str">
            <v>Temp Restricted Annuity Income</v>
          </cell>
          <cell r="D2643" t="str">
            <v>Temp Res92</v>
          </cell>
          <cell r="E2643">
            <v>367</v>
          </cell>
          <cell r="F2643" t="str">
            <v>A</v>
          </cell>
          <cell r="G2643" t="str">
            <v>Q</v>
          </cell>
          <cell r="H2643" t="str">
            <v>N</v>
          </cell>
          <cell r="I2643" t="str">
            <v>LNA</v>
          </cell>
          <cell r="J2643">
            <v>0</v>
          </cell>
          <cell r="K2643">
            <v>0</v>
          </cell>
          <cell r="L2643" t="str">
            <v xml:space="preserve"> </v>
          </cell>
          <cell r="M2643" t="str">
            <v xml:space="preserve"> </v>
          </cell>
          <cell r="N2643">
            <v>0</v>
          </cell>
          <cell r="O2643" t="str">
            <v xml:space="preserve"> </v>
          </cell>
          <cell r="P2643">
            <v>0</v>
          </cell>
          <cell r="Q2643">
            <v>0</v>
          </cell>
          <cell r="R2643" t="str">
            <v xml:space="preserve"> </v>
          </cell>
          <cell r="S2643" t="str">
            <v xml:space="preserve"> </v>
          </cell>
        </row>
        <row r="2644">
          <cell r="B2644">
            <v>311100</v>
          </cell>
          <cell r="C2644" t="str">
            <v>Temp Restricted SJH Auxiliary</v>
          </cell>
          <cell r="D2644" t="str">
            <v>Temp Res93</v>
          </cell>
          <cell r="E2644">
            <v>367</v>
          </cell>
          <cell r="F2644" t="str">
            <v>A</v>
          </cell>
          <cell r="G2644" t="str">
            <v>Q</v>
          </cell>
          <cell r="H2644" t="str">
            <v>N</v>
          </cell>
          <cell r="I2644" t="str">
            <v>LNA</v>
          </cell>
          <cell r="J2644">
            <v>0</v>
          </cell>
          <cell r="K2644">
            <v>0</v>
          </cell>
          <cell r="L2644" t="str">
            <v xml:space="preserve"> </v>
          </cell>
          <cell r="M2644" t="str">
            <v xml:space="preserve"> </v>
          </cell>
          <cell r="N2644">
            <v>0</v>
          </cell>
          <cell r="O2644" t="str">
            <v xml:space="preserve"> </v>
          </cell>
          <cell r="P2644">
            <v>0</v>
          </cell>
          <cell r="Q2644">
            <v>0</v>
          </cell>
          <cell r="R2644" t="str">
            <v xml:space="preserve"> </v>
          </cell>
          <cell r="S2644" t="str">
            <v xml:space="preserve"> </v>
          </cell>
        </row>
        <row r="2645">
          <cell r="B2645">
            <v>311105</v>
          </cell>
          <cell r="C2645" t="str">
            <v>Temp Restricted SJH Pharmacy</v>
          </cell>
          <cell r="D2645" t="str">
            <v>Temp Res94</v>
          </cell>
          <cell r="E2645">
            <v>367</v>
          </cell>
          <cell r="F2645" t="str">
            <v>A</v>
          </cell>
          <cell r="G2645" t="str">
            <v>Q</v>
          </cell>
          <cell r="H2645" t="str">
            <v>N</v>
          </cell>
          <cell r="I2645" t="str">
            <v>LNA</v>
          </cell>
          <cell r="J2645">
            <v>0</v>
          </cell>
          <cell r="K2645">
            <v>0</v>
          </cell>
          <cell r="L2645" t="str">
            <v xml:space="preserve"> </v>
          </cell>
          <cell r="M2645" t="str">
            <v xml:space="preserve"> </v>
          </cell>
          <cell r="N2645">
            <v>0</v>
          </cell>
          <cell r="O2645" t="str">
            <v xml:space="preserve"> </v>
          </cell>
          <cell r="P2645">
            <v>0</v>
          </cell>
          <cell r="Q2645">
            <v>0</v>
          </cell>
          <cell r="R2645" t="str">
            <v xml:space="preserve"> </v>
          </cell>
          <cell r="S2645" t="str">
            <v xml:space="preserve"> </v>
          </cell>
        </row>
        <row r="2646">
          <cell r="B2646">
            <v>311110</v>
          </cell>
          <cell r="C2646" t="str">
            <v>Temp Restricted SMH Auxiliary</v>
          </cell>
          <cell r="D2646" t="str">
            <v>Temp Res95</v>
          </cell>
          <cell r="E2646">
            <v>367</v>
          </cell>
          <cell r="F2646" t="str">
            <v>A</v>
          </cell>
          <cell r="G2646" t="str">
            <v>Q</v>
          </cell>
          <cell r="H2646" t="str">
            <v>N</v>
          </cell>
          <cell r="I2646" t="str">
            <v>LNA</v>
          </cell>
          <cell r="J2646">
            <v>0</v>
          </cell>
          <cell r="K2646">
            <v>0</v>
          </cell>
          <cell r="L2646" t="str">
            <v xml:space="preserve"> </v>
          </cell>
          <cell r="M2646" t="str">
            <v xml:space="preserve"> </v>
          </cell>
          <cell r="N2646">
            <v>0</v>
          </cell>
          <cell r="O2646" t="str">
            <v xml:space="preserve"> </v>
          </cell>
          <cell r="P2646">
            <v>0</v>
          </cell>
          <cell r="Q2646">
            <v>0</v>
          </cell>
          <cell r="R2646" t="str">
            <v xml:space="preserve"> </v>
          </cell>
          <cell r="S2646" t="str">
            <v xml:space="preserve"> </v>
          </cell>
        </row>
        <row r="2647">
          <cell r="B2647">
            <v>311115</v>
          </cell>
          <cell r="C2647" t="str">
            <v>TempRestrictBankAcctRescueFund</v>
          </cell>
          <cell r="D2647" t="str">
            <v>TempRst17</v>
          </cell>
          <cell r="E2647">
            <v>367</v>
          </cell>
          <cell r="F2647" t="str">
            <v>A</v>
          </cell>
          <cell r="G2647" t="str">
            <v>Q</v>
          </cell>
          <cell r="H2647" t="str">
            <v>N</v>
          </cell>
          <cell r="I2647" t="str">
            <v>LNA</v>
          </cell>
          <cell r="J2647">
            <v>0</v>
          </cell>
          <cell r="K2647">
            <v>0</v>
          </cell>
          <cell r="L2647" t="str">
            <v xml:space="preserve"> </v>
          </cell>
          <cell r="M2647" t="str">
            <v xml:space="preserve"> </v>
          </cell>
          <cell r="N2647">
            <v>0</v>
          </cell>
          <cell r="O2647" t="str">
            <v xml:space="preserve"> </v>
          </cell>
          <cell r="P2647">
            <v>0</v>
          </cell>
          <cell r="Q2647">
            <v>0</v>
          </cell>
          <cell r="R2647" t="str">
            <v xml:space="preserve"> </v>
          </cell>
          <cell r="S2647" t="str">
            <v xml:space="preserve"> </v>
          </cell>
        </row>
        <row r="2648">
          <cell r="B2648">
            <v>311120</v>
          </cell>
          <cell r="C2648" t="str">
            <v>TempRestrictCHNNursingEquip</v>
          </cell>
          <cell r="D2648" t="str">
            <v>TempRst18</v>
          </cell>
          <cell r="E2648">
            <v>367</v>
          </cell>
          <cell r="F2648" t="str">
            <v>A</v>
          </cell>
          <cell r="G2648" t="str">
            <v>Q</v>
          </cell>
          <cell r="H2648" t="str">
            <v>N</v>
          </cell>
          <cell r="I2648" t="str">
            <v>LNA</v>
          </cell>
          <cell r="J2648">
            <v>0</v>
          </cell>
          <cell r="K2648">
            <v>0</v>
          </cell>
          <cell r="L2648" t="str">
            <v xml:space="preserve"> </v>
          </cell>
          <cell r="M2648" t="str">
            <v xml:space="preserve"> </v>
          </cell>
          <cell r="N2648">
            <v>0</v>
          </cell>
          <cell r="O2648" t="str">
            <v xml:space="preserve"> </v>
          </cell>
          <cell r="P2648">
            <v>0</v>
          </cell>
          <cell r="Q2648">
            <v>0</v>
          </cell>
          <cell r="R2648" t="str">
            <v xml:space="preserve"> </v>
          </cell>
          <cell r="S2648" t="str">
            <v xml:space="preserve"> </v>
          </cell>
        </row>
        <row r="2649">
          <cell r="B2649">
            <v>311125</v>
          </cell>
          <cell r="C2649" t="str">
            <v>TempRestrictCHNTUSaludHotline</v>
          </cell>
          <cell r="D2649" t="str">
            <v>TempRst19</v>
          </cell>
          <cell r="E2649">
            <v>367</v>
          </cell>
          <cell r="F2649" t="str">
            <v>A</v>
          </cell>
          <cell r="G2649" t="str">
            <v>Q</v>
          </cell>
          <cell r="H2649" t="str">
            <v>N</v>
          </cell>
          <cell r="I2649" t="str">
            <v>LNA</v>
          </cell>
          <cell r="J2649">
            <v>0</v>
          </cell>
          <cell r="K2649">
            <v>0</v>
          </cell>
          <cell r="L2649" t="str">
            <v xml:space="preserve"> </v>
          </cell>
          <cell r="M2649" t="str">
            <v xml:space="preserve"> </v>
          </cell>
          <cell r="N2649">
            <v>0</v>
          </cell>
          <cell r="O2649" t="str">
            <v xml:space="preserve"> </v>
          </cell>
          <cell r="P2649">
            <v>0</v>
          </cell>
          <cell r="Q2649">
            <v>0</v>
          </cell>
          <cell r="R2649" t="str">
            <v xml:space="preserve"> </v>
          </cell>
          <cell r="S2649" t="str">
            <v xml:space="preserve"> </v>
          </cell>
        </row>
        <row r="2650">
          <cell r="B2650">
            <v>311130</v>
          </cell>
          <cell r="C2650" t="str">
            <v>TempRestrictedAnnutiyPrincipal</v>
          </cell>
          <cell r="D2650" t="str">
            <v>TempRst20</v>
          </cell>
          <cell r="E2650">
            <v>367</v>
          </cell>
          <cell r="F2650" t="str">
            <v>A</v>
          </cell>
          <cell r="G2650" t="str">
            <v>Q</v>
          </cell>
          <cell r="H2650" t="str">
            <v>N</v>
          </cell>
          <cell r="I2650" t="str">
            <v>LNA</v>
          </cell>
          <cell r="J2650">
            <v>0</v>
          </cell>
          <cell r="K2650">
            <v>0</v>
          </cell>
          <cell r="L2650" t="str">
            <v xml:space="preserve"> </v>
          </cell>
          <cell r="M2650" t="str">
            <v xml:space="preserve"> </v>
          </cell>
          <cell r="N2650">
            <v>0</v>
          </cell>
          <cell r="O2650" t="str">
            <v xml:space="preserve"> </v>
          </cell>
          <cell r="P2650">
            <v>0</v>
          </cell>
          <cell r="Q2650">
            <v>0</v>
          </cell>
          <cell r="R2650" t="str">
            <v xml:space="preserve"> </v>
          </cell>
          <cell r="S2650" t="str">
            <v xml:space="preserve"> </v>
          </cell>
        </row>
        <row r="2651">
          <cell r="B2651">
            <v>311135</v>
          </cell>
          <cell r="C2651" t="str">
            <v>TempRestrictedCHNEmergencyDept</v>
          </cell>
          <cell r="D2651" t="str">
            <v>TempRst21</v>
          </cell>
          <cell r="E2651">
            <v>367</v>
          </cell>
          <cell r="F2651" t="str">
            <v>A</v>
          </cell>
          <cell r="G2651" t="str">
            <v>Q</v>
          </cell>
          <cell r="H2651" t="str">
            <v>N</v>
          </cell>
          <cell r="I2651" t="str">
            <v>LNA</v>
          </cell>
          <cell r="J2651">
            <v>0</v>
          </cell>
          <cell r="K2651">
            <v>0</v>
          </cell>
          <cell r="L2651" t="str">
            <v xml:space="preserve"> </v>
          </cell>
          <cell r="M2651" t="str">
            <v xml:space="preserve"> </v>
          </cell>
          <cell r="N2651">
            <v>0</v>
          </cell>
          <cell r="O2651" t="str">
            <v xml:space="preserve"> </v>
          </cell>
          <cell r="P2651">
            <v>0</v>
          </cell>
          <cell r="Q2651">
            <v>0</v>
          </cell>
          <cell r="R2651" t="str">
            <v xml:space="preserve"> </v>
          </cell>
          <cell r="S2651" t="str">
            <v xml:space="preserve"> </v>
          </cell>
        </row>
        <row r="2652">
          <cell r="B2652">
            <v>311140</v>
          </cell>
          <cell r="C2652" t="str">
            <v>TempRestrictedCHNFriendsinNeed</v>
          </cell>
          <cell r="D2652" t="str">
            <v>TempRst22</v>
          </cell>
          <cell r="E2652">
            <v>367</v>
          </cell>
          <cell r="F2652" t="str">
            <v>A</v>
          </cell>
          <cell r="G2652" t="str">
            <v>Q</v>
          </cell>
          <cell r="H2652" t="str">
            <v>N</v>
          </cell>
          <cell r="I2652" t="str">
            <v>LNA</v>
          </cell>
          <cell r="J2652">
            <v>0</v>
          </cell>
          <cell r="K2652">
            <v>0</v>
          </cell>
          <cell r="L2652" t="str">
            <v xml:space="preserve"> </v>
          </cell>
          <cell r="M2652" t="str">
            <v xml:space="preserve"> </v>
          </cell>
          <cell r="N2652">
            <v>0</v>
          </cell>
          <cell r="O2652" t="str">
            <v xml:space="preserve"> </v>
          </cell>
          <cell r="P2652">
            <v>0</v>
          </cell>
          <cell r="Q2652">
            <v>0</v>
          </cell>
          <cell r="R2652" t="str">
            <v xml:space="preserve"> </v>
          </cell>
          <cell r="S2652" t="str">
            <v xml:space="preserve"> </v>
          </cell>
        </row>
        <row r="2653">
          <cell r="B2653">
            <v>311145</v>
          </cell>
          <cell r="C2653" t="str">
            <v>TempRestrictedCHNHelpingHands</v>
          </cell>
          <cell r="D2653" t="str">
            <v>TempRst23</v>
          </cell>
          <cell r="E2653">
            <v>367</v>
          </cell>
          <cell r="F2653" t="str">
            <v>A</v>
          </cell>
          <cell r="G2653" t="str">
            <v>Q</v>
          </cell>
          <cell r="H2653" t="str">
            <v>N</v>
          </cell>
          <cell r="I2653" t="str">
            <v>LNA</v>
          </cell>
          <cell r="J2653">
            <v>0</v>
          </cell>
          <cell r="K2653">
            <v>0</v>
          </cell>
          <cell r="L2653" t="str">
            <v xml:space="preserve"> </v>
          </cell>
          <cell r="M2653" t="str">
            <v xml:space="preserve"> </v>
          </cell>
          <cell r="N2653">
            <v>0</v>
          </cell>
          <cell r="O2653" t="str">
            <v xml:space="preserve"> </v>
          </cell>
          <cell r="P2653">
            <v>0</v>
          </cell>
          <cell r="Q2653">
            <v>0</v>
          </cell>
          <cell r="R2653" t="str">
            <v xml:space="preserve"> </v>
          </cell>
          <cell r="S2653" t="str">
            <v xml:space="preserve"> </v>
          </cell>
        </row>
        <row r="2654">
          <cell r="B2654">
            <v>311150</v>
          </cell>
          <cell r="C2654" t="str">
            <v>TempRestrictedCHNRescueFund</v>
          </cell>
          <cell r="D2654" t="str">
            <v>TempRst24</v>
          </cell>
          <cell r="E2654">
            <v>367</v>
          </cell>
          <cell r="F2654" t="str">
            <v>A</v>
          </cell>
          <cell r="G2654" t="str">
            <v>Q</v>
          </cell>
          <cell r="H2654" t="str">
            <v>N</v>
          </cell>
          <cell r="I2654" t="str">
            <v>LNA</v>
          </cell>
          <cell r="J2654">
            <v>0</v>
          </cell>
          <cell r="K2654">
            <v>0</v>
          </cell>
          <cell r="L2654" t="str">
            <v xml:space="preserve"> </v>
          </cell>
          <cell r="M2654" t="str">
            <v xml:space="preserve"> </v>
          </cell>
          <cell r="N2654">
            <v>0</v>
          </cell>
          <cell r="O2654" t="str">
            <v xml:space="preserve"> </v>
          </cell>
          <cell r="P2654">
            <v>0</v>
          </cell>
          <cell r="Q2654">
            <v>0</v>
          </cell>
          <cell r="R2654" t="str">
            <v xml:space="preserve"> </v>
          </cell>
          <cell r="S2654" t="str">
            <v xml:space="preserve"> </v>
          </cell>
        </row>
        <row r="2655">
          <cell r="B2655">
            <v>311155</v>
          </cell>
          <cell r="C2655" t="str">
            <v>TempRestrictedSJHClinicalLab</v>
          </cell>
          <cell r="D2655" t="str">
            <v>TempRst25</v>
          </cell>
          <cell r="E2655">
            <v>367</v>
          </cell>
          <cell r="F2655" t="str">
            <v>A</v>
          </cell>
          <cell r="G2655" t="str">
            <v>Q</v>
          </cell>
          <cell r="H2655" t="str">
            <v>N</v>
          </cell>
          <cell r="I2655" t="str">
            <v>LNA</v>
          </cell>
          <cell r="J2655">
            <v>0</v>
          </cell>
          <cell r="K2655">
            <v>0</v>
          </cell>
          <cell r="L2655" t="str">
            <v xml:space="preserve"> </v>
          </cell>
          <cell r="M2655" t="str">
            <v xml:space="preserve"> </v>
          </cell>
          <cell r="N2655">
            <v>0</v>
          </cell>
          <cell r="O2655" t="str">
            <v xml:space="preserve"> </v>
          </cell>
          <cell r="P2655">
            <v>0</v>
          </cell>
          <cell r="Q2655">
            <v>0</v>
          </cell>
          <cell r="R2655" t="str">
            <v xml:space="preserve"> </v>
          </cell>
          <cell r="S2655" t="str">
            <v xml:space="preserve"> </v>
          </cell>
        </row>
        <row r="2656">
          <cell r="B2656">
            <v>311160</v>
          </cell>
          <cell r="C2656" t="str">
            <v>TempRestrictedSJHPPAuxiliary</v>
          </cell>
          <cell r="D2656" t="str">
            <v>TempRst26</v>
          </cell>
          <cell r="E2656">
            <v>367</v>
          </cell>
          <cell r="F2656" t="str">
            <v>A</v>
          </cell>
          <cell r="G2656" t="str">
            <v>Q</v>
          </cell>
          <cell r="H2656" t="str">
            <v>N</v>
          </cell>
          <cell r="I2656" t="str">
            <v>LNA</v>
          </cell>
          <cell r="J2656">
            <v>0</v>
          </cell>
          <cell r="K2656">
            <v>0</v>
          </cell>
          <cell r="L2656" t="str">
            <v xml:space="preserve"> </v>
          </cell>
          <cell r="M2656" t="str">
            <v xml:space="preserve"> </v>
          </cell>
          <cell r="N2656">
            <v>0</v>
          </cell>
          <cell r="O2656" t="str">
            <v xml:space="preserve"> </v>
          </cell>
          <cell r="P2656">
            <v>0</v>
          </cell>
          <cell r="Q2656">
            <v>0</v>
          </cell>
          <cell r="R2656" t="str">
            <v xml:space="preserve"> </v>
          </cell>
          <cell r="S2656" t="str">
            <v xml:space="preserve"> </v>
          </cell>
        </row>
        <row r="2657">
          <cell r="B2657">
            <v>311165</v>
          </cell>
          <cell r="C2657" t="str">
            <v>TempRestrictedSMHArtthatHeals</v>
          </cell>
          <cell r="D2657" t="str">
            <v>TempRst27</v>
          </cell>
          <cell r="E2657">
            <v>367</v>
          </cell>
          <cell r="F2657" t="str">
            <v>A</v>
          </cell>
          <cell r="G2657" t="str">
            <v>Q</v>
          </cell>
          <cell r="H2657" t="str">
            <v>N</v>
          </cell>
          <cell r="I2657" t="str">
            <v>LNA</v>
          </cell>
          <cell r="J2657">
            <v>0</v>
          </cell>
          <cell r="K2657">
            <v>0</v>
          </cell>
          <cell r="L2657" t="str">
            <v xml:space="preserve"> </v>
          </cell>
          <cell r="M2657" t="str">
            <v xml:space="preserve"> </v>
          </cell>
          <cell r="N2657">
            <v>0</v>
          </cell>
          <cell r="O2657" t="str">
            <v xml:space="preserve"> </v>
          </cell>
          <cell r="P2657">
            <v>0</v>
          </cell>
          <cell r="Q2657">
            <v>0</v>
          </cell>
          <cell r="R2657" t="str">
            <v xml:space="preserve"> </v>
          </cell>
          <cell r="S2657" t="str">
            <v xml:space="preserve"> </v>
          </cell>
        </row>
        <row r="2658">
          <cell r="B2658">
            <v>311170</v>
          </cell>
          <cell r="C2658" t="str">
            <v>TempRestrictedSMHConventRoof</v>
          </cell>
          <cell r="D2658" t="str">
            <v>TempRst28</v>
          </cell>
          <cell r="E2658">
            <v>367</v>
          </cell>
          <cell r="F2658" t="str">
            <v>A</v>
          </cell>
          <cell r="G2658" t="str">
            <v>Q</v>
          </cell>
          <cell r="H2658" t="str">
            <v>N</v>
          </cell>
          <cell r="I2658" t="str">
            <v>LNA</v>
          </cell>
          <cell r="J2658">
            <v>0</v>
          </cell>
          <cell r="K2658">
            <v>0</v>
          </cell>
          <cell r="L2658" t="str">
            <v xml:space="preserve"> </v>
          </cell>
          <cell r="M2658" t="str">
            <v xml:space="preserve"> </v>
          </cell>
          <cell r="N2658">
            <v>0</v>
          </cell>
          <cell r="O2658" t="str">
            <v xml:space="preserve"> </v>
          </cell>
          <cell r="P2658">
            <v>0</v>
          </cell>
          <cell r="Q2658">
            <v>0</v>
          </cell>
          <cell r="R2658" t="str">
            <v xml:space="preserve"> </v>
          </cell>
          <cell r="S2658" t="str">
            <v xml:space="preserve"> </v>
          </cell>
        </row>
        <row r="2659">
          <cell r="B2659">
            <v>311175</v>
          </cell>
          <cell r="C2659" t="str">
            <v>TempRestrictedSMHEDLearningLab</v>
          </cell>
          <cell r="D2659" t="str">
            <v>TempRst29</v>
          </cell>
          <cell r="E2659">
            <v>367</v>
          </cell>
          <cell r="F2659" t="str">
            <v>A</v>
          </cell>
          <cell r="G2659" t="str">
            <v>Q</v>
          </cell>
          <cell r="H2659" t="str">
            <v>N</v>
          </cell>
          <cell r="I2659" t="str">
            <v>LNA</v>
          </cell>
          <cell r="J2659">
            <v>0</v>
          </cell>
          <cell r="K2659">
            <v>0</v>
          </cell>
          <cell r="L2659" t="str">
            <v xml:space="preserve"> </v>
          </cell>
          <cell r="M2659" t="str">
            <v xml:space="preserve"> </v>
          </cell>
          <cell r="N2659">
            <v>0</v>
          </cell>
          <cell r="O2659" t="str">
            <v xml:space="preserve"> </v>
          </cell>
          <cell r="P2659">
            <v>0</v>
          </cell>
          <cell r="Q2659">
            <v>0</v>
          </cell>
          <cell r="R2659" t="str">
            <v xml:space="preserve"> </v>
          </cell>
          <cell r="S2659" t="str">
            <v xml:space="preserve"> </v>
          </cell>
        </row>
        <row r="2660">
          <cell r="B2660">
            <v>311180</v>
          </cell>
          <cell r="C2660" t="str">
            <v>TempRestrictedSMHPPAuxiliary</v>
          </cell>
          <cell r="D2660" t="str">
            <v>TempRst30</v>
          </cell>
          <cell r="E2660">
            <v>367</v>
          </cell>
          <cell r="F2660" t="str">
            <v>A</v>
          </cell>
          <cell r="G2660" t="str">
            <v>Q</v>
          </cell>
          <cell r="H2660" t="str">
            <v>N</v>
          </cell>
          <cell r="I2660" t="str">
            <v>LNA</v>
          </cell>
          <cell r="J2660">
            <v>0</v>
          </cell>
          <cell r="K2660">
            <v>0</v>
          </cell>
          <cell r="L2660" t="str">
            <v xml:space="preserve"> </v>
          </cell>
          <cell r="M2660" t="str">
            <v xml:space="preserve"> </v>
          </cell>
          <cell r="N2660">
            <v>0</v>
          </cell>
          <cell r="O2660" t="str">
            <v xml:space="preserve"> </v>
          </cell>
          <cell r="P2660">
            <v>0</v>
          </cell>
          <cell r="Q2660">
            <v>0</v>
          </cell>
          <cell r="R2660" t="str">
            <v xml:space="preserve"> </v>
          </cell>
          <cell r="S2660" t="str">
            <v xml:space="preserve"> </v>
          </cell>
        </row>
        <row r="2661">
          <cell r="B2661">
            <v>311185</v>
          </cell>
          <cell r="C2661" t="str">
            <v>TempRestrictedUnitrustDrawsSJF</v>
          </cell>
          <cell r="D2661" t="str">
            <v>TempRst31</v>
          </cell>
          <cell r="E2661">
            <v>367</v>
          </cell>
          <cell r="F2661" t="str">
            <v>A</v>
          </cell>
          <cell r="G2661" t="str">
            <v>Q</v>
          </cell>
          <cell r="H2661" t="str">
            <v>N</v>
          </cell>
          <cell r="I2661" t="str">
            <v>LNA</v>
          </cell>
          <cell r="J2661">
            <v>0</v>
          </cell>
          <cell r="K2661">
            <v>0</v>
          </cell>
          <cell r="L2661" t="str">
            <v xml:space="preserve"> </v>
          </cell>
          <cell r="M2661" t="str">
            <v xml:space="preserve"> </v>
          </cell>
          <cell r="N2661">
            <v>0</v>
          </cell>
          <cell r="O2661" t="str">
            <v xml:space="preserve"> </v>
          </cell>
          <cell r="P2661">
            <v>0</v>
          </cell>
          <cell r="Q2661">
            <v>0</v>
          </cell>
          <cell r="R2661" t="str">
            <v xml:space="preserve"> </v>
          </cell>
          <cell r="S2661" t="str">
            <v xml:space="preserve"> </v>
          </cell>
        </row>
        <row r="2662">
          <cell r="B2662">
            <v>311190</v>
          </cell>
          <cell r="C2662" t="str">
            <v>TempRestrictedUnitrustDrawsSMF</v>
          </cell>
          <cell r="D2662" t="str">
            <v>TempRst32</v>
          </cell>
          <cell r="E2662">
            <v>367</v>
          </cell>
          <cell r="F2662" t="str">
            <v>A</v>
          </cell>
          <cell r="G2662" t="str">
            <v>Q</v>
          </cell>
          <cell r="H2662" t="str">
            <v>N</v>
          </cell>
          <cell r="I2662" t="str">
            <v>LNA</v>
          </cell>
          <cell r="J2662">
            <v>0</v>
          </cell>
          <cell r="K2662">
            <v>0</v>
          </cell>
          <cell r="L2662" t="str">
            <v xml:space="preserve"> </v>
          </cell>
          <cell r="M2662" t="str">
            <v xml:space="preserve"> </v>
          </cell>
          <cell r="N2662">
            <v>0</v>
          </cell>
          <cell r="O2662" t="str">
            <v xml:space="preserve"> </v>
          </cell>
          <cell r="P2662">
            <v>0</v>
          </cell>
          <cell r="Q2662">
            <v>0</v>
          </cell>
          <cell r="R2662" t="str">
            <v xml:space="preserve"> </v>
          </cell>
          <cell r="S2662" t="str">
            <v xml:space="preserve"> </v>
          </cell>
        </row>
        <row r="2663">
          <cell r="B2663">
            <v>311195</v>
          </cell>
          <cell r="C2663" t="str">
            <v>TempRestrictedUnitrustFeesSJF</v>
          </cell>
          <cell r="D2663" t="str">
            <v>TempRst33</v>
          </cell>
          <cell r="E2663">
            <v>367</v>
          </cell>
          <cell r="F2663" t="str">
            <v>A</v>
          </cell>
          <cell r="G2663" t="str">
            <v>Q</v>
          </cell>
          <cell r="H2663" t="str">
            <v>N</v>
          </cell>
          <cell r="I2663" t="str">
            <v>LNA</v>
          </cell>
          <cell r="J2663">
            <v>0</v>
          </cell>
          <cell r="K2663">
            <v>0</v>
          </cell>
          <cell r="L2663" t="str">
            <v xml:space="preserve"> </v>
          </cell>
          <cell r="M2663" t="str">
            <v xml:space="preserve"> </v>
          </cell>
          <cell r="N2663">
            <v>0</v>
          </cell>
          <cell r="O2663" t="str">
            <v xml:space="preserve"> </v>
          </cell>
          <cell r="P2663">
            <v>0</v>
          </cell>
          <cell r="Q2663">
            <v>0</v>
          </cell>
          <cell r="R2663" t="str">
            <v xml:space="preserve"> </v>
          </cell>
          <cell r="S2663" t="str">
            <v xml:space="preserve"> </v>
          </cell>
        </row>
        <row r="2664">
          <cell r="B2664">
            <v>311200</v>
          </cell>
          <cell r="C2664" t="str">
            <v>TempRestrictedUnitrustFeesSMF</v>
          </cell>
          <cell r="D2664" t="str">
            <v>TempRst34</v>
          </cell>
          <cell r="E2664">
            <v>367</v>
          </cell>
          <cell r="F2664" t="str">
            <v>A</v>
          </cell>
          <cell r="G2664" t="str">
            <v>Q</v>
          </cell>
          <cell r="H2664" t="str">
            <v>N</v>
          </cell>
          <cell r="I2664" t="str">
            <v>LNA</v>
          </cell>
          <cell r="J2664">
            <v>0</v>
          </cell>
          <cell r="K2664">
            <v>0</v>
          </cell>
          <cell r="L2664" t="str">
            <v xml:space="preserve"> </v>
          </cell>
          <cell r="M2664" t="str">
            <v xml:space="preserve"> </v>
          </cell>
          <cell r="N2664">
            <v>0</v>
          </cell>
          <cell r="O2664" t="str">
            <v xml:space="preserve"> </v>
          </cell>
          <cell r="P2664">
            <v>0</v>
          </cell>
          <cell r="Q2664">
            <v>0</v>
          </cell>
          <cell r="R2664" t="str">
            <v xml:space="preserve"> </v>
          </cell>
          <cell r="S2664" t="str">
            <v xml:space="preserve"> </v>
          </cell>
        </row>
        <row r="2665">
          <cell r="B2665">
            <v>311205</v>
          </cell>
          <cell r="C2665" t="str">
            <v>TempRestrictEndwmntFundBalSJF</v>
          </cell>
          <cell r="D2665" t="str">
            <v>TempRst35</v>
          </cell>
          <cell r="E2665">
            <v>367</v>
          </cell>
          <cell r="F2665" t="str">
            <v>A</v>
          </cell>
          <cell r="G2665" t="str">
            <v>Q</v>
          </cell>
          <cell r="H2665" t="str">
            <v>N</v>
          </cell>
          <cell r="I2665" t="str">
            <v>LNA</v>
          </cell>
          <cell r="J2665">
            <v>0</v>
          </cell>
          <cell r="K2665">
            <v>0</v>
          </cell>
          <cell r="L2665" t="str">
            <v xml:space="preserve"> </v>
          </cell>
          <cell r="M2665" t="str">
            <v xml:space="preserve"> </v>
          </cell>
          <cell r="N2665">
            <v>0</v>
          </cell>
          <cell r="O2665" t="str">
            <v xml:space="preserve"> </v>
          </cell>
          <cell r="P2665">
            <v>0</v>
          </cell>
          <cell r="Q2665">
            <v>0</v>
          </cell>
          <cell r="R2665" t="str">
            <v xml:space="preserve"> </v>
          </cell>
          <cell r="S2665" t="str">
            <v xml:space="preserve"> </v>
          </cell>
        </row>
        <row r="2666">
          <cell r="B2666">
            <v>311210</v>
          </cell>
          <cell r="C2666" t="str">
            <v>TempRestrictEndwmntFundBalSMF</v>
          </cell>
          <cell r="D2666" t="str">
            <v>TempRst36</v>
          </cell>
          <cell r="E2666">
            <v>367</v>
          </cell>
          <cell r="F2666" t="str">
            <v>A</v>
          </cell>
          <cell r="G2666" t="str">
            <v>Q</v>
          </cell>
          <cell r="H2666" t="str">
            <v>N</v>
          </cell>
          <cell r="I2666" t="str">
            <v>LNA</v>
          </cell>
          <cell r="J2666">
            <v>0</v>
          </cell>
          <cell r="K2666">
            <v>0</v>
          </cell>
          <cell r="L2666" t="str">
            <v xml:space="preserve"> </v>
          </cell>
          <cell r="M2666" t="str">
            <v xml:space="preserve"> </v>
          </cell>
          <cell r="N2666">
            <v>0</v>
          </cell>
          <cell r="O2666" t="str">
            <v xml:space="preserve"> </v>
          </cell>
          <cell r="P2666">
            <v>0</v>
          </cell>
          <cell r="Q2666">
            <v>0</v>
          </cell>
          <cell r="R2666" t="str">
            <v xml:space="preserve"> </v>
          </cell>
          <cell r="S2666" t="str">
            <v xml:space="preserve"> </v>
          </cell>
        </row>
        <row r="2667">
          <cell r="B2667">
            <v>311215</v>
          </cell>
          <cell r="C2667" t="str">
            <v>TempRestrictHCHCapitalUAGrant</v>
          </cell>
          <cell r="D2667" t="str">
            <v>TempRst37</v>
          </cell>
          <cell r="E2667">
            <v>367</v>
          </cell>
          <cell r="F2667" t="str">
            <v>A</v>
          </cell>
          <cell r="G2667" t="str">
            <v>Q</v>
          </cell>
          <cell r="H2667" t="str">
            <v>N</v>
          </cell>
          <cell r="I2667" t="str">
            <v>LNA</v>
          </cell>
          <cell r="J2667">
            <v>0</v>
          </cell>
          <cell r="K2667">
            <v>0</v>
          </cell>
          <cell r="L2667" t="str">
            <v xml:space="preserve"> </v>
          </cell>
          <cell r="M2667" t="str">
            <v xml:space="preserve"> </v>
          </cell>
          <cell r="N2667">
            <v>0</v>
          </cell>
          <cell r="O2667" t="str">
            <v xml:space="preserve"> </v>
          </cell>
          <cell r="P2667">
            <v>0</v>
          </cell>
          <cell r="Q2667">
            <v>0</v>
          </cell>
          <cell r="R2667" t="str">
            <v xml:space="preserve"> </v>
          </cell>
          <cell r="S2667" t="str">
            <v xml:space="preserve"> </v>
          </cell>
        </row>
        <row r="2668">
          <cell r="B2668">
            <v>311220</v>
          </cell>
          <cell r="C2668" t="str">
            <v>TempRestrictHelpingHands</v>
          </cell>
          <cell r="D2668" t="str">
            <v>TempRst38</v>
          </cell>
          <cell r="E2668">
            <v>367</v>
          </cell>
          <cell r="F2668" t="str">
            <v>A</v>
          </cell>
          <cell r="G2668" t="str">
            <v>Q</v>
          </cell>
          <cell r="H2668" t="str">
            <v>N</v>
          </cell>
          <cell r="I2668" t="str">
            <v>LNA</v>
          </cell>
          <cell r="J2668">
            <v>0</v>
          </cell>
          <cell r="K2668">
            <v>0</v>
          </cell>
          <cell r="L2668" t="str">
            <v xml:space="preserve"> </v>
          </cell>
          <cell r="M2668" t="str">
            <v xml:space="preserve"> </v>
          </cell>
          <cell r="N2668">
            <v>0</v>
          </cell>
          <cell r="O2668" t="str">
            <v xml:space="preserve"> </v>
          </cell>
          <cell r="P2668">
            <v>0</v>
          </cell>
          <cell r="Q2668">
            <v>0</v>
          </cell>
          <cell r="R2668" t="str">
            <v xml:space="preserve"> </v>
          </cell>
          <cell r="S2668" t="str">
            <v xml:space="preserve"> </v>
          </cell>
        </row>
        <row r="2669">
          <cell r="B2669">
            <v>311225</v>
          </cell>
          <cell r="C2669" t="str">
            <v>TempRestrictSMHHospiceGeneral</v>
          </cell>
          <cell r="D2669" t="str">
            <v>TempRst39</v>
          </cell>
          <cell r="E2669">
            <v>367</v>
          </cell>
          <cell r="F2669" t="str">
            <v>A</v>
          </cell>
          <cell r="G2669" t="str">
            <v>Q</v>
          </cell>
          <cell r="H2669" t="str">
            <v>N</v>
          </cell>
          <cell r="I2669" t="str">
            <v>LNA</v>
          </cell>
          <cell r="J2669">
            <v>0</v>
          </cell>
          <cell r="K2669">
            <v>0</v>
          </cell>
          <cell r="L2669" t="str">
            <v xml:space="preserve"> </v>
          </cell>
          <cell r="M2669" t="str">
            <v xml:space="preserve"> </v>
          </cell>
          <cell r="N2669">
            <v>0</v>
          </cell>
          <cell r="O2669" t="str">
            <v xml:space="preserve"> </v>
          </cell>
          <cell r="P2669">
            <v>0</v>
          </cell>
          <cell r="Q2669">
            <v>0</v>
          </cell>
          <cell r="R2669" t="str">
            <v xml:space="preserve"> </v>
          </cell>
          <cell r="S2669" t="str">
            <v xml:space="preserve"> </v>
          </cell>
        </row>
        <row r="2670">
          <cell r="B2670">
            <v>311230</v>
          </cell>
          <cell r="C2670" t="str">
            <v>TempRestrictSMHSurgStaffLounge</v>
          </cell>
          <cell r="D2670" t="str">
            <v>TempRst40</v>
          </cell>
          <cell r="E2670">
            <v>367</v>
          </cell>
          <cell r="F2670" t="str">
            <v>A</v>
          </cell>
          <cell r="G2670" t="str">
            <v>Q</v>
          </cell>
          <cell r="H2670" t="str">
            <v>N</v>
          </cell>
          <cell r="I2670" t="str">
            <v>LNA</v>
          </cell>
          <cell r="J2670">
            <v>0</v>
          </cell>
          <cell r="K2670">
            <v>0</v>
          </cell>
          <cell r="L2670" t="str">
            <v xml:space="preserve"> </v>
          </cell>
          <cell r="M2670" t="str">
            <v xml:space="preserve"> </v>
          </cell>
          <cell r="N2670">
            <v>0</v>
          </cell>
          <cell r="O2670" t="str">
            <v xml:space="preserve"> </v>
          </cell>
          <cell r="P2670">
            <v>0</v>
          </cell>
          <cell r="Q2670">
            <v>0</v>
          </cell>
          <cell r="R2670" t="str">
            <v xml:space="preserve"> </v>
          </cell>
          <cell r="S2670" t="str">
            <v xml:space="preserve"> </v>
          </cell>
        </row>
        <row r="2671">
          <cell r="B2671">
            <v>311235</v>
          </cell>
          <cell r="C2671" t="str">
            <v>TempRestrictUnitrustFundBalSJF</v>
          </cell>
          <cell r="D2671" t="str">
            <v>TempRst41</v>
          </cell>
          <cell r="E2671">
            <v>367</v>
          </cell>
          <cell r="F2671" t="str">
            <v>A</v>
          </cell>
          <cell r="G2671" t="str">
            <v>Q</v>
          </cell>
          <cell r="H2671" t="str">
            <v>N</v>
          </cell>
          <cell r="I2671" t="str">
            <v>LNA</v>
          </cell>
          <cell r="J2671">
            <v>0</v>
          </cell>
          <cell r="K2671">
            <v>0</v>
          </cell>
          <cell r="L2671" t="str">
            <v xml:space="preserve"> </v>
          </cell>
          <cell r="M2671" t="str">
            <v xml:space="preserve"> </v>
          </cell>
          <cell r="N2671">
            <v>0</v>
          </cell>
          <cell r="O2671" t="str">
            <v xml:space="preserve"> </v>
          </cell>
          <cell r="P2671">
            <v>0</v>
          </cell>
          <cell r="Q2671">
            <v>0</v>
          </cell>
          <cell r="R2671" t="str">
            <v xml:space="preserve"> </v>
          </cell>
          <cell r="S2671" t="str">
            <v xml:space="preserve"> </v>
          </cell>
        </row>
        <row r="2672">
          <cell r="B2672">
            <v>311240</v>
          </cell>
          <cell r="C2672" t="str">
            <v>TempRestrictUnitrustFundBalSMF</v>
          </cell>
          <cell r="D2672" t="str">
            <v>TempRst42</v>
          </cell>
          <cell r="E2672">
            <v>367</v>
          </cell>
          <cell r="F2672" t="str">
            <v>A</v>
          </cell>
          <cell r="G2672" t="str">
            <v>Q</v>
          </cell>
          <cell r="H2672" t="str">
            <v>N</v>
          </cell>
          <cell r="I2672" t="str">
            <v>LNA</v>
          </cell>
          <cell r="J2672">
            <v>0</v>
          </cell>
          <cell r="K2672">
            <v>0</v>
          </cell>
          <cell r="L2672" t="str">
            <v xml:space="preserve"> </v>
          </cell>
          <cell r="M2672" t="str">
            <v xml:space="preserve"> </v>
          </cell>
          <cell r="N2672">
            <v>0</v>
          </cell>
          <cell r="O2672" t="str">
            <v xml:space="preserve"> </v>
          </cell>
          <cell r="P2672">
            <v>0</v>
          </cell>
          <cell r="Q2672">
            <v>0</v>
          </cell>
          <cell r="R2672" t="str">
            <v xml:space="preserve"> </v>
          </cell>
          <cell r="S2672" t="str">
            <v xml:space="preserve"> </v>
          </cell>
        </row>
        <row r="2673">
          <cell r="B2673">
            <v>311245</v>
          </cell>
          <cell r="C2673" t="str">
            <v>TmpRestrictBnkIntFeesRescueFnd</v>
          </cell>
          <cell r="D2673" t="str">
            <v>TmpRestric</v>
          </cell>
          <cell r="E2673">
            <v>367</v>
          </cell>
          <cell r="F2673" t="str">
            <v>A</v>
          </cell>
          <cell r="G2673" t="str">
            <v>Q</v>
          </cell>
          <cell r="H2673" t="str">
            <v>N</v>
          </cell>
          <cell r="I2673" t="str">
            <v>LNA</v>
          </cell>
          <cell r="J2673">
            <v>0</v>
          </cell>
          <cell r="K2673">
            <v>0</v>
          </cell>
          <cell r="L2673" t="str">
            <v xml:space="preserve"> </v>
          </cell>
          <cell r="M2673" t="str">
            <v xml:space="preserve"> </v>
          </cell>
          <cell r="N2673">
            <v>0</v>
          </cell>
          <cell r="O2673" t="str">
            <v xml:space="preserve"> </v>
          </cell>
          <cell r="P2673">
            <v>0</v>
          </cell>
          <cell r="Q2673">
            <v>0</v>
          </cell>
          <cell r="R2673" t="str">
            <v xml:space="preserve"> </v>
          </cell>
          <cell r="S2673" t="str">
            <v xml:space="preserve"> </v>
          </cell>
        </row>
        <row r="2674">
          <cell r="B2674">
            <v>311250</v>
          </cell>
          <cell r="C2674" t="str">
            <v>TmpRestrictCHNCommunityBenefit</v>
          </cell>
          <cell r="D2674" t="str">
            <v>TmpRestr46</v>
          </cell>
          <cell r="E2674">
            <v>367</v>
          </cell>
          <cell r="F2674" t="str">
            <v>A</v>
          </cell>
          <cell r="G2674" t="str">
            <v>Q</v>
          </cell>
          <cell r="H2674" t="str">
            <v>N</v>
          </cell>
          <cell r="I2674" t="str">
            <v>LNA</v>
          </cell>
          <cell r="J2674">
            <v>0</v>
          </cell>
          <cell r="K2674">
            <v>0</v>
          </cell>
          <cell r="L2674" t="str">
            <v xml:space="preserve"> </v>
          </cell>
          <cell r="M2674" t="str">
            <v xml:space="preserve"> </v>
          </cell>
          <cell r="N2674">
            <v>0</v>
          </cell>
          <cell r="O2674" t="str">
            <v xml:space="preserve"> </v>
          </cell>
          <cell r="P2674">
            <v>0</v>
          </cell>
          <cell r="Q2674">
            <v>0</v>
          </cell>
          <cell r="R2674" t="str">
            <v xml:space="preserve"> </v>
          </cell>
          <cell r="S2674" t="str">
            <v xml:space="preserve"> </v>
          </cell>
        </row>
        <row r="2675">
          <cell r="B2675">
            <v>311255</v>
          </cell>
          <cell r="C2675" t="str">
            <v>TmpRestrictCHNFdtnAnnualDinner</v>
          </cell>
          <cell r="D2675" t="str">
            <v>TmpRestr47</v>
          </cell>
          <cell r="E2675">
            <v>367</v>
          </cell>
          <cell r="F2675" t="str">
            <v>A</v>
          </cell>
          <cell r="G2675" t="str">
            <v>Q</v>
          </cell>
          <cell r="H2675" t="str">
            <v>N</v>
          </cell>
          <cell r="I2675" t="str">
            <v>LNA</v>
          </cell>
          <cell r="J2675">
            <v>0</v>
          </cell>
          <cell r="K2675">
            <v>0</v>
          </cell>
          <cell r="L2675" t="str">
            <v xml:space="preserve"> </v>
          </cell>
          <cell r="M2675" t="str">
            <v xml:space="preserve"> </v>
          </cell>
          <cell r="N2675">
            <v>0</v>
          </cell>
          <cell r="O2675" t="str">
            <v xml:space="preserve"> </v>
          </cell>
          <cell r="P2675">
            <v>0</v>
          </cell>
          <cell r="Q2675">
            <v>0</v>
          </cell>
          <cell r="R2675" t="str">
            <v xml:space="preserve"> </v>
          </cell>
          <cell r="S2675" t="str">
            <v xml:space="preserve"> </v>
          </cell>
        </row>
        <row r="2676">
          <cell r="B2676">
            <v>311260</v>
          </cell>
          <cell r="C2676" t="str">
            <v>TmpRestrictCHNLeaveNoOneBehind</v>
          </cell>
          <cell r="D2676" t="str">
            <v>TmpRestr48</v>
          </cell>
          <cell r="E2676">
            <v>367</v>
          </cell>
          <cell r="F2676" t="str">
            <v>A</v>
          </cell>
          <cell r="G2676" t="str">
            <v>Q</v>
          </cell>
          <cell r="H2676" t="str">
            <v>N</v>
          </cell>
          <cell r="I2676" t="str">
            <v>LNA</v>
          </cell>
          <cell r="J2676">
            <v>0</v>
          </cell>
          <cell r="K2676">
            <v>0</v>
          </cell>
          <cell r="L2676" t="str">
            <v xml:space="preserve"> </v>
          </cell>
          <cell r="M2676" t="str">
            <v xml:space="preserve"> </v>
          </cell>
          <cell r="N2676">
            <v>0</v>
          </cell>
          <cell r="O2676" t="str">
            <v xml:space="preserve"> </v>
          </cell>
          <cell r="P2676">
            <v>0</v>
          </cell>
          <cell r="Q2676">
            <v>0</v>
          </cell>
          <cell r="R2676" t="str">
            <v xml:space="preserve"> </v>
          </cell>
          <cell r="S2676" t="str">
            <v xml:space="preserve"> </v>
          </cell>
        </row>
        <row r="2677">
          <cell r="B2677">
            <v>311265</v>
          </cell>
          <cell r="C2677" t="str">
            <v>TmpRestrictRealGainSJFUnitrust</v>
          </cell>
          <cell r="D2677" t="str">
            <v>TmpRestr49</v>
          </cell>
          <cell r="E2677">
            <v>367</v>
          </cell>
          <cell r="F2677" t="str">
            <v>A</v>
          </cell>
          <cell r="G2677" t="str">
            <v>Q</v>
          </cell>
          <cell r="H2677" t="str">
            <v>N</v>
          </cell>
          <cell r="I2677" t="str">
            <v>LNA</v>
          </cell>
          <cell r="J2677">
            <v>0</v>
          </cell>
          <cell r="K2677">
            <v>0</v>
          </cell>
          <cell r="L2677" t="str">
            <v xml:space="preserve"> </v>
          </cell>
          <cell r="M2677" t="str">
            <v xml:space="preserve"> </v>
          </cell>
          <cell r="N2677">
            <v>0</v>
          </cell>
          <cell r="O2677" t="str">
            <v xml:space="preserve"> </v>
          </cell>
          <cell r="P2677">
            <v>0</v>
          </cell>
          <cell r="Q2677">
            <v>0</v>
          </cell>
          <cell r="R2677" t="str">
            <v xml:space="preserve"> </v>
          </cell>
          <cell r="S2677" t="str">
            <v xml:space="preserve"> </v>
          </cell>
        </row>
        <row r="2678">
          <cell r="B2678">
            <v>311270</v>
          </cell>
          <cell r="C2678" t="str">
            <v>TmpRestrictRealLossSMFUnitrust</v>
          </cell>
          <cell r="D2678" t="str">
            <v>TmpRestr50</v>
          </cell>
          <cell r="E2678">
            <v>367</v>
          </cell>
          <cell r="F2678" t="str">
            <v>A</v>
          </cell>
          <cell r="G2678" t="str">
            <v>Q</v>
          </cell>
          <cell r="H2678" t="str">
            <v>N</v>
          </cell>
          <cell r="I2678" t="str">
            <v>LNA</v>
          </cell>
          <cell r="J2678">
            <v>0</v>
          </cell>
          <cell r="K2678">
            <v>0</v>
          </cell>
          <cell r="L2678" t="str">
            <v xml:space="preserve"> </v>
          </cell>
          <cell r="M2678" t="str">
            <v xml:space="preserve"> </v>
          </cell>
          <cell r="N2678">
            <v>0</v>
          </cell>
          <cell r="O2678" t="str">
            <v xml:space="preserve"> </v>
          </cell>
          <cell r="P2678">
            <v>0</v>
          </cell>
          <cell r="Q2678">
            <v>0</v>
          </cell>
          <cell r="R2678" t="str">
            <v xml:space="preserve"> </v>
          </cell>
          <cell r="S2678" t="str">
            <v xml:space="preserve"> </v>
          </cell>
        </row>
        <row r="2679">
          <cell r="B2679">
            <v>311275</v>
          </cell>
          <cell r="C2679" t="str">
            <v>TmpRestrictSJHNeuroInstitute</v>
          </cell>
          <cell r="D2679" t="str">
            <v>TmpRestr51</v>
          </cell>
          <cell r="E2679">
            <v>367</v>
          </cell>
          <cell r="F2679" t="str">
            <v>A</v>
          </cell>
          <cell r="G2679" t="str">
            <v>Q</v>
          </cell>
          <cell r="H2679" t="str">
            <v>N</v>
          </cell>
          <cell r="I2679" t="str">
            <v>LNA</v>
          </cell>
          <cell r="J2679">
            <v>0</v>
          </cell>
          <cell r="K2679">
            <v>0</v>
          </cell>
          <cell r="L2679" t="str">
            <v xml:space="preserve"> </v>
          </cell>
          <cell r="M2679" t="str">
            <v xml:space="preserve"> </v>
          </cell>
          <cell r="N2679">
            <v>0</v>
          </cell>
          <cell r="O2679" t="str">
            <v xml:space="preserve"> </v>
          </cell>
          <cell r="P2679">
            <v>0</v>
          </cell>
          <cell r="Q2679">
            <v>0</v>
          </cell>
          <cell r="R2679" t="str">
            <v xml:space="preserve"> </v>
          </cell>
          <cell r="S2679" t="str">
            <v xml:space="preserve"> </v>
          </cell>
        </row>
        <row r="2680">
          <cell r="B2680">
            <v>311280</v>
          </cell>
          <cell r="C2680" t="str">
            <v>TmpRestrictSJHNICUProfPractice</v>
          </cell>
          <cell r="D2680" t="str">
            <v>TmpRestr52</v>
          </cell>
          <cell r="E2680">
            <v>367</v>
          </cell>
          <cell r="F2680" t="str">
            <v>A</v>
          </cell>
          <cell r="G2680" t="str">
            <v>Q</v>
          </cell>
          <cell r="H2680" t="str">
            <v>N</v>
          </cell>
          <cell r="I2680" t="str">
            <v>LNA</v>
          </cell>
          <cell r="J2680">
            <v>0</v>
          </cell>
          <cell r="K2680">
            <v>0</v>
          </cell>
          <cell r="L2680" t="str">
            <v xml:space="preserve"> </v>
          </cell>
          <cell r="M2680" t="str">
            <v xml:space="preserve"> </v>
          </cell>
          <cell r="N2680">
            <v>0</v>
          </cell>
          <cell r="O2680" t="str">
            <v xml:space="preserve"> </v>
          </cell>
          <cell r="P2680">
            <v>0</v>
          </cell>
          <cell r="Q2680">
            <v>0</v>
          </cell>
          <cell r="R2680" t="str">
            <v xml:space="preserve"> </v>
          </cell>
          <cell r="S2680" t="str">
            <v xml:space="preserve"> </v>
          </cell>
        </row>
        <row r="2681">
          <cell r="B2681">
            <v>311285</v>
          </cell>
          <cell r="C2681" t="str">
            <v>TmpRestrictSMHBurnandWoundCare</v>
          </cell>
          <cell r="D2681" t="str">
            <v>TmpRestr53</v>
          </cell>
          <cell r="E2681">
            <v>367</v>
          </cell>
          <cell r="F2681" t="str">
            <v>A</v>
          </cell>
          <cell r="G2681" t="str">
            <v>Q</v>
          </cell>
          <cell r="H2681" t="str">
            <v>N</v>
          </cell>
          <cell r="I2681" t="str">
            <v>LNA</v>
          </cell>
          <cell r="J2681">
            <v>0</v>
          </cell>
          <cell r="K2681">
            <v>0</v>
          </cell>
          <cell r="L2681" t="str">
            <v xml:space="preserve"> </v>
          </cell>
          <cell r="M2681" t="str">
            <v xml:space="preserve"> </v>
          </cell>
          <cell r="N2681">
            <v>0</v>
          </cell>
          <cell r="O2681" t="str">
            <v xml:space="preserve"> </v>
          </cell>
          <cell r="P2681">
            <v>0</v>
          </cell>
          <cell r="Q2681">
            <v>0</v>
          </cell>
          <cell r="R2681" t="str">
            <v xml:space="preserve"> </v>
          </cell>
          <cell r="S2681" t="str">
            <v xml:space="preserve"> </v>
          </cell>
        </row>
        <row r="2682">
          <cell r="B2682">
            <v>311290</v>
          </cell>
          <cell r="C2682" t="str">
            <v>TmpRestrictSMHChaplainServices</v>
          </cell>
          <cell r="D2682" t="str">
            <v>TmpRestr54</v>
          </cell>
          <cell r="E2682">
            <v>367</v>
          </cell>
          <cell r="F2682" t="str">
            <v>A</v>
          </cell>
          <cell r="G2682" t="str">
            <v>Q</v>
          </cell>
          <cell r="H2682" t="str">
            <v>N</v>
          </cell>
          <cell r="I2682" t="str">
            <v>LNA</v>
          </cell>
          <cell r="J2682">
            <v>0</v>
          </cell>
          <cell r="K2682">
            <v>0</v>
          </cell>
          <cell r="L2682" t="str">
            <v xml:space="preserve"> </v>
          </cell>
          <cell r="M2682" t="str">
            <v xml:space="preserve"> </v>
          </cell>
          <cell r="N2682">
            <v>0</v>
          </cell>
          <cell r="O2682" t="str">
            <v xml:space="preserve"> </v>
          </cell>
          <cell r="P2682">
            <v>0</v>
          </cell>
          <cell r="Q2682">
            <v>0</v>
          </cell>
          <cell r="R2682" t="str">
            <v xml:space="preserve"> </v>
          </cell>
          <cell r="S2682" t="str">
            <v xml:space="preserve"> </v>
          </cell>
        </row>
        <row r="2683">
          <cell r="B2683">
            <v>311295</v>
          </cell>
          <cell r="C2683" t="str">
            <v>TmpRestrictSMHFufillingPromise</v>
          </cell>
          <cell r="D2683" t="str">
            <v>TmpRestr55</v>
          </cell>
          <cell r="E2683">
            <v>367</v>
          </cell>
          <cell r="F2683" t="str">
            <v>A</v>
          </cell>
          <cell r="G2683" t="str">
            <v>Q</v>
          </cell>
          <cell r="H2683" t="str">
            <v>N</v>
          </cell>
          <cell r="I2683" t="str">
            <v>LNA</v>
          </cell>
          <cell r="J2683">
            <v>0</v>
          </cell>
          <cell r="K2683">
            <v>0</v>
          </cell>
          <cell r="L2683" t="str">
            <v xml:space="preserve"> </v>
          </cell>
          <cell r="M2683" t="str">
            <v xml:space="preserve"> </v>
          </cell>
          <cell r="N2683">
            <v>0</v>
          </cell>
          <cell r="O2683" t="str">
            <v xml:space="preserve"> </v>
          </cell>
          <cell r="P2683">
            <v>0</v>
          </cell>
          <cell r="Q2683">
            <v>0</v>
          </cell>
          <cell r="R2683" t="str">
            <v xml:space="preserve"> </v>
          </cell>
          <cell r="S2683" t="str">
            <v xml:space="preserve"> </v>
          </cell>
        </row>
        <row r="2684">
          <cell r="B2684">
            <v>311300</v>
          </cell>
          <cell r="C2684" t="str">
            <v>TmpRstrctAnnuityLiabRstrct</v>
          </cell>
          <cell r="D2684" t="str">
            <v>TmpRstrctA</v>
          </cell>
          <cell r="E2684">
            <v>367</v>
          </cell>
          <cell r="F2684" t="str">
            <v>A</v>
          </cell>
          <cell r="G2684" t="str">
            <v>Q</v>
          </cell>
          <cell r="H2684" t="str">
            <v>N</v>
          </cell>
          <cell r="I2684" t="str">
            <v>LNA</v>
          </cell>
          <cell r="J2684">
            <v>0</v>
          </cell>
          <cell r="K2684">
            <v>0</v>
          </cell>
          <cell r="L2684" t="str">
            <v xml:space="preserve"> </v>
          </cell>
          <cell r="M2684" t="str">
            <v xml:space="preserve"> </v>
          </cell>
          <cell r="N2684">
            <v>0</v>
          </cell>
          <cell r="O2684" t="str">
            <v xml:space="preserve"> </v>
          </cell>
          <cell r="P2684">
            <v>0</v>
          </cell>
          <cell r="Q2684">
            <v>0</v>
          </cell>
          <cell r="R2684" t="str">
            <v xml:space="preserve"> </v>
          </cell>
          <cell r="S2684" t="str">
            <v xml:space="preserve"> </v>
          </cell>
        </row>
        <row r="2685">
          <cell r="B2685">
            <v>311305</v>
          </cell>
          <cell r="C2685" t="str">
            <v>TmpRstrctAuziliaryADardisInc</v>
          </cell>
          <cell r="D2685" t="str">
            <v>TmpRstrc57</v>
          </cell>
          <cell r="E2685">
            <v>367</v>
          </cell>
          <cell r="F2685" t="str">
            <v>A</v>
          </cell>
          <cell r="G2685" t="str">
            <v>Q</v>
          </cell>
          <cell r="H2685" t="str">
            <v>N</v>
          </cell>
          <cell r="I2685" t="str">
            <v>LNA</v>
          </cell>
          <cell r="J2685">
            <v>0</v>
          </cell>
          <cell r="K2685">
            <v>0</v>
          </cell>
          <cell r="L2685" t="str">
            <v xml:space="preserve"> </v>
          </cell>
          <cell r="M2685" t="str">
            <v xml:space="preserve"> </v>
          </cell>
          <cell r="N2685">
            <v>0</v>
          </cell>
          <cell r="O2685" t="str">
            <v xml:space="preserve"> </v>
          </cell>
          <cell r="P2685">
            <v>0</v>
          </cell>
          <cell r="Q2685">
            <v>0</v>
          </cell>
          <cell r="R2685" t="str">
            <v xml:space="preserve"> </v>
          </cell>
          <cell r="S2685" t="str">
            <v xml:space="preserve"> </v>
          </cell>
        </row>
        <row r="2686">
          <cell r="B2686">
            <v>311310</v>
          </cell>
          <cell r="C2686" t="str">
            <v>TmpRstrctCenturionsBeneficlInt</v>
          </cell>
          <cell r="D2686" t="str">
            <v>TmpRstrctC</v>
          </cell>
          <cell r="E2686">
            <v>367</v>
          </cell>
          <cell r="F2686" t="str">
            <v>A</v>
          </cell>
          <cell r="G2686" t="str">
            <v>Q</v>
          </cell>
          <cell r="H2686" t="str">
            <v>N</v>
          </cell>
          <cell r="I2686" t="str">
            <v>LNA</v>
          </cell>
          <cell r="J2686">
            <v>0</v>
          </cell>
          <cell r="K2686">
            <v>0</v>
          </cell>
          <cell r="L2686" t="str">
            <v xml:space="preserve"> </v>
          </cell>
          <cell r="M2686" t="str">
            <v xml:space="preserve"> </v>
          </cell>
          <cell r="N2686">
            <v>0</v>
          </cell>
          <cell r="O2686" t="str">
            <v xml:space="preserve"> </v>
          </cell>
          <cell r="P2686">
            <v>0</v>
          </cell>
          <cell r="Q2686">
            <v>0</v>
          </cell>
          <cell r="R2686" t="str">
            <v xml:space="preserve"> </v>
          </cell>
          <cell r="S2686" t="str">
            <v xml:space="preserve"> </v>
          </cell>
        </row>
        <row r="2687">
          <cell r="B2687">
            <v>311315</v>
          </cell>
          <cell r="C2687" t="str">
            <v>TmpRstrctCHNCommntyTrustTotSht</v>
          </cell>
          <cell r="D2687" t="str">
            <v>TmpRstrc59</v>
          </cell>
          <cell r="E2687">
            <v>367</v>
          </cell>
          <cell r="F2687" t="str">
            <v>A</v>
          </cell>
          <cell r="G2687" t="str">
            <v>Q</v>
          </cell>
          <cell r="H2687" t="str">
            <v>N</v>
          </cell>
          <cell r="I2687" t="str">
            <v>LNA</v>
          </cell>
          <cell r="J2687">
            <v>0</v>
          </cell>
          <cell r="K2687">
            <v>0</v>
          </cell>
          <cell r="L2687" t="str">
            <v xml:space="preserve"> </v>
          </cell>
          <cell r="M2687" t="str">
            <v xml:space="preserve"> </v>
          </cell>
          <cell r="N2687">
            <v>0</v>
          </cell>
          <cell r="O2687" t="str">
            <v xml:space="preserve"> </v>
          </cell>
          <cell r="P2687">
            <v>0</v>
          </cell>
          <cell r="Q2687">
            <v>0</v>
          </cell>
          <cell r="R2687" t="str">
            <v xml:space="preserve"> </v>
          </cell>
          <cell r="S2687" t="str">
            <v xml:space="preserve"> </v>
          </cell>
        </row>
        <row r="2688">
          <cell r="B2688">
            <v>311325</v>
          </cell>
          <cell r="C2688" t="str">
            <v>TmpRstrctCHNDiabChildrnsPrgm</v>
          </cell>
          <cell r="D2688" t="str">
            <v>TmpRstrc60</v>
          </cell>
          <cell r="E2688">
            <v>367</v>
          </cell>
          <cell r="F2688" t="str">
            <v>A</v>
          </cell>
          <cell r="G2688" t="str">
            <v>Q</v>
          </cell>
          <cell r="H2688" t="str">
            <v>N</v>
          </cell>
          <cell r="I2688" t="str">
            <v>LNA</v>
          </cell>
          <cell r="J2688">
            <v>0</v>
          </cell>
          <cell r="K2688">
            <v>0</v>
          </cell>
          <cell r="L2688" t="str">
            <v xml:space="preserve"> </v>
          </cell>
          <cell r="M2688" t="str">
            <v xml:space="preserve"> </v>
          </cell>
          <cell r="N2688">
            <v>0</v>
          </cell>
          <cell r="O2688" t="str">
            <v xml:space="preserve"> </v>
          </cell>
          <cell r="P2688">
            <v>0</v>
          </cell>
          <cell r="Q2688">
            <v>0</v>
          </cell>
          <cell r="R2688" t="str">
            <v xml:space="preserve"> </v>
          </cell>
          <cell r="S2688" t="str">
            <v xml:space="preserve"> </v>
          </cell>
        </row>
        <row r="2689">
          <cell r="B2689">
            <v>311330</v>
          </cell>
          <cell r="C2689" t="str">
            <v>TmpRstrctCHNEmergencyDeptEquip</v>
          </cell>
          <cell r="D2689" t="str">
            <v>TmpRstrc61</v>
          </cell>
          <cell r="E2689">
            <v>367</v>
          </cell>
          <cell r="F2689" t="str">
            <v>A</v>
          </cell>
          <cell r="G2689" t="str">
            <v>Q</v>
          </cell>
          <cell r="H2689" t="str">
            <v>N</v>
          </cell>
          <cell r="I2689" t="str">
            <v>LNA</v>
          </cell>
          <cell r="J2689">
            <v>0</v>
          </cell>
          <cell r="K2689">
            <v>0</v>
          </cell>
          <cell r="L2689" t="str">
            <v xml:space="preserve"> </v>
          </cell>
          <cell r="M2689" t="str">
            <v xml:space="preserve"> </v>
          </cell>
          <cell r="N2689">
            <v>0</v>
          </cell>
          <cell r="O2689" t="str">
            <v xml:space="preserve"> </v>
          </cell>
          <cell r="P2689">
            <v>0</v>
          </cell>
          <cell r="Q2689">
            <v>0</v>
          </cell>
          <cell r="R2689" t="str">
            <v xml:space="preserve"> </v>
          </cell>
          <cell r="S2689" t="str">
            <v xml:space="preserve"> </v>
          </cell>
        </row>
        <row r="2690">
          <cell r="B2690">
            <v>311335</v>
          </cell>
          <cell r="C2690" t="str">
            <v>TmpRstrctCHNFTPSahuaritaHsptl</v>
          </cell>
          <cell r="D2690" t="str">
            <v>TmpRstrc62</v>
          </cell>
          <cell r="E2690">
            <v>367</v>
          </cell>
          <cell r="F2690" t="str">
            <v>A</v>
          </cell>
          <cell r="G2690" t="str">
            <v>Q</v>
          </cell>
          <cell r="H2690" t="str">
            <v>N</v>
          </cell>
          <cell r="I2690" t="str">
            <v>LNA</v>
          </cell>
          <cell r="J2690">
            <v>0</v>
          </cell>
          <cell r="K2690">
            <v>0</v>
          </cell>
          <cell r="L2690" t="str">
            <v xml:space="preserve"> </v>
          </cell>
          <cell r="M2690" t="str">
            <v xml:space="preserve"> </v>
          </cell>
          <cell r="N2690">
            <v>0</v>
          </cell>
          <cell r="O2690" t="str">
            <v xml:space="preserve"> </v>
          </cell>
          <cell r="P2690">
            <v>0</v>
          </cell>
          <cell r="Q2690">
            <v>0</v>
          </cell>
          <cell r="R2690" t="str">
            <v xml:space="preserve"> </v>
          </cell>
          <cell r="S2690" t="str">
            <v xml:space="preserve"> </v>
          </cell>
        </row>
        <row r="2691">
          <cell r="B2691">
            <v>311340</v>
          </cell>
          <cell r="C2691" t="str">
            <v>TmpRstrctCHNFulfillingPromise</v>
          </cell>
          <cell r="D2691" t="str">
            <v>TmpRstrc63</v>
          </cell>
          <cell r="E2691">
            <v>367</v>
          </cell>
          <cell r="F2691" t="str">
            <v>A</v>
          </cell>
          <cell r="G2691" t="str">
            <v>Q</v>
          </cell>
          <cell r="H2691" t="str">
            <v>N</v>
          </cell>
          <cell r="I2691" t="str">
            <v>LNA</v>
          </cell>
          <cell r="J2691">
            <v>0</v>
          </cell>
          <cell r="K2691">
            <v>0</v>
          </cell>
          <cell r="L2691" t="str">
            <v xml:space="preserve"> </v>
          </cell>
          <cell r="M2691" t="str">
            <v xml:space="preserve"> </v>
          </cell>
          <cell r="N2691">
            <v>0</v>
          </cell>
          <cell r="O2691" t="str">
            <v xml:space="preserve"> </v>
          </cell>
          <cell r="P2691">
            <v>0</v>
          </cell>
          <cell r="Q2691">
            <v>0</v>
          </cell>
          <cell r="R2691" t="str">
            <v xml:space="preserve"> </v>
          </cell>
          <cell r="S2691" t="str">
            <v xml:space="preserve"> </v>
          </cell>
        </row>
        <row r="2692">
          <cell r="B2692">
            <v>311345</v>
          </cell>
          <cell r="C2692" t="str">
            <v>TmpRstrctCHNFulfillngPrmsEquip</v>
          </cell>
          <cell r="D2692" t="str">
            <v>TmpRstrc64</v>
          </cell>
          <cell r="E2692">
            <v>367</v>
          </cell>
          <cell r="F2692" t="str">
            <v>A</v>
          </cell>
          <cell r="G2692" t="str">
            <v>Q</v>
          </cell>
          <cell r="H2692" t="str">
            <v>N</v>
          </cell>
          <cell r="I2692" t="str">
            <v>LNA</v>
          </cell>
          <cell r="J2692">
            <v>0</v>
          </cell>
          <cell r="K2692">
            <v>0</v>
          </cell>
          <cell r="L2692" t="str">
            <v xml:space="preserve"> </v>
          </cell>
          <cell r="M2692" t="str">
            <v xml:space="preserve"> </v>
          </cell>
          <cell r="N2692">
            <v>0</v>
          </cell>
          <cell r="O2692" t="str">
            <v xml:space="preserve"> </v>
          </cell>
          <cell r="P2692">
            <v>0</v>
          </cell>
          <cell r="Q2692">
            <v>0</v>
          </cell>
          <cell r="R2692" t="str">
            <v xml:space="preserve"> </v>
          </cell>
          <cell r="S2692" t="str">
            <v xml:space="preserve"> </v>
          </cell>
        </row>
        <row r="2693">
          <cell r="B2693">
            <v>311350</v>
          </cell>
          <cell r="C2693" t="str">
            <v>TmpRstrctCHNGlidescopeVideolar</v>
          </cell>
          <cell r="D2693" t="str">
            <v>TmpRstrc65</v>
          </cell>
          <cell r="E2693">
            <v>367</v>
          </cell>
          <cell r="F2693" t="str">
            <v>A</v>
          </cell>
          <cell r="G2693" t="str">
            <v>Q</v>
          </cell>
          <cell r="H2693" t="str">
            <v>N</v>
          </cell>
          <cell r="I2693" t="str">
            <v>LNA</v>
          </cell>
          <cell r="J2693">
            <v>0</v>
          </cell>
          <cell r="K2693">
            <v>0</v>
          </cell>
          <cell r="L2693" t="str">
            <v xml:space="preserve"> </v>
          </cell>
          <cell r="M2693" t="str">
            <v xml:space="preserve"> </v>
          </cell>
          <cell r="N2693">
            <v>0</v>
          </cell>
          <cell r="O2693" t="str">
            <v xml:space="preserve"> </v>
          </cell>
          <cell r="P2693">
            <v>0</v>
          </cell>
          <cell r="Q2693">
            <v>0</v>
          </cell>
          <cell r="R2693" t="str">
            <v xml:space="preserve"> </v>
          </cell>
          <cell r="S2693" t="str">
            <v xml:space="preserve"> </v>
          </cell>
        </row>
        <row r="2694">
          <cell r="B2694">
            <v>311355</v>
          </cell>
          <cell r="C2694" t="str">
            <v>TmpRstrctCHNHospcBereavmntLibr</v>
          </cell>
          <cell r="D2694" t="str">
            <v>TmpRstrc66</v>
          </cell>
          <cell r="E2694">
            <v>367</v>
          </cell>
          <cell r="F2694" t="str">
            <v>A</v>
          </cell>
          <cell r="G2694" t="str">
            <v>Q</v>
          </cell>
          <cell r="H2694" t="str">
            <v>N</v>
          </cell>
          <cell r="I2694" t="str">
            <v>LNA</v>
          </cell>
          <cell r="J2694">
            <v>0</v>
          </cell>
          <cell r="K2694">
            <v>0</v>
          </cell>
          <cell r="L2694" t="str">
            <v xml:space="preserve"> </v>
          </cell>
          <cell r="M2694" t="str">
            <v xml:space="preserve"> </v>
          </cell>
          <cell r="N2694">
            <v>0</v>
          </cell>
          <cell r="O2694" t="str">
            <v xml:space="preserve"> </v>
          </cell>
          <cell r="P2694">
            <v>0</v>
          </cell>
          <cell r="Q2694">
            <v>0</v>
          </cell>
          <cell r="R2694" t="str">
            <v xml:space="preserve"> </v>
          </cell>
          <cell r="S2694" t="str">
            <v xml:space="preserve"> </v>
          </cell>
        </row>
        <row r="2695">
          <cell r="B2695">
            <v>311360</v>
          </cell>
          <cell r="C2695" t="str">
            <v>TmpRstrctCHNKidscareHlthInsUW</v>
          </cell>
          <cell r="D2695" t="str">
            <v>TmpRstrc67</v>
          </cell>
          <cell r="E2695">
            <v>367</v>
          </cell>
          <cell r="F2695" t="str">
            <v>A</v>
          </cell>
          <cell r="G2695" t="str">
            <v>Q</v>
          </cell>
          <cell r="H2695" t="str">
            <v>N</v>
          </cell>
          <cell r="I2695" t="str">
            <v>LNA</v>
          </cell>
          <cell r="J2695">
            <v>0</v>
          </cell>
          <cell r="K2695">
            <v>0</v>
          </cell>
          <cell r="L2695" t="str">
            <v xml:space="preserve"> </v>
          </cell>
          <cell r="M2695" t="str">
            <v xml:space="preserve"> </v>
          </cell>
          <cell r="N2695">
            <v>0</v>
          </cell>
          <cell r="O2695" t="str">
            <v xml:space="preserve"> </v>
          </cell>
          <cell r="P2695">
            <v>0</v>
          </cell>
          <cell r="Q2695">
            <v>0</v>
          </cell>
          <cell r="R2695" t="str">
            <v xml:space="preserve"> </v>
          </cell>
          <cell r="S2695" t="str">
            <v xml:space="preserve"> </v>
          </cell>
        </row>
        <row r="2696">
          <cell r="B2696">
            <v>311365</v>
          </cell>
          <cell r="C2696" t="str">
            <v>TmpRstrctCHNMedVillageHomeless</v>
          </cell>
          <cell r="D2696" t="str">
            <v>TmpRstrc68</v>
          </cell>
          <cell r="E2696">
            <v>367</v>
          </cell>
          <cell r="F2696" t="str">
            <v>A</v>
          </cell>
          <cell r="G2696" t="str">
            <v>Q</v>
          </cell>
          <cell r="H2696" t="str">
            <v>N</v>
          </cell>
          <cell r="I2696" t="str">
            <v>LNA</v>
          </cell>
          <cell r="J2696">
            <v>0</v>
          </cell>
          <cell r="K2696">
            <v>0</v>
          </cell>
          <cell r="L2696" t="str">
            <v xml:space="preserve"> </v>
          </cell>
          <cell r="M2696" t="str">
            <v xml:space="preserve"> </v>
          </cell>
          <cell r="N2696">
            <v>0</v>
          </cell>
          <cell r="O2696" t="str">
            <v xml:space="preserve"> </v>
          </cell>
          <cell r="P2696">
            <v>0</v>
          </cell>
          <cell r="Q2696">
            <v>0</v>
          </cell>
          <cell r="R2696" t="str">
            <v xml:space="preserve"> </v>
          </cell>
          <cell r="S2696" t="str">
            <v xml:space="preserve"> </v>
          </cell>
        </row>
        <row r="2697">
          <cell r="B2697">
            <v>311370</v>
          </cell>
          <cell r="C2697" t="str">
            <v>TmpRstrctCHNMissionIntegrPrgm</v>
          </cell>
          <cell r="D2697" t="str">
            <v>TmpRstrc69</v>
          </cell>
          <cell r="E2697">
            <v>367</v>
          </cell>
          <cell r="F2697" t="str">
            <v>A</v>
          </cell>
          <cell r="G2697" t="str">
            <v>Q</v>
          </cell>
          <cell r="H2697" t="str">
            <v>N</v>
          </cell>
          <cell r="I2697" t="str">
            <v>LNA</v>
          </cell>
          <cell r="J2697">
            <v>0</v>
          </cell>
          <cell r="K2697">
            <v>0</v>
          </cell>
          <cell r="L2697" t="str">
            <v xml:space="preserve"> </v>
          </cell>
          <cell r="M2697" t="str">
            <v xml:space="preserve"> </v>
          </cell>
          <cell r="N2697">
            <v>0</v>
          </cell>
          <cell r="O2697" t="str">
            <v xml:space="preserve"> </v>
          </cell>
          <cell r="P2697">
            <v>0</v>
          </cell>
          <cell r="Q2697">
            <v>0</v>
          </cell>
          <cell r="R2697" t="str">
            <v xml:space="preserve"> </v>
          </cell>
          <cell r="S2697" t="str">
            <v xml:space="preserve"> </v>
          </cell>
        </row>
        <row r="2698">
          <cell r="B2698">
            <v>311375</v>
          </cell>
          <cell r="C2698" t="str">
            <v>TmpRstrctCHNRehabCharityELTour</v>
          </cell>
          <cell r="D2698" t="str">
            <v>TmpRstrc70</v>
          </cell>
          <cell r="E2698">
            <v>367</v>
          </cell>
          <cell r="F2698" t="str">
            <v>A</v>
          </cell>
          <cell r="G2698" t="str">
            <v>Q</v>
          </cell>
          <cell r="H2698" t="str">
            <v>N</v>
          </cell>
          <cell r="I2698" t="str">
            <v>LNA</v>
          </cell>
          <cell r="J2698">
            <v>0</v>
          </cell>
          <cell r="K2698">
            <v>0</v>
          </cell>
          <cell r="L2698" t="str">
            <v xml:space="preserve"> </v>
          </cell>
          <cell r="M2698" t="str">
            <v xml:space="preserve"> </v>
          </cell>
          <cell r="N2698">
            <v>0</v>
          </cell>
          <cell r="O2698" t="str">
            <v xml:space="preserve"> </v>
          </cell>
          <cell r="P2698">
            <v>0</v>
          </cell>
          <cell r="Q2698">
            <v>0</v>
          </cell>
          <cell r="R2698" t="str">
            <v xml:space="preserve"> </v>
          </cell>
          <cell r="S2698" t="str">
            <v xml:space="preserve"> </v>
          </cell>
        </row>
        <row r="2699">
          <cell r="B2699">
            <v>311380</v>
          </cell>
          <cell r="C2699" t="str">
            <v>TmpRstrctCHNSistersRetirement</v>
          </cell>
          <cell r="D2699" t="str">
            <v>TmpRstrc71</v>
          </cell>
          <cell r="E2699">
            <v>367</v>
          </cell>
          <cell r="F2699" t="str">
            <v>A</v>
          </cell>
          <cell r="G2699" t="str">
            <v>Q</v>
          </cell>
          <cell r="H2699" t="str">
            <v>N</v>
          </cell>
          <cell r="I2699" t="str">
            <v>LNA</v>
          </cell>
          <cell r="J2699">
            <v>0</v>
          </cell>
          <cell r="K2699">
            <v>0</v>
          </cell>
          <cell r="L2699" t="str">
            <v xml:space="preserve"> </v>
          </cell>
          <cell r="M2699" t="str">
            <v xml:space="preserve"> </v>
          </cell>
          <cell r="N2699">
            <v>0</v>
          </cell>
          <cell r="O2699" t="str">
            <v xml:space="preserve"> </v>
          </cell>
          <cell r="P2699">
            <v>0</v>
          </cell>
          <cell r="Q2699">
            <v>0</v>
          </cell>
          <cell r="R2699" t="str">
            <v xml:space="preserve"> </v>
          </cell>
          <cell r="S2699" t="str">
            <v xml:space="preserve"> </v>
          </cell>
        </row>
        <row r="2700">
          <cell r="B2700">
            <v>311385</v>
          </cell>
          <cell r="C2700" t="str">
            <v>TmpRstrctCHNSpiritualityinMed</v>
          </cell>
          <cell r="D2700" t="str">
            <v>TmpRstrc72</v>
          </cell>
          <cell r="E2700">
            <v>367</v>
          </cell>
          <cell r="F2700" t="str">
            <v>A</v>
          </cell>
          <cell r="G2700" t="str">
            <v>Q</v>
          </cell>
          <cell r="H2700" t="str">
            <v>N</v>
          </cell>
          <cell r="I2700" t="str">
            <v>LNA</v>
          </cell>
          <cell r="J2700">
            <v>0</v>
          </cell>
          <cell r="K2700">
            <v>0</v>
          </cell>
          <cell r="L2700" t="str">
            <v xml:space="preserve"> </v>
          </cell>
          <cell r="M2700" t="str">
            <v xml:space="preserve"> </v>
          </cell>
          <cell r="N2700">
            <v>0</v>
          </cell>
          <cell r="O2700" t="str">
            <v xml:space="preserve"> </v>
          </cell>
          <cell r="P2700">
            <v>0</v>
          </cell>
          <cell r="Q2700">
            <v>0</v>
          </cell>
          <cell r="R2700" t="str">
            <v xml:space="preserve"> </v>
          </cell>
          <cell r="S2700" t="str">
            <v xml:space="preserve"> </v>
          </cell>
        </row>
        <row r="2701">
          <cell r="B2701">
            <v>311390</v>
          </cell>
          <cell r="C2701" t="str">
            <v>TmpRstrctCHNVillgHomelessEquip</v>
          </cell>
          <cell r="D2701" t="str">
            <v>TmpRstrc73</v>
          </cell>
          <cell r="E2701">
            <v>367</v>
          </cell>
          <cell r="F2701" t="str">
            <v>A</v>
          </cell>
          <cell r="G2701" t="str">
            <v>Q</v>
          </cell>
          <cell r="H2701" t="str">
            <v>N</v>
          </cell>
          <cell r="I2701" t="str">
            <v>LNA</v>
          </cell>
          <cell r="J2701">
            <v>0</v>
          </cell>
          <cell r="K2701">
            <v>0</v>
          </cell>
          <cell r="L2701" t="str">
            <v xml:space="preserve"> </v>
          </cell>
          <cell r="M2701" t="str">
            <v xml:space="preserve"> </v>
          </cell>
          <cell r="N2701">
            <v>0</v>
          </cell>
          <cell r="O2701" t="str">
            <v xml:space="preserve"> </v>
          </cell>
          <cell r="P2701">
            <v>0</v>
          </cell>
          <cell r="Q2701">
            <v>0</v>
          </cell>
          <cell r="R2701" t="str">
            <v xml:space="preserve"> </v>
          </cell>
          <cell r="S2701" t="str">
            <v xml:space="preserve"> </v>
          </cell>
        </row>
        <row r="2702">
          <cell r="B2702">
            <v>311395</v>
          </cell>
          <cell r="C2702" t="str">
            <v>TmpRstrctClinicalLabPATHIncome</v>
          </cell>
          <cell r="D2702" t="str">
            <v>TmpRstrc74</v>
          </cell>
          <cell r="E2702">
            <v>367</v>
          </cell>
          <cell r="F2702" t="str">
            <v>A</v>
          </cell>
          <cell r="G2702" t="str">
            <v>Q</v>
          </cell>
          <cell r="H2702" t="str">
            <v>N</v>
          </cell>
          <cell r="I2702" t="str">
            <v>LNA</v>
          </cell>
          <cell r="J2702">
            <v>0</v>
          </cell>
          <cell r="K2702">
            <v>0</v>
          </cell>
          <cell r="L2702" t="str">
            <v xml:space="preserve"> </v>
          </cell>
          <cell r="M2702" t="str">
            <v xml:space="preserve"> </v>
          </cell>
          <cell r="N2702">
            <v>0</v>
          </cell>
          <cell r="O2702" t="str">
            <v xml:space="preserve"> </v>
          </cell>
          <cell r="P2702">
            <v>0</v>
          </cell>
          <cell r="Q2702">
            <v>0</v>
          </cell>
          <cell r="R2702" t="str">
            <v xml:space="preserve"> </v>
          </cell>
          <cell r="S2702" t="str">
            <v xml:space="preserve"> </v>
          </cell>
        </row>
        <row r="2703">
          <cell r="B2703">
            <v>311400</v>
          </cell>
          <cell r="C2703" t="str">
            <v>TmpRstrctCorrUnitCameraReloc</v>
          </cell>
          <cell r="D2703" t="str">
            <v>TmpRstrc75</v>
          </cell>
          <cell r="E2703">
            <v>367</v>
          </cell>
          <cell r="F2703" t="str">
            <v>A</v>
          </cell>
          <cell r="G2703" t="str">
            <v>Q</v>
          </cell>
          <cell r="H2703" t="str">
            <v>N</v>
          </cell>
          <cell r="I2703" t="str">
            <v>LNA</v>
          </cell>
          <cell r="J2703">
            <v>0</v>
          </cell>
          <cell r="K2703">
            <v>0</v>
          </cell>
          <cell r="L2703" t="str">
            <v xml:space="preserve"> </v>
          </cell>
          <cell r="M2703" t="str">
            <v xml:space="preserve"> </v>
          </cell>
          <cell r="N2703">
            <v>0</v>
          </cell>
          <cell r="O2703" t="str">
            <v xml:space="preserve"> </v>
          </cell>
          <cell r="P2703">
            <v>0</v>
          </cell>
          <cell r="Q2703">
            <v>0</v>
          </cell>
          <cell r="R2703" t="str">
            <v xml:space="preserve"> </v>
          </cell>
          <cell r="S2703" t="str">
            <v xml:space="preserve"> </v>
          </cell>
        </row>
        <row r="2704">
          <cell r="B2704">
            <v>311405</v>
          </cell>
          <cell r="C2704" t="str">
            <v>TmpRstrctCrtLiabilityRstrct</v>
          </cell>
          <cell r="D2704" t="str">
            <v>TmpRstrc76</v>
          </cell>
          <cell r="E2704">
            <v>367</v>
          </cell>
          <cell r="F2704" t="str">
            <v>A</v>
          </cell>
          <cell r="G2704" t="str">
            <v>Q</v>
          </cell>
          <cell r="H2704" t="str">
            <v>N</v>
          </cell>
          <cell r="I2704" t="str">
            <v>LNA</v>
          </cell>
          <cell r="J2704">
            <v>0</v>
          </cell>
          <cell r="K2704">
            <v>0</v>
          </cell>
          <cell r="L2704" t="str">
            <v xml:space="preserve"> </v>
          </cell>
          <cell r="M2704" t="str">
            <v xml:space="preserve"> </v>
          </cell>
          <cell r="N2704">
            <v>0</v>
          </cell>
          <cell r="O2704" t="str">
            <v xml:space="preserve"> </v>
          </cell>
          <cell r="P2704">
            <v>0</v>
          </cell>
          <cell r="Q2704">
            <v>0</v>
          </cell>
          <cell r="R2704" t="str">
            <v xml:space="preserve"> </v>
          </cell>
          <cell r="S2704" t="str">
            <v xml:space="preserve"> </v>
          </cell>
        </row>
        <row r="2705">
          <cell r="B2705">
            <v>311410</v>
          </cell>
          <cell r="C2705" t="str">
            <v>TmpRstrctGrantRevFederalHRSA</v>
          </cell>
          <cell r="D2705" t="str">
            <v>TmpRstrctG</v>
          </cell>
          <cell r="E2705">
            <v>367</v>
          </cell>
          <cell r="F2705" t="str">
            <v>A</v>
          </cell>
          <cell r="G2705" t="str">
            <v>Q</v>
          </cell>
          <cell r="H2705" t="str">
            <v>N</v>
          </cell>
          <cell r="I2705" t="str">
            <v>LNA</v>
          </cell>
          <cell r="J2705">
            <v>0</v>
          </cell>
          <cell r="K2705">
            <v>0</v>
          </cell>
          <cell r="L2705" t="str">
            <v xml:space="preserve"> </v>
          </cell>
          <cell r="M2705" t="str">
            <v xml:space="preserve"> </v>
          </cell>
          <cell r="N2705">
            <v>0</v>
          </cell>
          <cell r="O2705" t="str">
            <v xml:space="preserve"> </v>
          </cell>
          <cell r="P2705">
            <v>0</v>
          </cell>
          <cell r="Q2705">
            <v>0</v>
          </cell>
          <cell r="R2705" t="str">
            <v xml:space="preserve"> </v>
          </cell>
          <cell r="S2705" t="str">
            <v xml:space="preserve"> </v>
          </cell>
        </row>
        <row r="2706">
          <cell r="B2706">
            <v>311415</v>
          </cell>
          <cell r="C2706" t="str">
            <v>TmpRstrctGrntRevFdHRSABurnPrgm</v>
          </cell>
          <cell r="D2706" t="str">
            <v>TmpRstrc78</v>
          </cell>
          <cell r="E2706">
            <v>367</v>
          </cell>
          <cell r="F2706" t="str">
            <v>A</v>
          </cell>
          <cell r="G2706" t="str">
            <v>Q</v>
          </cell>
          <cell r="H2706" t="str">
            <v>N</v>
          </cell>
          <cell r="I2706" t="str">
            <v>LNA</v>
          </cell>
          <cell r="J2706">
            <v>0</v>
          </cell>
          <cell r="K2706">
            <v>0</v>
          </cell>
          <cell r="L2706" t="str">
            <v xml:space="preserve"> </v>
          </cell>
          <cell r="M2706" t="str">
            <v xml:space="preserve"> </v>
          </cell>
          <cell r="N2706">
            <v>0</v>
          </cell>
          <cell r="O2706" t="str">
            <v xml:space="preserve"> </v>
          </cell>
          <cell r="P2706">
            <v>0</v>
          </cell>
          <cell r="Q2706">
            <v>0</v>
          </cell>
          <cell r="R2706" t="str">
            <v xml:space="preserve"> </v>
          </cell>
          <cell r="S2706" t="str">
            <v xml:space="preserve"> </v>
          </cell>
        </row>
        <row r="2707">
          <cell r="B2707">
            <v>311420</v>
          </cell>
          <cell r="C2707" t="str">
            <v>TmpRstrctGrntRevFedTraumaMini</v>
          </cell>
          <cell r="D2707" t="str">
            <v>TmpRstrc79</v>
          </cell>
          <cell r="E2707">
            <v>367</v>
          </cell>
          <cell r="F2707" t="str">
            <v>A</v>
          </cell>
          <cell r="G2707" t="str">
            <v>Q</v>
          </cell>
          <cell r="H2707" t="str">
            <v>N</v>
          </cell>
          <cell r="I2707" t="str">
            <v>LNA</v>
          </cell>
          <cell r="J2707">
            <v>0</v>
          </cell>
          <cell r="K2707">
            <v>0</v>
          </cell>
          <cell r="L2707" t="str">
            <v xml:space="preserve"> </v>
          </cell>
          <cell r="M2707" t="str">
            <v xml:space="preserve"> </v>
          </cell>
          <cell r="N2707">
            <v>0</v>
          </cell>
          <cell r="O2707" t="str">
            <v xml:space="preserve"> </v>
          </cell>
          <cell r="P2707">
            <v>0</v>
          </cell>
          <cell r="Q2707">
            <v>0</v>
          </cell>
          <cell r="R2707" t="str">
            <v xml:space="preserve"> </v>
          </cell>
          <cell r="S2707" t="str">
            <v xml:space="preserve"> </v>
          </cell>
        </row>
        <row r="2708">
          <cell r="B2708">
            <v>311425</v>
          </cell>
          <cell r="C2708" t="str">
            <v>TmpRstrctHCHHolyCrossHsptlSign</v>
          </cell>
          <cell r="D2708" t="str">
            <v>TmpRstrctH</v>
          </cell>
          <cell r="E2708">
            <v>367</v>
          </cell>
          <cell r="F2708" t="str">
            <v>A</v>
          </cell>
          <cell r="G2708" t="str">
            <v>Q</v>
          </cell>
          <cell r="H2708" t="str">
            <v>N</v>
          </cell>
          <cell r="I2708" t="str">
            <v>LNA</v>
          </cell>
          <cell r="J2708">
            <v>0</v>
          </cell>
          <cell r="K2708">
            <v>0</v>
          </cell>
          <cell r="L2708" t="str">
            <v xml:space="preserve"> </v>
          </cell>
          <cell r="M2708" t="str">
            <v xml:space="preserve"> </v>
          </cell>
          <cell r="N2708">
            <v>0</v>
          </cell>
          <cell r="O2708" t="str">
            <v xml:space="preserve"> </v>
          </cell>
          <cell r="P2708">
            <v>0</v>
          </cell>
          <cell r="Q2708">
            <v>0</v>
          </cell>
          <cell r="R2708" t="str">
            <v xml:space="preserve"> </v>
          </cell>
          <cell r="S2708" t="str">
            <v xml:space="preserve"> </v>
          </cell>
        </row>
        <row r="2709">
          <cell r="B2709">
            <v>311430</v>
          </cell>
          <cell r="C2709" t="str">
            <v>TmpRstrctHCHSantaCruzHsptlBld</v>
          </cell>
          <cell r="D2709" t="str">
            <v>TmpRstrc81</v>
          </cell>
          <cell r="E2709">
            <v>367</v>
          </cell>
          <cell r="F2709" t="str">
            <v>A</v>
          </cell>
          <cell r="G2709" t="str">
            <v>Q</v>
          </cell>
          <cell r="H2709" t="str">
            <v>N</v>
          </cell>
          <cell r="I2709" t="str">
            <v>LNA</v>
          </cell>
          <cell r="J2709">
            <v>0</v>
          </cell>
          <cell r="K2709">
            <v>0</v>
          </cell>
          <cell r="L2709" t="str">
            <v xml:space="preserve"> </v>
          </cell>
          <cell r="M2709" t="str">
            <v xml:space="preserve"> </v>
          </cell>
          <cell r="N2709">
            <v>0</v>
          </cell>
          <cell r="O2709" t="str">
            <v xml:space="preserve"> </v>
          </cell>
          <cell r="P2709">
            <v>0</v>
          </cell>
          <cell r="Q2709">
            <v>0</v>
          </cell>
          <cell r="R2709" t="str">
            <v xml:space="preserve"> </v>
          </cell>
          <cell r="S2709" t="str">
            <v xml:space="preserve"> </v>
          </cell>
        </row>
        <row r="2710">
          <cell r="B2710">
            <v>311435</v>
          </cell>
          <cell r="C2710" t="str">
            <v>TmpRstrctHCHSchoolWellnessCtrs</v>
          </cell>
          <cell r="D2710" t="str">
            <v>TmpRstrc82</v>
          </cell>
          <cell r="E2710">
            <v>367</v>
          </cell>
          <cell r="F2710" t="str">
            <v>A</v>
          </cell>
          <cell r="G2710" t="str">
            <v>Q</v>
          </cell>
          <cell r="H2710" t="str">
            <v>N</v>
          </cell>
          <cell r="I2710" t="str">
            <v>LNA</v>
          </cell>
          <cell r="J2710">
            <v>0</v>
          </cell>
          <cell r="K2710">
            <v>0</v>
          </cell>
          <cell r="L2710" t="str">
            <v xml:space="preserve"> </v>
          </cell>
          <cell r="M2710" t="str">
            <v xml:space="preserve"> </v>
          </cell>
          <cell r="N2710">
            <v>0</v>
          </cell>
          <cell r="O2710" t="str">
            <v xml:space="preserve"> </v>
          </cell>
          <cell r="P2710">
            <v>0</v>
          </cell>
          <cell r="Q2710">
            <v>0</v>
          </cell>
          <cell r="R2710" t="str">
            <v xml:space="preserve"> </v>
          </cell>
          <cell r="S2710" t="str">
            <v xml:space="preserve"> </v>
          </cell>
        </row>
        <row r="2711">
          <cell r="B2711">
            <v>311440</v>
          </cell>
          <cell r="C2711" t="str">
            <v>TmpRstrctPledgesReceivNetofAll</v>
          </cell>
          <cell r="D2711" t="str">
            <v>TmpRstrctP</v>
          </cell>
          <cell r="E2711">
            <v>367</v>
          </cell>
          <cell r="F2711" t="str">
            <v>A</v>
          </cell>
          <cell r="G2711" t="str">
            <v>Q</v>
          </cell>
          <cell r="H2711" t="str">
            <v>N</v>
          </cell>
          <cell r="I2711" t="str">
            <v>LNA</v>
          </cell>
          <cell r="J2711">
            <v>0</v>
          </cell>
          <cell r="K2711">
            <v>0</v>
          </cell>
          <cell r="L2711" t="str">
            <v xml:space="preserve"> </v>
          </cell>
          <cell r="M2711" t="str">
            <v xml:space="preserve"> </v>
          </cell>
          <cell r="N2711">
            <v>0</v>
          </cell>
          <cell r="O2711" t="str">
            <v xml:space="preserve"> </v>
          </cell>
          <cell r="P2711">
            <v>0</v>
          </cell>
          <cell r="Q2711">
            <v>0</v>
          </cell>
          <cell r="R2711" t="str">
            <v xml:space="preserve"> </v>
          </cell>
          <cell r="S2711" t="str">
            <v xml:space="preserve"> </v>
          </cell>
        </row>
        <row r="2712">
          <cell r="B2712">
            <v>311445</v>
          </cell>
          <cell r="C2712" t="str">
            <v>TmpRstrctPMandRHoltzmanIncome</v>
          </cell>
          <cell r="D2712" t="str">
            <v>TmpRstrc84</v>
          </cell>
          <cell r="E2712">
            <v>367</v>
          </cell>
          <cell r="F2712" t="str">
            <v>A</v>
          </cell>
          <cell r="G2712" t="str">
            <v>Q</v>
          </cell>
          <cell r="H2712" t="str">
            <v>N</v>
          </cell>
          <cell r="I2712" t="str">
            <v>LNA</v>
          </cell>
          <cell r="J2712">
            <v>0</v>
          </cell>
          <cell r="K2712">
            <v>0</v>
          </cell>
          <cell r="L2712" t="str">
            <v xml:space="preserve"> </v>
          </cell>
          <cell r="M2712" t="str">
            <v xml:space="preserve"> </v>
          </cell>
          <cell r="N2712">
            <v>0</v>
          </cell>
          <cell r="O2712" t="str">
            <v xml:space="preserve"> </v>
          </cell>
          <cell r="P2712">
            <v>0</v>
          </cell>
          <cell r="Q2712">
            <v>0</v>
          </cell>
          <cell r="R2712" t="str">
            <v xml:space="preserve"> </v>
          </cell>
          <cell r="S2712" t="str">
            <v xml:space="preserve"> </v>
          </cell>
        </row>
        <row r="2713">
          <cell r="B2713">
            <v>311450</v>
          </cell>
          <cell r="C2713" t="str">
            <v>TmpRstrctRehabEduEscoBarIncome</v>
          </cell>
          <cell r="D2713" t="str">
            <v>TmpRstrctR</v>
          </cell>
          <cell r="E2713">
            <v>367</v>
          </cell>
          <cell r="F2713" t="str">
            <v>A</v>
          </cell>
          <cell r="G2713" t="str">
            <v>Q</v>
          </cell>
          <cell r="H2713" t="str">
            <v>N</v>
          </cell>
          <cell r="I2713" t="str">
            <v>LNA</v>
          </cell>
          <cell r="J2713">
            <v>0</v>
          </cell>
          <cell r="K2713">
            <v>0</v>
          </cell>
          <cell r="L2713" t="str">
            <v xml:space="preserve"> </v>
          </cell>
          <cell r="M2713" t="str">
            <v xml:space="preserve"> </v>
          </cell>
          <cell r="N2713">
            <v>0</v>
          </cell>
          <cell r="O2713" t="str">
            <v xml:space="preserve"> </v>
          </cell>
          <cell r="P2713">
            <v>0</v>
          </cell>
          <cell r="Q2713">
            <v>0</v>
          </cell>
          <cell r="R2713" t="str">
            <v xml:space="preserve"> </v>
          </cell>
          <cell r="S2713" t="str">
            <v xml:space="preserve"> </v>
          </cell>
        </row>
        <row r="2714">
          <cell r="B2714">
            <v>311455</v>
          </cell>
          <cell r="C2714" t="str">
            <v>TmpRstrctSJHAPHWekkRehabPGMBat</v>
          </cell>
          <cell r="D2714" t="str">
            <v>TmpRstrctS</v>
          </cell>
          <cell r="E2714">
            <v>367</v>
          </cell>
          <cell r="F2714" t="str">
            <v>A</v>
          </cell>
          <cell r="G2714" t="str">
            <v>Q</v>
          </cell>
          <cell r="H2714" t="str">
            <v>N</v>
          </cell>
          <cell r="I2714" t="str">
            <v>LNA</v>
          </cell>
          <cell r="J2714">
            <v>0</v>
          </cell>
          <cell r="K2714">
            <v>0</v>
          </cell>
          <cell r="L2714" t="str">
            <v xml:space="preserve"> </v>
          </cell>
          <cell r="M2714" t="str">
            <v xml:space="preserve"> </v>
          </cell>
          <cell r="N2714">
            <v>0</v>
          </cell>
          <cell r="O2714" t="str">
            <v xml:space="preserve"> </v>
          </cell>
          <cell r="P2714">
            <v>0</v>
          </cell>
          <cell r="Q2714">
            <v>0</v>
          </cell>
          <cell r="R2714" t="str">
            <v xml:space="preserve"> </v>
          </cell>
          <cell r="S2714" t="str">
            <v xml:space="preserve"> </v>
          </cell>
        </row>
        <row r="2715">
          <cell r="B2715">
            <v>311460</v>
          </cell>
          <cell r="C2715" t="str">
            <v>TmpRstrctSJHCNIStrokeCtrSchmei</v>
          </cell>
          <cell r="D2715" t="str">
            <v>TmpRstrc87</v>
          </cell>
          <cell r="E2715">
            <v>367</v>
          </cell>
          <cell r="F2715" t="str">
            <v>A</v>
          </cell>
          <cell r="G2715" t="str">
            <v>Q</v>
          </cell>
          <cell r="H2715" t="str">
            <v>N</v>
          </cell>
          <cell r="I2715" t="str">
            <v>LNA</v>
          </cell>
          <cell r="J2715">
            <v>0</v>
          </cell>
          <cell r="K2715">
            <v>0</v>
          </cell>
          <cell r="L2715" t="str">
            <v xml:space="preserve"> </v>
          </cell>
          <cell r="M2715" t="str">
            <v xml:space="preserve"> </v>
          </cell>
          <cell r="N2715">
            <v>0</v>
          </cell>
          <cell r="O2715" t="str">
            <v xml:space="preserve"> </v>
          </cell>
          <cell r="P2715">
            <v>0</v>
          </cell>
          <cell r="Q2715">
            <v>0</v>
          </cell>
          <cell r="R2715" t="str">
            <v xml:space="preserve"> </v>
          </cell>
          <cell r="S2715" t="str">
            <v xml:space="preserve"> </v>
          </cell>
        </row>
        <row r="2716">
          <cell r="B2716">
            <v>311465</v>
          </cell>
          <cell r="C2716" t="str">
            <v>TmpRstrctSJHCNITelemtryMonitrs</v>
          </cell>
          <cell r="D2716" t="str">
            <v>TmpRstrc88</v>
          </cell>
          <cell r="E2716">
            <v>367</v>
          </cell>
          <cell r="F2716" t="str">
            <v>A</v>
          </cell>
          <cell r="G2716" t="str">
            <v>Q</v>
          </cell>
          <cell r="H2716" t="str">
            <v>N</v>
          </cell>
          <cell r="I2716" t="str">
            <v>LNA</v>
          </cell>
          <cell r="J2716">
            <v>0</v>
          </cell>
          <cell r="K2716">
            <v>0</v>
          </cell>
          <cell r="L2716" t="str">
            <v xml:space="preserve"> </v>
          </cell>
          <cell r="M2716" t="str">
            <v xml:space="preserve"> </v>
          </cell>
          <cell r="N2716">
            <v>0</v>
          </cell>
          <cell r="O2716" t="str">
            <v xml:space="preserve"> </v>
          </cell>
          <cell r="P2716">
            <v>0</v>
          </cell>
          <cell r="Q2716">
            <v>0</v>
          </cell>
          <cell r="R2716" t="str">
            <v xml:space="preserve"> </v>
          </cell>
          <cell r="S2716" t="str">
            <v xml:space="preserve"> </v>
          </cell>
        </row>
        <row r="2717">
          <cell r="B2717">
            <v>311470</v>
          </cell>
          <cell r="C2717" t="str">
            <v>TmpRstrctSJHFootprintsSuppGrnd</v>
          </cell>
          <cell r="D2717" t="str">
            <v>TmpRstrc89</v>
          </cell>
          <cell r="E2717">
            <v>367</v>
          </cell>
          <cell r="F2717" t="str">
            <v>A</v>
          </cell>
          <cell r="G2717" t="str">
            <v>Q</v>
          </cell>
          <cell r="H2717" t="str">
            <v>N</v>
          </cell>
          <cell r="I2717" t="str">
            <v>LNA</v>
          </cell>
          <cell r="J2717">
            <v>0</v>
          </cell>
          <cell r="K2717">
            <v>0</v>
          </cell>
          <cell r="L2717" t="str">
            <v xml:space="preserve"> </v>
          </cell>
          <cell r="M2717" t="str">
            <v xml:space="preserve"> </v>
          </cell>
          <cell r="N2717">
            <v>0</v>
          </cell>
          <cell r="O2717" t="str">
            <v xml:space="preserve"> </v>
          </cell>
          <cell r="P2717">
            <v>0</v>
          </cell>
          <cell r="Q2717">
            <v>0</v>
          </cell>
          <cell r="R2717" t="str">
            <v xml:space="preserve"> </v>
          </cell>
          <cell r="S2717" t="str">
            <v xml:space="preserve"> </v>
          </cell>
        </row>
        <row r="2718">
          <cell r="B2718">
            <v>311475</v>
          </cell>
          <cell r="C2718" t="str">
            <v>TmpRstrctSJHLandDProfPractice</v>
          </cell>
          <cell r="D2718" t="str">
            <v>TmpRstrc90</v>
          </cell>
          <cell r="E2718">
            <v>367</v>
          </cell>
          <cell r="F2718" t="str">
            <v>A</v>
          </cell>
          <cell r="G2718" t="str">
            <v>Q</v>
          </cell>
          <cell r="H2718" t="str">
            <v>N</v>
          </cell>
          <cell r="I2718" t="str">
            <v>LNA</v>
          </cell>
          <cell r="J2718">
            <v>0</v>
          </cell>
          <cell r="K2718">
            <v>0</v>
          </cell>
          <cell r="L2718" t="str">
            <v xml:space="preserve"> </v>
          </cell>
          <cell r="M2718" t="str">
            <v xml:space="preserve"> </v>
          </cell>
          <cell r="N2718">
            <v>0</v>
          </cell>
          <cell r="O2718" t="str">
            <v xml:space="preserve"> </v>
          </cell>
          <cell r="P2718">
            <v>0</v>
          </cell>
          <cell r="Q2718">
            <v>0</v>
          </cell>
          <cell r="R2718" t="str">
            <v xml:space="preserve"> </v>
          </cell>
          <cell r="S2718" t="str">
            <v xml:space="preserve"> </v>
          </cell>
        </row>
        <row r="2719">
          <cell r="B2719">
            <v>311480</v>
          </cell>
          <cell r="C2719" t="str">
            <v>TmpRstrctSJHNeuroInstEquip</v>
          </cell>
          <cell r="D2719" t="str">
            <v>TmpRstrc91</v>
          </cell>
          <cell r="E2719">
            <v>367</v>
          </cell>
          <cell r="F2719" t="str">
            <v>A</v>
          </cell>
          <cell r="G2719" t="str">
            <v>Q</v>
          </cell>
          <cell r="H2719" t="str">
            <v>N</v>
          </cell>
          <cell r="I2719" t="str">
            <v>LNA</v>
          </cell>
          <cell r="J2719">
            <v>0</v>
          </cell>
          <cell r="K2719">
            <v>0</v>
          </cell>
          <cell r="L2719" t="str">
            <v xml:space="preserve"> </v>
          </cell>
          <cell r="M2719" t="str">
            <v xml:space="preserve"> </v>
          </cell>
          <cell r="N2719">
            <v>0</v>
          </cell>
          <cell r="O2719" t="str">
            <v xml:space="preserve"> </v>
          </cell>
          <cell r="P2719">
            <v>0</v>
          </cell>
          <cell r="Q2719">
            <v>0</v>
          </cell>
          <cell r="R2719" t="str">
            <v xml:space="preserve"> </v>
          </cell>
          <cell r="S2719" t="str">
            <v xml:space="preserve"> </v>
          </cell>
        </row>
        <row r="2720">
          <cell r="B2720">
            <v>311485</v>
          </cell>
          <cell r="C2720" t="str">
            <v>TmpRstrctSJHNuclearMedicineEdu</v>
          </cell>
          <cell r="D2720" t="str">
            <v>TmpRstrc92</v>
          </cell>
          <cell r="E2720">
            <v>367</v>
          </cell>
          <cell r="F2720" t="str">
            <v>A</v>
          </cell>
          <cell r="G2720" t="str">
            <v>Q</v>
          </cell>
          <cell r="H2720" t="str">
            <v>N</v>
          </cell>
          <cell r="I2720" t="str">
            <v>LNA</v>
          </cell>
          <cell r="J2720">
            <v>0</v>
          </cell>
          <cell r="K2720">
            <v>0</v>
          </cell>
          <cell r="L2720" t="str">
            <v xml:space="preserve"> </v>
          </cell>
          <cell r="M2720" t="str">
            <v xml:space="preserve"> </v>
          </cell>
          <cell r="N2720">
            <v>0</v>
          </cell>
          <cell r="O2720" t="str">
            <v xml:space="preserve"> </v>
          </cell>
          <cell r="P2720">
            <v>0</v>
          </cell>
          <cell r="Q2720">
            <v>0</v>
          </cell>
          <cell r="R2720" t="str">
            <v xml:space="preserve"> </v>
          </cell>
          <cell r="S2720" t="str">
            <v xml:space="preserve"> </v>
          </cell>
        </row>
        <row r="2721">
          <cell r="B2721">
            <v>311490</v>
          </cell>
          <cell r="C2721" t="str">
            <v>TmpRstrctSJHOPInfusionServices</v>
          </cell>
          <cell r="D2721" t="str">
            <v>TmpRstrc93</v>
          </cell>
          <cell r="E2721">
            <v>367</v>
          </cell>
          <cell r="F2721" t="str">
            <v>A</v>
          </cell>
          <cell r="G2721" t="str">
            <v>Q</v>
          </cell>
          <cell r="H2721" t="str">
            <v>N</v>
          </cell>
          <cell r="I2721" t="str">
            <v>LNA</v>
          </cell>
          <cell r="J2721">
            <v>0</v>
          </cell>
          <cell r="K2721">
            <v>0</v>
          </cell>
          <cell r="L2721" t="str">
            <v xml:space="preserve"> </v>
          </cell>
          <cell r="M2721" t="str">
            <v xml:space="preserve"> </v>
          </cell>
          <cell r="N2721">
            <v>0</v>
          </cell>
          <cell r="O2721" t="str">
            <v xml:space="preserve"> </v>
          </cell>
          <cell r="P2721">
            <v>0</v>
          </cell>
          <cell r="Q2721">
            <v>0</v>
          </cell>
          <cell r="R2721" t="str">
            <v xml:space="preserve"> </v>
          </cell>
          <cell r="S2721" t="str">
            <v xml:space="preserve"> </v>
          </cell>
        </row>
        <row r="2722">
          <cell r="B2722">
            <v>311495</v>
          </cell>
          <cell r="C2722" t="str">
            <v>TmpRstrctSJHospiceChadmakian</v>
          </cell>
          <cell r="D2722" t="str">
            <v>TmpRstrc94</v>
          </cell>
          <cell r="E2722">
            <v>367</v>
          </cell>
          <cell r="F2722" t="str">
            <v>A</v>
          </cell>
          <cell r="G2722" t="str">
            <v>Q</v>
          </cell>
          <cell r="H2722" t="str">
            <v>N</v>
          </cell>
          <cell r="I2722" t="str">
            <v>LNA</v>
          </cell>
          <cell r="J2722">
            <v>0</v>
          </cell>
          <cell r="K2722">
            <v>0</v>
          </cell>
          <cell r="L2722" t="str">
            <v xml:space="preserve"> </v>
          </cell>
          <cell r="M2722" t="str">
            <v xml:space="preserve"> </v>
          </cell>
          <cell r="N2722">
            <v>0</v>
          </cell>
          <cell r="O2722" t="str">
            <v xml:space="preserve"> </v>
          </cell>
          <cell r="P2722">
            <v>0</v>
          </cell>
          <cell r="Q2722">
            <v>0</v>
          </cell>
          <cell r="R2722" t="str">
            <v xml:space="preserve"> </v>
          </cell>
          <cell r="S2722" t="str">
            <v xml:space="preserve"> </v>
          </cell>
        </row>
        <row r="2723">
          <cell r="B2723">
            <v>311500</v>
          </cell>
          <cell r="C2723" t="str">
            <v>TmpRstrctSJHPulmonryRehabEquip</v>
          </cell>
          <cell r="D2723" t="str">
            <v>TmpRstrc95</v>
          </cell>
          <cell r="E2723">
            <v>367</v>
          </cell>
          <cell r="F2723" t="str">
            <v>A</v>
          </cell>
          <cell r="G2723" t="str">
            <v>Q</v>
          </cell>
          <cell r="H2723" t="str">
            <v>N</v>
          </cell>
          <cell r="I2723" t="str">
            <v>LNA</v>
          </cell>
          <cell r="J2723">
            <v>0</v>
          </cell>
          <cell r="K2723">
            <v>0</v>
          </cell>
          <cell r="L2723" t="str">
            <v xml:space="preserve"> </v>
          </cell>
          <cell r="M2723" t="str">
            <v xml:space="preserve"> </v>
          </cell>
          <cell r="N2723">
            <v>0</v>
          </cell>
          <cell r="O2723" t="str">
            <v xml:space="preserve"> </v>
          </cell>
          <cell r="P2723">
            <v>0</v>
          </cell>
          <cell r="Q2723">
            <v>0</v>
          </cell>
          <cell r="R2723" t="str">
            <v xml:space="preserve"> </v>
          </cell>
          <cell r="S2723" t="str">
            <v xml:space="preserve"> </v>
          </cell>
        </row>
        <row r="2724">
          <cell r="B2724">
            <v>311505</v>
          </cell>
          <cell r="C2724" t="str">
            <v>TmpRstrctSMHArtThatHealsKidZon</v>
          </cell>
          <cell r="D2724" t="str">
            <v>TmpRstrc96</v>
          </cell>
          <cell r="E2724">
            <v>367</v>
          </cell>
          <cell r="F2724" t="str">
            <v>A</v>
          </cell>
          <cell r="G2724" t="str">
            <v>Q</v>
          </cell>
          <cell r="H2724" t="str">
            <v>N</v>
          </cell>
          <cell r="I2724" t="str">
            <v>LNA</v>
          </cell>
          <cell r="J2724">
            <v>0</v>
          </cell>
          <cell r="K2724">
            <v>0</v>
          </cell>
          <cell r="L2724" t="str">
            <v xml:space="preserve"> </v>
          </cell>
          <cell r="M2724" t="str">
            <v xml:space="preserve"> </v>
          </cell>
          <cell r="N2724">
            <v>0</v>
          </cell>
          <cell r="O2724" t="str">
            <v xml:space="preserve"> </v>
          </cell>
          <cell r="P2724">
            <v>0</v>
          </cell>
          <cell r="Q2724">
            <v>0</v>
          </cell>
          <cell r="R2724" t="str">
            <v xml:space="preserve"> </v>
          </cell>
          <cell r="S2724" t="str">
            <v xml:space="preserve"> </v>
          </cell>
        </row>
        <row r="2725">
          <cell r="B2725">
            <v>311510</v>
          </cell>
          <cell r="C2725" t="str">
            <v>TmpRstrctSMHAuxilnsHealGardens</v>
          </cell>
          <cell r="D2725" t="str">
            <v>TmpRstrc97</v>
          </cell>
          <cell r="E2725">
            <v>367</v>
          </cell>
          <cell r="F2725" t="str">
            <v>A</v>
          </cell>
          <cell r="G2725" t="str">
            <v>Q</v>
          </cell>
          <cell r="H2725" t="str">
            <v>N</v>
          </cell>
          <cell r="I2725" t="str">
            <v>LNA</v>
          </cell>
          <cell r="J2725">
            <v>0</v>
          </cell>
          <cell r="K2725">
            <v>0</v>
          </cell>
          <cell r="L2725" t="str">
            <v xml:space="preserve"> </v>
          </cell>
          <cell r="M2725" t="str">
            <v xml:space="preserve"> </v>
          </cell>
          <cell r="N2725">
            <v>0</v>
          </cell>
          <cell r="O2725" t="str">
            <v xml:space="preserve"> </v>
          </cell>
          <cell r="P2725">
            <v>0</v>
          </cell>
          <cell r="Q2725">
            <v>0</v>
          </cell>
          <cell r="R2725" t="str">
            <v xml:space="preserve"> </v>
          </cell>
          <cell r="S2725" t="str">
            <v xml:space="preserve"> </v>
          </cell>
        </row>
        <row r="2726">
          <cell r="B2726">
            <v>311515</v>
          </cell>
          <cell r="C2726" t="str">
            <v>TmpRstrctSMHBurnCmpPedOutreach</v>
          </cell>
          <cell r="D2726" t="str">
            <v>TmpRstrc98</v>
          </cell>
          <cell r="E2726">
            <v>367</v>
          </cell>
          <cell r="F2726" t="str">
            <v>A</v>
          </cell>
          <cell r="G2726" t="str">
            <v>Q</v>
          </cell>
          <cell r="H2726" t="str">
            <v>N</v>
          </cell>
          <cell r="I2726" t="str">
            <v>LNA</v>
          </cell>
          <cell r="J2726">
            <v>0</v>
          </cell>
          <cell r="K2726">
            <v>0</v>
          </cell>
          <cell r="L2726" t="str">
            <v xml:space="preserve"> </v>
          </cell>
          <cell r="M2726" t="str">
            <v xml:space="preserve"> </v>
          </cell>
          <cell r="N2726">
            <v>0</v>
          </cell>
          <cell r="O2726" t="str">
            <v xml:space="preserve"> </v>
          </cell>
          <cell r="P2726">
            <v>0</v>
          </cell>
          <cell r="Q2726">
            <v>0</v>
          </cell>
          <cell r="R2726" t="str">
            <v xml:space="preserve"> </v>
          </cell>
          <cell r="S2726" t="str">
            <v xml:space="preserve"> </v>
          </cell>
        </row>
        <row r="2727">
          <cell r="B2727">
            <v>311520</v>
          </cell>
          <cell r="C2727" t="str">
            <v>TmpRstrctSMHBurnUnitHyperbaric</v>
          </cell>
          <cell r="D2727" t="str">
            <v>TmpRstrc99</v>
          </cell>
          <cell r="E2727">
            <v>367</v>
          </cell>
          <cell r="F2727" t="str">
            <v>A</v>
          </cell>
          <cell r="G2727" t="str">
            <v>Q</v>
          </cell>
          <cell r="H2727" t="str">
            <v>N</v>
          </cell>
          <cell r="I2727" t="str">
            <v>LNA</v>
          </cell>
          <cell r="J2727">
            <v>0</v>
          </cell>
          <cell r="K2727">
            <v>0</v>
          </cell>
          <cell r="L2727" t="str">
            <v xml:space="preserve"> </v>
          </cell>
          <cell r="M2727" t="str">
            <v xml:space="preserve"> </v>
          </cell>
          <cell r="N2727">
            <v>0</v>
          </cell>
          <cell r="O2727" t="str">
            <v xml:space="preserve"> </v>
          </cell>
          <cell r="P2727">
            <v>0</v>
          </cell>
          <cell r="Q2727">
            <v>0</v>
          </cell>
          <cell r="R2727" t="str">
            <v xml:space="preserve"> </v>
          </cell>
          <cell r="S2727" t="str">
            <v xml:space="preserve"> </v>
          </cell>
        </row>
        <row r="2728">
          <cell r="B2728">
            <v>311525</v>
          </cell>
          <cell r="C2728" t="str">
            <v>TmpRstrctSMHBurnWoundConfRoom</v>
          </cell>
          <cell r="D2728" t="str">
            <v>TmpRstrctS</v>
          </cell>
          <cell r="E2728">
            <v>367</v>
          </cell>
          <cell r="F2728" t="str">
            <v>A</v>
          </cell>
          <cell r="G2728" t="str">
            <v>Q</v>
          </cell>
          <cell r="H2728" t="str">
            <v>N</v>
          </cell>
          <cell r="I2728" t="str">
            <v>LNA</v>
          </cell>
          <cell r="J2728">
            <v>0</v>
          </cell>
          <cell r="K2728">
            <v>0</v>
          </cell>
          <cell r="L2728" t="str">
            <v xml:space="preserve"> </v>
          </cell>
          <cell r="M2728" t="str">
            <v xml:space="preserve"> </v>
          </cell>
          <cell r="N2728">
            <v>0</v>
          </cell>
          <cell r="O2728" t="str">
            <v xml:space="preserve"> </v>
          </cell>
          <cell r="P2728">
            <v>0</v>
          </cell>
          <cell r="Q2728">
            <v>0</v>
          </cell>
          <cell r="R2728" t="str">
            <v xml:space="preserve"> </v>
          </cell>
          <cell r="S2728" t="str">
            <v xml:space="preserve"> </v>
          </cell>
        </row>
        <row r="2729">
          <cell r="B2729">
            <v>311530</v>
          </cell>
          <cell r="C2729" t="str">
            <v>TmpRstrctSMHEDLearningLabEquip</v>
          </cell>
          <cell r="D2729" t="str">
            <v>TmpRstrctS</v>
          </cell>
          <cell r="E2729">
            <v>367</v>
          </cell>
          <cell r="F2729" t="str">
            <v>A</v>
          </cell>
          <cell r="G2729" t="str">
            <v>Q</v>
          </cell>
          <cell r="H2729" t="str">
            <v>N</v>
          </cell>
          <cell r="I2729" t="str">
            <v>LNA</v>
          </cell>
          <cell r="J2729">
            <v>0</v>
          </cell>
          <cell r="K2729">
            <v>0</v>
          </cell>
          <cell r="L2729" t="str">
            <v xml:space="preserve"> </v>
          </cell>
          <cell r="M2729" t="str">
            <v xml:space="preserve"> </v>
          </cell>
          <cell r="N2729">
            <v>0</v>
          </cell>
          <cell r="O2729" t="str">
            <v xml:space="preserve"> </v>
          </cell>
          <cell r="P2729">
            <v>0</v>
          </cell>
          <cell r="Q2729">
            <v>0</v>
          </cell>
          <cell r="R2729" t="str">
            <v xml:space="preserve"> </v>
          </cell>
          <cell r="S2729" t="str">
            <v xml:space="preserve"> </v>
          </cell>
        </row>
        <row r="2730">
          <cell r="B2730">
            <v>311535</v>
          </cell>
          <cell r="C2730" t="str">
            <v>TmpRstrctSMHExpansConstruct</v>
          </cell>
          <cell r="D2730" t="str">
            <v>TmpRstrctS</v>
          </cell>
          <cell r="E2730">
            <v>367</v>
          </cell>
          <cell r="F2730" t="str">
            <v>A</v>
          </cell>
          <cell r="G2730" t="str">
            <v>Q</v>
          </cell>
          <cell r="H2730" t="str">
            <v>N</v>
          </cell>
          <cell r="I2730" t="str">
            <v>LNA</v>
          </cell>
          <cell r="J2730">
            <v>0</v>
          </cell>
          <cell r="K2730">
            <v>0</v>
          </cell>
          <cell r="L2730" t="str">
            <v xml:space="preserve"> </v>
          </cell>
          <cell r="M2730" t="str">
            <v xml:space="preserve"> </v>
          </cell>
          <cell r="N2730">
            <v>0</v>
          </cell>
          <cell r="O2730" t="str">
            <v xml:space="preserve"> </v>
          </cell>
          <cell r="P2730">
            <v>0</v>
          </cell>
          <cell r="Q2730">
            <v>0</v>
          </cell>
          <cell r="R2730" t="str">
            <v xml:space="preserve"> </v>
          </cell>
          <cell r="S2730" t="str">
            <v xml:space="preserve"> </v>
          </cell>
        </row>
        <row r="2731">
          <cell r="B2731">
            <v>311540</v>
          </cell>
          <cell r="C2731" t="str">
            <v>TmpRstrctSMHFufillingPrmsEquip</v>
          </cell>
          <cell r="D2731" t="str">
            <v>TmpRstrctS</v>
          </cell>
          <cell r="E2731">
            <v>367</v>
          </cell>
          <cell r="F2731" t="str">
            <v>A</v>
          </cell>
          <cell r="G2731" t="str">
            <v>Q</v>
          </cell>
          <cell r="H2731" t="str">
            <v>N</v>
          </cell>
          <cell r="I2731" t="str">
            <v>LNA</v>
          </cell>
          <cell r="J2731">
            <v>0</v>
          </cell>
          <cell r="K2731">
            <v>0</v>
          </cell>
          <cell r="L2731" t="str">
            <v xml:space="preserve"> </v>
          </cell>
          <cell r="M2731" t="str">
            <v xml:space="preserve"> </v>
          </cell>
          <cell r="N2731">
            <v>0</v>
          </cell>
          <cell r="O2731" t="str">
            <v xml:space="preserve"> </v>
          </cell>
          <cell r="P2731">
            <v>0</v>
          </cell>
          <cell r="Q2731">
            <v>0</v>
          </cell>
          <cell r="R2731" t="str">
            <v xml:space="preserve"> </v>
          </cell>
          <cell r="S2731" t="str">
            <v xml:space="preserve"> </v>
          </cell>
        </row>
        <row r="2732">
          <cell r="B2732">
            <v>311545</v>
          </cell>
          <cell r="C2732" t="str">
            <v>TmpRstrctSMHHospcBereavmntServ</v>
          </cell>
          <cell r="D2732" t="str">
            <v>TmpRstrctS</v>
          </cell>
          <cell r="E2732">
            <v>367</v>
          </cell>
          <cell r="F2732" t="str">
            <v>A</v>
          </cell>
          <cell r="G2732" t="str">
            <v>Q</v>
          </cell>
          <cell r="H2732" t="str">
            <v>N</v>
          </cell>
          <cell r="I2732" t="str">
            <v>LNA</v>
          </cell>
          <cell r="J2732">
            <v>0</v>
          </cell>
          <cell r="K2732">
            <v>0</v>
          </cell>
          <cell r="L2732" t="str">
            <v xml:space="preserve"> </v>
          </cell>
          <cell r="M2732" t="str">
            <v xml:space="preserve"> </v>
          </cell>
          <cell r="N2732">
            <v>0</v>
          </cell>
          <cell r="O2732" t="str">
            <v xml:space="preserve"> </v>
          </cell>
          <cell r="P2732">
            <v>0</v>
          </cell>
          <cell r="Q2732">
            <v>0</v>
          </cell>
          <cell r="R2732" t="str">
            <v xml:space="preserve"> </v>
          </cell>
          <cell r="S2732" t="str">
            <v xml:space="preserve"> </v>
          </cell>
        </row>
        <row r="2733">
          <cell r="B2733">
            <v>311550</v>
          </cell>
          <cell r="C2733" t="str">
            <v>TmpRstrctSMHHospiceFamRCPArea</v>
          </cell>
          <cell r="D2733" t="str">
            <v>TmpRstrctS</v>
          </cell>
          <cell r="E2733">
            <v>367</v>
          </cell>
          <cell r="F2733" t="str">
            <v>A</v>
          </cell>
          <cell r="G2733" t="str">
            <v>Q</v>
          </cell>
          <cell r="H2733" t="str">
            <v>N</v>
          </cell>
          <cell r="I2733" t="str">
            <v>LNA</v>
          </cell>
          <cell r="J2733">
            <v>0</v>
          </cell>
          <cell r="K2733">
            <v>0</v>
          </cell>
          <cell r="L2733" t="str">
            <v xml:space="preserve"> </v>
          </cell>
          <cell r="M2733" t="str">
            <v xml:space="preserve"> </v>
          </cell>
          <cell r="N2733">
            <v>0</v>
          </cell>
          <cell r="O2733" t="str">
            <v xml:space="preserve"> </v>
          </cell>
          <cell r="P2733">
            <v>0</v>
          </cell>
          <cell r="Q2733">
            <v>0</v>
          </cell>
          <cell r="R2733" t="str">
            <v xml:space="preserve"> </v>
          </cell>
          <cell r="S2733" t="str">
            <v xml:space="preserve"> </v>
          </cell>
        </row>
        <row r="2734">
          <cell r="B2734">
            <v>311555</v>
          </cell>
          <cell r="C2734" t="str">
            <v>TmpRstrctSMHHospicLivingWLossC</v>
          </cell>
          <cell r="D2734" t="str">
            <v>TmpRstrctS</v>
          </cell>
          <cell r="E2734">
            <v>367</v>
          </cell>
          <cell r="F2734" t="str">
            <v>A</v>
          </cell>
          <cell r="G2734" t="str">
            <v>Q</v>
          </cell>
          <cell r="H2734" t="str">
            <v>N</v>
          </cell>
          <cell r="I2734" t="str">
            <v>LNA</v>
          </cell>
          <cell r="J2734">
            <v>0</v>
          </cell>
          <cell r="K2734">
            <v>0</v>
          </cell>
          <cell r="L2734" t="str">
            <v xml:space="preserve"> </v>
          </cell>
          <cell r="M2734" t="str">
            <v xml:space="preserve"> </v>
          </cell>
          <cell r="N2734">
            <v>0</v>
          </cell>
          <cell r="O2734" t="str">
            <v xml:space="preserve"> </v>
          </cell>
          <cell r="P2734">
            <v>0</v>
          </cell>
          <cell r="Q2734">
            <v>0</v>
          </cell>
          <cell r="R2734" t="str">
            <v xml:space="preserve"> </v>
          </cell>
          <cell r="S2734" t="str">
            <v xml:space="preserve"> </v>
          </cell>
        </row>
        <row r="2735">
          <cell r="B2735">
            <v>311560</v>
          </cell>
          <cell r="C2735" t="str">
            <v>TmpRstrctTeamLiftConceptGrant</v>
          </cell>
          <cell r="D2735" t="str">
            <v>TmpRstrctT</v>
          </cell>
          <cell r="E2735">
            <v>367</v>
          </cell>
          <cell r="F2735" t="str">
            <v>A</v>
          </cell>
          <cell r="G2735" t="str">
            <v>Q</v>
          </cell>
          <cell r="H2735" t="str">
            <v>N</v>
          </cell>
          <cell r="I2735" t="str">
            <v>LNA</v>
          </cell>
          <cell r="J2735">
            <v>0</v>
          </cell>
          <cell r="K2735">
            <v>0</v>
          </cell>
          <cell r="L2735" t="str">
            <v xml:space="preserve"> </v>
          </cell>
          <cell r="M2735" t="str">
            <v xml:space="preserve"> </v>
          </cell>
          <cell r="N2735">
            <v>0</v>
          </cell>
          <cell r="O2735" t="str">
            <v xml:space="preserve"> </v>
          </cell>
          <cell r="P2735">
            <v>0</v>
          </cell>
          <cell r="Q2735">
            <v>0</v>
          </cell>
          <cell r="R2735" t="str">
            <v xml:space="preserve"> </v>
          </cell>
          <cell r="S2735" t="str">
            <v xml:space="preserve"> </v>
          </cell>
        </row>
        <row r="2736">
          <cell r="B2736">
            <v>311565</v>
          </cell>
          <cell r="C2736" t="str">
            <v>TmpRstrctTotShotsCenturiansInc</v>
          </cell>
          <cell r="D2736" t="str">
            <v>TmpRstrctT</v>
          </cell>
          <cell r="E2736">
            <v>367</v>
          </cell>
          <cell r="F2736" t="str">
            <v>A</v>
          </cell>
          <cell r="G2736" t="str">
            <v>Q</v>
          </cell>
          <cell r="H2736" t="str">
            <v>N</v>
          </cell>
          <cell r="I2736" t="str">
            <v>LNA</v>
          </cell>
          <cell r="J2736">
            <v>0</v>
          </cell>
          <cell r="K2736">
            <v>0</v>
          </cell>
          <cell r="L2736" t="str">
            <v xml:space="preserve"> </v>
          </cell>
          <cell r="M2736" t="str">
            <v xml:space="preserve"> </v>
          </cell>
          <cell r="N2736">
            <v>0</v>
          </cell>
          <cell r="O2736" t="str">
            <v xml:space="preserve"> </v>
          </cell>
          <cell r="P2736">
            <v>0</v>
          </cell>
          <cell r="Q2736">
            <v>0</v>
          </cell>
          <cell r="R2736" t="str">
            <v xml:space="preserve"> </v>
          </cell>
          <cell r="S2736" t="str">
            <v xml:space="preserve"> </v>
          </cell>
        </row>
        <row r="2737">
          <cell r="B2737">
            <v>311570</v>
          </cell>
          <cell r="C2737" t="str">
            <v>Tem Rest Fds Partners e Health</v>
          </cell>
          <cell r="D2737" t="str">
            <v>Tem Rest F</v>
          </cell>
          <cell r="E2737">
            <v>367</v>
          </cell>
          <cell r="F2737" t="str">
            <v>A</v>
          </cell>
          <cell r="G2737" t="str">
            <v>Q</v>
          </cell>
          <cell r="H2737" t="str">
            <v>N</v>
          </cell>
          <cell r="I2737" t="str">
            <v>LNA</v>
          </cell>
          <cell r="J2737">
            <v>0</v>
          </cell>
          <cell r="K2737">
            <v>0</v>
          </cell>
          <cell r="L2737" t="str">
            <v xml:space="preserve"> </v>
          </cell>
          <cell r="M2737" t="str">
            <v xml:space="preserve"> </v>
          </cell>
          <cell r="N2737">
            <v>0</v>
          </cell>
          <cell r="O2737" t="str">
            <v xml:space="preserve"> </v>
          </cell>
          <cell r="P2737">
            <v>0</v>
          </cell>
          <cell r="Q2737">
            <v>0</v>
          </cell>
          <cell r="R2737" t="str">
            <v xml:space="preserve"> </v>
          </cell>
          <cell r="S2737" t="str">
            <v xml:space="preserve"> </v>
          </cell>
        </row>
        <row r="2738">
          <cell r="B2738">
            <v>311575</v>
          </cell>
          <cell r="C2738" t="str">
            <v>TemRstrFdsPodiatricSurgSchlrsh</v>
          </cell>
          <cell r="D2738" t="str">
            <v>TemRstrFds</v>
          </cell>
          <cell r="E2738">
            <v>367</v>
          </cell>
          <cell r="F2738" t="str">
            <v>A</v>
          </cell>
          <cell r="G2738" t="str">
            <v>Q</v>
          </cell>
          <cell r="H2738" t="str">
            <v>N</v>
          </cell>
          <cell r="I2738" t="str">
            <v>LNA</v>
          </cell>
          <cell r="J2738">
            <v>0</v>
          </cell>
          <cell r="K2738">
            <v>0</v>
          </cell>
          <cell r="L2738" t="str">
            <v xml:space="preserve"> </v>
          </cell>
          <cell r="M2738" t="str">
            <v xml:space="preserve"> </v>
          </cell>
          <cell r="N2738">
            <v>0</v>
          </cell>
          <cell r="O2738" t="str">
            <v xml:space="preserve"> </v>
          </cell>
          <cell r="P2738">
            <v>0</v>
          </cell>
          <cell r="Q2738">
            <v>0</v>
          </cell>
          <cell r="R2738" t="str">
            <v xml:space="preserve"> </v>
          </cell>
          <cell r="S2738" t="str">
            <v xml:space="preserve"> </v>
          </cell>
        </row>
        <row r="2739">
          <cell r="B2739">
            <v>311580</v>
          </cell>
          <cell r="C2739" t="str">
            <v>TempRestFdsSimonianOpthalFund</v>
          </cell>
          <cell r="D2739" t="str">
            <v>TempRestFd</v>
          </cell>
          <cell r="E2739">
            <v>367</v>
          </cell>
          <cell r="F2739" t="str">
            <v>A</v>
          </cell>
          <cell r="G2739" t="str">
            <v>Q</v>
          </cell>
          <cell r="H2739" t="str">
            <v>N</v>
          </cell>
          <cell r="I2739" t="str">
            <v>LNA</v>
          </cell>
          <cell r="J2739">
            <v>0</v>
          </cell>
          <cell r="K2739">
            <v>0</v>
          </cell>
          <cell r="L2739" t="str">
            <v xml:space="preserve"> </v>
          </cell>
          <cell r="M2739" t="str">
            <v xml:space="preserve"> </v>
          </cell>
          <cell r="N2739">
            <v>0</v>
          </cell>
          <cell r="O2739" t="str">
            <v xml:space="preserve"> </v>
          </cell>
          <cell r="P2739">
            <v>0</v>
          </cell>
          <cell r="Q2739">
            <v>0</v>
          </cell>
          <cell r="R2739" t="str">
            <v xml:space="preserve"> </v>
          </cell>
          <cell r="S2739" t="str">
            <v xml:space="preserve"> </v>
          </cell>
        </row>
        <row r="2740">
          <cell r="B2740">
            <v>311585</v>
          </cell>
          <cell r="C2740" t="str">
            <v>TempRestFdsGrantCMEfund8240</v>
          </cell>
          <cell r="D2740" t="str">
            <v>TempRestFd</v>
          </cell>
          <cell r="E2740">
            <v>367</v>
          </cell>
          <cell r="F2740" t="str">
            <v>A</v>
          </cell>
          <cell r="G2740" t="str">
            <v>Q</v>
          </cell>
          <cell r="H2740" t="str">
            <v>N</v>
          </cell>
          <cell r="I2740" t="str">
            <v>LNA</v>
          </cell>
          <cell r="J2740">
            <v>0</v>
          </cell>
          <cell r="K2740">
            <v>0</v>
          </cell>
          <cell r="L2740" t="str">
            <v xml:space="preserve"> </v>
          </cell>
          <cell r="M2740" t="str">
            <v xml:space="preserve"> </v>
          </cell>
          <cell r="N2740">
            <v>0</v>
          </cell>
          <cell r="O2740" t="str">
            <v xml:space="preserve"> </v>
          </cell>
          <cell r="P2740">
            <v>0</v>
          </cell>
          <cell r="Q2740">
            <v>0</v>
          </cell>
          <cell r="R2740" t="str">
            <v xml:space="preserve"> </v>
          </cell>
          <cell r="S2740" t="str">
            <v xml:space="preserve"> </v>
          </cell>
        </row>
        <row r="2741">
          <cell r="B2741">
            <v>311590</v>
          </cell>
          <cell r="C2741" t="str">
            <v>TempRestFdsMeadeFamVECCPeds</v>
          </cell>
          <cell r="D2741" t="str">
            <v>TempRestFd</v>
          </cell>
          <cell r="E2741">
            <v>367</v>
          </cell>
          <cell r="F2741" t="str">
            <v>A</v>
          </cell>
          <cell r="G2741" t="str">
            <v>Q</v>
          </cell>
          <cell r="H2741" t="str">
            <v>N</v>
          </cell>
          <cell r="I2741" t="str">
            <v>LNA</v>
          </cell>
          <cell r="J2741">
            <v>0</v>
          </cell>
          <cell r="K2741">
            <v>0</v>
          </cell>
          <cell r="L2741" t="str">
            <v xml:space="preserve"> </v>
          </cell>
          <cell r="M2741" t="str">
            <v xml:space="preserve"> </v>
          </cell>
          <cell r="N2741">
            <v>0</v>
          </cell>
          <cell r="O2741" t="str">
            <v xml:space="preserve"> </v>
          </cell>
          <cell r="P2741">
            <v>0</v>
          </cell>
          <cell r="Q2741">
            <v>0</v>
          </cell>
          <cell r="R2741" t="str">
            <v xml:space="preserve"> </v>
          </cell>
          <cell r="S2741" t="str">
            <v xml:space="preserve"> </v>
          </cell>
        </row>
        <row r="2742">
          <cell r="B2742">
            <v>311595</v>
          </cell>
          <cell r="C2742" t="str">
            <v>TempRestFdsSternOrthopedfund</v>
          </cell>
          <cell r="D2742" t="str">
            <v>TempRestFd</v>
          </cell>
          <cell r="E2742">
            <v>367</v>
          </cell>
          <cell r="F2742" t="str">
            <v>A</v>
          </cell>
          <cell r="G2742" t="str">
            <v>Q</v>
          </cell>
          <cell r="H2742" t="str">
            <v>N</v>
          </cell>
          <cell r="I2742" t="str">
            <v>LNA</v>
          </cell>
          <cell r="J2742">
            <v>0</v>
          </cell>
          <cell r="K2742">
            <v>0</v>
          </cell>
          <cell r="L2742" t="str">
            <v xml:space="preserve"> </v>
          </cell>
          <cell r="M2742" t="str">
            <v xml:space="preserve"> </v>
          </cell>
          <cell r="N2742">
            <v>0</v>
          </cell>
          <cell r="O2742" t="str">
            <v xml:space="preserve"> </v>
          </cell>
          <cell r="P2742">
            <v>0</v>
          </cell>
          <cell r="Q2742">
            <v>0</v>
          </cell>
          <cell r="R2742" t="str">
            <v xml:space="preserve"> </v>
          </cell>
          <cell r="S2742" t="str">
            <v xml:space="preserve"> </v>
          </cell>
        </row>
        <row r="2743">
          <cell r="B2743">
            <v>311600</v>
          </cell>
          <cell r="C2743" t="str">
            <v>Temp Rest Fds A Maro Ped Rehab</v>
          </cell>
          <cell r="D2743" t="str">
            <v>Temp Rest</v>
          </cell>
          <cell r="E2743">
            <v>367</v>
          </cell>
          <cell r="F2743" t="str">
            <v>A</v>
          </cell>
          <cell r="G2743" t="str">
            <v>Q</v>
          </cell>
          <cell r="H2743" t="str">
            <v>N</v>
          </cell>
          <cell r="I2743" t="str">
            <v>LNA</v>
          </cell>
          <cell r="J2743">
            <v>0</v>
          </cell>
          <cell r="K2743">
            <v>0</v>
          </cell>
          <cell r="L2743" t="str">
            <v xml:space="preserve"> </v>
          </cell>
          <cell r="M2743" t="str">
            <v xml:space="preserve"> </v>
          </cell>
          <cell r="N2743">
            <v>0</v>
          </cell>
          <cell r="O2743" t="str">
            <v xml:space="preserve"> </v>
          </cell>
          <cell r="P2743">
            <v>0</v>
          </cell>
          <cell r="Q2743">
            <v>0</v>
          </cell>
          <cell r="R2743" t="str">
            <v xml:space="preserve"> </v>
          </cell>
          <cell r="S2743" t="str">
            <v xml:space="preserve"> </v>
          </cell>
        </row>
        <row r="2744">
          <cell r="B2744">
            <v>311605</v>
          </cell>
          <cell r="C2744" t="str">
            <v>Temp Rest Fds A Night to Care</v>
          </cell>
          <cell r="D2744" t="str">
            <v>Temp Rest</v>
          </cell>
          <cell r="E2744">
            <v>367</v>
          </cell>
          <cell r="F2744" t="str">
            <v>A</v>
          </cell>
          <cell r="G2744" t="str">
            <v>Q</v>
          </cell>
          <cell r="H2744" t="str">
            <v>N</v>
          </cell>
          <cell r="I2744" t="str">
            <v>LNA</v>
          </cell>
          <cell r="J2744">
            <v>0</v>
          </cell>
          <cell r="K2744">
            <v>0</v>
          </cell>
          <cell r="L2744" t="str">
            <v xml:space="preserve"> </v>
          </cell>
          <cell r="M2744" t="str">
            <v xml:space="preserve"> </v>
          </cell>
          <cell r="N2744">
            <v>0</v>
          </cell>
          <cell r="O2744" t="str">
            <v xml:space="preserve"> </v>
          </cell>
          <cell r="P2744">
            <v>0</v>
          </cell>
          <cell r="Q2744">
            <v>0</v>
          </cell>
          <cell r="R2744" t="str">
            <v xml:space="preserve"> </v>
          </cell>
          <cell r="S2744" t="str">
            <v xml:space="preserve"> </v>
          </cell>
        </row>
        <row r="2745">
          <cell r="B2745">
            <v>311610</v>
          </cell>
          <cell r="C2745" t="str">
            <v>Temp Rest Fds ACTION grantNIH</v>
          </cell>
          <cell r="D2745" t="str">
            <v>Temp Rest</v>
          </cell>
          <cell r="E2745">
            <v>367</v>
          </cell>
          <cell r="F2745" t="str">
            <v>A</v>
          </cell>
          <cell r="G2745" t="str">
            <v>Q</v>
          </cell>
          <cell r="H2745" t="str">
            <v>N</v>
          </cell>
          <cell r="I2745" t="str">
            <v>LNA</v>
          </cell>
          <cell r="J2745">
            <v>0</v>
          </cell>
          <cell r="K2745">
            <v>0</v>
          </cell>
          <cell r="L2745" t="str">
            <v xml:space="preserve"> </v>
          </cell>
          <cell r="M2745" t="str">
            <v xml:space="preserve"> </v>
          </cell>
          <cell r="N2745">
            <v>0</v>
          </cell>
          <cell r="O2745" t="str">
            <v xml:space="preserve"> </v>
          </cell>
          <cell r="P2745">
            <v>0</v>
          </cell>
          <cell r="Q2745">
            <v>0</v>
          </cell>
          <cell r="R2745" t="str">
            <v xml:space="preserve"> </v>
          </cell>
          <cell r="S2745" t="str">
            <v xml:space="preserve"> </v>
          </cell>
        </row>
        <row r="2746">
          <cell r="B2746">
            <v>311615</v>
          </cell>
          <cell r="C2746" t="str">
            <v>TempRestFdsAdaptTrialResearch</v>
          </cell>
          <cell r="D2746" t="str">
            <v>TempRestFd</v>
          </cell>
          <cell r="E2746">
            <v>367</v>
          </cell>
          <cell r="F2746" t="str">
            <v>A</v>
          </cell>
          <cell r="G2746" t="str">
            <v>Q</v>
          </cell>
          <cell r="H2746" t="str">
            <v>N</v>
          </cell>
          <cell r="I2746" t="str">
            <v>LNA</v>
          </cell>
          <cell r="J2746">
            <v>0</v>
          </cell>
          <cell r="K2746">
            <v>0</v>
          </cell>
          <cell r="L2746" t="str">
            <v xml:space="preserve"> </v>
          </cell>
          <cell r="M2746" t="str">
            <v xml:space="preserve"> </v>
          </cell>
          <cell r="N2746">
            <v>0</v>
          </cell>
          <cell r="O2746" t="str">
            <v xml:space="preserve"> </v>
          </cell>
          <cell r="P2746">
            <v>0</v>
          </cell>
          <cell r="Q2746">
            <v>0</v>
          </cell>
          <cell r="R2746" t="str">
            <v xml:space="preserve"> </v>
          </cell>
          <cell r="S2746" t="str">
            <v xml:space="preserve"> </v>
          </cell>
        </row>
        <row r="2747">
          <cell r="B2747">
            <v>311620</v>
          </cell>
          <cell r="C2747" t="str">
            <v>TmpRstrFdsAdolTeenDrugAlcoholP</v>
          </cell>
          <cell r="D2747" t="str">
            <v>TmpRstrFds</v>
          </cell>
          <cell r="E2747">
            <v>367</v>
          </cell>
          <cell r="F2747" t="str">
            <v>A</v>
          </cell>
          <cell r="G2747" t="str">
            <v>Q</v>
          </cell>
          <cell r="H2747" t="str">
            <v>N</v>
          </cell>
          <cell r="I2747" t="str">
            <v>LNA</v>
          </cell>
          <cell r="J2747">
            <v>0</v>
          </cell>
          <cell r="K2747">
            <v>0</v>
          </cell>
          <cell r="L2747" t="str">
            <v xml:space="preserve"> </v>
          </cell>
          <cell r="M2747" t="str">
            <v xml:space="preserve"> </v>
          </cell>
          <cell r="N2747">
            <v>0</v>
          </cell>
          <cell r="O2747" t="str">
            <v xml:space="preserve"> </v>
          </cell>
          <cell r="P2747">
            <v>0</v>
          </cell>
          <cell r="Q2747">
            <v>0</v>
          </cell>
          <cell r="R2747" t="str">
            <v xml:space="preserve"> </v>
          </cell>
          <cell r="S2747" t="str">
            <v xml:space="preserve"> </v>
          </cell>
        </row>
        <row r="2748">
          <cell r="B2748">
            <v>311625</v>
          </cell>
          <cell r="C2748" t="str">
            <v>TmpRstrFdsAdolTeenScholorships</v>
          </cell>
          <cell r="D2748" t="str">
            <v>TmpRstrFds</v>
          </cell>
          <cell r="E2748">
            <v>367</v>
          </cell>
          <cell r="F2748" t="str">
            <v>A</v>
          </cell>
          <cell r="G2748" t="str">
            <v>Q</v>
          </cell>
          <cell r="H2748" t="str">
            <v>N</v>
          </cell>
          <cell r="I2748" t="str">
            <v>LNA</v>
          </cell>
          <cell r="J2748">
            <v>0</v>
          </cell>
          <cell r="K2748">
            <v>0</v>
          </cell>
          <cell r="L2748" t="str">
            <v xml:space="preserve"> </v>
          </cell>
          <cell r="M2748" t="str">
            <v xml:space="preserve"> </v>
          </cell>
          <cell r="N2748">
            <v>0</v>
          </cell>
          <cell r="O2748" t="str">
            <v xml:space="preserve"> </v>
          </cell>
          <cell r="P2748">
            <v>0</v>
          </cell>
          <cell r="Q2748">
            <v>0</v>
          </cell>
          <cell r="R2748" t="str">
            <v xml:space="preserve"> </v>
          </cell>
          <cell r="S2748" t="str">
            <v xml:space="preserve"> </v>
          </cell>
        </row>
        <row r="2749">
          <cell r="B2749">
            <v>311630</v>
          </cell>
          <cell r="C2749" t="str">
            <v>TempRestFdsAdultdayHlthCenter</v>
          </cell>
          <cell r="D2749" t="str">
            <v>TempRestFd</v>
          </cell>
          <cell r="E2749">
            <v>367</v>
          </cell>
          <cell r="F2749" t="str">
            <v>A</v>
          </cell>
          <cell r="G2749" t="str">
            <v>Q</v>
          </cell>
          <cell r="H2749" t="str">
            <v>N</v>
          </cell>
          <cell r="I2749" t="str">
            <v>LNA</v>
          </cell>
          <cell r="J2749">
            <v>0</v>
          </cell>
          <cell r="K2749">
            <v>0</v>
          </cell>
          <cell r="L2749" t="str">
            <v xml:space="preserve"> </v>
          </cell>
          <cell r="M2749" t="str">
            <v xml:space="preserve"> </v>
          </cell>
          <cell r="N2749">
            <v>0</v>
          </cell>
          <cell r="O2749" t="str">
            <v xml:space="preserve"> </v>
          </cell>
          <cell r="P2749">
            <v>0</v>
          </cell>
          <cell r="Q2749">
            <v>0</v>
          </cell>
          <cell r="R2749" t="str">
            <v xml:space="preserve"> </v>
          </cell>
          <cell r="S2749" t="str">
            <v xml:space="preserve"> </v>
          </cell>
        </row>
        <row r="2750">
          <cell r="B2750">
            <v>311635</v>
          </cell>
          <cell r="C2750" t="str">
            <v>Temp Rest Fds Aging Srvcs fund</v>
          </cell>
          <cell r="D2750" t="str">
            <v>Temp Rest</v>
          </cell>
          <cell r="E2750">
            <v>367</v>
          </cell>
          <cell r="F2750" t="str">
            <v>A</v>
          </cell>
          <cell r="G2750" t="str">
            <v>Q</v>
          </cell>
          <cell r="H2750" t="str">
            <v>N</v>
          </cell>
          <cell r="I2750" t="str">
            <v>LNA</v>
          </cell>
          <cell r="J2750">
            <v>0</v>
          </cell>
          <cell r="K2750">
            <v>0</v>
          </cell>
          <cell r="L2750" t="str">
            <v xml:space="preserve"> </v>
          </cell>
          <cell r="M2750" t="str">
            <v xml:space="preserve"> </v>
          </cell>
          <cell r="N2750">
            <v>0</v>
          </cell>
          <cell r="O2750" t="str">
            <v xml:space="preserve"> </v>
          </cell>
          <cell r="P2750">
            <v>0</v>
          </cell>
          <cell r="Q2750">
            <v>0</v>
          </cell>
          <cell r="R2750" t="str">
            <v xml:space="preserve"> </v>
          </cell>
          <cell r="S2750" t="str">
            <v xml:space="preserve"> </v>
          </cell>
        </row>
        <row r="2751">
          <cell r="B2751">
            <v>311640</v>
          </cell>
          <cell r="C2751" t="str">
            <v>TempRestFdsAnnualAppealCamp</v>
          </cell>
          <cell r="D2751" t="str">
            <v>TempRestFd</v>
          </cell>
          <cell r="E2751">
            <v>367</v>
          </cell>
          <cell r="F2751" t="str">
            <v>A</v>
          </cell>
          <cell r="G2751" t="str">
            <v>Q</v>
          </cell>
          <cell r="H2751" t="str">
            <v>N</v>
          </cell>
          <cell r="I2751" t="str">
            <v>LNA</v>
          </cell>
          <cell r="J2751">
            <v>0</v>
          </cell>
          <cell r="K2751">
            <v>0</v>
          </cell>
          <cell r="L2751" t="str">
            <v xml:space="preserve"> </v>
          </cell>
          <cell r="M2751" t="str">
            <v xml:space="preserve"> </v>
          </cell>
          <cell r="N2751">
            <v>0</v>
          </cell>
          <cell r="O2751" t="str">
            <v xml:space="preserve"> </v>
          </cell>
          <cell r="P2751">
            <v>0</v>
          </cell>
          <cell r="Q2751">
            <v>0</v>
          </cell>
          <cell r="R2751" t="str">
            <v xml:space="preserve"> </v>
          </cell>
          <cell r="S2751" t="str">
            <v xml:space="preserve"> </v>
          </cell>
        </row>
        <row r="2752">
          <cell r="B2752">
            <v>311645</v>
          </cell>
          <cell r="C2752" t="str">
            <v>TmpRstrFdsArtTherapyIMOAngelaV</v>
          </cell>
          <cell r="D2752" t="str">
            <v>TmpRstrFds</v>
          </cell>
          <cell r="E2752">
            <v>367</v>
          </cell>
          <cell r="F2752" t="str">
            <v>A</v>
          </cell>
          <cell r="G2752" t="str">
            <v>Q</v>
          </cell>
          <cell r="H2752" t="str">
            <v>N</v>
          </cell>
          <cell r="I2752" t="str">
            <v>LNA</v>
          </cell>
          <cell r="J2752">
            <v>0</v>
          </cell>
          <cell r="K2752">
            <v>0</v>
          </cell>
          <cell r="L2752" t="str">
            <v xml:space="preserve"> </v>
          </cell>
          <cell r="M2752" t="str">
            <v xml:space="preserve"> </v>
          </cell>
          <cell r="N2752">
            <v>0</v>
          </cell>
          <cell r="O2752" t="str">
            <v xml:space="preserve"> </v>
          </cell>
          <cell r="P2752">
            <v>0</v>
          </cell>
          <cell r="Q2752">
            <v>0</v>
          </cell>
          <cell r="R2752" t="str">
            <v xml:space="preserve"> </v>
          </cell>
          <cell r="S2752" t="str">
            <v xml:space="preserve"> </v>
          </cell>
        </row>
        <row r="2753">
          <cell r="B2753">
            <v>311650</v>
          </cell>
          <cell r="C2753" t="str">
            <v>TempRestFdsAssarianCancerProgs</v>
          </cell>
          <cell r="D2753" t="str">
            <v>TempRestFd</v>
          </cell>
          <cell r="E2753">
            <v>367</v>
          </cell>
          <cell r="F2753" t="str">
            <v>A</v>
          </cell>
          <cell r="G2753" t="str">
            <v>Q</v>
          </cell>
          <cell r="H2753" t="str">
            <v>N</v>
          </cell>
          <cell r="I2753" t="str">
            <v>LNA</v>
          </cell>
          <cell r="J2753">
            <v>0</v>
          </cell>
          <cell r="K2753">
            <v>0</v>
          </cell>
          <cell r="L2753" t="str">
            <v xml:space="preserve"> </v>
          </cell>
          <cell r="M2753" t="str">
            <v xml:space="preserve"> </v>
          </cell>
          <cell r="N2753">
            <v>0</v>
          </cell>
          <cell r="O2753" t="str">
            <v xml:space="preserve"> </v>
          </cell>
          <cell r="P2753">
            <v>0</v>
          </cell>
          <cell r="Q2753">
            <v>0</v>
          </cell>
          <cell r="R2753" t="str">
            <v xml:space="preserve"> </v>
          </cell>
          <cell r="S2753" t="str">
            <v xml:space="preserve"> </v>
          </cell>
        </row>
        <row r="2754">
          <cell r="B2754">
            <v>311655</v>
          </cell>
          <cell r="C2754" t="str">
            <v>TempRestFdsAssocRNstipendProg</v>
          </cell>
          <cell r="D2754" t="str">
            <v>TempRestFd</v>
          </cell>
          <cell r="E2754">
            <v>367</v>
          </cell>
          <cell r="F2754" t="str">
            <v>A</v>
          </cell>
          <cell r="G2754" t="str">
            <v>Q</v>
          </cell>
          <cell r="H2754" t="str">
            <v>N</v>
          </cell>
          <cell r="I2754" t="str">
            <v>LNA</v>
          </cell>
          <cell r="J2754">
            <v>0</v>
          </cell>
          <cell r="K2754">
            <v>0</v>
          </cell>
          <cell r="L2754" t="str">
            <v xml:space="preserve"> </v>
          </cell>
          <cell r="M2754" t="str">
            <v xml:space="preserve"> </v>
          </cell>
          <cell r="N2754">
            <v>0</v>
          </cell>
          <cell r="O2754" t="str">
            <v xml:space="preserve"> </v>
          </cell>
          <cell r="P2754">
            <v>0</v>
          </cell>
          <cell r="Q2754">
            <v>0</v>
          </cell>
          <cell r="R2754" t="str">
            <v xml:space="preserve"> </v>
          </cell>
          <cell r="S2754" t="str">
            <v xml:space="preserve"> </v>
          </cell>
        </row>
        <row r="2755">
          <cell r="B2755">
            <v>311660</v>
          </cell>
          <cell r="C2755" t="str">
            <v>TmpRstrFdsAssociateAnnualAppea</v>
          </cell>
          <cell r="D2755" t="str">
            <v>TmpRstrFds</v>
          </cell>
          <cell r="E2755">
            <v>367</v>
          </cell>
          <cell r="F2755" t="str">
            <v>A</v>
          </cell>
          <cell r="G2755" t="str">
            <v>Q</v>
          </cell>
          <cell r="H2755" t="str">
            <v>N</v>
          </cell>
          <cell r="I2755" t="str">
            <v>LNA</v>
          </cell>
          <cell r="J2755">
            <v>0</v>
          </cell>
          <cell r="K2755">
            <v>0</v>
          </cell>
          <cell r="L2755" t="str">
            <v xml:space="preserve"> </v>
          </cell>
          <cell r="M2755" t="str">
            <v xml:space="preserve"> </v>
          </cell>
          <cell r="N2755">
            <v>0</v>
          </cell>
          <cell r="O2755" t="str">
            <v xml:space="preserve"> </v>
          </cell>
          <cell r="P2755">
            <v>0</v>
          </cell>
          <cell r="Q2755">
            <v>0</v>
          </cell>
          <cell r="R2755" t="str">
            <v xml:space="preserve"> </v>
          </cell>
          <cell r="S2755" t="str">
            <v xml:space="preserve"> </v>
          </cell>
        </row>
        <row r="2756">
          <cell r="B2756">
            <v>311665</v>
          </cell>
          <cell r="C2756" t="str">
            <v>TempRestFdsAsthmaResearchfund</v>
          </cell>
          <cell r="D2756" t="str">
            <v>TempRestFd</v>
          </cell>
          <cell r="E2756">
            <v>367</v>
          </cell>
          <cell r="F2756" t="str">
            <v>A</v>
          </cell>
          <cell r="G2756" t="str">
            <v>Q</v>
          </cell>
          <cell r="H2756" t="str">
            <v>N</v>
          </cell>
          <cell r="I2756" t="str">
            <v>LNA</v>
          </cell>
          <cell r="J2756">
            <v>0</v>
          </cell>
          <cell r="K2756">
            <v>0</v>
          </cell>
          <cell r="L2756" t="str">
            <v xml:space="preserve"> </v>
          </cell>
          <cell r="M2756" t="str">
            <v xml:space="preserve"> </v>
          </cell>
          <cell r="N2756">
            <v>0</v>
          </cell>
          <cell r="O2756" t="str">
            <v xml:space="preserve"> </v>
          </cell>
          <cell r="P2756">
            <v>0</v>
          </cell>
          <cell r="Q2756">
            <v>0</v>
          </cell>
          <cell r="R2756" t="str">
            <v xml:space="preserve"> </v>
          </cell>
          <cell r="S2756" t="str">
            <v xml:space="preserve"> </v>
          </cell>
        </row>
        <row r="2757">
          <cell r="B2757">
            <v>311670</v>
          </cell>
          <cell r="C2757" t="str">
            <v>TempRestFdsBKoleResearchfund</v>
          </cell>
          <cell r="D2757" t="str">
            <v>TempRestFd</v>
          </cell>
          <cell r="E2757">
            <v>367</v>
          </cell>
          <cell r="F2757" t="str">
            <v>A</v>
          </cell>
          <cell r="G2757" t="str">
            <v>Q</v>
          </cell>
          <cell r="H2757" t="str">
            <v>N</v>
          </cell>
          <cell r="I2757" t="str">
            <v>LNA</v>
          </cell>
          <cell r="J2757">
            <v>0</v>
          </cell>
          <cell r="K2757">
            <v>0</v>
          </cell>
          <cell r="L2757" t="str">
            <v xml:space="preserve"> </v>
          </cell>
          <cell r="M2757" t="str">
            <v xml:space="preserve"> </v>
          </cell>
          <cell r="N2757">
            <v>0</v>
          </cell>
          <cell r="O2757" t="str">
            <v xml:space="preserve"> </v>
          </cell>
          <cell r="P2757">
            <v>0</v>
          </cell>
          <cell r="Q2757">
            <v>0</v>
          </cell>
          <cell r="R2757" t="str">
            <v xml:space="preserve"> </v>
          </cell>
          <cell r="S2757" t="str">
            <v xml:space="preserve"> </v>
          </cell>
        </row>
        <row r="2758">
          <cell r="B2758">
            <v>311675</v>
          </cell>
          <cell r="C2758" t="str">
            <v>TempRestFdsBasicResearchfund</v>
          </cell>
          <cell r="D2758" t="str">
            <v>TempRestFd</v>
          </cell>
          <cell r="E2758">
            <v>367</v>
          </cell>
          <cell r="F2758" t="str">
            <v>A</v>
          </cell>
          <cell r="G2758" t="str">
            <v>Q</v>
          </cell>
          <cell r="H2758" t="str">
            <v>N</v>
          </cell>
          <cell r="I2758" t="str">
            <v>LNA</v>
          </cell>
          <cell r="J2758">
            <v>0</v>
          </cell>
          <cell r="K2758">
            <v>0</v>
          </cell>
          <cell r="L2758" t="str">
            <v xml:space="preserve"> </v>
          </cell>
          <cell r="M2758" t="str">
            <v xml:space="preserve"> </v>
          </cell>
          <cell r="N2758">
            <v>0</v>
          </cell>
          <cell r="O2758" t="str">
            <v xml:space="preserve"> </v>
          </cell>
          <cell r="P2758">
            <v>0</v>
          </cell>
          <cell r="Q2758">
            <v>0</v>
          </cell>
          <cell r="R2758" t="str">
            <v xml:space="preserve"> </v>
          </cell>
          <cell r="S2758" t="str">
            <v xml:space="preserve"> </v>
          </cell>
        </row>
        <row r="2759">
          <cell r="B2759">
            <v>311680</v>
          </cell>
          <cell r="C2759" t="str">
            <v>TmpRstrFdsBecausewecarebreastp</v>
          </cell>
          <cell r="D2759" t="str">
            <v>TmpRstrFds</v>
          </cell>
          <cell r="E2759">
            <v>367</v>
          </cell>
          <cell r="F2759" t="str">
            <v>A</v>
          </cell>
          <cell r="G2759" t="str">
            <v>Q</v>
          </cell>
          <cell r="H2759" t="str">
            <v>N</v>
          </cell>
          <cell r="I2759" t="str">
            <v>LNA</v>
          </cell>
          <cell r="J2759">
            <v>0</v>
          </cell>
          <cell r="K2759">
            <v>0</v>
          </cell>
          <cell r="L2759" t="str">
            <v xml:space="preserve"> </v>
          </cell>
          <cell r="M2759" t="str">
            <v xml:space="preserve"> </v>
          </cell>
          <cell r="N2759">
            <v>0</v>
          </cell>
          <cell r="O2759" t="str">
            <v xml:space="preserve"> </v>
          </cell>
          <cell r="P2759">
            <v>0</v>
          </cell>
          <cell r="Q2759">
            <v>0</v>
          </cell>
          <cell r="R2759" t="str">
            <v xml:space="preserve"> </v>
          </cell>
          <cell r="S2759" t="str">
            <v xml:space="preserve"> </v>
          </cell>
        </row>
        <row r="2760">
          <cell r="B2760">
            <v>311685</v>
          </cell>
          <cell r="C2760" t="str">
            <v>TempRestFdsBehavorialMedFund</v>
          </cell>
          <cell r="D2760" t="str">
            <v>TempRestFd</v>
          </cell>
          <cell r="E2760">
            <v>367</v>
          </cell>
          <cell r="F2760" t="str">
            <v>A</v>
          </cell>
          <cell r="G2760" t="str">
            <v>Q</v>
          </cell>
          <cell r="H2760" t="str">
            <v>N</v>
          </cell>
          <cell r="I2760" t="str">
            <v>LNA</v>
          </cell>
          <cell r="J2760">
            <v>0</v>
          </cell>
          <cell r="K2760">
            <v>0</v>
          </cell>
          <cell r="L2760" t="str">
            <v xml:space="preserve"> </v>
          </cell>
          <cell r="M2760" t="str">
            <v xml:space="preserve"> </v>
          </cell>
          <cell r="N2760">
            <v>0</v>
          </cell>
          <cell r="O2760" t="str">
            <v xml:space="preserve"> </v>
          </cell>
          <cell r="P2760">
            <v>0</v>
          </cell>
          <cell r="Q2760">
            <v>0</v>
          </cell>
          <cell r="R2760" t="str">
            <v xml:space="preserve"> </v>
          </cell>
          <cell r="S2760" t="str">
            <v xml:space="preserve"> </v>
          </cell>
        </row>
        <row r="2761">
          <cell r="B2761">
            <v>311690</v>
          </cell>
          <cell r="C2761" t="str">
            <v>TempRestFdsBelieveMiraclesfd</v>
          </cell>
          <cell r="D2761" t="str">
            <v>TempRestFd</v>
          </cell>
          <cell r="E2761">
            <v>367</v>
          </cell>
          <cell r="F2761" t="str">
            <v>A</v>
          </cell>
          <cell r="G2761" t="str">
            <v>Q</v>
          </cell>
          <cell r="H2761" t="str">
            <v>N</v>
          </cell>
          <cell r="I2761" t="str">
            <v>LNA</v>
          </cell>
          <cell r="J2761">
            <v>0</v>
          </cell>
          <cell r="K2761">
            <v>0</v>
          </cell>
          <cell r="L2761" t="str">
            <v xml:space="preserve"> </v>
          </cell>
          <cell r="M2761" t="str">
            <v xml:space="preserve"> </v>
          </cell>
          <cell r="N2761">
            <v>0</v>
          </cell>
          <cell r="O2761" t="str">
            <v xml:space="preserve"> </v>
          </cell>
          <cell r="P2761">
            <v>0</v>
          </cell>
          <cell r="Q2761">
            <v>0</v>
          </cell>
          <cell r="R2761" t="str">
            <v xml:space="preserve"> </v>
          </cell>
          <cell r="S2761" t="str">
            <v xml:space="preserve"> </v>
          </cell>
        </row>
        <row r="2762">
          <cell r="B2762">
            <v>311695</v>
          </cell>
          <cell r="C2762" t="str">
            <v>TempRestFdsBreastCancerSvsFund</v>
          </cell>
          <cell r="D2762" t="str">
            <v>TempRestFd</v>
          </cell>
          <cell r="E2762">
            <v>367</v>
          </cell>
          <cell r="F2762" t="str">
            <v>A</v>
          </cell>
          <cell r="G2762" t="str">
            <v>Q</v>
          </cell>
          <cell r="H2762" t="str">
            <v>N</v>
          </cell>
          <cell r="I2762" t="str">
            <v>LNA</v>
          </cell>
          <cell r="J2762">
            <v>0</v>
          </cell>
          <cell r="K2762">
            <v>0</v>
          </cell>
          <cell r="L2762" t="str">
            <v xml:space="preserve"> </v>
          </cell>
          <cell r="M2762" t="str">
            <v xml:space="preserve"> </v>
          </cell>
          <cell r="N2762">
            <v>0</v>
          </cell>
          <cell r="O2762" t="str">
            <v xml:space="preserve"> </v>
          </cell>
          <cell r="P2762">
            <v>0</v>
          </cell>
          <cell r="Q2762">
            <v>0</v>
          </cell>
          <cell r="R2762" t="str">
            <v xml:space="preserve"> </v>
          </cell>
          <cell r="S2762" t="str">
            <v xml:space="preserve"> </v>
          </cell>
        </row>
        <row r="2763">
          <cell r="B2763">
            <v>311700</v>
          </cell>
          <cell r="C2763" t="str">
            <v>TmpRstrFdsBrightonExtCareFdApp</v>
          </cell>
          <cell r="D2763" t="str">
            <v>TmpRstrFds</v>
          </cell>
          <cell r="E2763">
            <v>367</v>
          </cell>
          <cell r="F2763" t="str">
            <v>A</v>
          </cell>
          <cell r="G2763" t="str">
            <v>Q</v>
          </cell>
          <cell r="H2763" t="str">
            <v>N</v>
          </cell>
          <cell r="I2763" t="str">
            <v>LNA</v>
          </cell>
          <cell r="J2763">
            <v>0</v>
          </cell>
          <cell r="K2763">
            <v>0</v>
          </cell>
          <cell r="L2763" t="str">
            <v xml:space="preserve"> </v>
          </cell>
          <cell r="M2763" t="str">
            <v xml:space="preserve"> </v>
          </cell>
          <cell r="N2763">
            <v>0</v>
          </cell>
          <cell r="O2763" t="str">
            <v xml:space="preserve"> </v>
          </cell>
          <cell r="P2763">
            <v>0</v>
          </cell>
          <cell r="Q2763">
            <v>0</v>
          </cell>
          <cell r="R2763" t="str">
            <v xml:space="preserve"> </v>
          </cell>
          <cell r="S2763" t="str">
            <v xml:space="preserve"> </v>
          </cell>
        </row>
        <row r="2764">
          <cell r="B2764">
            <v>311705</v>
          </cell>
          <cell r="C2764" t="str">
            <v>Temp Rest Fds C Totte Fund</v>
          </cell>
          <cell r="D2764" t="str">
            <v>Temp Rest</v>
          </cell>
          <cell r="E2764">
            <v>367</v>
          </cell>
          <cell r="F2764" t="str">
            <v>A</v>
          </cell>
          <cell r="G2764" t="str">
            <v>Q</v>
          </cell>
          <cell r="H2764" t="str">
            <v>N</v>
          </cell>
          <cell r="I2764" t="str">
            <v>LNA</v>
          </cell>
          <cell r="J2764">
            <v>0</v>
          </cell>
          <cell r="K2764">
            <v>0</v>
          </cell>
          <cell r="L2764" t="str">
            <v xml:space="preserve"> </v>
          </cell>
          <cell r="M2764" t="str">
            <v xml:space="preserve"> </v>
          </cell>
          <cell r="N2764">
            <v>0</v>
          </cell>
          <cell r="O2764" t="str">
            <v xml:space="preserve"> </v>
          </cell>
          <cell r="P2764">
            <v>0</v>
          </cell>
          <cell r="Q2764">
            <v>0</v>
          </cell>
          <cell r="R2764" t="str">
            <v xml:space="preserve"> </v>
          </cell>
          <cell r="S2764" t="str">
            <v xml:space="preserve"> </v>
          </cell>
        </row>
        <row r="2765">
          <cell r="B2765">
            <v>311710</v>
          </cell>
          <cell r="C2765" t="str">
            <v>Temp Rest Fds Caduceus Society</v>
          </cell>
          <cell r="D2765" t="str">
            <v>Temp Rest</v>
          </cell>
          <cell r="E2765">
            <v>367</v>
          </cell>
          <cell r="F2765" t="str">
            <v>A</v>
          </cell>
          <cell r="G2765" t="str">
            <v>Q</v>
          </cell>
          <cell r="H2765" t="str">
            <v>N</v>
          </cell>
          <cell r="I2765" t="str">
            <v>LNA</v>
          </cell>
          <cell r="J2765">
            <v>0</v>
          </cell>
          <cell r="K2765">
            <v>0</v>
          </cell>
          <cell r="L2765" t="str">
            <v xml:space="preserve"> </v>
          </cell>
          <cell r="M2765" t="str">
            <v xml:space="preserve"> </v>
          </cell>
          <cell r="N2765">
            <v>0</v>
          </cell>
          <cell r="O2765" t="str">
            <v xml:space="preserve"> </v>
          </cell>
          <cell r="P2765">
            <v>0</v>
          </cell>
          <cell r="Q2765">
            <v>0</v>
          </cell>
          <cell r="R2765" t="str">
            <v xml:space="preserve"> </v>
          </cell>
          <cell r="S2765" t="str">
            <v xml:space="preserve"> </v>
          </cell>
        </row>
        <row r="2766">
          <cell r="B2766">
            <v>311715</v>
          </cell>
          <cell r="C2766" t="str">
            <v>TempRestFdsCaduceusSummerprog</v>
          </cell>
          <cell r="D2766" t="str">
            <v>TempRestFd</v>
          </cell>
          <cell r="E2766">
            <v>367</v>
          </cell>
          <cell r="F2766" t="str">
            <v>A</v>
          </cell>
          <cell r="G2766" t="str">
            <v>Q</v>
          </cell>
          <cell r="H2766" t="str">
            <v>N</v>
          </cell>
          <cell r="I2766" t="str">
            <v>LNA</v>
          </cell>
          <cell r="J2766">
            <v>0</v>
          </cell>
          <cell r="K2766">
            <v>0</v>
          </cell>
          <cell r="L2766" t="str">
            <v xml:space="preserve"> </v>
          </cell>
          <cell r="M2766" t="str">
            <v xml:space="preserve"> </v>
          </cell>
          <cell r="N2766">
            <v>0</v>
          </cell>
          <cell r="O2766" t="str">
            <v xml:space="preserve"> </v>
          </cell>
          <cell r="P2766">
            <v>0</v>
          </cell>
          <cell r="Q2766">
            <v>0</v>
          </cell>
          <cell r="R2766" t="str">
            <v xml:space="preserve"> </v>
          </cell>
          <cell r="S2766" t="str">
            <v xml:space="preserve"> </v>
          </cell>
        </row>
        <row r="2767">
          <cell r="B2767">
            <v>311720</v>
          </cell>
          <cell r="C2767" t="str">
            <v>TempRestFdsCancerCapitalFund</v>
          </cell>
          <cell r="D2767" t="str">
            <v>TempRestFd</v>
          </cell>
          <cell r="E2767">
            <v>367</v>
          </cell>
          <cell r="F2767" t="str">
            <v>A</v>
          </cell>
          <cell r="G2767" t="str">
            <v>Q</v>
          </cell>
          <cell r="H2767" t="str">
            <v>N</v>
          </cell>
          <cell r="I2767" t="str">
            <v>LNA</v>
          </cell>
          <cell r="J2767">
            <v>0</v>
          </cell>
          <cell r="K2767">
            <v>0</v>
          </cell>
          <cell r="L2767" t="str">
            <v xml:space="preserve"> </v>
          </cell>
          <cell r="M2767" t="str">
            <v xml:space="preserve"> </v>
          </cell>
          <cell r="N2767">
            <v>0</v>
          </cell>
          <cell r="O2767" t="str">
            <v xml:space="preserve"> </v>
          </cell>
          <cell r="P2767">
            <v>0</v>
          </cell>
          <cell r="Q2767">
            <v>0</v>
          </cell>
          <cell r="R2767" t="str">
            <v xml:space="preserve"> </v>
          </cell>
          <cell r="S2767" t="str">
            <v xml:space="preserve"> </v>
          </cell>
        </row>
        <row r="2768">
          <cell r="B2768">
            <v>311725</v>
          </cell>
          <cell r="C2768" t="str">
            <v>TempRestFdsCancerResearchMXC</v>
          </cell>
          <cell r="D2768" t="str">
            <v>TempRestFd</v>
          </cell>
          <cell r="E2768">
            <v>367</v>
          </cell>
          <cell r="F2768" t="str">
            <v>A</v>
          </cell>
          <cell r="G2768" t="str">
            <v>Q</v>
          </cell>
          <cell r="H2768" t="str">
            <v>N</v>
          </cell>
          <cell r="I2768" t="str">
            <v>LNA</v>
          </cell>
          <cell r="J2768">
            <v>0</v>
          </cell>
          <cell r="K2768">
            <v>0</v>
          </cell>
          <cell r="L2768" t="str">
            <v xml:space="preserve"> </v>
          </cell>
          <cell r="M2768" t="str">
            <v xml:space="preserve"> </v>
          </cell>
          <cell r="N2768">
            <v>0</v>
          </cell>
          <cell r="O2768" t="str">
            <v xml:space="preserve"> </v>
          </cell>
          <cell r="P2768">
            <v>0</v>
          </cell>
          <cell r="Q2768">
            <v>0</v>
          </cell>
          <cell r="R2768" t="str">
            <v xml:space="preserve"> </v>
          </cell>
          <cell r="S2768" t="str">
            <v xml:space="preserve"> </v>
          </cell>
        </row>
        <row r="2769">
          <cell r="B2769">
            <v>311730</v>
          </cell>
          <cell r="C2769" t="str">
            <v>Temp Rest Fds Cardiology Cap</v>
          </cell>
          <cell r="D2769" t="str">
            <v>Temp Rest</v>
          </cell>
          <cell r="E2769">
            <v>367</v>
          </cell>
          <cell r="F2769" t="str">
            <v>A</v>
          </cell>
          <cell r="G2769" t="str">
            <v>Q</v>
          </cell>
          <cell r="H2769" t="str">
            <v>N</v>
          </cell>
          <cell r="I2769" t="str">
            <v>LNA</v>
          </cell>
          <cell r="J2769">
            <v>0</v>
          </cell>
          <cell r="K2769">
            <v>0</v>
          </cell>
          <cell r="L2769" t="str">
            <v xml:space="preserve"> </v>
          </cell>
          <cell r="M2769" t="str">
            <v xml:space="preserve"> </v>
          </cell>
          <cell r="N2769">
            <v>0</v>
          </cell>
          <cell r="O2769" t="str">
            <v xml:space="preserve"> </v>
          </cell>
          <cell r="P2769">
            <v>0</v>
          </cell>
          <cell r="Q2769">
            <v>0</v>
          </cell>
          <cell r="R2769" t="str">
            <v xml:space="preserve"> </v>
          </cell>
          <cell r="S2769" t="str">
            <v xml:space="preserve"> </v>
          </cell>
        </row>
        <row r="2770">
          <cell r="B2770">
            <v>311735</v>
          </cell>
          <cell r="C2770" t="str">
            <v>TempRestFdsCardiologyResearch</v>
          </cell>
          <cell r="D2770" t="str">
            <v>TempRestFd</v>
          </cell>
          <cell r="E2770">
            <v>367</v>
          </cell>
          <cell r="F2770" t="str">
            <v>A</v>
          </cell>
          <cell r="G2770" t="str">
            <v>Q</v>
          </cell>
          <cell r="H2770" t="str">
            <v>N</v>
          </cell>
          <cell r="I2770" t="str">
            <v>LNA</v>
          </cell>
          <cell r="J2770">
            <v>0</v>
          </cell>
          <cell r="K2770">
            <v>0</v>
          </cell>
          <cell r="L2770" t="str">
            <v xml:space="preserve"> </v>
          </cell>
          <cell r="M2770" t="str">
            <v xml:space="preserve"> </v>
          </cell>
          <cell r="N2770">
            <v>0</v>
          </cell>
          <cell r="O2770" t="str">
            <v xml:space="preserve"> </v>
          </cell>
          <cell r="P2770">
            <v>0</v>
          </cell>
          <cell r="Q2770">
            <v>0</v>
          </cell>
          <cell r="R2770" t="str">
            <v xml:space="preserve"> </v>
          </cell>
          <cell r="S2770" t="str">
            <v xml:space="preserve"> </v>
          </cell>
        </row>
        <row r="2771">
          <cell r="B2771">
            <v>311740</v>
          </cell>
          <cell r="C2771" t="str">
            <v>TempRestFdsCardiovascularst</v>
          </cell>
          <cell r="D2771" t="str">
            <v>TempRestFd</v>
          </cell>
          <cell r="E2771">
            <v>367</v>
          </cell>
          <cell r="F2771" t="str">
            <v>A</v>
          </cell>
          <cell r="G2771" t="str">
            <v>Q</v>
          </cell>
          <cell r="H2771" t="str">
            <v>N</v>
          </cell>
          <cell r="I2771" t="str">
            <v>LNA</v>
          </cell>
          <cell r="J2771">
            <v>0</v>
          </cell>
          <cell r="K2771">
            <v>0</v>
          </cell>
          <cell r="L2771" t="str">
            <v xml:space="preserve"> </v>
          </cell>
          <cell r="M2771" t="str">
            <v xml:space="preserve"> </v>
          </cell>
          <cell r="N2771">
            <v>0</v>
          </cell>
          <cell r="O2771" t="str">
            <v xml:space="preserve"> </v>
          </cell>
          <cell r="P2771">
            <v>0</v>
          </cell>
          <cell r="Q2771">
            <v>0</v>
          </cell>
          <cell r="R2771" t="str">
            <v xml:space="preserve"> </v>
          </cell>
          <cell r="S2771" t="str">
            <v xml:space="preserve"> </v>
          </cell>
        </row>
        <row r="2772">
          <cell r="B2772">
            <v>311745</v>
          </cell>
          <cell r="C2772" t="str">
            <v>TempRestFdsCathlabEdFnd</v>
          </cell>
          <cell r="D2772" t="str">
            <v>TempRestFd</v>
          </cell>
          <cell r="E2772">
            <v>367</v>
          </cell>
          <cell r="F2772" t="str">
            <v>A</v>
          </cell>
          <cell r="G2772" t="str">
            <v>Q</v>
          </cell>
          <cell r="H2772" t="str">
            <v>N</v>
          </cell>
          <cell r="I2772" t="str">
            <v>LNA</v>
          </cell>
          <cell r="J2772">
            <v>0</v>
          </cell>
          <cell r="K2772">
            <v>0</v>
          </cell>
          <cell r="L2772" t="str">
            <v xml:space="preserve"> </v>
          </cell>
          <cell r="M2772" t="str">
            <v xml:space="preserve"> </v>
          </cell>
          <cell r="N2772">
            <v>0</v>
          </cell>
          <cell r="O2772" t="str">
            <v xml:space="preserve"> </v>
          </cell>
          <cell r="P2772">
            <v>0</v>
          </cell>
          <cell r="Q2772">
            <v>0</v>
          </cell>
          <cell r="R2772" t="str">
            <v xml:space="preserve"> </v>
          </cell>
          <cell r="S2772" t="str">
            <v xml:space="preserve"> </v>
          </cell>
        </row>
        <row r="2773">
          <cell r="B2773">
            <v>311750</v>
          </cell>
          <cell r="C2773" t="str">
            <v>TempRestFdsCenterHealgArts</v>
          </cell>
          <cell r="D2773" t="str">
            <v>TempRestFd</v>
          </cell>
          <cell r="E2773">
            <v>367</v>
          </cell>
          <cell r="F2773" t="str">
            <v>A</v>
          </cell>
          <cell r="G2773" t="str">
            <v>Q</v>
          </cell>
          <cell r="H2773" t="str">
            <v>N</v>
          </cell>
          <cell r="I2773" t="str">
            <v>LNA</v>
          </cell>
          <cell r="J2773">
            <v>0</v>
          </cell>
          <cell r="K2773">
            <v>0</v>
          </cell>
          <cell r="L2773" t="str">
            <v xml:space="preserve"> </v>
          </cell>
          <cell r="M2773" t="str">
            <v xml:space="preserve"> </v>
          </cell>
          <cell r="N2773">
            <v>0</v>
          </cell>
          <cell r="O2773" t="str">
            <v xml:space="preserve"> </v>
          </cell>
          <cell r="P2773">
            <v>0</v>
          </cell>
          <cell r="Q2773">
            <v>0</v>
          </cell>
          <cell r="R2773" t="str">
            <v xml:space="preserve"> </v>
          </cell>
          <cell r="S2773" t="str">
            <v xml:space="preserve"> </v>
          </cell>
        </row>
        <row r="2774">
          <cell r="B2774">
            <v>311755</v>
          </cell>
          <cell r="C2774" t="str">
            <v>Temp Rest Fds Chapel</v>
          </cell>
          <cell r="D2774" t="str">
            <v>Temp Rest</v>
          </cell>
          <cell r="E2774">
            <v>367</v>
          </cell>
          <cell r="F2774" t="str">
            <v>A</v>
          </cell>
          <cell r="G2774" t="str">
            <v>Q</v>
          </cell>
          <cell r="H2774" t="str">
            <v>N</v>
          </cell>
          <cell r="I2774" t="str">
            <v>LNA</v>
          </cell>
          <cell r="J2774">
            <v>0</v>
          </cell>
          <cell r="K2774">
            <v>0</v>
          </cell>
          <cell r="L2774" t="str">
            <v xml:space="preserve"> </v>
          </cell>
          <cell r="M2774" t="str">
            <v xml:space="preserve"> </v>
          </cell>
          <cell r="N2774">
            <v>0</v>
          </cell>
          <cell r="O2774" t="str">
            <v xml:space="preserve"> </v>
          </cell>
          <cell r="P2774">
            <v>0</v>
          </cell>
          <cell r="Q2774">
            <v>0</v>
          </cell>
          <cell r="R2774" t="str">
            <v xml:space="preserve"> </v>
          </cell>
          <cell r="S2774" t="str">
            <v xml:space="preserve"> </v>
          </cell>
        </row>
        <row r="2775">
          <cell r="B2775">
            <v>311760</v>
          </cell>
          <cell r="C2775" t="str">
            <v>TempRestFdsChapelRenovations</v>
          </cell>
          <cell r="D2775" t="str">
            <v>TempRestFd</v>
          </cell>
          <cell r="E2775">
            <v>367</v>
          </cell>
          <cell r="F2775" t="str">
            <v>A</v>
          </cell>
          <cell r="G2775" t="str">
            <v>Q</v>
          </cell>
          <cell r="H2775" t="str">
            <v>N</v>
          </cell>
          <cell r="I2775" t="str">
            <v>LNA</v>
          </cell>
          <cell r="J2775">
            <v>0</v>
          </cell>
          <cell r="K2775">
            <v>0</v>
          </cell>
          <cell r="L2775" t="str">
            <v xml:space="preserve"> </v>
          </cell>
          <cell r="M2775" t="str">
            <v xml:space="preserve"> </v>
          </cell>
          <cell r="N2775">
            <v>0</v>
          </cell>
          <cell r="O2775" t="str">
            <v xml:space="preserve"> </v>
          </cell>
          <cell r="P2775">
            <v>0</v>
          </cell>
          <cell r="Q2775">
            <v>0</v>
          </cell>
          <cell r="R2775" t="str">
            <v xml:space="preserve"> </v>
          </cell>
          <cell r="S2775" t="str">
            <v xml:space="preserve"> </v>
          </cell>
        </row>
        <row r="2776">
          <cell r="B2776">
            <v>311765</v>
          </cell>
          <cell r="C2776" t="str">
            <v>Temp Rest Fds CHICOP Fund</v>
          </cell>
          <cell r="D2776" t="str">
            <v>Temp Rest</v>
          </cell>
          <cell r="E2776">
            <v>367</v>
          </cell>
          <cell r="F2776" t="str">
            <v>A</v>
          </cell>
          <cell r="G2776" t="str">
            <v>Q</v>
          </cell>
          <cell r="H2776" t="str">
            <v>N</v>
          </cell>
          <cell r="I2776" t="str">
            <v>LNA</v>
          </cell>
          <cell r="J2776">
            <v>0</v>
          </cell>
          <cell r="K2776">
            <v>0</v>
          </cell>
          <cell r="L2776" t="str">
            <v xml:space="preserve"> </v>
          </cell>
          <cell r="M2776" t="str">
            <v xml:space="preserve"> </v>
          </cell>
          <cell r="N2776">
            <v>0</v>
          </cell>
          <cell r="O2776" t="str">
            <v xml:space="preserve"> </v>
          </cell>
          <cell r="P2776">
            <v>0</v>
          </cell>
          <cell r="Q2776">
            <v>0</v>
          </cell>
          <cell r="R2776" t="str">
            <v xml:space="preserve"> </v>
          </cell>
          <cell r="S2776" t="str">
            <v xml:space="preserve"> </v>
          </cell>
        </row>
        <row r="2777">
          <cell r="B2777">
            <v>311770</v>
          </cell>
          <cell r="C2777" t="str">
            <v>Temp Rest Fds CHICOP Fund b</v>
          </cell>
          <cell r="D2777" t="str">
            <v>Temp Rest</v>
          </cell>
          <cell r="E2777">
            <v>367</v>
          </cell>
          <cell r="F2777" t="str">
            <v>A</v>
          </cell>
          <cell r="G2777" t="str">
            <v>Q</v>
          </cell>
          <cell r="H2777" t="str">
            <v>N</v>
          </cell>
          <cell r="I2777" t="str">
            <v>LNA</v>
          </cell>
          <cell r="J2777">
            <v>0</v>
          </cell>
          <cell r="K2777">
            <v>0</v>
          </cell>
          <cell r="L2777" t="str">
            <v xml:space="preserve"> </v>
          </cell>
          <cell r="M2777" t="str">
            <v xml:space="preserve"> </v>
          </cell>
          <cell r="N2777">
            <v>0</v>
          </cell>
          <cell r="O2777" t="str">
            <v xml:space="preserve"> </v>
          </cell>
          <cell r="P2777">
            <v>0</v>
          </cell>
          <cell r="Q2777">
            <v>0</v>
          </cell>
          <cell r="R2777" t="str">
            <v xml:space="preserve"> </v>
          </cell>
          <cell r="S2777" t="str">
            <v xml:space="preserve"> </v>
          </cell>
        </row>
        <row r="2778">
          <cell r="B2778">
            <v>311775</v>
          </cell>
          <cell r="C2778" t="str">
            <v>TempRestFdsChildrensProgram</v>
          </cell>
          <cell r="D2778" t="str">
            <v>TempRestFd</v>
          </cell>
          <cell r="E2778">
            <v>367</v>
          </cell>
          <cell r="F2778" t="str">
            <v>A</v>
          </cell>
          <cell r="G2778" t="str">
            <v>Q</v>
          </cell>
          <cell r="H2778" t="str">
            <v>N</v>
          </cell>
          <cell r="I2778" t="str">
            <v>LNA</v>
          </cell>
          <cell r="J2778">
            <v>0</v>
          </cell>
          <cell r="K2778">
            <v>0</v>
          </cell>
          <cell r="L2778" t="str">
            <v xml:space="preserve"> </v>
          </cell>
          <cell r="M2778" t="str">
            <v xml:space="preserve"> </v>
          </cell>
          <cell r="N2778">
            <v>0</v>
          </cell>
          <cell r="O2778" t="str">
            <v xml:space="preserve"> </v>
          </cell>
          <cell r="P2778">
            <v>0</v>
          </cell>
          <cell r="Q2778">
            <v>0</v>
          </cell>
          <cell r="R2778" t="str">
            <v xml:space="preserve"> </v>
          </cell>
          <cell r="S2778" t="str">
            <v xml:space="preserve"> </v>
          </cell>
        </row>
        <row r="2779">
          <cell r="B2779">
            <v>311780</v>
          </cell>
          <cell r="C2779" t="str">
            <v>Temp Rest Fds Christmas Store</v>
          </cell>
          <cell r="D2779" t="str">
            <v>Temp Rest</v>
          </cell>
          <cell r="E2779">
            <v>367</v>
          </cell>
          <cell r="F2779" t="str">
            <v>A</v>
          </cell>
          <cell r="G2779" t="str">
            <v>Q</v>
          </cell>
          <cell r="H2779" t="str">
            <v>N</v>
          </cell>
          <cell r="I2779" t="str">
            <v>LNA</v>
          </cell>
          <cell r="J2779">
            <v>0</v>
          </cell>
          <cell r="K2779">
            <v>0</v>
          </cell>
          <cell r="L2779" t="str">
            <v xml:space="preserve"> </v>
          </cell>
          <cell r="M2779" t="str">
            <v xml:space="preserve"> </v>
          </cell>
          <cell r="N2779">
            <v>0</v>
          </cell>
          <cell r="O2779" t="str">
            <v xml:space="preserve"> </v>
          </cell>
          <cell r="P2779">
            <v>0</v>
          </cell>
          <cell r="Q2779">
            <v>0</v>
          </cell>
          <cell r="R2779" t="str">
            <v xml:space="preserve"> </v>
          </cell>
          <cell r="S2779" t="str">
            <v xml:space="preserve"> </v>
          </cell>
        </row>
        <row r="2780">
          <cell r="B2780">
            <v>311785</v>
          </cell>
          <cell r="C2780" t="str">
            <v>TmpRstrFdsClicalResrchGhanbari</v>
          </cell>
          <cell r="D2780" t="str">
            <v>TmpRstrFds</v>
          </cell>
          <cell r="E2780">
            <v>367</v>
          </cell>
          <cell r="F2780" t="str">
            <v>A</v>
          </cell>
          <cell r="G2780" t="str">
            <v>Q</v>
          </cell>
          <cell r="H2780" t="str">
            <v>N</v>
          </cell>
          <cell r="I2780" t="str">
            <v>LNA</v>
          </cell>
          <cell r="J2780">
            <v>0</v>
          </cell>
          <cell r="K2780">
            <v>0</v>
          </cell>
          <cell r="L2780" t="str">
            <v xml:space="preserve"> </v>
          </cell>
          <cell r="M2780" t="str">
            <v xml:space="preserve"> </v>
          </cell>
          <cell r="N2780">
            <v>0</v>
          </cell>
          <cell r="O2780" t="str">
            <v xml:space="preserve"> </v>
          </cell>
          <cell r="P2780">
            <v>0</v>
          </cell>
          <cell r="Q2780">
            <v>0</v>
          </cell>
          <cell r="R2780" t="str">
            <v xml:space="preserve"> </v>
          </cell>
          <cell r="S2780" t="str">
            <v xml:space="preserve"> </v>
          </cell>
        </row>
        <row r="2781">
          <cell r="B2781">
            <v>311790</v>
          </cell>
          <cell r="C2781" t="str">
            <v>TmpRstrFdsClicalResrchperezcru</v>
          </cell>
          <cell r="D2781" t="str">
            <v>TmpRstrFds</v>
          </cell>
          <cell r="E2781">
            <v>367</v>
          </cell>
          <cell r="F2781" t="str">
            <v>A</v>
          </cell>
          <cell r="G2781" t="str">
            <v>Q</v>
          </cell>
          <cell r="H2781" t="str">
            <v>N</v>
          </cell>
          <cell r="I2781" t="str">
            <v>LNA</v>
          </cell>
          <cell r="J2781">
            <v>0</v>
          </cell>
          <cell r="K2781">
            <v>0</v>
          </cell>
          <cell r="L2781" t="str">
            <v xml:space="preserve"> </v>
          </cell>
          <cell r="M2781" t="str">
            <v xml:space="preserve"> </v>
          </cell>
          <cell r="N2781">
            <v>0</v>
          </cell>
          <cell r="O2781" t="str">
            <v xml:space="preserve"> </v>
          </cell>
          <cell r="P2781">
            <v>0</v>
          </cell>
          <cell r="Q2781">
            <v>0</v>
          </cell>
          <cell r="R2781" t="str">
            <v xml:space="preserve"> </v>
          </cell>
          <cell r="S2781" t="str">
            <v xml:space="preserve"> </v>
          </cell>
        </row>
        <row r="2782">
          <cell r="B2782">
            <v>311795</v>
          </cell>
          <cell r="C2782" t="str">
            <v>Temp Rest Fds Com Cancer Fund</v>
          </cell>
          <cell r="D2782" t="str">
            <v>Temp Rest</v>
          </cell>
          <cell r="E2782">
            <v>367</v>
          </cell>
          <cell r="F2782" t="str">
            <v>A</v>
          </cell>
          <cell r="G2782" t="str">
            <v>Q</v>
          </cell>
          <cell r="H2782" t="str">
            <v>N</v>
          </cell>
          <cell r="I2782" t="str">
            <v>LNA</v>
          </cell>
          <cell r="J2782">
            <v>0</v>
          </cell>
          <cell r="K2782">
            <v>0</v>
          </cell>
          <cell r="L2782" t="str">
            <v xml:space="preserve"> </v>
          </cell>
          <cell r="M2782" t="str">
            <v xml:space="preserve"> </v>
          </cell>
          <cell r="N2782">
            <v>0</v>
          </cell>
          <cell r="O2782" t="str">
            <v xml:space="preserve"> </v>
          </cell>
          <cell r="P2782">
            <v>0</v>
          </cell>
          <cell r="Q2782">
            <v>0</v>
          </cell>
          <cell r="R2782" t="str">
            <v xml:space="preserve"> </v>
          </cell>
          <cell r="S2782" t="str">
            <v xml:space="preserve"> </v>
          </cell>
        </row>
        <row r="2783">
          <cell r="B2783">
            <v>311800</v>
          </cell>
          <cell r="C2783" t="str">
            <v>TempRestFdsCommHlthservOutRch</v>
          </cell>
          <cell r="D2783" t="str">
            <v>TempRestFd</v>
          </cell>
          <cell r="E2783">
            <v>367</v>
          </cell>
          <cell r="F2783" t="str">
            <v>A</v>
          </cell>
          <cell r="G2783" t="str">
            <v>Q</v>
          </cell>
          <cell r="H2783" t="str">
            <v>N</v>
          </cell>
          <cell r="I2783" t="str">
            <v>LNA</v>
          </cell>
          <cell r="J2783">
            <v>0</v>
          </cell>
          <cell r="K2783">
            <v>0</v>
          </cell>
          <cell r="L2783" t="str">
            <v xml:space="preserve"> </v>
          </cell>
          <cell r="M2783" t="str">
            <v xml:space="preserve"> </v>
          </cell>
          <cell r="N2783">
            <v>0</v>
          </cell>
          <cell r="O2783" t="str">
            <v xml:space="preserve"> </v>
          </cell>
          <cell r="P2783">
            <v>0</v>
          </cell>
          <cell r="Q2783">
            <v>0</v>
          </cell>
          <cell r="R2783" t="str">
            <v xml:space="preserve"> </v>
          </cell>
          <cell r="S2783" t="str">
            <v xml:space="preserve"> </v>
          </cell>
        </row>
        <row r="2784">
          <cell r="B2784">
            <v>311805</v>
          </cell>
          <cell r="C2784" t="str">
            <v>TempRestFdsCongHeartdisease</v>
          </cell>
          <cell r="D2784" t="str">
            <v>TempRestFd</v>
          </cell>
          <cell r="E2784">
            <v>367</v>
          </cell>
          <cell r="F2784" t="str">
            <v>A</v>
          </cell>
          <cell r="G2784" t="str">
            <v>Q</v>
          </cell>
          <cell r="H2784" t="str">
            <v>N</v>
          </cell>
          <cell r="I2784" t="str">
            <v>LNA</v>
          </cell>
          <cell r="J2784">
            <v>0</v>
          </cell>
          <cell r="K2784">
            <v>0</v>
          </cell>
          <cell r="L2784" t="str">
            <v xml:space="preserve"> </v>
          </cell>
          <cell r="M2784" t="str">
            <v xml:space="preserve"> </v>
          </cell>
          <cell r="N2784">
            <v>0</v>
          </cell>
          <cell r="O2784" t="str">
            <v xml:space="preserve"> </v>
          </cell>
          <cell r="P2784">
            <v>0</v>
          </cell>
          <cell r="Q2784">
            <v>0</v>
          </cell>
          <cell r="R2784" t="str">
            <v xml:space="preserve"> </v>
          </cell>
          <cell r="S2784" t="str">
            <v xml:space="preserve"> </v>
          </cell>
        </row>
        <row r="2785">
          <cell r="B2785">
            <v>311810</v>
          </cell>
          <cell r="C2785" t="str">
            <v>TempRestFdsCongrgNursFnd</v>
          </cell>
          <cell r="D2785" t="str">
            <v>TempRestFd</v>
          </cell>
          <cell r="E2785">
            <v>367</v>
          </cell>
          <cell r="F2785" t="str">
            <v>A</v>
          </cell>
          <cell r="G2785" t="str">
            <v>Q</v>
          </cell>
          <cell r="H2785" t="str">
            <v>N</v>
          </cell>
          <cell r="I2785" t="str">
            <v>LNA</v>
          </cell>
          <cell r="J2785">
            <v>0</v>
          </cell>
          <cell r="K2785">
            <v>0</v>
          </cell>
          <cell r="L2785" t="str">
            <v xml:space="preserve"> </v>
          </cell>
          <cell r="M2785" t="str">
            <v xml:space="preserve"> </v>
          </cell>
          <cell r="N2785">
            <v>0</v>
          </cell>
          <cell r="O2785" t="str">
            <v xml:space="preserve"> </v>
          </cell>
          <cell r="P2785">
            <v>0</v>
          </cell>
          <cell r="Q2785">
            <v>0</v>
          </cell>
          <cell r="R2785" t="str">
            <v xml:space="preserve"> </v>
          </cell>
          <cell r="S2785" t="str">
            <v xml:space="preserve"> </v>
          </cell>
        </row>
        <row r="2786">
          <cell r="B2786">
            <v>311815</v>
          </cell>
          <cell r="C2786" t="str">
            <v>TempRestFdsConnorCreekFQHC</v>
          </cell>
          <cell r="D2786" t="str">
            <v>TempRestFd</v>
          </cell>
          <cell r="E2786">
            <v>367</v>
          </cell>
          <cell r="F2786" t="str">
            <v>A</v>
          </cell>
          <cell r="G2786" t="str">
            <v>Q</v>
          </cell>
          <cell r="H2786" t="str">
            <v>N</v>
          </cell>
          <cell r="I2786" t="str">
            <v>LNA</v>
          </cell>
          <cell r="J2786">
            <v>0</v>
          </cell>
          <cell r="K2786">
            <v>0</v>
          </cell>
          <cell r="L2786" t="str">
            <v xml:space="preserve"> </v>
          </cell>
          <cell r="M2786" t="str">
            <v xml:space="preserve"> </v>
          </cell>
          <cell r="N2786">
            <v>0</v>
          </cell>
          <cell r="O2786" t="str">
            <v xml:space="preserve"> </v>
          </cell>
          <cell r="P2786">
            <v>0</v>
          </cell>
          <cell r="Q2786">
            <v>0</v>
          </cell>
          <cell r="R2786" t="str">
            <v xml:space="preserve"> </v>
          </cell>
          <cell r="S2786" t="str">
            <v xml:space="preserve"> </v>
          </cell>
        </row>
        <row r="2787">
          <cell r="B2787">
            <v>311820</v>
          </cell>
          <cell r="C2787" t="str">
            <v>TempRestFdsContugEdSemars</v>
          </cell>
          <cell r="D2787" t="str">
            <v>TempRestFd</v>
          </cell>
          <cell r="E2787">
            <v>367</v>
          </cell>
          <cell r="F2787" t="str">
            <v>A</v>
          </cell>
          <cell r="G2787" t="str">
            <v>Q</v>
          </cell>
          <cell r="H2787" t="str">
            <v>N</v>
          </cell>
          <cell r="I2787" t="str">
            <v>LNA</v>
          </cell>
          <cell r="J2787">
            <v>0</v>
          </cell>
          <cell r="K2787">
            <v>0</v>
          </cell>
          <cell r="L2787" t="str">
            <v xml:space="preserve"> </v>
          </cell>
          <cell r="M2787" t="str">
            <v xml:space="preserve"> </v>
          </cell>
          <cell r="N2787">
            <v>0</v>
          </cell>
          <cell r="O2787" t="str">
            <v xml:space="preserve"> </v>
          </cell>
          <cell r="P2787">
            <v>0</v>
          </cell>
          <cell r="Q2787">
            <v>0</v>
          </cell>
          <cell r="R2787" t="str">
            <v xml:space="preserve"> </v>
          </cell>
          <cell r="S2787" t="str">
            <v xml:space="preserve"> </v>
          </cell>
        </row>
        <row r="2788">
          <cell r="B2788">
            <v>311825</v>
          </cell>
          <cell r="C2788" t="str">
            <v>Temp Rest Fds Corners</v>
          </cell>
          <cell r="D2788" t="str">
            <v>Temp Rest</v>
          </cell>
          <cell r="E2788">
            <v>367</v>
          </cell>
          <cell r="F2788" t="str">
            <v>A</v>
          </cell>
          <cell r="G2788" t="str">
            <v>Q</v>
          </cell>
          <cell r="H2788" t="str">
            <v>N</v>
          </cell>
          <cell r="I2788" t="str">
            <v>LNA</v>
          </cell>
          <cell r="J2788">
            <v>0</v>
          </cell>
          <cell r="K2788">
            <v>0</v>
          </cell>
          <cell r="L2788" t="str">
            <v xml:space="preserve"> </v>
          </cell>
          <cell r="M2788" t="str">
            <v xml:space="preserve"> </v>
          </cell>
          <cell r="N2788">
            <v>0</v>
          </cell>
          <cell r="O2788" t="str">
            <v xml:space="preserve"> </v>
          </cell>
          <cell r="P2788">
            <v>0</v>
          </cell>
          <cell r="Q2788">
            <v>0</v>
          </cell>
          <cell r="R2788" t="str">
            <v xml:space="preserve"> </v>
          </cell>
          <cell r="S2788" t="str">
            <v xml:space="preserve"> </v>
          </cell>
        </row>
        <row r="2789">
          <cell r="B2789">
            <v>311830</v>
          </cell>
          <cell r="C2789" t="str">
            <v>Temp Rest Fds Cornerstone Club</v>
          </cell>
          <cell r="D2789" t="str">
            <v>Temp Rest</v>
          </cell>
          <cell r="E2789">
            <v>367</v>
          </cell>
          <cell r="F2789" t="str">
            <v>A</v>
          </cell>
          <cell r="G2789" t="str">
            <v>Q</v>
          </cell>
          <cell r="H2789" t="str">
            <v>N</v>
          </cell>
          <cell r="I2789" t="str">
            <v>LNA</v>
          </cell>
          <cell r="J2789">
            <v>0</v>
          </cell>
          <cell r="K2789">
            <v>0</v>
          </cell>
          <cell r="L2789" t="str">
            <v xml:space="preserve"> </v>
          </cell>
          <cell r="M2789" t="str">
            <v xml:space="preserve"> </v>
          </cell>
          <cell r="N2789">
            <v>0</v>
          </cell>
          <cell r="O2789" t="str">
            <v xml:space="preserve"> </v>
          </cell>
          <cell r="P2789">
            <v>0</v>
          </cell>
          <cell r="Q2789">
            <v>0</v>
          </cell>
          <cell r="R2789" t="str">
            <v xml:space="preserve"> </v>
          </cell>
          <cell r="S2789" t="str">
            <v xml:space="preserve"> </v>
          </cell>
        </row>
        <row r="2790">
          <cell r="B2790">
            <v>311835</v>
          </cell>
          <cell r="C2790" t="str">
            <v>TempRestFdsCranioReconsurgery</v>
          </cell>
          <cell r="D2790" t="str">
            <v>TempRestFd</v>
          </cell>
          <cell r="E2790">
            <v>367</v>
          </cell>
          <cell r="F2790" t="str">
            <v>A</v>
          </cell>
          <cell r="G2790" t="str">
            <v>Q</v>
          </cell>
          <cell r="H2790" t="str">
            <v>N</v>
          </cell>
          <cell r="I2790" t="str">
            <v>LNA</v>
          </cell>
          <cell r="J2790">
            <v>0</v>
          </cell>
          <cell r="K2790">
            <v>0</v>
          </cell>
          <cell r="L2790" t="str">
            <v xml:space="preserve"> </v>
          </cell>
          <cell r="M2790" t="str">
            <v xml:space="preserve"> </v>
          </cell>
          <cell r="N2790">
            <v>0</v>
          </cell>
          <cell r="O2790" t="str">
            <v xml:space="preserve"> </v>
          </cell>
          <cell r="P2790">
            <v>0</v>
          </cell>
          <cell r="Q2790">
            <v>0</v>
          </cell>
          <cell r="R2790" t="str">
            <v xml:space="preserve"> </v>
          </cell>
          <cell r="S2790" t="str">
            <v xml:space="preserve"> </v>
          </cell>
        </row>
        <row r="2791">
          <cell r="B2791">
            <v>311840</v>
          </cell>
          <cell r="C2791" t="str">
            <v>TempRestFdsCraniofacialfund</v>
          </cell>
          <cell r="D2791" t="str">
            <v>TempRestFd</v>
          </cell>
          <cell r="E2791">
            <v>367</v>
          </cell>
          <cell r="F2791" t="str">
            <v>A</v>
          </cell>
          <cell r="G2791" t="str">
            <v>Q</v>
          </cell>
          <cell r="H2791" t="str">
            <v>N</v>
          </cell>
          <cell r="I2791" t="str">
            <v>LNA</v>
          </cell>
          <cell r="J2791">
            <v>0</v>
          </cell>
          <cell r="K2791">
            <v>0</v>
          </cell>
          <cell r="L2791" t="str">
            <v xml:space="preserve"> </v>
          </cell>
          <cell r="M2791" t="str">
            <v xml:space="preserve"> </v>
          </cell>
          <cell r="N2791">
            <v>0</v>
          </cell>
          <cell r="O2791" t="str">
            <v xml:space="preserve"> </v>
          </cell>
          <cell r="P2791">
            <v>0</v>
          </cell>
          <cell r="Q2791">
            <v>0</v>
          </cell>
          <cell r="R2791" t="str">
            <v xml:space="preserve"> </v>
          </cell>
          <cell r="S2791" t="str">
            <v xml:space="preserve"> </v>
          </cell>
        </row>
        <row r="2792">
          <cell r="B2792">
            <v>311845</v>
          </cell>
          <cell r="C2792" t="str">
            <v>Temp Rest Fds CS Care the poor</v>
          </cell>
          <cell r="D2792" t="str">
            <v>Temp Rest</v>
          </cell>
          <cell r="E2792">
            <v>367</v>
          </cell>
          <cell r="F2792" t="str">
            <v>A</v>
          </cell>
          <cell r="G2792" t="str">
            <v>Q</v>
          </cell>
          <cell r="H2792" t="str">
            <v>N</v>
          </cell>
          <cell r="I2792" t="str">
            <v>LNA</v>
          </cell>
          <cell r="J2792">
            <v>0</v>
          </cell>
          <cell r="K2792">
            <v>0</v>
          </cell>
          <cell r="L2792" t="str">
            <v xml:space="preserve"> </v>
          </cell>
          <cell r="M2792" t="str">
            <v xml:space="preserve"> </v>
          </cell>
          <cell r="N2792">
            <v>0</v>
          </cell>
          <cell r="O2792" t="str">
            <v xml:space="preserve"> </v>
          </cell>
          <cell r="P2792">
            <v>0</v>
          </cell>
          <cell r="Q2792">
            <v>0</v>
          </cell>
          <cell r="R2792" t="str">
            <v xml:space="preserve"> </v>
          </cell>
          <cell r="S2792" t="str">
            <v xml:space="preserve"> </v>
          </cell>
        </row>
        <row r="2793">
          <cell r="B2793">
            <v>311850</v>
          </cell>
          <cell r="C2793" t="str">
            <v>TempRestFdsCSDonorSelected</v>
          </cell>
          <cell r="D2793" t="str">
            <v>TempRestFd</v>
          </cell>
          <cell r="E2793">
            <v>367</v>
          </cell>
          <cell r="F2793" t="str">
            <v>A</v>
          </cell>
          <cell r="G2793" t="str">
            <v>Q</v>
          </cell>
          <cell r="H2793" t="str">
            <v>N</v>
          </cell>
          <cell r="I2793" t="str">
            <v>LNA</v>
          </cell>
          <cell r="J2793">
            <v>0</v>
          </cell>
          <cell r="K2793">
            <v>0</v>
          </cell>
          <cell r="L2793" t="str">
            <v xml:space="preserve"> </v>
          </cell>
          <cell r="M2793" t="str">
            <v xml:space="preserve"> </v>
          </cell>
          <cell r="N2793">
            <v>0</v>
          </cell>
          <cell r="O2793" t="str">
            <v xml:space="preserve"> </v>
          </cell>
          <cell r="P2793">
            <v>0</v>
          </cell>
          <cell r="Q2793">
            <v>0</v>
          </cell>
          <cell r="R2793" t="str">
            <v xml:space="preserve"> </v>
          </cell>
          <cell r="S2793" t="str">
            <v xml:space="preserve"> </v>
          </cell>
        </row>
        <row r="2794">
          <cell r="B2794">
            <v>311855</v>
          </cell>
          <cell r="C2794" t="str">
            <v>Temp Rest Fds CS Med Research</v>
          </cell>
          <cell r="D2794" t="str">
            <v>Temp Rest</v>
          </cell>
          <cell r="E2794">
            <v>367</v>
          </cell>
          <cell r="F2794" t="str">
            <v>A</v>
          </cell>
          <cell r="G2794" t="str">
            <v>Q</v>
          </cell>
          <cell r="H2794" t="str">
            <v>N</v>
          </cell>
          <cell r="I2794" t="str">
            <v>LNA</v>
          </cell>
          <cell r="J2794">
            <v>0</v>
          </cell>
          <cell r="K2794">
            <v>0</v>
          </cell>
          <cell r="L2794" t="str">
            <v xml:space="preserve"> </v>
          </cell>
          <cell r="M2794" t="str">
            <v xml:space="preserve"> </v>
          </cell>
          <cell r="N2794">
            <v>0</v>
          </cell>
          <cell r="O2794" t="str">
            <v xml:space="preserve"> </v>
          </cell>
          <cell r="P2794">
            <v>0</v>
          </cell>
          <cell r="Q2794">
            <v>0</v>
          </cell>
          <cell r="R2794" t="str">
            <v xml:space="preserve"> </v>
          </cell>
          <cell r="S2794" t="str">
            <v xml:space="preserve"> </v>
          </cell>
        </row>
        <row r="2795">
          <cell r="B2795">
            <v>311860</v>
          </cell>
          <cell r="C2795" t="str">
            <v>TmpRstrFdsDeptofFMexcellencefd</v>
          </cell>
          <cell r="D2795" t="str">
            <v>TmpRstrFds</v>
          </cell>
          <cell r="E2795">
            <v>367</v>
          </cell>
          <cell r="F2795" t="str">
            <v>A</v>
          </cell>
          <cell r="G2795" t="str">
            <v>Q</v>
          </cell>
          <cell r="H2795" t="str">
            <v>N</v>
          </cell>
          <cell r="I2795" t="str">
            <v>LNA</v>
          </cell>
          <cell r="J2795">
            <v>0</v>
          </cell>
          <cell r="K2795">
            <v>0</v>
          </cell>
          <cell r="L2795" t="str">
            <v xml:space="preserve"> </v>
          </cell>
          <cell r="M2795" t="str">
            <v xml:space="preserve"> </v>
          </cell>
          <cell r="N2795">
            <v>0</v>
          </cell>
          <cell r="O2795" t="str">
            <v xml:space="preserve"> </v>
          </cell>
          <cell r="P2795">
            <v>0</v>
          </cell>
          <cell r="Q2795">
            <v>0</v>
          </cell>
          <cell r="R2795" t="str">
            <v xml:space="preserve"> </v>
          </cell>
          <cell r="S2795" t="str">
            <v xml:space="preserve"> </v>
          </cell>
        </row>
        <row r="2796">
          <cell r="B2796">
            <v>311865</v>
          </cell>
          <cell r="C2796" t="str">
            <v>TempRestFdsDeptofMedFndtnFund</v>
          </cell>
          <cell r="D2796" t="str">
            <v>TempRestFd</v>
          </cell>
          <cell r="E2796">
            <v>367</v>
          </cell>
          <cell r="F2796" t="str">
            <v>A</v>
          </cell>
          <cell r="G2796" t="str">
            <v>Q</v>
          </cell>
          <cell r="H2796" t="str">
            <v>N</v>
          </cell>
          <cell r="I2796" t="str">
            <v>LNA</v>
          </cell>
          <cell r="J2796">
            <v>0</v>
          </cell>
          <cell r="K2796">
            <v>0</v>
          </cell>
          <cell r="L2796" t="str">
            <v xml:space="preserve"> </v>
          </cell>
          <cell r="M2796" t="str">
            <v xml:space="preserve"> </v>
          </cell>
          <cell r="N2796">
            <v>0</v>
          </cell>
          <cell r="O2796" t="str">
            <v xml:space="preserve"> </v>
          </cell>
          <cell r="P2796">
            <v>0</v>
          </cell>
          <cell r="Q2796">
            <v>0</v>
          </cell>
          <cell r="R2796" t="str">
            <v xml:space="preserve"> </v>
          </cell>
          <cell r="S2796" t="str">
            <v xml:space="preserve"> </v>
          </cell>
        </row>
        <row r="2797">
          <cell r="B2797">
            <v>311870</v>
          </cell>
          <cell r="C2797" t="str">
            <v>TempRestFdsDiabTrialnetGrant</v>
          </cell>
          <cell r="D2797" t="str">
            <v>TempRestFd</v>
          </cell>
          <cell r="E2797">
            <v>367</v>
          </cell>
          <cell r="F2797" t="str">
            <v>A</v>
          </cell>
          <cell r="G2797" t="str">
            <v>Q</v>
          </cell>
          <cell r="H2797" t="str">
            <v>N</v>
          </cell>
          <cell r="I2797" t="str">
            <v>LNA</v>
          </cell>
          <cell r="J2797">
            <v>0</v>
          </cell>
          <cell r="K2797">
            <v>0</v>
          </cell>
          <cell r="L2797" t="str">
            <v xml:space="preserve"> </v>
          </cell>
          <cell r="M2797" t="str">
            <v xml:space="preserve"> </v>
          </cell>
          <cell r="N2797">
            <v>0</v>
          </cell>
          <cell r="O2797" t="str">
            <v xml:space="preserve"> </v>
          </cell>
          <cell r="P2797">
            <v>0</v>
          </cell>
          <cell r="Q2797">
            <v>0</v>
          </cell>
          <cell r="R2797" t="str">
            <v xml:space="preserve"> </v>
          </cell>
          <cell r="S2797" t="str">
            <v xml:space="preserve"> </v>
          </cell>
        </row>
        <row r="2798">
          <cell r="B2798">
            <v>311875</v>
          </cell>
          <cell r="C2798" t="str">
            <v>TempRestFdsDiabetesoutPtProg</v>
          </cell>
          <cell r="D2798" t="str">
            <v>TempRestFd</v>
          </cell>
          <cell r="E2798">
            <v>367</v>
          </cell>
          <cell r="F2798" t="str">
            <v>A</v>
          </cell>
          <cell r="G2798" t="str">
            <v>Q</v>
          </cell>
          <cell r="H2798" t="str">
            <v>N</v>
          </cell>
          <cell r="I2798" t="str">
            <v>LNA</v>
          </cell>
          <cell r="J2798">
            <v>0</v>
          </cell>
          <cell r="K2798">
            <v>0</v>
          </cell>
          <cell r="L2798" t="str">
            <v xml:space="preserve"> </v>
          </cell>
          <cell r="M2798" t="str">
            <v xml:space="preserve"> </v>
          </cell>
          <cell r="N2798">
            <v>0</v>
          </cell>
          <cell r="O2798" t="str">
            <v xml:space="preserve"> </v>
          </cell>
          <cell r="P2798">
            <v>0</v>
          </cell>
          <cell r="Q2798">
            <v>0</v>
          </cell>
          <cell r="R2798" t="str">
            <v xml:space="preserve"> </v>
          </cell>
          <cell r="S2798" t="str">
            <v xml:space="preserve"> </v>
          </cell>
        </row>
        <row r="2799">
          <cell r="B2799">
            <v>311880</v>
          </cell>
          <cell r="C2799" t="str">
            <v>TempRestFdsDigitalMammography</v>
          </cell>
          <cell r="D2799" t="str">
            <v>TempRestFd</v>
          </cell>
          <cell r="E2799">
            <v>367</v>
          </cell>
          <cell r="F2799" t="str">
            <v>A</v>
          </cell>
          <cell r="G2799" t="str">
            <v>Q</v>
          </cell>
          <cell r="H2799" t="str">
            <v>N</v>
          </cell>
          <cell r="I2799" t="str">
            <v>LNA</v>
          </cell>
          <cell r="J2799">
            <v>0</v>
          </cell>
          <cell r="K2799">
            <v>0</v>
          </cell>
          <cell r="L2799" t="str">
            <v xml:space="preserve"> </v>
          </cell>
          <cell r="M2799" t="str">
            <v xml:space="preserve"> </v>
          </cell>
          <cell r="N2799">
            <v>0</v>
          </cell>
          <cell r="O2799" t="str">
            <v xml:space="preserve"> </v>
          </cell>
          <cell r="P2799">
            <v>0</v>
          </cell>
          <cell r="Q2799">
            <v>0</v>
          </cell>
          <cell r="R2799" t="str">
            <v xml:space="preserve"> </v>
          </cell>
          <cell r="S2799" t="str">
            <v xml:space="preserve"> </v>
          </cell>
        </row>
        <row r="2800">
          <cell r="B2800">
            <v>311885</v>
          </cell>
          <cell r="C2800" t="str">
            <v>TempRestFdsDrHawtofReconSurg</v>
          </cell>
          <cell r="D2800" t="str">
            <v>TempRestFd</v>
          </cell>
          <cell r="E2800">
            <v>367</v>
          </cell>
          <cell r="F2800" t="str">
            <v>A</v>
          </cell>
          <cell r="G2800" t="str">
            <v>Q</v>
          </cell>
          <cell r="H2800" t="str">
            <v>N</v>
          </cell>
          <cell r="I2800" t="str">
            <v>LNA</v>
          </cell>
          <cell r="J2800">
            <v>0</v>
          </cell>
          <cell r="K2800">
            <v>0</v>
          </cell>
          <cell r="L2800" t="str">
            <v xml:space="preserve"> </v>
          </cell>
          <cell r="M2800" t="str">
            <v xml:space="preserve"> </v>
          </cell>
          <cell r="N2800">
            <v>0</v>
          </cell>
          <cell r="O2800" t="str">
            <v xml:space="preserve"> </v>
          </cell>
          <cell r="P2800">
            <v>0</v>
          </cell>
          <cell r="Q2800">
            <v>0</v>
          </cell>
          <cell r="R2800" t="str">
            <v xml:space="preserve"> </v>
          </cell>
          <cell r="S2800" t="str">
            <v xml:space="preserve"> </v>
          </cell>
        </row>
        <row r="2801">
          <cell r="B2801">
            <v>311890</v>
          </cell>
          <cell r="C2801" t="str">
            <v>Temp Rest Fds Dr Pfeifer fund</v>
          </cell>
          <cell r="D2801" t="str">
            <v>Temp Rest</v>
          </cell>
          <cell r="E2801">
            <v>367</v>
          </cell>
          <cell r="F2801" t="str">
            <v>A</v>
          </cell>
          <cell r="G2801" t="str">
            <v>Q</v>
          </cell>
          <cell r="H2801" t="str">
            <v>N</v>
          </cell>
          <cell r="I2801" t="str">
            <v>LNA</v>
          </cell>
          <cell r="J2801">
            <v>0</v>
          </cell>
          <cell r="K2801">
            <v>0</v>
          </cell>
          <cell r="L2801" t="str">
            <v xml:space="preserve"> </v>
          </cell>
          <cell r="M2801" t="str">
            <v xml:space="preserve"> </v>
          </cell>
          <cell r="N2801">
            <v>0</v>
          </cell>
          <cell r="O2801" t="str">
            <v xml:space="preserve"> </v>
          </cell>
          <cell r="P2801">
            <v>0</v>
          </cell>
          <cell r="Q2801">
            <v>0</v>
          </cell>
          <cell r="R2801" t="str">
            <v xml:space="preserve"> </v>
          </cell>
          <cell r="S2801" t="str">
            <v xml:space="preserve"> </v>
          </cell>
        </row>
        <row r="2802">
          <cell r="B2802">
            <v>311895</v>
          </cell>
          <cell r="C2802" t="str">
            <v>Temp Rest Fds DRH General</v>
          </cell>
          <cell r="D2802" t="str">
            <v>Temp Rest</v>
          </cell>
          <cell r="E2802">
            <v>367</v>
          </cell>
          <cell r="F2802" t="str">
            <v>A</v>
          </cell>
          <cell r="G2802" t="str">
            <v>Q</v>
          </cell>
          <cell r="H2802" t="str">
            <v>N</v>
          </cell>
          <cell r="I2802" t="str">
            <v>LNA</v>
          </cell>
          <cell r="J2802">
            <v>0</v>
          </cell>
          <cell r="K2802">
            <v>0</v>
          </cell>
          <cell r="L2802" t="str">
            <v xml:space="preserve"> </v>
          </cell>
          <cell r="M2802" t="str">
            <v xml:space="preserve"> </v>
          </cell>
          <cell r="N2802">
            <v>0</v>
          </cell>
          <cell r="O2802" t="str">
            <v xml:space="preserve"> </v>
          </cell>
          <cell r="P2802">
            <v>0</v>
          </cell>
          <cell r="Q2802">
            <v>0</v>
          </cell>
          <cell r="R2802" t="str">
            <v xml:space="preserve"> </v>
          </cell>
          <cell r="S2802" t="str">
            <v xml:space="preserve"> </v>
          </cell>
        </row>
        <row r="2803">
          <cell r="B2803">
            <v>311900</v>
          </cell>
          <cell r="C2803" t="str">
            <v>TempRestFdsDrugAbuseWarnNetwrk</v>
          </cell>
          <cell r="D2803" t="str">
            <v>TempRestFd</v>
          </cell>
          <cell r="E2803">
            <v>367</v>
          </cell>
          <cell r="F2803" t="str">
            <v>A</v>
          </cell>
          <cell r="G2803" t="str">
            <v>Q</v>
          </cell>
          <cell r="H2803" t="str">
            <v>N</v>
          </cell>
          <cell r="I2803" t="str">
            <v>LNA</v>
          </cell>
          <cell r="J2803">
            <v>0</v>
          </cell>
          <cell r="K2803">
            <v>0</v>
          </cell>
          <cell r="L2803" t="str">
            <v xml:space="preserve"> </v>
          </cell>
          <cell r="M2803" t="str">
            <v xml:space="preserve"> </v>
          </cell>
          <cell r="N2803">
            <v>0</v>
          </cell>
          <cell r="O2803" t="str">
            <v xml:space="preserve"> </v>
          </cell>
          <cell r="P2803">
            <v>0</v>
          </cell>
          <cell r="Q2803">
            <v>0</v>
          </cell>
          <cell r="R2803" t="str">
            <v xml:space="preserve"> </v>
          </cell>
          <cell r="S2803" t="str">
            <v xml:space="preserve"> </v>
          </cell>
        </row>
        <row r="2804">
          <cell r="B2804">
            <v>311905</v>
          </cell>
          <cell r="C2804" t="str">
            <v>Temp Rest Fds E Ahee Cardio RF</v>
          </cell>
          <cell r="D2804" t="str">
            <v>Temp Rest</v>
          </cell>
          <cell r="E2804">
            <v>367</v>
          </cell>
          <cell r="F2804" t="str">
            <v>A</v>
          </cell>
          <cell r="G2804" t="str">
            <v>Q</v>
          </cell>
          <cell r="H2804" t="str">
            <v>N</v>
          </cell>
          <cell r="I2804" t="str">
            <v>LNA</v>
          </cell>
          <cell r="J2804">
            <v>0</v>
          </cell>
          <cell r="K2804">
            <v>0</v>
          </cell>
          <cell r="L2804" t="str">
            <v xml:space="preserve"> </v>
          </cell>
          <cell r="M2804" t="str">
            <v xml:space="preserve"> </v>
          </cell>
          <cell r="N2804">
            <v>0</v>
          </cell>
          <cell r="O2804" t="str">
            <v xml:space="preserve"> </v>
          </cell>
          <cell r="P2804">
            <v>0</v>
          </cell>
          <cell r="Q2804">
            <v>0</v>
          </cell>
          <cell r="R2804" t="str">
            <v xml:space="preserve"> </v>
          </cell>
          <cell r="S2804" t="str">
            <v xml:space="preserve"> </v>
          </cell>
        </row>
        <row r="2805">
          <cell r="B2805">
            <v>311910</v>
          </cell>
          <cell r="C2805" t="str">
            <v>TempRestFdsEdDiagUltrasound</v>
          </cell>
          <cell r="D2805" t="str">
            <v>TempRestFd</v>
          </cell>
          <cell r="E2805">
            <v>367</v>
          </cell>
          <cell r="F2805" t="str">
            <v>A</v>
          </cell>
          <cell r="G2805" t="str">
            <v>Q</v>
          </cell>
          <cell r="H2805" t="str">
            <v>N</v>
          </cell>
          <cell r="I2805" t="str">
            <v>LNA</v>
          </cell>
          <cell r="J2805">
            <v>0</v>
          </cell>
          <cell r="K2805">
            <v>0</v>
          </cell>
          <cell r="L2805" t="str">
            <v xml:space="preserve"> </v>
          </cell>
          <cell r="M2805" t="str">
            <v xml:space="preserve"> </v>
          </cell>
          <cell r="N2805">
            <v>0</v>
          </cell>
          <cell r="O2805" t="str">
            <v xml:space="preserve"> </v>
          </cell>
          <cell r="P2805">
            <v>0</v>
          </cell>
          <cell r="Q2805">
            <v>0</v>
          </cell>
          <cell r="R2805" t="str">
            <v xml:space="preserve"> </v>
          </cell>
          <cell r="S2805" t="str">
            <v xml:space="preserve"> </v>
          </cell>
        </row>
        <row r="2806">
          <cell r="B2806">
            <v>311915</v>
          </cell>
          <cell r="C2806" t="str">
            <v>TmpRstrFdsElliottBreastCancerc</v>
          </cell>
          <cell r="D2806" t="str">
            <v>TmpRstrFds</v>
          </cell>
          <cell r="E2806">
            <v>367</v>
          </cell>
          <cell r="F2806" t="str">
            <v>A</v>
          </cell>
          <cell r="G2806" t="str">
            <v>Q</v>
          </cell>
          <cell r="H2806" t="str">
            <v>N</v>
          </cell>
          <cell r="I2806" t="str">
            <v>LNA</v>
          </cell>
          <cell r="J2806">
            <v>0</v>
          </cell>
          <cell r="K2806">
            <v>0</v>
          </cell>
          <cell r="L2806" t="str">
            <v xml:space="preserve"> </v>
          </cell>
          <cell r="M2806" t="str">
            <v xml:space="preserve"> </v>
          </cell>
          <cell r="N2806">
            <v>0</v>
          </cell>
          <cell r="O2806" t="str">
            <v xml:space="preserve"> </v>
          </cell>
          <cell r="P2806">
            <v>0</v>
          </cell>
          <cell r="Q2806">
            <v>0</v>
          </cell>
          <cell r="R2806" t="str">
            <v xml:space="preserve"> </v>
          </cell>
          <cell r="S2806" t="str">
            <v xml:space="preserve"> </v>
          </cell>
        </row>
        <row r="2807">
          <cell r="B2807">
            <v>311920</v>
          </cell>
          <cell r="C2807" t="str">
            <v>Temp Rest Fds Emerg Fac unit</v>
          </cell>
          <cell r="D2807" t="str">
            <v>Temp Rest</v>
          </cell>
          <cell r="E2807">
            <v>367</v>
          </cell>
          <cell r="F2807" t="str">
            <v>A</v>
          </cell>
          <cell r="G2807" t="str">
            <v>Q</v>
          </cell>
          <cell r="H2807" t="str">
            <v>N</v>
          </cell>
          <cell r="I2807" t="str">
            <v>LNA</v>
          </cell>
          <cell r="J2807">
            <v>0</v>
          </cell>
          <cell r="K2807">
            <v>0</v>
          </cell>
          <cell r="L2807" t="str">
            <v xml:space="preserve"> </v>
          </cell>
          <cell r="M2807" t="str">
            <v xml:space="preserve"> </v>
          </cell>
          <cell r="N2807">
            <v>0</v>
          </cell>
          <cell r="O2807" t="str">
            <v xml:space="preserve"> </v>
          </cell>
          <cell r="P2807">
            <v>0</v>
          </cell>
          <cell r="Q2807">
            <v>0</v>
          </cell>
          <cell r="R2807" t="str">
            <v xml:space="preserve"> </v>
          </cell>
          <cell r="S2807" t="str">
            <v xml:space="preserve"> </v>
          </cell>
        </row>
        <row r="2808">
          <cell r="B2808">
            <v>311925</v>
          </cell>
          <cell r="C2808" t="str">
            <v>Temp Rest Fds Empl Assistance</v>
          </cell>
          <cell r="D2808" t="str">
            <v>Temp Rest</v>
          </cell>
          <cell r="E2808">
            <v>367</v>
          </cell>
          <cell r="F2808" t="str">
            <v>A</v>
          </cell>
          <cell r="G2808" t="str">
            <v>Q</v>
          </cell>
          <cell r="H2808" t="str">
            <v>N</v>
          </cell>
          <cell r="I2808" t="str">
            <v>LNA</v>
          </cell>
          <cell r="J2808">
            <v>0</v>
          </cell>
          <cell r="K2808">
            <v>0</v>
          </cell>
          <cell r="L2808" t="str">
            <v xml:space="preserve"> </v>
          </cell>
          <cell r="M2808" t="str">
            <v xml:space="preserve"> </v>
          </cell>
          <cell r="N2808">
            <v>0</v>
          </cell>
          <cell r="O2808" t="str">
            <v xml:space="preserve"> </v>
          </cell>
          <cell r="P2808">
            <v>0</v>
          </cell>
          <cell r="Q2808">
            <v>0</v>
          </cell>
          <cell r="R2808" t="str">
            <v xml:space="preserve"> </v>
          </cell>
          <cell r="S2808" t="str">
            <v xml:space="preserve"> </v>
          </cell>
        </row>
        <row r="2809">
          <cell r="B2809">
            <v>311930</v>
          </cell>
          <cell r="C2809" t="str">
            <v>TempRestFdsEmplSpecialNeeds</v>
          </cell>
          <cell r="D2809" t="str">
            <v>TempRestFd</v>
          </cell>
          <cell r="E2809">
            <v>367</v>
          </cell>
          <cell r="F2809" t="str">
            <v>A</v>
          </cell>
          <cell r="G2809" t="str">
            <v>Q</v>
          </cell>
          <cell r="H2809" t="str">
            <v>N</v>
          </cell>
          <cell r="I2809" t="str">
            <v>LNA</v>
          </cell>
          <cell r="J2809">
            <v>0</v>
          </cell>
          <cell r="K2809">
            <v>0</v>
          </cell>
          <cell r="L2809" t="str">
            <v xml:space="preserve"> </v>
          </cell>
          <cell r="M2809" t="str">
            <v xml:space="preserve"> </v>
          </cell>
          <cell r="N2809">
            <v>0</v>
          </cell>
          <cell r="O2809" t="str">
            <v xml:space="preserve"> </v>
          </cell>
          <cell r="P2809">
            <v>0</v>
          </cell>
          <cell r="Q2809">
            <v>0</v>
          </cell>
          <cell r="R2809" t="str">
            <v xml:space="preserve"> </v>
          </cell>
          <cell r="S2809" t="str">
            <v xml:space="preserve"> </v>
          </cell>
        </row>
        <row r="2810">
          <cell r="B2810">
            <v>311935</v>
          </cell>
          <cell r="C2810" t="str">
            <v>Temp Rest Fds EPS</v>
          </cell>
          <cell r="D2810" t="str">
            <v>Temp Rest</v>
          </cell>
          <cell r="E2810">
            <v>367</v>
          </cell>
          <cell r="F2810" t="str">
            <v>A</v>
          </cell>
          <cell r="G2810" t="str">
            <v>Q</v>
          </cell>
          <cell r="H2810" t="str">
            <v>N</v>
          </cell>
          <cell r="I2810" t="str">
            <v>LNA</v>
          </cell>
          <cell r="J2810">
            <v>0</v>
          </cell>
          <cell r="K2810">
            <v>0</v>
          </cell>
          <cell r="L2810" t="str">
            <v xml:space="preserve"> </v>
          </cell>
          <cell r="M2810" t="str">
            <v xml:space="preserve"> </v>
          </cell>
          <cell r="N2810">
            <v>0</v>
          </cell>
          <cell r="O2810" t="str">
            <v xml:space="preserve"> </v>
          </cell>
          <cell r="P2810">
            <v>0</v>
          </cell>
          <cell r="Q2810">
            <v>0</v>
          </cell>
          <cell r="R2810" t="str">
            <v xml:space="preserve"> </v>
          </cell>
          <cell r="S2810" t="str">
            <v xml:space="preserve"> </v>
          </cell>
        </row>
        <row r="2811">
          <cell r="B2811">
            <v>311940</v>
          </cell>
          <cell r="C2811" t="str">
            <v>TempRestFdsEstwdNeedyPtfund</v>
          </cell>
          <cell r="D2811" t="str">
            <v>TempRestFd</v>
          </cell>
          <cell r="E2811">
            <v>367</v>
          </cell>
          <cell r="F2811" t="str">
            <v>A</v>
          </cell>
          <cell r="G2811" t="str">
            <v>Q</v>
          </cell>
          <cell r="H2811" t="str">
            <v>N</v>
          </cell>
          <cell r="I2811" t="str">
            <v>LNA</v>
          </cell>
          <cell r="J2811">
            <v>0</v>
          </cell>
          <cell r="K2811">
            <v>0</v>
          </cell>
          <cell r="L2811" t="str">
            <v xml:space="preserve"> </v>
          </cell>
          <cell r="M2811" t="str">
            <v xml:space="preserve"> </v>
          </cell>
          <cell r="N2811">
            <v>0</v>
          </cell>
          <cell r="O2811" t="str">
            <v xml:space="preserve"> </v>
          </cell>
          <cell r="P2811">
            <v>0</v>
          </cell>
          <cell r="Q2811">
            <v>0</v>
          </cell>
          <cell r="R2811" t="str">
            <v xml:space="preserve"> </v>
          </cell>
          <cell r="S2811" t="str">
            <v xml:space="preserve"> </v>
          </cell>
        </row>
        <row r="2812">
          <cell r="B2812">
            <v>311945</v>
          </cell>
          <cell r="C2812" t="str">
            <v>Temp Rest Fds Family And Frien</v>
          </cell>
          <cell r="D2812" t="str">
            <v>Temp Rest</v>
          </cell>
          <cell r="E2812">
            <v>367</v>
          </cell>
          <cell r="F2812" t="str">
            <v>A</v>
          </cell>
          <cell r="G2812" t="str">
            <v>Q</v>
          </cell>
          <cell r="H2812" t="str">
            <v>N</v>
          </cell>
          <cell r="I2812" t="str">
            <v>LNA</v>
          </cell>
          <cell r="J2812">
            <v>0</v>
          </cell>
          <cell r="K2812">
            <v>0</v>
          </cell>
          <cell r="L2812" t="str">
            <v xml:space="preserve"> </v>
          </cell>
          <cell r="M2812" t="str">
            <v xml:space="preserve"> </v>
          </cell>
          <cell r="N2812">
            <v>0</v>
          </cell>
          <cell r="O2812" t="str">
            <v xml:space="preserve"> </v>
          </cell>
          <cell r="P2812">
            <v>0</v>
          </cell>
          <cell r="Q2812">
            <v>0</v>
          </cell>
          <cell r="R2812" t="str">
            <v xml:space="preserve"> </v>
          </cell>
          <cell r="S2812" t="str">
            <v xml:space="preserve"> </v>
          </cell>
        </row>
        <row r="2813">
          <cell r="B2813">
            <v>311950</v>
          </cell>
          <cell r="C2813" t="str">
            <v>Temp Rest Fds Family Retreat</v>
          </cell>
          <cell r="D2813" t="str">
            <v>Temp Rest</v>
          </cell>
          <cell r="E2813">
            <v>367</v>
          </cell>
          <cell r="F2813" t="str">
            <v>A</v>
          </cell>
          <cell r="G2813" t="str">
            <v>Q</v>
          </cell>
          <cell r="H2813" t="str">
            <v>N</v>
          </cell>
          <cell r="I2813" t="str">
            <v>LNA</v>
          </cell>
          <cell r="J2813">
            <v>0</v>
          </cell>
          <cell r="K2813">
            <v>0</v>
          </cell>
          <cell r="L2813" t="str">
            <v xml:space="preserve"> </v>
          </cell>
          <cell r="M2813" t="str">
            <v xml:space="preserve"> </v>
          </cell>
          <cell r="N2813">
            <v>0</v>
          </cell>
          <cell r="O2813" t="str">
            <v xml:space="preserve"> </v>
          </cell>
          <cell r="P2813">
            <v>0</v>
          </cell>
          <cell r="Q2813">
            <v>0</v>
          </cell>
          <cell r="R2813" t="str">
            <v xml:space="preserve"> </v>
          </cell>
          <cell r="S2813" t="str">
            <v xml:space="preserve"> </v>
          </cell>
        </row>
        <row r="2814">
          <cell r="B2814">
            <v>311955</v>
          </cell>
          <cell r="C2814" t="str">
            <v>TempRestFdsFoundationCancerCtr</v>
          </cell>
          <cell r="D2814" t="str">
            <v>TempRestFd</v>
          </cell>
          <cell r="E2814">
            <v>367</v>
          </cell>
          <cell r="F2814" t="str">
            <v>A</v>
          </cell>
          <cell r="G2814" t="str">
            <v>Q</v>
          </cell>
          <cell r="H2814" t="str">
            <v>N</v>
          </cell>
          <cell r="I2814" t="str">
            <v>LNA</v>
          </cell>
          <cell r="J2814">
            <v>0</v>
          </cell>
          <cell r="K2814">
            <v>0</v>
          </cell>
          <cell r="L2814" t="str">
            <v xml:space="preserve"> </v>
          </cell>
          <cell r="M2814" t="str">
            <v xml:space="preserve"> </v>
          </cell>
          <cell r="N2814">
            <v>0</v>
          </cell>
          <cell r="O2814" t="str">
            <v xml:space="preserve"> </v>
          </cell>
          <cell r="P2814">
            <v>0</v>
          </cell>
          <cell r="Q2814">
            <v>0</v>
          </cell>
          <cell r="R2814" t="str">
            <v xml:space="preserve"> </v>
          </cell>
          <cell r="S2814" t="str">
            <v xml:space="preserve"> </v>
          </cell>
        </row>
        <row r="2815">
          <cell r="B2815">
            <v>311960</v>
          </cell>
          <cell r="C2815" t="str">
            <v>TmpRstrFdsFrMurrayannualappeal</v>
          </cell>
          <cell r="D2815" t="str">
            <v>TmpRstrFds</v>
          </cell>
          <cell r="E2815">
            <v>367</v>
          </cell>
          <cell r="F2815" t="str">
            <v>A</v>
          </cell>
          <cell r="G2815" t="str">
            <v>Q</v>
          </cell>
          <cell r="H2815" t="str">
            <v>N</v>
          </cell>
          <cell r="I2815" t="str">
            <v>LNA</v>
          </cell>
          <cell r="J2815">
            <v>0</v>
          </cell>
          <cell r="K2815">
            <v>0</v>
          </cell>
          <cell r="L2815" t="str">
            <v xml:space="preserve"> </v>
          </cell>
          <cell r="M2815" t="str">
            <v xml:space="preserve"> </v>
          </cell>
          <cell r="N2815">
            <v>0</v>
          </cell>
          <cell r="O2815" t="str">
            <v xml:space="preserve"> </v>
          </cell>
          <cell r="P2815">
            <v>0</v>
          </cell>
          <cell r="Q2815">
            <v>0</v>
          </cell>
          <cell r="R2815" t="str">
            <v xml:space="preserve"> </v>
          </cell>
          <cell r="S2815" t="str">
            <v xml:space="preserve"> </v>
          </cell>
        </row>
        <row r="2816">
          <cell r="B2816">
            <v>311965</v>
          </cell>
          <cell r="C2816" t="str">
            <v>Temp Rest Fds Friends ball</v>
          </cell>
          <cell r="D2816" t="str">
            <v>Temp Rest</v>
          </cell>
          <cell r="E2816">
            <v>367</v>
          </cell>
          <cell r="F2816" t="str">
            <v>A</v>
          </cell>
          <cell r="G2816" t="str">
            <v>Q</v>
          </cell>
          <cell r="H2816" t="str">
            <v>N</v>
          </cell>
          <cell r="I2816" t="str">
            <v>LNA</v>
          </cell>
          <cell r="J2816">
            <v>0</v>
          </cell>
          <cell r="K2816">
            <v>0</v>
          </cell>
          <cell r="L2816" t="str">
            <v xml:space="preserve"> </v>
          </cell>
          <cell r="M2816" t="str">
            <v xml:space="preserve"> </v>
          </cell>
          <cell r="N2816">
            <v>0</v>
          </cell>
          <cell r="O2816" t="str">
            <v xml:space="preserve"> </v>
          </cell>
          <cell r="P2816">
            <v>0</v>
          </cell>
          <cell r="Q2816">
            <v>0</v>
          </cell>
          <cell r="R2816" t="str">
            <v xml:space="preserve"> </v>
          </cell>
          <cell r="S2816" t="str">
            <v xml:space="preserve"> </v>
          </cell>
        </row>
        <row r="2817">
          <cell r="B2817">
            <v>311970</v>
          </cell>
          <cell r="C2817" t="str">
            <v>TempRestFdsGansenCathMemNurs</v>
          </cell>
          <cell r="D2817" t="str">
            <v>TempRestFd</v>
          </cell>
          <cell r="E2817">
            <v>367</v>
          </cell>
          <cell r="F2817" t="str">
            <v>A</v>
          </cell>
          <cell r="G2817" t="str">
            <v>Q</v>
          </cell>
          <cell r="H2817" t="str">
            <v>N</v>
          </cell>
          <cell r="I2817" t="str">
            <v>LNA</v>
          </cell>
          <cell r="J2817">
            <v>0</v>
          </cell>
          <cell r="K2817">
            <v>0</v>
          </cell>
          <cell r="L2817" t="str">
            <v xml:space="preserve"> </v>
          </cell>
          <cell r="M2817" t="str">
            <v xml:space="preserve"> </v>
          </cell>
          <cell r="N2817">
            <v>0</v>
          </cell>
          <cell r="O2817" t="str">
            <v xml:space="preserve"> </v>
          </cell>
          <cell r="P2817">
            <v>0</v>
          </cell>
          <cell r="Q2817">
            <v>0</v>
          </cell>
          <cell r="R2817" t="str">
            <v xml:space="preserve"> </v>
          </cell>
          <cell r="S2817" t="str">
            <v xml:space="preserve"> </v>
          </cell>
        </row>
        <row r="2818">
          <cell r="B2818">
            <v>311975</v>
          </cell>
          <cell r="C2818" t="str">
            <v>TmpRstrFdsGastrolenterologyFnd</v>
          </cell>
          <cell r="D2818" t="str">
            <v>TmpRstrFds</v>
          </cell>
          <cell r="E2818">
            <v>367</v>
          </cell>
          <cell r="F2818" t="str">
            <v>A</v>
          </cell>
          <cell r="G2818" t="str">
            <v>Q</v>
          </cell>
          <cell r="H2818" t="str">
            <v>N</v>
          </cell>
          <cell r="I2818" t="str">
            <v>LNA</v>
          </cell>
          <cell r="J2818">
            <v>0</v>
          </cell>
          <cell r="K2818">
            <v>0</v>
          </cell>
          <cell r="L2818" t="str">
            <v xml:space="preserve"> </v>
          </cell>
          <cell r="M2818" t="str">
            <v xml:space="preserve"> </v>
          </cell>
          <cell r="N2818">
            <v>0</v>
          </cell>
          <cell r="O2818" t="str">
            <v xml:space="preserve"> </v>
          </cell>
          <cell r="P2818">
            <v>0</v>
          </cell>
          <cell r="Q2818">
            <v>0</v>
          </cell>
          <cell r="R2818" t="str">
            <v xml:space="preserve"> </v>
          </cell>
          <cell r="S2818" t="str">
            <v xml:space="preserve"> </v>
          </cell>
        </row>
        <row r="2819">
          <cell r="B2819">
            <v>311980</v>
          </cell>
          <cell r="C2819" t="str">
            <v>Temp Rest Fds General Other</v>
          </cell>
          <cell r="D2819" t="str">
            <v>Temp Rest</v>
          </cell>
          <cell r="E2819">
            <v>367</v>
          </cell>
          <cell r="F2819" t="str">
            <v>A</v>
          </cell>
          <cell r="G2819" t="str">
            <v>Q</v>
          </cell>
          <cell r="H2819" t="str">
            <v>N</v>
          </cell>
          <cell r="I2819" t="str">
            <v>LNA</v>
          </cell>
          <cell r="J2819">
            <v>0</v>
          </cell>
          <cell r="K2819">
            <v>0</v>
          </cell>
          <cell r="L2819" t="str">
            <v xml:space="preserve"> </v>
          </cell>
          <cell r="M2819" t="str">
            <v xml:space="preserve"> </v>
          </cell>
          <cell r="N2819">
            <v>0</v>
          </cell>
          <cell r="O2819" t="str">
            <v xml:space="preserve"> </v>
          </cell>
          <cell r="P2819">
            <v>0</v>
          </cell>
          <cell r="Q2819">
            <v>0</v>
          </cell>
          <cell r="R2819" t="str">
            <v xml:space="preserve"> </v>
          </cell>
          <cell r="S2819" t="str">
            <v xml:space="preserve"> </v>
          </cell>
        </row>
        <row r="2820">
          <cell r="B2820">
            <v>311985</v>
          </cell>
          <cell r="C2820" t="str">
            <v>TempRestFdsGeneralotherfund</v>
          </cell>
          <cell r="D2820" t="str">
            <v>TempRestFd</v>
          </cell>
          <cell r="E2820">
            <v>367</v>
          </cell>
          <cell r="F2820" t="str">
            <v>A</v>
          </cell>
          <cell r="G2820" t="str">
            <v>Q</v>
          </cell>
          <cell r="H2820" t="str">
            <v>N</v>
          </cell>
          <cell r="I2820" t="str">
            <v>LNA</v>
          </cell>
          <cell r="J2820">
            <v>0</v>
          </cell>
          <cell r="K2820">
            <v>0</v>
          </cell>
          <cell r="L2820" t="str">
            <v xml:space="preserve"> </v>
          </cell>
          <cell r="M2820" t="str">
            <v xml:space="preserve"> </v>
          </cell>
          <cell r="N2820">
            <v>0</v>
          </cell>
          <cell r="O2820" t="str">
            <v xml:space="preserve"> </v>
          </cell>
          <cell r="P2820">
            <v>0</v>
          </cell>
          <cell r="Q2820">
            <v>0</v>
          </cell>
          <cell r="R2820" t="str">
            <v xml:space="preserve"> </v>
          </cell>
          <cell r="S2820" t="str">
            <v xml:space="preserve"> </v>
          </cell>
        </row>
        <row r="2821">
          <cell r="B2821">
            <v>311990</v>
          </cell>
          <cell r="C2821" t="str">
            <v>TempRestFdsGivFundPrDeduction</v>
          </cell>
          <cell r="D2821" t="str">
            <v>TempRestFd</v>
          </cell>
          <cell r="E2821">
            <v>367</v>
          </cell>
          <cell r="F2821" t="str">
            <v>A</v>
          </cell>
          <cell r="G2821" t="str">
            <v>Q</v>
          </cell>
          <cell r="H2821" t="str">
            <v>N</v>
          </cell>
          <cell r="I2821" t="str">
            <v>LNA</v>
          </cell>
          <cell r="J2821">
            <v>0</v>
          </cell>
          <cell r="K2821">
            <v>0</v>
          </cell>
          <cell r="L2821" t="str">
            <v xml:space="preserve"> </v>
          </cell>
          <cell r="M2821" t="str">
            <v xml:space="preserve"> </v>
          </cell>
          <cell r="N2821">
            <v>0</v>
          </cell>
          <cell r="O2821" t="str">
            <v xml:space="preserve"> </v>
          </cell>
          <cell r="P2821">
            <v>0</v>
          </cell>
          <cell r="Q2821">
            <v>0</v>
          </cell>
          <cell r="R2821" t="str">
            <v xml:space="preserve"> </v>
          </cell>
          <cell r="S2821" t="str">
            <v xml:space="preserve"> </v>
          </cell>
        </row>
        <row r="2822">
          <cell r="B2822">
            <v>311995</v>
          </cell>
          <cell r="C2822" t="str">
            <v>Temp Rest Fds Golf Outing</v>
          </cell>
          <cell r="D2822" t="str">
            <v>Temp Rest</v>
          </cell>
          <cell r="E2822">
            <v>367</v>
          </cell>
          <cell r="F2822" t="str">
            <v>A</v>
          </cell>
          <cell r="G2822" t="str">
            <v>Q</v>
          </cell>
          <cell r="H2822" t="str">
            <v>N</v>
          </cell>
          <cell r="I2822" t="str">
            <v>LNA</v>
          </cell>
          <cell r="J2822">
            <v>0</v>
          </cell>
          <cell r="K2822">
            <v>0</v>
          </cell>
          <cell r="L2822" t="str">
            <v xml:space="preserve"> </v>
          </cell>
          <cell r="M2822" t="str">
            <v xml:space="preserve"> </v>
          </cell>
          <cell r="N2822">
            <v>0</v>
          </cell>
          <cell r="O2822" t="str">
            <v xml:space="preserve"> </v>
          </cell>
          <cell r="P2822">
            <v>0</v>
          </cell>
          <cell r="Q2822">
            <v>0</v>
          </cell>
          <cell r="R2822" t="str">
            <v xml:space="preserve"> </v>
          </cell>
          <cell r="S2822" t="str">
            <v xml:space="preserve"> </v>
          </cell>
        </row>
        <row r="2823">
          <cell r="B2823">
            <v>311996</v>
          </cell>
          <cell r="C2823" t="str">
            <v>Temp Releasd Cap Out of HM</v>
          </cell>
          <cell r="D2823" t="str">
            <v>RelsdOutHM</v>
          </cell>
          <cell r="E2823">
            <v>367</v>
          </cell>
          <cell r="F2823" t="str">
            <v>A</v>
          </cell>
          <cell r="G2823" t="str">
            <v>Q</v>
          </cell>
          <cell r="H2823" t="str">
            <v>N</v>
          </cell>
          <cell r="I2823" t="str">
            <v>LNA</v>
          </cell>
          <cell r="J2823">
            <v>0</v>
          </cell>
          <cell r="K2823">
            <v>0</v>
          </cell>
          <cell r="L2823">
            <v>0</v>
          </cell>
          <cell r="M2823">
            <v>0</v>
          </cell>
          <cell r="N2823">
            <v>0</v>
          </cell>
          <cell r="O2823">
            <v>0</v>
          </cell>
          <cell r="P2823">
            <v>0</v>
          </cell>
          <cell r="Q2823">
            <v>0</v>
          </cell>
          <cell r="R2823">
            <v>0</v>
          </cell>
          <cell r="S2823">
            <v>0</v>
          </cell>
        </row>
        <row r="2824">
          <cell r="B2824">
            <v>311997</v>
          </cell>
          <cell r="C2824" t="str">
            <v>Temp Releasd Oper Out HM</v>
          </cell>
          <cell r="D2824" t="str">
            <v>RelsdOutHM</v>
          </cell>
          <cell r="E2824">
            <v>367</v>
          </cell>
          <cell r="F2824" t="str">
            <v>A</v>
          </cell>
          <cell r="G2824" t="str">
            <v>Q</v>
          </cell>
          <cell r="H2824" t="str">
            <v>N</v>
          </cell>
          <cell r="I2824" t="str">
            <v>LNA</v>
          </cell>
          <cell r="J2824">
            <v>0</v>
          </cell>
          <cell r="K2824">
            <v>0</v>
          </cell>
          <cell r="L2824">
            <v>0</v>
          </cell>
          <cell r="M2824">
            <v>0</v>
          </cell>
          <cell r="N2824">
            <v>0</v>
          </cell>
          <cell r="O2824">
            <v>0</v>
          </cell>
          <cell r="P2824">
            <v>0</v>
          </cell>
          <cell r="Q2824">
            <v>0</v>
          </cell>
          <cell r="R2824">
            <v>0</v>
          </cell>
          <cell r="S2824">
            <v>0</v>
          </cell>
        </row>
        <row r="2825">
          <cell r="B2825">
            <v>311998</v>
          </cell>
          <cell r="C2825" t="str">
            <v>Temp Rest NA ICCo Act</v>
          </cell>
          <cell r="D2825" t="str">
            <v>TempNAICCo</v>
          </cell>
          <cell r="E2825">
            <v>367</v>
          </cell>
          <cell r="F2825" t="str">
            <v>A</v>
          </cell>
          <cell r="G2825" t="str">
            <v>Q</v>
          </cell>
          <cell r="H2825" t="str">
            <v>N</v>
          </cell>
          <cell r="I2825" t="str">
            <v>LNA</v>
          </cell>
          <cell r="J2825">
            <v>0</v>
          </cell>
          <cell r="K2825">
            <v>0</v>
          </cell>
          <cell r="L2825">
            <v>0</v>
          </cell>
          <cell r="M2825">
            <v>0</v>
          </cell>
          <cell r="N2825">
            <v>0</v>
          </cell>
          <cell r="O2825">
            <v>0</v>
          </cell>
          <cell r="P2825">
            <v>0</v>
          </cell>
          <cell r="Q2825">
            <v>0</v>
          </cell>
          <cell r="R2825">
            <v>0</v>
          </cell>
          <cell r="S2825">
            <v>0</v>
          </cell>
        </row>
        <row r="2826">
          <cell r="B2826">
            <v>311999</v>
          </cell>
          <cell r="C2826" t="str">
            <v>Temp Restr NA OpenBB New Ent</v>
          </cell>
          <cell r="D2826" t="str">
            <v>TempBalNew</v>
          </cell>
          <cell r="E2826">
            <v>367</v>
          </cell>
          <cell r="F2826" t="str">
            <v>A</v>
          </cell>
          <cell r="G2826" t="str">
            <v>Q</v>
          </cell>
          <cell r="H2826" t="str">
            <v>N</v>
          </cell>
          <cell r="I2826" t="str">
            <v>LNA</v>
          </cell>
          <cell r="J2826">
            <v>0</v>
          </cell>
          <cell r="K2826">
            <v>0</v>
          </cell>
          <cell r="L2826">
            <v>0</v>
          </cell>
          <cell r="M2826">
            <v>0</v>
          </cell>
          <cell r="N2826">
            <v>0</v>
          </cell>
          <cell r="O2826">
            <v>0</v>
          </cell>
          <cell r="P2826">
            <v>0</v>
          </cell>
          <cell r="Q2826">
            <v>0</v>
          </cell>
          <cell r="R2826">
            <v>0</v>
          </cell>
          <cell r="S2826">
            <v>0</v>
          </cell>
        </row>
        <row r="2827">
          <cell r="B2827">
            <v>312000</v>
          </cell>
          <cell r="C2827" t="str">
            <v>Temp Rest Fds Good Grief Event</v>
          </cell>
          <cell r="D2827" t="str">
            <v>Temp Rest</v>
          </cell>
          <cell r="E2827">
            <v>367</v>
          </cell>
          <cell r="F2827" t="str">
            <v>A</v>
          </cell>
          <cell r="G2827" t="str">
            <v>Q</v>
          </cell>
          <cell r="H2827" t="str">
            <v>N</v>
          </cell>
          <cell r="I2827" t="str">
            <v>LNA</v>
          </cell>
          <cell r="J2827">
            <v>0</v>
          </cell>
          <cell r="K2827">
            <v>0</v>
          </cell>
          <cell r="L2827" t="str">
            <v xml:space="preserve"> </v>
          </cell>
          <cell r="M2827" t="str">
            <v xml:space="preserve"> </v>
          </cell>
          <cell r="N2827">
            <v>0</v>
          </cell>
          <cell r="O2827" t="str">
            <v xml:space="preserve"> </v>
          </cell>
          <cell r="P2827">
            <v>0</v>
          </cell>
          <cell r="Q2827">
            <v>0</v>
          </cell>
          <cell r="R2827" t="str">
            <v xml:space="preserve"> </v>
          </cell>
          <cell r="S2827" t="str">
            <v xml:space="preserve"> </v>
          </cell>
        </row>
        <row r="2828">
          <cell r="B2828">
            <v>312005</v>
          </cell>
          <cell r="C2828" t="str">
            <v>TempRestFdsGrantBioterrorism</v>
          </cell>
          <cell r="D2828" t="str">
            <v>TempRestFd</v>
          </cell>
          <cell r="E2828">
            <v>367</v>
          </cell>
          <cell r="F2828" t="str">
            <v>A</v>
          </cell>
          <cell r="G2828" t="str">
            <v>Q</v>
          </cell>
          <cell r="H2828" t="str">
            <v>N</v>
          </cell>
          <cell r="I2828" t="str">
            <v>LNA</v>
          </cell>
          <cell r="J2828">
            <v>0</v>
          </cell>
          <cell r="K2828">
            <v>0</v>
          </cell>
          <cell r="L2828" t="str">
            <v xml:space="preserve"> </v>
          </cell>
          <cell r="M2828" t="str">
            <v xml:space="preserve"> </v>
          </cell>
          <cell r="N2828">
            <v>0</v>
          </cell>
          <cell r="O2828" t="str">
            <v xml:space="preserve"> </v>
          </cell>
          <cell r="P2828">
            <v>0</v>
          </cell>
          <cell r="Q2828">
            <v>0</v>
          </cell>
          <cell r="R2828" t="str">
            <v xml:space="preserve"> </v>
          </cell>
          <cell r="S2828" t="str">
            <v xml:space="preserve"> </v>
          </cell>
        </row>
        <row r="2829">
          <cell r="B2829">
            <v>312010</v>
          </cell>
          <cell r="C2829" t="str">
            <v>TempRestFdsGrantCaduceusResch</v>
          </cell>
          <cell r="D2829" t="str">
            <v>TempRestFd</v>
          </cell>
          <cell r="E2829">
            <v>367</v>
          </cell>
          <cell r="F2829" t="str">
            <v>A</v>
          </cell>
          <cell r="G2829" t="str">
            <v>Q</v>
          </cell>
          <cell r="H2829" t="str">
            <v>N</v>
          </cell>
          <cell r="I2829" t="str">
            <v>LNA</v>
          </cell>
          <cell r="J2829">
            <v>0</v>
          </cell>
          <cell r="K2829">
            <v>0</v>
          </cell>
          <cell r="L2829" t="str">
            <v xml:space="preserve"> </v>
          </cell>
          <cell r="M2829" t="str">
            <v xml:space="preserve"> </v>
          </cell>
          <cell r="N2829">
            <v>0</v>
          </cell>
          <cell r="O2829" t="str">
            <v xml:space="preserve"> </v>
          </cell>
          <cell r="P2829">
            <v>0</v>
          </cell>
          <cell r="Q2829">
            <v>0</v>
          </cell>
          <cell r="R2829" t="str">
            <v xml:space="preserve"> </v>
          </cell>
          <cell r="S2829" t="str">
            <v xml:space="preserve"> </v>
          </cell>
        </row>
        <row r="2830">
          <cell r="B2830">
            <v>312015</v>
          </cell>
          <cell r="C2830" t="str">
            <v>TempRestFdsGrantCardioservcs</v>
          </cell>
          <cell r="D2830" t="str">
            <v>TempRestFd</v>
          </cell>
          <cell r="E2830">
            <v>367</v>
          </cell>
          <cell r="F2830" t="str">
            <v>A</v>
          </cell>
          <cell r="G2830" t="str">
            <v>Q</v>
          </cell>
          <cell r="H2830" t="str">
            <v>N</v>
          </cell>
          <cell r="I2830" t="str">
            <v>LNA</v>
          </cell>
          <cell r="J2830">
            <v>0</v>
          </cell>
          <cell r="K2830">
            <v>0</v>
          </cell>
          <cell r="L2830" t="str">
            <v xml:space="preserve"> </v>
          </cell>
          <cell r="M2830" t="str">
            <v xml:space="preserve"> </v>
          </cell>
          <cell r="N2830">
            <v>0</v>
          </cell>
          <cell r="O2830" t="str">
            <v xml:space="preserve"> </v>
          </cell>
          <cell r="P2830">
            <v>0</v>
          </cell>
          <cell r="Q2830">
            <v>0</v>
          </cell>
          <cell r="R2830" t="str">
            <v xml:space="preserve"> </v>
          </cell>
          <cell r="S2830" t="str">
            <v xml:space="preserve"> </v>
          </cell>
        </row>
        <row r="2831">
          <cell r="B2831">
            <v>312020</v>
          </cell>
          <cell r="C2831" t="str">
            <v>TempRestFdsGrantCMEfund 8240</v>
          </cell>
          <cell r="D2831" t="str">
            <v>TempRestFd</v>
          </cell>
          <cell r="E2831">
            <v>367</v>
          </cell>
          <cell r="F2831" t="str">
            <v>A</v>
          </cell>
          <cell r="G2831" t="str">
            <v>Q</v>
          </cell>
          <cell r="H2831" t="str">
            <v>N</v>
          </cell>
          <cell r="I2831" t="str">
            <v>LNA</v>
          </cell>
          <cell r="J2831">
            <v>0</v>
          </cell>
          <cell r="K2831">
            <v>0</v>
          </cell>
          <cell r="L2831" t="str">
            <v xml:space="preserve"> </v>
          </cell>
          <cell r="M2831" t="str">
            <v xml:space="preserve"> </v>
          </cell>
          <cell r="N2831">
            <v>0</v>
          </cell>
          <cell r="O2831" t="str">
            <v xml:space="preserve"> </v>
          </cell>
          <cell r="P2831">
            <v>0</v>
          </cell>
          <cell r="Q2831">
            <v>0</v>
          </cell>
          <cell r="R2831" t="str">
            <v xml:space="preserve"> </v>
          </cell>
          <cell r="S2831" t="str">
            <v xml:space="preserve"> </v>
          </cell>
        </row>
        <row r="2832">
          <cell r="B2832">
            <v>312025</v>
          </cell>
          <cell r="C2832" t="str">
            <v>TempRestFdsGrantGYNOncologyres</v>
          </cell>
          <cell r="D2832" t="str">
            <v>TempRestFd</v>
          </cell>
          <cell r="E2832">
            <v>367</v>
          </cell>
          <cell r="F2832" t="str">
            <v>A</v>
          </cell>
          <cell r="G2832" t="str">
            <v>Q</v>
          </cell>
          <cell r="H2832" t="str">
            <v>N</v>
          </cell>
          <cell r="I2832" t="str">
            <v>LNA</v>
          </cell>
          <cell r="J2832">
            <v>0</v>
          </cell>
          <cell r="K2832">
            <v>0</v>
          </cell>
          <cell r="L2832" t="str">
            <v xml:space="preserve"> </v>
          </cell>
          <cell r="M2832" t="str">
            <v xml:space="preserve"> </v>
          </cell>
          <cell r="N2832">
            <v>0</v>
          </cell>
          <cell r="O2832" t="str">
            <v xml:space="preserve"> </v>
          </cell>
          <cell r="P2832">
            <v>0</v>
          </cell>
          <cell r="Q2832">
            <v>0</v>
          </cell>
          <cell r="R2832" t="str">
            <v xml:space="preserve"> </v>
          </cell>
          <cell r="S2832" t="str">
            <v xml:space="preserve"> </v>
          </cell>
        </row>
        <row r="2833">
          <cell r="B2833">
            <v>312030</v>
          </cell>
          <cell r="C2833" t="str">
            <v>TmpRstrFdsGrantfecDisDrelichma</v>
          </cell>
          <cell r="D2833" t="str">
            <v>TmpRstrFds</v>
          </cell>
          <cell r="E2833">
            <v>367</v>
          </cell>
          <cell r="F2833" t="str">
            <v>A</v>
          </cell>
          <cell r="G2833" t="str">
            <v>Q</v>
          </cell>
          <cell r="H2833" t="str">
            <v>N</v>
          </cell>
          <cell r="I2833" t="str">
            <v>LNA</v>
          </cell>
          <cell r="J2833">
            <v>0</v>
          </cell>
          <cell r="K2833">
            <v>0</v>
          </cell>
          <cell r="L2833" t="str">
            <v xml:space="preserve"> </v>
          </cell>
          <cell r="M2833" t="str">
            <v xml:space="preserve"> </v>
          </cell>
          <cell r="N2833">
            <v>0</v>
          </cell>
          <cell r="O2833" t="str">
            <v xml:space="preserve"> </v>
          </cell>
          <cell r="P2833">
            <v>0</v>
          </cell>
          <cell r="Q2833">
            <v>0</v>
          </cell>
          <cell r="R2833" t="str">
            <v xml:space="preserve"> </v>
          </cell>
          <cell r="S2833" t="str">
            <v xml:space="preserve"> </v>
          </cell>
        </row>
        <row r="2834">
          <cell r="B2834">
            <v>312035</v>
          </cell>
          <cell r="C2834" t="str">
            <v>TempRestFdsGrantfecDisMadhavan</v>
          </cell>
          <cell r="D2834" t="str">
            <v>TempRestFd</v>
          </cell>
          <cell r="E2834">
            <v>367</v>
          </cell>
          <cell r="F2834" t="str">
            <v>A</v>
          </cell>
          <cell r="G2834" t="str">
            <v>Q</v>
          </cell>
          <cell r="H2834" t="str">
            <v>N</v>
          </cell>
          <cell r="I2834" t="str">
            <v>LNA</v>
          </cell>
          <cell r="J2834">
            <v>0</v>
          </cell>
          <cell r="K2834">
            <v>0</v>
          </cell>
          <cell r="L2834" t="str">
            <v xml:space="preserve"> </v>
          </cell>
          <cell r="M2834" t="str">
            <v xml:space="preserve"> </v>
          </cell>
          <cell r="N2834">
            <v>0</v>
          </cell>
          <cell r="O2834" t="str">
            <v xml:space="preserve"> </v>
          </cell>
          <cell r="P2834">
            <v>0</v>
          </cell>
          <cell r="Q2834">
            <v>0</v>
          </cell>
          <cell r="R2834" t="str">
            <v xml:space="preserve"> </v>
          </cell>
          <cell r="S2834" t="str">
            <v xml:space="preserve"> </v>
          </cell>
        </row>
        <row r="2835">
          <cell r="B2835">
            <v>312040</v>
          </cell>
          <cell r="C2835" t="str">
            <v>TempRestFdsGrantMEIResearch</v>
          </cell>
          <cell r="D2835" t="str">
            <v>TempRestFd</v>
          </cell>
          <cell r="E2835">
            <v>367</v>
          </cell>
          <cell r="F2835" t="str">
            <v>A</v>
          </cell>
          <cell r="G2835" t="str">
            <v>Q</v>
          </cell>
          <cell r="H2835" t="str">
            <v>N</v>
          </cell>
          <cell r="I2835" t="str">
            <v>LNA</v>
          </cell>
          <cell r="J2835">
            <v>0</v>
          </cell>
          <cell r="K2835">
            <v>0</v>
          </cell>
          <cell r="L2835" t="str">
            <v xml:space="preserve"> </v>
          </cell>
          <cell r="M2835" t="str">
            <v xml:space="preserve"> </v>
          </cell>
          <cell r="N2835">
            <v>0</v>
          </cell>
          <cell r="O2835" t="str">
            <v xml:space="preserve"> </v>
          </cell>
          <cell r="P2835">
            <v>0</v>
          </cell>
          <cell r="Q2835">
            <v>0</v>
          </cell>
          <cell r="R2835" t="str">
            <v xml:space="preserve"> </v>
          </cell>
          <cell r="S2835" t="str">
            <v xml:space="preserve"> </v>
          </cell>
        </row>
        <row r="2836">
          <cell r="B2836">
            <v>312045</v>
          </cell>
          <cell r="C2836" t="str">
            <v>TempRestFdsGrantMichSpeBra</v>
          </cell>
          <cell r="D2836" t="str">
            <v>TempRestFd</v>
          </cell>
          <cell r="E2836">
            <v>367</v>
          </cell>
          <cell r="F2836" t="str">
            <v>A</v>
          </cell>
          <cell r="G2836" t="str">
            <v>Q</v>
          </cell>
          <cell r="H2836" t="str">
            <v>N</v>
          </cell>
          <cell r="I2836" t="str">
            <v>LNA</v>
          </cell>
          <cell r="J2836">
            <v>0</v>
          </cell>
          <cell r="K2836">
            <v>0</v>
          </cell>
          <cell r="L2836" t="str">
            <v xml:space="preserve"> </v>
          </cell>
          <cell r="M2836" t="str">
            <v xml:space="preserve"> </v>
          </cell>
          <cell r="N2836">
            <v>0</v>
          </cell>
          <cell r="O2836" t="str">
            <v xml:space="preserve"> </v>
          </cell>
          <cell r="P2836">
            <v>0</v>
          </cell>
          <cell r="Q2836">
            <v>0</v>
          </cell>
          <cell r="R2836" t="str">
            <v xml:space="preserve"> </v>
          </cell>
          <cell r="S2836" t="str">
            <v xml:space="preserve"> </v>
          </cell>
        </row>
        <row r="2837">
          <cell r="B2837">
            <v>312050</v>
          </cell>
          <cell r="C2837" t="str">
            <v>TempRestFdsGrantNeuroResch</v>
          </cell>
          <cell r="D2837" t="str">
            <v>TempRestFd</v>
          </cell>
          <cell r="E2837">
            <v>367</v>
          </cell>
          <cell r="F2837" t="str">
            <v>A</v>
          </cell>
          <cell r="G2837" t="str">
            <v>Q</v>
          </cell>
          <cell r="H2837" t="str">
            <v>N</v>
          </cell>
          <cell r="I2837" t="str">
            <v>LNA</v>
          </cell>
          <cell r="J2837">
            <v>0</v>
          </cell>
          <cell r="K2837">
            <v>0</v>
          </cell>
          <cell r="L2837" t="str">
            <v xml:space="preserve"> </v>
          </cell>
          <cell r="M2837" t="str">
            <v xml:space="preserve"> </v>
          </cell>
          <cell r="N2837">
            <v>0</v>
          </cell>
          <cell r="O2837" t="str">
            <v xml:space="preserve"> </v>
          </cell>
          <cell r="P2837">
            <v>0</v>
          </cell>
          <cell r="Q2837">
            <v>0</v>
          </cell>
          <cell r="R2837" t="str">
            <v xml:space="preserve"> </v>
          </cell>
          <cell r="S2837" t="str">
            <v xml:space="preserve"> </v>
          </cell>
        </row>
        <row r="2838">
          <cell r="B2838">
            <v>312055</v>
          </cell>
          <cell r="C2838" t="str">
            <v>TempRestFdsGrantOncologySrvcs</v>
          </cell>
          <cell r="D2838" t="str">
            <v>TempRestFd</v>
          </cell>
          <cell r="E2838">
            <v>367</v>
          </cell>
          <cell r="F2838" t="str">
            <v>A</v>
          </cell>
          <cell r="G2838" t="str">
            <v>Q</v>
          </cell>
          <cell r="H2838" t="str">
            <v>N</v>
          </cell>
          <cell r="I2838" t="str">
            <v>LNA</v>
          </cell>
          <cell r="J2838">
            <v>0</v>
          </cell>
          <cell r="K2838">
            <v>0</v>
          </cell>
          <cell r="L2838" t="str">
            <v xml:space="preserve"> </v>
          </cell>
          <cell r="M2838" t="str">
            <v xml:space="preserve"> </v>
          </cell>
          <cell r="N2838">
            <v>0</v>
          </cell>
          <cell r="O2838" t="str">
            <v xml:space="preserve"> </v>
          </cell>
          <cell r="P2838">
            <v>0</v>
          </cell>
          <cell r="Q2838">
            <v>0</v>
          </cell>
          <cell r="R2838" t="str">
            <v xml:space="preserve"> </v>
          </cell>
          <cell r="S2838" t="str">
            <v xml:space="preserve"> </v>
          </cell>
        </row>
        <row r="2839">
          <cell r="B2839">
            <v>312060</v>
          </cell>
          <cell r="C2839" t="str">
            <v>TmpRstrFdsGrantReschdirdiscret</v>
          </cell>
          <cell r="D2839" t="str">
            <v>TmpRstrFds</v>
          </cell>
          <cell r="E2839">
            <v>367</v>
          </cell>
          <cell r="F2839" t="str">
            <v>A</v>
          </cell>
          <cell r="G2839" t="str">
            <v>Q</v>
          </cell>
          <cell r="H2839" t="str">
            <v>N</v>
          </cell>
          <cell r="I2839" t="str">
            <v>LNA</v>
          </cell>
          <cell r="J2839">
            <v>0</v>
          </cell>
          <cell r="K2839">
            <v>0</v>
          </cell>
          <cell r="L2839" t="str">
            <v xml:space="preserve"> </v>
          </cell>
          <cell r="M2839" t="str">
            <v xml:space="preserve"> </v>
          </cell>
          <cell r="N2839">
            <v>0</v>
          </cell>
          <cell r="O2839" t="str">
            <v xml:space="preserve"> </v>
          </cell>
          <cell r="P2839">
            <v>0</v>
          </cell>
          <cell r="Q2839">
            <v>0</v>
          </cell>
          <cell r="R2839" t="str">
            <v xml:space="preserve"> </v>
          </cell>
          <cell r="S2839" t="str">
            <v xml:space="preserve"> </v>
          </cell>
        </row>
        <row r="2840">
          <cell r="B2840">
            <v>312065</v>
          </cell>
          <cell r="C2840" t="str">
            <v>TmpRstrFdsGrantResrchmicrosurg</v>
          </cell>
          <cell r="D2840" t="str">
            <v>TmpRstrFds</v>
          </cell>
          <cell r="E2840">
            <v>367</v>
          </cell>
          <cell r="F2840" t="str">
            <v>A</v>
          </cell>
          <cell r="G2840" t="str">
            <v>Q</v>
          </cell>
          <cell r="H2840" t="str">
            <v>N</v>
          </cell>
          <cell r="I2840" t="str">
            <v>LNA</v>
          </cell>
          <cell r="J2840">
            <v>0</v>
          </cell>
          <cell r="K2840">
            <v>0</v>
          </cell>
          <cell r="L2840" t="str">
            <v xml:space="preserve"> </v>
          </cell>
          <cell r="M2840" t="str">
            <v xml:space="preserve"> </v>
          </cell>
          <cell r="N2840">
            <v>0</v>
          </cell>
          <cell r="O2840" t="str">
            <v xml:space="preserve"> </v>
          </cell>
          <cell r="P2840">
            <v>0</v>
          </cell>
          <cell r="Q2840">
            <v>0</v>
          </cell>
          <cell r="R2840" t="str">
            <v xml:space="preserve"> </v>
          </cell>
          <cell r="S2840" t="str">
            <v xml:space="preserve"> </v>
          </cell>
        </row>
        <row r="2841">
          <cell r="B2841">
            <v>312070</v>
          </cell>
          <cell r="C2841" t="str">
            <v>TempRestFdsGrantVivariumfund</v>
          </cell>
          <cell r="D2841" t="str">
            <v>TempRestFd</v>
          </cell>
          <cell r="E2841">
            <v>367</v>
          </cell>
          <cell r="F2841" t="str">
            <v>A</v>
          </cell>
          <cell r="G2841" t="str">
            <v>Q</v>
          </cell>
          <cell r="H2841" t="str">
            <v>N</v>
          </cell>
          <cell r="I2841" t="str">
            <v>LNA</v>
          </cell>
          <cell r="J2841">
            <v>0</v>
          </cell>
          <cell r="K2841">
            <v>0</v>
          </cell>
          <cell r="L2841" t="str">
            <v xml:space="preserve"> </v>
          </cell>
          <cell r="M2841" t="str">
            <v xml:space="preserve"> </v>
          </cell>
          <cell r="N2841">
            <v>0</v>
          </cell>
          <cell r="O2841" t="str">
            <v xml:space="preserve"> </v>
          </cell>
          <cell r="P2841">
            <v>0</v>
          </cell>
          <cell r="Q2841">
            <v>0</v>
          </cell>
          <cell r="R2841" t="str">
            <v xml:space="preserve"> </v>
          </cell>
          <cell r="S2841" t="str">
            <v xml:space="preserve"> </v>
          </cell>
        </row>
        <row r="2842">
          <cell r="B2842">
            <v>312075</v>
          </cell>
          <cell r="C2842" t="str">
            <v>TempRestFdsGrantCardioTrials</v>
          </cell>
          <cell r="D2842" t="str">
            <v>TempRestFd</v>
          </cell>
          <cell r="E2842">
            <v>367</v>
          </cell>
          <cell r="F2842" t="str">
            <v>A</v>
          </cell>
          <cell r="G2842" t="str">
            <v>Q</v>
          </cell>
          <cell r="H2842" t="str">
            <v>N</v>
          </cell>
          <cell r="I2842" t="str">
            <v>LNA</v>
          </cell>
          <cell r="J2842">
            <v>0</v>
          </cell>
          <cell r="K2842">
            <v>0</v>
          </cell>
          <cell r="L2842" t="str">
            <v xml:space="preserve"> </v>
          </cell>
          <cell r="M2842" t="str">
            <v xml:space="preserve"> </v>
          </cell>
          <cell r="N2842">
            <v>0</v>
          </cell>
          <cell r="O2842" t="str">
            <v xml:space="preserve"> </v>
          </cell>
          <cell r="P2842">
            <v>0</v>
          </cell>
          <cell r="Q2842">
            <v>0</v>
          </cell>
          <cell r="R2842" t="str">
            <v xml:space="preserve"> </v>
          </cell>
          <cell r="S2842" t="str">
            <v xml:space="preserve"> </v>
          </cell>
        </row>
        <row r="2843">
          <cell r="B2843">
            <v>312080</v>
          </cell>
          <cell r="C2843" t="str">
            <v>TempRestFdsHAPDiabeticProgram</v>
          </cell>
          <cell r="D2843" t="str">
            <v>TempRestFd</v>
          </cell>
          <cell r="E2843">
            <v>367</v>
          </cell>
          <cell r="F2843" t="str">
            <v>A</v>
          </cell>
          <cell r="G2843" t="str">
            <v>Q</v>
          </cell>
          <cell r="H2843" t="str">
            <v>N</v>
          </cell>
          <cell r="I2843" t="str">
            <v>LNA</v>
          </cell>
          <cell r="J2843">
            <v>0</v>
          </cell>
          <cell r="K2843">
            <v>0</v>
          </cell>
          <cell r="L2843" t="str">
            <v xml:space="preserve"> </v>
          </cell>
          <cell r="M2843" t="str">
            <v xml:space="preserve"> </v>
          </cell>
          <cell r="N2843">
            <v>0</v>
          </cell>
          <cell r="O2843" t="str">
            <v xml:space="preserve"> </v>
          </cell>
          <cell r="P2843">
            <v>0</v>
          </cell>
          <cell r="Q2843">
            <v>0</v>
          </cell>
          <cell r="R2843" t="str">
            <v xml:space="preserve"> </v>
          </cell>
          <cell r="S2843" t="str">
            <v xml:space="preserve"> </v>
          </cell>
        </row>
        <row r="2844">
          <cell r="B2844">
            <v>312085</v>
          </cell>
          <cell r="C2844" t="str">
            <v>TmpRstrFdsHolleyEarDeafArtsCtr</v>
          </cell>
          <cell r="D2844" t="str">
            <v>TmpRstrFds</v>
          </cell>
          <cell r="E2844">
            <v>367</v>
          </cell>
          <cell r="F2844" t="str">
            <v>A</v>
          </cell>
          <cell r="G2844" t="str">
            <v>Q</v>
          </cell>
          <cell r="H2844" t="str">
            <v>N</v>
          </cell>
          <cell r="I2844" t="str">
            <v>LNA</v>
          </cell>
          <cell r="J2844">
            <v>0</v>
          </cell>
          <cell r="K2844">
            <v>0</v>
          </cell>
          <cell r="L2844" t="str">
            <v xml:space="preserve"> </v>
          </cell>
          <cell r="M2844" t="str">
            <v xml:space="preserve"> </v>
          </cell>
          <cell r="N2844">
            <v>0</v>
          </cell>
          <cell r="O2844" t="str">
            <v xml:space="preserve"> </v>
          </cell>
          <cell r="P2844">
            <v>0</v>
          </cell>
          <cell r="Q2844">
            <v>0</v>
          </cell>
          <cell r="R2844" t="str">
            <v xml:space="preserve"> </v>
          </cell>
          <cell r="S2844" t="str">
            <v xml:space="preserve"> </v>
          </cell>
        </row>
        <row r="2845">
          <cell r="B2845">
            <v>312090</v>
          </cell>
          <cell r="C2845" t="str">
            <v>TempRestFdsHolleyEarstitute</v>
          </cell>
          <cell r="D2845" t="str">
            <v>TempRestFd</v>
          </cell>
          <cell r="E2845">
            <v>367</v>
          </cell>
          <cell r="F2845" t="str">
            <v>A</v>
          </cell>
          <cell r="G2845" t="str">
            <v>Q</v>
          </cell>
          <cell r="H2845" t="str">
            <v>N</v>
          </cell>
          <cell r="I2845" t="str">
            <v>LNA</v>
          </cell>
          <cell r="J2845">
            <v>0</v>
          </cell>
          <cell r="K2845">
            <v>0</v>
          </cell>
          <cell r="L2845" t="str">
            <v xml:space="preserve"> </v>
          </cell>
          <cell r="M2845" t="str">
            <v xml:space="preserve"> </v>
          </cell>
          <cell r="N2845">
            <v>0</v>
          </cell>
          <cell r="O2845" t="str">
            <v xml:space="preserve"> </v>
          </cell>
          <cell r="P2845">
            <v>0</v>
          </cell>
          <cell r="Q2845">
            <v>0</v>
          </cell>
          <cell r="R2845" t="str">
            <v xml:space="preserve"> </v>
          </cell>
          <cell r="S2845" t="str">
            <v xml:space="preserve"> </v>
          </cell>
        </row>
        <row r="2846">
          <cell r="B2846">
            <v>312095</v>
          </cell>
          <cell r="C2846" t="str">
            <v>TempRestFdsHospiceCareFund</v>
          </cell>
          <cell r="D2846" t="str">
            <v>TempRestFd</v>
          </cell>
          <cell r="E2846">
            <v>367</v>
          </cell>
          <cell r="F2846" t="str">
            <v>A</v>
          </cell>
          <cell r="G2846" t="str">
            <v>Q</v>
          </cell>
          <cell r="H2846" t="str">
            <v>N</v>
          </cell>
          <cell r="I2846" t="str">
            <v>LNA</v>
          </cell>
          <cell r="J2846">
            <v>0</v>
          </cell>
          <cell r="K2846">
            <v>0</v>
          </cell>
          <cell r="L2846" t="str">
            <v xml:space="preserve"> </v>
          </cell>
          <cell r="M2846" t="str">
            <v xml:space="preserve"> </v>
          </cell>
          <cell r="N2846">
            <v>0</v>
          </cell>
          <cell r="O2846" t="str">
            <v xml:space="preserve"> </v>
          </cell>
          <cell r="P2846">
            <v>0</v>
          </cell>
          <cell r="Q2846">
            <v>0</v>
          </cell>
          <cell r="R2846" t="str">
            <v xml:space="preserve"> </v>
          </cell>
          <cell r="S2846" t="str">
            <v xml:space="preserve"> </v>
          </cell>
        </row>
        <row r="2847">
          <cell r="B2847">
            <v>312100</v>
          </cell>
          <cell r="C2847" t="str">
            <v>Temp Rest Fds HPRP</v>
          </cell>
          <cell r="D2847" t="str">
            <v>Temp Rest</v>
          </cell>
          <cell r="E2847">
            <v>367</v>
          </cell>
          <cell r="F2847" t="str">
            <v>A</v>
          </cell>
          <cell r="G2847" t="str">
            <v>Q</v>
          </cell>
          <cell r="H2847" t="str">
            <v>N</v>
          </cell>
          <cell r="I2847" t="str">
            <v>LNA</v>
          </cell>
          <cell r="J2847">
            <v>0</v>
          </cell>
          <cell r="K2847">
            <v>0</v>
          </cell>
          <cell r="L2847" t="str">
            <v xml:space="preserve"> </v>
          </cell>
          <cell r="M2847" t="str">
            <v xml:space="preserve"> </v>
          </cell>
          <cell r="N2847">
            <v>0</v>
          </cell>
          <cell r="O2847" t="str">
            <v xml:space="preserve"> </v>
          </cell>
          <cell r="P2847">
            <v>0</v>
          </cell>
          <cell r="Q2847">
            <v>0</v>
          </cell>
          <cell r="R2847" t="str">
            <v xml:space="preserve"> </v>
          </cell>
          <cell r="S2847" t="str">
            <v xml:space="preserve"> </v>
          </cell>
        </row>
        <row r="2848">
          <cell r="B2848">
            <v>312105</v>
          </cell>
          <cell r="C2848" t="str">
            <v>TempRestFdsfantMortalityRes</v>
          </cell>
          <cell r="D2848" t="str">
            <v>TempRestFd</v>
          </cell>
          <cell r="E2848">
            <v>367</v>
          </cell>
          <cell r="F2848" t="str">
            <v>A</v>
          </cell>
          <cell r="G2848" t="str">
            <v>Q</v>
          </cell>
          <cell r="H2848" t="str">
            <v>N</v>
          </cell>
          <cell r="I2848" t="str">
            <v>LNA</v>
          </cell>
          <cell r="J2848">
            <v>0</v>
          </cell>
          <cell r="K2848">
            <v>0</v>
          </cell>
          <cell r="L2848" t="str">
            <v xml:space="preserve"> </v>
          </cell>
          <cell r="M2848" t="str">
            <v xml:space="preserve"> </v>
          </cell>
          <cell r="N2848">
            <v>0</v>
          </cell>
          <cell r="O2848" t="str">
            <v xml:space="preserve"> </v>
          </cell>
          <cell r="P2848">
            <v>0</v>
          </cell>
          <cell r="Q2848">
            <v>0</v>
          </cell>
          <cell r="R2848" t="str">
            <v xml:space="preserve"> </v>
          </cell>
          <cell r="S2848" t="str">
            <v xml:space="preserve"> </v>
          </cell>
        </row>
        <row r="2849">
          <cell r="B2849">
            <v>312110</v>
          </cell>
          <cell r="C2849" t="str">
            <v>TempRestFdsfectiousDiseases</v>
          </cell>
          <cell r="D2849" t="str">
            <v>TempRestFd</v>
          </cell>
          <cell r="E2849">
            <v>367</v>
          </cell>
          <cell r="F2849" t="str">
            <v>A</v>
          </cell>
          <cell r="G2849" t="str">
            <v>Q</v>
          </cell>
          <cell r="H2849" t="str">
            <v>N</v>
          </cell>
          <cell r="I2849" t="str">
            <v>LNA</v>
          </cell>
          <cell r="J2849">
            <v>0</v>
          </cell>
          <cell r="K2849">
            <v>0</v>
          </cell>
          <cell r="L2849" t="str">
            <v xml:space="preserve"> </v>
          </cell>
          <cell r="M2849" t="str">
            <v xml:space="preserve"> </v>
          </cell>
          <cell r="N2849">
            <v>0</v>
          </cell>
          <cell r="O2849" t="str">
            <v xml:space="preserve"> </v>
          </cell>
          <cell r="P2849">
            <v>0</v>
          </cell>
          <cell r="Q2849">
            <v>0</v>
          </cell>
          <cell r="R2849" t="str">
            <v xml:space="preserve"> </v>
          </cell>
          <cell r="S2849" t="str">
            <v xml:space="preserve"> </v>
          </cell>
        </row>
        <row r="2850">
          <cell r="B2850">
            <v>312115</v>
          </cell>
          <cell r="C2850" t="str">
            <v>TempRestFdstCareResEduc</v>
          </cell>
          <cell r="D2850" t="str">
            <v>TempRestFd</v>
          </cell>
          <cell r="E2850">
            <v>367</v>
          </cell>
          <cell r="F2850" t="str">
            <v>A</v>
          </cell>
          <cell r="G2850" t="str">
            <v>Q</v>
          </cell>
          <cell r="H2850" t="str">
            <v>N</v>
          </cell>
          <cell r="I2850" t="str">
            <v>LNA</v>
          </cell>
          <cell r="J2850">
            <v>0</v>
          </cell>
          <cell r="K2850">
            <v>0</v>
          </cell>
          <cell r="L2850" t="str">
            <v xml:space="preserve"> </v>
          </cell>
          <cell r="M2850" t="str">
            <v xml:space="preserve"> </v>
          </cell>
          <cell r="N2850">
            <v>0</v>
          </cell>
          <cell r="O2850" t="str">
            <v xml:space="preserve"> </v>
          </cell>
          <cell r="P2850">
            <v>0</v>
          </cell>
          <cell r="Q2850">
            <v>0</v>
          </cell>
          <cell r="R2850" t="str">
            <v xml:space="preserve"> </v>
          </cell>
          <cell r="S2850" t="str">
            <v xml:space="preserve"> </v>
          </cell>
        </row>
        <row r="2851">
          <cell r="B2851">
            <v>312120</v>
          </cell>
          <cell r="C2851" t="str">
            <v>Temp Rest Fds Intensive OP</v>
          </cell>
          <cell r="D2851" t="str">
            <v>Temp Rest</v>
          </cell>
          <cell r="E2851">
            <v>367</v>
          </cell>
          <cell r="F2851" t="str">
            <v>A</v>
          </cell>
          <cell r="G2851" t="str">
            <v>Q</v>
          </cell>
          <cell r="H2851" t="str">
            <v>N</v>
          </cell>
          <cell r="I2851" t="str">
            <v>LNA</v>
          </cell>
          <cell r="J2851">
            <v>0</v>
          </cell>
          <cell r="K2851">
            <v>0</v>
          </cell>
          <cell r="L2851" t="str">
            <v xml:space="preserve"> </v>
          </cell>
          <cell r="M2851" t="str">
            <v xml:space="preserve"> </v>
          </cell>
          <cell r="N2851">
            <v>0</v>
          </cell>
          <cell r="O2851" t="str">
            <v xml:space="preserve"> </v>
          </cell>
          <cell r="P2851">
            <v>0</v>
          </cell>
          <cell r="Q2851">
            <v>0</v>
          </cell>
          <cell r="R2851" t="str">
            <v xml:space="preserve"> </v>
          </cell>
          <cell r="S2851" t="str">
            <v xml:space="preserve"> </v>
          </cell>
        </row>
        <row r="2852">
          <cell r="B2852">
            <v>312125</v>
          </cell>
          <cell r="C2852" t="str">
            <v>TmpRstrFdsterventionalCardioFe</v>
          </cell>
          <cell r="D2852" t="str">
            <v>TmpRstrFds</v>
          </cell>
          <cell r="E2852">
            <v>367</v>
          </cell>
          <cell r="F2852" t="str">
            <v>A</v>
          </cell>
          <cell r="G2852" t="str">
            <v>Q</v>
          </cell>
          <cell r="H2852" t="str">
            <v>N</v>
          </cell>
          <cell r="I2852" t="str">
            <v>LNA</v>
          </cell>
          <cell r="J2852">
            <v>0</v>
          </cell>
          <cell r="K2852">
            <v>0</v>
          </cell>
          <cell r="L2852" t="str">
            <v xml:space="preserve"> </v>
          </cell>
          <cell r="M2852" t="str">
            <v xml:space="preserve"> </v>
          </cell>
          <cell r="N2852">
            <v>0</v>
          </cell>
          <cell r="O2852" t="str">
            <v xml:space="preserve"> </v>
          </cell>
          <cell r="P2852">
            <v>0</v>
          </cell>
          <cell r="Q2852">
            <v>0</v>
          </cell>
          <cell r="R2852" t="str">
            <v xml:space="preserve"> </v>
          </cell>
          <cell r="S2852" t="str">
            <v xml:space="preserve"> </v>
          </cell>
        </row>
        <row r="2853">
          <cell r="B2853">
            <v>312130</v>
          </cell>
          <cell r="C2853" t="str">
            <v>TempRestFdsIRBAdmistrationfd</v>
          </cell>
          <cell r="D2853" t="str">
            <v>TempRestFd</v>
          </cell>
          <cell r="E2853">
            <v>367</v>
          </cell>
          <cell r="F2853" t="str">
            <v>A</v>
          </cell>
          <cell r="G2853" t="str">
            <v>Q</v>
          </cell>
          <cell r="H2853" t="str">
            <v>N</v>
          </cell>
          <cell r="I2853" t="str">
            <v>LNA</v>
          </cell>
          <cell r="J2853">
            <v>0</v>
          </cell>
          <cell r="K2853">
            <v>0</v>
          </cell>
          <cell r="L2853" t="str">
            <v xml:space="preserve"> </v>
          </cell>
          <cell r="M2853" t="str">
            <v xml:space="preserve"> </v>
          </cell>
          <cell r="N2853">
            <v>0</v>
          </cell>
          <cell r="O2853" t="str">
            <v xml:space="preserve"> </v>
          </cell>
          <cell r="P2853">
            <v>0</v>
          </cell>
          <cell r="Q2853">
            <v>0</v>
          </cell>
          <cell r="R2853" t="str">
            <v xml:space="preserve"> </v>
          </cell>
          <cell r="S2853" t="str">
            <v xml:space="preserve"> </v>
          </cell>
        </row>
        <row r="2854">
          <cell r="B2854">
            <v>312135</v>
          </cell>
          <cell r="C2854" t="str">
            <v>TmpRstrFdsJNeimerNrsScholarshi</v>
          </cell>
          <cell r="D2854" t="str">
            <v>TmpRstrFds</v>
          </cell>
          <cell r="E2854">
            <v>367</v>
          </cell>
          <cell r="F2854" t="str">
            <v>A</v>
          </cell>
          <cell r="G2854" t="str">
            <v>Q</v>
          </cell>
          <cell r="H2854" t="str">
            <v>N</v>
          </cell>
          <cell r="I2854" t="str">
            <v>LNA</v>
          </cell>
          <cell r="J2854">
            <v>0</v>
          </cell>
          <cell r="K2854">
            <v>0</v>
          </cell>
          <cell r="L2854" t="str">
            <v xml:space="preserve"> </v>
          </cell>
          <cell r="M2854" t="str">
            <v xml:space="preserve"> </v>
          </cell>
          <cell r="N2854">
            <v>0</v>
          </cell>
          <cell r="O2854" t="str">
            <v xml:space="preserve"> </v>
          </cell>
          <cell r="P2854">
            <v>0</v>
          </cell>
          <cell r="Q2854">
            <v>0</v>
          </cell>
          <cell r="R2854" t="str">
            <v xml:space="preserve"> </v>
          </cell>
          <cell r="S2854" t="str">
            <v xml:space="preserve"> </v>
          </cell>
        </row>
        <row r="2855">
          <cell r="B2855">
            <v>312140</v>
          </cell>
          <cell r="C2855" t="str">
            <v>TempRestFdsJaffarFndofthePH</v>
          </cell>
          <cell r="D2855" t="str">
            <v>TempRestFd</v>
          </cell>
          <cell r="E2855">
            <v>367</v>
          </cell>
          <cell r="F2855" t="str">
            <v>A</v>
          </cell>
          <cell r="G2855" t="str">
            <v>Q</v>
          </cell>
          <cell r="H2855" t="str">
            <v>N</v>
          </cell>
          <cell r="I2855" t="str">
            <v>LNA</v>
          </cell>
          <cell r="J2855">
            <v>0</v>
          </cell>
          <cell r="K2855">
            <v>0</v>
          </cell>
          <cell r="L2855" t="str">
            <v xml:space="preserve"> </v>
          </cell>
          <cell r="M2855" t="str">
            <v xml:space="preserve"> </v>
          </cell>
          <cell r="N2855">
            <v>0</v>
          </cell>
          <cell r="O2855" t="str">
            <v xml:space="preserve"> </v>
          </cell>
          <cell r="P2855">
            <v>0</v>
          </cell>
          <cell r="Q2855">
            <v>0</v>
          </cell>
          <cell r="R2855" t="str">
            <v xml:space="preserve"> </v>
          </cell>
          <cell r="S2855" t="str">
            <v xml:space="preserve"> </v>
          </cell>
        </row>
        <row r="2856">
          <cell r="B2856">
            <v>312145</v>
          </cell>
          <cell r="C2856" t="str">
            <v>TempRestFdsJaffarNurseSchlr</v>
          </cell>
          <cell r="D2856" t="str">
            <v>TempRestFd</v>
          </cell>
          <cell r="E2856">
            <v>367</v>
          </cell>
          <cell r="F2856" t="str">
            <v>A</v>
          </cell>
          <cell r="G2856" t="str">
            <v>Q</v>
          </cell>
          <cell r="H2856" t="str">
            <v>N</v>
          </cell>
          <cell r="I2856" t="str">
            <v>LNA</v>
          </cell>
          <cell r="J2856">
            <v>0</v>
          </cell>
          <cell r="K2856">
            <v>0</v>
          </cell>
          <cell r="L2856" t="str">
            <v xml:space="preserve"> </v>
          </cell>
          <cell r="M2856" t="str">
            <v xml:space="preserve"> </v>
          </cell>
          <cell r="N2856">
            <v>0</v>
          </cell>
          <cell r="O2856" t="str">
            <v xml:space="preserve"> </v>
          </cell>
          <cell r="P2856">
            <v>0</v>
          </cell>
          <cell r="Q2856">
            <v>0</v>
          </cell>
          <cell r="R2856" t="str">
            <v xml:space="preserve"> </v>
          </cell>
          <cell r="S2856" t="str">
            <v xml:space="preserve"> </v>
          </cell>
        </row>
        <row r="2857">
          <cell r="B2857">
            <v>312150</v>
          </cell>
          <cell r="C2857" t="str">
            <v>Temp Rest Fds Janson</v>
          </cell>
          <cell r="D2857" t="str">
            <v>Temp Rest</v>
          </cell>
          <cell r="E2857">
            <v>367</v>
          </cell>
          <cell r="F2857" t="str">
            <v>A</v>
          </cell>
          <cell r="G2857" t="str">
            <v>Q</v>
          </cell>
          <cell r="H2857" t="str">
            <v>N</v>
          </cell>
          <cell r="I2857" t="str">
            <v>LNA</v>
          </cell>
          <cell r="J2857">
            <v>0</v>
          </cell>
          <cell r="K2857">
            <v>0</v>
          </cell>
          <cell r="L2857" t="str">
            <v xml:space="preserve"> </v>
          </cell>
          <cell r="M2857" t="str">
            <v xml:space="preserve"> </v>
          </cell>
          <cell r="N2857">
            <v>0</v>
          </cell>
          <cell r="O2857" t="str">
            <v xml:space="preserve"> </v>
          </cell>
          <cell r="P2857">
            <v>0</v>
          </cell>
          <cell r="Q2857">
            <v>0</v>
          </cell>
          <cell r="R2857" t="str">
            <v xml:space="preserve"> </v>
          </cell>
          <cell r="S2857" t="str">
            <v xml:space="preserve"> </v>
          </cell>
        </row>
        <row r="2858">
          <cell r="B2858">
            <v>312155</v>
          </cell>
          <cell r="C2858" t="str">
            <v>TempRestFdsJewishCommitiatives</v>
          </cell>
          <cell r="D2858" t="str">
            <v>TempRestFd</v>
          </cell>
          <cell r="E2858">
            <v>367</v>
          </cell>
          <cell r="F2858" t="str">
            <v>A</v>
          </cell>
          <cell r="G2858" t="str">
            <v>Q</v>
          </cell>
          <cell r="H2858" t="str">
            <v>N</v>
          </cell>
          <cell r="I2858" t="str">
            <v>LNA</v>
          </cell>
          <cell r="J2858">
            <v>0</v>
          </cell>
          <cell r="K2858">
            <v>0</v>
          </cell>
          <cell r="L2858" t="str">
            <v xml:space="preserve"> </v>
          </cell>
          <cell r="M2858" t="str">
            <v xml:space="preserve"> </v>
          </cell>
          <cell r="N2858">
            <v>0</v>
          </cell>
          <cell r="O2858" t="str">
            <v xml:space="preserve"> </v>
          </cell>
          <cell r="P2858">
            <v>0</v>
          </cell>
          <cell r="Q2858">
            <v>0</v>
          </cell>
          <cell r="R2858" t="str">
            <v xml:space="preserve"> </v>
          </cell>
          <cell r="S2858" t="str">
            <v xml:space="preserve"> </v>
          </cell>
        </row>
        <row r="2859">
          <cell r="B2859">
            <v>312160</v>
          </cell>
          <cell r="C2859" t="str">
            <v>TempRestFdsJoeBudWattsMDMF</v>
          </cell>
          <cell r="D2859" t="str">
            <v>TempRestFd</v>
          </cell>
          <cell r="E2859">
            <v>367</v>
          </cell>
          <cell r="F2859" t="str">
            <v>A</v>
          </cell>
          <cell r="G2859" t="str">
            <v>Q</v>
          </cell>
          <cell r="H2859" t="str">
            <v>N</v>
          </cell>
          <cell r="I2859" t="str">
            <v>LNA</v>
          </cell>
          <cell r="J2859">
            <v>0</v>
          </cell>
          <cell r="K2859">
            <v>0</v>
          </cell>
          <cell r="L2859" t="str">
            <v xml:space="preserve"> </v>
          </cell>
          <cell r="M2859" t="str">
            <v xml:space="preserve"> </v>
          </cell>
          <cell r="N2859">
            <v>0</v>
          </cell>
          <cell r="O2859" t="str">
            <v xml:space="preserve"> </v>
          </cell>
          <cell r="P2859">
            <v>0</v>
          </cell>
          <cell r="Q2859">
            <v>0</v>
          </cell>
          <cell r="R2859" t="str">
            <v xml:space="preserve"> </v>
          </cell>
          <cell r="S2859" t="str">
            <v xml:space="preserve"> </v>
          </cell>
        </row>
        <row r="2860">
          <cell r="B2860">
            <v>312165</v>
          </cell>
          <cell r="C2860" t="str">
            <v>TempRestFdsKassabMemorialFund</v>
          </cell>
          <cell r="D2860" t="str">
            <v>TempRestFd</v>
          </cell>
          <cell r="E2860">
            <v>367</v>
          </cell>
          <cell r="F2860" t="str">
            <v>A</v>
          </cell>
          <cell r="G2860" t="str">
            <v>Q</v>
          </cell>
          <cell r="H2860" t="str">
            <v>N</v>
          </cell>
          <cell r="I2860" t="str">
            <v>LNA</v>
          </cell>
          <cell r="J2860">
            <v>0</v>
          </cell>
          <cell r="K2860">
            <v>0</v>
          </cell>
          <cell r="L2860" t="str">
            <v xml:space="preserve"> </v>
          </cell>
          <cell r="M2860" t="str">
            <v xml:space="preserve"> </v>
          </cell>
          <cell r="N2860">
            <v>0</v>
          </cell>
          <cell r="O2860" t="str">
            <v xml:space="preserve"> </v>
          </cell>
          <cell r="P2860">
            <v>0</v>
          </cell>
          <cell r="Q2860">
            <v>0</v>
          </cell>
          <cell r="R2860" t="str">
            <v xml:space="preserve"> </v>
          </cell>
          <cell r="S2860" t="str">
            <v xml:space="preserve"> </v>
          </cell>
        </row>
        <row r="2861">
          <cell r="B2861">
            <v>312170</v>
          </cell>
          <cell r="C2861" t="str">
            <v>TempRestFdsKidMilesProgram</v>
          </cell>
          <cell r="D2861" t="str">
            <v>TempRestFd</v>
          </cell>
          <cell r="E2861">
            <v>367</v>
          </cell>
          <cell r="F2861" t="str">
            <v>A</v>
          </cell>
          <cell r="G2861" t="str">
            <v>Q</v>
          </cell>
          <cell r="H2861" t="str">
            <v>N</v>
          </cell>
          <cell r="I2861" t="str">
            <v>LNA</v>
          </cell>
          <cell r="J2861">
            <v>0</v>
          </cell>
          <cell r="K2861">
            <v>0</v>
          </cell>
          <cell r="L2861" t="str">
            <v xml:space="preserve"> </v>
          </cell>
          <cell r="M2861" t="str">
            <v xml:space="preserve"> </v>
          </cell>
          <cell r="N2861">
            <v>0</v>
          </cell>
          <cell r="O2861" t="str">
            <v xml:space="preserve"> </v>
          </cell>
          <cell r="P2861">
            <v>0</v>
          </cell>
          <cell r="Q2861">
            <v>0</v>
          </cell>
          <cell r="R2861" t="str">
            <v xml:space="preserve"> </v>
          </cell>
          <cell r="S2861" t="str">
            <v xml:space="preserve"> </v>
          </cell>
        </row>
        <row r="2862">
          <cell r="B2862">
            <v>312175</v>
          </cell>
          <cell r="C2862" t="str">
            <v>Temp Rest Fds Kids on the Go</v>
          </cell>
          <cell r="D2862" t="str">
            <v>Temp Rest</v>
          </cell>
          <cell r="E2862">
            <v>367</v>
          </cell>
          <cell r="F2862" t="str">
            <v>A</v>
          </cell>
          <cell r="G2862" t="str">
            <v>Q</v>
          </cell>
          <cell r="H2862" t="str">
            <v>N</v>
          </cell>
          <cell r="I2862" t="str">
            <v>LNA</v>
          </cell>
          <cell r="J2862">
            <v>0</v>
          </cell>
          <cell r="K2862">
            <v>0</v>
          </cell>
          <cell r="L2862" t="str">
            <v xml:space="preserve"> </v>
          </cell>
          <cell r="M2862" t="str">
            <v xml:space="preserve"> </v>
          </cell>
          <cell r="N2862">
            <v>0</v>
          </cell>
          <cell r="O2862" t="str">
            <v xml:space="preserve"> </v>
          </cell>
          <cell r="P2862">
            <v>0</v>
          </cell>
          <cell r="Q2862">
            <v>0</v>
          </cell>
          <cell r="R2862" t="str">
            <v xml:space="preserve"> </v>
          </cell>
          <cell r="S2862" t="str">
            <v xml:space="preserve"> </v>
          </cell>
        </row>
        <row r="2863">
          <cell r="B2863">
            <v>312180</v>
          </cell>
          <cell r="C2863" t="str">
            <v>TempRestFdsLabElectroResearch</v>
          </cell>
          <cell r="D2863" t="str">
            <v>TempRestFd</v>
          </cell>
          <cell r="E2863">
            <v>367</v>
          </cell>
          <cell r="F2863" t="str">
            <v>A</v>
          </cell>
          <cell r="G2863" t="str">
            <v>Q</v>
          </cell>
          <cell r="H2863" t="str">
            <v>N</v>
          </cell>
          <cell r="I2863" t="str">
            <v>LNA</v>
          </cell>
          <cell r="J2863">
            <v>0</v>
          </cell>
          <cell r="K2863">
            <v>0</v>
          </cell>
          <cell r="L2863" t="str">
            <v xml:space="preserve"> </v>
          </cell>
          <cell r="M2863" t="str">
            <v xml:space="preserve"> </v>
          </cell>
          <cell r="N2863">
            <v>0</v>
          </cell>
          <cell r="O2863" t="str">
            <v xml:space="preserve"> </v>
          </cell>
          <cell r="P2863">
            <v>0</v>
          </cell>
          <cell r="Q2863">
            <v>0</v>
          </cell>
          <cell r="R2863" t="str">
            <v xml:space="preserve"> </v>
          </cell>
          <cell r="S2863" t="str">
            <v xml:space="preserve"> </v>
          </cell>
        </row>
        <row r="2864">
          <cell r="B2864">
            <v>312185</v>
          </cell>
          <cell r="C2864" t="str">
            <v>Temp Rest Fds Landscaping</v>
          </cell>
          <cell r="D2864" t="str">
            <v>Temp Rest</v>
          </cell>
          <cell r="E2864">
            <v>367</v>
          </cell>
          <cell r="F2864" t="str">
            <v>A</v>
          </cell>
          <cell r="G2864" t="str">
            <v>Q</v>
          </cell>
          <cell r="H2864" t="str">
            <v>N</v>
          </cell>
          <cell r="I2864" t="str">
            <v>LNA</v>
          </cell>
          <cell r="J2864">
            <v>0</v>
          </cell>
          <cell r="K2864">
            <v>0</v>
          </cell>
          <cell r="L2864" t="str">
            <v xml:space="preserve"> </v>
          </cell>
          <cell r="M2864" t="str">
            <v xml:space="preserve"> </v>
          </cell>
          <cell r="N2864">
            <v>0</v>
          </cell>
          <cell r="O2864" t="str">
            <v xml:space="preserve"> </v>
          </cell>
          <cell r="P2864">
            <v>0</v>
          </cell>
          <cell r="Q2864">
            <v>0</v>
          </cell>
          <cell r="R2864" t="str">
            <v xml:space="preserve"> </v>
          </cell>
          <cell r="S2864" t="str">
            <v xml:space="preserve"> </v>
          </cell>
        </row>
        <row r="2865">
          <cell r="B2865">
            <v>312190</v>
          </cell>
          <cell r="C2865" t="str">
            <v>TempRestFdsLawyersAssistance</v>
          </cell>
          <cell r="D2865" t="str">
            <v>TempRestFd</v>
          </cell>
          <cell r="E2865">
            <v>367</v>
          </cell>
          <cell r="F2865" t="str">
            <v>A</v>
          </cell>
          <cell r="G2865" t="str">
            <v>Q</v>
          </cell>
          <cell r="H2865" t="str">
            <v>N</v>
          </cell>
          <cell r="I2865" t="str">
            <v>LNA</v>
          </cell>
          <cell r="J2865">
            <v>0</v>
          </cell>
          <cell r="K2865">
            <v>0</v>
          </cell>
          <cell r="L2865" t="str">
            <v xml:space="preserve"> </v>
          </cell>
          <cell r="M2865" t="str">
            <v xml:space="preserve"> </v>
          </cell>
          <cell r="N2865">
            <v>0</v>
          </cell>
          <cell r="O2865" t="str">
            <v xml:space="preserve"> </v>
          </cell>
          <cell r="P2865">
            <v>0</v>
          </cell>
          <cell r="Q2865">
            <v>0</v>
          </cell>
          <cell r="R2865" t="str">
            <v xml:space="preserve"> </v>
          </cell>
          <cell r="S2865" t="str">
            <v xml:space="preserve"> </v>
          </cell>
        </row>
        <row r="2866">
          <cell r="B2866">
            <v>312195</v>
          </cell>
          <cell r="C2866" t="str">
            <v>Temp Rest Fds Livonia</v>
          </cell>
          <cell r="D2866" t="str">
            <v>Temp Rest</v>
          </cell>
          <cell r="E2866">
            <v>367</v>
          </cell>
          <cell r="F2866" t="str">
            <v>A</v>
          </cell>
          <cell r="G2866" t="str">
            <v>Q</v>
          </cell>
          <cell r="H2866" t="str">
            <v>N</v>
          </cell>
          <cell r="I2866" t="str">
            <v>LNA</v>
          </cell>
          <cell r="J2866">
            <v>0</v>
          </cell>
          <cell r="K2866">
            <v>0</v>
          </cell>
          <cell r="L2866" t="str">
            <v xml:space="preserve"> </v>
          </cell>
          <cell r="M2866" t="str">
            <v xml:space="preserve"> </v>
          </cell>
          <cell r="N2866">
            <v>0</v>
          </cell>
          <cell r="O2866" t="str">
            <v xml:space="preserve"> </v>
          </cell>
          <cell r="P2866">
            <v>0</v>
          </cell>
          <cell r="Q2866">
            <v>0</v>
          </cell>
          <cell r="R2866" t="str">
            <v xml:space="preserve"> </v>
          </cell>
          <cell r="S2866" t="str">
            <v xml:space="preserve"> </v>
          </cell>
        </row>
        <row r="2867">
          <cell r="B2867">
            <v>312200</v>
          </cell>
          <cell r="C2867" t="str">
            <v>TempRestFdsLobbyRenovations</v>
          </cell>
          <cell r="D2867" t="str">
            <v>TempRestFd</v>
          </cell>
          <cell r="E2867">
            <v>367</v>
          </cell>
          <cell r="F2867" t="str">
            <v>A</v>
          </cell>
          <cell r="G2867" t="str">
            <v>Q</v>
          </cell>
          <cell r="H2867" t="str">
            <v>N</v>
          </cell>
          <cell r="I2867" t="str">
            <v>LNA</v>
          </cell>
          <cell r="J2867">
            <v>0</v>
          </cell>
          <cell r="K2867">
            <v>0</v>
          </cell>
          <cell r="L2867" t="str">
            <v xml:space="preserve"> </v>
          </cell>
          <cell r="M2867" t="str">
            <v xml:space="preserve"> </v>
          </cell>
          <cell r="N2867">
            <v>0</v>
          </cell>
          <cell r="O2867" t="str">
            <v xml:space="preserve"> </v>
          </cell>
          <cell r="P2867">
            <v>0</v>
          </cell>
          <cell r="Q2867">
            <v>0</v>
          </cell>
          <cell r="R2867" t="str">
            <v xml:space="preserve"> </v>
          </cell>
          <cell r="S2867" t="str">
            <v xml:space="preserve"> </v>
          </cell>
        </row>
        <row r="2868">
          <cell r="B2868">
            <v>312205</v>
          </cell>
          <cell r="C2868" t="str">
            <v>TempRestFdsLymphonmaPatientPrg</v>
          </cell>
          <cell r="D2868" t="str">
            <v>TempRestFd</v>
          </cell>
          <cell r="E2868">
            <v>367</v>
          </cell>
          <cell r="F2868" t="str">
            <v>A</v>
          </cell>
          <cell r="G2868" t="str">
            <v>Q</v>
          </cell>
          <cell r="H2868" t="str">
            <v>N</v>
          </cell>
          <cell r="I2868" t="str">
            <v>LNA</v>
          </cell>
          <cell r="J2868">
            <v>0</v>
          </cell>
          <cell r="K2868">
            <v>0</v>
          </cell>
          <cell r="L2868" t="str">
            <v xml:space="preserve"> </v>
          </cell>
          <cell r="M2868" t="str">
            <v xml:space="preserve"> </v>
          </cell>
          <cell r="N2868">
            <v>0</v>
          </cell>
          <cell r="O2868" t="str">
            <v xml:space="preserve"> </v>
          </cell>
          <cell r="P2868">
            <v>0</v>
          </cell>
          <cell r="Q2868">
            <v>0</v>
          </cell>
          <cell r="R2868" t="str">
            <v xml:space="preserve"> </v>
          </cell>
          <cell r="S2868" t="str">
            <v xml:space="preserve"> </v>
          </cell>
        </row>
        <row r="2869">
          <cell r="B2869">
            <v>312210</v>
          </cell>
          <cell r="C2869" t="str">
            <v>TmpRstrFdsMCastleMDSchlrshipfd</v>
          </cell>
          <cell r="D2869" t="str">
            <v>TmpRstrFds</v>
          </cell>
          <cell r="E2869">
            <v>367</v>
          </cell>
          <cell r="F2869" t="str">
            <v>A</v>
          </cell>
          <cell r="G2869" t="str">
            <v>Q</v>
          </cell>
          <cell r="H2869" t="str">
            <v>N</v>
          </cell>
          <cell r="I2869" t="str">
            <v>LNA</v>
          </cell>
          <cell r="J2869">
            <v>0</v>
          </cell>
          <cell r="K2869">
            <v>0</v>
          </cell>
          <cell r="L2869" t="str">
            <v xml:space="preserve"> </v>
          </cell>
          <cell r="M2869" t="str">
            <v xml:space="preserve"> </v>
          </cell>
          <cell r="N2869">
            <v>0</v>
          </cell>
          <cell r="O2869" t="str">
            <v xml:space="preserve"> </v>
          </cell>
          <cell r="P2869">
            <v>0</v>
          </cell>
          <cell r="Q2869">
            <v>0</v>
          </cell>
          <cell r="R2869" t="str">
            <v xml:space="preserve"> </v>
          </cell>
          <cell r="S2869" t="str">
            <v xml:space="preserve"> </v>
          </cell>
        </row>
        <row r="2870">
          <cell r="B2870">
            <v>312215</v>
          </cell>
          <cell r="C2870" t="str">
            <v>TempRestFdsMacombERCampaign</v>
          </cell>
          <cell r="D2870" t="str">
            <v>TempRestFd</v>
          </cell>
          <cell r="E2870">
            <v>367</v>
          </cell>
          <cell r="F2870" t="str">
            <v>A</v>
          </cell>
          <cell r="G2870" t="str">
            <v>Q</v>
          </cell>
          <cell r="H2870" t="str">
            <v>N</v>
          </cell>
          <cell r="I2870" t="str">
            <v>LNA</v>
          </cell>
          <cell r="J2870">
            <v>0</v>
          </cell>
          <cell r="K2870">
            <v>0</v>
          </cell>
          <cell r="L2870" t="str">
            <v xml:space="preserve"> </v>
          </cell>
          <cell r="M2870" t="str">
            <v xml:space="preserve"> </v>
          </cell>
          <cell r="N2870">
            <v>0</v>
          </cell>
          <cell r="O2870" t="str">
            <v xml:space="preserve"> </v>
          </cell>
          <cell r="P2870">
            <v>0</v>
          </cell>
          <cell r="Q2870">
            <v>0</v>
          </cell>
          <cell r="R2870" t="str">
            <v xml:space="preserve"> </v>
          </cell>
          <cell r="S2870" t="str">
            <v xml:space="preserve"> </v>
          </cell>
        </row>
        <row r="2871">
          <cell r="B2871">
            <v>312220</v>
          </cell>
          <cell r="C2871" t="str">
            <v>Temp Rest Fds Macomb Golf Fund</v>
          </cell>
          <cell r="D2871" t="str">
            <v>Temp Rest</v>
          </cell>
          <cell r="E2871">
            <v>367</v>
          </cell>
          <cell r="F2871" t="str">
            <v>A</v>
          </cell>
          <cell r="G2871" t="str">
            <v>Q</v>
          </cell>
          <cell r="H2871" t="str">
            <v>N</v>
          </cell>
          <cell r="I2871" t="str">
            <v>LNA</v>
          </cell>
          <cell r="J2871">
            <v>0</v>
          </cell>
          <cell r="K2871">
            <v>0</v>
          </cell>
          <cell r="L2871" t="str">
            <v xml:space="preserve"> </v>
          </cell>
          <cell r="M2871" t="str">
            <v xml:space="preserve"> </v>
          </cell>
          <cell r="N2871">
            <v>0</v>
          </cell>
          <cell r="O2871" t="str">
            <v xml:space="preserve"> </v>
          </cell>
          <cell r="P2871">
            <v>0</v>
          </cell>
          <cell r="Q2871">
            <v>0</v>
          </cell>
          <cell r="R2871" t="str">
            <v xml:space="preserve"> </v>
          </cell>
          <cell r="S2871" t="str">
            <v xml:space="preserve"> </v>
          </cell>
        </row>
        <row r="2872">
          <cell r="B2872">
            <v>312225</v>
          </cell>
          <cell r="C2872" t="str">
            <v>TempRestFdsMacombReschgrants</v>
          </cell>
          <cell r="D2872" t="str">
            <v>TempRestFd</v>
          </cell>
          <cell r="E2872">
            <v>367</v>
          </cell>
          <cell r="F2872" t="str">
            <v>A</v>
          </cell>
          <cell r="G2872" t="str">
            <v>Q</v>
          </cell>
          <cell r="H2872" t="str">
            <v>N</v>
          </cell>
          <cell r="I2872" t="str">
            <v>LNA</v>
          </cell>
          <cell r="J2872">
            <v>0</v>
          </cell>
          <cell r="K2872">
            <v>0</v>
          </cell>
          <cell r="L2872" t="str">
            <v xml:space="preserve"> </v>
          </cell>
          <cell r="M2872" t="str">
            <v xml:space="preserve"> </v>
          </cell>
          <cell r="N2872">
            <v>0</v>
          </cell>
          <cell r="O2872" t="str">
            <v xml:space="preserve"> </v>
          </cell>
          <cell r="P2872">
            <v>0</v>
          </cell>
          <cell r="Q2872">
            <v>0</v>
          </cell>
          <cell r="R2872" t="str">
            <v xml:space="preserve"> </v>
          </cell>
          <cell r="S2872" t="str">
            <v xml:space="preserve"> </v>
          </cell>
        </row>
        <row r="2873">
          <cell r="B2873">
            <v>312230</v>
          </cell>
          <cell r="C2873" t="str">
            <v>TempRestFdsMarketlOrthopedfund</v>
          </cell>
          <cell r="D2873" t="str">
            <v>TempRestFd</v>
          </cell>
          <cell r="E2873">
            <v>367</v>
          </cell>
          <cell r="F2873" t="str">
            <v>A</v>
          </cell>
          <cell r="G2873" t="str">
            <v>Q</v>
          </cell>
          <cell r="H2873" t="str">
            <v>N</v>
          </cell>
          <cell r="I2873" t="str">
            <v>LNA</v>
          </cell>
          <cell r="J2873">
            <v>0</v>
          </cell>
          <cell r="K2873">
            <v>0</v>
          </cell>
          <cell r="L2873" t="str">
            <v xml:space="preserve"> </v>
          </cell>
          <cell r="M2873" t="str">
            <v xml:space="preserve"> </v>
          </cell>
          <cell r="N2873">
            <v>0</v>
          </cell>
          <cell r="O2873" t="str">
            <v xml:space="preserve"> </v>
          </cell>
          <cell r="P2873">
            <v>0</v>
          </cell>
          <cell r="Q2873">
            <v>0</v>
          </cell>
          <cell r="R2873" t="str">
            <v xml:space="preserve"> </v>
          </cell>
          <cell r="S2873" t="str">
            <v xml:space="preserve"> </v>
          </cell>
        </row>
        <row r="2874">
          <cell r="B2874">
            <v>312235</v>
          </cell>
          <cell r="C2874" t="str">
            <v>TempRestFdsMaternalFetalMedFd</v>
          </cell>
          <cell r="D2874" t="str">
            <v>TempRestFd</v>
          </cell>
          <cell r="E2874">
            <v>367</v>
          </cell>
          <cell r="F2874" t="str">
            <v>A</v>
          </cell>
          <cell r="G2874" t="str">
            <v>Q</v>
          </cell>
          <cell r="H2874" t="str">
            <v>N</v>
          </cell>
          <cell r="I2874" t="str">
            <v>LNA</v>
          </cell>
          <cell r="J2874">
            <v>0</v>
          </cell>
          <cell r="K2874">
            <v>0</v>
          </cell>
          <cell r="L2874" t="str">
            <v xml:space="preserve"> </v>
          </cell>
          <cell r="M2874" t="str">
            <v xml:space="preserve"> </v>
          </cell>
          <cell r="N2874">
            <v>0</v>
          </cell>
          <cell r="O2874" t="str">
            <v xml:space="preserve"> </v>
          </cell>
          <cell r="P2874">
            <v>0</v>
          </cell>
          <cell r="Q2874">
            <v>0</v>
          </cell>
          <cell r="R2874" t="str">
            <v xml:space="preserve"> </v>
          </cell>
          <cell r="S2874" t="str">
            <v xml:space="preserve"> </v>
          </cell>
        </row>
        <row r="2875">
          <cell r="B2875">
            <v>312240</v>
          </cell>
          <cell r="C2875" t="str">
            <v>TempRestFdsMeadeFamVECC Peds</v>
          </cell>
          <cell r="D2875" t="str">
            <v>TempRestFd</v>
          </cell>
          <cell r="E2875">
            <v>367</v>
          </cell>
          <cell r="F2875" t="str">
            <v>A</v>
          </cell>
          <cell r="G2875" t="str">
            <v>Q</v>
          </cell>
          <cell r="H2875" t="str">
            <v>N</v>
          </cell>
          <cell r="I2875" t="str">
            <v>LNA</v>
          </cell>
          <cell r="J2875">
            <v>0</v>
          </cell>
          <cell r="K2875">
            <v>0</v>
          </cell>
          <cell r="L2875" t="str">
            <v xml:space="preserve"> </v>
          </cell>
          <cell r="M2875" t="str">
            <v xml:space="preserve"> </v>
          </cell>
          <cell r="N2875">
            <v>0</v>
          </cell>
          <cell r="O2875" t="str">
            <v xml:space="preserve"> </v>
          </cell>
          <cell r="P2875">
            <v>0</v>
          </cell>
          <cell r="Q2875">
            <v>0</v>
          </cell>
          <cell r="R2875" t="str">
            <v xml:space="preserve"> </v>
          </cell>
          <cell r="S2875" t="str">
            <v xml:space="preserve"> </v>
          </cell>
        </row>
        <row r="2876">
          <cell r="B2876">
            <v>312245</v>
          </cell>
          <cell r="C2876" t="str">
            <v>Temp Rest Fds Med Educ fund</v>
          </cell>
          <cell r="D2876" t="str">
            <v>Temp Rest</v>
          </cell>
          <cell r="E2876">
            <v>367</v>
          </cell>
          <cell r="F2876" t="str">
            <v>A</v>
          </cell>
          <cell r="G2876" t="str">
            <v>Q</v>
          </cell>
          <cell r="H2876" t="str">
            <v>N</v>
          </cell>
          <cell r="I2876" t="str">
            <v>LNA</v>
          </cell>
          <cell r="J2876">
            <v>0</v>
          </cell>
          <cell r="K2876">
            <v>0</v>
          </cell>
          <cell r="L2876" t="str">
            <v xml:space="preserve"> </v>
          </cell>
          <cell r="M2876" t="str">
            <v xml:space="preserve"> </v>
          </cell>
          <cell r="N2876">
            <v>0</v>
          </cell>
          <cell r="O2876" t="str">
            <v xml:space="preserve"> </v>
          </cell>
          <cell r="P2876">
            <v>0</v>
          </cell>
          <cell r="Q2876">
            <v>0</v>
          </cell>
          <cell r="R2876" t="str">
            <v xml:space="preserve"> </v>
          </cell>
          <cell r="S2876" t="str">
            <v xml:space="preserve"> </v>
          </cell>
        </row>
        <row r="2877">
          <cell r="B2877">
            <v>312250</v>
          </cell>
          <cell r="C2877" t="str">
            <v>Temp Rest Fds Med Education</v>
          </cell>
          <cell r="D2877" t="str">
            <v>Temp Rest</v>
          </cell>
          <cell r="E2877">
            <v>367</v>
          </cell>
          <cell r="F2877" t="str">
            <v>A</v>
          </cell>
          <cell r="G2877" t="str">
            <v>Q</v>
          </cell>
          <cell r="H2877" t="str">
            <v>N</v>
          </cell>
          <cell r="I2877" t="str">
            <v>LNA</v>
          </cell>
          <cell r="J2877">
            <v>0</v>
          </cell>
          <cell r="K2877">
            <v>0</v>
          </cell>
          <cell r="L2877" t="str">
            <v xml:space="preserve"> </v>
          </cell>
          <cell r="M2877" t="str">
            <v xml:space="preserve"> </v>
          </cell>
          <cell r="N2877">
            <v>0</v>
          </cell>
          <cell r="O2877" t="str">
            <v xml:space="preserve"> </v>
          </cell>
          <cell r="P2877">
            <v>0</v>
          </cell>
          <cell r="Q2877">
            <v>0</v>
          </cell>
          <cell r="R2877" t="str">
            <v xml:space="preserve"> </v>
          </cell>
          <cell r="S2877" t="str">
            <v xml:space="preserve"> </v>
          </cell>
        </row>
        <row r="2878">
          <cell r="B2878">
            <v>312255</v>
          </cell>
          <cell r="C2878" t="str">
            <v>Temp Rest Fds Med Equipment</v>
          </cell>
          <cell r="D2878" t="str">
            <v>Temp Rest</v>
          </cell>
          <cell r="E2878">
            <v>367</v>
          </cell>
          <cell r="F2878" t="str">
            <v>A</v>
          </cell>
          <cell r="G2878" t="str">
            <v>Q</v>
          </cell>
          <cell r="H2878" t="str">
            <v>N</v>
          </cell>
          <cell r="I2878" t="str">
            <v>LNA</v>
          </cell>
          <cell r="J2878">
            <v>0</v>
          </cell>
          <cell r="K2878">
            <v>0</v>
          </cell>
          <cell r="L2878" t="str">
            <v xml:space="preserve"> </v>
          </cell>
          <cell r="M2878" t="str">
            <v xml:space="preserve"> </v>
          </cell>
          <cell r="N2878">
            <v>0</v>
          </cell>
          <cell r="O2878" t="str">
            <v xml:space="preserve"> </v>
          </cell>
          <cell r="P2878">
            <v>0</v>
          </cell>
          <cell r="Q2878">
            <v>0</v>
          </cell>
          <cell r="R2878" t="str">
            <v xml:space="preserve"> </v>
          </cell>
          <cell r="S2878" t="str">
            <v xml:space="preserve"> </v>
          </cell>
        </row>
        <row r="2879">
          <cell r="B2879">
            <v>312260</v>
          </cell>
          <cell r="C2879" t="str">
            <v>TempRestFdsMensHalfwayHouse</v>
          </cell>
          <cell r="D2879" t="str">
            <v>TempRestFd</v>
          </cell>
          <cell r="E2879">
            <v>367</v>
          </cell>
          <cell r="F2879" t="str">
            <v>A</v>
          </cell>
          <cell r="G2879" t="str">
            <v>Q</v>
          </cell>
          <cell r="H2879" t="str">
            <v>N</v>
          </cell>
          <cell r="I2879" t="str">
            <v>LNA</v>
          </cell>
          <cell r="J2879">
            <v>0</v>
          </cell>
          <cell r="K2879">
            <v>0</v>
          </cell>
          <cell r="L2879" t="str">
            <v xml:space="preserve"> </v>
          </cell>
          <cell r="M2879" t="str">
            <v xml:space="preserve"> </v>
          </cell>
          <cell r="N2879">
            <v>0</v>
          </cell>
          <cell r="O2879" t="str">
            <v xml:space="preserve"> </v>
          </cell>
          <cell r="P2879">
            <v>0</v>
          </cell>
          <cell r="Q2879">
            <v>0</v>
          </cell>
          <cell r="R2879" t="str">
            <v xml:space="preserve"> </v>
          </cell>
          <cell r="S2879" t="str">
            <v xml:space="preserve"> </v>
          </cell>
        </row>
        <row r="2880">
          <cell r="B2880">
            <v>312265</v>
          </cell>
          <cell r="C2880" t="str">
            <v>TmpRstrFdsMensHalfwayHouseExte</v>
          </cell>
          <cell r="D2880" t="str">
            <v>TmpRstrFds</v>
          </cell>
          <cell r="E2880">
            <v>367</v>
          </cell>
          <cell r="F2880" t="str">
            <v>A</v>
          </cell>
          <cell r="G2880" t="str">
            <v>Q</v>
          </cell>
          <cell r="H2880" t="str">
            <v>N</v>
          </cell>
          <cell r="I2880" t="str">
            <v>LNA</v>
          </cell>
          <cell r="J2880">
            <v>0</v>
          </cell>
          <cell r="K2880">
            <v>0</v>
          </cell>
          <cell r="L2880" t="str">
            <v xml:space="preserve"> </v>
          </cell>
          <cell r="M2880" t="str">
            <v xml:space="preserve"> </v>
          </cell>
          <cell r="N2880">
            <v>0</v>
          </cell>
          <cell r="O2880" t="str">
            <v xml:space="preserve"> </v>
          </cell>
          <cell r="P2880">
            <v>0</v>
          </cell>
          <cell r="Q2880">
            <v>0</v>
          </cell>
          <cell r="R2880" t="str">
            <v xml:space="preserve"> </v>
          </cell>
          <cell r="S2880" t="str">
            <v xml:space="preserve"> </v>
          </cell>
        </row>
        <row r="2881">
          <cell r="B2881">
            <v>312270</v>
          </cell>
          <cell r="C2881" t="str">
            <v>Temp Rest Fds Merck Grant</v>
          </cell>
          <cell r="D2881" t="str">
            <v>Temp Rest</v>
          </cell>
          <cell r="E2881">
            <v>367</v>
          </cell>
          <cell r="F2881" t="str">
            <v>A</v>
          </cell>
          <cell r="G2881" t="str">
            <v>Q</v>
          </cell>
          <cell r="H2881" t="str">
            <v>N</v>
          </cell>
          <cell r="I2881" t="str">
            <v>LNA</v>
          </cell>
          <cell r="J2881">
            <v>0</v>
          </cell>
          <cell r="K2881">
            <v>0</v>
          </cell>
          <cell r="L2881" t="str">
            <v xml:space="preserve"> </v>
          </cell>
          <cell r="M2881" t="str">
            <v xml:space="preserve"> </v>
          </cell>
          <cell r="N2881">
            <v>0</v>
          </cell>
          <cell r="O2881" t="str">
            <v xml:space="preserve"> </v>
          </cell>
          <cell r="P2881">
            <v>0</v>
          </cell>
          <cell r="Q2881">
            <v>0</v>
          </cell>
          <cell r="R2881" t="str">
            <v xml:space="preserve"> </v>
          </cell>
          <cell r="S2881" t="str">
            <v xml:space="preserve"> </v>
          </cell>
        </row>
        <row r="2882">
          <cell r="B2882">
            <v>312275</v>
          </cell>
          <cell r="C2882" t="str">
            <v>TempRestFdsMHCCardioVascappl</v>
          </cell>
          <cell r="D2882" t="str">
            <v>TempRestFd</v>
          </cell>
          <cell r="E2882">
            <v>367</v>
          </cell>
          <cell r="F2882" t="str">
            <v>A</v>
          </cell>
          <cell r="G2882" t="str">
            <v>Q</v>
          </cell>
          <cell r="H2882" t="str">
            <v>N</v>
          </cell>
          <cell r="I2882" t="str">
            <v>LNA</v>
          </cell>
          <cell r="J2882">
            <v>0</v>
          </cell>
          <cell r="K2882">
            <v>0</v>
          </cell>
          <cell r="L2882" t="str">
            <v xml:space="preserve"> </v>
          </cell>
          <cell r="M2882" t="str">
            <v xml:space="preserve"> </v>
          </cell>
          <cell r="N2882">
            <v>0</v>
          </cell>
          <cell r="O2882" t="str">
            <v xml:space="preserve"> </v>
          </cell>
          <cell r="P2882">
            <v>0</v>
          </cell>
          <cell r="Q2882">
            <v>0</v>
          </cell>
          <cell r="R2882" t="str">
            <v xml:space="preserve"> </v>
          </cell>
          <cell r="S2882" t="str">
            <v xml:space="preserve"> </v>
          </cell>
        </row>
        <row r="2883">
          <cell r="B2883">
            <v>312280</v>
          </cell>
          <cell r="C2883" t="str">
            <v>TempRestFdsMHCEmergDeptAppeal</v>
          </cell>
          <cell r="D2883" t="str">
            <v>TempRestFd</v>
          </cell>
          <cell r="E2883">
            <v>367</v>
          </cell>
          <cell r="F2883" t="str">
            <v>A</v>
          </cell>
          <cell r="G2883" t="str">
            <v>Q</v>
          </cell>
          <cell r="H2883" t="str">
            <v>N</v>
          </cell>
          <cell r="I2883" t="str">
            <v>LNA</v>
          </cell>
          <cell r="J2883">
            <v>0</v>
          </cell>
          <cell r="K2883">
            <v>0</v>
          </cell>
          <cell r="L2883" t="str">
            <v xml:space="preserve"> </v>
          </cell>
          <cell r="M2883" t="str">
            <v xml:space="preserve"> </v>
          </cell>
          <cell r="N2883">
            <v>0</v>
          </cell>
          <cell r="O2883" t="str">
            <v xml:space="preserve"> </v>
          </cell>
          <cell r="P2883">
            <v>0</v>
          </cell>
          <cell r="Q2883">
            <v>0</v>
          </cell>
          <cell r="R2883" t="str">
            <v xml:space="preserve"> </v>
          </cell>
          <cell r="S2883" t="str">
            <v xml:space="preserve"> </v>
          </cell>
        </row>
        <row r="2884">
          <cell r="B2884">
            <v>312285</v>
          </cell>
          <cell r="C2884" t="str">
            <v>TempRestFdsMHCGeneralAppeal</v>
          </cell>
          <cell r="D2884" t="str">
            <v>TempRestFd</v>
          </cell>
          <cell r="E2884">
            <v>367</v>
          </cell>
          <cell r="F2884" t="str">
            <v>A</v>
          </cell>
          <cell r="G2884" t="str">
            <v>Q</v>
          </cell>
          <cell r="H2884" t="str">
            <v>N</v>
          </cell>
          <cell r="I2884" t="str">
            <v>LNA</v>
          </cell>
          <cell r="J2884">
            <v>0</v>
          </cell>
          <cell r="K2884">
            <v>0</v>
          </cell>
          <cell r="L2884" t="str">
            <v xml:space="preserve"> </v>
          </cell>
          <cell r="M2884" t="str">
            <v xml:space="preserve"> </v>
          </cell>
          <cell r="N2884">
            <v>0</v>
          </cell>
          <cell r="O2884" t="str">
            <v xml:space="preserve"> </v>
          </cell>
          <cell r="P2884">
            <v>0</v>
          </cell>
          <cell r="Q2884">
            <v>0</v>
          </cell>
          <cell r="R2884" t="str">
            <v xml:space="preserve"> </v>
          </cell>
          <cell r="S2884" t="str">
            <v xml:space="preserve"> </v>
          </cell>
        </row>
        <row r="2885">
          <cell r="B2885">
            <v>312290</v>
          </cell>
          <cell r="C2885" t="str">
            <v>TempRestFdsMHCWebberCCAppeal</v>
          </cell>
          <cell r="D2885" t="str">
            <v>TempRestFd</v>
          </cell>
          <cell r="E2885">
            <v>367</v>
          </cell>
          <cell r="F2885" t="str">
            <v>A</v>
          </cell>
          <cell r="G2885" t="str">
            <v>Q</v>
          </cell>
          <cell r="H2885" t="str">
            <v>N</v>
          </cell>
          <cell r="I2885" t="str">
            <v>LNA</v>
          </cell>
          <cell r="J2885">
            <v>0</v>
          </cell>
          <cell r="K2885">
            <v>0</v>
          </cell>
          <cell r="L2885" t="str">
            <v xml:space="preserve"> </v>
          </cell>
          <cell r="M2885" t="str">
            <v xml:space="preserve"> </v>
          </cell>
          <cell r="N2885">
            <v>0</v>
          </cell>
          <cell r="O2885" t="str">
            <v xml:space="preserve"> </v>
          </cell>
          <cell r="P2885">
            <v>0</v>
          </cell>
          <cell r="Q2885">
            <v>0</v>
          </cell>
          <cell r="R2885" t="str">
            <v xml:space="preserve"> </v>
          </cell>
          <cell r="S2885" t="str">
            <v xml:space="preserve"> </v>
          </cell>
        </row>
        <row r="2886">
          <cell r="B2886">
            <v>312295</v>
          </cell>
          <cell r="C2886" t="str">
            <v>TempRestFdsMHCOHStrokeProjFd</v>
          </cell>
          <cell r="D2886" t="str">
            <v>TempRestFd</v>
          </cell>
          <cell r="E2886">
            <v>367</v>
          </cell>
          <cell r="F2886" t="str">
            <v>A</v>
          </cell>
          <cell r="G2886" t="str">
            <v>Q</v>
          </cell>
          <cell r="H2886" t="str">
            <v>N</v>
          </cell>
          <cell r="I2886" t="str">
            <v>LNA</v>
          </cell>
          <cell r="J2886">
            <v>0</v>
          </cell>
          <cell r="K2886">
            <v>0</v>
          </cell>
          <cell r="L2886" t="str">
            <v xml:space="preserve"> </v>
          </cell>
          <cell r="M2886" t="str">
            <v xml:space="preserve"> </v>
          </cell>
          <cell r="N2886">
            <v>0</v>
          </cell>
          <cell r="O2886" t="str">
            <v xml:space="preserve"> </v>
          </cell>
          <cell r="P2886">
            <v>0</v>
          </cell>
          <cell r="Q2886">
            <v>0</v>
          </cell>
          <cell r="R2886" t="str">
            <v xml:space="preserve"> </v>
          </cell>
          <cell r="S2886" t="str">
            <v xml:space="preserve"> </v>
          </cell>
        </row>
        <row r="2887">
          <cell r="B2887">
            <v>312300</v>
          </cell>
          <cell r="C2887" t="str">
            <v>TempRestFdsMicrobiologyResFund</v>
          </cell>
          <cell r="D2887" t="str">
            <v>TempRestFd</v>
          </cell>
          <cell r="E2887">
            <v>367</v>
          </cell>
          <cell r="F2887" t="str">
            <v>A</v>
          </cell>
          <cell r="G2887" t="str">
            <v>Q</v>
          </cell>
          <cell r="H2887" t="str">
            <v>N</v>
          </cell>
          <cell r="I2887" t="str">
            <v>LNA</v>
          </cell>
          <cell r="J2887">
            <v>0</v>
          </cell>
          <cell r="K2887">
            <v>0</v>
          </cell>
          <cell r="L2887" t="str">
            <v xml:space="preserve"> </v>
          </cell>
          <cell r="M2887" t="str">
            <v xml:space="preserve"> </v>
          </cell>
          <cell r="N2887">
            <v>0</v>
          </cell>
          <cell r="O2887" t="str">
            <v xml:space="preserve"> </v>
          </cell>
          <cell r="P2887">
            <v>0</v>
          </cell>
          <cell r="Q2887">
            <v>0</v>
          </cell>
          <cell r="R2887" t="str">
            <v xml:space="preserve"> </v>
          </cell>
          <cell r="S2887" t="str">
            <v xml:space="preserve"> </v>
          </cell>
        </row>
        <row r="2888">
          <cell r="B2888">
            <v>312305</v>
          </cell>
          <cell r="C2888" t="str">
            <v>TempRestFdsMicrobiologyResch</v>
          </cell>
          <cell r="D2888" t="str">
            <v>TempRestFd</v>
          </cell>
          <cell r="E2888">
            <v>367</v>
          </cell>
          <cell r="F2888" t="str">
            <v>A</v>
          </cell>
          <cell r="G2888" t="str">
            <v>Q</v>
          </cell>
          <cell r="H2888" t="str">
            <v>N</v>
          </cell>
          <cell r="I2888" t="str">
            <v>LNA</v>
          </cell>
          <cell r="J2888">
            <v>0</v>
          </cell>
          <cell r="K2888">
            <v>0</v>
          </cell>
          <cell r="L2888" t="str">
            <v xml:space="preserve"> </v>
          </cell>
          <cell r="M2888" t="str">
            <v xml:space="preserve"> </v>
          </cell>
          <cell r="N2888">
            <v>0</v>
          </cell>
          <cell r="O2888" t="str">
            <v xml:space="preserve"> </v>
          </cell>
          <cell r="P2888">
            <v>0</v>
          </cell>
          <cell r="Q2888">
            <v>0</v>
          </cell>
          <cell r="R2888" t="str">
            <v xml:space="preserve"> </v>
          </cell>
          <cell r="S2888" t="str">
            <v xml:space="preserve"> </v>
          </cell>
        </row>
        <row r="2889">
          <cell r="B2889">
            <v>312310</v>
          </cell>
          <cell r="C2889" t="str">
            <v>TempRestFdsMvasivespesurg</v>
          </cell>
          <cell r="D2889" t="str">
            <v>TempRestFd</v>
          </cell>
          <cell r="E2889">
            <v>367</v>
          </cell>
          <cell r="F2889" t="str">
            <v>A</v>
          </cell>
          <cell r="G2889" t="str">
            <v>Q</v>
          </cell>
          <cell r="H2889" t="str">
            <v>N</v>
          </cell>
          <cell r="I2889" t="str">
            <v>LNA</v>
          </cell>
          <cell r="J2889">
            <v>0</v>
          </cell>
          <cell r="K2889">
            <v>0</v>
          </cell>
          <cell r="L2889" t="str">
            <v xml:space="preserve"> </v>
          </cell>
          <cell r="M2889" t="str">
            <v xml:space="preserve"> </v>
          </cell>
          <cell r="N2889">
            <v>0</v>
          </cell>
          <cell r="O2889" t="str">
            <v xml:space="preserve"> </v>
          </cell>
          <cell r="P2889">
            <v>0</v>
          </cell>
          <cell r="Q2889">
            <v>0</v>
          </cell>
          <cell r="R2889" t="str">
            <v xml:space="preserve"> </v>
          </cell>
          <cell r="S2889" t="str">
            <v xml:space="preserve"> </v>
          </cell>
        </row>
        <row r="2890">
          <cell r="B2890">
            <v>312315</v>
          </cell>
          <cell r="C2890" t="str">
            <v>Temp Rest Fds Mission Fund</v>
          </cell>
          <cell r="D2890" t="str">
            <v>Temp Rest</v>
          </cell>
          <cell r="E2890">
            <v>367</v>
          </cell>
          <cell r="F2890" t="str">
            <v>A</v>
          </cell>
          <cell r="G2890" t="str">
            <v>Q</v>
          </cell>
          <cell r="H2890" t="str">
            <v>N</v>
          </cell>
          <cell r="I2890" t="str">
            <v>LNA</v>
          </cell>
          <cell r="J2890">
            <v>0</v>
          </cell>
          <cell r="K2890">
            <v>0</v>
          </cell>
          <cell r="L2890" t="str">
            <v xml:space="preserve"> </v>
          </cell>
          <cell r="M2890" t="str">
            <v xml:space="preserve"> </v>
          </cell>
          <cell r="N2890">
            <v>0</v>
          </cell>
          <cell r="O2890" t="str">
            <v xml:space="preserve"> </v>
          </cell>
          <cell r="P2890">
            <v>0</v>
          </cell>
          <cell r="Q2890">
            <v>0</v>
          </cell>
          <cell r="R2890" t="str">
            <v xml:space="preserve"> </v>
          </cell>
          <cell r="S2890" t="str">
            <v xml:space="preserve"> </v>
          </cell>
        </row>
        <row r="2891">
          <cell r="B2891">
            <v>312320</v>
          </cell>
          <cell r="C2891" t="str">
            <v>TempRestFdsNeoNataltsivecare</v>
          </cell>
          <cell r="D2891" t="str">
            <v>TempRestFd</v>
          </cell>
          <cell r="E2891">
            <v>367</v>
          </cell>
          <cell r="F2891" t="str">
            <v>A</v>
          </cell>
          <cell r="G2891" t="str">
            <v>Q</v>
          </cell>
          <cell r="H2891" t="str">
            <v>N</v>
          </cell>
          <cell r="I2891" t="str">
            <v>LNA</v>
          </cell>
          <cell r="J2891">
            <v>0</v>
          </cell>
          <cell r="K2891">
            <v>0</v>
          </cell>
          <cell r="L2891" t="str">
            <v xml:space="preserve"> </v>
          </cell>
          <cell r="M2891" t="str">
            <v xml:space="preserve"> </v>
          </cell>
          <cell r="N2891">
            <v>0</v>
          </cell>
          <cell r="O2891" t="str">
            <v xml:space="preserve"> </v>
          </cell>
          <cell r="P2891">
            <v>0</v>
          </cell>
          <cell r="Q2891">
            <v>0</v>
          </cell>
          <cell r="R2891" t="str">
            <v xml:space="preserve"> </v>
          </cell>
          <cell r="S2891" t="str">
            <v xml:space="preserve"> </v>
          </cell>
        </row>
        <row r="2892">
          <cell r="B2892">
            <v>312325</v>
          </cell>
          <cell r="C2892" t="str">
            <v>TempRestFdsNephrologyResearch</v>
          </cell>
          <cell r="D2892" t="str">
            <v>TempRestFd</v>
          </cell>
          <cell r="E2892">
            <v>367</v>
          </cell>
          <cell r="F2892" t="str">
            <v>A</v>
          </cell>
          <cell r="G2892" t="str">
            <v>Q</v>
          </cell>
          <cell r="H2892" t="str">
            <v>N</v>
          </cell>
          <cell r="I2892" t="str">
            <v>LNA</v>
          </cell>
          <cell r="J2892">
            <v>0</v>
          </cell>
          <cell r="K2892">
            <v>0</v>
          </cell>
          <cell r="L2892" t="str">
            <v xml:space="preserve"> </v>
          </cell>
          <cell r="M2892" t="str">
            <v xml:space="preserve"> </v>
          </cell>
          <cell r="N2892">
            <v>0</v>
          </cell>
          <cell r="O2892" t="str">
            <v xml:space="preserve"> </v>
          </cell>
          <cell r="P2892">
            <v>0</v>
          </cell>
          <cell r="Q2892">
            <v>0</v>
          </cell>
          <cell r="R2892" t="str">
            <v xml:space="preserve"> </v>
          </cell>
          <cell r="S2892" t="str">
            <v xml:space="preserve"> </v>
          </cell>
        </row>
        <row r="2893">
          <cell r="B2893">
            <v>312330</v>
          </cell>
          <cell r="C2893" t="str">
            <v>TempRestFdsNetchangePledgeRec</v>
          </cell>
          <cell r="D2893" t="str">
            <v>TempRestFd</v>
          </cell>
          <cell r="E2893">
            <v>367</v>
          </cell>
          <cell r="F2893" t="str">
            <v>A</v>
          </cell>
          <cell r="G2893" t="str">
            <v>Q</v>
          </cell>
          <cell r="H2893" t="str">
            <v>N</v>
          </cell>
          <cell r="I2893" t="str">
            <v>LNA</v>
          </cell>
          <cell r="J2893">
            <v>0</v>
          </cell>
          <cell r="K2893">
            <v>0</v>
          </cell>
          <cell r="L2893" t="str">
            <v xml:space="preserve"> </v>
          </cell>
          <cell r="M2893" t="str">
            <v xml:space="preserve"> </v>
          </cell>
          <cell r="N2893">
            <v>0</v>
          </cell>
          <cell r="O2893" t="str">
            <v xml:space="preserve"> </v>
          </cell>
          <cell r="P2893">
            <v>0</v>
          </cell>
          <cell r="Q2893">
            <v>0</v>
          </cell>
          <cell r="R2893" t="str">
            <v xml:space="preserve"> </v>
          </cell>
          <cell r="S2893" t="str">
            <v xml:space="preserve"> </v>
          </cell>
        </row>
        <row r="2894">
          <cell r="B2894">
            <v>312335</v>
          </cell>
          <cell r="C2894" t="str">
            <v>TempRestFdsNeuroendoVascresrch</v>
          </cell>
          <cell r="D2894" t="str">
            <v>TempRestFd</v>
          </cell>
          <cell r="E2894">
            <v>367</v>
          </cell>
          <cell r="F2894" t="str">
            <v>A</v>
          </cell>
          <cell r="G2894" t="str">
            <v>Q</v>
          </cell>
          <cell r="H2894" t="str">
            <v>N</v>
          </cell>
          <cell r="I2894" t="str">
            <v>LNA</v>
          </cell>
          <cell r="J2894">
            <v>0</v>
          </cell>
          <cell r="K2894">
            <v>0</v>
          </cell>
          <cell r="L2894" t="str">
            <v xml:space="preserve"> </v>
          </cell>
          <cell r="M2894" t="str">
            <v xml:space="preserve"> </v>
          </cell>
          <cell r="N2894">
            <v>0</v>
          </cell>
          <cell r="O2894" t="str">
            <v xml:space="preserve"> </v>
          </cell>
          <cell r="P2894">
            <v>0</v>
          </cell>
          <cell r="Q2894">
            <v>0</v>
          </cell>
          <cell r="R2894" t="str">
            <v xml:space="preserve"> </v>
          </cell>
          <cell r="S2894" t="str">
            <v xml:space="preserve"> </v>
          </cell>
        </row>
        <row r="2895">
          <cell r="B2895">
            <v>312340</v>
          </cell>
          <cell r="C2895" t="str">
            <v>TempRestFdsNeuroScictrofexcel</v>
          </cell>
          <cell r="D2895" t="str">
            <v>TempRestFd</v>
          </cell>
          <cell r="E2895">
            <v>367</v>
          </cell>
          <cell r="F2895" t="str">
            <v>A</v>
          </cell>
          <cell r="G2895" t="str">
            <v>Q</v>
          </cell>
          <cell r="H2895" t="str">
            <v>N</v>
          </cell>
          <cell r="I2895" t="str">
            <v>LNA</v>
          </cell>
          <cell r="J2895">
            <v>0</v>
          </cell>
          <cell r="K2895">
            <v>0</v>
          </cell>
          <cell r="L2895" t="str">
            <v xml:space="preserve"> </v>
          </cell>
          <cell r="M2895" t="str">
            <v xml:space="preserve"> </v>
          </cell>
          <cell r="N2895">
            <v>0</v>
          </cell>
          <cell r="O2895" t="str">
            <v xml:space="preserve"> </v>
          </cell>
          <cell r="P2895">
            <v>0</v>
          </cell>
          <cell r="Q2895">
            <v>0</v>
          </cell>
          <cell r="R2895" t="str">
            <v xml:space="preserve"> </v>
          </cell>
          <cell r="S2895" t="str">
            <v xml:space="preserve"> </v>
          </cell>
        </row>
        <row r="2896">
          <cell r="B2896">
            <v>312345</v>
          </cell>
          <cell r="C2896" t="str">
            <v>TempRestFdsNeuroScisurgskills</v>
          </cell>
          <cell r="D2896" t="str">
            <v>TempRestFd</v>
          </cell>
          <cell r="E2896">
            <v>367</v>
          </cell>
          <cell r="F2896" t="str">
            <v>A</v>
          </cell>
          <cell r="G2896" t="str">
            <v>Q</v>
          </cell>
          <cell r="H2896" t="str">
            <v>N</v>
          </cell>
          <cell r="I2896" t="str">
            <v>LNA</v>
          </cell>
          <cell r="J2896">
            <v>0</v>
          </cell>
          <cell r="K2896">
            <v>0</v>
          </cell>
          <cell r="L2896" t="str">
            <v xml:space="preserve"> </v>
          </cell>
          <cell r="M2896" t="str">
            <v xml:space="preserve"> </v>
          </cell>
          <cell r="N2896">
            <v>0</v>
          </cell>
          <cell r="O2896" t="str">
            <v xml:space="preserve"> </v>
          </cell>
          <cell r="P2896">
            <v>0</v>
          </cell>
          <cell r="Q2896">
            <v>0</v>
          </cell>
          <cell r="R2896" t="str">
            <v xml:space="preserve"> </v>
          </cell>
          <cell r="S2896" t="str">
            <v xml:space="preserve"> </v>
          </cell>
        </row>
        <row r="2897">
          <cell r="B2897">
            <v>312350</v>
          </cell>
          <cell r="C2897" t="str">
            <v>Temp Rest Fds NICU fund</v>
          </cell>
          <cell r="D2897" t="str">
            <v>Temp Rest</v>
          </cell>
          <cell r="E2897">
            <v>367</v>
          </cell>
          <cell r="F2897" t="str">
            <v>A</v>
          </cell>
          <cell r="G2897" t="str">
            <v>Q</v>
          </cell>
          <cell r="H2897" t="str">
            <v>N</v>
          </cell>
          <cell r="I2897" t="str">
            <v>LNA</v>
          </cell>
          <cell r="J2897">
            <v>0</v>
          </cell>
          <cell r="K2897">
            <v>0</v>
          </cell>
          <cell r="L2897" t="str">
            <v xml:space="preserve"> </v>
          </cell>
          <cell r="M2897" t="str">
            <v xml:space="preserve"> </v>
          </cell>
          <cell r="N2897">
            <v>0</v>
          </cell>
          <cell r="O2897" t="str">
            <v xml:space="preserve"> </v>
          </cell>
          <cell r="P2897">
            <v>0</v>
          </cell>
          <cell r="Q2897">
            <v>0</v>
          </cell>
          <cell r="R2897" t="str">
            <v xml:space="preserve"> </v>
          </cell>
          <cell r="S2897" t="str">
            <v xml:space="preserve"> </v>
          </cell>
        </row>
        <row r="2898">
          <cell r="B2898">
            <v>312355</v>
          </cell>
          <cell r="C2898" t="str">
            <v>TempRestFdsNonvasCardiology</v>
          </cell>
          <cell r="D2898" t="str">
            <v>TempRestFd</v>
          </cell>
          <cell r="E2898">
            <v>367</v>
          </cell>
          <cell r="F2898" t="str">
            <v>A</v>
          </cell>
          <cell r="G2898" t="str">
            <v>Q</v>
          </cell>
          <cell r="H2898" t="str">
            <v>N</v>
          </cell>
          <cell r="I2898" t="str">
            <v>LNA</v>
          </cell>
          <cell r="J2898">
            <v>0</v>
          </cell>
          <cell r="K2898">
            <v>0</v>
          </cell>
          <cell r="L2898" t="str">
            <v xml:space="preserve"> </v>
          </cell>
          <cell r="M2898" t="str">
            <v xml:space="preserve"> </v>
          </cell>
          <cell r="N2898">
            <v>0</v>
          </cell>
          <cell r="O2898" t="str">
            <v xml:space="preserve"> </v>
          </cell>
          <cell r="P2898">
            <v>0</v>
          </cell>
          <cell r="Q2898">
            <v>0</v>
          </cell>
          <cell r="R2898" t="str">
            <v xml:space="preserve"> </v>
          </cell>
          <cell r="S2898" t="str">
            <v xml:space="preserve"> </v>
          </cell>
        </row>
        <row r="2899">
          <cell r="B2899">
            <v>312360</v>
          </cell>
          <cell r="C2899" t="str">
            <v>TempRestFdsNoviHospCapital</v>
          </cell>
          <cell r="D2899" t="str">
            <v>TempRestFd</v>
          </cell>
          <cell r="E2899">
            <v>367</v>
          </cell>
          <cell r="F2899" t="str">
            <v>A</v>
          </cell>
          <cell r="G2899" t="str">
            <v>Q</v>
          </cell>
          <cell r="H2899" t="str">
            <v>N</v>
          </cell>
          <cell r="I2899" t="str">
            <v>LNA</v>
          </cell>
          <cell r="J2899">
            <v>0</v>
          </cell>
          <cell r="K2899">
            <v>0</v>
          </cell>
          <cell r="L2899" t="str">
            <v xml:space="preserve"> </v>
          </cell>
          <cell r="M2899" t="str">
            <v xml:space="preserve"> </v>
          </cell>
          <cell r="N2899">
            <v>0</v>
          </cell>
          <cell r="O2899" t="str">
            <v xml:space="preserve"> </v>
          </cell>
          <cell r="P2899">
            <v>0</v>
          </cell>
          <cell r="Q2899">
            <v>0</v>
          </cell>
          <cell r="R2899" t="str">
            <v xml:space="preserve"> </v>
          </cell>
          <cell r="S2899" t="str">
            <v xml:space="preserve"> </v>
          </cell>
        </row>
        <row r="2900">
          <cell r="B2900">
            <v>312365</v>
          </cell>
          <cell r="C2900" t="str">
            <v>TmpRstrFdsNoviSleepdisordercli</v>
          </cell>
          <cell r="D2900" t="str">
            <v>TmpRstrFds</v>
          </cell>
          <cell r="E2900">
            <v>367</v>
          </cell>
          <cell r="F2900" t="str">
            <v>A</v>
          </cell>
          <cell r="G2900" t="str">
            <v>Q</v>
          </cell>
          <cell r="H2900" t="str">
            <v>N</v>
          </cell>
          <cell r="I2900" t="str">
            <v>LNA</v>
          </cell>
          <cell r="J2900">
            <v>0</v>
          </cell>
          <cell r="K2900">
            <v>0</v>
          </cell>
          <cell r="L2900" t="str">
            <v xml:space="preserve"> </v>
          </cell>
          <cell r="M2900" t="str">
            <v xml:space="preserve"> </v>
          </cell>
          <cell r="N2900">
            <v>0</v>
          </cell>
          <cell r="O2900" t="str">
            <v xml:space="preserve"> </v>
          </cell>
          <cell r="P2900">
            <v>0</v>
          </cell>
          <cell r="Q2900">
            <v>0</v>
          </cell>
          <cell r="R2900" t="str">
            <v xml:space="preserve"> </v>
          </cell>
          <cell r="S2900" t="str">
            <v xml:space="preserve"> </v>
          </cell>
        </row>
        <row r="2901">
          <cell r="B2901">
            <v>312370</v>
          </cell>
          <cell r="C2901" t="str">
            <v>TempRestFdsNoviSpecialevents</v>
          </cell>
          <cell r="D2901" t="str">
            <v>TempRestFd</v>
          </cell>
          <cell r="E2901">
            <v>367</v>
          </cell>
          <cell r="F2901" t="str">
            <v>A</v>
          </cell>
          <cell r="G2901" t="str">
            <v>Q</v>
          </cell>
          <cell r="H2901" t="str">
            <v>N</v>
          </cell>
          <cell r="I2901" t="str">
            <v>LNA</v>
          </cell>
          <cell r="J2901">
            <v>0</v>
          </cell>
          <cell r="K2901">
            <v>0</v>
          </cell>
          <cell r="L2901" t="str">
            <v xml:space="preserve"> </v>
          </cell>
          <cell r="M2901" t="str">
            <v xml:space="preserve"> </v>
          </cell>
          <cell r="N2901">
            <v>0</v>
          </cell>
          <cell r="O2901" t="str">
            <v xml:space="preserve"> </v>
          </cell>
          <cell r="P2901">
            <v>0</v>
          </cell>
          <cell r="Q2901">
            <v>0</v>
          </cell>
          <cell r="R2901" t="str">
            <v xml:space="preserve"> </v>
          </cell>
          <cell r="S2901" t="str">
            <v xml:space="preserve"> </v>
          </cell>
        </row>
        <row r="2902">
          <cell r="B2902">
            <v>312375</v>
          </cell>
          <cell r="C2902" t="str">
            <v>Temp Rest Fds NS Dinner Dance</v>
          </cell>
          <cell r="D2902" t="str">
            <v>Temp Rest</v>
          </cell>
          <cell r="E2902">
            <v>367</v>
          </cell>
          <cell r="F2902" t="str">
            <v>A</v>
          </cell>
          <cell r="G2902" t="str">
            <v>Q</v>
          </cell>
          <cell r="H2902" t="str">
            <v>N</v>
          </cell>
          <cell r="I2902" t="str">
            <v>LNA</v>
          </cell>
          <cell r="J2902">
            <v>0</v>
          </cell>
          <cell r="K2902">
            <v>0</v>
          </cell>
          <cell r="L2902" t="str">
            <v xml:space="preserve"> </v>
          </cell>
          <cell r="M2902" t="str">
            <v xml:space="preserve"> </v>
          </cell>
          <cell r="N2902">
            <v>0</v>
          </cell>
          <cell r="O2902" t="str">
            <v xml:space="preserve"> </v>
          </cell>
          <cell r="P2902">
            <v>0</v>
          </cell>
          <cell r="Q2902">
            <v>0</v>
          </cell>
          <cell r="R2902" t="str">
            <v xml:space="preserve"> </v>
          </cell>
          <cell r="S2902" t="str">
            <v xml:space="preserve"> </v>
          </cell>
        </row>
        <row r="2903">
          <cell r="B2903">
            <v>312380</v>
          </cell>
          <cell r="C2903" t="str">
            <v>Temp Rest Fds NS Golf Outing</v>
          </cell>
          <cell r="D2903" t="str">
            <v>Temp Rest</v>
          </cell>
          <cell r="E2903">
            <v>367</v>
          </cell>
          <cell r="F2903" t="str">
            <v>A</v>
          </cell>
          <cell r="G2903" t="str">
            <v>Q</v>
          </cell>
          <cell r="H2903" t="str">
            <v>N</v>
          </cell>
          <cell r="I2903" t="str">
            <v>LNA</v>
          </cell>
          <cell r="J2903">
            <v>0</v>
          </cell>
          <cell r="K2903">
            <v>0</v>
          </cell>
          <cell r="L2903" t="str">
            <v xml:space="preserve"> </v>
          </cell>
          <cell r="M2903" t="str">
            <v xml:space="preserve"> </v>
          </cell>
          <cell r="N2903">
            <v>0</v>
          </cell>
          <cell r="O2903" t="str">
            <v xml:space="preserve"> </v>
          </cell>
          <cell r="P2903">
            <v>0</v>
          </cell>
          <cell r="Q2903">
            <v>0</v>
          </cell>
          <cell r="R2903" t="str">
            <v xml:space="preserve"> </v>
          </cell>
          <cell r="S2903" t="str">
            <v xml:space="preserve"> </v>
          </cell>
        </row>
        <row r="2904">
          <cell r="B2904">
            <v>312385</v>
          </cell>
          <cell r="C2904" t="str">
            <v>TmpRstrFdsNurseEducSpecialEvts</v>
          </cell>
          <cell r="D2904" t="str">
            <v>TmpRstrFds</v>
          </cell>
          <cell r="E2904">
            <v>367</v>
          </cell>
          <cell r="F2904" t="str">
            <v>A</v>
          </cell>
          <cell r="G2904" t="str">
            <v>Q</v>
          </cell>
          <cell r="H2904" t="str">
            <v>N</v>
          </cell>
          <cell r="I2904" t="str">
            <v>LNA</v>
          </cell>
          <cell r="J2904">
            <v>0</v>
          </cell>
          <cell r="K2904">
            <v>0</v>
          </cell>
          <cell r="L2904" t="str">
            <v xml:space="preserve"> </v>
          </cell>
          <cell r="M2904" t="str">
            <v xml:space="preserve"> </v>
          </cell>
          <cell r="N2904">
            <v>0</v>
          </cell>
          <cell r="O2904" t="str">
            <v xml:space="preserve"> </v>
          </cell>
          <cell r="P2904">
            <v>0</v>
          </cell>
          <cell r="Q2904">
            <v>0</v>
          </cell>
          <cell r="R2904" t="str">
            <v xml:space="preserve"> </v>
          </cell>
          <cell r="S2904" t="str">
            <v xml:space="preserve"> </v>
          </cell>
        </row>
        <row r="2905">
          <cell r="B2905">
            <v>312390</v>
          </cell>
          <cell r="C2905" t="str">
            <v>Temp Rest Fds Nursg Education</v>
          </cell>
          <cell r="D2905" t="str">
            <v>Temp Rest</v>
          </cell>
          <cell r="E2905">
            <v>367</v>
          </cell>
          <cell r="F2905" t="str">
            <v>A</v>
          </cell>
          <cell r="G2905" t="str">
            <v>Q</v>
          </cell>
          <cell r="H2905" t="str">
            <v>N</v>
          </cell>
          <cell r="I2905" t="str">
            <v>LNA</v>
          </cell>
          <cell r="J2905">
            <v>0</v>
          </cell>
          <cell r="K2905">
            <v>0</v>
          </cell>
          <cell r="L2905" t="str">
            <v xml:space="preserve"> </v>
          </cell>
          <cell r="M2905" t="str">
            <v xml:space="preserve"> </v>
          </cell>
          <cell r="N2905">
            <v>0</v>
          </cell>
          <cell r="O2905" t="str">
            <v xml:space="preserve"> </v>
          </cell>
          <cell r="P2905">
            <v>0</v>
          </cell>
          <cell r="Q2905">
            <v>0</v>
          </cell>
          <cell r="R2905" t="str">
            <v xml:space="preserve"> </v>
          </cell>
          <cell r="S2905" t="str">
            <v xml:space="preserve"> </v>
          </cell>
        </row>
        <row r="2906">
          <cell r="B2906">
            <v>312395</v>
          </cell>
          <cell r="C2906" t="str">
            <v>TempRestFdsOakASpeckMemorialFd</v>
          </cell>
          <cell r="D2906" t="str">
            <v>TempRestFd</v>
          </cell>
          <cell r="E2906">
            <v>367</v>
          </cell>
          <cell r="F2906" t="str">
            <v>A</v>
          </cell>
          <cell r="G2906" t="str">
            <v>Q</v>
          </cell>
          <cell r="H2906" t="str">
            <v>N</v>
          </cell>
          <cell r="I2906" t="str">
            <v>LNA</v>
          </cell>
          <cell r="J2906">
            <v>0</v>
          </cell>
          <cell r="K2906">
            <v>0</v>
          </cell>
          <cell r="L2906" t="str">
            <v xml:space="preserve"> </v>
          </cell>
          <cell r="M2906" t="str">
            <v xml:space="preserve"> </v>
          </cell>
          <cell r="N2906">
            <v>0</v>
          </cell>
          <cell r="O2906" t="str">
            <v xml:space="preserve"> </v>
          </cell>
          <cell r="P2906">
            <v>0</v>
          </cell>
          <cell r="Q2906">
            <v>0</v>
          </cell>
          <cell r="R2906" t="str">
            <v xml:space="preserve"> </v>
          </cell>
          <cell r="S2906" t="str">
            <v xml:space="preserve"> </v>
          </cell>
        </row>
        <row r="2907">
          <cell r="B2907">
            <v>312400</v>
          </cell>
          <cell r="C2907" t="str">
            <v>TempRestFdsOaklandTastefest</v>
          </cell>
          <cell r="D2907" t="str">
            <v>TempRestFd</v>
          </cell>
          <cell r="E2907">
            <v>367</v>
          </cell>
          <cell r="F2907" t="str">
            <v>A</v>
          </cell>
          <cell r="G2907" t="str">
            <v>Q</v>
          </cell>
          <cell r="H2907" t="str">
            <v>N</v>
          </cell>
          <cell r="I2907" t="str">
            <v>LNA</v>
          </cell>
          <cell r="J2907">
            <v>0</v>
          </cell>
          <cell r="K2907">
            <v>0</v>
          </cell>
          <cell r="L2907" t="str">
            <v xml:space="preserve"> </v>
          </cell>
          <cell r="M2907" t="str">
            <v xml:space="preserve"> </v>
          </cell>
          <cell r="N2907">
            <v>0</v>
          </cell>
          <cell r="O2907" t="str">
            <v xml:space="preserve"> </v>
          </cell>
          <cell r="P2907">
            <v>0</v>
          </cell>
          <cell r="Q2907">
            <v>0</v>
          </cell>
          <cell r="R2907" t="str">
            <v xml:space="preserve"> </v>
          </cell>
          <cell r="S2907" t="str">
            <v xml:space="preserve"> </v>
          </cell>
        </row>
        <row r="2908">
          <cell r="B2908">
            <v>312405</v>
          </cell>
          <cell r="C2908" t="str">
            <v>TempRestFdsOBGYNDrMandelbaum</v>
          </cell>
          <cell r="D2908" t="str">
            <v>TempRestFd</v>
          </cell>
          <cell r="E2908">
            <v>367</v>
          </cell>
          <cell r="F2908" t="str">
            <v>A</v>
          </cell>
          <cell r="G2908" t="str">
            <v>Q</v>
          </cell>
          <cell r="H2908" t="str">
            <v>N</v>
          </cell>
          <cell r="I2908" t="str">
            <v>LNA</v>
          </cell>
          <cell r="J2908">
            <v>0</v>
          </cell>
          <cell r="K2908">
            <v>0</v>
          </cell>
          <cell r="L2908" t="str">
            <v xml:space="preserve"> </v>
          </cell>
          <cell r="M2908" t="str">
            <v xml:space="preserve"> </v>
          </cell>
          <cell r="N2908">
            <v>0</v>
          </cell>
          <cell r="O2908" t="str">
            <v xml:space="preserve"> </v>
          </cell>
          <cell r="P2908">
            <v>0</v>
          </cell>
          <cell r="Q2908">
            <v>0</v>
          </cell>
          <cell r="R2908" t="str">
            <v xml:space="preserve"> </v>
          </cell>
          <cell r="S2908" t="str">
            <v xml:space="preserve"> </v>
          </cell>
        </row>
        <row r="2909">
          <cell r="B2909">
            <v>312410</v>
          </cell>
          <cell r="C2909" t="str">
            <v>Temp Rest Fds OBGYN ERRF</v>
          </cell>
          <cell r="D2909" t="str">
            <v>Temp Rest</v>
          </cell>
          <cell r="E2909">
            <v>367</v>
          </cell>
          <cell r="F2909" t="str">
            <v>A</v>
          </cell>
          <cell r="G2909" t="str">
            <v>Q</v>
          </cell>
          <cell r="H2909" t="str">
            <v>N</v>
          </cell>
          <cell r="I2909" t="str">
            <v>LNA</v>
          </cell>
          <cell r="J2909">
            <v>0</v>
          </cell>
          <cell r="K2909">
            <v>0</v>
          </cell>
          <cell r="L2909" t="str">
            <v xml:space="preserve"> </v>
          </cell>
          <cell r="M2909" t="str">
            <v xml:space="preserve"> </v>
          </cell>
          <cell r="N2909">
            <v>0</v>
          </cell>
          <cell r="O2909" t="str">
            <v xml:space="preserve"> </v>
          </cell>
          <cell r="P2909">
            <v>0</v>
          </cell>
          <cell r="Q2909">
            <v>0</v>
          </cell>
          <cell r="R2909" t="str">
            <v xml:space="preserve"> </v>
          </cell>
          <cell r="S2909" t="str">
            <v xml:space="preserve"> </v>
          </cell>
        </row>
        <row r="2910">
          <cell r="B2910">
            <v>312415</v>
          </cell>
          <cell r="C2910" t="str">
            <v>Temp Rest Fds OH Operatg room</v>
          </cell>
          <cell r="D2910" t="str">
            <v>Temp Rest</v>
          </cell>
          <cell r="E2910">
            <v>367</v>
          </cell>
          <cell r="F2910" t="str">
            <v>A</v>
          </cell>
          <cell r="G2910" t="str">
            <v>Q</v>
          </cell>
          <cell r="H2910" t="str">
            <v>N</v>
          </cell>
          <cell r="I2910" t="str">
            <v>LNA</v>
          </cell>
          <cell r="J2910">
            <v>0</v>
          </cell>
          <cell r="K2910">
            <v>0</v>
          </cell>
          <cell r="L2910" t="str">
            <v xml:space="preserve"> </v>
          </cell>
          <cell r="M2910" t="str">
            <v xml:space="preserve"> </v>
          </cell>
          <cell r="N2910">
            <v>0</v>
          </cell>
          <cell r="O2910" t="str">
            <v xml:space="preserve"> </v>
          </cell>
          <cell r="P2910">
            <v>0</v>
          </cell>
          <cell r="Q2910">
            <v>0</v>
          </cell>
          <cell r="R2910" t="str">
            <v xml:space="preserve"> </v>
          </cell>
          <cell r="S2910" t="str">
            <v xml:space="preserve"> </v>
          </cell>
        </row>
        <row r="2911">
          <cell r="B2911">
            <v>312420</v>
          </cell>
          <cell r="C2911" t="str">
            <v>TempRestFdsOHSmallEquipFd</v>
          </cell>
          <cell r="D2911" t="str">
            <v>TempRestFd</v>
          </cell>
          <cell r="E2911">
            <v>367</v>
          </cell>
          <cell r="F2911" t="str">
            <v>A</v>
          </cell>
          <cell r="G2911" t="str">
            <v>Q</v>
          </cell>
          <cell r="H2911" t="str">
            <v>N</v>
          </cell>
          <cell r="I2911" t="str">
            <v>LNA</v>
          </cell>
          <cell r="J2911">
            <v>0</v>
          </cell>
          <cell r="K2911">
            <v>0</v>
          </cell>
          <cell r="L2911" t="str">
            <v xml:space="preserve"> </v>
          </cell>
          <cell r="M2911" t="str">
            <v xml:space="preserve"> </v>
          </cell>
          <cell r="N2911">
            <v>0</v>
          </cell>
          <cell r="O2911" t="str">
            <v xml:space="preserve"> </v>
          </cell>
          <cell r="P2911">
            <v>0</v>
          </cell>
          <cell r="Q2911">
            <v>0</v>
          </cell>
          <cell r="R2911" t="str">
            <v xml:space="preserve"> </v>
          </cell>
          <cell r="S2911" t="str">
            <v xml:space="preserve"> </v>
          </cell>
        </row>
        <row r="2912">
          <cell r="B2912">
            <v>312425</v>
          </cell>
          <cell r="C2912" t="str">
            <v>TempRestFdsOHWetastgevent</v>
          </cell>
          <cell r="D2912" t="str">
            <v>TempRestFd</v>
          </cell>
          <cell r="E2912">
            <v>367</v>
          </cell>
          <cell r="F2912" t="str">
            <v>A</v>
          </cell>
          <cell r="G2912" t="str">
            <v>Q</v>
          </cell>
          <cell r="H2912" t="str">
            <v>N</v>
          </cell>
          <cell r="I2912" t="str">
            <v>LNA</v>
          </cell>
          <cell r="J2912">
            <v>0</v>
          </cell>
          <cell r="K2912">
            <v>0</v>
          </cell>
          <cell r="L2912" t="str">
            <v xml:space="preserve"> </v>
          </cell>
          <cell r="M2912" t="str">
            <v xml:space="preserve"> </v>
          </cell>
          <cell r="N2912">
            <v>0</v>
          </cell>
          <cell r="O2912" t="str">
            <v xml:space="preserve"> </v>
          </cell>
          <cell r="P2912">
            <v>0</v>
          </cell>
          <cell r="Q2912">
            <v>0</v>
          </cell>
          <cell r="R2912" t="str">
            <v xml:space="preserve"> </v>
          </cell>
          <cell r="S2912" t="str">
            <v xml:space="preserve"> </v>
          </cell>
        </row>
        <row r="2913">
          <cell r="B2913">
            <v>312430</v>
          </cell>
          <cell r="C2913" t="str">
            <v>TempRestFdsOktoberfestevent</v>
          </cell>
          <cell r="D2913" t="str">
            <v>TempRestFd</v>
          </cell>
          <cell r="E2913">
            <v>367</v>
          </cell>
          <cell r="F2913" t="str">
            <v>A</v>
          </cell>
          <cell r="G2913" t="str">
            <v>Q</v>
          </cell>
          <cell r="H2913" t="str">
            <v>N</v>
          </cell>
          <cell r="I2913" t="str">
            <v>LNA</v>
          </cell>
          <cell r="J2913">
            <v>0</v>
          </cell>
          <cell r="K2913">
            <v>0</v>
          </cell>
          <cell r="L2913" t="str">
            <v xml:space="preserve"> </v>
          </cell>
          <cell r="M2913" t="str">
            <v xml:space="preserve"> </v>
          </cell>
          <cell r="N2913">
            <v>0</v>
          </cell>
          <cell r="O2913" t="str">
            <v xml:space="preserve"> </v>
          </cell>
          <cell r="P2913">
            <v>0</v>
          </cell>
          <cell r="Q2913">
            <v>0</v>
          </cell>
          <cell r="R2913" t="str">
            <v xml:space="preserve"> </v>
          </cell>
          <cell r="S2913" t="str">
            <v xml:space="preserve"> </v>
          </cell>
        </row>
        <row r="2914">
          <cell r="B2914">
            <v>312435</v>
          </cell>
          <cell r="C2914" t="str">
            <v>TempRestFdsOLPLCancerCtrFund</v>
          </cell>
          <cell r="D2914" t="str">
            <v>TempRestFd</v>
          </cell>
          <cell r="E2914">
            <v>367</v>
          </cell>
          <cell r="F2914" t="str">
            <v>A</v>
          </cell>
          <cell r="G2914" t="str">
            <v>Q</v>
          </cell>
          <cell r="H2914" t="str">
            <v>N</v>
          </cell>
          <cell r="I2914" t="str">
            <v>LNA</v>
          </cell>
          <cell r="J2914">
            <v>0</v>
          </cell>
          <cell r="K2914">
            <v>0</v>
          </cell>
          <cell r="L2914" t="str">
            <v xml:space="preserve"> </v>
          </cell>
          <cell r="M2914" t="str">
            <v xml:space="preserve"> </v>
          </cell>
          <cell r="N2914">
            <v>0</v>
          </cell>
          <cell r="O2914" t="str">
            <v xml:space="preserve"> </v>
          </cell>
          <cell r="P2914">
            <v>0</v>
          </cell>
          <cell r="Q2914">
            <v>0</v>
          </cell>
          <cell r="R2914" t="str">
            <v xml:space="preserve"> </v>
          </cell>
          <cell r="S2914" t="str">
            <v xml:space="preserve"> </v>
          </cell>
        </row>
        <row r="2915">
          <cell r="B2915">
            <v>312440</v>
          </cell>
          <cell r="C2915" t="str">
            <v>TempRestFdsOncClicalTrials</v>
          </cell>
          <cell r="D2915" t="str">
            <v>TempRestFd</v>
          </cell>
          <cell r="E2915">
            <v>367</v>
          </cell>
          <cell r="F2915" t="str">
            <v>A</v>
          </cell>
          <cell r="G2915" t="str">
            <v>Q</v>
          </cell>
          <cell r="H2915" t="str">
            <v>N</v>
          </cell>
          <cell r="I2915" t="str">
            <v>LNA</v>
          </cell>
          <cell r="J2915">
            <v>0</v>
          </cell>
          <cell r="K2915">
            <v>0</v>
          </cell>
          <cell r="L2915" t="str">
            <v xml:space="preserve"> </v>
          </cell>
          <cell r="M2915" t="str">
            <v xml:space="preserve"> </v>
          </cell>
          <cell r="N2915">
            <v>0</v>
          </cell>
          <cell r="O2915" t="str">
            <v xml:space="preserve"> </v>
          </cell>
          <cell r="P2915">
            <v>0</v>
          </cell>
          <cell r="Q2915">
            <v>0</v>
          </cell>
          <cell r="R2915" t="str">
            <v xml:space="preserve"> </v>
          </cell>
          <cell r="S2915" t="str">
            <v xml:space="preserve"> </v>
          </cell>
        </row>
        <row r="2916">
          <cell r="B2916">
            <v>312445</v>
          </cell>
          <cell r="C2916" t="str">
            <v>TempRestFdsOncologyEducfund</v>
          </cell>
          <cell r="D2916" t="str">
            <v>TempRestFd</v>
          </cell>
          <cell r="E2916">
            <v>367</v>
          </cell>
          <cell r="F2916" t="str">
            <v>A</v>
          </cell>
          <cell r="G2916" t="str">
            <v>Q</v>
          </cell>
          <cell r="H2916" t="str">
            <v>N</v>
          </cell>
          <cell r="I2916" t="str">
            <v>LNA</v>
          </cell>
          <cell r="J2916">
            <v>0</v>
          </cell>
          <cell r="K2916">
            <v>0</v>
          </cell>
          <cell r="L2916" t="str">
            <v xml:space="preserve"> </v>
          </cell>
          <cell r="M2916" t="str">
            <v xml:space="preserve"> </v>
          </cell>
          <cell r="N2916">
            <v>0</v>
          </cell>
          <cell r="O2916" t="str">
            <v xml:space="preserve"> </v>
          </cell>
          <cell r="P2916">
            <v>0</v>
          </cell>
          <cell r="Q2916">
            <v>0</v>
          </cell>
          <cell r="R2916" t="str">
            <v xml:space="preserve"> </v>
          </cell>
          <cell r="S2916" t="str">
            <v xml:space="preserve"> </v>
          </cell>
        </row>
        <row r="2917">
          <cell r="B2917">
            <v>312450</v>
          </cell>
          <cell r="C2917" t="str">
            <v>Temp Rest Fds Opth Surg Equip</v>
          </cell>
          <cell r="D2917" t="str">
            <v>Temp Rest</v>
          </cell>
          <cell r="E2917">
            <v>367</v>
          </cell>
          <cell r="F2917" t="str">
            <v>A</v>
          </cell>
          <cell r="G2917" t="str">
            <v>Q</v>
          </cell>
          <cell r="H2917" t="str">
            <v>N</v>
          </cell>
          <cell r="I2917" t="str">
            <v>LNA</v>
          </cell>
          <cell r="J2917">
            <v>0</v>
          </cell>
          <cell r="K2917">
            <v>0</v>
          </cell>
          <cell r="L2917" t="str">
            <v xml:space="preserve"> </v>
          </cell>
          <cell r="M2917" t="str">
            <v xml:space="preserve"> </v>
          </cell>
          <cell r="N2917">
            <v>0</v>
          </cell>
          <cell r="O2917" t="str">
            <v xml:space="preserve"> </v>
          </cell>
          <cell r="P2917">
            <v>0</v>
          </cell>
          <cell r="Q2917">
            <v>0</v>
          </cell>
          <cell r="R2917" t="str">
            <v xml:space="preserve"> </v>
          </cell>
          <cell r="S2917" t="str">
            <v xml:space="preserve"> </v>
          </cell>
        </row>
        <row r="2918">
          <cell r="B2918">
            <v>312455</v>
          </cell>
          <cell r="C2918" t="str">
            <v>Temp Rest Fds Otology Reserve</v>
          </cell>
          <cell r="D2918" t="str">
            <v>Temp Rest</v>
          </cell>
          <cell r="E2918">
            <v>367</v>
          </cell>
          <cell r="F2918" t="str">
            <v>A</v>
          </cell>
          <cell r="G2918" t="str">
            <v>Q</v>
          </cell>
          <cell r="H2918" t="str">
            <v>N</v>
          </cell>
          <cell r="I2918" t="str">
            <v>LNA</v>
          </cell>
          <cell r="J2918">
            <v>0</v>
          </cell>
          <cell r="K2918">
            <v>0</v>
          </cell>
          <cell r="L2918" t="str">
            <v xml:space="preserve"> </v>
          </cell>
          <cell r="M2918" t="str">
            <v xml:space="preserve"> </v>
          </cell>
          <cell r="N2918">
            <v>0</v>
          </cell>
          <cell r="O2918" t="str">
            <v xml:space="preserve"> </v>
          </cell>
          <cell r="P2918">
            <v>0</v>
          </cell>
          <cell r="Q2918">
            <v>0</v>
          </cell>
          <cell r="R2918" t="str">
            <v xml:space="preserve"> </v>
          </cell>
          <cell r="S2918" t="str">
            <v xml:space="preserve"> </v>
          </cell>
        </row>
        <row r="2919">
          <cell r="B2919">
            <v>312460</v>
          </cell>
          <cell r="C2919" t="str">
            <v>Temp Rest Fds Palliative Care</v>
          </cell>
          <cell r="D2919" t="str">
            <v>Temp Rest</v>
          </cell>
          <cell r="E2919">
            <v>367</v>
          </cell>
          <cell r="F2919" t="str">
            <v>A</v>
          </cell>
          <cell r="G2919" t="str">
            <v>Q</v>
          </cell>
          <cell r="H2919" t="str">
            <v>N</v>
          </cell>
          <cell r="I2919" t="str">
            <v>LNA</v>
          </cell>
          <cell r="J2919">
            <v>0</v>
          </cell>
          <cell r="K2919">
            <v>0</v>
          </cell>
          <cell r="L2919" t="str">
            <v xml:space="preserve"> </v>
          </cell>
          <cell r="M2919" t="str">
            <v xml:space="preserve"> </v>
          </cell>
          <cell r="N2919">
            <v>0</v>
          </cell>
          <cell r="O2919" t="str">
            <v xml:space="preserve"> </v>
          </cell>
          <cell r="P2919">
            <v>0</v>
          </cell>
          <cell r="Q2919">
            <v>0</v>
          </cell>
          <cell r="R2919" t="str">
            <v xml:space="preserve"> </v>
          </cell>
          <cell r="S2919" t="str">
            <v xml:space="preserve"> </v>
          </cell>
        </row>
        <row r="2920">
          <cell r="B2920">
            <v>312465</v>
          </cell>
          <cell r="C2920" t="str">
            <v>Temp Rest Fds Pandemic Planng</v>
          </cell>
          <cell r="D2920" t="str">
            <v>Temp Rest</v>
          </cell>
          <cell r="E2920">
            <v>367</v>
          </cell>
          <cell r="F2920" t="str">
            <v>A</v>
          </cell>
          <cell r="G2920" t="str">
            <v>Q</v>
          </cell>
          <cell r="H2920" t="str">
            <v>N</v>
          </cell>
          <cell r="I2920" t="str">
            <v>LNA</v>
          </cell>
          <cell r="J2920">
            <v>0</v>
          </cell>
          <cell r="K2920">
            <v>0</v>
          </cell>
          <cell r="L2920" t="str">
            <v xml:space="preserve"> </v>
          </cell>
          <cell r="M2920" t="str">
            <v xml:space="preserve"> </v>
          </cell>
          <cell r="N2920">
            <v>0</v>
          </cell>
          <cell r="O2920" t="str">
            <v xml:space="preserve"> </v>
          </cell>
          <cell r="P2920">
            <v>0</v>
          </cell>
          <cell r="Q2920">
            <v>0</v>
          </cell>
          <cell r="R2920" t="str">
            <v xml:space="preserve"> </v>
          </cell>
          <cell r="S2920" t="str">
            <v xml:space="preserve"> </v>
          </cell>
        </row>
        <row r="2921">
          <cell r="B2921">
            <v>312470</v>
          </cell>
          <cell r="C2921" t="str">
            <v>TempRestFdsPastoralCareChapel</v>
          </cell>
          <cell r="D2921" t="str">
            <v>TempRestFd</v>
          </cell>
          <cell r="E2921">
            <v>367</v>
          </cell>
          <cell r="F2921" t="str">
            <v>A</v>
          </cell>
          <cell r="G2921" t="str">
            <v>Q</v>
          </cell>
          <cell r="H2921" t="str">
            <v>N</v>
          </cell>
          <cell r="I2921" t="str">
            <v>LNA</v>
          </cell>
          <cell r="J2921">
            <v>0</v>
          </cell>
          <cell r="K2921">
            <v>0</v>
          </cell>
          <cell r="L2921" t="str">
            <v xml:space="preserve"> </v>
          </cell>
          <cell r="M2921" t="str">
            <v xml:space="preserve"> </v>
          </cell>
          <cell r="N2921">
            <v>0</v>
          </cell>
          <cell r="O2921" t="str">
            <v xml:space="preserve"> </v>
          </cell>
          <cell r="P2921">
            <v>0</v>
          </cell>
          <cell r="Q2921">
            <v>0</v>
          </cell>
          <cell r="R2921" t="str">
            <v xml:space="preserve"> </v>
          </cell>
          <cell r="S2921" t="str">
            <v xml:space="preserve"> </v>
          </cell>
        </row>
        <row r="2922">
          <cell r="B2922">
            <v>312475</v>
          </cell>
          <cell r="C2922" t="str">
            <v>TmpRstrFdsPastoralCareNoviChap</v>
          </cell>
          <cell r="D2922" t="str">
            <v>TmpRstrFds</v>
          </cell>
          <cell r="E2922">
            <v>367</v>
          </cell>
          <cell r="F2922" t="str">
            <v>A</v>
          </cell>
          <cell r="G2922" t="str">
            <v>Q</v>
          </cell>
          <cell r="H2922" t="str">
            <v>N</v>
          </cell>
          <cell r="I2922" t="str">
            <v>LNA</v>
          </cell>
          <cell r="J2922">
            <v>0</v>
          </cell>
          <cell r="K2922">
            <v>0</v>
          </cell>
          <cell r="L2922" t="str">
            <v xml:space="preserve"> </v>
          </cell>
          <cell r="M2922" t="str">
            <v xml:space="preserve"> </v>
          </cell>
          <cell r="N2922">
            <v>0</v>
          </cell>
          <cell r="O2922" t="str">
            <v xml:space="preserve"> </v>
          </cell>
          <cell r="P2922">
            <v>0</v>
          </cell>
          <cell r="Q2922">
            <v>0</v>
          </cell>
          <cell r="R2922" t="str">
            <v xml:space="preserve"> </v>
          </cell>
          <cell r="S2922" t="str">
            <v xml:space="preserve"> </v>
          </cell>
        </row>
        <row r="2923">
          <cell r="B2923">
            <v>312480</v>
          </cell>
          <cell r="C2923" t="str">
            <v>TmpRstrFdsPatientCareExtendedF</v>
          </cell>
          <cell r="D2923" t="str">
            <v>TmpRstrFds</v>
          </cell>
          <cell r="E2923">
            <v>367</v>
          </cell>
          <cell r="F2923" t="str">
            <v>A</v>
          </cell>
          <cell r="G2923" t="str">
            <v>Q</v>
          </cell>
          <cell r="H2923" t="str">
            <v>N</v>
          </cell>
          <cell r="I2923" t="str">
            <v>LNA</v>
          </cell>
          <cell r="J2923">
            <v>0</v>
          </cell>
          <cell r="K2923">
            <v>0</v>
          </cell>
          <cell r="L2923" t="str">
            <v xml:space="preserve"> </v>
          </cell>
          <cell r="M2923" t="str">
            <v xml:space="preserve"> </v>
          </cell>
          <cell r="N2923">
            <v>0</v>
          </cell>
          <cell r="O2923" t="str">
            <v xml:space="preserve"> </v>
          </cell>
          <cell r="P2923">
            <v>0</v>
          </cell>
          <cell r="Q2923">
            <v>0</v>
          </cell>
          <cell r="R2923" t="str">
            <v xml:space="preserve"> </v>
          </cell>
          <cell r="S2923" t="str">
            <v xml:space="preserve"> </v>
          </cell>
        </row>
        <row r="2924">
          <cell r="B2924">
            <v>312485</v>
          </cell>
          <cell r="C2924" t="str">
            <v>TempRestFdsPatientRecreation</v>
          </cell>
          <cell r="D2924" t="str">
            <v>TempRestFd</v>
          </cell>
          <cell r="E2924">
            <v>367</v>
          </cell>
          <cell r="F2924" t="str">
            <v>A</v>
          </cell>
          <cell r="G2924" t="str">
            <v>Q</v>
          </cell>
          <cell r="H2924" t="str">
            <v>N</v>
          </cell>
          <cell r="I2924" t="str">
            <v>LNA</v>
          </cell>
          <cell r="J2924">
            <v>0</v>
          </cell>
          <cell r="K2924">
            <v>0</v>
          </cell>
          <cell r="L2924" t="str">
            <v xml:space="preserve"> </v>
          </cell>
          <cell r="M2924" t="str">
            <v xml:space="preserve"> </v>
          </cell>
          <cell r="N2924">
            <v>0</v>
          </cell>
          <cell r="O2924" t="str">
            <v xml:space="preserve"> </v>
          </cell>
          <cell r="P2924">
            <v>0</v>
          </cell>
          <cell r="Q2924">
            <v>0</v>
          </cell>
          <cell r="R2924" t="str">
            <v xml:space="preserve"> </v>
          </cell>
          <cell r="S2924" t="str">
            <v xml:space="preserve"> </v>
          </cell>
        </row>
        <row r="2925">
          <cell r="B2925">
            <v>312490</v>
          </cell>
          <cell r="C2925" t="str">
            <v>TmpRstrFdsPatientRoomRenovatio</v>
          </cell>
          <cell r="D2925" t="str">
            <v>TmpRstrFds</v>
          </cell>
          <cell r="E2925">
            <v>367</v>
          </cell>
          <cell r="F2925" t="str">
            <v>A</v>
          </cell>
          <cell r="G2925" t="str">
            <v>Q</v>
          </cell>
          <cell r="H2925" t="str">
            <v>N</v>
          </cell>
          <cell r="I2925" t="str">
            <v>LNA</v>
          </cell>
          <cell r="J2925">
            <v>0</v>
          </cell>
          <cell r="K2925">
            <v>0</v>
          </cell>
          <cell r="L2925" t="str">
            <v xml:space="preserve"> </v>
          </cell>
          <cell r="M2925" t="str">
            <v xml:space="preserve"> </v>
          </cell>
          <cell r="N2925">
            <v>0</v>
          </cell>
          <cell r="O2925" t="str">
            <v xml:space="preserve"> </v>
          </cell>
          <cell r="P2925">
            <v>0</v>
          </cell>
          <cell r="Q2925">
            <v>0</v>
          </cell>
          <cell r="R2925" t="str">
            <v xml:space="preserve"> </v>
          </cell>
          <cell r="S2925" t="str">
            <v xml:space="preserve"> </v>
          </cell>
        </row>
        <row r="2926">
          <cell r="B2926">
            <v>312495</v>
          </cell>
          <cell r="C2926" t="str">
            <v>TempRestFdsPediatricPedICU</v>
          </cell>
          <cell r="D2926" t="str">
            <v>TempRestFd</v>
          </cell>
          <cell r="E2926">
            <v>367</v>
          </cell>
          <cell r="F2926" t="str">
            <v>A</v>
          </cell>
          <cell r="G2926" t="str">
            <v>Q</v>
          </cell>
          <cell r="H2926" t="str">
            <v>N</v>
          </cell>
          <cell r="I2926" t="str">
            <v>LNA</v>
          </cell>
          <cell r="J2926">
            <v>0</v>
          </cell>
          <cell r="K2926">
            <v>0</v>
          </cell>
          <cell r="L2926" t="str">
            <v xml:space="preserve"> </v>
          </cell>
          <cell r="M2926" t="str">
            <v xml:space="preserve"> </v>
          </cell>
          <cell r="N2926">
            <v>0</v>
          </cell>
          <cell r="O2926" t="str">
            <v xml:space="preserve"> </v>
          </cell>
          <cell r="P2926">
            <v>0</v>
          </cell>
          <cell r="Q2926">
            <v>0</v>
          </cell>
          <cell r="R2926" t="str">
            <v xml:space="preserve"> </v>
          </cell>
          <cell r="S2926" t="str">
            <v xml:space="preserve"> </v>
          </cell>
        </row>
        <row r="2927">
          <cell r="B2927">
            <v>312500</v>
          </cell>
          <cell r="C2927" t="str">
            <v>TempRestFdsPedsReschTolia</v>
          </cell>
          <cell r="D2927" t="str">
            <v>TempRestFd</v>
          </cell>
          <cell r="E2927">
            <v>367</v>
          </cell>
          <cell r="F2927" t="str">
            <v>A</v>
          </cell>
          <cell r="G2927" t="str">
            <v>Q</v>
          </cell>
          <cell r="H2927" t="str">
            <v>N</v>
          </cell>
          <cell r="I2927" t="str">
            <v>LNA</v>
          </cell>
          <cell r="J2927">
            <v>0</v>
          </cell>
          <cell r="K2927">
            <v>0</v>
          </cell>
          <cell r="L2927" t="str">
            <v xml:space="preserve"> </v>
          </cell>
          <cell r="M2927" t="str">
            <v xml:space="preserve"> </v>
          </cell>
          <cell r="N2927">
            <v>0</v>
          </cell>
          <cell r="O2927" t="str">
            <v xml:space="preserve"> </v>
          </cell>
          <cell r="P2927">
            <v>0</v>
          </cell>
          <cell r="Q2927">
            <v>0</v>
          </cell>
          <cell r="R2927" t="str">
            <v xml:space="preserve"> </v>
          </cell>
          <cell r="S2927" t="str">
            <v xml:space="preserve"> </v>
          </cell>
        </row>
        <row r="2928">
          <cell r="B2928">
            <v>312505</v>
          </cell>
          <cell r="C2928" t="str">
            <v>TempRestFdsPeratalNursEducfund</v>
          </cell>
          <cell r="D2928" t="str">
            <v>TempRestFd</v>
          </cell>
          <cell r="E2928">
            <v>367</v>
          </cell>
          <cell r="F2928" t="str">
            <v>A</v>
          </cell>
          <cell r="G2928" t="str">
            <v>Q</v>
          </cell>
          <cell r="H2928" t="str">
            <v>N</v>
          </cell>
          <cell r="I2928" t="str">
            <v>LNA</v>
          </cell>
          <cell r="J2928">
            <v>0</v>
          </cell>
          <cell r="K2928">
            <v>0</v>
          </cell>
          <cell r="L2928" t="str">
            <v xml:space="preserve"> </v>
          </cell>
          <cell r="M2928" t="str">
            <v xml:space="preserve"> </v>
          </cell>
          <cell r="N2928">
            <v>0</v>
          </cell>
          <cell r="O2928" t="str">
            <v xml:space="preserve"> </v>
          </cell>
          <cell r="P2928">
            <v>0</v>
          </cell>
          <cell r="Q2928">
            <v>0</v>
          </cell>
          <cell r="R2928" t="str">
            <v xml:space="preserve"> </v>
          </cell>
          <cell r="S2928" t="str">
            <v xml:space="preserve"> </v>
          </cell>
        </row>
        <row r="2929">
          <cell r="B2929">
            <v>312510</v>
          </cell>
          <cell r="C2929" t="str">
            <v>Temp Rest Fds PertilliTillman</v>
          </cell>
          <cell r="D2929" t="str">
            <v>Temp Rest</v>
          </cell>
          <cell r="E2929">
            <v>367</v>
          </cell>
          <cell r="F2929" t="str">
            <v>A</v>
          </cell>
          <cell r="G2929" t="str">
            <v>Q</v>
          </cell>
          <cell r="H2929" t="str">
            <v>N</v>
          </cell>
          <cell r="I2929" t="str">
            <v>LNA</v>
          </cell>
          <cell r="J2929">
            <v>0</v>
          </cell>
          <cell r="K2929">
            <v>0</v>
          </cell>
          <cell r="L2929" t="str">
            <v xml:space="preserve"> </v>
          </cell>
          <cell r="M2929" t="str">
            <v xml:space="preserve"> </v>
          </cell>
          <cell r="N2929">
            <v>0</v>
          </cell>
          <cell r="O2929" t="str">
            <v xml:space="preserve"> </v>
          </cell>
          <cell r="P2929">
            <v>0</v>
          </cell>
          <cell r="Q2929">
            <v>0</v>
          </cell>
          <cell r="R2929" t="str">
            <v xml:space="preserve"> </v>
          </cell>
          <cell r="S2929" t="str">
            <v xml:space="preserve"> </v>
          </cell>
        </row>
        <row r="2930">
          <cell r="B2930">
            <v>312515</v>
          </cell>
          <cell r="C2930" t="str">
            <v>TempRestFdsPharmacyResearch</v>
          </cell>
          <cell r="D2930" t="str">
            <v>TempRestFd</v>
          </cell>
          <cell r="E2930">
            <v>367</v>
          </cell>
          <cell r="F2930" t="str">
            <v>A</v>
          </cell>
          <cell r="G2930" t="str">
            <v>Q</v>
          </cell>
          <cell r="H2930" t="str">
            <v>N</v>
          </cell>
          <cell r="I2930" t="str">
            <v>LNA</v>
          </cell>
          <cell r="J2930">
            <v>0</v>
          </cell>
          <cell r="K2930">
            <v>0</v>
          </cell>
          <cell r="L2930" t="str">
            <v xml:space="preserve"> </v>
          </cell>
          <cell r="M2930" t="str">
            <v xml:space="preserve"> </v>
          </cell>
          <cell r="N2930">
            <v>0</v>
          </cell>
          <cell r="O2930" t="str">
            <v xml:space="preserve"> </v>
          </cell>
          <cell r="P2930">
            <v>0</v>
          </cell>
          <cell r="Q2930">
            <v>0</v>
          </cell>
          <cell r="R2930" t="str">
            <v xml:space="preserve"> </v>
          </cell>
          <cell r="S2930" t="str">
            <v xml:space="preserve"> </v>
          </cell>
        </row>
        <row r="2931">
          <cell r="B2931">
            <v>312520</v>
          </cell>
          <cell r="C2931" t="str">
            <v>TempRestFdsPHFAnnuityFunds</v>
          </cell>
          <cell r="D2931" t="str">
            <v>TempRestFd</v>
          </cell>
          <cell r="E2931">
            <v>367</v>
          </cell>
          <cell r="F2931" t="str">
            <v>A</v>
          </cell>
          <cell r="G2931" t="str">
            <v>Q</v>
          </cell>
          <cell r="H2931" t="str">
            <v>N</v>
          </cell>
          <cell r="I2931" t="str">
            <v>LNA</v>
          </cell>
          <cell r="J2931">
            <v>0</v>
          </cell>
          <cell r="K2931">
            <v>0</v>
          </cell>
          <cell r="L2931" t="str">
            <v xml:space="preserve"> </v>
          </cell>
          <cell r="M2931" t="str">
            <v xml:space="preserve"> </v>
          </cell>
          <cell r="N2931">
            <v>0</v>
          </cell>
          <cell r="O2931" t="str">
            <v xml:space="preserve"> </v>
          </cell>
          <cell r="P2931">
            <v>0</v>
          </cell>
          <cell r="Q2931">
            <v>0</v>
          </cell>
          <cell r="R2931" t="str">
            <v xml:space="preserve"> </v>
          </cell>
          <cell r="S2931" t="str">
            <v xml:space="preserve"> </v>
          </cell>
        </row>
        <row r="2932">
          <cell r="B2932">
            <v>312525</v>
          </cell>
          <cell r="C2932" t="str">
            <v>TempRestFdsPHFBoardDesignated</v>
          </cell>
          <cell r="D2932" t="str">
            <v>TempRestFd</v>
          </cell>
          <cell r="E2932">
            <v>367</v>
          </cell>
          <cell r="F2932" t="str">
            <v>A</v>
          </cell>
          <cell r="G2932" t="str">
            <v>Q</v>
          </cell>
          <cell r="H2932" t="str">
            <v>N</v>
          </cell>
          <cell r="I2932" t="str">
            <v>LNA</v>
          </cell>
          <cell r="J2932">
            <v>0</v>
          </cell>
          <cell r="K2932">
            <v>0</v>
          </cell>
          <cell r="L2932" t="str">
            <v xml:space="preserve"> </v>
          </cell>
          <cell r="M2932" t="str">
            <v xml:space="preserve"> </v>
          </cell>
          <cell r="N2932">
            <v>0</v>
          </cell>
          <cell r="O2932" t="str">
            <v xml:space="preserve"> </v>
          </cell>
          <cell r="P2932">
            <v>0</v>
          </cell>
          <cell r="Q2932">
            <v>0</v>
          </cell>
          <cell r="R2932" t="str">
            <v xml:space="preserve"> </v>
          </cell>
          <cell r="S2932" t="str">
            <v xml:space="preserve"> </v>
          </cell>
        </row>
        <row r="2933">
          <cell r="B2933">
            <v>312530</v>
          </cell>
          <cell r="C2933" t="str">
            <v>TempRestFdsPHFGiftcleargAcnt</v>
          </cell>
          <cell r="D2933" t="str">
            <v>TempRestFd</v>
          </cell>
          <cell r="E2933">
            <v>367</v>
          </cell>
          <cell r="F2933" t="str">
            <v>A</v>
          </cell>
          <cell r="G2933" t="str">
            <v>Q</v>
          </cell>
          <cell r="H2933" t="str">
            <v>N</v>
          </cell>
          <cell r="I2933" t="str">
            <v>LNA</v>
          </cell>
          <cell r="J2933">
            <v>0</v>
          </cell>
          <cell r="K2933">
            <v>0</v>
          </cell>
          <cell r="L2933" t="str">
            <v xml:space="preserve"> </v>
          </cell>
          <cell r="M2933" t="str">
            <v xml:space="preserve"> </v>
          </cell>
          <cell r="N2933">
            <v>0</v>
          </cell>
          <cell r="O2933" t="str">
            <v xml:space="preserve"> </v>
          </cell>
          <cell r="P2933">
            <v>0</v>
          </cell>
          <cell r="Q2933">
            <v>0</v>
          </cell>
          <cell r="R2933" t="str">
            <v xml:space="preserve"> </v>
          </cell>
          <cell r="S2933" t="str">
            <v xml:space="preserve"> </v>
          </cell>
        </row>
        <row r="2934">
          <cell r="B2934">
            <v>312535</v>
          </cell>
          <cell r="C2934" t="str">
            <v>Temp Rest Fds PHO</v>
          </cell>
          <cell r="D2934" t="str">
            <v>Temp Rest</v>
          </cell>
          <cell r="E2934">
            <v>367</v>
          </cell>
          <cell r="F2934" t="str">
            <v>A</v>
          </cell>
          <cell r="G2934" t="str">
            <v>Q</v>
          </cell>
          <cell r="H2934" t="str">
            <v>N</v>
          </cell>
          <cell r="I2934" t="str">
            <v>LNA</v>
          </cell>
          <cell r="J2934">
            <v>0</v>
          </cell>
          <cell r="K2934">
            <v>0</v>
          </cell>
          <cell r="L2934" t="str">
            <v xml:space="preserve"> </v>
          </cell>
          <cell r="M2934" t="str">
            <v xml:space="preserve"> </v>
          </cell>
          <cell r="N2934">
            <v>0</v>
          </cell>
          <cell r="O2934" t="str">
            <v xml:space="preserve"> </v>
          </cell>
          <cell r="P2934">
            <v>0</v>
          </cell>
          <cell r="Q2934">
            <v>0</v>
          </cell>
          <cell r="R2934" t="str">
            <v xml:space="preserve"> </v>
          </cell>
          <cell r="S2934" t="str">
            <v xml:space="preserve"> </v>
          </cell>
        </row>
        <row r="2935">
          <cell r="B2935">
            <v>312540</v>
          </cell>
          <cell r="C2935" t="str">
            <v>TempRestFdsPhyReviewfundsIM</v>
          </cell>
          <cell r="D2935" t="str">
            <v>TempRestFd</v>
          </cell>
          <cell r="E2935">
            <v>367</v>
          </cell>
          <cell r="F2935" t="str">
            <v>A</v>
          </cell>
          <cell r="G2935" t="str">
            <v>Q</v>
          </cell>
          <cell r="H2935" t="str">
            <v>N</v>
          </cell>
          <cell r="I2935" t="str">
            <v>LNA</v>
          </cell>
          <cell r="J2935">
            <v>0</v>
          </cell>
          <cell r="K2935">
            <v>0</v>
          </cell>
          <cell r="L2935" t="str">
            <v xml:space="preserve"> </v>
          </cell>
          <cell r="M2935" t="str">
            <v xml:space="preserve"> </v>
          </cell>
          <cell r="N2935">
            <v>0</v>
          </cell>
          <cell r="O2935" t="str">
            <v xml:space="preserve"> </v>
          </cell>
          <cell r="P2935">
            <v>0</v>
          </cell>
          <cell r="Q2935">
            <v>0</v>
          </cell>
          <cell r="R2935" t="str">
            <v xml:space="preserve"> </v>
          </cell>
          <cell r="S2935" t="str">
            <v xml:space="preserve"> </v>
          </cell>
        </row>
        <row r="2936">
          <cell r="B2936">
            <v>312545</v>
          </cell>
          <cell r="C2936" t="str">
            <v>Temp Rest Fds Phy Review Fds</v>
          </cell>
          <cell r="D2936" t="str">
            <v>Temp Rest</v>
          </cell>
          <cell r="E2936">
            <v>367</v>
          </cell>
          <cell r="F2936" t="str">
            <v>A</v>
          </cell>
          <cell r="G2936" t="str">
            <v>Q</v>
          </cell>
          <cell r="H2936" t="str">
            <v>N</v>
          </cell>
          <cell r="I2936" t="str">
            <v>LNA</v>
          </cell>
          <cell r="J2936">
            <v>0</v>
          </cell>
          <cell r="K2936">
            <v>0</v>
          </cell>
          <cell r="L2936" t="str">
            <v xml:space="preserve"> </v>
          </cell>
          <cell r="M2936" t="str">
            <v xml:space="preserve"> </v>
          </cell>
          <cell r="N2936">
            <v>0</v>
          </cell>
          <cell r="O2936" t="str">
            <v xml:space="preserve"> </v>
          </cell>
          <cell r="P2936">
            <v>0</v>
          </cell>
          <cell r="Q2936">
            <v>0</v>
          </cell>
          <cell r="R2936" t="str">
            <v xml:space="preserve"> </v>
          </cell>
          <cell r="S2936" t="str">
            <v xml:space="preserve"> </v>
          </cell>
        </row>
        <row r="2937">
          <cell r="B2937">
            <v>312550</v>
          </cell>
          <cell r="C2937" t="str">
            <v>Temp Rest Fds Pichurko Trials</v>
          </cell>
          <cell r="D2937" t="str">
            <v>Temp Rest</v>
          </cell>
          <cell r="E2937">
            <v>367</v>
          </cell>
          <cell r="F2937" t="str">
            <v>A</v>
          </cell>
          <cell r="G2937" t="str">
            <v>Q</v>
          </cell>
          <cell r="H2937" t="str">
            <v>N</v>
          </cell>
          <cell r="I2937" t="str">
            <v>LNA</v>
          </cell>
          <cell r="J2937">
            <v>0</v>
          </cell>
          <cell r="K2937">
            <v>0</v>
          </cell>
          <cell r="L2937" t="str">
            <v xml:space="preserve"> </v>
          </cell>
          <cell r="M2937" t="str">
            <v xml:space="preserve"> </v>
          </cell>
          <cell r="N2937">
            <v>0</v>
          </cell>
          <cell r="O2937" t="str">
            <v xml:space="preserve"> </v>
          </cell>
          <cell r="P2937">
            <v>0</v>
          </cell>
          <cell r="Q2937">
            <v>0</v>
          </cell>
          <cell r="R2937" t="str">
            <v xml:space="preserve"> </v>
          </cell>
          <cell r="S2937" t="str">
            <v xml:space="preserve"> </v>
          </cell>
        </row>
        <row r="2938">
          <cell r="B2938">
            <v>312555</v>
          </cell>
          <cell r="C2938" t="str">
            <v>TempRestFdsPlasticSurgEduFund</v>
          </cell>
          <cell r="D2938" t="str">
            <v>TempRestFd</v>
          </cell>
          <cell r="E2938">
            <v>367</v>
          </cell>
          <cell r="F2938" t="str">
            <v>A</v>
          </cell>
          <cell r="G2938" t="str">
            <v>Q</v>
          </cell>
          <cell r="H2938" t="str">
            <v>N</v>
          </cell>
          <cell r="I2938" t="str">
            <v>LNA</v>
          </cell>
          <cell r="J2938">
            <v>0</v>
          </cell>
          <cell r="K2938">
            <v>0</v>
          </cell>
          <cell r="L2938" t="str">
            <v xml:space="preserve"> </v>
          </cell>
          <cell r="M2938" t="str">
            <v xml:space="preserve"> </v>
          </cell>
          <cell r="N2938">
            <v>0</v>
          </cell>
          <cell r="O2938" t="str">
            <v xml:space="preserve"> </v>
          </cell>
          <cell r="P2938">
            <v>0</v>
          </cell>
          <cell r="Q2938">
            <v>0</v>
          </cell>
          <cell r="R2938" t="str">
            <v xml:space="preserve"> </v>
          </cell>
          <cell r="S2938" t="str">
            <v xml:space="preserve"> </v>
          </cell>
        </row>
        <row r="2939">
          <cell r="B2939">
            <v>312560</v>
          </cell>
          <cell r="C2939" t="str">
            <v>Temp Rest Fds Pledges capital</v>
          </cell>
          <cell r="D2939" t="str">
            <v>Temp Rest</v>
          </cell>
          <cell r="E2939">
            <v>367</v>
          </cell>
          <cell r="F2939" t="str">
            <v>A</v>
          </cell>
          <cell r="G2939" t="str">
            <v>Q</v>
          </cell>
          <cell r="H2939" t="str">
            <v>N</v>
          </cell>
          <cell r="I2939" t="str">
            <v>LNA</v>
          </cell>
          <cell r="J2939">
            <v>0</v>
          </cell>
          <cell r="K2939">
            <v>0</v>
          </cell>
          <cell r="L2939" t="str">
            <v xml:space="preserve"> </v>
          </cell>
          <cell r="M2939" t="str">
            <v xml:space="preserve"> </v>
          </cell>
          <cell r="N2939">
            <v>0</v>
          </cell>
          <cell r="O2939" t="str">
            <v xml:space="preserve"> </v>
          </cell>
          <cell r="P2939">
            <v>0</v>
          </cell>
          <cell r="Q2939">
            <v>0</v>
          </cell>
          <cell r="R2939" t="str">
            <v xml:space="preserve"> </v>
          </cell>
          <cell r="S2939" t="str">
            <v xml:space="preserve"> </v>
          </cell>
        </row>
        <row r="2940">
          <cell r="B2940">
            <v>312565</v>
          </cell>
          <cell r="C2940" t="str">
            <v>Temp Rest Fds Pledges operatg</v>
          </cell>
          <cell r="D2940" t="str">
            <v>Temp Rest</v>
          </cell>
          <cell r="E2940">
            <v>367</v>
          </cell>
          <cell r="F2940" t="str">
            <v>A</v>
          </cell>
          <cell r="G2940" t="str">
            <v>Q</v>
          </cell>
          <cell r="H2940" t="str">
            <v>N</v>
          </cell>
          <cell r="I2940" t="str">
            <v>LNA</v>
          </cell>
          <cell r="J2940">
            <v>0</v>
          </cell>
          <cell r="K2940">
            <v>0</v>
          </cell>
          <cell r="L2940" t="str">
            <v xml:space="preserve"> </v>
          </cell>
          <cell r="M2940" t="str">
            <v xml:space="preserve"> </v>
          </cell>
          <cell r="N2940">
            <v>0</v>
          </cell>
          <cell r="O2940" t="str">
            <v xml:space="preserve"> </v>
          </cell>
          <cell r="P2940">
            <v>0</v>
          </cell>
          <cell r="Q2940">
            <v>0</v>
          </cell>
          <cell r="R2940" t="str">
            <v xml:space="preserve"> </v>
          </cell>
          <cell r="S2940" t="str">
            <v xml:space="preserve"> </v>
          </cell>
        </row>
        <row r="2941">
          <cell r="B2941">
            <v>312570</v>
          </cell>
          <cell r="C2941" t="str">
            <v>TempRestFdsPMRSEducPTNTBenefit</v>
          </cell>
          <cell r="D2941" t="str">
            <v>TempRestFd</v>
          </cell>
          <cell r="E2941">
            <v>367</v>
          </cell>
          <cell r="F2941" t="str">
            <v>A</v>
          </cell>
          <cell r="G2941" t="str">
            <v>Q</v>
          </cell>
          <cell r="H2941" t="str">
            <v>N</v>
          </cell>
          <cell r="I2941" t="str">
            <v>LNA</v>
          </cell>
          <cell r="J2941">
            <v>0</v>
          </cell>
          <cell r="K2941">
            <v>0</v>
          </cell>
          <cell r="L2941" t="str">
            <v xml:space="preserve"> </v>
          </cell>
          <cell r="M2941" t="str">
            <v xml:space="preserve"> </v>
          </cell>
          <cell r="N2941">
            <v>0</v>
          </cell>
          <cell r="O2941" t="str">
            <v xml:space="preserve"> </v>
          </cell>
          <cell r="P2941">
            <v>0</v>
          </cell>
          <cell r="Q2941">
            <v>0</v>
          </cell>
          <cell r="R2941" t="str">
            <v xml:space="preserve"> </v>
          </cell>
          <cell r="S2941" t="str">
            <v xml:space="preserve"> </v>
          </cell>
        </row>
        <row r="2942">
          <cell r="B2942">
            <v>312575</v>
          </cell>
          <cell r="C2942" t="str">
            <v>Temp Rest Fds Prevention</v>
          </cell>
          <cell r="D2942" t="str">
            <v>Temp Rest</v>
          </cell>
          <cell r="E2942">
            <v>367</v>
          </cell>
          <cell r="F2942" t="str">
            <v>A</v>
          </cell>
          <cell r="G2942" t="str">
            <v>Q</v>
          </cell>
          <cell r="H2942" t="str">
            <v>N</v>
          </cell>
          <cell r="I2942" t="str">
            <v>LNA</v>
          </cell>
          <cell r="J2942">
            <v>0</v>
          </cell>
          <cell r="K2942">
            <v>0</v>
          </cell>
          <cell r="L2942" t="str">
            <v xml:space="preserve"> </v>
          </cell>
          <cell r="M2942" t="str">
            <v xml:space="preserve"> </v>
          </cell>
          <cell r="N2942">
            <v>0</v>
          </cell>
          <cell r="O2942" t="str">
            <v xml:space="preserve"> </v>
          </cell>
          <cell r="P2942">
            <v>0</v>
          </cell>
          <cell r="Q2942">
            <v>0</v>
          </cell>
          <cell r="R2942" t="str">
            <v xml:space="preserve"> </v>
          </cell>
          <cell r="S2942" t="str">
            <v xml:space="preserve"> </v>
          </cell>
        </row>
        <row r="2943">
          <cell r="B2943">
            <v>312580</v>
          </cell>
          <cell r="C2943" t="str">
            <v>TempRestFdsPrioryrsacctwnoAct</v>
          </cell>
          <cell r="D2943" t="str">
            <v>TempRestFd</v>
          </cell>
          <cell r="E2943">
            <v>367</v>
          </cell>
          <cell r="F2943" t="str">
            <v>A</v>
          </cell>
          <cell r="G2943" t="str">
            <v>Q</v>
          </cell>
          <cell r="H2943" t="str">
            <v>N</v>
          </cell>
          <cell r="I2943" t="str">
            <v>LNA</v>
          </cell>
          <cell r="J2943">
            <v>0</v>
          </cell>
          <cell r="K2943">
            <v>0</v>
          </cell>
          <cell r="L2943" t="str">
            <v xml:space="preserve"> </v>
          </cell>
          <cell r="M2943" t="str">
            <v xml:space="preserve"> </v>
          </cell>
          <cell r="N2943">
            <v>0</v>
          </cell>
          <cell r="O2943" t="str">
            <v xml:space="preserve"> </v>
          </cell>
          <cell r="P2943">
            <v>0</v>
          </cell>
          <cell r="Q2943">
            <v>0</v>
          </cell>
          <cell r="R2943" t="str">
            <v xml:space="preserve"> </v>
          </cell>
          <cell r="S2943" t="str">
            <v xml:space="preserve"> </v>
          </cell>
        </row>
        <row r="2944">
          <cell r="B2944">
            <v>312585</v>
          </cell>
          <cell r="C2944" t="str">
            <v>TempRestFdsProfNursgDev</v>
          </cell>
          <cell r="D2944" t="str">
            <v>TempRestFd</v>
          </cell>
          <cell r="E2944">
            <v>367</v>
          </cell>
          <cell r="F2944" t="str">
            <v>A</v>
          </cell>
          <cell r="G2944" t="str">
            <v>Q</v>
          </cell>
          <cell r="H2944" t="str">
            <v>N</v>
          </cell>
          <cell r="I2944" t="str">
            <v>LNA</v>
          </cell>
          <cell r="J2944">
            <v>0</v>
          </cell>
          <cell r="K2944">
            <v>0</v>
          </cell>
          <cell r="L2944" t="str">
            <v xml:space="preserve"> </v>
          </cell>
          <cell r="M2944" t="str">
            <v xml:space="preserve"> </v>
          </cell>
          <cell r="N2944">
            <v>0</v>
          </cell>
          <cell r="O2944" t="str">
            <v xml:space="preserve"> </v>
          </cell>
          <cell r="P2944">
            <v>0</v>
          </cell>
          <cell r="Q2944">
            <v>0</v>
          </cell>
          <cell r="R2944" t="str">
            <v xml:space="preserve"> </v>
          </cell>
          <cell r="S2944" t="str">
            <v xml:space="preserve"> </v>
          </cell>
        </row>
        <row r="2945">
          <cell r="B2945">
            <v>312590</v>
          </cell>
          <cell r="C2945" t="str">
            <v>TmpRstrFdsProvParkAnnualAppeal</v>
          </cell>
          <cell r="D2945" t="str">
            <v>TmpRstrFds</v>
          </cell>
          <cell r="E2945">
            <v>367</v>
          </cell>
          <cell r="F2945" t="str">
            <v>A</v>
          </cell>
          <cell r="G2945" t="str">
            <v>Q</v>
          </cell>
          <cell r="H2945" t="str">
            <v>N</v>
          </cell>
          <cell r="I2945" t="str">
            <v>LNA</v>
          </cell>
          <cell r="J2945">
            <v>0</v>
          </cell>
          <cell r="K2945">
            <v>0</v>
          </cell>
          <cell r="L2945" t="str">
            <v xml:space="preserve"> </v>
          </cell>
          <cell r="M2945" t="str">
            <v xml:space="preserve"> </v>
          </cell>
          <cell r="N2945">
            <v>0</v>
          </cell>
          <cell r="O2945" t="str">
            <v xml:space="preserve"> </v>
          </cell>
          <cell r="P2945">
            <v>0</v>
          </cell>
          <cell r="Q2945">
            <v>0</v>
          </cell>
          <cell r="R2945" t="str">
            <v xml:space="preserve"> </v>
          </cell>
          <cell r="S2945" t="str">
            <v xml:space="preserve"> </v>
          </cell>
        </row>
        <row r="2946">
          <cell r="B2946">
            <v>312595</v>
          </cell>
          <cell r="C2946" t="str">
            <v>TempRestFdsProvParkGeneral</v>
          </cell>
          <cell r="D2946" t="str">
            <v>TempRestFd</v>
          </cell>
          <cell r="E2946">
            <v>367</v>
          </cell>
          <cell r="F2946" t="str">
            <v>A</v>
          </cell>
          <cell r="G2946" t="str">
            <v>Q</v>
          </cell>
          <cell r="H2946" t="str">
            <v>N</v>
          </cell>
          <cell r="I2946" t="str">
            <v>LNA</v>
          </cell>
          <cell r="J2946">
            <v>0</v>
          </cell>
          <cell r="K2946">
            <v>0</v>
          </cell>
          <cell r="L2946" t="str">
            <v xml:space="preserve"> </v>
          </cell>
          <cell r="M2946" t="str">
            <v xml:space="preserve"> </v>
          </cell>
          <cell r="N2946">
            <v>0</v>
          </cell>
          <cell r="O2946" t="str">
            <v xml:space="preserve"> </v>
          </cell>
          <cell r="P2946">
            <v>0</v>
          </cell>
          <cell r="Q2946">
            <v>0</v>
          </cell>
          <cell r="R2946" t="str">
            <v xml:space="preserve"> </v>
          </cell>
          <cell r="S2946" t="str">
            <v xml:space="preserve"> </v>
          </cell>
        </row>
        <row r="2947">
          <cell r="B2947">
            <v>312600</v>
          </cell>
          <cell r="C2947" t="str">
            <v>TempRestFdsProvdCardCathLab</v>
          </cell>
          <cell r="D2947" t="str">
            <v>TempRestFd</v>
          </cell>
          <cell r="E2947">
            <v>367</v>
          </cell>
          <cell r="F2947" t="str">
            <v>A</v>
          </cell>
          <cell r="G2947" t="str">
            <v>Q</v>
          </cell>
          <cell r="H2947" t="str">
            <v>N</v>
          </cell>
          <cell r="I2947" t="str">
            <v>LNA</v>
          </cell>
          <cell r="J2947">
            <v>0</v>
          </cell>
          <cell r="K2947">
            <v>0</v>
          </cell>
          <cell r="L2947" t="str">
            <v xml:space="preserve"> </v>
          </cell>
          <cell r="M2947" t="str">
            <v xml:space="preserve"> </v>
          </cell>
          <cell r="N2947">
            <v>0</v>
          </cell>
          <cell r="O2947" t="str">
            <v xml:space="preserve"> </v>
          </cell>
          <cell r="P2947">
            <v>0</v>
          </cell>
          <cell r="Q2947">
            <v>0</v>
          </cell>
          <cell r="R2947" t="str">
            <v xml:space="preserve"> </v>
          </cell>
          <cell r="S2947" t="str">
            <v xml:space="preserve"> </v>
          </cell>
        </row>
        <row r="2948">
          <cell r="B2948">
            <v>312605</v>
          </cell>
          <cell r="C2948" t="str">
            <v>TmpRstrFdsProvidenceChildsunit</v>
          </cell>
          <cell r="D2948" t="str">
            <v>TmpRstrFds</v>
          </cell>
          <cell r="E2948">
            <v>367</v>
          </cell>
          <cell r="F2948" t="str">
            <v>A</v>
          </cell>
          <cell r="G2948" t="str">
            <v>Q</v>
          </cell>
          <cell r="H2948" t="str">
            <v>N</v>
          </cell>
          <cell r="I2948" t="str">
            <v>LNA</v>
          </cell>
          <cell r="J2948">
            <v>0</v>
          </cell>
          <cell r="K2948">
            <v>0</v>
          </cell>
          <cell r="L2948" t="str">
            <v xml:space="preserve"> </v>
          </cell>
          <cell r="M2948" t="str">
            <v xml:space="preserve"> </v>
          </cell>
          <cell r="N2948">
            <v>0</v>
          </cell>
          <cell r="O2948" t="str">
            <v xml:space="preserve"> </v>
          </cell>
          <cell r="P2948">
            <v>0</v>
          </cell>
          <cell r="Q2948">
            <v>0</v>
          </cell>
          <cell r="R2948" t="str">
            <v xml:space="preserve"> </v>
          </cell>
          <cell r="S2948" t="str">
            <v xml:space="preserve"> </v>
          </cell>
        </row>
        <row r="2949">
          <cell r="B2949">
            <v>312610</v>
          </cell>
          <cell r="C2949" t="str">
            <v>TmpRstrFdsPulmhypertension</v>
          </cell>
          <cell r="D2949" t="str">
            <v>TmpRstrFds</v>
          </cell>
          <cell r="E2949">
            <v>367</v>
          </cell>
          <cell r="F2949" t="str">
            <v>A</v>
          </cell>
          <cell r="G2949" t="str">
            <v>Q</v>
          </cell>
          <cell r="H2949" t="str">
            <v>N</v>
          </cell>
          <cell r="I2949" t="str">
            <v>LNA</v>
          </cell>
          <cell r="J2949">
            <v>0</v>
          </cell>
          <cell r="K2949">
            <v>0</v>
          </cell>
          <cell r="L2949" t="str">
            <v xml:space="preserve"> </v>
          </cell>
          <cell r="M2949" t="str">
            <v xml:space="preserve"> </v>
          </cell>
          <cell r="N2949">
            <v>0</v>
          </cell>
          <cell r="O2949" t="str">
            <v xml:space="preserve"> </v>
          </cell>
          <cell r="P2949">
            <v>0</v>
          </cell>
          <cell r="Q2949">
            <v>0</v>
          </cell>
          <cell r="R2949" t="str">
            <v xml:space="preserve"> </v>
          </cell>
          <cell r="S2949" t="str">
            <v xml:space="preserve"> </v>
          </cell>
        </row>
        <row r="2950">
          <cell r="B2950">
            <v>312615</v>
          </cell>
          <cell r="C2950" t="str">
            <v>TempRestFdsPulmonologyresearch</v>
          </cell>
          <cell r="D2950" t="str">
            <v>TempRestFd</v>
          </cell>
          <cell r="E2950">
            <v>367</v>
          </cell>
          <cell r="F2950" t="str">
            <v>A</v>
          </cell>
          <cell r="G2950" t="str">
            <v>Q</v>
          </cell>
          <cell r="H2950" t="str">
            <v>N</v>
          </cell>
          <cell r="I2950" t="str">
            <v>LNA</v>
          </cell>
          <cell r="J2950">
            <v>0</v>
          </cell>
          <cell r="K2950">
            <v>0</v>
          </cell>
          <cell r="L2950" t="str">
            <v xml:space="preserve"> </v>
          </cell>
          <cell r="M2950" t="str">
            <v xml:space="preserve"> </v>
          </cell>
          <cell r="N2950">
            <v>0</v>
          </cell>
          <cell r="O2950" t="str">
            <v xml:space="preserve"> </v>
          </cell>
          <cell r="P2950">
            <v>0</v>
          </cell>
          <cell r="Q2950">
            <v>0</v>
          </cell>
          <cell r="R2950" t="str">
            <v xml:space="preserve"> </v>
          </cell>
          <cell r="S2950" t="str">
            <v xml:space="preserve"> </v>
          </cell>
        </row>
        <row r="2951">
          <cell r="B2951">
            <v>312620</v>
          </cell>
          <cell r="C2951" t="str">
            <v>TempRestFdsRWilsonMemLectfund</v>
          </cell>
          <cell r="D2951" t="str">
            <v>TempRestFd</v>
          </cell>
          <cell r="E2951">
            <v>367</v>
          </cell>
          <cell r="F2951" t="str">
            <v>A</v>
          </cell>
          <cell r="G2951" t="str">
            <v>Q</v>
          </cell>
          <cell r="H2951" t="str">
            <v>N</v>
          </cell>
          <cell r="I2951" t="str">
            <v>LNA</v>
          </cell>
          <cell r="J2951">
            <v>0</v>
          </cell>
          <cell r="K2951">
            <v>0</v>
          </cell>
          <cell r="L2951" t="str">
            <v xml:space="preserve"> </v>
          </cell>
          <cell r="M2951" t="str">
            <v xml:space="preserve"> </v>
          </cell>
          <cell r="N2951">
            <v>0</v>
          </cell>
          <cell r="O2951" t="str">
            <v xml:space="preserve"> </v>
          </cell>
          <cell r="P2951">
            <v>0</v>
          </cell>
          <cell r="Q2951">
            <v>0</v>
          </cell>
          <cell r="R2951" t="str">
            <v xml:space="preserve"> </v>
          </cell>
          <cell r="S2951" t="str">
            <v xml:space="preserve"> </v>
          </cell>
        </row>
        <row r="2952">
          <cell r="B2952">
            <v>312625</v>
          </cell>
          <cell r="C2952" t="str">
            <v>TempRestFdsRDfusionCtrRenov</v>
          </cell>
          <cell r="D2952" t="str">
            <v>TempRestFd</v>
          </cell>
          <cell r="E2952">
            <v>367</v>
          </cell>
          <cell r="F2952" t="str">
            <v>A</v>
          </cell>
          <cell r="G2952" t="str">
            <v>Q</v>
          </cell>
          <cell r="H2952" t="str">
            <v>N</v>
          </cell>
          <cell r="I2952" t="str">
            <v>LNA</v>
          </cell>
          <cell r="J2952">
            <v>0</v>
          </cell>
          <cell r="K2952">
            <v>0</v>
          </cell>
          <cell r="L2952" t="str">
            <v xml:space="preserve"> </v>
          </cell>
          <cell r="M2952" t="str">
            <v xml:space="preserve"> </v>
          </cell>
          <cell r="N2952">
            <v>0</v>
          </cell>
          <cell r="O2952" t="str">
            <v xml:space="preserve"> </v>
          </cell>
          <cell r="P2952">
            <v>0</v>
          </cell>
          <cell r="Q2952">
            <v>0</v>
          </cell>
          <cell r="R2952" t="str">
            <v xml:space="preserve"> </v>
          </cell>
          <cell r="S2952" t="str">
            <v xml:space="preserve"> </v>
          </cell>
        </row>
        <row r="2953">
          <cell r="B2953">
            <v>312630</v>
          </cell>
          <cell r="C2953" t="str">
            <v>Temp Rest Fds RDH Dinner Dance</v>
          </cell>
          <cell r="D2953" t="str">
            <v>Temp Rest</v>
          </cell>
          <cell r="E2953">
            <v>367</v>
          </cell>
          <cell r="F2953" t="str">
            <v>A</v>
          </cell>
          <cell r="G2953" t="str">
            <v>Q</v>
          </cell>
          <cell r="H2953" t="str">
            <v>N</v>
          </cell>
          <cell r="I2953" t="str">
            <v>LNA</v>
          </cell>
          <cell r="J2953">
            <v>0</v>
          </cell>
          <cell r="K2953">
            <v>0</v>
          </cell>
          <cell r="L2953" t="str">
            <v xml:space="preserve"> </v>
          </cell>
          <cell r="M2953" t="str">
            <v xml:space="preserve"> </v>
          </cell>
          <cell r="N2953">
            <v>0</v>
          </cell>
          <cell r="O2953" t="str">
            <v xml:space="preserve"> </v>
          </cell>
          <cell r="P2953">
            <v>0</v>
          </cell>
          <cell r="Q2953">
            <v>0</v>
          </cell>
          <cell r="R2953" t="str">
            <v xml:space="preserve"> </v>
          </cell>
          <cell r="S2953" t="str">
            <v xml:space="preserve"> </v>
          </cell>
        </row>
        <row r="2954">
          <cell r="B2954">
            <v>312635</v>
          </cell>
          <cell r="C2954" t="str">
            <v>Temp Rest Fds RDH Golf Outing</v>
          </cell>
          <cell r="D2954" t="str">
            <v>Temp Rest</v>
          </cell>
          <cell r="E2954">
            <v>367</v>
          </cell>
          <cell r="F2954" t="str">
            <v>A</v>
          </cell>
          <cell r="G2954" t="str">
            <v>Q</v>
          </cell>
          <cell r="H2954" t="str">
            <v>N</v>
          </cell>
          <cell r="I2954" t="str">
            <v>LNA</v>
          </cell>
          <cell r="J2954">
            <v>0</v>
          </cell>
          <cell r="K2954">
            <v>0</v>
          </cell>
          <cell r="L2954" t="str">
            <v xml:space="preserve"> </v>
          </cell>
          <cell r="M2954" t="str">
            <v xml:space="preserve"> </v>
          </cell>
          <cell r="N2954">
            <v>0</v>
          </cell>
          <cell r="O2954" t="str">
            <v xml:space="preserve"> </v>
          </cell>
          <cell r="P2954">
            <v>0</v>
          </cell>
          <cell r="Q2954">
            <v>0</v>
          </cell>
          <cell r="R2954" t="str">
            <v xml:space="preserve"> </v>
          </cell>
          <cell r="S2954" t="str">
            <v xml:space="preserve"> </v>
          </cell>
        </row>
        <row r="2955">
          <cell r="B2955">
            <v>312640</v>
          </cell>
          <cell r="C2955" t="str">
            <v>TempRestFdsReachOutandRead</v>
          </cell>
          <cell r="D2955" t="str">
            <v>TempRestFd</v>
          </cell>
          <cell r="E2955">
            <v>367</v>
          </cell>
          <cell r="F2955" t="str">
            <v>A</v>
          </cell>
          <cell r="G2955" t="str">
            <v>Q</v>
          </cell>
          <cell r="H2955" t="str">
            <v>N</v>
          </cell>
          <cell r="I2955" t="str">
            <v>LNA</v>
          </cell>
          <cell r="J2955">
            <v>0</v>
          </cell>
          <cell r="K2955">
            <v>0</v>
          </cell>
          <cell r="L2955" t="str">
            <v xml:space="preserve"> </v>
          </cell>
          <cell r="M2955" t="str">
            <v xml:space="preserve"> </v>
          </cell>
          <cell r="N2955">
            <v>0</v>
          </cell>
          <cell r="O2955" t="str">
            <v xml:space="preserve"> </v>
          </cell>
          <cell r="P2955">
            <v>0</v>
          </cell>
          <cell r="Q2955">
            <v>0</v>
          </cell>
          <cell r="R2955" t="str">
            <v xml:space="preserve"> </v>
          </cell>
          <cell r="S2955" t="str">
            <v xml:space="preserve"> </v>
          </cell>
        </row>
        <row r="2956">
          <cell r="B2956">
            <v>312645</v>
          </cell>
          <cell r="C2956" t="str">
            <v>TempRestFdsReachoutandreadProv</v>
          </cell>
          <cell r="D2956" t="str">
            <v>TempRestFd</v>
          </cell>
          <cell r="E2956">
            <v>367</v>
          </cell>
          <cell r="F2956" t="str">
            <v>A</v>
          </cell>
          <cell r="G2956" t="str">
            <v>Q</v>
          </cell>
          <cell r="H2956" t="str">
            <v>N</v>
          </cell>
          <cell r="I2956" t="str">
            <v>LNA</v>
          </cell>
          <cell r="J2956">
            <v>0</v>
          </cell>
          <cell r="K2956">
            <v>0</v>
          </cell>
          <cell r="L2956" t="str">
            <v xml:space="preserve"> </v>
          </cell>
          <cell r="M2956" t="str">
            <v xml:space="preserve"> </v>
          </cell>
          <cell r="N2956">
            <v>0</v>
          </cell>
          <cell r="O2956" t="str">
            <v xml:space="preserve"> </v>
          </cell>
          <cell r="P2956">
            <v>0</v>
          </cell>
          <cell r="Q2956">
            <v>0</v>
          </cell>
          <cell r="R2956" t="str">
            <v xml:space="preserve"> </v>
          </cell>
          <cell r="S2956" t="str">
            <v xml:space="preserve"> </v>
          </cell>
        </row>
        <row r="2957">
          <cell r="B2957">
            <v>312650</v>
          </cell>
          <cell r="C2957" t="str">
            <v>TempRestFdsReduceUnnecUrCath</v>
          </cell>
          <cell r="D2957" t="str">
            <v>TempRestFd</v>
          </cell>
          <cell r="E2957">
            <v>367</v>
          </cell>
          <cell r="F2957" t="str">
            <v>A</v>
          </cell>
          <cell r="G2957" t="str">
            <v>Q</v>
          </cell>
          <cell r="H2957" t="str">
            <v>N</v>
          </cell>
          <cell r="I2957" t="str">
            <v>LNA</v>
          </cell>
          <cell r="J2957">
            <v>0</v>
          </cell>
          <cell r="K2957">
            <v>0</v>
          </cell>
          <cell r="L2957" t="str">
            <v xml:space="preserve"> </v>
          </cell>
          <cell r="M2957" t="str">
            <v xml:space="preserve"> </v>
          </cell>
          <cell r="N2957">
            <v>0</v>
          </cell>
          <cell r="O2957" t="str">
            <v xml:space="preserve"> </v>
          </cell>
          <cell r="P2957">
            <v>0</v>
          </cell>
          <cell r="Q2957">
            <v>0</v>
          </cell>
          <cell r="R2957" t="str">
            <v xml:space="preserve"> </v>
          </cell>
          <cell r="S2957" t="str">
            <v xml:space="preserve"> </v>
          </cell>
        </row>
        <row r="2958">
          <cell r="B2958">
            <v>312655</v>
          </cell>
          <cell r="C2958" t="str">
            <v>TempRestFdsResidentReschFnd</v>
          </cell>
          <cell r="D2958" t="str">
            <v>TempRestFd</v>
          </cell>
          <cell r="E2958">
            <v>367</v>
          </cell>
          <cell r="F2958" t="str">
            <v>A</v>
          </cell>
          <cell r="G2958" t="str">
            <v>Q</v>
          </cell>
          <cell r="H2958" t="str">
            <v>N</v>
          </cell>
          <cell r="I2958" t="str">
            <v>LNA</v>
          </cell>
          <cell r="J2958">
            <v>0</v>
          </cell>
          <cell r="K2958">
            <v>0</v>
          </cell>
          <cell r="L2958" t="str">
            <v xml:space="preserve"> </v>
          </cell>
          <cell r="M2958" t="str">
            <v xml:space="preserve"> </v>
          </cell>
          <cell r="N2958">
            <v>0</v>
          </cell>
          <cell r="O2958" t="str">
            <v xml:space="preserve"> </v>
          </cell>
          <cell r="P2958">
            <v>0</v>
          </cell>
          <cell r="Q2958">
            <v>0</v>
          </cell>
          <cell r="R2958" t="str">
            <v xml:space="preserve"> </v>
          </cell>
          <cell r="S2958" t="str">
            <v xml:space="preserve"> </v>
          </cell>
        </row>
        <row r="2959">
          <cell r="B2959">
            <v>312660</v>
          </cell>
          <cell r="C2959" t="str">
            <v>Temp Rest Fds Rest Fund End</v>
          </cell>
          <cell r="D2959" t="str">
            <v>Temp Rest</v>
          </cell>
          <cell r="E2959">
            <v>367</v>
          </cell>
          <cell r="F2959" t="str">
            <v>A</v>
          </cell>
          <cell r="G2959" t="str">
            <v>Q</v>
          </cell>
          <cell r="H2959" t="str">
            <v>N</v>
          </cell>
          <cell r="I2959" t="str">
            <v>LNA</v>
          </cell>
          <cell r="J2959">
            <v>0</v>
          </cell>
          <cell r="K2959">
            <v>0</v>
          </cell>
          <cell r="L2959" t="str">
            <v xml:space="preserve"> </v>
          </cell>
          <cell r="M2959" t="str">
            <v xml:space="preserve"> </v>
          </cell>
          <cell r="N2959">
            <v>0</v>
          </cell>
          <cell r="O2959" t="str">
            <v xml:space="preserve"> </v>
          </cell>
          <cell r="P2959">
            <v>0</v>
          </cell>
          <cell r="Q2959">
            <v>0</v>
          </cell>
          <cell r="R2959" t="str">
            <v xml:space="preserve"> </v>
          </cell>
          <cell r="S2959" t="str">
            <v xml:space="preserve"> </v>
          </cell>
        </row>
        <row r="2960">
          <cell r="B2960">
            <v>312665</v>
          </cell>
          <cell r="C2960" t="str">
            <v>Temp Rest Fds Retina Research</v>
          </cell>
          <cell r="D2960" t="str">
            <v>Temp Rest</v>
          </cell>
          <cell r="E2960">
            <v>367</v>
          </cell>
          <cell r="F2960" t="str">
            <v>A</v>
          </cell>
          <cell r="G2960" t="str">
            <v>Q</v>
          </cell>
          <cell r="H2960" t="str">
            <v>N</v>
          </cell>
          <cell r="I2960" t="str">
            <v>LNA</v>
          </cell>
          <cell r="J2960">
            <v>0</v>
          </cell>
          <cell r="K2960">
            <v>0</v>
          </cell>
          <cell r="L2960" t="str">
            <v xml:space="preserve"> </v>
          </cell>
          <cell r="M2960" t="str">
            <v xml:space="preserve"> </v>
          </cell>
          <cell r="N2960">
            <v>0</v>
          </cell>
          <cell r="O2960" t="str">
            <v xml:space="preserve"> </v>
          </cell>
          <cell r="P2960">
            <v>0</v>
          </cell>
          <cell r="Q2960">
            <v>0</v>
          </cell>
          <cell r="R2960" t="str">
            <v xml:space="preserve"> </v>
          </cell>
          <cell r="S2960" t="str">
            <v xml:space="preserve"> </v>
          </cell>
        </row>
        <row r="2961">
          <cell r="B2961">
            <v>312670</v>
          </cell>
          <cell r="C2961" t="str">
            <v>TempRestFdsRobertWolfeMemorial</v>
          </cell>
          <cell r="D2961" t="str">
            <v>TempRestFd</v>
          </cell>
          <cell r="E2961">
            <v>367</v>
          </cell>
          <cell r="F2961" t="str">
            <v>A</v>
          </cell>
          <cell r="G2961" t="str">
            <v>Q</v>
          </cell>
          <cell r="H2961" t="str">
            <v>N</v>
          </cell>
          <cell r="I2961" t="str">
            <v>LNA</v>
          </cell>
          <cell r="J2961">
            <v>0</v>
          </cell>
          <cell r="K2961">
            <v>0</v>
          </cell>
          <cell r="L2961" t="str">
            <v xml:space="preserve"> </v>
          </cell>
          <cell r="M2961" t="str">
            <v xml:space="preserve"> </v>
          </cell>
          <cell r="N2961">
            <v>0</v>
          </cell>
          <cell r="O2961" t="str">
            <v xml:space="preserve"> </v>
          </cell>
          <cell r="P2961">
            <v>0</v>
          </cell>
          <cell r="Q2961">
            <v>0</v>
          </cell>
          <cell r="R2961" t="str">
            <v xml:space="preserve"> </v>
          </cell>
          <cell r="S2961" t="str">
            <v xml:space="preserve"> </v>
          </cell>
        </row>
        <row r="2962">
          <cell r="B2962">
            <v>312675</v>
          </cell>
          <cell r="C2962" t="str">
            <v>Temp Rest Fds Share Program</v>
          </cell>
          <cell r="D2962" t="str">
            <v>Temp Rest</v>
          </cell>
          <cell r="E2962">
            <v>367</v>
          </cell>
          <cell r="F2962" t="str">
            <v>A</v>
          </cell>
          <cell r="G2962" t="str">
            <v>Q</v>
          </cell>
          <cell r="H2962" t="str">
            <v>N</v>
          </cell>
          <cell r="I2962" t="str">
            <v>LNA</v>
          </cell>
          <cell r="J2962">
            <v>0</v>
          </cell>
          <cell r="K2962">
            <v>0</v>
          </cell>
          <cell r="L2962" t="str">
            <v xml:space="preserve"> </v>
          </cell>
          <cell r="M2962" t="str">
            <v xml:space="preserve"> </v>
          </cell>
          <cell r="N2962">
            <v>0</v>
          </cell>
          <cell r="O2962" t="str">
            <v xml:space="preserve"> </v>
          </cell>
          <cell r="P2962">
            <v>0</v>
          </cell>
          <cell r="Q2962">
            <v>0</v>
          </cell>
          <cell r="R2962" t="str">
            <v xml:space="preserve"> </v>
          </cell>
          <cell r="S2962" t="str">
            <v xml:space="preserve"> </v>
          </cell>
        </row>
        <row r="2963">
          <cell r="B2963">
            <v>312680</v>
          </cell>
          <cell r="C2963" t="str">
            <v>TmpRstrFdsSimonianOrthoScholsh</v>
          </cell>
          <cell r="D2963" t="str">
            <v>TmpRstrFds</v>
          </cell>
          <cell r="E2963">
            <v>367</v>
          </cell>
          <cell r="F2963" t="str">
            <v>A</v>
          </cell>
          <cell r="G2963" t="str">
            <v>Q</v>
          </cell>
          <cell r="H2963" t="str">
            <v>N</v>
          </cell>
          <cell r="I2963" t="str">
            <v>LNA</v>
          </cell>
          <cell r="J2963">
            <v>0</v>
          </cell>
          <cell r="K2963">
            <v>0</v>
          </cell>
          <cell r="L2963" t="str">
            <v xml:space="preserve"> </v>
          </cell>
          <cell r="M2963" t="str">
            <v xml:space="preserve"> </v>
          </cell>
          <cell r="N2963">
            <v>0</v>
          </cell>
          <cell r="O2963" t="str">
            <v xml:space="preserve"> </v>
          </cell>
          <cell r="P2963">
            <v>0</v>
          </cell>
          <cell r="Q2963">
            <v>0</v>
          </cell>
          <cell r="R2963" t="str">
            <v xml:space="preserve"> </v>
          </cell>
          <cell r="S2963" t="str">
            <v xml:space="preserve"> </v>
          </cell>
        </row>
        <row r="2964">
          <cell r="B2964">
            <v>312685</v>
          </cell>
          <cell r="C2964" t="str">
            <v>TmpRstrFdsSJHMCCardioHybridLab</v>
          </cell>
          <cell r="D2964" t="str">
            <v>TmpRstrFds</v>
          </cell>
          <cell r="E2964">
            <v>367</v>
          </cell>
          <cell r="F2964" t="str">
            <v>A</v>
          </cell>
          <cell r="G2964" t="str">
            <v>Q</v>
          </cell>
          <cell r="H2964" t="str">
            <v>N</v>
          </cell>
          <cell r="I2964" t="str">
            <v>LNA</v>
          </cell>
          <cell r="J2964">
            <v>0</v>
          </cell>
          <cell r="K2964">
            <v>0</v>
          </cell>
          <cell r="L2964" t="str">
            <v xml:space="preserve"> </v>
          </cell>
          <cell r="M2964" t="str">
            <v xml:space="preserve"> </v>
          </cell>
          <cell r="N2964">
            <v>0</v>
          </cell>
          <cell r="O2964" t="str">
            <v xml:space="preserve"> </v>
          </cell>
          <cell r="P2964">
            <v>0</v>
          </cell>
          <cell r="Q2964">
            <v>0</v>
          </cell>
          <cell r="R2964" t="str">
            <v xml:space="preserve"> </v>
          </cell>
          <cell r="S2964" t="str">
            <v xml:space="preserve"> </v>
          </cell>
        </row>
        <row r="2965">
          <cell r="B2965">
            <v>312690</v>
          </cell>
          <cell r="C2965" t="str">
            <v>TempRestFdsSJHMCCardioAppeal</v>
          </cell>
          <cell r="D2965" t="str">
            <v>TempRestFd</v>
          </cell>
          <cell r="E2965">
            <v>367</v>
          </cell>
          <cell r="F2965" t="str">
            <v>A</v>
          </cell>
          <cell r="G2965" t="str">
            <v>Q</v>
          </cell>
          <cell r="H2965" t="str">
            <v>N</v>
          </cell>
          <cell r="I2965" t="str">
            <v>LNA</v>
          </cell>
          <cell r="J2965">
            <v>0</v>
          </cell>
          <cell r="K2965">
            <v>0</v>
          </cell>
          <cell r="L2965" t="str">
            <v xml:space="preserve"> </v>
          </cell>
          <cell r="M2965" t="str">
            <v xml:space="preserve"> </v>
          </cell>
          <cell r="N2965">
            <v>0</v>
          </cell>
          <cell r="O2965" t="str">
            <v xml:space="preserve"> </v>
          </cell>
          <cell r="P2965">
            <v>0</v>
          </cell>
          <cell r="Q2965">
            <v>0</v>
          </cell>
          <cell r="R2965" t="str">
            <v xml:space="preserve"> </v>
          </cell>
          <cell r="S2965" t="str">
            <v xml:space="preserve"> </v>
          </cell>
        </row>
        <row r="2966">
          <cell r="B2966">
            <v>312695</v>
          </cell>
          <cell r="C2966" t="str">
            <v>TempRestFdsSJHMCEmergappeal</v>
          </cell>
          <cell r="D2966" t="str">
            <v>TempRestFd</v>
          </cell>
          <cell r="E2966">
            <v>367</v>
          </cell>
          <cell r="F2966" t="str">
            <v>A</v>
          </cell>
          <cell r="G2966" t="str">
            <v>Q</v>
          </cell>
          <cell r="H2966" t="str">
            <v>N</v>
          </cell>
          <cell r="I2966" t="str">
            <v>LNA</v>
          </cell>
          <cell r="J2966">
            <v>0</v>
          </cell>
          <cell r="K2966">
            <v>0</v>
          </cell>
          <cell r="L2966" t="str">
            <v xml:space="preserve"> </v>
          </cell>
          <cell r="M2966" t="str">
            <v xml:space="preserve"> </v>
          </cell>
          <cell r="N2966">
            <v>0</v>
          </cell>
          <cell r="O2966" t="str">
            <v xml:space="preserve"> </v>
          </cell>
          <cell r="P2966">
            <v>0</v>
          </cell>
          <cell r="Q2966">
            <v>0</v>
          </cell>
          <cell r="R2966" t="str">
            <v xml:space="preserve"> </v>
          </cell>
          <cell r="S2966" t="str">
            <v xml:space="preserve"> </v>
          </cell>
        </row>
        <row r="2967">
          <cell r="B2967">
            <v>312700</v>
          </cell>
          <cell r="C2967" t="str">
            <v>TempRestFdsSJHMCERtrackgsystem</v>
          </cell>
          <cell r="D2967" t="str">
            <v>TempRestFd</v>
          </cell>
          <cell r="E2967">
            <v>367</v>
          </cell>
          <cell r="F2967" t="str">
            <v>A</v>
          </cell>
          <cell r="G2967" t="str">
            <v>Q</v>
          </cell>
          <cell r="H2967" t="str">
            <v>N</v>
          </cell>
          <cell r="I2967" t="str">
            <v>LNA</v>
          </cell>
          <cell r="J2967">
            <v>0</v>
          </cell>
          <cell r="K2967">
            <v>0</v>
          </cell>
          <cell r="L2967" t="str">
            <v xml:space="preserve"> </v>
          </cell>
          <cell r="M2967" t="str">
            <v xml:space="preserve"> </v>
          </cell>
          <cell r="N2967">
            <v>0</v>
          </cell>
          <cell r="O2967" t="str">
            <v xml:space="preserve"> </v>
          </cell>
          <cell r="P2967">
            <v>0</v>
          </cell>
          <cell r="Q2967">
            <v>0</v>
          </cell>
          <cell r="R2967" t="str">
            <v xml:space="preserve"> </v>
          </cell>
          <cell r="S2967" t="str">
            <v xml:space="preserve"> </v>
          </cell>
        </row>
        <row r="2968">
          <cell r="B2968">
            <v>312705</v>
          </cell>
          <cell r="C2968" t="str">
            <v>Temp Rest Fds SJHMC Gen appeal</v>
          </cell>
          <cell r="D2968" t="str">
            <v>Temp Rest</v>
          </cell>
          <cell r="E2968">
            <v>367</v>
          </cell>
          <cell r="F2968" t="str">
            <v>A</v>
          </cell>
          <cell r="G2968" t="str">
            <v>Q</v>
          </cell>
          <cell r="H2968" t="str">
            <v>N</v>
          </cell>
          <cell r="I2968" t="str">
            <v>LNA</v>
          </cell>
          <cell r="J2968">
            <v>0</v>
          </cell>
          <cell r="K2968">
            <v>0</v>
          </cell>
          <cell r="L2968" t="str">
            <v xml:space="preserve"> </v>
          </cell>
          <cell r="M2968" t="str">
            <v xml:space="preserve"> </v>
          </cell>
          <cell r="N2968">
            <v>0</v>
          </cell>
          <cell r="O2968" t="str">
            <v xml:space="preserve"> </v>
          </cell>
          <cell r="P2968">
            <v>0</v>
          </cell>
          <cell r="Q2968">
            <v>0</v>
          </cell>
          <cell r="R2968" t="str">
            <v xml:space="preserve"> </v>
          </cell>
          <cell r="S2968" t="str">
            <v xml:space="preserve"> </v>
          </cell>
        </row>
        <row r="2969">
          <cell r="B2969">
            <v>312710</v>
          </cell>
          <cell r="C2969" t="str">
            <v>TempRestFdsSJHMCGeriatricFund</v>
          </cell>
          <cell r="D2969" t="str">
            <v>TempRestFd</v>
          </cell>
          <cell r="E2969">
            <v>367</v>
          </cell>
          <cell r="F2969" t="str">
            <v>A</v>
          </cell>
          <cell r="G2969" t="str">
            <v>Q</v>
          </cell>
          <cell r="H2969" t="str">
            <v>N</v>
          </cell>
          <cell r="I2969" t="str">
            <v>LNA</v>
          </cell>
          <cell r="J2969">
            <v>0</v>
          </cell>
          <cell r="K2969">
            <v>0</v>
          </cell>
          <cell r="L2969" t="str">
            <v xml:space="preserve"> </v>
          </cell>
          <cell r="M2969" t="str">
            <v xml:space="preserve"> </v>
          </cell>
          <cell r="N2969">
            <v>0</v>
          </cell>
          <cell r="O2969" t="str">
            <v xml:space="preserve"> </v>
          </cell>
          <cell r="P2969">
            <v>0</v>
          </cell>
          <cell r="Q2969">
            <v>0</v>
          </cell>
          <cell r="R2969" t="str">
            <v xml:space="preserve"> </v>
          </cell>
          <cell r="S2969" t="str">
            <v xml:space="preserve"> </v>
          </cell>
        </row>
        <row r="2970">
          <cell r="B2970">
            <v>312715</v>
          </cell>
          <cell r="C2970" t="str">
            <v>TempRestFdsSJHMCGuildGeneral</v>
          </cell>
          <cell r="D2970" t="str">
            <v>TempRestFd</v>
          </cell>
          <cell r="E2970">
            <v>367</v>
          </cell>
          <cell r="F2970" t="str">
            <v>A</v>
          </cell>
          <cell r="G2970" t="str">
            <v>Q</v>
          </cell>
          <cell r="H2970" t="str">
            <v>N</v>
          </cell>
          <cell r="I2970" t="str">
            <v>LNA</v>
          </cell>
          <cell r="J2970">
            <v>0</v>
          </cell>
          <cell r="K2970">
            <v>0</v>
          </cell>
          <cell r="L2970" t="str">
            <v xml:space="preserve"> </v>
          </cell>
          <cell r="M2970" t="str">
            <v xml:space="preserve"> </v>
          </cell>
          <cell r="N2970">
            <v>0</v>
          </cell>
          <cell r="O2970" t="str">
            <v xml:space="preserve"> </v>
          </cell>
          <cell r="P2970">
            <v>0</v>
          </cell>
          <cell r="Q2970">
            <v>0</v>
          </cell>
          <cell r="R2970" t="str">
            <v xml:space="preserve"> </v>
          </cell>
          <cell r="S2970" t="str">
            <v xml:space="preserve"> </v>
          </cell>
        </row>
        <row r="2971">
          <cell r="B2971">
            <v>312720</v>
          </cell>
          <cell r="C2971" t="str">
            <v>TempRestFdsSJHMCMedSurgAppeal</v>
          </cell>
          <cell r="D2971" t="str">
            <v>TempRestFd</v>
          </cell>
          <cell r="E2971">
            <v>367</v>
          </cell>
          <cell r="F2971" t="str">
            <v>A</v>
          </cell>
          <cell r="G2971" t="str">
            <v>Q</v>
          </cell>
          <cell r="H2971" t="str">
            <v>N</v>
          </cell>
          <cell r="I2971" t="str">
            <v>LNA</v>
          </cell>
          <cell r="J2971">
            <v>0</v>
          </cell>
          <cell r="K2971">
            <v>0</v>
          </cell>
          <cell r="L2971" t="str">
            <v xml:space="preserve"> </v>
          </cell>
          <cell r="M2971" t="str">
            <v xml:space="preserve"> </v>
          </cell>
          <cell r="N2971">
            <v>0</v>
          </cell>
          <cell r="O2971" t="str">
            <v xml:space="preserve"> </v>
          </cell>
          <cell r="P2971">
            <v>0</v>
          </cell>
          <cell r="Q2971">
            <v>0</v>
          </cell>
          <cell r="R2971" t="str">
            <v xml:space="preserve"> </v>
          </cell>
          <cell r="S2971" t="str">
            <v xml:space="preserve"> </v>
          </cell>
        </row>
        <row r="2972">
          <cell r="B2972">
            <v>312725</v>
          </cell>
          <cell r="C2972" t="str">
            <v>TempRestFdsSJHMCNewtowercamp</v>
          </cell>
          <cell r="D2972" t="str">
            <v>TempRestFd</v>
          </cell>
          <cell r="E2972">
            <v>367</v>
          </cell>
          <cell r="F2972" t="str">
            <v>A</v>
          </cell>
          <cell r="G2972" t="str">
            <v>Q</v>
          </cell>
          <cell r="H2972" t="str">
            <v>N</v>
          </cell>
          <cell r="I2972" t="str">
            <v>LNA</v>
          </cell>
          <cell r="J2972">
            <v>0</v>
          </cell>
          <cell r="K2972">
            <v>0</v>
          </cell>
          <cell r="L2972" t="str">
            <v xml:space="preserve"> </v>
          </cell>
          <cell r="M2972" t="str">
            <v xml:space="preserve"> </v>
          </cell>
          <cell r="N2972">
            <v>0</v>
          </cell>
          <cell r="O2972" t="str">
            <v xml:space="preserve"> </v>
          </cell>
          <cell r="P2972">
            <v>0</v>
          </cell>
          <cell r="Q2972">
            <v>0</v>
          </cell>
          <cell r="R2972" t="str">
            <v xml:space="preserve"> </v>
          </cell>
          <cell r="S2972" t="str">
            <v xml:space="preserve"> </v>
          </cell>
        </row>
        <row r="2973">
          <cell r="B2973">
            <v>312730</v>
          </cell>
          <cell r="C2973" t="str">
            <v>TempRestFdsSJHMCNICUrenovation</v>
          </cell>
          <cell r="D2973" t="str">
            <v>TempRestFd</v>
          </cell>
          <cell r="E2973">
            <v>367</v>
          </cell>
          <cell r="F2973" t="str">
            <v>A</v>
          </cell>
          <cell r="G2973" t="str">
            <v>Q</v>
          </cell>
          <cell r="H2973" t="str">
            <v>N</v>
          </cell>
          <cell r="I2973" t="str">
            <v>LNA</v>
          </cell>
          <cell r="J2973">
            <v>0</v>
          </cell>
          <cell r="K2973">
            <v>0</v>
          </cell>
          <cell r="L2973" t="str">
            <v xml:space="preserve"> </v>
          </cell>
          <cell r="M2973" t="str">
            <v xml:space="preserve"> </v>
          </cell>
          <cell r="N2973">
            <v>0</v>
          </cell>
          <cell r="O2973" t="str">
            <v xml:space="preserve"> </v>
          </cell>
          <cell r="P2973">
            <v>0</v>
          </cell>
          <cell r="Q2973">
            <v>0</v>
          </cell>
          <cell r="R2973" t="str">
            <v xml:space="preserve"> </v>
          </cell>
          <cell r="S2973" t="str">
            <v xml:space="preserve"> </v>
          </cell>
        </row>
        <row r="2974">
          <cell r="B2974">
            <v>312735</v>
          </cell>
          <cell r="C2974" t="str">
            <v>TempRestFdsSJHMCNursgSupportfd</v>
          </cell>
          <cell r="D2974" t="str">
            <v>TempRestFd</v>
          </cell>
          <cell r="E2974">
            <v>367</v>
          </cell>
          <cell r="F2974" t="str">
            <v>A</v>
          </cell>
          <cell r="G2974" t="str">
            <v>Q</v>
          </cell>
          <cell r="H2974" t="str">
            <v>N</v>
          </cell>
          <cell r="I2974" t="str">
            <v>LNA</v>
          </cell>
          <cell r="J2974">
            <v>0</v>
          </cell>
          <cell r="K2974">
            <v>0</v>
          </cell>
          <cell r="L2974" t="str">
            <v xml:space="preserve"> </v>
          </cell>
          <cell r="M2974" t="str">
            <v xml:space="preserve"> </v>
          </cell>
          <cell r="N2974">
            <v>0</v>
          </cell>
          <cell r="O2974" t="str">
            <v xml:space="preserve"> </v>
          </cell>
          <cell r="P2974">
            <v>0</v>
          </cell>
          <cell r="Q2974">
            <v>0</v>
          </cell>
          <cell r="R2974" t="str">
            <v xml:space="preserve"> </v>
          </cell>
          <cell r="S2974" t="str">
            <v xml:space="preserve"> </v>
          </cell>
        </row>
        <row r="2975">
          <cell r="B2975">
            <v>312740</v>
          </cell>
          <cell r="C2975" t="str">
            <v>TempRestFdsSJHMCOncologyAppeal</v>
          </cell>
          <cell r="D2975" t="str">
            <v>TempRestFd</v>
          </cell>
          <cell r="E2975">
            <v>367</v>
          </cell>
          <cell r="F2975" t="str">
            <v>A</v>
          </cell>
          <cell r="G2975" t="str">
            <v>Q</v>
          </cell>
          <cell r="H2975" t="str">
            <v>N</v>
          </cell>
          <cell r="I2975" t="str">
            <v>LNA</v>
          </cell>
          <cell r="J2975">
            <v>0</v>
          </cell>
          <cell r="K2975">
            <v>0</v>
          </cell>
          <cell r="L2975" t="str">
            <v xml:space="preserve"> </v>
          </cell>
          <cell r="M2975" t="str">
            <v xml:space="preserve"> </v>
          </cell>
          <cell r="N2975">
            <v>0</v>
          </cell>
          <cell r="O2975" t="str">
            <v xml:space="preserve"> </v>
          </cell>
          <cell r="P2975">
            <v>0</v>
          </cell>
          <cell r="Q2975">
            <v>0</v>
          </cell>
          <cell r="R2975" t="str">
            <v xml:space="preserve"> </v>
          </cell>
          <cell r="S2975" t="str">
            <v xml:space="preserve"> </v>
          </cell>
        </row>
        <row r="2976">
          <cell r="B2976">
            <v>312745</v>
          </cell>
          <cell r="C2976" t="str">
            <v>TempRestFdsSJHMCOncologyResch</v>
          </cell>
          <cell r="D2976" t="str">
            <v>TempRestFd</v>
          </cell>
          <cell r="E2976">
            <v>367</v>
          </cell>
          <cell r="F2976" t="str">
            <v>A</v>
          </cell>
          <cell r="G2976" t="str">
            <v>Q</v>
          </cell>
          <cell r="H2976" t="str">
            <v>N</v>
          </cell>
          <cell r="I2976" t="str">
            <v>LNA</v>
          </cell>
          <cell r="J2976">
            <v>0</v>
          </cell>
          <cell r="K2976">
            <v>0</v>
          </cell>
          <cell r="L2976" t="str">
            <v xml:space="preserve"> </v>
          </cell>
          <cell r="M2976" t="str">
            <v xml:space="preserve"> </v>
          </cell>
          <cell r="N2976">
            <v>0</v>
          </cell>
          <cell r="O2976" t="str">
            <v xml:space="preserve"> </v>
          </cell>
          <cell r="P2976">
            <v>0</v>
          </cell>
          <cell r="Q2976">
            <v>0</v>
          </cell>
          <cell r="R2976" t="str">
            <v xml:space="preserve"> </v>
          </cell>
          <cell r="S2976" t="str">
            <v xml:space="preserve"> </v>
          </cell>
        </row>
        <row r="2977">
          <cell r="B2977">
            <v>312750</v>
          </cell>
          <cell r="C2977" t="str">
            <v>TempRestFdsSJHMCPedEmergCtr</v>
          </cell>
          <cell r="D2977" t="str">
            <v>TempRestFd</v>
          </cell>
          <cell r="E2977">
            <v>367</v>
          </cell>
          <cell r="F2977" t="str">
            <v>A</v>
          </cell>
          <cell r="G2977" t="str">
            <v>Q</v>
          </cell>
          <cell r="H2977" t="str">
            <v>N</v>
          </cell>
          <cell r="I2977" t="str">
            <v>LNA</v>
          </cell>
          <cell r="J2977">
            <v>0</v>
          </cell>
          <cell r="K2977">
            <v>0</v>
          </cell>
          <cell r="L2977" t="str">
            <v xml:space="preserve"> </v>
          </cell>
          <cell r="M2977" t="str">
            <v xml:space="preserve"> </v>
          </cell>
          <cell r="N2977">
            <v>0</v>
          </cell>
          <cell r="O2977" t="str">
            <v xml:space="preserve"> </v>
          </cell>
          <cell r="P2977">
            <v>0</v>
          </cell>
          <cell r="Q2977">
            <v>0</v>
          </cell>
          <cell r="R2977" t="str">
            <v xml:space="preserve"> </v>
          </cell>
          <cell r="S2977" t="str">
            <v xml:space="preserve"> </v>
          </cell>
        </row>
        <row r="2978">
          <cell r="B2978">
            <v>312755</v>
          </cell>
          <cell r="C2978" t="str">
            <v>TempRestFdsSJHMCSuitesCampaign</v>
          </cell>
          <cell r="D2978" t="str">
            <v>TempRestFd</v>
          </cell>
          <cell r="E2978">
            <v>367</v>
          </cell>
          <cell r="F2978" t="str">
            <v>A</v>
          </cell>
          <cell r="G2978" t="str">
            <v>Q</v>
          </cell>
          <cell r="H2978" t="str">
            <v>N</v>
          </cell>
          <cell r="I2978" t="str">
            <v>LNA</v>
          </cell>
          <cell r="J2978">
            <v>0</v>
          </cell>
          <cell r="K2978">
            <v>0</v>
          </cell>
          <cell r="L2978" t="str">
            <v xml:space="preserve"> </v>
          </cell>
          <cell r="M2978" t="str">
            <v xml:space="preserve"> </v>
          </cell>
          <cell r="N2978">
            <v>0</v>
          </cell>
          <cell r="O2978" t="str">
            <v xml:space="preserve"> </v>
          </cell>
          <cell r="P2978">
            <v>0</v>
          </cell>
          <cell r="Q2978">
            <v>0</v>
          </cell>
          <cell r="R2978" t="str">
            <v xml:space="preserve"> </v>
          </cell>
          <cell r="S2978" t="str">
            <v xml:space="preserve"> </v>
          </cell>
        </row>
        <row r="2979">
          <cell r="B2979">
            <v>312760</v>
          </cell>
          <cell r="C2979" t="str">
            <v>TmpRstrFdsSJPHSBreastCancerCar</v>
          </cell>
          <cell r="D2979" t="str">
            <v>TmpRstrFds</v>
          </cell>
          <cell r="E2979">
            <v>367</v>
          </cell>
          <cell r="F2979" t="str">
            <v>A</v>
          </cell>
          <cell r="G2979" t="str">
            <v>Q</v>
          </cell>
          <cell r="H2979" t="str">
            <v>N</v>
          </cell>
          <cell r="I2979" t="str">
            <v>LNA</v>
          </cell>
          <cell r="J2979">
            <v>0</v>
          </cell>
          <cell r="K2979">
            <v>0</v>
          </cell>
          <cell r="L2979" t="str">
            <v xml:space="preserve"> </v>
          </cell>
          <cell r="M2979" t="str">
            <v xml:space="preserve"> </v>
          </cell>
          <cell r="N2979">
            <v>0</v>
          </cell>
          <cell r="O2979" t="str">
            <v xml:space="preserve"> </v>
          </cell>
          <cell r="P2979">
            <v>0</v>
          </cell>
          <cell r="Q2979">
            <v>0</v>
          </cell>
          <cell r="R2979" t="str">
            <v xml:space="preserve"> </v>
          </cell>
          <cell r="S2979" t="str">
            <v xml:space="preserve"> </v>
          </cell>
        </row>
        <row r="2980">
          <cell r="B2980">
            <v>312765</v>
          </cell>
          <cell r="C2980" t="str">
            <v>TempRestFdsSJPHSCharCarefd</v>
          </cell>
          <cell r="D2980" t="str">
            <v>TempRestFd</v>
          </cell>
          <cell r="E2980">
            <v>367</v>
          </cell>
          <cell r="F2980" t="str">
            <v>A</v>
          </cell>
          <cell r="G2980" t="str">
            <v>Q</v>
          </cell>
          <cell r="H2980" t="str">
            <v>N</v>
          </cell>
          <cell r="I2980" t="str">
            <v>LNA</v>
          </cell>
          <cell r="J2980">
            <v>0</v>
          </cell>
          <cell r="K2980">
            <v>0</v>
          </cell>
          <cell r="L2980" t="str">
            <v xml:space="preserve"> </v>
          </cell>
          <cell r="M2980" t="str">
            <v xml:space="preserve"> </v>
          </cell>
          <cell r="N2980">
            <v>0</v>
          </cell>
          <cell r="O2980" t="str">
            <v xml:space="preserve"> </v>
          </cell>
          <cell r="P2980">
            <v>0</v>
          </cell>
          <cell r="Q2980">
            <v>0</v>
          </cell>
          <cell r="R2980" t="str">
            <v xml:space="preserve"> </v>
          </cell>
          <cell r="S2980" t="str">
            <v xml:space="preserve"> </v>
          </cell>
        </row>
        <row r="2981">
          <cell r="B2981">
            <v>312770</v>
          </cell>
          <cell r="C2981" t="str">
            <v>TempRestFdsSkillsSimulEDCtr</v>
          </cell>
          <cell r="D2981" t="str">
            <v>TempRestFd</v>
          </cell>
          <cell r="E2981">
            <v>367</v>
          </cell>
          <cell r="F2981" t="str">
            <v>A</v>
          </cell>
          <cell r="G2981" t="str">
            <v>Q</v>
          </cell>
          <cell r="H2981" t="str">
            <v>N</v>
          </cell>
          <cell r="I2981" t="str">
            <v>LNA</v>
          </cell>
          <cell r="J2981">
            <v>0</v>
          </cell>
          <cell r="K2981">
            <v>0</v>
          </cell>
          <cell r="L2981" t="str">
            <v xml:space="preserve"> </v>
          </cell>
          <cell r="M2981" t="str">
            <v xml:space="preserve"> </v>
          </cell>
          <cell r="N2981">
            <v>0</v>
          </cell>
          <cell r="O2981" t="str">
            <v xml:space="preserve"> </v>
          </cell>
          <cell r="P2981">
            <v>0</v>
          </cell>
          <cell r="Q2981">
            <v>0</v>
          </cell>
          <cell r="R2981" t="str">
            <v xml:space="preserve"> </v>
          </cell>
          <cell r="S2981" t="str">
            <v xml:space="preserve"> </v>
          </cell>
        </row>
        <row r="2982">
          <cell r="B2982">
            <v>312775</v>
          </cell>
          <cell r="C2982" t="str">
            <v>TmpRstrFdsSomaneticsoximetersc</v>
          </cell>
          <cell r="D2982" t="str">
            <v>TmpRstrFds</v>
          </cell>
          <cell r="E2982">
            <v>367</v>
          </cell>
          <cell r="F2982" t="str">
            <v>A</v>
          </cell>
          <cell r="G2982" t="str">
            <v>Q</v>
          </cell>
          <cell r="H2982" t="str">
            <v>N</v>
          </cell>
          <cell r="I2982" t="str">
            <v>LNA</v>
          </cell>
          <cell r="J2982">
            <v>0</v>
          </cell>
          <cell r="K2982">
            <v>0</v>
          </cell>
          <cell r="L2982" t="str">
            <v xml:space="preserve"> </v>
          </cell>
          <cell r="M2982" t="str">
            <v xml:space="preserve"> </v>
          </cell>
          <cell r="N2982">
            <v>0</v>
          </cell>
          <cell r="O2982" t="str">
            <v xml:space="preserve"> </v>
          </cell>
          <cell r="P2982">
            <v>0</v>
          </cell>
          <cell r="Q2982">
            <v>0</v>
          </cell>
          <cell r="R2982" t="str">
            <v xml:space="preserve"> </v>
          </cell>
          <cell r="S2982" t="str">
            <v xml:space="preserve"> </v>
          </cell>
        </row>
        <row r="2983">
          <cell r="B2983">
            <v>312780</v>
          </cell>
          <cell r="C2983" t="str">
            <v>TmpRstrFdsSouthfieldTrnsfrmtnp</v>
          </cell>
          <cell r="D2983" t="str">
            <v>TmpRstrFds</v>
          </cell>
          <cell r="E2983">
            <v>367</v>
          </cell>
          <cell r="F2983" t="str">
            <v>A</v>
          </cell>
          <cell r="G2983" t="str">
            <v>Q</v>
          </cell>
          <cell r="H2983" t="str">
            <v>N</v>
          </cell>
          <cell r="I2983" t="str">
            <v>LNA</v>
          </cell>
          <cell r="J2983">
            <v>0</v>
          </cell>
          <cell r="K2983">
            <v>0</v>
          </cell>
          <cell r="L2983" t="str">
            <v xml:space="preserve"> </v>
          </cell>
          <cell r="M2983" t="str">
            <v xml:space="preserve"> </v>
          </cell>
          <cell r="N2983">
            <v>0</v>
          </cell>
          <cell r="O2983" t="str">
            <v xml:space="preserve"> </v>
          </cell>
          <cell r="P2983">
            <v>0</v>
          </cell>
          <cell r="Q2983">
            <v>0</v>
          </cell>
          <cell r="R2983" t="str">
            <v xml:space="preserve"> </v>
          </cell>
          <cell r="S2983" t="str">
            <v xml:space="preserve"> </v>
          </cell>
        </row>
        <row r="2984">
          <cell r="B2984">
            <v>312785</v>
          </cell>
          <cell r="C2984" t="str">
            <v>TempRestFdsSpecialEventPledges</v>
          </cell>
          <cell r="D2984" t="str">
            <v>TempRestFd</v>
          </cell>
          <cell r="E2984">
            <v>367</v>
          </cell>
          <cell r="F2984" t="str">
            <v>A</v>
          </cell>
          <cell r="G2984" t="str">
            <v>Q</v>
          </cell>
          <cell r="H2984" t="str">
            <v>N</v>
          </cell>
          <cell r="I2984" t="str">
            <v>LNA</v>
          </cell>
          <cell r="J2984">
            <v>0</v>
          </cell>
          <cell r="K2984">
            <v>0</v>
          </cell>
          <cell r="L2984" t="str">
            <v xml:space="preserve"> </v>
          </cell>
          <cell r="M2984" t="str">
            <v xml:space="preserve"> </v>
          </cell>
          <cell r="N2984">
            <v>0</v>
          </cell>
          <cell r="O2984" t="str">
            <v xml:space="preserve"> </v>
          </cell>
          <cell r="P2984">
            <v>0</v>
          </cell>
          <cell r="Q2984">
            <v>0</v>
          </cell>
          <cell r="R2984" t="str">
            <v xml:space="preserve"> </v>
          </cell>
          <cell r="S2984" t="str">
            <v xml:space="preserve"> </v>
          </cell>
        </row>
        <row r="2985">
          <cell r="B2985">
            <v>312790</v>
          </cell>
          <cell r="C2985" t="str">
            <v>TempRestFdsSRCommAnnualAppeal</v>
          </cell>
          <cell r="D2985" t="str">
            <v>TempRestFd</v>
          </cell>
          <cell r="E2985">
            <v>367</v>
          </cell>
          <cell r="F2985" t="str">
            <v>A</v>
          </cell>
          <cell r="G2985" t="str">
            <v>Q</v>
          </cell>
          <cell r="H2985" t="str">
            <v>N</v>
          </cell>
          <cell r="I2985" t="str">
            <v>LNA</v>
          </cell>
          <cell r="J2985">
            <v>0</v>
          </cell>
          <cell r="K2985">
            <v>0</v>
          </cell>
          <cell r="L2985" t="str">
            <v xml:space="preserve"> </v>
          </cell>
          <cell r="M2985" t="str">
            <v xml:space="preserve"> </v>
          </cell>
          <cell r="N2985">
            <v>0</v>
          </cell>
          <cell r="O2985" t="str">
            <v xml:space="preserve"> </v>
          </cell>
          <cell r="P2985">
            <v>0</v>
          </cell>
          <cell r="Q2985">
            <v>0</v>
          </cell>
          <cell r="R2985" t="str">
            <v xml:space="preserve"> </v>
          </cell>
          <cell r="S2985" t="str">
            <v xml:space="preserve"> </v>
          </cell>
        </row>
        <row r="2986">
          <cell r="B2986">
            <v>312795</v>
          </cell>
          <cell r="C2986" t="str">
            <v>TempRestFdsStVDePaulHlthCarecl</v>
          </cell>
          <cell r="D2986" t="str">
            <v>TempRestFd</v>
          </cell>
          <cell r="E2986">
            <v>367</v>
          </cell>
          <cell r="F2986" t="str">
            <v>A</v>
          </cell>
          <cell r="G2986" t="str">
            <v>Q</v>
          </cell>
          <cell r="H2986" t="str">
            <v>N</v>
          </cell>
          <cell r="I2986" t="str">
            <v>LNA</v>
          </cell>
          <cell r="J2986">
            <v>0</v>
          </cell>
          <cell r="K2986">
            <v>0</v>
          </cell>
          <cell r="L2986" t="str">
            <v xml:space="preserve"> </v>
          </cell>
          <cell r="M2986" t="str">
            <v xml:space="preserve"> </v>
          </cell>
          <cell r="N2986">
            <v>0</v>
          </cell>
          <cell r="O2986" t="str">
            <v xml:space="preserve"> </v>
          </cell>
          <cell r="P2986">
            <v>0</v>
          </cell>
          <cell r="Q2986">
            <v>0</v>
          </cell>
          <cell r="R2986" t="str">
            <v xml:space="preserve"> </v>
          </cell>
          <cell r="S2986" t="str">
            <v xml:space="preserve"> </v>
          </cell>
        </row>
        <row r="2987">
          <cell r="B2987">
            <v>312800</v>
          </cell>
          <cell r="C2987" t="str">
            <v>TmpRstrFdsStAndrewSalilneUnder</v>
          </cell>
          <cell r="D2987" t="str">
            <v>TmpRstrFds</v>
          </cell>
          <cell r="E2987">
            <v>367</v>
          </cell>
          <cell r="F2987" t="str">
            <v>A</v>
          </cell>
          <cell r="G2987" t="str">
            <v>Q</v>
          </cell>
          <cell r="H2987" t="str">
            <v>N</v>
          </cell>
          <cell r="I2987" t="str">
            <v>LNA</v>
          </cell>
          <cell r="J2987">
            <v>0</v>
          </cell>
          <cell r="K2987">
            <v>0</v>
          </cell>
          <cell r="L2987" t="str">
            <v xml:space="preserve"> </v>
          </cell>
          <cell r="M2987" t="str">
            <v xml:space="preserve"> </v>
          </cell>
          <cell r="N2987">
            <v>0</v>
          </cell>
          <cell r="O2987" t="str">
            <v xml:space="preserve"> </v>
          </cell>
          <cell r="P2987">
            <v>0</v>
          </cell>
          <cell r="Q2987">
            <v>0</v>
          </cell>
          <cell r="R2987" t="str">
            <v xml:space="preserve"> </v>
          </cell>
          <cell r="S2987" t="str">
            <v xml:space="preserve"> </v>
          </cell>
        </row>
        <row r="2988">
          <cell r="B2988">
            <v>312805</v>
          </cell>
          <cell r="C2988" t="str">
            <v>TempRestFdsStaffContugEd</v>
          </cell>
          <cell r="D2988" t="str">
            <v>TempRestFd</v>
          </cell>
          <cell r="E2988">
            <v>367</v>
          </cell>
          <cell r="F2988" t="str">
            <v>A</v>
          </cell>
          <cell r="G2988" t="str">
            <v>Q</v>
          </cell>
          <cell r="H2988" t="str">
            <v>N</v>
          </cell>
          <cell r="I2988" t="str">
            <v>LNA</v>
          </cell>
          <cell r="J2988">
            <v>0</v>
          </cell>
          <cell r="K2988">
            <v>0</v>
          </cell>
          <cell r="L2988" t="str">
            <v xml:space="preserve"> </v>
          </cell>
          <cell r="M2988" t="str">
            <v xml:space="preserve"> </v>
          </cell>
          <cell r="N2988">
            <v>0</v>
          </cell>
          <cell r="O2988" t="str">
            <v xml:space="preserve"> </v>
          </cell>
          <cell r="P2988">
            <v>0</v>
          </cell>
          <cell r="Q2988">
            <v>0</v>
          </cell>
          <cell r="R2988" t="str">
            <v xml:space="preserve"> </v>
          </cell>
          <cell r="S2988" t="str">
            <v xml:space="preserve"> </v>
          </cell>
        </row>
        <row r="2989">
          <cell r="B2989">
            <v>312810</v>
          </cell>
          <cell r="C2989" t="str">
            <v>TmpRstrFdsStemCellTherCordBloo</v>
          </cell>
          <cell r="D2989" t="str">
            <v>TmpRstrFds</v>
          </cell>
          <cell r="E2989">
            <v>367</v>
          </cell>
          <cell r="F2989" t="str">
            <v>A</v>
          </cell>
          <cell r="G2989" t="str">
            <v>Q</v>
          </cell>
          <cell r="H2989" t="str">
            <v>N</v>
          </cell>
          <cell r="I2989" t="str">
            <v>LNA</v>
          </cell>
          <cell r="J2989">
            <v>0</v>
          </cell>
          <cell r="K2989">
            <v>0</v>
          </cell>
          <cell r="L2989" t="str">
            <v xml:space="preserve"> </v>
          </cell>
          <cell r="M2989" t="str">
            <v xml:space="preserve"> </v>
          </cell>
          <cell r="N2989">
            <v>0</v>
          </cell>
          <cell r="O2989" t="str">
            <v xml:space="preserve"> </v>
          </cell>
          <cell r="P2989">
            <v>0</v>
          </cell>
          <cell r="Q2989">
            <v>0</v>
          </cell>
          <cell r="R2989" t="str">
            <v xml:space="preserve"> </v>
          </cell>
          <cell r="S2989" t="str">
            <v xml:space="preserve"> </v>
          </cell>
        </row>
        <row r="2990">
          <cell r="B2990">
            <v>312815</v>
          </cell>
          <cell r="C2990" t="str">
            <v>TempRestFdsSternOrthoped fund</v>
          </cell>
          <cell r="D2990" t="str">
            <v>TempRestFd</v>
          </cell>
          <cell r="E2990">
            <v>367</v>
          </cell>
          <cell r="F2990" t="str">
            <v>A</v>
          </cell>
          <cell r="G2990" t="str">
            <v>Q</v>
          </cell>
          <cell r="H2990" t="str">
            <v>N</v>
          </cell>
          <cell r="I2990" t="str">
            <v>LNA</v>
          </cell>
          <cell r="J2990">
            <v>0</v>
          </cell>
          <cell r="K2990">
            <v>0</v>
          </cell>
          <cell r="L2990" t="str">
            <v xml:space="preserve"> </v>
          </cell>
          <cell r="M2990" t="str">
            <v xml:space="preserve"> </v>
          </cell>
          <cell r="N2990">
            <v>0</v>
          </cell>
          <cell r="O2990" t="str">
            <v xml:space="preserve"> </v>
          </cell>
          <cell r="P2990">
            <v>0</v>
          </cell>
          <cell r="Q2990">
            <v>0</v>
          </cell>
          <cell r="R2990" t="str">
            <v xml:space="preserve"> </v>
          </cell>
          <cell r="S2990" t="str">
            <v xml:space="preserve"> </v>
          </cell>
        </row>
        <row r="2991">
          <cell r="B2991">
            <v>312820</v>
          </cell>
          <cell r="C2991" t="str">
            <v>Temp Rest Fds Stoma Clinic</v>
          </cell>
          <cell r="D2991" t="str">
            <v>Temp Rest</v>
          </cell>
          <cell r="E2991">
            <v>367</v>
          </cell>
          <cell r="F2991" t="str">
            <v>A</v>
          </cell>
          <cell r="G2991" t="str">
            <v>Q</v>
          </cell>
          <cell r="H2991" t="str">
            <v>N</v>
          </cell>
          <cell r="I2991" t="str">
            <v>LNA</v>
          </cell>
          <cell r="J2991">
            <v>0</v>
          </cell>
          <cell r="K2991">
            <v>0</v>
          </cell>
          <cell r="L2991" t="str">
            <v xml:space="preserve"> </v>
          </cell>
          <cell r="M2991" t="str">
            <v xml:space="preserve"> </v>
          </cell>
          <cell r="N2991">
            <v>0</v>
          </cell>
          <cell r="O2991" t="str">
            <v xml:space="preserve"> </v>
          </cell>
          <cell r="P2991">
            <v>0</v>
          </cell>
          <cell r="Q2991">
            <v>0</v>
          </cell>
          <cell r="R2991" t="str">
            <v xml:space="preserve"> </v>
          </cell>
          <cell r="S2991" t="str">
            <v xml:space="preserve"> </v>
          </cell>
        </row>
        <row r="2992">
          <cell r="B2992">
            <v>312825</v>
          </cell>
          <cell r="C2992" t="str">
            <v>TempRestFdsSurgNeuorOrthoeduc</v>
          </cell>
          <cell r="D2992" t="str">
            <v>TempRestFd</v>
          </cell>
          <cell r="E2992">
            <v>367</v>
          </cell>
          <cell r="F2992" t="str">
            <v>A</v>
          </cell>
          <cell r="G2992" t="str">
            <v>Q</v>
          </cell>
          <cell r="H2992" t="str">
            <v>N</v>
          </cell>
          <cell r="I2992" t="str">
            <v>LNA</v>
          </cell>
          <cell r="J2992">
            <v>0</v>
          </cell>
          <cell r="K2992">
            <v>0</v>
          </cell>
          <cell r="L2992" t="str">
            <v xml:space="preserve"> </v>
          </cell>
          <cell r="M2992" t="str">
            <v xml:space="preserve"> </v>
          </cell>
          <cell r="N2992">
            <v>0</v>
          </cell>
          <cell r="O2992" t="str">
            <v xml:space="preserve"> </v>
          </cell>
          <cell r="P2992">
            <v>0</v>
          </cell>
          <cell r="Q2992">
            <v>0</v>
          </cell>
          <cell r="R2992" t="str">
            <v xml:space="preserve"> </v>
          </cell>
          <cell r="S2992" t="str">
            <v xml:space="preserve"> </v>
          </cell>
        </row>
        <row r="2993">
          <cell r="B2993">
            <v>312830</v>
          </cell>
          <cell r="C2993" t="str">
            <v>TempRestFdsSurgicalServcesFund</v>
          </cell>
          <cell r="D2993" t="str">
            <v>TempRestFd</v>
          </cell>
          <cell r="E2993">
            <v>367</v>
          </cell>
          <cell r="F2993" t="str">
            <v>A</v>
          </cell>
          <cell r="G2993" t="str">
            <v>Q</v>
          </cell>
          <cell r="H2993" t="str">
            <v>N</v>
          </cell>
          <cell r="I2993" t="str">
            <v>LNA</v>
          </cell>
          <cell r="J2993">
            <v>0</v>
          </cell>
          <cell r="K2993">
            <v>0</v>
          </cell>
          <cell r="L2993" t="str">
            <v xml:space="preserve"> </v>
          </cell>
          <cell r="M2993" t="str">
            <v xml:space="preserve"> </v>
          </cell>
          <cell r="N2993">
            <v>0</v>
          </cell>
          <cell r="O2993" t="str">
            <v xml:space="preserve"> </v>
          </cell>
          <cell r="P2993">
            <v>0</v>
          </cell>
          <cell r="Q2993">
            <v>0</v>
          </cell>
          <cell r="R2993" t="str">
            <v xml:space="preserve"> </v>
          </cell>
          <cell r="S2993" t="str">
            <v xml:space="preserve"> </v>
          </cell>
        </row>
        <row r="2994">
          <cell r="B2994">
            <v>312835</v>
          </cell>
          <cell r="C2994" t="str">
            <v>Temp Rest Fds TB Grant</v>
          </cell>
          <cell r="D2994" t="str">
            <v>Temp Rest</v>
          </cell>
          <cell r="E2994">
            <v>367</v>
          </cell>
          <cell r="F2994" t="str">
            <v>A</v>
          </cell>
          <cell r="G2994" t="str">
            <v>Q</v>
          </cell>
          <cell r="H2994" t="str">
            <v>N</v>
          </cell>
          <cell r="I2994" t="str">
            <v>LNA</v>
          </cell>
          <cell r="J2994">
            <v>0</v>
          </cell>
          <cell r="K2994">
            <v>0</v>
          </cell>
          <cell r="L2994" t="str">
            <v xml:space="preserve"> </v>
          </cell>
          <cell r="M2994" t="str">
            <v xml:space="preserve"> </v>
          </cell>
          <cell r="N2994">
            <v>0</v>
          </cell>
          <cell r="O2994" t="str">
            <v xml:space="preserve"> </v>
          </cell>
          <cell r="P2994">
            <v>0</v>
          </cell>
          <cell r="Q2994">
            <v>0</v>
          </cell>
          <cell r="R2994" t="str">
            <v xml:space="preserve"> </v>
          </cell>
          <cell r="S2994" t="str">
            <v xml:space="preserve"> </v>
          </cell>
        </row>
        <row r="2995">
          <cell r="B2995">
            <v>312840</v>
          </cell>
          <cell r="C2995" t="str">
            <v>TempRestFdsTacticalEmergMed</v>
          </cell>
          <cell r="D2995" t="str">
            <v>TempRestFd</v>
          </cell>
          <cell r="E2995">
            <v>367</v>
          </cell>
          <cell r="F2995" t="str">
            <v>A</v>
          </cell>
          <cell r="G2995" t="str">
            <v>Q</v>
          </cell>
          <cell r="H2995" t="str">
            <v>N</v>
          </cell>
          <cell r="I2995" t="str">
            <v>LNA</v>
          </cell>
          <cell r="J2995">
            <v>0</v>
          </cell>
          <cell r="K2995">
            <v>0</v>
          </cell>
          <cell r="L2995" t="str">
            <v xml:space="preserve"> </v>
          </cell>
          <cell r="M2995" t="str">
            <v xml:space="preserve"> </v>
          </cell>
          <cell r="N2995">
            <v>0</v>
          </cell>
          <cell r="O2995" t="str">
            <v xml:space="preserve"> </v>
          </cell>
          <cell r="P2995">
            <v>0</v>
          </cell>
          <cell r="Q2995">
            <v>0</v>
          </cell>
          <cell r="R2995" t="str">
            <v xml:space="preserve"> </v>
          </cell>
          <cell r="S2995" t="str">
            <v xml:space="preserve"> </v>
          </cell>
        </row>
        <row r="2996">
          <cell r="B2996">
            <v>312845</v>
          </cell>
          <cell r="C2996" t="str">
            <v>Temp Rest Fds Telemedicine</v>
          </cell>
          <cell r="D2996" t="str">
            <v>Temp Rest</v>
          </cell>
          <cell r="E2996">
            <v>367</v>
          </cell>
          <cell r="F2996" t="str">
            <v>A</v>
          </cell>
          <cell r="G2996" t="str">
            <v>Q</v>
          </cell>
          <cell r="H2996" t="str">
            <v>N</v>
          </cell>
          <cell r="I2996" t="str">
            <v>LNA</v>
          </cell>
          <cell r="J2996">
            <v>0</v>
          </cell>
          <cell r="K2996">
            <v>0</v>
          </cell>
          <cell r="L2996" t="str">
            <v xml:space="preserve"> </v>
          </cell>
          <cell r="M2996" t="str">
            <v xml:space="preserve"> </v>
          </cell>
          <cell r="N2996">
            <v>0</v>
          </cell>
          <cell r="O2996" t="str">
            <v xml:space="preserve"> </v>
          </cell>
          <cell r="P2996">
            <v>0</v>
          </cell>
          <cell r="Q2996">
            <v>0</v>
          </cell>
          <cell r="R2996" t="str">
            <v xml:space="preserve"> </v>
          </cell>
          <cell r="S2996" t="str">
            <v xml:space="preserve"> </v>
          </cell>
        </row>
        <row r="2997">
          <cell r="B2997">
            <v>312850</v>
          </cell>
          <cell r="C2997" t="str">
            <v>TempRestFdsTheaBowmanComHlCtr</v>
          </cell>
          <cell r="D2997" t="str">
            <v>TempRestFd</v>
          </cell>
          <cell r="E2997">
            <v>367</v>
          </cell>
          <cell r="F2997" t="str">
            <v>A</v>
          </cell>
          <cell r="G2997" t="str">
            <v>Q</v>
          </cell>
          <cell r="H2997" t="str">
            <v>N</v>
          </cell>
          <cell r="I2997" t="str">
            <v>LNA</v>
          </cell>
          <cell r="J2997">
            <v>0</v>
          </cell>
          <cell r="K2997">
            <v>0</v>
          </cell>
          <cell r="L2997" t="str">
            <v xml:space="preserve"> </v>
          </cell>
          <cell r="M2997" t="str">
            <v xml:space="preserve"> </v>
          </cell>
          <cell r="N2997">
            <v>0</v>
          </cell>
          <cell r="O2997" t="str">
            <v xml:space="preserve"> </v>
          </cell>
          <cell r="P2997">
            <v>0</v>
          </cell>
          <cell r="Q2997">
            <v>0</v>
          </cell>
          <cell r="R2997" t="str">
            <v xml:space="preserve"> </v>
          </cell>
          <cell r="S2997" t="str">
            <v xml:space="preserve"> </v>
          </cell>
        </row>
        <row r="2998">
          <cell r="B2998">
            <v>312855</v>
          </cell>
          <cell r="C2998" t="str">
            <v>TempRestFdsTheaBowmanUnsured</v>
          </cell>
          <cell r="D2998" t="str">
            <v>TempRestFd</v>
          </cell>
          <cell r="E2998">
            <v>367</v>
          </cell>
          <cell r="F2998" t="str">
            <v>A</v>
          </cell>
          <cell r="G2998" t="str">
            <v>Q</v>
          </cell>
          <cell r="H2998" t="str">
            <v>N</v>
          </cell>
          <cell r="I2998" t="str">
            <v>LNA</v>
          </cell>
          <cell r="J2998">
            <v>0</v>
          </cell>
          <cell r="K2998">
            <v>0</v>
          </cell>
          <cell r="L2998" t="str">
            <v xml:space="preserve"> </v>
          </cell>
          <cell r="M2998" t="str">
            <v xml:space="preserve"> </v>
          </cell>
          <cell r="N2998">
            <v>0</v>
          </cell>
          <cell r="O2998" t="str">
            <v xml:space="preserve"> </v>
          </cell>
          <cell r="P2998">
            <v>0</v>
          </cell>
          <cell r="Q2998">
            <v>0</v>
          </cell>
          <cell r="R2998" t="str">
            <v xml:space="preserve"> </v>
          </cell>
          <cell r="S2998" t="str">
            <v xml:space="preserve"> </v>
          </cell>
        </row>
        <row r="2999">
          <cell r="B2999">
            <v>312860</v>
          </cell>
          <cell r="C2999" t="str">
            <v>TmpRstrFdsTherapyfacildogprgfd</v>
          </cell>
          <cell r="D2999" t="str">
            <v>TmpRstrFds</v>
          </cell>
          <cell r="E2999">
            <v>367</v>
          </cell>
          <cell r="F2999" t="str">
            <v>A</v>
          </cell>
          <cell r="G2999" t="str">
            <v>Q</v>
          </cell>
          <cell r="H2999" t="str">
            <v>N</v>
          </cell>
          <cell r="I2999" t="str">
            <v>LNA</v>
          </cell>
          <cell r="J2999">
            <v>0</v>
          </cell>
          <cell r="K2999">
            <v>0</v>
          </cell>
          <cell r="L2999" t="str">
            <v xml:space="preserve"> </v>
          </cell>
          <cell r="M2999" t="str">
            <v xml:space="preserve"> </v>
          </cell>
          <cell r="N2999">
            <v>0</v>
          </cell>
          <cell r="O2999" t="str">
            <v xml:space="preserve"> </v>
          </cell>
          <cell r="P2999">
            <v>0</v>
          </cell>
          <cell r="Q2999">
            <v>0</v>
          </cell>
          <cell r="R2999" t="str">
            <v xml:space="preserve"> </v>
          </cell>
          <cell r="S2999" t="str">
            <v xml:space="preserve"> </v>
          </cell>
        </row>
        <row r="3000">
          <cell r="B3000">
            <v>312865</v>
          </cell>
          <cell r="C3000" t="str">
            <v>Temp Rest Fds TLC</v>
          </cell>
          <cell r="D3000" t="str">
            <v>Temp Rest</v>
          </cell>
          <cell r="E3000">
            <v>367</v>
          </cell>
          <cell r="F3000" t="str">
            <v>A</v>
          </cell>
          <cell r="G3000" t="str">
            <v>Q</v>
          </cell>
          <cell r="H3000" t="str">
            <v>N</v>
          </cell>
          <cell r="I3000" t="str">
            <v>LNA</v>
          </cell>
          <cell r="J3000">
            <v>0</v>
          </cell>
          <cell r="K3000">
            <v>0</v>
          </cell>
          <cell r="L3000" t="str">
            <v xml:space="preserve"> </v>
          </cell>
          <cell r="M3000" t="str">
            <v xml:space="preserve"> </v>
          </cell>
          <cell r="N3000">
            <v>0</v>
          </cell>
          <cell r="O3000" t="str">
            <v xml:space="preserve"> </v>
          </cell>
          <cell r="P3000">
            <v>0</v>
          </cell>
          <cell r="Q3000">
            <v>0</v>
          </cell>
          <cell r="R3000" t="str">
            <v xml:space="preserve"> </v>
          </cell>
          <cell r="S3000" t="str">
            <v xml:space="preserve"> </v>
          </cell>
        </row>
        <row r="3001">
          <cell r="B3001">
            <v>312870</v>
          </cell>
          <cell r="C3001" t="str">
            <v>Temp Rest Fds Transplant</v>
          </cell>
          <cell r="D3001" t="str">
            <v>Temp Rest</v>
          </cell>
          <cell r="E3001">
            <v>367</v>
          </cell>
          <cell r="F3001" t="str">
            <v>A</v>
          </cell>
          <cell r="G3001" t="str">
            <v>Q</v>
          </cell>
          <cell r="H3001" t="str">
            <v>N</v>
          </cell>
          <cell r="I3001" t="str">
            <v>LNA</v>
          </cell>
          <cell r="J3001">
            <v>0</v>
          </cell>
          <cell r="K3001">
            <v>0</v>
          </cell>
          <cell r="L3001" t="str">
            <v xml:space="preserve"> </v>
          </cell>
          <cell r="M3001" t="str">
            <v xml:space="preserve"> </v>
          </cell>
          <cell r="N3001">
            <v>0</v>
          </cell>
          <cell r="O3001" t="str">
            <v xml:space="preserve"> </v>
          </cell>
          <cell r="P3001">
            <v>0</v>
          </cell>
          <cell r="Q3001">
            <v>0</v>
          </cell>
          <cell r="R3001" t="str">
            <v xml:space="preserve"> </v>
          </cell>
          <cell r="S3001" t="str">
            <v xml:space="preserve"> </v>
          </cell>
        </row>
        <row r="3002">
          <cell r="B3002">
            <v>312875</v>
          </cell>
          <cell r="C3002" t="str">
            <v>Temp Rest Fds Tree of Hope</v>
          </cell>
          <cell r="D3002" t="str">
            <v>Temp Rest</v>
          </cell>
          <cell r="E3002">
            <v>367</v>
          </cell>
          <cell r="F3002" t="str">
            <v>A</v>
          </cell>
          <cell r="G3002" t="str">
            <v>Q</v>
          </cell>
          <cell r="H3002" t="str">
            <v>N</v>
          </cell>
          <cell r="I3002" t="str">
            <v>LNA</v>
          </cell>
          <cell r="J3002">
            <v>0</v>
          </cell>
          <cell r="K3002">
            <v>0</v>
          </cell>
          <cell r="L3002" t="str">
            <v xml:space="preserve"> </v>
          </cell>
          <cell r="M3002" t="str">
            <v xml:space="preserve"> </v>
          </cell>
          <cell r="N3002">
            <v>0</v>
          </cell>
          <cell r="O3002" t="str">
            <v xml:space="preserve"> </v>
          </cell>
          <cell r="P3002">
            <v>0</v>
          </cell>
          <cell r="Q3002">
            <v>0</v>
          </cell>
          <cell r="R3002" t="str">
            <v xml:space="preserve"> </v>
          </cell>
          <cell r="S3002" t="str">
            <v xml:space="preserve"> </v>
          </cell>
        </row>
        <row r="3003">
          <cell r="B3003">
            <v>312880</v>
          </cell>
          <cell r="C3003" t="str">
            <v>Temp Rest Fds Tune Up</v>
          </cell>
          <cell r="D3003" t="str">
            <v>Temp Rest</v>
          </cell>
          <cell r="E3003">
            <v>367</v>
          </cell>
          <cell r="F3003" t="str">
            <v>A</v>
          </cell>
          <cell r="G3003" t="str">
            <v>Q</v>
          </cell>
          <cell r="H3003" t="str">
            <v>N</v>
          </cell>
          <cell r="I3003" t="str">
            <v>LNA</v>
          </cell>
          <cell r="J3003">
            <v>0</v>
          </cell>
          <cell r="K3003">
            <v>0</v>
          </cell>
          <cell r="L3003" t="str">
            <v xml:space="preserve"> </v>
          </cell>
          <cell r="M3003" t="str">
            <v xml:space="preserve"> </v>
          </cell>
          <cell r="N3003">
            <v>0</v>
          </cell>
          <cell r="O3003" t="str">
            <v xml:space="preserve"> </v>
          </cell>
          <cell r="P3003">
            <v>0</v>
          </cell>
          <cell r="Q3003">
            <v>0</v>
          </cell>
          <cell r="R3003" t="str">
            <v xml:space="preserve"> </v>
          </cell>
          <cell r="S3003" t="str">
            <v xml:space="preserve"> </v>
          </cell>
        </row>
        <row r="3004">
          <cell r="B3004">
            <v>312885</v>
          </cell>
          <cell r="C3004" t="str">
            <v>Temp Rest Fds Unallocated t c</v>
          </cell>
          <cell r="D3004" t="str">
            <v>Temp Rest</v>
          </cell>
          <cell r="E3004">
            <v>367</v>
          </cell>
          <cell r="F3004" t="str">
            <v>A</v>
          </cell>
          <cell r="G3004" t="str">
            <v>Q</v>
          </cell>
          <cell r="H3004" t="str">
            <v>N</v>
          </cell>
          <cell r="I3004" t="str">
            <v>LNA</v>
          </cell>
          <cell r="J3004">
            <v>0</v>
          </cell>
          <cell r="K3004">
            <v>0</v>
          </cell>
          <cell r="L3004" t="str">
            <v xml:space="preserve"> </v>
          </cell>
          <cell r="M3004" t="str">
            <v xml:space="preserve"> </v>
          </cell>
          <cell r="N3004">
            <v>0</v>
          </cell>
          <cell r="O3004" t="str">
            <v xml:space="preserve"> </v>
          </cell>
          <cell r="P3004">
            <v>0</v>
          </cell>
          <cell r="Q3004">
            <v>0</v>
          </cell>
          <cell r="R3004" t="str">
            <v xml:space="preserve"> </v>
          </cell>
          <cell r="S3004" t="str">
            <v xml:space="preserve"> </v>
          </cell>
        </row>
        <row r="3005">
          <cell r="B3005">
            <v>312895</v>
          </cell>
          <cell r="C3005" t="str">
            <v>TmpRstrFdsVanEslanderCancerCtr</v>
          </cell>
          <cell r="D3005" t="str">
            <v>TmpRstrFds</v>
          </cell>
          <cell r="E3005">
            <v>367</v>
          </cell>
          <cell r="F3005" t="str">
            <v>A</v>
          </cell>
          <cell r="G3005" t="str">
            <v>Q</v>
          </cell>
          <cell r="H3005" t="str">
            <v>N</v>
          </cell>
          <cell r="I3005" t="str">
            <v>LNA</v>
          </cell>
          <cell r="J3005">
            <v>0</v>
          </cell>
          <cell r="K3005">
            <v>0</v>
          </cell>
          <cell r="L3005" t="str">
            <v xml:space="preserve"> </v>
          </cell>
          <cell r="M3005" t="str">
            <v xml:space="preserve"> </v>
          </cell>
          <cell r="N3005">
            <v>0</v>
          </cell>
          <cell r="O3005" t="str">
            <v xml:space="preserve"> </v>
          </cell>
          <cell r="P3005">
            <v>0</v>
          </cell>
          <cell r="Q3005">
            <v>0</v>
          </cell>
          <cell r="R3005" t="str">
            <v xml:space="preserve"> </v>
          </cell>
          <cell r="S3005" t="str">
            <v xml:space="preserve"> </v>
          </cell>
        </row>
        <row r="3006">
          <cell r="B3006">
            <v>312900</v>
          </cell>
          <cell r="C3006" t="str">
            <v>TmpRstrFdsVascsurgclicalrsrchf</v>
          </cell>
          <cell r="D3006" t="str">
            <v>TmpRstrFds</v>
          </cell>
          <cell r="E3006">
            <v>367</v>
          </cell>
          <cell r="F3006" t="str">
            <v>A</v>
          </cell>
          <cell r="G3006" t="str">
            <v>Q</v>
          </cell>
          <cell r="H3006" t="str">
            <v>N</v>
          </cell>
          <cell r="I3006" t="str">
            <v>LNA</v>
          </cell>
          <cell r="J3006">
            <v>0</v>
          </cell>
          <cell r="K3006">
            <v>0</v>
          </cell>
          <cell r="L3006" t="str">
            <v xml:space="preserve"> </v>
          </cell>
          <cell r="M3006" t="str">
            <v xml:space="preserve"> </v>
          </cell>
          <cell r="N3006">
            <v>0</v>
          </cell>
          <cell r="O3006" t="str">
            <v xml:space="preserve"> </v>
          </cell>
          <cell r="P3006">
            <v>0</v>
          </cell>
          <cell r="Q3006">
            <v>0</v>
          </cell>
          <cell r="R3006" t="str">
            <v xml:space="preserve"> </v>
          </cell>
          <cell r="S3006" t="str">
            <v xml:space="preserve"> </v>
          </cell>
        </row>
        <row r="3007">
          <cell r="B3007">
            <v>312905</v>
          </cell>
          <cell r="C3007" t="str">
            <v>Temp Rest Fds VECC Adult Fund</v>
          </cell>
          <cell r="D3007" t="str">
            <v>Temp Rest</v>
          </cell>
          <cell r="E3007">
            <v>367</v>
          </cell>
          <cell r="F3007" t="str">
            <v>A</v>
          </cell>
          <cell r="G3007" t="str">
            <v>Q</v>
          </cell>
          <cell r="H3007" t="str">
            <v>N</v>
          </cell>
          <cell r="I3007" t="str">
            <v>LNA</v>
          </cell>
          <cell r="J3007">
            <v>0</v>
          </cell>
          <cell r="K3007">
            <v>0</v>
          </cell>
          <cell r="L3007" t="str">
            <v xml:space="preserve"> </v>
          </cell>
          <cell r="M3007" t="str">
            <v xml:space="preserve"> </v>
          </cell>
          <cell r="N3007">
            <v>0</v>
          </cell>
          <cell r="O3007" t="str">
            <v xml:space="preserve"> </v>
          </cell>
          <cell r="P3007">
            <v>0</v>
          </cell>
          <cell r="Q3007">
            <v>0</v>
          </cell>
          <cell r="R3007" t="str">
            <v xml:space="preserve"> </v>
          </cell>
          <cell r="S3007" t="str">
            <v xml:space="preserve"> </v>
          </cell>
        </row>
        <row r="3008">
          <cell r="B3008">
            <v>312910</v>
          </cell>
          <cell r="C3008" t="str">
            <v>TempRestFdsVECCBreastCenter</v>
          </cell>
          <cell r="D3008" t="str">
            <v>TempRestFd</v>
          </cell>
          <cell r="E3008">
            <v>367</v>
          </cell>
          <cell r="F3008" t="str">
            <v>A</v>
          </cell>
          <cell r="G3008" t="str">
            <v>Q</v>
          </cell>
          <cell r="H3008" t="str">
            <v>N</v>
          </cell>
          <cell r="I3008" t="str">
            <v>LNA</v>
          </cell>
          <cell r="J3008">
            <v>0</v>
          </cell>
          <cell r="K3008">
            <v>0</v>
          </cell>
          <cell r="L3008" t="str">
            <v xml:space="preserve"> </v>
          </cell>
          <cell r="M3008" t="str">
            <v xml:space="preserve"> </v>
          </cell>
          <cell r="N3008">
            <v>0</v>
          </cell>
          <cell r="O3008" t="str">
            <v xml:space="preserve"> </v>
          </cell>
          <cell r="P3008">
            <v>0</v>
          </cell>
          <cell r="Q3008">
            <v>0</v>
          </cell>
          <cell r="R3008" t="str">
            <v xml:space="preserve"> </v>
          </cell>
          <cell r="S3008" t="str">
            <v xml:space="preserve"> </v>
          </cell>
        </row>
        <row r="3009">
          <cell r="B3009">
            <v>312915</v>
          </cell>
          <cell r="C3009" t="str">
            <v>TempRestFdsVECCCareNeedyPts</v>
          </cell>
          <cell r="D3009" t="str">
            <v>TempRestFd</v>
          </cell>
          <cell r="E3009">
            <v>367</v>
          </cell>
          <cell r="F3009" t="str">
            <v>A</v>
          </cell>
          <cell r="G3009" t="str">
            <v>Q</v>
          </cell>
          <cell r="H3009" t="str">
            <v>N</v>
          </cell>
          <cell r="I3009" t="str">
            <v>LNA</v>
          </cell>
          <cell r="J3009">
            <v>0</v>
          </cell>
          <cell r="K3009">
            <v>0</v>
          </cell>
          <cell r="L3009" t="str">
            <v xml:space="preserve"> </v>
          </cell>
          <cell r="M3009" t="str">
            <v xml:space="preserve"> </v>
          </cell>
          <cell r="N3009">
            <v>0</v>
          </cell>
          <cell r="O3009" t="str">
            <v xml:space="preserve"> </v>
          </cell>
          <cell r="P3009">
            <v>0</v>
          </cell>
          <cell r="Q3009">
            <v>0</v>
          </cell>
          <cell r="R3009" t="str">
            <v xml:space="preserve"> </v>
          </cell>
          <cell r="S3009" t="str">
            <v xml:space="preserve"> </v>
          </cell>
        </row>
        <row r="3010">
          <cell r="B3010">
            <v>312920</v>
          </cell>
          <cell r="C3010" t="str">
            <v>Temp Rest Fds VECC Champs Life</v>
          </cell>
          <cell r="D3010" t="str">
            <v>Temp Rest</v>
          </cell>
          <cell r="E3010">
            <v>367</v>
          </cell>
          <cell r="F3010" t="str">
            <v>A</v>
          </cell>
          <cell r="G3010" t="str">
            <v>Q</v>
          </cell>
          <cell r="H3010" t="str">
            <v>N</v>
          </cell>
          <cell r="I3010" t="str">
            <v>LNA</v>
          </cell>
          <cell r="J3010">
            <v>0</v>
          </cell>
          <cell r="K3010">
            <v>0</v>
          </cell>
          <cell r="L3010" t="str">
            <v xml:space="preserve"> </v>
          </cell>
          <cell r="M3010" t="str">
            <v xml:space="preserve"> </v>
          </cell>
          <cell r="N3010">
            <v>0</v>
          </cell>
          <cell r="O3010" t="str">
            <v xml:space="preserve"> </v>
          </cell>
          <cell r="P3010">
            <v>0</v>
          </cell>
          <cell r="Q3010">
            <v>0</v>
          </cell>
          <cell r="R3010" t="str">
            <v xml:space="preserve"> </v>
          </cell>
          <cell r="S3010" t="str">
            <v xml:space="preserve"> </v>
          </cell>
        </row>
        <row r="3011">
          <cell r="B3011">
            <v>312925</v>
          </cell>
          <cell r="C3011" t="str">
            <v>Temp Rest Fds VECC Healg Arts</v>
          </cell>
          <cell r="D3011" t="str">
            <v>Temp Rest</v>
          </cell>
          <cell r="E3011">
            <v>367</v>
          </cell>
          <cell r="F3011" t="str">
            <v>A</v>
          </cell>
          <cell r="G3011" t="str">
            <v>Q</v>
          </cell>
          <cell r="H3011" t="str">
            <v>N</v>
          </cell>
          <cell r="I3011" t="str">
            <v>LNA</v>
          </cell>
          <cell r="J3011">
            <v>0</v>
          </cell>
          <cell r="K3011">
            <v>0</v>
          </cell>
          <cell r="L3011" t="str">
            <v xml:space="preserve"> </v>
          </cell>
          <cell r="M3011" t="str">
            <v xml:space="preserve"> </v>
          </cell>
          <cell r="N3011">
            <v>0</v>
          </cell>
          <cell r="O3011" t="str">
            <v xml:space="preserve"> </v>
          </cell>
          <cell r="P3011">
            <v>0</v>
          </cell>
          <cell r="Q3011">
            <v>0</v>
          </cell>
          <cell r="R3011" t="str">
            <v xml:space="preserve"> </v>
          </cell>
          <cell r="S3011" t="str">
            <v xml:space="preserve"> </v>
          </cell>
        </row>
        <row r="3012">
          <cell r="B3012">
            <v>312930</v>
          </cell>
          <cell r="C3012" t="str">
            <v>TempRestFdsVECCLymphomaRes</v>
          </cell>
          <cell r="D3012" t="str">
            <v>TempRestFd</v>
          </cell>
          <cell r="E3012">
            <v>367</v>
          </cell>
          <cell r="F3012" t="str">
            <v>A</v>
          </cell>
          <cell r="G3012" t="str">
            <v>Q</v>
          </cell>
          <cell r="H3012" t="str">
            <v>N</v>
          </cell>
          <cell r="I3012" t="str">
            <v>LNA</v>
          </cell>
          <cell r="J3012">
            <v>0</v>
          </cell>
          <cell r="K3012">
            <v>0</v>
          </cell>
          <cell r="L3012" t="str">
            <v xml:space="preserve"> </v>
          </cell>
          <cell r="M3012" t="str">
            <v xml:space="preserve"> </v>
          </cell>
          <cell r="N3012">
            <v>0</v>
          </cell>
          <cell r="O3012" t="str">
            <v xml:space="preserve"> </v>
          </cell>
          <cell r="P3012">
            <v>0</v>
          </cell>
          <cell r="Q3012">
            <v>0</v>
          </cell>
          <cell r="R3012" t="str">
            <v xml:space="preserve"> </v>
          </cell>
          <cell r="S3012" t="str">
            <v xml:space="preserve"> </v>
          </cell>
        </row>
        <row r="3013">
          <cell r="B3013">
            <v>312935</v>
          </cell>
          <cell r="C3013" t="str">
            <v>TempRestFdsVECCPediatricBone</v>
          </cell>
          <cell r="D3013" t="str">
            <v>TempRestFd</v>
          </cell>
          <cell r="E3013">
            <v>367</v>
          </cell>
          <cell r="F3013" t="str">
            <v>A</v>
          </cell>
          <cell r="G3013" t="str">
            <v>Q</v>
          </cell>
          <cell r="H3013" t="str">
            <v>N</v>
          </cell>
          <cell r="I3013" t="str">
            <v>LNA</v>
          </cell>
          <cell r="J3013">
            <v>0</v>
          </cell>
          <cell r="K3013">
            <v>0</v>
          </cell>
          <cell r="L3013" t="str">
            <v xml:space="preserve"> </v>
          </cell>
          <cell r="M3013" t="str">
            <v xml:space="preserve"> </v>
          </cell>
          <cell r="N3013">
            <v>0</v>
          </cell>
          <cell r="O3013" t="str">
            <v xml:space="preserve"> </v>
          </cell>
          <cell r="P3013">
            <v>0</v>
          </cell>
          <cell r="Q3013">
            <v>0</v>
          </cell>
          <cell r="R3013" t="str">
            <v xml:space="preserve"> </v>
          </cell>
          <cell r="S3013" t="str">
            <v xml:space="preserve"> </v>
          </cell>
        </row>
        <row r="3014">
          <cell r="B3014">
            <v>312940</v>
          </cell>
          <cell r="C3014" t="str">
            <v>TempRestFdsVECCSupportSvcs</v>
          </cell>
          <cell r="D3014" t="str">
            <v>TempRestFd</v>
          </cell>
          <cell r="E3014">
            <v>367</v>
          </cell>
          <cell r="F3014" t="str">
            <v>A</v>
          </cell>
          <cell r="G3014" t="str">
            <v>Q</v>
          </cell>
          <cell r="H3014" t="str">
            <v>N</v>
          </cell>
          <cell r="I3014" t="str">
            <v>LNA</v>
          </cell>
          <cell r="J3014">
            <v>0</v>
          </cell>
          <cell r="K3014">
            <v>0</v>
          </cell>
          <cell r="L3014" t="str">
            <v xml:space="preserve"> </v>
          </cell>
          <cell r="M3014" t="str">
            <v xml:space="preserve"> </v>
          </cell>
          <cell r="N3014">
            <v>0</v>
          </cell>
          <cell r="O3014" t="str">
            <v xml:space="preserve"> </v>
          </cell>
          <cell r="P3014">
            <v>0</v>
          </cell>
          <cell r="Q3014">
            <v>0</v>
          </cell>
          <cell r="R3014" t="str">
            <v xml:space="preserve"> </v>
          </cell>
          <cell r="S3014" t="str">
            <v xml:space="preserve"> </v>
          </cell>
        </row>
        <row r="3015">
          <cell r="B3015">
            <v>312945</v>
          </cell>
          <cell r="C3015" t="str">
            <v>TempRestFdsWebberSuppSvcsFund</v>
          </cell>
          <cell r="D3015" t="str">
            <v>TempRestFd</v>
          </cell>
          <cell r="E3015">
            <v>367</v>
          </cell>
          <cell r="F3015" t="str">
            <v>A</v>
          </cell>
          <cell r="G3015" t="str">
            <v>Q</v>
          </cell>
          <cell r="H3015" t="str">
            <v>N</v>
          </cell>
          <cell r="I3015" t="str">
            <v>LNA</v>
          </cell>
          <cell r="J3015">
            <v>0</v>
          </cell>
          <cell r="K3015">
            <v>0</v>
          </cell>
          <cell r="L3015" t="str">
            <v xml:space="preserve"> </v>
          </cell>
          <cell r="M3015" t="str">
            <v xml:space="preserve"> </v>
          </cell>
          <cell r="N3015">
            <v>0</v>
          </cell>
          <cell r="O3015" t="str">
            <v xml:space="preserve"> </v>
          </cell>
          <cell r="P3015">
            <v>0</v>
          </cell>
          <cell r="Q3015">
            <v>0</v>
          </cell>
          <cell r="R3015" t="str">
            <v xml:space="preserve"> </v>
          </cell>
          <cell r="S3015" t="str">
            <v xml:space="preserve"> </v>
          </cell>
        </row>
        <row r="3016">
          <cell r="B3016">
            <v>312950</v>
          </cell>
          <cell r="C3016" t="str">
            <v>TempRestFdsWomensHalfwayHouse</v>
          </cell>
          <cell r="D3016" t="str">
            <v>TempRestFd</v>
          </cell>
          <cell r="E3016">
            <v>367</v>
          </cell>
          <cell r="F3016" t="str">
            <v>A</v>
          </cell>
          <cell r="G3016" t="str">
            <v>Q</v>
          </cell>
          <cell r="H3016" t="str">
            <v>N</v>
          </cell>
          <cell r="I3016" t="str">
            <v>LNA</v>
          </cell>
          <cell r="J3016">
            <v>0</v>
          </cell>
          <cell r="K3016">
            <v>0</v>
          </cell>
          <cell r="L3016" t="str">
            <v xml:space="preserve"> </v>
          </cell>
          <cell r="M3016" t="str">
            <v xml:space="preserve"> </v>
          </cell>
          <cell r="N3016">
            <v>0</v>
          </cell>
          <cell r="O3016" t="str">
            <v xml:space="preserve"> </v>
          </cell>
          <cell r="P3016">
            <v>0</v>
          </cell>
          <cell r="Q3016">
            <v>0</v>
          </cell>
          <cell r="R3016" t="str">
            <v xml:space="preserve"> </v>
          </cell>
          <cell r="S3016" t="str">
            <v xml:space="preserve"> </v>
          </cell>
        </row>
        <row r="3017">
          <cell r="B3017">
            <v>312955</v>
          </cell>
          <cell r="C3017" t="str">
            <v>TempRestFdsWomensHealthIssues</v>
          </cell>
          <cell r="D3017" t="str">
            <v>TempRestFd</v>
          </cell>
          <cell r="E3017">
            <v>367</v>
          </cell>
          <cell r="F3017" t="str">
            <v>A</v>
          </cell>
          <cell r="G3017" t="str">
            <v>Q</v>
          </cell>
          <cell r="H3017" t="str">
            <v>N</v>
          </cell>
          <cell r="I3017" t="str">
            <v>LNA</v>
          </cell>
          <cell r="J3017">
            <v>0</v>
          </cell>
          <cell r="K3017">
            <v>0</v>
          </cell>
          <cell r="L3017" t="str">
            <v xml:space="preserve"> </v>
          </cell>
          <cell r="M3017" t="str">
            <v xml:space="preserve"> </v>
          </cell>
          <cell r="N3017">
            <v>0</v>
          </cell>
          <cell r="O3017" t="str">
            <v xml:space="preserve"> </v>
          </cell>
          <cell r="P3017">
            <v>0</v>
          </cell>
          <cell r="Q3017">
            <v>0</v>
          </cell>
          <cell r="R3017" t="str">
            <v xml:space="preserve"> </v>
          </cell>
          <cell r="S3017" t="str">
            <v xml:space="preserve"> </v>
          </cell>
        </row>
        <row r="3018">
          <cell r="B3018">
            <v>312960</v>
          </cell>
          <cell r="C3018" t="str">
            <v>TempRestFdsWomensHealthSrvcs</v>
          </cell>
          <cell r="D3018" t="str">
            <v>TempRestFd</v>
          </cell>
          <cell r="E3018">
            <v>367</v>
          </cell>
          <cell r="F3018" t="str">
            <v>A</v>
          </cell>
          <cell r="G3018" t="str">
            <v>Q</v>
          </cell>
          <cell r="H3018" t="str">
            <v>N</v>
          </cell>
          <cell r="I3018" t="str">
            <v>LNA</v>
          </cell>
          <cell r="J3018">
            <v>0</v>
          </cell>
          <cell r="K3018">
            <v>0</v>
          </cell>
          <cell r="L3018" t="str">
            <v xml:space="preserve"> </v>
          </cell>
          <cell r="M3018" t="str">
            <v xml:space="preserve"> </v>
          </cell>
          <cell r="N3018">
            <v>0</v>
          </cell>
          <cell r="O3018" t="str">
            <v xml:space="preserve"> </v>
          </cell>
          <cell r="P3018">
            <v>0</v>
          </cell>
          <cell r="Q3018">
            <v>0</v>
          </cell>
          <cell r="R3018" t="str">
            <v xml:space="preserve"> </v>
          </cell>
          <cell r="S3018" t="str">
            <v xml:space="preserve"> </v>
          </cell>
        </row>
        <row r="3019">
          <cell r="B3019">
            <v>312965</v>
          </cell>
          <cell r="C3019" t="str">
            <v>TempRestFdsWomensSrvcsfund</v>
          </cell>
          <cell r="D3019" t="str">
            <v>TempRestFd</v>
          </cell>
          <cell r="E3019">
            <v>367</v>
          </cell>
          <cell r="F3019" t="str">
            <v>A</v>
          </cell>
          <cell r="G3019" t="str">
            <v>Q</v>
          </cell>
          <cell r="H3019" t="str">
            <v>N</v>
          </cell>
          <cell r="I3019" t="str">
            <v>LNA</v>
          </cell>
          <cell r="J3019">
            <v>0</v>
          </cell>
          <cell r="K3019">
            <v>0</v>
          </cell>
          <cell r="L3019" t="str">
            <v xml:space="preserve"> </v>
          </cell>
          <cell r="M3019" t="str">
            <v xml:space="preserve"> </v>
          </cell>
          <cell r="N3019">
            <v>0</v>
          </cell>
          <cell r="O3019" t="str">
            <v xml:space="preserve"> </v>
          </cell>
          <cell r="P3019">
            <v>0</v>
          </cell>
          <cell r="Q3019">
            <v>0</v>
          </cell>
          <cell r="R3019" t="str">
            <v xml:space="preserve"> </v>
          </cell>
          <cell r="S3019" t="str">
            <v xml:space="preserve"> </v>
          </cell>
        </row>
        <row r="3020">
          <cell r="B3020">
            <v>312970</v>
          </cell>
          <cell r="C3020" t="str">
            <v>TempRestFdsHospiceAnnualAppeal</v>
          </cell>
          <cell r="D3020" t="str">
            <v>TempRestFd</v>
          </cell>
          <cell r="E3020">
            <v>367</v>
          </cell>
          <cell r="F3020" t="str">
            <v>A</v>
          </cell>
          <cell r="G3020" t="str">
            <v>Q</v>
          </cell>
          <cell r="H3020" t="str">
            <v>N</v>
          </cell>
          <cell r="I3020" t="str">
            <v>LNA</v>
          </cell>
          <cell r="J3020">
            <v>0</v>
          </cell>
          <cell r="K3020">
            <v>0</v>
          </cell>
          <cell r="L3020" t="str">
            <v xml:space="preserve"> </v>
          </cell>
          <cell r="M3020" t="str">
            <v xml:space="preserve"> </v>
          </cell>
          <cell r="N3020">
            <v>0</v>
          </cell>
          <cell r="O3020" t="str">
            <v xml:space="preserve"> </v>
          </cell>
          <cell r="P3020">
            <v>0</v>
          </cell>
          <cell r="Q3020">
            <v>0</v>
          </cell>
          <cell r="R3020" t="str">
            <v xml:space="preserve"> </v>
          </cell>
          <cell r="S3020" t="str">
            <v xml:space="preserve"> </v>
          </cell>
        </row>
        <row r="3021">
          <cell r="B3021">
            <v>312975</v>
          </cell>
          <cell r="C3021" t="str">
            <v>Temp Rest Fds Reserve rest fds</v>
          </cell>
          <cell r="D3021" t="str">
            <v>Temp Rest</v>
          </cell>
          <cell r="E3021">
            <v>367</v>
          </cell>
          <cell r="F3021" t="str">
            <v>A</v>
          </cell>
          <cell r="G3021" t="str">
            <v>Q</v>
          </cell>
          <cell r="H3021" t="str">
            <v>N</v>
          </cell>
          <cell r="I3021" t="str">
            <v>LNA</v>
          </cell>
          <cell r="J3021">
            <v>0</v>
          </cell>
          <cell r="K3021">
            <v>0</v>
          </cell>
          <cell r="L3021" t="str">
            <v xml:space="preserve"> </v>
          </cell>
          <cell r="M3021" t="str">
            <v xml:space="preserve"> </v>
          </cell>
          <cell r="N3021">
            <v>0</v>
          </cell>
          <cell r="O3021" t="str">
            <v xml:space="preserve"> </v>
          </cell>
          <cell r="P3021">
            <v>0</v>
          </cell>
          <cell r="Q3021">
            <v>0</v>
          </cell>
          <cell r="R3021" t="str">
            <v xml:space="preserve"> </v>
          </cell>
          <cell r="S3021" t="str">
            <v xml:space="preserve"> </v>
          </cell>
        </row>
        <row r="3022">
          <cell r="B3022">
            <v>312980</v>
          </cell>
          <cell r="C3022" t="str">
            <v>TempRestFdsSHPHSOncologyCOEfd</v>
          </cell>
          <cell r="D3022" t="str">
            <v>TempRestFd</v>
          </cell>
          <cell r="E3022">
            <v>367</v>
          </cell>
          <cell r="F3022" t="str">
            <v>A</v>
          </cell>
          <cell r="G3022" t="str">
            <v>Q</v>
          </cell>
          <cell r="H3022" t="str">
            <v>N</v>
          </cell>
          <cell r="I3022" t="str">
            <v>LNA</v>
          </cell>
          <cell r="J3022">
            <v>0</v>
          </cell>
          <cell r="K3022">
            <v>0</v>
          </cell>
          <cell r="L3022" t="str">
            <v xml:space="preserve"> </v>
          </cell>
          <cell r="M3022" t="str">
            <v xml:space="preserve"> </v>
          </cell>
          <cell r="N3022">
            <v>0</v>
          </cell>
          <cell r="O3022" t="str">
            <v xml:space="preserve"> </v>
          </cell>
          <cell r="P3022">
            <v>0</v>
          </cell>
          <cell r="Q3022">
            <v>0</v>
          </cell>
          <cell r="R3022" t="str">
            <v xml:space="preserve"> </v>
          </cell>
          <cell r="S3022" t="str">
            <v xml:space="preserve"> </v>
          </cell>
        </row>
        <row r="3023">
          <cell r="B3023">
            <v>312985</v>
          </cell>
          <cell r="C3023" t="str">
            <v>TempRestrFundsCardiovasNetwrk</v>
          </cell>
          <cell r="D3023" t="str">
            <v>TempRestrF</v>
          </cell>
          <cell r="E3023">
            <v>367</v>
          </cell>
          <cell r="F3023" t="str">
            <v>A</v>
          </cell>
          <cell r="G3023" t="str">
            <v>Q</v>
          </cell>
          <cell r="H3023" t="str">
            <v>N</v>
          </cell>
          <cell r="I3023" t="str">
            <v>LNA</v>
          </cell>
          <cell r="J3023">
            <v>0</v>
          </cell>
          <cell r="K3023">
            <v>0</v>
          </cell>
          <cell r="L3023" t="str">
            <v xml:space="preserve"> </v>
          </cell>
          <cell r="M3023" t="str">
            <v xml:space="preserve"> </v>
          </cell>
          <cell r="N3023">
            <v>0</v>
          </cell>
          <cell r="O3023" t="str">
            <v xml:space="preserve"> </v>
          </cell>
          <cell r="P3023">
            <v>0</v>
          </cell>
          <cell r="Q3023">
            <v>0</v>
          </cell>
          <cell r="R3023" t="str">
            <v xml:space="preserve"> </v>
          </cell>
          <cell r="S3023" t="str">
            <v xml:space="preserve"> </v>
          </cell>
        </row>
        <row r="3024">
          <cell r="B3024">
            <v>312986</v>
          </cell>
          <cell r="C3024" t="str">
            <v>Unrestrict terest Foundation</v>
          </cell>
          <cell r="D3024" t="str">
            <v>Unrestrict</v>
          </cell>
          <cell r="E3024">
            <v>367</v>
          </cell>
          <cell r="F3024" t="str">
            <v>A</v>
          </cell>
          <cell r="G3024" t="str">
            <v>Q</v>
          </cell>
          <cell r="H3024" t="str">
            <v>N</v>
          </cell>
          <cell r="I3024" t="str">
            <v>LNA</v>
          </cell>
          <cell r="J3024">
            <v>0</v>
          </cell>
          <cell r="K3024">
            <v>0</v>
          </cell>
          <cell r="L3024" t="str">
            <v xml:space="preserve"> </v>
          </cell>
          <cell r="M3024" t="str">
            <v xml:space="preserve"> </v>
          </cell>
          <cell r="N3024">
            <v>0</v>
          </cell>
          <cell r="O3024" t="str">
            <v xml:space="preserve"> </v>
          </cell>
          <cell r="P3024">
            <v>0</v>
          </cell>
          <cell r="Q3024">
            <v>0</v>
          </cell>
          <cell r="R3024" t="str">
            <v xml:space="preserve"> </v>
          </cell>
          <cell r="S3024" t="str">
            <v xml:space="preserve"> </v>
          </cell>
        </row>
        <row r="3025">
          <cell r="B3025">
            <v>312990</v>
          </cell>
          <cell r="C3025" t="str">
            <v>TempRstrctRealizedGLNonHSD</v>
          </cell>
          <cell r="D3025" t="str">
            <v>TempRstrct</v>
          </cell>
          <cell r="E3025">
            <v>367</v>
          </cell>
          <cell r="F3025" t="str">
            <v>A</v>
          </cell>
          <cell r="G3025" t="str">
            <v>Q</v>
          </cell>
          <cell r="H3025" t="str">
            <v>N</v>
          </cell>
          <cell r="I3025" t="str">
            <v>LNA</v>
          </cell>
          <cell r="J3025">
            <v>0</v>
          </cell>
          <cell r="K3025">
            <v>0</v>
          </cell>
          <cell r="L3025" t="str">
            <v xml:space="preserve"> </v>
          </cell>
          <cell r="M3025" t="str">
            <v xml:space="preserve"> </v>
          </cell>
          <cell r="N3025">
            <v>0</v>
          </cell>
          <cell r="O3025" t="str">
            <v xml:space="preserve"> </v>
          </cell>
          <cell r="P3025">
            <v>0</v>
          </cell>
          <cell r="Q3025">
            <v>0</v>
          </cell>
          <cell r="R3025" t="str">
            <v xml:space="preserve"> </v>
          </cell>
          <cell r="S3025" t="str">
            <v xml:space="preserve"> </v>
          </cell>
        </row>
        <row r="3026">
          <cell r="B3026">
            <v>312991</v>
          </cell>
          <cell r="C3026" t="str">
            <v>TempRestReleasedOpCancerFund</v>
          </cell>
          <cell r="D3026" t="str">
            <v>TempRestRe</v>
          </cell>
          <cell r="E3026">
            <v>367</v>
          </cell>
          <cell r="F3026" t="str">
            <v>A</v>
          </cell>
          <cell r="G3026" t="str">
            <v>Q</v>
          </cell>
          <cell r="H3026" t="str">
            <v>N</v>
          </cell>
          <cell r="I3026" t="str">
            <v>LNA</v>
          </cell>
          <cell r="J3026">
            <v>0</v>
          </cell>
          <cell r="K3026">
            <v>0</v>
          </cell>
          <cell r="L3026" t="str">
            <v xml:space="preserve"> </v>
          </cell>
          <cell r="M3026" t="str">
            <v xml:space="preserve"> </v>
          </cell>
          <cell r="N3026">
            <v>0</v>
          </cell>
          <cell r="O3026" t="str">
            <v xml:space="preserve"> </v>
          </cell>
          <cell r="P3026">
            <v>0</v>
          </cell>
          <cell r="Q3026">
            <v>0</v>
          </cell>
          <cell r="R3026" t="str">
            <v xml:space="preserve"> </v>
          </cell>
          <cell r="S3026" t="str">
            <v xml:space="preserve"> </v>
          </cell>
        </row>
        <row r="3027">
          <cell r="B3027">
            <v>312992</v>
          </cell>
          <cell r="C3027" t="str">
            <v>TempRestReleasedOpEmpBenevolen</v>
          </cell>
          <cell r="D3027" t="str">
            <v>TempRestRe</v>
          </cell>
          <cell r="E3027">
            <v>367</v>
          </cell>
          <cell r="F3027" t="str">
            <v>A</v>
          </cell>
          <cell r="G3027" t="str">
            <v>Q</v>
          </cell>
          <cell r="H3027" t="str">
            <v>N</v>
          </cell>
          <cell r="I3027" t="str">
            <v>LNA</v>
          </cell>
          <cell r="J3027">
            <v>0</v>
          </cell>
          <cell r="K3027">
            <v>0</v>
          </cell>
          <cell r="L3027" t="str">
            <v xml:space="preserve"> </v>
          </cell>
          <cell r="M3027" t="str">
            <v xml:space="preserve"> </v>
          </cell>
          <cell r="N3027">
            <v>0</v>
          </cell>
          <cell r="O3027" t="str">
            <v xml:space="preserve"> </v>
          </cell>
          <cell r="P3027">
            <v>0</v>
          </cell>
          <cell r="Q3027">
            <v>0</v>
          </cell>
          <cell r="R3027" t="str">
            <v xml:space="preserve"> </v>
          </cell>
          <cell r="S3027" t="str">
            <v xml:space="preserve"> </v>
          </cell>
        </row>
        <row r="3028">
          <cell r="B3028">
            <v>312993</v>
          </cell>
          <cell r="C3028" t="str">
            <v>TempRestReleasedOperations</v>
          </cell>
          <cell r="D3028" t="str">
            <v>TempRestRe</v>
          </cell>
          <cell r="E3028">
            <v>367</v>
          </cell>
          <cell r="F3028" t="str">
            <v>A</v>
          </cell>
          <cell r="G3028" t="str">
            <v>Q</v>
          </cell>
          <cell r="H3028" t="str">
            <v>N</v>
          </cell>
          <cell r="I3028" t="str">
            <v>LNA</v>
          </cell>
          <cell r="J3028">
            <v>0</v>
          </cell>
          <cell r="K3028">
            <v>0</v>
          </cell>
          <cell r="L3028" t="str">
            <v xml:space="preserve"> </v>
          </cell>
          <cell r="M3028" t="str">
            <v xml:space="preserve"> </v>
          </cell>
          <cell r="N3028">
            <v>0</v>
          </cell>
          <cell r="O3028" t="str">
            <v xml:space="preserve"> </v>
          </cell>
          <cell r="P3028">
            <v>0</v>
          </cell>
          <cell r="Q3028">
            <v>0</v>
          </cell>
          <cell r="R3028" t="str">
            <v xml:space="preserve"> </v>
          </cell>
          <cell r="S3028" t="str">
            <v xml:space="preserve"> </v>
          </cell>
        </row>
        <row r="3029">
          <cell r="B3029">
            <v>312994</v>
          </cell>
          <cell r="C3029" t="str">
            <v>TempRestReleasedOpIndigentPatn</v>
          </cell>
          <cell r="D3029" t="str">
            <v>TempRestRe</v>
          </cell>
          <cell r="E3029">
            <v>367</v>
          </cell>
          <cell r="F3029" t="str">
            <v>A</v>
          </cell>
          <cell r="G3029" t="str">
            <v>Q</v>
          </cell>
          <cell r="H3029" t="str">
            <v>N</v>
          </cell>
          <cell r="I3029" t="str">
            <v>LNA</v>
          </cell>
          <cell r="J3029">
            <v>0</v>
          </cell>
          <cell r="K3029">
            <v>0</v>
          </cell>
          <cell r="L3029" t="str">
            <v xml:space="preserve"> </v>
          </cell>
          <cell r="M3029" t="str">
            <v xml:space="preserve"> </v>
          </cell>
          <cell r="N3029">
            <v>0</v>
          </cell>
          <cell r="O3029" t="str">
            <v xml:space="preserve"> </v>
          </cell>
          <cell r="P3029">
            <v>0</v>
          </cell>
          <cell r="Q3029">
            <v>0</v>
          </cell>
          <cell r="R3029" t="str">
            <v xml:space="preserve"> </v>
          </cell>
          <cell r="S3029" t="str">
            <v xml:space="preserve"> </v>
          </cell>
        </row>
        <row r="3030">
          <cell r="B3030">
            <v>312995</v>
          </cell>
          <cell r="C3030" t="str">
            <v>TempRestReleaseOpDispensryHope</v>
          </cell>
          <cell r="D3030" t="str">
            <v>TempRestRe</v>
          </cell>
          <cell r="E3030">
            <v>367</v>
          </cell>
          <cell r="F3030" t="str">
            <v>A</v>
          </cell>
          <cell r="G3030" t="str">
            <v>Q</v>
          </cell>
          <cell r="H3030" t="str">
            <v>N</v>
          </cell>
          <cell r="I3030" t="str">
            <v>LNA</v>
          </cell>
          <cell r="J3030">
            <v>0</v>
          </cell>
          <cell r="K3030">
            <v>0</v>
          </cell>
          <cell r="L3030" t="str">
            <v xml:space="preserve"> </v>
          </cell>
          <cell r="M3030" t="str">
            <v xml:space="preserve"> </v>
          </cell>
          <cell r="N3030">
            <v>0</v>
          </cell>
          <cell r="O3030" t="str">
            <v xml:space="preserve"> </v>
          </cell>
          <cell r="P3030">
            <v>0</v>
          </cell>
          <cell r="Q3030">
            <v>0</v>
          </cell>
          <cell r="R3030" t="str">
            <v xml:space="preserve"> </v>
          </cell>
          <cell r="S3030" t="str">
            <v xml:space="preserve"> </v>
          </cell>
        </row>
        <row r="3031">
          <cell r="B3031">
            <v>312996</v>
          </cell>
          <cell r="C3031" t="str">
            <v>TempRestReleaseOpLymphodemaFnd</v>
          </cell>
          <cell r="D3031" t="str">
            <v>TempRestRe</v>
          </cell>
          <cell r="E3031">
            <v>367</v>
          </cell>
          <cell r="F3031" t="str">
            <v>A</v>
          </cell>
          <cell r="G3031" t="str">
            <v>Q</v>
          </cell>
          <cell r="H3031" t="str">
            <v>N</v>
          </cell>
          <cell r="I3031" t="str">
            <v>LNA</v>
          </cell>
          <cell r="J3031">
            <v>0</v>
          </cell>
          <cell r="K3031">
            <v>0</v>
          </cell>
          <cell r="L3031" t="str">
            <v xml:space="preserve"> </v>
          </cell>
          <cell r="M3031" t="str">
            <v xml:space="preserve"> </v>
          </cell>
          <cell r="N3031">
            <v>0</v>
          </cell>
          <cell r="O3031" t="str">
            <v xml:space="preserve"> </v>
          </cell>
          <cell r="P3031">
            <v>0</v>
          </cell>
          <cell r="Q3031">
            <v>0</v>
          </cell>
          <cell r="R3031" t="str">
            <v xml:space="preserve"> </v>
          </cell>
          <cell r="S3031" t="str">
            <v xml:space="preserve"> </v>
          </cell>
        </row>
        <row r="3032">
          <cell r="B3032">
            <v>312997</v>
          </cell>
          <cell r="C3032" t="str">
            <v>TempRestFndDon digent Patients</v>
          </cell>
          <cell r="D3032" t="str">
            <v>TempRestFn</v>
          </cell>
          <cell r="E3032">
            <v>367</v>
          </cell>
          <cell r="F3032" t="str">
            <v>A</v>
          </cell>
          <cell r="G3032" t="str">
            <v>Q</v>
          </cell>
          <cell r="H3032" t="str">
            <v>N</v>
          </cell>
          <cell r="I3032" t="str">
            <v>LNA</v>
          </cell>
          <cell r="J3032">
            <v>0</v>
          </cell>
          <cell r="K3032">
            <v>0</v>
          </cell>
          <cell r="L3032" t="str">
            <v xml:space="preserve"> </v>
          </cell>
          <cell r="M3032" t="str">
            <v xml:space="preserve"> </v>
          </cell>
          <cell r="N3032">
            <v>0</v>
          </cell>
          <cell r="O3032" t="str">
            <v xml:space="preserve"> </v>
          </cell>
          <cell r="P3032">
            <v>0</v>
          </cell>
          <cell r="Q3032">
            <v>0</v>
          </cell>
          <cell r="R3032" t="str">
            <v xml:space="preserve"> </v>
          </cell>
          <cell r="S3032" t="str">
            <v xml:space="preserve"> </v>
          </cell>
        </row>
        <row r="3033">
          <cell r="B3033">
            <v>312998</v>
          </cell>
          <cell r="C3033" t="str">
            <v>TempRestFndDon Scholarship</v>
          </cell>
          <cell r="D3033" t="str">
            <v>TempRestFn</v>
          </cell>
          <cell r="E3033">
            <v>367</v>
          </cell>
          <cell r="F3033" t="str">
            <v>A</v>
          </cell>
          <cell r="G3033" t="str">
            <v>Q</v>
          </cell>
          <cell r="H3033" t="str">
            <v>N</v>
          </cell>
          <cell r="I3033" t="str">
            <v>LNA</v>
          </cell>
          <cell r="J3033">
            <v>0</v>
          </cell>
          <cell r="K3033">
            <v>0</v>
          </cell>
          <cell r="L3033" t="str">
            <v xml:space="preserve"> </v>
          </cell>
          <cell r="M3033" t="str">
            <v xml:space="preserve"> </v>
          </cell>
          <cell r="N3033">
            <v>0</v>
          </cell>
          <cell r="O3033" t="str">
            <v xml:space="preserve"> </v>
          </cell>
          <cell r="P3033">
            <v>0</v>
          </cell>
          <cell r="Q3033">
            <v>0</v>
          </cell>
          <cell r="R3033" t="str">
            <v xml:space="preserve"> </v>
          </cell>
          <cell r="S3033" t="str">
            <v xml:space="preserve"> </v>
          </cell>
        </row>
        <row r="3034">
          <cell r="B3034">
            <v>312999</v>
          </cell>
          <cell r="C3034" t="str">
            <v>TempRestFndDonAmbassadors</v>
          </cell>
          <cell r="D3034" t="str">
            <v>TempRestFn</v>
          </cell>
          <cell r="E3034">
            <v>367</v>
          </cell>
          <cell r="F3034" t="str">
            <v>A</v>
          </cell>
          <cell r="G3034" t="str">
            <v>Q</v>
          </cell>
          <cell r="H3034" t="str">
            <v>N</v>
          </cell>
          <cell r="I3034" t="str">
            <v>LNA</v>
          </cell>
          <cell r="J3034">
            <v>0</v>
          </cell>
          <cell r="K3034">
            <v>0</v>
          </cell>
          <cell r="L3034" t="str">
            <v xml:space="preserve"> </v>
          </cell>
          <cell r="M3034" t="str">
            <v xml:space="preserve"> </v>
          </cell>
          <cell r="N3034">
            <v>0</v>
          </cell>
          <cell r="O3034" t="str">
            <v xml:space="preserve"> </v>
          </cell>
          <cell r="P3034">
            <v>0</v>
          </cell>
          <cell r="Q3034">
            <v>0</v>
          </cell>
          <cell r="R3034" t="str">
            <v xml:space="preserve"> </v>
          </cell>
          <cell r="S3034" t="str">
            <v xml:space="preserve"> </v>
          </cell>
        </row>
        <row r="3035">
          <cell r="B3035">
            <v>313000</v>
          </cell>
          <cell r="C3035" t="str">
            <v>TempRestFndDonBuildingFund</v>
          </cell>
          <cell r="D3035" t="str">
            <v>TempRestFn</v>
          </cell>
          <cell r="E3035">
            <v>367</v>
          </cell>
          <cell r="F3035" t="str">
            <v>A</v>
          </cell>
          <cell r="G3035" t="str">
            <v>Q</v>
          </cell>
          <cell r="H3035" t="str">
            <v>N</v>
          </cell>
          <cell r="I3035" t="str">
            <v>LNA</v>
          </cell>
          <cell r="J3035">
            <v>0</v>
          </cell>
          <cell r="K3035">
            <v>0</v>
          </cell>
          <cell r="L3035" t="str">
            <v xml:space="preserve"> </v>
          </cell>
          <cell r="M3035" t="str">
            <v xml:space="preserve"> </v>
          </cell>
          <cell r="N3035">
            <v>0</v>
          </cell>
          <cell r="O3035" t="str">
            <v xml:space="preserve"> </v>
          </cell>
          <cell r="P3035">
            <v>0</v>
          </cell>
          <cell r="Q3035">
            <v>0</v>
          </cell>
          <cell r="R3035" t="str">
            <v xml:space="preserve"> </v>
          </cell>
          <cell r="S3035" t="str">
            <v xml:space="preserve"> </v>
          </cell>
        </row>
        <row r="3036">
          <cell r="B3036">
            <v>313001</v>
          </cell>
          <cell r="C3036" t="str">
            <v>TempRestFndDonCancerFund</v>
          </cell>
          <cell r="D3036" t="str">
            <v>TempRestFn</v>
          </cell>
          <cell r="E3036">
            <v>367</v>
          </cell>
          <cell r="F3036" t="str">
            <v>A</v>
          </cell>
          <cell r="G3036" t="str">
            <v>Q</v>
          </cell>
          <cell r="H3036" t="str">
            <v>N</v>
          </cell>
          <cell r="I3036" t="str">
            <v>LNA</v>
          </cell>
          <cell r="J3036">
            <v>0</v>
          </cell>
          <cell r="K3036">
            <v>0</v>
          </cell>
          <cell r="L3036" t="str">
            <v xml:space="preserve"> </v>
          </cell>
          <cell r="M3036" t="str">
            <v xml:space="preserve"> </v>
          </cell>
          <cell r="N3036">
            <v>0</v>
          </cell>
          <cell r="O3036" t="str">
            <v xml:space="preserve"> </v>
          </cell>
          <cell r="P3036">
            <v>0</v>
          </cell>
          <cell r="Q3036">
            <v>0</v>
          </cell>
          <cell r="R3036" t="str">
            <v xml:space="preserve"> </v>
          </cell>
          <cell r="S3036" t="str">
            <v xml:space="preserve"> </v>
          </cell>
        </row>
        <row r="3037">
          <cell r="B3037">
            <v>313002</v>
          </cell>
          <cell r="C3037" t="str">
            <v>TempRestFndDonDispensaryofHope</v>
          </cell>
          <cell r="D3037" t="str">
            <v>TempRestFn</v>
          </cell>
          <cell r="E3037">
            <v>367</v>
          </cell>
          <cell r="F3037" t="str">
            <v>A</v>
          </cell>
          <cell r="G3037" t="str">
            <v>Q</v>
          </cell>
          <cell r="H3037" t="str">
            <v>N</v>
          </cell>
          <cell r="I3037" t="str">
            <v>LNA</v>
          </cell>
          <cell r="J3037">
            <v>0</v>
          </cell>
          <cell r="K3037">
            <v>0</v>
          </cell>
          <cell r="L3037" t="str">
            <v xml:space="preserve"> </v>
          </cell>
          <cell r="M3037" t="str">
            <v xml:space="preserve"> </v>
          </cell>
          <cell r="N3037">
            <v>0</v>
          </cell>
          <cell r="O3037" t="str">
            <v xml:space="preserve"> </v>
          </cell>
          <cell r="P3037">
            <v>0</v>
          </cell>
          <cell r="Q3037">
            <v>0</v>
          </cell>
          <cell r="R3037" t="str">
            <v xml:space="preserve"> </v>
          </cell>
          <cell r="S3037" t="str">
            <v xml:space="preserve"> </v>
          </cell>
        </row>
        <row r="3038">
          <cell r="B3038">
            <v>313003</v>
          </cell>
          <cell r="C3038" t="str">
            <v>TempRestFndDonEmplBenevolence</v>
          </cell>
          <cell r="D3038" t="str">
            <v>TempRestFn</v>
          </cell>
          <cell r="E3038">
            <v>367</v>
          </cell>
          <cell r="F3038" t="str">
            <v>A</v>
          </cell>
          <cell r="G3038" t="str">
            <v>Q</v>
          </cell>
          <cell r="H3038" t="str">
            <v>N</v>
          </cell>
          <cell r="I3038" t="str">
            <v>LNA</v>
          </cell>
          <cell r="J3038">
            <v>0</v>
          </cell>
          <cell r="K3038">
            <v>0</v>
          </cell>
          <cell r="L3038" t="str">
            <v xml:space="preserve"> </v>
          </cell>
          <cell r="M3038" t="str">
            <v xml:space="preserve"> </v>
          </cell>
          <cell r="N3038">
            <v>0</v>
          </cell>
          <cell r="O3038" t="str">
            <v xml:space="preserve"> </v>
          </cell>
          <cell r="P3038">
            <v>0</v>
          </cell>
          <cell r="Q3038">
            <v>0</v>
          </cell>
          <cell r="R3038" t="str">
            <v xml:space="preserve"> </v>
          </cell>
          <cell r="S3038" t="str">
            <v xml:space="preserve"> </v>
          </cell>
        </row>
        <row r="3039">
          <cell r="B3039">
            <v>313004</v>
          </cell>
          <cell r="C3039" t="str">
            <v>TempRestFndDonHeart Fund</v>
          </cell>
          <cell r="D3039" t="str">
            <v>TempRestFn</v>
          </cell>
          <cell r="E3039">
            <v>367</v>
          </cell>
          <cell r="F3039" t="str">
            <v>A</v>
          </cell>
          <cell r="G3039" t="str">
            <v>Q</v>
          </cell>
          <cell r="H3039" t="str">
            <v>N</v>
          </cell>
          <cell r="I3039" t="str">
            <v>LNA</v>
          </cell>
          <cell r="J3039">
            <v>0</v>
          </cell>
          <cell r="K3039">
            <v>0</v>
          </cell>
          <cell r="L3039" t="str">
            <v xml:space="preserve"> </v>
          </cell>
          <cell r="M3039" t="str">
            <v xml:space="preserve"> </v>
          </cell>
          <cell r="N3039">
            <v>0</v>
          </cell>
          <cell r="O3039" t="str">
            <v xml:space="preserve"> </v>
          </cell>
          <cell r="P3039">
            <v>0</v>
          </cell>
          <cell r="Q3039">
            <v>0</v>
          </cell>
          <cell r="R3039" t="str">
            <v xml:space="preserve"> </v>
          </cell>
          <cell r="S3039" t="str">
            <v xml:space="preserve"> </v>
          </cell>
        </row>
        <row r="3040">
          <cell r="B3040">
            <v>313005</v>
          </cell>
          <cell r="C3040" t="str">
            <v>TempRestFndDonLymphodemaFund</v>
          </cell>
          <cell r="D3040" t="str">
            <v>TempRestFn</v>
          </cell>
          <cell r="E3040">
            <v>367</v>
          </cell>
          <cell r="F3040" t="str">
            <v>A</v>
          </cell>
          <cell r="G3040" t="str">
            <v>Q</v>
          </cell>
          <cell r="H3040" t="str">
            <v>N</v>
          </cell>
          <cell r="I3040" t="str">
            <v>LNA</v>
          </cell>
          <cell r="J3040">
            <v>0</v>
          </cell>
          <cell r="K3040">
            <v>0</v>
          </cell>
          <cell r="L3040" t="str">
            <v xml:space="preserve"> </v>
          </cell>
          <cell r="M3040" t="str">
            <v xml:space="preserve"> </v>
          </cell>
          <cell r="N3040">
            <v>0</v>
          </cell>
          <cell r="O3040" t="str">
            <v xml:space="preserve"> </v>
          </cell>
          <cell r="P3040">
            <v>0</v>
          </cell>
          <cell r="Q3040">
            <v>0</v>
          </cell>
          <cell r="R3040" t="str">
            <v xml:space="preserve"> </v>
          </cell>
          <cell r="S3040" t="str">
            <v xml:space="preserve"> </v>
          </cell>
        </row>
        <row r="3041">
          <cell r="B3041">
            <v>313006</v>
          </cell>
          <cell r="C3041" t="str">
            <v>TempRestFndDonPedNurs</v>
          </cell>
          <cell r="D3041" t="str">
            <v>TempRestFn</v>
          </cell>
          <cell r="E3041">
            <v>367</v>
          </cell>
          <cell r="F3041" t="str">
            <v>A</v>
          </cell>
          <cell r="G3041" t="str">
            <v>Q</v>
          </cell>
          <cell r="H3041" t="str">
            <v>N</v>
          </cell>
          <cell r="I3041" t="str">
            <v>LNA</v>
          </cell>
          <cell r="J3041">
            <v>0</v>
          </cell>
          <cell r="K3041">
            <v>0</v>
          </cell>
          <cell r="L3041" t="str">
            <v xml:space="preserve"> </v>
          </cell>
          <cell r="M3041" t="str">
            <v xml:space="preserve"> </v>
          </cell>
          <cell r="N3041">
            <v>0</v>
          </cell>
          <cell r="O3041" t="str">
            <v xml:space="preserve"> </v>
          </cell>
          <cell r="P3041">
            <v>0</v>
          </cell>
          <cell r="Q3041">
            <v>0</v>
          </cell>
          <cell r="R3041" t="str">
            <v xml:space="preserve"> </v>
          </cell>
          <cell r="S3041" t="str">
            <v xml:space="preserve"> </v>
          </cell>
        </row>
        <row r="3042">
          <cell r="B3042">
            <v>313007</v>
          </cell>
          <cell r="C3042" t="str">
            <v>TempRestFndDonRenewingHope</v>
          </cell>
          <cell r="D3042" t="str">
            <v>TempRestFn</v>
          </cell>
          <cell r="E3042">
            <v>367</v>
          </cell>
          <cell r="F3042" t="str">
            <v>A</v>
          </cell>
          <cell r="G3042" t="str">
            <v>Q</v>
          </cell>
          <cell r="H3042" t="str">
            <v>N</v>
          </cell>
          <cell r="I3042" t="str">
            <v>LNA</v>
          </cell>
          <cell r="J3042">
            <v>0</v>
          </cell>
          <cell r="K3042">
            <v>0</v>
          </cell>
          <cell r="L3042" t="str">
            <v xml:space="preserve"> </v>
          </cell>
          <cell r="M3042" t="str">
            <v xml:space="preserve"> </v>
          </cell>
          <cell r="N3042">
            <v>0</v>
          </cell>
          <cell r="O3042" t="str">
            <v xml:space="preserve"> </v>
          </cell>
          <cell r="P3042">
            <v>0</v>
          </cell>
          <cell r="Q3042">
            <v>0</v>
          </cell>
          <cell r="R3042" t="str">
            <v xml:space="preserve"> </v>
          </cell>
          <cell r="S3042" t="str">
            <v xml:space="preserve"> </v>
          </cell>
        </row>
        <row r="3043">
          <cell r="B3043">
            <v>313008</v>
          </cell>
          <cell r="C3043" t="str">
            <v>Temp Restr ActvtyBBAmbassadors</v>
          </cell>
          <cell r="D3043" t="str">
            <v>Temp Restr</v>
          </cell>
          <cell r="E3043">
            <v>367</v>
          </cell>
          <cell r="F3043" t="str">
            <v>A</v>
          </cell>
          <cell r="G3043" t="str">
            <v>Q</v>
          </cell>
          <cell r="H3043" t="str">
            <v>N</v>
          </cell>
          <cell r="I3043" t="str">
            <v>LNA</v>
          </cell>
          <cell r="J3043">
            <v>0</v>
          </cell>
          <cell r="K3043">
            <v>0</v>
          </cell>
          <cell r="L3043" t="str">
            <v xml:space="preserve"> </v>
          </cell>
          <cell r="M3043" t="str">
            <v xml:space="preserve"> </v>
          </cell>
          <cell r="N3043">
            <v>0</v>
          </cell>
          <cell r="O3043" t="str">
            <v xml:space="preserve"> </v>
          </cell>
          <cell r="P3043">
            <v>0</v>
          </cell>
          <cell r="Q3043">
            <v>0</v>
          </cell>
          <cell r="R3043" t="str">
            <v xml:space="preserve"> </v>
          </cell>
          <cell r="S3043" t="str">
            <v xml:space="preserve"> </v>
          </cell>
        </row>
        <row r="3044">
          <cell r="B3044">
            <v>313009</v>
          </cell>
          <cell r="C3044" t="str">
            <v>Temp RestrActvtyBBBioTerrorsmF</v>
          </cell>
          <cell r="D3044" t="str">
            <v>Temp Restr</v>
          </cell>
          <cell r="E3044">
            <v>367</v>
          </cell>
          <cell r="F3044" t="str">
            <v>A</v>
          </cell>
          <cell r="G3044" t="str">
            <v>Q</v>
          </cell>
          <cell r="H3044" t="str">
            <v>N</v>
          </cell>
          <cell r="I3044" t="str">
            <v>LNA</v>
          </cell>
          <cell r="J3044">
            <v>0</v>
          </cell>
          <cell r="K3044">
            <v>0</v>
          </cell>
          <cell r="L3044" t="str">
            <v xml:space="preserve"> </v>
          </cell>
          <cell r="M3044" t="str">
            <v xml:space="preserve"> </v>
          </cell>
          <cell r="N3044">
            <v>0</v>
          </cell>
          <cell r="O3044" t="str">
            <v xml:space="preserve"> </v>
          </cell>
          <cell r="P3044">
            <v>0</v>
          </cell>
          <cell r="Q3044">
            <v>0</v>
          </cell>
          <cell r="R3044" t="str">
            <v xml:space="preserve"> </v>
          </cell>
          <cell r="S3044" t="str">
            <v xml:space="preserve"> </v>
          </cell>
        </row>
        <row r="3045">
          <cell r="B3045">
            <v>313010</v>
          </cell>
          <cell r="C3045" t="str">
            <v>Temp Restr ActvtyBBBuildng Fnd</v>
          </cell>
          <cell r="D3045" t="str">
            <v>Temp Restr</v>
          </cell>
          <cell r="E3045">
            <v>367</v>
          </cell>
          <cell r="F3045" t="str">
            <v>A</v>
          </cell>
          <cell r="G3045" t="str">
            <v>Q</v>
          </cell>
          <cell r="H3045" t="str">
            <v>N</v>
          </cell>
          <cell r="I3045" t="str">
            <v>LNA</v>
          </cell>
          <cell r="J3045">
            <v>0</v>
          </cell>
          <cell r="K3045">
            <v>0</v>
          </cell>
          <cell r="L3045" t="str">
            <v xml:space="preserve"> </v>
          </cell>
          <cell r="M3045" t="str">
            <v xml:space="preserve"> </v>
          </cell>
          <cell r="N3045">
            <v>0</v>
          </cell>
          <cell r="O3045" t="str">
            <v xml:space="preserve"> </v>
          </cell>
          <cell r="P3045">
            <v>0</v>
          </cell>
          <cell r="Q3045">
            <v>0</v>
          </cell>
          <cell r="R3045" t="str">
            <v xml:space="preserve"> </v>
          </cell>
          <cell r="S3045" t="str">
            <v xml:space="preserve"> </v>
          </cell>
        </row>
        <row r="3046">
          <cell r="B3046">
            <v>313011</v>
          </cell>
          <cell r="C3046" t="str">
            <v>Temp Restr ActvtyBBBWPE StrWal</v>
          </cell>
          <cell r="D3046" t="str">
            <v>Temp Restr</v>
          </cell>
          <cell r="E3046">
            <v>367</v>
          </cell>
          <cell r="F3046" t="str">
            <v>A</v>
          </cell>
          <cell r="G3046" t="str">
            <v>Q</v>
          </cell>
          <cell r="H3046" t="str">
            <v>N</v>
          </cell>
          <cell r="I3046" t="str">
            <v>LNA</v>
          </cell>
          <cell r="J3046">
            <v>0</v>
          </cell>
          <cell r="K3046">
            <v>0</v>
          </cell>
          <cell r="L3046" t="str">
            <v xml:space="preserve"> </v>
          </cell>
          <cell r="M3046" t="str">
            <v xml:space="preserve"> </v>
          </cell>
          <cell r="N3046">
            <v>0</v>
          </cell>
          <cell r="O3046" t="str">
            <v xml:space="preserve"> </v>
          </cell>
          <cell r="P3046">
            <v>0</v>
          </cell>
          <cell r="Q3046">
            <v>0</v>
          </cell>
          <cell r="R3046" t="str">
            <v xml:space="preserve"> </v>
          </cell>
          <cell r="S3046" t="str">
            <v xml:space="preserve"> </v>
          </cell>
        </row>
        <row r="3047">
          <cell r="B3047">
            <v>313012</v>
          </cell>
          <cell r="C3047" t="str">
            <v>Temp Restr ActvtyBBCancer Fnd</v>
          </cell>
          <cell r="D3047" t="str">
            <v>Temp Restr</v>
          </cell>
          <cell r="E3047">
            <v>367</v>
          </cell>
          <cell r="F3047" t="str">
            <v>A</v>
          </cell>
          <cell r="G3047" t="str">
            <v>Q</v>
          </cell>
          <cell r="H3047" t="str">
            <v>N</v>
          </cell>
          <cell r="I3047" t="str">
            <v>LNA</v>
          </cell>
          <cell r="J3047">
            <v>0</v>
          </cell>
          <cell r="K3047">
            <v>0</v>
          </cell>
          <cell r="L3047" t="str">
            <v xml:space="preserve"> </v>
          </cell>
          <cell r="M3047" t="str">
            <v xml:space="preserve"> </v>
          </cell>
          <cell r="N3047">
            <v>0</v>
          </cell>
          <cell r="O3047" t="str">
            <v xml:space="preserve"> </v>
          </cell>
          <cell r="P3047">
            <v>0</v>
          </cell>
          <cell r="Q3047">
            <v>0</v>
          </cell>
          <cell r="R3047" t="str">
            <v xml:space="preserve"> </v>
          </cell>
          <cell r="S3047" t="str">
            <v xml:space="preserve"> </v>
          </cell>
        </row>
        <row r="3048">
          <cell r="B3048">
            <v>313013</v>
          </cell>
          <cell r="C3048" t="str">
            <v>Temp Restr ActvtyBBCH Hunt Fnd</v>
          </cell>
          <cell r="D3048" t="str">
            <v>Temp Restr</v>
          </cell>
          <cell r="E3048">
            <v>367</v>
          </cell>
          <cell r="F3048" t="str">
            <v>A</v>
          </cell>
          <cell r="G3048" t="str">
            <v>Q</v>
          </cell>
          <cell r="H3048" t="str">
            <v>N</v>
          </cell>
          <cell r="I3048" t="str">
            <v>LNA</v>
          </cell>
          <cell r="J3048">
            <v>0</v>
          </cell>
          <cell r="K3048">
            <v>0</v>
          </cell>
          <cell r="L3048" t="str">
            <v xml:space="preserve"> </v>
          </cell>
          <cell r="M3048" t="str">
            <v xml:space="preserve"> </v>
          </cell>
          <cell r="N3048">
            <v>0</v>
          </cell>
          <cell r="O3048" t="str">
            <v xml:space="preserve"> </v>
          </cell>
          <cell r="P3048">
            <v>0</v>
          </cell>
          <cell r="Q3048">
            <v>0</v>
          </cell>
          <cell r="R3048" t="str">
            <v xml:space="preserve"> </v>
          </cell>
          <cell r="S3048" t="str">
            <v xml:space="preserve"> </v>
          </cell>
        </row>
        <row r="3049">
          <cell r="B3049">
            <v>313014</v>
          </cell>
          <cell r="C3049" t="str">
            <v>Temp Restr ActvtyBBCommty Heal</v>
          </cell>
          <cell r="D3049" t="str">
            <v>Temp Restr</v>
          </cell>
          <cell r="E3049">
            <v>367</v>
          </cell>
          <cell r="F3049" t="str">
            <v>A</v>
          </cell>
          <cell r="G3049" t="str">
            <v>Q</v>
          </cell>
          <cell r="H3049" t="str">
            <v>N</v>
          </cell>
          <cell r="I3049" t="str">
            <v>LNA</v>
          </cell>
          <cell r="J3049">
            <v>0</v>
          </cell>
          <cell r="K3049">
            <v>0</v>
          </cell>
          <cell r="L3049" t="str">
            <v xml:space="preserve"> </v>
          </cell>
          <cell r="M3049" t="str">
            <v xml:space="preserve"> </v>
          </cell>
          <cell r="N3049">
            <v>0</v>
          </cell>
          <cell r="O3049" t="str">
            <v xml:space="preserve"> </v>
          </cell>
          <cell r="P3049">
            <v>0</v>
          </cell>
          <cell r="Q3049">
            <v>0</v>
          </cell>
          <cell r="R3049" t="str">
            <v xml:space="preserve"> </v>
          </cell>
          <cell r="S3049" t="str">
            <v xml:space="preserve"> </v>
          </cell>
        </row>
        <row r="3050">
          <cell r="B3050">
            <v>313015</v>
          </cell>
          <cell r="C3050" t="str">
            <v>Temp Restr ActvtyBBDispensary</v>
          </cell>
          <cell r="D3050" t="str">
            <v>Temp Restr</v>
          </cell>
          <cell r="E3050">
            <v>367</v>
          </cell>
          <cell r="F3050" t="str">
            <v>A</v>
          </cell>
          <cell r="G3050" t="str">
            <v>Q</v>
          </cell>
          <cell r="H3050" t="str">
            <v>N</v>
          </cell>
          <cell r="I3050" t="str">
            <v>LNA</v>
          </cell>
          <cell r="J3050">
            <v>0</v>
          </cell>
          <cell r="K3050">
            <v>0</v>
          </cell>
          <cell r="L3050" t="str">
            <v xml:space="preserve"> </v>
          </cell>
          <cell r="M3050" t="str">
            <v xml:space="preserve"> </v>
          </cell>
          <cell r="N3050">
            <v>0</v>
          </cell>
          <cell r="O3050" t="str">
            <v xml:space="preserve"> </v>
          </cell>
          <cell r="P3050">
            <v>0</v>
          </cell>
          <cell r="Q3050">
            <v>0</v>
          </cell>
          <cell r="R3050" t="str">
            <v xml:space="preserve"> </v>
          </cell>
          <cell r="S3050" t="str">
            <v xml:space="preserve"> </v>
          </cell>
        </row>
        <row r="3051">
          <cell r="B3051">
            <v>313016</v>
          </cell>
          <cell r="C3051" t="str">
            <v>Temp Restr ActvtyBBEmplyeBenev</v>
          </cell>
          <cell r="D3051" t="str">
            <v>Temp Restr</v>
          </cell>
          <cell r="E3051">
            <v>367</v>
          </cell>
          <cell r="F3051" t="str">
            <v>A</v>
          </cell>
          <cell r="G3051" t="str">
            <v>Q</v>
          </cell>
          <cell r="H3051" t="str">
            <v>N</v>
          </cell>
          <cell r="I3051" t="str">
            <v>LNA</v>
          </cell>
          <cell r="J3051">
            <v>0</v>
          </cell>
          <cell r="K3051">
            <v>0</v>
          </cell>
          <cell r="L3051" t="str">
            <v xml:space="preserve"> </v>
          </cell>
          <cell r="M3051" t="str">
            <v xml:space="preserve"> </v>
          </cell>
          <cell r="N3051">
            <v>0</v>
          </cell>
          <cell r="O3051" t="str">
            <v xml:space="preserve"> </v>
          </cell>
          <cell r="P3051">
            <v>0</v>
          </cell>
          <cell r="Q3051">
            <v>0</v>
          </cell>
          <cell r="R3051" t="str">
            <v xml:space="preserve"> </v>
          </cell>
          <cell r="S3051" t="str">
            <v xml:space="preserve"> </v>
          </cell>
        </row>
        <row r="3052">
          <cell r="B3052">
            <v>313017</v>
          </cell>
          <cell r="C3052" t="str">
            <v>Temp Restr ActvtyBBEndownt Fnd</v>
          </cell>
          <cell r="D3052" t="str">
            <v>Temp Restr</v>
          </cell>
          <cell r="E3052">
            <v>367</v>
          </cell>
          <cell r="F3052" t="str">
            <v>A</v>
          </cell>
          <cell r="G3052" t="str">
            <v>Q</v>
          </cell>
          <cell r="H3052" t="str">
            <v>N</v>
          </cell>
          <cell r="I3052" t="str">
            <v>LNA</v>
          </cell>
          <cell r="J3052">
            <v>0</v>
          </cell>
          <cell r="K3052">
            <v>0</v>
          </cell>
          <cell r="L3052" t="str">
            <v xml:space="preserve"> </v>
          </cell>
          <cell r="M3052" t="str">
            <v xml:space="preserve"> </v>
          </cell>
          <cell r="N3052">
            <v>0</v>
          </cell>
          <cell r="O3052" t="str">
            <v xml:space="preserve"> </v>
          </cell>
          <cell r="P3052">
            <v>0</v>
          </cell>
          <cell r="Q3052">
            <v>0</v>
          </cell>
          <cell r="R3052" t="str">
            <v xml:space="preserve"> </v>
          </cell>
          <cell r="S3052" t="str">
            <v xml:space="preserve"> </v>
          </cell>
        </row>
        <row r="3053">
          <cell r="B3053">
            <v>313018</v>
          </cell>
          <cell r="C3053" t="str">
            <v>Temp RestrActvtyBBGranvilleSrB</v>
          </cell>
          <cell r="D3053" t="str">
            <v>Temp Restr</v>
          </cell>
          <cell r="E3053">
            <v>367</v>
          </cell>
          <cell r="F3053" t="str">
            <v>A</v>
          </cell>
          <cell r="G3053" t="str">
            <v>Q</v>
          </cell>
          <cell r="H3053" t="str">
            <v>N</v>
          </cell>
          <cell r="I3053" t="str">
            <v>LNA</v>
          </cell>
          <cell r="J3053">
            <v>0</v>
          </cell>
          <cell r="K3053">
            <v>0</v>
          </cell>
          <cell r="L3053" t="str">
            <v xml:space="preserve"> </v>
          </cell>
          <cell r="M3053" t="str">
            <v xml:space="preserve"> </v>
          </cell>
          <cell r="N3053">
            <v>0</v>
          </cell>
          <cell r="O3053" t="str">
            <v xml:space="preserve"> </v>
          </cell>
          <cell r="P3053">
            <v>0</v>
          </cell>
          <cell r="Q3053">
            <v>0</v>
          </cell>
          <cell r="R3053" t="str">
            <v xml:space="preserve"> </v>
          </cell>
          <cell r="S3053" t="str">
            <v xml:space="preserve"> </v>
          </cell>
        </row>
        <row r="3054">
          <cell r="B3054">
            <v>313019</v>
          </cell>
          <cell r="C3054" t="str">
            <v>Temp Restr ActvtyBBHands Grace</v>
          </cell>
          <cell r="D3054" t="str">
            <v>Temp Restr</v>
          </cell>
          <cell r="E3054">
            <v>367</v>
          </cell>
          <cell r="F3054" t="str">
            <v>A</v>
          </cell>
          <cell r="G3054" t="str">
            <v>Q</v>
          </cell>
          <cell r="H3054" t="str">
            <v>N</v>
          </cell>
          <cell r="I3054" t="str">
            <v>LNA</v>
          </cell>
          <cell r="J3054">
            <v>0</v>
          </cell>
          <cell r="K3054">
            <v>0</v>
          </cell>
          <cell r="L3054" t="str">
            <v xml:space="preserve"> </v>
          </cell>
          <cell r="M3054" t="str">
            <v xml:space="preserve"> </v>
          </cell>
          <cell r="N3054">
            <v>0</v>
          </cell>
          <cell r="O3054" t="str">
            <v xml:space="preserve"> </v>
          </cell>
          <cell r="P3054">
            <v>0</v>
          </cell>
          <cell r="Q3054">
            <v>0</v>
          </cell>
          <cell r="R3054" t="str">
            <v xml:space="preserve"> </v>
          </cell>
          <cell r="S3054" t="str">
            <v xml:space="preserve"> </v>
          </cell>
        </row>
        <row r="3055">
          <cell r="B3055">
            <v>313020</v>
          </cell>
          <cell r="C3055" t="str">
            <v>Temp Restr ActvtyBBHeart Fnd</v>
          </cell>
          <cell r="D3055" t="str">
            <v>Temp Restr</v>
          </cell>
          <cell r="E3055">
            <v>367</v>
          </cell>
          <cell r="F3055" t="str">
            <v>A</v>
          </cell>
          <cell r="G3055" t="str">
            <v>Q</v>
          </cell>
          <cell r="H3055" t="str">
            <v>N</v>
          </cell>
          <cell r="I3055" t="str">
            <v>LNA</v>
          </cell>
          <cell r="J3055">
            <v>0</v>
          </cell>
          <cell r="K3055">
            <v>0</v>
          </cell>
          <cell r="L3055" t="str">
            <v xml:space="preserve"> </v>
          </cell>
          <cell r="M3055" t="str">
            <v xml:space="preserve"> </v>
          </cell>
          <cell r="N3055">
            <v>0</v>
          </cell>
          <cell r="O3055" t="str">
            <v xml:space="preserve"> </v>
          </cell>
          <cell r="P3055">
            <v>0</v>
          </cell>
          <cell r="Q3055">
            <v>0</v>
          </cell>
          <cell r="R3055" t="str">
            <v xml:space="preserve"> </v>
          </cell>
          <cell r="S3055" t="str">
            <v xml:space="preserve"> </v>
          </cell>
        </row>
        <row r="3056">
          <cell r="B3056">
            <v>313021</v>
          </cell>
          <cell r="C3056" t="str">
            <v>Temp Restr AcivtyBBHospceTree</v>
          </cell>
          <cell r="D3056" t="str">
            <v>Temp Restr</v>
          </cell>
          <cell r="E3056">
            <v>367</v>
          </cell>
          <cell r="F3056" t="str">
            <v>A</v>
          </cell>
          <cell r="G3056" t="str">
            <v>Q</v>
          </cell>
          <cell r="H3056" t="str">
            <v>N</v>
          </cell>
          <cell r="I3056" t="str">
            <v>LNA</v>
          </cell>
          <cell r="J3056">
            <v>0</v>
          </cell>
          <cell r="K3056">
            <v>0</v>
          </cell>
          <cell r="L3056" t="str">
            <v xml:space="preserve"> </v>
          </cell>
          <cell r="M3056" t="str">
            <v xml:space="preserve"> </v>
          </cell>
          <cell r="N3056">
            <v>0</v>
          </cell>
          <cell r="O3056" t="str">
            <v xml:space="preserve"> </v>
          </cell>
          <cell r="P3056">
            <v>0</v>
          </cell>
          <cell r="Q3056">
            <v>0</v>
          </cell>
          <cell r="R3056" t="str">
            <v xml:space="preserve"> </v>
          </cell>
          <cell r="S3056" t="str">
            <v xml:space="preserve"> </v>
          </cell>
        </row>
        <row r="3057">
          <cell r="B3057">
            <v>313022</v>
          </cell>
          <cell r="C3057" t="str">
            <v>Temp Restr ActvtyBB IndPatie</v>
          </cell>
          <cell r="D3057" t="str">
            <v>Temp Restr</v>
          </cell>
          <cell r="E3057">
            <v>367</v>
          </cell>
          <cell r="F3057" t="str">
            <v>A</v>
          </cell>
          <cell r="G3057" t="str">
            <v>Q</v>
          </cell>
          <cell r="H3057" t="str">
            <v>N</v>
          </cell>
          <cell r="I3057" t="str">
            <v>LNA</v>
          </cell>
          <cell r="J3057">
            <v>0</v>
          </cell>
          <cell r="K3057">
            <v>0</v>
          </cell>
          <cell r="L3057" t="str">
            <v xml:space="preserve"> </v>
          </cell>
          <cell r="M3057" t="str">
            <v xml:space="preserve"> </v>
          </cell>
          <cell r="N3057">
            <v>0</v>
          </cell>
          <cell r="O3057" t="str">
            <v xml:space="preserve"> </v>
          </cell>
          <cell r="P3057">
            <v>0</v>
          </cell>
          <cell r="Q3057">
            <v>0</v>
          </cell>
          <cell r="R3057" t="str">
            <v xml:space="preserve"> </v>
          </cell>
          <cell r="S3057" t="str">
            <v xml:space="preserve"> </v>
          </cell>
        </row>
        <row r="3058">
          <cell r="B3058">
            <v>313023</v>
          </cell>
          <cell r="C3058" t="str">
            <v>Temp Restr ActvtyBBLibryHnora</v>
          </cell>
          <cell r="D3058" t="str">
            <v>Temp Restr</v>
          </cell>
          <cell r="E3058">
            <v>367</v>
          </cell>
          <cell r="F3058" t="str">
            <v>A</v>
          </cell>
          <cell r="G3058" t="str">
            <v>Q</v>
          </cell>
          <cell r="H3058" t="str">
            <v>N</v>
          </cell>
          <cell r="I3058" t="str">
            <v>LNA</v>
          </cell>
          <cell r="J3058">
            <v>0</v>
          </cell>
          <cell r="K3058">
            <v>0</v>
          </cell>
          <cell r="L3058" t="str">
            <v xml:space="preserve"> </v>
          </cell>
          <cell r="M3058" t="str">
            <v xml:space="preserve"> </v>
          </cell>
          <cell r="N3058">
            <v>0</v>
          </cell>
          <cell r="O3058" t="str">
            <v xml:space="preserve"> </v>
          </cell>
          <cell r="P3058">
            <v>0</v>
          </cell>
          <cell r="Q3058">
            <v>0</v>
          </cell>
          <cell r="R3058" t="str">
            <v xml:space="preserve"> </v>
          </cell>
          <cell r="S3058" t="str">
            <v xml:space="preserve"> </v>
          </cell>
        </row>
        <row r="3059">
          <cell r="B3059">
            <v>313024</v>
          </cell>
          <cell r="C3059" t="str">
            <v>Temp Restr ActvtyBBLymphedema</v>
          </cell>
          <cell r="D3059" t="str">
            <v>Temp Restr</v>
          </cell>
          <cell r="E3059">
            <v>367</v>
          </cell>
          <cell r="F3059" t="str">
            <v>A</v>
          </cell>
          <cell r="G3059" t="str">
            <v>Q</v>
          </cell>
          <cell r="H3059" t="str">
            <v>N</v>
          </cell>
          <cell r="I3059" t="str">
            <v>LNA</v>
          </cell>
          <cell r="J3059">
            <v>0</v>
          </cell>
          <cell r="K3059">
            <v>0</v>
          </cell>
          <cell r="L3059" t="str">
            <v xml:space="preserve"> </v>
          </cell>
          <cell r="M3059" t="str">
            <v xml:space="preserve"> </v>
          </cell>
          <cell r="N3059">
            <v>0</v>
          </cell>
          <cell r="O3059" t="str">
            <v xml:space="preserve"> </v>
          </cell>
          <cell r="P3059">
            <v>0</v>
          </cell>
          <cell r="Q3059">
            <v>0</v>
          </cell>
          <cell r="R3059" t="str">
            <v xml:space="preserve"> </v>
          </cell>
          <cell r="S3059" t="str">
            <v xml:space="preserve"> </v>
          </cell>
        </row>
        <row r="3060">
          <cell r="B3060">
            <v>313025</v>
          </cell>
          <cell r="C3060" t="str">
            <v>Temp Restr ActvtyBBPed Nurs</v>
          </cell>
          <cell r="D3060" t="str">
            <v>Temp Restr</v>
          </cell>
          <cell r="E3060">
            <v>367</v>
          </cell>
          <cell r="F3060" t="str">
            <v>A</v>
          </cell>
          <cell r="G3060" t="str">
            <v>Q</v>
          </cell>
          <cell r="H3060" t="str">
            <v>N</v>
          </cell>
          <cell r="I3060" t="str">
            <v>LNA</v>
          </cell>
          <cell r="J3060">
            <v>0</v>
          </cell>
          <cell r="K3060">
            <v>0</v>
          </cell>
          <cell r="L3060" t="str">
            <v xml:space="preserve"> </v>
          </cell>
          <cell r="M3060" t="str">
            <v xml:space="preserve"> </v>
          </cell>
          <cell r="N3060">
            <v>0</v>
          </cell>
          <cell r="O3060" t="str">
            <v xml:space="preserve"> </v>
          </cell>
          <cell r="P3060">
            <v>0</v>
          </cell>
          <cell r="Q3060">
            <v>0</v>
          </cell>
          <cell r="R3060" t="str">
            <v xml:space="preserve"> </v>
          </cell>
          <cell r="S3060" t="str">
            <v xml:space="preserve"> </v>
          </cell>
        </row>
        <row r="3061">
          <cell r="B3061">
            <v>313026</v>
          </cell>
          <cell r="C3061" t="str">
            <v>Temp Restr ActvtyBBRenwingHope</v>
          </cell>
          <cell r="D3061" t="str">
            <v>Temp Restr</v>
          </cell>
          <cell r="E3061">
            <v>367</v>
          </cell>
          <cell r="F3061" t="str">
            <v>A</v>
          </cell>
          <cell r="G3061" t="str">
            <v>Q</v>
          </cell>
          <cell r="H3061" t="str">
            <v>N</v>
          </cell>
          <cell r="I3061" t="str">
            <v>LNA</v>
          </cell>
          <cell r="J3061">
            <v>0</v>
          </cell>
          <cell r="K3061">
            <v>0</v>
          </cell>
          <cell r="L3061" t="str">
            <v xml:space="preserve"> </v>
          </cell>
          <cell r="M3061" t="str">
            <v xml:space="preserve"> </v>
          </cell>
          <cell r="N3061">
            <v>0</v>
          </cell>
          <cell r="O3061" t="str">
            <v xml:space="preserve"> </v>
          </cell>
          <cell r="P3061">
            <v>0</v>
          </cell>
          <cell r="Q3061">
            <v>0</v>
          </cell>
          <cell r="R3061" t="str">
            <v xml:space="preserve"> </v>
          </cell>
          <cell r="S3061" t="str">
            <v xml:space="preserve"> </v>
          </cell>
        </row>
        <row r="3062">
          <cell r="B3062">
            <v>313027</v>
          </cell>
          <cell r="C3062" t="str">
            <v>Temp Restr ActvtyBBSchship Fu</v>
          </cell>
          <cell r="D3062" t="str">
            <v>Temp Restr</v>
          </cell>
          <cell r="E3062">
            <v>367</v>
          </cell>
          <cell r="F3062" t="str">
            <v>A</v>
          </cell>
          <cell r="G3062" t="str">
            <v>Q</v>
          </cell>
          <cell r="H3062" t="str">
            <v>N</v>
          </cell>
          <cell r="I3062" t="str">
            <v>LNA</v>
          </cell>
          <cell r="J3062">
            <v>0</v>
          </cell>
          <cell r="K3062">
            <v>0</v>
          </cell>
          <cell r="L3062" t="str">
            <v xml:space="preserve"> </v>
          </cell>
          <cell r="M3062" t="str">
            <v xml:space="preserve"> </v>
          </cell>
          <cell r="N3062">
            <v>0</v>
          </cell>
          <cell r="O3062" t="str">
            <v xml:space="preserve"> </v>
          </cell>
          <cell r="P3062">
            <v>0</v>
          </cell>
          <cell r="Q3062">
            <v>0</v>
          </cell>
          <cell r="R3062" t="str">
            <v xml:space="preserve"> </v>
          </cell>
          <cell r="S3062" t="str">
            <v xml:space="preserve"> </v>
          </cell>
        </row>
        <row r="3063">
          <cell r="B3063">
            <v>313028</v>
          </cell>
          <cell r="C3063" t="str">
            <v>TempRestrOtherPLLPFund</v>
          </cell>
          <cell r="D3063" t="str">
            <v>TempRestrO</v>
          </cell>
          <cell r="E3063">
            <v>367</v>
          </cell>
          <cell r="F3063" t="str">
            <v>A</v>
          </cell>
          <cell r="G3063" t="str">
            <v>Q</v>
          </cell>
          <cell r="H3063" t="str">
            <v>N</v>
          </cell>
          <cell r="I3063" t="str">
            <v>LNA</v>
          </cell>
          <cell r="J3063">
            <v>0</v>
          </cell>
          <cell r="K3063">
            <v>0</v>
          </cell>
          <cell r="L3063" t="str">
            <v xml:space="preserve"> </v>
          </cell>
          <cell r="M3063" t="str">
            <v xml:space="preserve"> </v>
          </cell>
          <cell r="N3063">
            <v>0</v>
          </cell>
          <cell r="O3063" t="str">
            <v xml:space="preserve"> </v>
          </cell>
          <cell r="P3063">
            <v>0</v>
          </cell>
          <cell r="Q3063">
            <v>0</v>
          </cell>
          <cell r="R3063" t="str">
            <v xml:space="preserve"> </v>
          </cell>
          <cell r="S3063" t="str">
            <v xml:space="preserve"> </v>
          </cell>
        </row>
        <row r="3064">
          <cell r="B3064">
            <v>313029</v>
          </cell>
          <cell r="C3064" t="str">
            <v>TempRestrOtherStAngsClinic</v>
          </cell>
          <cell r="D3064" t="str">
            <v>TempRestrO</v>
          </cell>
          <cell r="E3064">
            <v>367</v>
          </cell>
          <cell r="F3064" t="str">
            <v>A</v>
          </cell>
          <cell r="G3064" t="str">
            <v>Q</v>
          </cell>
          <cell r="H3064" t="str">
            <v>N</v>
          </cell>
          <cell r="I3064" t="str">
            <v>LNA</v>
          </cell>
          <cell r="J3064">
            <v>0</v>
          </cell>
          <cell r="K3064">
            <v>0</v>
          </cell>
          <cell r="L3064" t="str">
            <v xml:space="preserve"> </v>
          </cell>
          <cell r="M3064" t="str">
            <v xml:space="preserve"> </v>
          </cell>
          <cell r="N3064">
            <v>0</v>
          </cell>
          <cell r="O3064" t="str">
            <v xml:space="preserve"> </v>
          </cell>
          <cell r="P3064">
            <v>0</v>
          </cell>
          <cell r="Q3064">
            <v>0</v>
          </cell>
          <cell r="R3064" t="str">
            <v xml:space="preserve"> </v>
          </cell>
          <cell r="S3064" t="str">
            <v xml:space="preserve"> </v>
          </cell>
        </row>
        <row r="3065">
          <cell r="B3065">
            <v>313030</v>
          </cell>
          <cell r="C3065" t="str">
            <v>TempRestrOtherStReachnRead</v>
          </cell>
          <cell r="D3065" t="str">
            <v>TempRestrO</v>
          </cell>
          <cell r="E3065">
            <v>367</v>
          </cell>
          <cell r="F3065" t="str">
            <v>A</v>
          </cell>
          <cell r="G3065" t="str">
            <v>Q</v>
          </cell>
          <cell r="H3065" t="str">
            <v>N</v>
          </cell>
          <cell r="I3065" t="str">
            <v>LNA</v>
          </cell>
          <cell r="J3065">
            <v>0</v>
          </cell>
          <cell r="K3065">
            <v>0</v>
          </cell>
          <cell r="L3065" t="str">
            <v xml:space="preserve"> </v>
          </cell>
          <cell r="M3065" t="str">
            <v xml:space="preserve"> </v>
          </cell>
          <cell r="N3065">
            <v>0</v>
          </cell>
          <cell r="O3065" t="str">
            <v xml:space="preserve"> </v>
          </cell>
          <cell r="P3065">
            <v>0</v>
          </cell>
          <cell r="Q3065">
            <v>0</v>
          </cell>
          <cell r="R3065" t="str">
            <v xml:space="preserve"> </v>
          </cell>
          <cell r="S3065" t="str">
            <v xml:space="preserve"> </v>
          </cell>
        </row>
        <row r="3066">
          <cell r="B3066">
            <v>313031</v>
          </cell>
          <cell r="C3066" t="str">
            <v>TempRestrOtheStReachnRead</v>
          </cell>
          <cell r="D3066" t="str">
            <v>TempRestrO</v>
          </cell>
          <cell r="E3066">
            <v>367</v>
          </cell>
          <cell r="F3066" t="str">
            <v>A</v>
          </cell>
          <cell r="G3066" t="str">
            <v>Q</v>
          </cell>
          <cell r="H3066" t="str">
            <v>N</v>
          </cell>
          <cell r="I3066" t="str">
            <v>LNA</v>
          </cell>
          <cell r="J3066">
            <v>0</v>
          </cell>
          <cell r="K3066">
            <v>0</v>
          </cell>
          <cell r="L3066" t="str">
            <v xml:space="preserve"> </v>
          </cell>
          <cell r="M3066" t="str">
            <v xml:space="preserve"> </v>
          </cell>
          <cell r="N3066">
            <v>0</v>
          </cell>
          <cell r="O3066" t="str">
            <v xml:space="preserve"> </v>
          </cell>
          <cell r="P3066">
            <v>0</v>
          </cell>
          <cell r="Q3066">
            <v>0</v>
          </cell>
          <cell r="R3066" t="str">
            <v xml:space="preserve"> </v>
          </cell>
          <cell r="S3066" t="str">
            <v xml:space="preserve"> </v>
          </cell>
        </row>
        <row r="3067">
          <cell r="B3067">
            <v>313032</v>
          </cell>
          <cell r="C3067" t="str">
            <v>TempRestrOtherPerinatologyFund</v>
          </cell>
          <cell r="D3067" t="str">
            <v>TempRestrO</v>
          </cell>
          <cell r="E3067">
            <v>367</v>
          </cell>
          <cell r="F3067" t="str">
            <v>A</v>
          </cell>
          <cell r="G3067" t="str">
            <v>Q</v>
          </cell>
          <cell r="H3067" t="str">
            <v>N</v>
          </cell>
          <cell r="I3067" t="str">
            <v>LNA</v>
          </cell>
          <cell r="J3067">
            <v>0</v>
          </cell>
          <cell r="K3067">
            <v>0</v>
          </cell>
          <cell r="L3067" t="str">
            <v xml:space="preserve"> </v>
          </cell>
          <cell r="M3067" t="str">
            <v xml:space="preserve"> </v>
          </cell>
          <cell r="N3067">
            <v>0</v>
          </cell>
          <cell r="O3067" t="str">
            <v xml:space="preserve"> </v>
          </cell>
          <cell r="P3067">
            <v>0</v>
          </cell>
          <cell r="Q3067">
            <v>0</v>
          </cell>
          <cell r="R3067" t="str">
            <v xml:space="preserve"> </v>
          </cell>
          <cell r="S3067" t="str">
            <v xml:space="preserve"> </v>
          </cell>
        </row>
        <row r="3068">
          <cell r="B3068">
            <v>313033</v>
          </cell>
          <cell r="C3068" t="str">
            <v>TempRestrOtherOBGYN PLLPP</v>
          </cell>
          <cell r="D3068" t="str">
            <v>TempRestrO</v>
          </cell>
          <cell r="E3068">
            <v>367</v>
          </cell>
          <cell r="F3068" t="str">
            <v>A</v>
          </cell>
          <cell r="G3068" t="str">
            <v>Q</v>
          </cell>
          <cell r="H3068" t="str">
            <v>N</v>
          </cell>
          <cell r="I3068" t="str">
            <v>LNA</v>
          </cell>
          <cell r="J3068">
            <v>0</v>
          </cell>
          <cell r="K3068">
            <v>0</v>
          </cell>
          <cell r="L3068" t="str">
            <v xml:space="preserve"> </v>
          </cell>
          <cell r="M3068" t="str">
            <v xml:space="preserve"> </v>
          </cell>
          <cell r="N3068">
            <v>0</v>
          </cell>
          <cell r="O3068" t="str">
            <v xml:space="preserve"> </v>
          </cell>
          <cell r="P3068">
            <v>0</v>
          </cell>
          <cell r="Q3068">
            <v>0</v>
          </cell>
          <cell r="R3068" t="str">
            <v xml:space="preserve"> </v>
          </cell>
          <cell r="S3068" t="str">
            <v xml:space="preserve"> </v>
          </cell>
        </row>
        <row r="3069">
          <cell r="B3069">
            <v>313034</v>
          </cell>
          <cell r="C3069" t="str">
            <v>TempRestrOtherChartOne MRD</v>
          </cell>
          <cell r="D3069" t="str">
            <v>TempRestrO</v>
          </cell>
          <cell r="E3069">
            <v>367</v>
          </cell>
          <cell r="F3069" t="str">
            <v>A</v>
          </cell>
          <cell r="G3069" t="str">
            <v>Q</v>
          </cell>
          <cell r="H3069" t="str">
            <v>N</v>
          </cell>
          <cell r="I3069" t="str">
            <v>LNA</v>
          </cell>
          <cell r="J3069">
            <v>0</v>
          </cell>
          <cell r="K3069">
            <v>0</v>
          </cell>
          <cell r="L3069" t="str">
            <v xml:space="preserve"> </v>
          </cell>
          <cell r="M3069" t="str">
            <v xml:space="preserve"> </v>
          </cell>
          <cell r="N3069">
            <v>0</v>
          </cell>
          <cell r="O3069" t="str">
            <v xml:space="preserve"> </v>
          </cell>
          <cell r="P3069">
            <v>0</v>
          </cell>
          <cell r="Q3069">
            <v>0</v>
          </cell>
          <cell r="R3069" t="str">
            <v xml:space="preserve"> </v>
          </cell>
          <cell r="S3069" t="str">
            <v xml:space="preserve"> </v>
          </cell>
        </row>
        <row r="3070">
          <cell r="B3070">
            <v>313035</v>
          </cell>
          <cell r="C3070" t="str">
            <v>TempRestrOtherSAOrthoEduDevFnd</v>
          </cell>
          <cell r="D3070" t="str">
            <v>TempRestrO</v>
          </cell>
          <cell r="E3070">
            <v>367</v>
          </cell>
          <cell r="F3070" t="str">
            <v>A</v>
          </cell>
          <cell r="G3070" t="str">
            <v>Q</v>
          </cell>
          <cell r="H3070" t="str">
            <v>N</v>
          </cell>
          <cell r="I3070" t="str">
            <v>LNA</v>
          </cell>
          <cell r="J3070">
            <v>0</v>
          </cell>
          <cell r="K3070">
            <v>0</v>
          </cell>
          <cell r="L3070" t="str">
            <v xml:space="preserve"> </v>
          </cell>
          <cell r="M3070" t="str">
            <v xml:space="preserve"> </v>
          </cell>
          <cell r="N3070">
            <v>0</v>
          </cell>
          <cell r="O3070" t="str">
            <v xml:space="preserve"> </v>
          </cell>
          <cell r="P3070">
            <v>0</v>
          </cell>
          <cell r="Q3070">
            <v>0</v>
          </cell>
          <cell r="R3070" t="str">
            <v xml:space="preserve"> </v>
          </cell>
          <cell r="S3070" t="str">
            <v xml:space="preserve"> </v>
          </cell>
        </row>
        <row r="3071">
          <cell r="B3071">
            <v>313036</v>
          </cell>
          <cell r="C3071" t="str">
            <v>TempRestrOtherSugicalOncolgy</v>
          </cell>
          <cell r="D3071" t="str">
            <v>TempRestrO</v>
          </cell>
          <cell r="E3071">
            <v>367</v>
          </cell>
          <cell r="F3071" t="str">
            <v>A</v>
          </cell>
          <cell r="G3071" t="str">
            <v>Q</v>
          </cell>
          <cell r="H3071" t="str">
            <v>N</v>
          </cell>
          <cell r="I3071" t="str">
            <v>LNA</v>
          </cell>
          <cell r="J3071">
            <v>0</v>
          </cell>
          <cell r="K3071">
            <v>0</v>
          </cell>
          <cell r="L3071" t="str">
            <v xml:space="preserve"> </v>
          </cell>
          <cell r="M3071" t="str">
            <v xml:space="preserve"> </v>
          </cell>
          <cell r="N3071">
            <v>0</v>
          </cell>
          <cell r="O3071" t="str">
            <v xml:space="preserve"> </v>
          </cell>
          <cell r="P3071">
            <v>0</v>
          </cell>
          <cell r="Q3071">
            <v>0</v>
          </cell>
          <cell r="R3071" t="str">
            <v xml:space="preserve"> </v>
          </cell>
          <cell r="S3071" t="str">
            <v xml:space="preserve"> </v>
          </cell>
        </row>
        <row r="3072">
          <cell r="B3072">
            <v>313037</v>
          </cell>
          <cell r="C3072" t="str">
            <v>TempRestrOtherCareerCoach</v>
          </cell>
          <cell r="D3072" t="str">
            <v>TempRestrO</v>
          </cell>
          <cell r="E3072">
            <v>367</v>
          </cell>
          <cell r="F3072" t="str">
            <v>A</v>
          </cell>
          <cell r="G3072" t="str">
            <v>Q</v>
          </cell>
          <cell r="H3072" t="str">
            <v>N</v>
          </cell>
          <cell r="I3072" t="str">
            <v>LNA</v>
          </cell>
          <cell r="J3072">
            <v>0</v>
          </cell>
          <cell r="K3072">
            <v>0</v>
          </cell>
          <cell r="L3072" t="str">
            <v xml:space="preserve"> </v>
          </cell>
          <cell r="M3072" t="str">
            <v xml:space="preserve"> </v>
          </cell>
          <cell r="N3072">
            <v>0</v>
          </cell>
          <cell r="O3072" t="str">
            <v xml:space="preserve"> </v>
          </cell>
          <cell r="P3072">
            <v>0</v>
          </cell>
          <cell r="Q3072">
            <v>0</v>
          </cell>
          <cell r="R3072" t="str">
            <v xml:space="preserve"> </v>
          </cell>
          <cell r="S3072" t="str">
            <v xml:space="preserve"> </v>
          </cell>
        </row>
        <row r="3073">
          <cell r="B3073">
            <v>313038</v>
          </cell>
          <cell r="C3073" t="str">
            <v>TempRestrOtherHeartWellnessFnd</v>
          </cell>
          <cell r="D3073" t="str">
            <v>TempRestrO</v>
          </cell>
          <cell r="E3073">
            <v>367</v>
          </cell>
          <cell r="F3073" t="str">
            <v>A</v>
          </cell>
          <cell r="G3073" t="str">
            <v>Q</v>
          </cell>
          <cell r="H3073" t="str">
            <v>N</v>
          </cell>
          <cell r="I3073" t="str">
            <v>LNA</v>
          </cell>
          <cell r="J3073">
            <v>0</v>
          </cell>
          <cell r="K3073">
            <v>0</v>
          </cell>
          <cell r="L3073" t="str">
            <v xml:space="preserve"> </v>
          </cell>
          <cell r="M3073" t="str">
            <v xml:space="preserve"> </v>
          </cell>
          <cell r="N3073">
            <v>0</v>
          </cell>
          <cell r="O3073" t="str">
            <v xml:space="preserve"> </v>
          </cell>
          <cell r="P3073">
            <v>0</v>
          </cell>
          <cell r="Q3073">
            <v>0</v>
          </cell>
          <cell r="R3073" t="str">
            <v xml:space="preserve"> </v>
          </cell>
          <cell r="S3073" t="str">
            <v xml:space="preserve"> </v>
          </cell>
        </row>
        <row r="3074">
          <cell r="B3074">
            <v>313039</v>
          </cell>
          <cell r="C3074" t="str">
            <v>TempRestrOtherEdTrainIncentive</v>
          </cell>
          <cell r="D3074" t="str">
            <v>TempRestrO</v>
          </cell>
          <cell r="E3074">
            <v>367</v>
          </cell>
          <cell r="F3074" t="str">
            <v>A</v>
          </cell>
          <cell r="G3074" t="str">
            <v>Q</v>
          </cell>
          <cell r="H3074" t="str">
            <v>N</v>
          </cell>
          <cell r="I3074" t="str">
            <v>LNA</v>
          </cell>
          <cell r="J3074">
            <v>0</v>
          </cell>
          <cell r="K3074">
            <v>0</v>
          </cell>
          <cell r="L3074" t="str">
            <v xml:space="preserve"> </v>
          </cell>
          <cell r="M3074" t="str">
            <v xml:space="preserve"> </v>
          </cell>
          <cell r="N3074">
            <v>0</v>
          </cell>
          <cell r="O3074" t="str">
            <v xml:space="preserve"> </v>
          </cell>
          <cell r="P3074">
            <v>0</v>
          </cell>
          <cell r="Q3074">
            <v>0</v>
          </cell>
          <cell r="R3074" t="str">
            <v xml:space="preserve"> </v>
          </cell>
          <cell r="S3074" t="str">
            <v xml:space="preserve"> </v>
          </cell>
        </row>
        <row r="3075">
          <cell r="B3075">
            <v>313040</v>
          </cell>
          <cell r="C3075" t="str">
            <v>TempRestrOtherNursingEd MCH</v>
          </cell>
          <cell r="D3075" t="str">
            <v>TempRestrO</v>
          </cell>
          <cell r="E3075">
            <v>367</v>
          </cell>
          <cell r="F3075" t="str">
            <v>A</v>
          </cell>
          <cell r="G3075" t="str">
            <v>Q</v>
          </cell>
          <cell r="H3075" t="str">
            <v>N</v>
          </cell>
          <cell r="I3075" t="str">
            <v>LNA</v>
          </cell>
          <cell r="J3075">
            <v>0</v>
          </cell>
          <cell r="K3075">
            <v>0</v>
          </cell>
          <cell r="L3075" t="str">
            <v xml:space="preserve"> </v>
          </cell>
          <cell r="M3075" t="str">
            <v xml:space="preserve"> </v>
          </cell>
          <cell r="N3075">
            <v>0</v>
          </cell>
          <cell r="O3075" t="str">
            <v xml:space="preserve"> </v>
          </cell>
          <cell r="P3075">
            <v>0</v>
          </cell>
          <cell r="Q3075">
            <v>0</v>
          </cell>
          <cell r="R3075" t="str">
            <v xml:space="preserve"> </v>
          </cell>
          <cell r="S3075" t="str">
            <v xml:space="preserve"> </v>
          </cell>
        </row>
        <row r="3076">
          <cell r="B3076">
            <v>313041</v>
          </cell>
          <cell r="C3076" t="str">
            <v>TempRestrOtherSAHAlumniDay</v>
          </cell>
          <cell r="D3076" t="str">
            <v>TempRestrO</v>
          </cell>
          <cell r="E3076">
            <v>367</v>
          </cell>
          <cell r="F3076" t="str">
            <v>A</v>
          </cell>
          <cell r="G3076" t="str">
            <v>Q</v>
          </cell>
          <cell r="H3076" t="str">
            <v>N</v>
          </cell>
          <cell r="I3076" t="str">
            <v>LNA</v>
          </cell>
          <cell r="J3076">
            <v>0</v>
          </cell>
          <cell r="K3076">
            <v>0</v>
          </cell>
          <cell r="L3076" t="str">
            <v xml:space="preserve"> </v>
          </cell>
          <cell r="M3076" t="str">
            <v xml:space="preserve"> </v>
          </cell>
          <cell r="N3076">
            <v>0</v>
          </cell>
          <cell r="O3076" t="str">
            <v xml:space="preserve"> </v>
          </cell>
          <cell r="P3076">
            <v>0</v>
          </cell>
          <cell r="Q3076">
            <v>0</v>
          </cell>
          <cell r="R3076" t="str">
            <v xml:space="preserve"> </v>
          </cell>
          <cell r="S3076" t="str">
            <v xml:space="preserve"> </v>
          </cell>
        </row>
        <row r="3077">
          <cell r="B3077">
            <v>313042</v>
          </cell>
          <cell r="C3077" t="str">
            <v>TempRestrOtherCardiacIntCoal</v>
          </cell>
          <cell r="D3077" t="str">
            <v>TempRestrO</v>
          </cell>
          <cell r="E3077">
            <v>367</v>
          </cell>
          <cell r="F3077" t="str">
            <v>A</v>
          </cell>
          <cell r="G3077" t="str">
            <v>Q</v>
          </cell>
          <cell r="H3077" t="str">
            <v>N</v>
          </cell>
          <cell r="I3077" t="str">
            <v>LNA</v>
          </cell>
          <cell r="J3077">
            <v>0</v>
          </cell>
          <cell r="K3077">
            <v>0</v>
          </cell>
          <cell r="L3077" t="str">
            <v xml:space="preserve"> </v>
          </cell>
          <cell r="M3077" t="str">
            <v xml:space="preserve"> </v>
          </cell>
          <cell r="N3077">
            <v>0</v>
          </cell>
          <cell r="O3077" t="str">
            <v xml:space="preserve"> </v>
          </cell>
          <cell r="P3077">
            <v>0</v>
          </cell>
          <cell r="Q3077">
            <v>0</v>
          </cell>
          <cell r="R3077" t="str">
            <v xml:space="preserve"> </v>
          </cell>
          <cell r="S3077" t="str">
            <v xml:space="preserve"> </v>
          </cell>
        </row>
        <row r="3078">
          <cell r="B3078">
            <v>313043</v>
          </cell>
          <cell r="C3078" t="str">
            <v>TempRestrOtherGettingEndowmnt</v>
          </cell>
          <cell r="D3078" t="str">
            <v>TempRestrO</v>
          </cell>
          <cell r="E3078">
            <v>367</v>
          </cell>
          <cell r="F3078" t="str">
            <v>A</v>
          </cell>
          <cell r="G3078" t="str">
            <v>Q</v>
          </cell>
          <cell r="H3078" t="str">
            <v>N</v>
          </cell>
          <cell r="I3078" t="str">
            <v>LNA</v>
          </cell>
          <cell r="J3078">
            <v>0</v>
          </cell>
          <cell r="K3078">
            <v>0</v>
          </cell>
          <cell r="L3078" t="str">
            <v xml:space="preserve"> </v>
          </cell>
          <cell r="M3078" t="str">
            <v xml:space="preserve"> </v>
          </cell>
          <cell r="N3078">
            <v>0</v>
          </cell>
          <cell r="O3078" t="str">
            <v xml:space="preserve"> </v>
          </cell>
          <cell r="P3078">
            <v>0</v>
          </cell>
          <cell r="Q3078">
            <v>0</v>
          </cell>
          <cell r="R3078" t="str">
            <v xml:space="preserve"> </v>
          </cell>
          <cell r="S3078" t="str">
            <v xml:space="preserve"> </v>
          </cell>
        </row>
        <row r="3079">
          <cell r="B3079">
            <v>313044</v>
          </cell>
          <cell r="C3079" t="str">
            <v>TempRestrOtherKenkinsEndowmnt</v>
          </cell>
          <cell r="D3079" t="str">
            <v>TempRestrO</v>
          </cell>
          <cell r="E3079">
            <v>367</v>
          </cell>
          <cell r="F3079" t="str">
            <v>A</v>
          </cell>
          <cell r="G3079" t="str">
            <v>Q</v>
          </cell>
          <cell r="H3079" t="str">
            <v>N</v>
          </cell>
          <cell r="I3079" t="str">
            <v>LNA</v>
          </cell>
          <cell r="J3079">
            <v>0</v>
          </cell>
          <cell r="K3079">
            <v>0</v>
          </cell>
          <cell r="L3079" t="str">
            <v xml:space="preserve"> </v>
          </cell>
          <cell r="M3079" t="str">
            <v xml:space="preserve"> </v>
          </cell>
          <cell r="N3079">
            <v>0</v>
          </cell>
          <cell r="O3079" t="str">
            <v xml:space="preserve"> </v>
          </cell>
          <cell r="P3079">
            <v>0</v>
          </cell>
          <cell r="Q3079">
            <v>0</v>
          </cell>
          <cell r="R3079" t="str">
            <v xml:space="preserve"> </v>
          </cell>
          <cell r="S3079" t="str">
            <v xml:space="preserve"> </v>
          </cell>
        </row>
        <row r="3080">
          <cell r="B3080">
            <v>313045</v>
          </cell>
          <cell r="C3080" t="str">
            <v>TempRestrOtherOBGYN Eductn</v>
          </cell>
          <cell r="D3080" t="str">
            <v>TempRestrO</v>
          </cell>
          <cell r="E3080">
            <v>367</v>
          </cell>
          <cell r="F3080" t="str">
            <v>A</v>
          </cell>
          <cell r="G3080" t="str">
            <v>Q</v>
          </cell>
          <cell r="H3080" t="str">
            <v>N</v>
          </cell>
          <cell r="I3080" t="str">
            <v>LNA</v>
          </cell>
          <cell r="J3080">
            <v>0</v>
          </cell>
          <cell r="K3080">
            <v>0</v>
          </cell>
          <cell r="L3080" t="str">
            <v xml:space="preserve"> </v>
          </cell>
          <cell r="M3080" t="str">
            <v xml:space="preserve"> </v>
          </cell>
          <cell r="N3080">
            <v>0</v>
          </cell>
          <cell r="O3080" t="str">
            <v xml:space="preserve"> </v>
          </cell>
          <cell r="P3080">
            <v>0</v>
          </cell>
          <cell r="Q3080">
            <v>0</v>
          </cell>
          <cell r="R3080" t="str">
            <v xml:space="preserve"> </v>
          </cell>
          <cell r="S3080" t="str">
            <v xml:space="preserve"> </v>
          </cell>
        </row>
        <row r="3081">
          <cell r="B3081">
            <v>313046</v>
          </cell>
          <cell r="C3081" t="str">
            <v>TempRestrOtherPharmacyFnd</v>
          </cell>
          <cell r="D3081" t="str">
            <v>TempRestrO</v>
          </cell>
          <cell r="E3081">
            <v>367</v>
          </cell>
          <cell r="F3081" t="str">
            <v>A</v>
          </cell>
          <cell r="G3081" t="str">
            <v>Q</v>
          </cell>
          <cell r="H3081" t="str">
            <v>N</v>
          </cell>
          <cell r="I3081" t="str">
            <v>LNA</v>
          </cell>
          <cell r="J3081">
            <v>0</v>
          </cell>
          <cell r="K3081">
            <v>0</v>
          </cell>
          <cell r="L3081" t="str">
            <v xml:space="preserve"> </v>
          </cell>
          <cell r="M3081" t="str">
            <v xml:space="preserve"> </v>
          </cell>
          <cell r="N3081">
            <v>0</v>
          </cell>
          <cell r="O3081" t="str">
            <v xml:space="preserve"> </v>
          </cell>
          <cell r="P3081">
            <v>0</v>
          </cell>
          <cell r="Q3081">
            <v>0</v>
          </cell>
          <cell r="R3081" t="str">
            <v xml:space="preserve"> </v>
          </cell>
          <cell r="S3081" t="str">
            <v xml:space="preserve"> </v>
          </cell>
        </row>
        <row r="3082">
          <cell r="B3082">
            <v>313047</v>
          </cell>
          <cell r="C3082" t="str">
            <v>TempRestrOtherWhiteFrdEndownt</v>
          </cell>
          <cell r="D3082" t="str">
            <v>TempRestrO</v>
          </cell>
          <cell r="E3082">
            <v>367</v>
          </cell>
          <cell r="F3082" t="str">
            <v>A</v>
          </cell>
          <cell r="G3082" t="str">
            <v>Q</v>
          </cell>
          <cell r="H3082" t="str">
            <v>N</v>
          </cell>
          <cell r="I3082" t="str">
            <v>LNA</v>
          </cell>
          <cell r="J3082">
            <v>0</v>
          </cell>
          <cell r="K3082">
            <v>0</v>
          </cell>
          <cell r="L3082" t="str">
            <v xml:space="preserve"> </v>
          </cell>
          <cell r="M3082" t="str">
            <v xml:space="preserve"> </v>
          </cell>
          <cell r="N3082">
            <v>0</v>
          </cell>
          <cell r="O3082" t="str">
            <v xml:space="preserve"> </v>
          </cell>
          <cell r="P3082">
            <v>0</v>
          </cell>
          <cell r="Q3082">
            <v>0</v>
          </cell>
          <cell r="R3082" t="str">
            <v xml:space="preserve"> </v>
          </cell>
          <cell r="S3082" t="str">
            <v xml:space="preserve"> </v>
          </cell>
        </row>
        <row r="3083">
          <cell r="B3083">
            <v>313048</v>
          </cell>
          <cell r="C3083" t="str">
            <v>TempRestrOtherHeartWellness Fn</v>
          </cell>
          <cell r="D3083" t="str">
            <v>TROthHrtWl</v>
          </cell>
          <cell r="E3083">
            <v>367</v>
          </cell>
          <cell r="F3083" t="str">
            <v>A</v>
          </cell>
          <cell r="G3083" t="str">
            <v>Q</v>
          </cell>
          <cell r="H3083" t="str">
            <v>N</v>
          </cell>
          <cell r="I3083" t="str">
            <v>LNA</v>
          </cell>
          <cell r="J3083">
            <v>0</v>
          </cell>
          <cell r="K3083">
            <v>0</v>
          </cell>
          <cell r="L3083" t="str">
            <v xml:space="preserve"> </v>
          </cell>
          <cell r="M3083" t="str">
            <v xml:space="preserve"> </v>
          </cell>
          <cell r="N3083">
            <v>0</v>
          </cell>
          <cell r="O3083" t="str">
            <v xml:space="preserve"> </v>
          </cell>
          <cell r="P3083">
            <v>0</v>
          </cell>
          <cell r="Q3083">
            <v>0</v>
          </cell>
          <cell r="R3083" t="str">
            <v xml:space="preserve"> </v>
          </cell>
          <cell r="S3083" t="str">
            <v xml:space="preserve"> </v>
          </cell>
        </row>
        <row r="3084">
          <cell r="B3084">
            <v>313049</v>
          </cell>
          <cell r="C3084" t="str">
            <v>TempRestrOtherNursingSchlrshp</v>
          </cell>
          <cell r="D3084" t="str">
            <v>TempRestrO</v>
          </cell>
          <cell r="E3084">
            <v>367</v>
          </cell>
          <cell r="F3084" t="str">
            <v>A</v>
          </cell>
          <cell r="G3084" t="str">
            <v>Q</v>
          </cell>
          <cell r="H3084" t="str">
            <v>N</v>
          </cell>
          <cell r="I3084" t="str">
            <v>LNA</v>
          </cell>
          <cell r="J3084">
            <v>0</v>
          </cell>
          <cell r="K3084">
            <v>0</v>
          </cell>
          <cell r="L3084" t="str">
            <v xml:space="preserve"> </v>
          </cell>
          <cell r="M3084" t="str">
            <v xml:space="preserve"> </v>
          </cell>
          <cell r="N3084">
            <v>0</v>
          </cell>
          <cell r="O3084" t="str">
            <v xml:space="preserve"> </v>
          </cell>
          <cell r="P3084">
            <v>0</v>
          </cell>
          <cell r="Q3084">
            <v>0</v>
          </cell>
          <cell r="R3084" t="str">
            <v xml:space="preserve"> </v>
          </cell>
          <cell r="S3084" t="str">
            <v xml:space="preserve"> </v>
          </cell>
        </row>
        <row r="3085">
          <cell r="B3085">
            <v>313050</v>
          </cell>
          <cell r="C3085" t="str">
            <v>TempRestrOtherFitnessCntr</v>
          </cell>
          <cell r="D3085" t="str">
            <v>TempRestrO</v>
          </cell>
          <cell r="E3085">
            <v>367</v>
          </cell>
          <cell r="F3085" t="str">
            <v>A</v>
          </cell>
          <cell r="G3085" t="str">
            <v>Q</v>
          </cell>
          <cell r="H3085" t="str">
            <v>N</v>
          </cell>
          <cell r="I3085" t="str">
            <v>LNA</v>
          </cell>
          <cell r="J3085">
            <v>0</v>
          </cell>
          <cell r="K3085">
            <v>0</v>
          </cell>
          <cell r="L3085" t="str">
            <v xml:space="preserve"> </v>
          </cell>
          <cell r="M3085" t="str">
            <v xml:space="preserve"> </v>
          </cell>
          <cell r="N3085">
            <v>0</v>
          </cell>
          <cell r="O3085" t="str">
            <v xml:space="preserve"> </v>
          </cell>
          <cell r="P3085">
            <v>0</v>
          </cell>
          <cell r="Q3085">
            <v>0</v>
          </cell>
          <cell r="R3085" t="str">
            <v xml:space="preserve"> </v>
          </cell>
          <cell r="S3085" t="str">
            <v xml:space="preserve"> </v>
          </cell>
        </row>
        <row r="3086">
          <cell r="B3086">
            <v>313051</v>
          </cell>
          <cell r="C3086" t="str">
            <v>TempRestrOtherLabTechEdu</v>
          </cell>
          <cell r="D3086" t="str">
            <v>TempRestrO</v>
          </cell>
          <cell r="E3086">
            <v>367</v>
          </cell>
          <cell r="F3086" t="str">
            <v>A</v>
          </cell>
          <cell r="G3086" t="str">
            <v>Q</v>
          </cell>
          <cell r="H3086" t="str">
            <v>N</v>
          </cell>
          <cell r="I3086" t="str">
            <v>LNA</v>
          </cell>
          <cell r="J3086">
            <v>0</v>
          </cell>
          <cell r="K3086">
            <v>0</v>
          </cell>
          <cell r="L3086" t="str">
            <v xml:space="preserve"> </v>
          </cell>
          <cell r="M3086" t="str">
            <v xml:space="preserve"> </v>
          </cell>
          <cell r="N3086">
            <v>0</v>
          </cell>
          <cell r="O3086" t="str">
            <v xml:space="preserve"> </v>
          </cell>
          <cell r="P3086">
            <v>0</v>
          </cell>
          <cell r="Q3086">
            <v>0</v>
          </cell>
          <cell r="R3086" t="str">
            <v xml:space="preserve"> </v>
          </cell>
          <cell r="S3086" t="str">
            <v xml:space="preserve"> </v>
          </cell>
        </row>
        <row r="3087">
          <cell r="B3087">
            <v>313052</v>
          </cell>
          <cell r="C3087" t="str">
            <v>TempRestrOtherCardioEdu</v>
          </cell>
          <cell r="D3087" t="str">
            <v>TempRestrO</v>
          </cell>
          <cell r="E3087">
            <v>367</v>
          </cell>
          <cell r="F3087" t="str">
            <v>A</v>
          </cell>
          <cell r="G3087" t="str">
            <v>Q</v>
          </cell>
          <cell r="H3087" t="str">
            <v>N</v>
          </cell>
          <cell r="I3087" t="str">
            <v>LNA</v>
          </cell>
          <cell r="J3087">
            <v>0</v>
          </cell>
          <cell r="K3087">
            <v>0</v>
          </cell>
          <cell r="L3087" t="str">
            <v xml:space="preserve"> </v>
          </cell>
          <cell r="M3087" t="str">
            <v xml:space="preserve"> </v>
          </cell>
          <cell r="N3087">
            <v>0</v>
          </cell>
          <cell r="O3087" t="str">
            <v xml:space="preserve"> </v>
          </cell>
          <cell r="P3087">
            <v>0</v>
          </cell>
          <cell r="Q3087">
            <v>0</v>
          </cell>
          <cell r="R3087" t="str">
            <v xml:space="preserve"> </v>
          </cell>
          <cell r="S3087" t="str">
            <v xml:space="preserve"> </v>
          </cell>
        </row>
        <row r="3088">
          <cell r="B3088">
            <v>313053</v>
          </cell>
          <cell r="C3088" t="str">
            <v>TempRestrOtherRadOncEdu</v>
          </cell>
          <cell r="D3088" t="str">
            <v>TempRestrO</v>
          </cell>
          <cell r="E3088">
            <v>367</v>
          </cell>
          <cell r="F3088" t="str">
            <v>A</v>
          </cell>
          <cell r="G3088" t="str">
            <v>Q</v>
          </cell>
          <cell r="H3088" t="str">
            <v>N</v>
          </cell>
          <cell r="I3088" t="str">
            <v>LNA</v>
          </cell>
          <cell r="J3088">
            <v>0</v>
          </cell>
          <cell r="K3088">
            <v>0</v>
          </cell>
          <cell r="L3088" t="str">
            <v xml:space="preserve"> </v>
          </cell>
          <cell r="M3088" t="str">
            <v xml:space="preserve"> </v>
          </cell>
          <cell r="N3088">
            <v>0</v>
          </cell>
          <cell r="O3088" t="str">
            <v xml:space="preserve"> </v>
          </cell>
          <cell r="P3088">
            <v>0</v>
          </cell>
          <cell r="Q3088">
            <v>0</v>
          </cell>
          <cell r="R3088" t="str">
            <v xml:space="preserve"> </v>
          </cell>
          <cell r="S3088" t="str">
            <v xml:space="preserve"> </v>
          </cell>
        </row>
        <row r="3089">
          <cell r="B3089">
            <v>313054</v>
          </cell>
          <cell r="C3089" t="str">
            <v>TempRestrOtherGISrvs</v>
          </cell>
          <cell r="D3089" t="str">
            <v>TempRestrO</v>
          </cell>
          <cell r="E3089">
            <v>367</v>
          </cell>
          <cell r="F3089" t="str">
            <v>A</v>
          </cell>
          <cell r="G3089" t="str">
            <v>Q</v>
          </cell>
          <cell r="H3089" t="str">
            <v>N</v>
          </cell>
          <cell r="I3089" t="str">
            <v>LNA</v>
          </cell>
          <cell r="J3089">
            <v>0</v>
          </cell>
          <cell r="K3089">
            <v>0</v>
          </cell>
          <cell r="L3089" t="str">
            <v xml:space="preserve"> </v>
          </cell>
          <cell r="M3089" t="str">
            <v xml:space="preserve"> </v>
          </cell>
          <cell r="N3089">
            <v>0</v>
          </cell>
          <cell r="O3089" t="str">
            <v xml:space="preserve"> </v>
          </cell>
          <cell r="P3089">
            <v>0</v>
          </cell>
          <cell r="Q3089">
            <v>0</v>
          </cell>
          <cell r="R3089" t="str">
            <v xml:space="preserve"> </v>
          </cell>
          <cell r="S3089" t="str">
            <v xml:space="preserve"> </v>
          </cell>
        </row>
        <row r="3090">
          <cell r="B3090">
            <v>313055</v>
          </cell>
          <cell r="C3090" t="str">
            <v>TempRestrOtherNFPFndRaising</v>
          </cell>
          <cell r="D3090" t="str">
            <v>TempRestrO</v>
          </cell>
          <cell r="E3090">
            <v>367</v>
          </cell>
          <cell r="F3090" t="str">
            <v>A</v>
          </cell>
          <cell r="G3090" t="str">
            <v>Q</v>
          </cell>
          <cell r="H3090" t="str">
            <v>N</v>
          </cell>
          <cell r="I3090" t="str">
            <v>LNA</v>
          </cell>
          <cell r="J3090">
            <v>0</v>
          </cell>
          <cell r="K3090">
            <v>0</v>
          </cell>
          <cell r="L3090" t="str">
            <v xml:space="preserve"> </v>
          </cell>
          <cell r="M3090" t="str">
            <v xml:space="preserve"> </v>
          </cell>
          <cell r="N3090">
            <v>0</v>
          </cell>
          <cell r="O3090" t="str">
            <v xml:space="preserve"> </v>
          </cell>
          <cell r="P3090">
            <v>0</v>
          </cell>
          <cell r="Q3090">
            <v>0</v>
          </cell>
          <cell r="R3090" t="str">
            <v xml:space="preserve"> </v>
          </cell>
          <cell r="S3090" t="str">
            <v xml:space="preserve"> </v>
          </cell>
        </row>
        <row r="3091">
          <cell r="B3091">
            <v>313056</v>
          </cell>
          <cell r="C3091" t="str">
            <v>TempRestrOtherHopeDonatnFnd</v>
          </cell>
          <cell r="D3091" t="str">
            <v>TempRestrO</v>
          </cell>
          <cell r="E3091">
            <v>367</v>
          </cell>
          <cell r="F3091" t="str">
            <v>A</v>
          </cell>
          <cell r="G3091" t="str">
            <v>Q</v>
          </cell>
          <cell r="H3091" t="str">
            <v>N</v>
          </cell>
          <cell r="I3091" t="str">
            <v>LNA</v>
          </cell>
          <cell r="J3091">
            <v>0</v>
          </cell>
          <cell r="K3091">
            <v>0</v>
          </cell>
          <cell r="L3091" t="str">
            <v xml:space="preserve"> </v>
          </cell>
          <cell r="M3091" t="str">
            <v xml:space="preserve"> </v>
          </cell>
          <cell r="N3091">
            <v>0</v>
          </cell>
          <cell r="O3091" t="str">
            <v xml:space="preserve"> </v>
          </cell>
          <cell r="P3091">
            <v>0</v>
          </cell>
          <cell r="Q3091">
            <v>0</v>
          </cell>
          <cell r="R3091" t="str">
            <v xml:space="preserve"> </v>
          </cell>
          <cell r="S3091" t="str">
            <v xml:space="preserve"> </v>
          </cell>
        </row>
        <row r="3092">
          <cell r="B3092">
            <v>313057</v>
          </cell>
          <cell r="C3092" t="str">
            <v>TempRestrOtherDeptMedSocial</v>
          </cell>
          <cell r="D3092" t="str">
            <v>TempRestrO</v>
          </cell>
          <cell r="E3092">
            <v>367</v>
          </cell>
          <cell r="F3092" t="str">
            <v>A</v>
          </cell>
          <cell r="G3092" t="str">
            <v>Q</v>
          </cell>
          <cell r="H3092" t="str">
            <v>N</v>
          </cell>
          <cell r="I3092" t="str">
            <v>LNA</v>
          </cell>
          <cell r="J3092">
            <v>0</v>
          </cell>
          <cell r="K3092">
            <v>0</v>
          </cell>
          <cell r="L3092" t="str">
            <v xml:space="preserve"> </v>
          </cell>
          <cell r="M3092" t="str">
            <v xml:space="preserve"> </v>
          </cell>
          <cell r="N3092">
            <v>0</v>
          </cell>
          <cell r="O3092" t="str">
            <v xml:space="preserve"> </v>
          </cell>
          <cell r="P3092">
            <v>0</v>
          </cell>
          <cell r="Q3092">
            <v>0</v>
          </cell>
          <cell r="R3092" t="str">
            <v xml:space="preserve"> </v>
          </cell>
          <cell r="S3092" t="str">
            <v xml:space="preserve"> </v>
          </cell>
        </row>
        <row r="3093">
          <cell r="B3093">
            <v>313058</v>
          </cell>
          <cell r="C3093" t="str">
            <v>TempRestrOtherBioTerrorismPrep</v>
          </cell>
          <cell r="D3093" t="str">
            <v>TempRestrO</v>
          </cell>
          <cell r="E3093">
            <v>367</v>
          </cell>
          <cell r="F3093" t="str">
            <v>A</v>
          </cell>
          <cell r="G3093" t="str">
            <v>Q</v>
          </cell>
          <cell r="H3093" t="str">
            <v>N</v>
          </cell>
          <cell r="I3093" t="str">
            <v>LNA</v>
          </cell>
          <cell r="J3093">
            <v>0</v>
          </cell>
          <cell r="K3093">
            <v>0</v>
          </cell>
          <cell r="L3093" t="str">
            <v xml:space="preserve"> </v>
          </cell>
          <cell r="M3093" t="str">
            <v xml:space="preserve"> </v>
          </cell>
          <cell r="N3093">
            <v>0</v>
          </cell>
          <cell r="O3093" t="str">
            <v xml:space="preserve"> </v>
          </cell>
          <cell r="P3093">
            <v>0</v>
          </cell>
          <cell r="Q3093">
            <v>0</v>
          </cell>
          <cell r="R3093" t="str">
            <v xml:space="preserve"> </v>
          </cell>
          <cell r="S3093" t="str">
            <v xml:space="preserve"> </v>
          </cell>
        </row>
        <row r="3094">
          <cell r="B3094">
            <v>313059</v>
          </cell>
          <cell r="C3094" t="str">
            <v>TempRestrOtherLaborDelivery</v>
          </cell>
          <cell r="D3094" t="str">
            <v>TempRestrO</v>
          </cell>
          <cell r="E3094">
            <v>367</v>
          </cell>
          <cell r="F3094" t="str">
            <v>A</v>
          </cell>
          <cell r="G3094" t="str">
            <v>Q</v>
          </cell>
          <cell r="H3094" t="str">
            <v>N</v>
          </cell>
          <cell r="I3094" t="str">
            <v>LNA</v>
          </cell>
          <cell r="J3094">
            <v>0</v>
          </cell>
          <cell r="K3094">
            <v>0</v>
          </cell>
          <cell r="L3094" t="str">
            <v xml:space="preserve"> </v>
          </cell>
          <cell r="M3094" t="str">
            <v xml:space="preserve"> </v>
          </cell>
          <cell r="N3094">
            <v>0</v>
          </cell>
          <cell r="O3094" t="str">
            <v xml:space="preserve"> </v>
          </cell>
          <cell r="P3094">
            <v>0</v>
          </cell>
          <cell r="Q3094">
            <v>0</v>
          </cell>
          <cell r="R3094" t="str">
            <v xml:space="preserve"> </v>
          </cell>
          <cell r="S3094" t="str">
            <v xml:space="preserve"> </v>
          </cell>
        </row>
        <row r="3095">
          <cell r="B3095">
            <v>313060</v>
          </cell>
          <cell r="C3095" t="str">
            <v>TempRestrOtherPedEduAssn</v>
          </cell>
          <cell r="D3095" t="str">
            <v>TempRestrO</v>
          </cell>
          <cell r="E3095">
            <v>367</v>
          </cell>
          <cell r="F3095" t="str">
            <v>A</v>
          </cell>
          <cell r="G3095" t="str">
            <v>Q</v>
          </cell>
          <cell r="H3095" t="str">
            <v>N</v>
          </cell>
          <cell r="I3095" t="str">
            <v>LNA</v>
          </cell>
          <cell r="J3095">
            <v>0</v>
          </cell>
          <cell r="K3095">
            <v>0</v>
          </cell>
          <cell r="L3095" t="str">
            <v xml:space="preserve"> </v>
          </cell>
          <cell r="M3095" t="str">
            <v xml:space="preserve"> </v>
          </cell>
          <cell r="N3095">
            <v>0</v>
          </cell>
          <cell r="O3095" t="str">
            <v xml:space="preserve"> </v>
          </cell>
          <cell r="P3095">
            <v>0</v>
          </cell>
          <cell r="Q3095">
            <v>0</v>
          </cell>
          <cell r="R3095" t="str">
            <v xml:space="preserve"> </v>
          </cell>
          <cell r="S3095" t="str">
            <v xml:space="preserve"> </v>
          </cell>
        </row>
        <row r="3096">
          <cell r="B3096">
            <v>313061</v>
          </cell>
          <cell r="C3096" t="str">
            <v>TempRestrOtherMiscHonOrarium</v>
          </cell>
          <cell r="D3096" t="str">
            <v>TempRestrO</v>
          </cell>
          <cell r="E3096">
            <v>367</v>
          </cell>
          <cell r="F3096" t="str">
            <v>A</v>
          </cell>
          <cell r="G3096" t="str">
            <v>Q</v>
          </cell>
          <cell r="H3096" t="str">
            <v>N</v>
          </cell>
          <cell r="I3096" t="str">
            <v>LNA</v>
          </cell>
          <cell r="J3096">
            <v>0</v>
          </cell>
          <cell r="K3096">
            <v>0</v>
          </cell>
          <cell r="L3096" t="str">
            <v xml:space="preserve"> </v>
          </cell>
          <cell r="M3096" t="str">
            <v xml:space="preserve"> </v>
          </cell>
          <cell r="N3096">
            <v>0</v>
          </cell>
          <cell r="O3096" t="str">
            <v xml:space="preserve"> </v>
          </cell>
          <cell r="P3096">
            <v>0</v>
          </cell>
          <cell r="Q3096">
            <v>0</v>
          </cell>
          <cell r="R3096" t="str">
            <v xml:space="preserve"> </v>
          </cell>
          <cell r="S3096" t="str">
            <v xml:space="preserve"> </v>
          </cell>
        </row>
        <row r="3097">
          <cell r="B3097">
            <v>313062</v>
          </cell>
          <cell r="C3097" t="str">
            <v>TempRestrOtherUnitedWay</v>
          </cell>
          <cell r="D3097" t="str">
            <v>TempRestrO</v>
          </cell>
          <cell r="E3097">
            <v>367</v>
          </cell>
          <cell r="F3097" t="str">
            <v>A</v>
          </cell>
          <cell r="G3097" t="str">
            <v>Q</v>
          </cell>
          <cell r="H3097" t="str">
            <v>N</v>
          </cell>
          <cell r="I3097" t="str">
            <v>LNA</v>
          </cell>
          <cell r="J3097">
            <v>0</v>
          </cell>
          <cell r="K3097">
            <v>0</v>
          </cell>
          <cell r="L3097" t="str">
            <v xml:space="preserve"> </v>
          </cell>
          <cell r="M3097" t="str">
            <v xml:space="preserve"> </v>
          </cell>
          <cell r="N3097">
            <v>0</v>
          </cell>
          <cell r="O3097" t="str">
            <v xml:space="preserve"> </v>
          </cell>
          <cell r="P3097">
            <v>0</v>
          </cell>
          <cell r="Q3097">
            <v>0</v>
          </cell>
          <cell r="R3097" t="str">
            <v xml:space="preserve"> </v>
          </cell>
          <cell r="S3097" t="str">
            <v xml:space="preserve"> </v>
          </cell>
        </row>
        <row r="3098">
          <cell r="B3098">
            <v>313063</v>
          </cell>
          <cell r="C3098" t="str">
            <v>TempRestrOtherInfectiousDiseas</v>
          </cell>
          <cell r="D3098" t="str">
            <v>TempRestrO</v>
          </cell>
          <cell r="E3098">
            <v>367</v>
          </cell>
          <cell r="F3098" t="str">
            <v>A</v>
          </cell>
          <cell r="G3098" t="str">
            <v>Q</v>
          </cell>
          <cell r="H3098" t="str">
            <v>N</v>
          </cell>
          <cell r="I3098" t="str">
            <v>LNA</v>
          </cell>
          <cell r="J3098">
            <v>0</v>
          </cell>
          <cell r="K3098">
            <v>0</v>
          </cell>
          <cell r="L3098" t="str">
            <v xml:space="preserve"> </v>
          </cell>
          <cell r="M3098" t="str">
            <v xml:space="preserve"> </v>
          </cell>
          <cell r="N3098">
            <v>0</v>
          </cell>
          <cell r="O3098" t="str">
            <v xml:space="preserve"> </v>
          </cell>
          <cell r="P3098">
            <v>0</v>
          </cell>
          <cell r="Q3098">
            <v>0</v>
          </cell>
          <cell r="R3098" t="str">
            <v xml:space="preserve"> </v>
          </cell>
          <cell r="S3098" t="str">
            <v xml:space="preserve"> </v>
          </cell>
        </row>
        <row r="3099">
          <cell r="B3099">
            <v>313064</v>
          </cell>
          <cell r="C3099" t="str">
            <v>TempRestrOtherAnonymsDonation</v>
          </cell>
          <cell r="D3099" t="str">
            <v>TempRestrO</v>
          </cell>
          <cell r="E3099">
            <v>367</v>
          </cell>
          <cell r="F3099" t="str">
            <v>A</v>
          </cell>
          <cell r="G3099" t="str">
            <v>Q</v>
          </cell>
          <cell r="H3099" t="str">
            <v>N</v>
          </cell>
          <cell r="I3099" t="str">
            <v>LNA</v>
          </cell>
          <cell r="J3099">
            <v>0</v>
          </cell>
          <cell r="K3099">
            <v>0</v>
          </cell>
          <cell r="L3099" t="str">
            <v xml:space="preserve"> </v>
          </cell>
          <cell r="M3099" t="str">
            <v xml:space="preserve"> </v>
          </cell>
          <cell r="N3099">
            <v>0</v>
          </cell>
          <cell r="O3099" t="str">
            <v xml:space="preserve"> </v>
          </cell>
          <cell r="P3099">
            <v>0</v>
          </cell>
          <cell r="Q3099">
            <v>0</v>
          </cell>
          <cell r="R3099" t="str">
            <v xml:space="preserve"> </v>
          </cell>
          <cell r="S3099" t="str">
            <v xml:space="preserve"> </v>
          </cell>
        </row>
        <row r="3100">
          <cell r="B3100">
            <v>313065</v>
          </cell>
          <cell r="C3100" t="str">
            <v>TempRestrOtherBrowneEndowmnt</v>
          </cell>
          <cell r="D3100" t="str">
            <v>TempRestrO</v>
          </cell>
          <cell r="E3100">
            <v>367</v>
          </cell>
          <cell r="F3100" t="str">
            <v>A</v>
          </cell>
          <cell r="G3100" t="str">
            <v>Q</v>
          </cell>
          <cell r="H3100" t="str">
            <v>N</v>
          </cell>
          <cell r="I3100" t="str">
            <v>LNA</v>
          </cell>
          <cell r="J3100">
            <v>0</v>
          </cell>
          <cell r="K3100">
            <v>0</v>
          </cell>
          <cell r="L3100" t="str">
            <v xml:space="preserve"> </v>
          </cell>
          <cell r="M3100" t="str">
            <v xml:space="preserve"> </v>
          </cell>
          <cell r="N3100">
            <v>0</v>
          </cell>
          <cell r="O3100" t="str">
            <v xml:space="preserve"> </v>
          </cell>
          <cell r="P3100">
            <v>0</v>
          </cell>
          <cell r="Q3100">
            <v>0</v>
          </cell>
          <cell r="R3100" t="str">
            <v xml:space="preserve"> </v>
          </cell>
          <cell r="S3100" t="str">
            <v xml:space="preserve"> </v>
          </cell>
        </row>
        <row r="3101">
          <cell r="B3101">
            <v>313066</v>
          </cell>
          <cell r="C3101" t="str">
            <v>TempRestrOtherNursingEdu</v>
          </cell>
          <cell r="D3101" t="str">
            <v>TempRestrO</v>
          </cell>
          <cell r="E3101">
            <v>367</v>
          </cell>
          <cell r="F3101" t="str">
            <v>A</v>
          </cell>
          <cell r="G3101" t="str">
            <v>Q</v>
          </cell>
          <cell r="H3101" t="str">
            <v>N</v>
          </cell>
          <cell r="I3101" t="str">
            <v>LNA</v>
          </cell>
          <cell r="J3101">
            <v>0</v>
          </cell>
          <cell r="K3101">
            <v>0</v>
          </cell>
          <cell r="L3101" t="str">
            <v xml:space="preserve"> </v>
          </cell>
          <cell r="M3101" t="str">
            <v xml:space="preserve"> </v>
          </cell>
          <cell r="N3101">
            <v>0</v>
          </cell>
          <cell r="O3101" t="str">
            <v xml:space="preserve"> </v>
          </cell>
          <cell r="P3101">
            <v>0</v>
          </cell>
          <cell r="Q3101">
            <v>0</v>
          </cell>
          <cell r="R3101" t="str">
            <v xml:space="preserve"> </v>
          </cell>
          <cell r="S3101" t="str">
            <v xml:space="preserve"> </v>
          </cell>
        </row>
        <row r="3102">
          <cell r="B3102">
            <v>313067</v>
          </cell>
          <cell r="C3102" t="str">
            <v>TempRestrOtherResolveSharing</v>
          </cell>
          <cell r="D3102" t="str">
            <v>TempRestrO</v>
          </cell>
          <cell r="E3102">
            <v>367</v>
          </cell>
          <cell r="F3102" t="str">
            <v>A</v>
          </cell>
          <cell r="G3102" t="str">
            <v>Q</v>
          </cell>
          <cell r="H3102" t="str">
            <v>N</v>
          </cell>
          <cell r="I3102" t="str">
            <v>LNA</v>
          </cell>
          <cell r="J3102">
            <v>0</v>
          </cell>
          <cell r="K3102">
            <v>0</v>
          </cell>
          <cell r="L3102" t="str">
            <v xml:space="preserve"> </v>
          </cell>
          <cell r="M3102" t="str">
            <v xml:space="preserve"> </v>
          </cell>
          <cell r="N3102">
            <v>0</v>
          </cell>
          <cell r="O3102" t="str">
            <v xml:space="preserve"> </v>
          </cell>
          <cell r="P3102">
            <v>0</v>
          </cell>
          <cell r="Q3102">
            <v>0</v>
          </cell>
          <cell r="R3102" t="str">
            <v xml:space="preserve"> </v>
          </cell>
          <cell r="S3102" t="str">
            <v xml:space="preserve"> </v>
          </cell>
        </row>
        <row r="3103">
          <cell r="B3103">
            <v>313068</v>
          </cell>
          <cell r="C3103" t="str">
            <v>TempRestrOtherCardioResearch</v>
          </cell>
          <cell r="D3103" t="str">
            <v>TempRestrO</v>
          </cell>
          <cell r="E3103">
            <v>367</v>
          </cell>
          <cell r="F3103" t="str">
            <v>A</v>
          </cell>
          <cell r="G3103" t="str">
            <v>Q</v>
          </cell>
          <cell r="H3103" t="str">
            <v>N</v>
          </cell>
          <cell r="I3103" t="str">
            <v>LNA</v>
          </cell>
          <cell r="J3103">
            <v>0</v>
          </cell>
          <cell r="K3103">
            <v>0</v>
          </cell>
          <cell r="L3103" t="str">
            <v xml:space="preserve"> </v>
          </cell>
          <cell r="M3103" t="str">
            <v xml:space="preserve"> </v>
          </cell>
          <cell r="N3103">
            <v>0</v>
          </cell>
          <cell r="O3103" t="str">
            <v xml:space="preserve"> </v>
          </cell>
          <cell r="P3103">
            <v>0</v>
          </cell>
          <cell r="Q3103">
            <v>0</v>
          </cell>
          <cell r="R3103" t="str">
            <v xml:space="preserve"> </v>
          </cell>
          <cell r="S3103" t="str">
            <v xml:space="preserve"> </v>
          </cell>
        </row>
        <row r="3104">
          <cell r="B3104">
            <v>313069</v>
          </cell>
          <cell r="C3104" t="str">
            <v>TempRestrOtherCancerResearch</v>
          </cell>
          <cell r="D3104" t="str">
            <v>TempRestrO</v>
          </cell>
          <cell r="E3104">
            <v>367</v>
          </cell>
          <cell r="F3104" t="str">
            <v>A</v>
          </cell>
          <cell r="G3104" t="str">
            <v>Q</v>
          </cell>
          <cell r="H3104" t="str">
            <v>N</v>
          </cell>
          <cell r="I3104" t="str">
            <v>LNA</v>
          </cell>
          <cell r="J3104">
            <v>0</v>
          </cell>
          <cell r="K3104">
            <v>0</v>
          </cell>
          <cell r="L3104" t="str">
            <v xml:space="preserve"> </v>
          </cell>
          <cell r="M3104" t="str">
            <v xml:space="preserve"> </v>
          </cell>
          <cell r="N3104">
            <v>0</v>
          </cell>
          <cell r="O3104" t="str">
            <v xml:space="preserve"> </v>
          </cell>
          <cell r="P3104">
            <v>0</v>
          </cell>
          <cell r="Q3104">
            <v>0</v>
          </cell>
          <cell r="R3104" t="str">
            <v xml:space="preserve"> </v>
          </cell>
          <cell r="S3104" t="str">
            <v xml:space="preserve"> </v>
          </cell>
        </row>
        <row r="3105">
          <cell r="B3105">
            <v>313070</v>
          </cell>
          <cell r="C3105" t="str">
            <v>TempRestrOtherChapelFnd</v>
          </cell>
          <cell r="D3105" t="str">
            <v>TempRestrO</v>
          </cell>
          <cell r="E3105">
            <v>367</v>
          </cell>
          <cell r="F3105" t="str">
            <v>A</v>
          </cell>
          <cell r="G3105" t="str">
            <v>Q</v>
          </cell>
          <cell r="H3105" t="str">
            <v>N</v>
          </cell>
          <cell r="I3105" t="str">
            <v>LNA</v>
          </cell>
          <cell r="J3105">
            <v>0</v>
          </cell>
          <cell r="K3105">
            <v>0</v>
          </cell>
          <cell r="L3105" t="str">
            <v xml:space="preserve"> </v>
          </cell>
          <cell r="M3105" t="str">
            <v xml:space="preserve"> </v>
          </cell>
          <cell r="N3105">
            <v>0</v>
          </cell>
          <cell r="O3105" t="str">
            <v xml:space="preserve"> </v>
          </cell>
          <cell r="P3105">
            <v>0</v>
          </cell>
          <cell r="Q3105">
            <v>0</v>
          </cell>
          <cell r="R3105" t="str">
            <v xml:space="preserve"> </v>
          </cell>
          <cell r="S3105" t="str">
            <v xml:space="preserve"> </v>
          </cell>
        </row>
        <row r="3106">
          <cell r="B3106">
            <v>313071</v>
          </cell>
          <cell r="C3106" t="str">
            <v>TempRestrOtherHackermanPatz</v>
          </cell>
          <cell r="D3106" t="str">
            <v>TempRestrO</v>
          </cell>
          <cell r="E3106">
            <v>367</v>
          </cell>
          <cell r="F3106" t="str">
            <v>A</v>
          </cell>
          <cell r="G3106" t="str">
            <v>Q</v>
          </cell>
          <cell r="H3106" t="str">
            <v>N</v>
          </cell>
          <cell r="I3106" t="str">
            <v>LNA</v>
          </cell>
          <cell r="J3106">
            <v>0</v>
          </cell>
          <cell r="K3106">
            <v>0</v>
          </cell>
          <cell r="L3106" t="str">
            <v xml:space="preserve"> </v>
          </cell>
          <cell r="M3106" t="str">
            <v xml:space="preserve"> </v>
          </cell>
          <cell r="N3106">
            <v>0</v>
          </cell>
          <cell r="O3106" t="str">
            <v xml:space="preserve"> </v>
          </cell>
          <cell r="P3106">
            <v>0</v>
          </cell>
          <cell r="Q3106">
            <v>0</v>
          </cell>
          <cell r="R3106" t="str">
            <v xml:space="preserve"> </v>
          </cell>
          <cell r="S3106" t="str">
            <v xml:space="preserve"> </v>
          </cell>
        </row>
        <row r="3107">
          <cell r="B3107">
            <v>313072</v>
          </cell>
          <cell r="C3107" t="str">
            <v>TempRestrOtherPTRehab</v>
          </cell>
          <cell r="D3107" t="str">
            <v>TempRestrO</v>
          </cell>
          <cell r="E3107">
            <v>367</v>
          </cell>
          <cell r="F3107" t="str">
            <v>A</v>
          </cell>
          <cell r="G3107" t="str">
            <v>Q</v>
          </cell>
          <cell r="H3107" t="str">
            <v>N</v>
          </cell>
          <cell r="I3107" t="str">
            <v>LNA</v>
          </cell>
          <cell r="J3107">
            <v>0</v>
          </cell>
          <cell r="K3107">
            <v>0</v>
          </cell>
          <cell r="L3107" t="str">
            <v xml:space="preserve"> </v>
          </cell>
          <cell r="M3107" t="str">
            <v xml:space="preserve"> </v>
          </cell>
          <cell r="N3107">
            <v>0</v>
          </cell>
          <cell r="O3107" t="str">
            <v xml:space="preserve"> </v>
          </cell>
          <cell r="P3107">
            <v>0</v>
          </cell>
          <cell r="Q3107">
            <v>0</v>
          </cell>
          <cell r="R3107" t="str">
            <v xml:space="preserve"> </v>
          </cell>
          <cell r="S3107" t="str">
            <v xml:space="preserve"> </v>
          </cell>
        </row>
        <row r="3108">
          <cell r="B3108">
            <v>313073</v>
          </cell>
          <cell r="C3108" t="str">
            <v>TempRestrOtherAmbulatoryCare</v>
          </cell>
          <cell r="D3108" t="str">
            <v>TempRestrO</v>
          </cell>
          <cell r="E3108">
            <v>367</v>
          </cell>
          <cell r="F3108" t="str">
            <v>A</v>
          </cell>
          <cell r="G3108" t="str">
            <v>Q</v>
          </cell>
          <cell r="H3108" t="str">
            <v>N</v>
          </cell>
          <cell r="I3108" t="str">
            <v>LNA</v>
          </cell>
          <cell r="J3108">
            <v>0</v>
          </cell>
          <cell r="K3108">
            <v>0</v>
          </cell>
          <cell r="L3108" t="str">
            <v xml:space="preserve"> </v>
          </cell>
          <cell r="M3108" t="str">
            <v xml:space="preserve"> </v>
          </cell>
          <cell r="N3108">
            <v>0</v>
          </cell>
          <cell r="O3108" t="str">
            <v xml:space="preserve"> </v>
          </cell>
          <cell r="P3108">
            <v>0</v>
          </cell>
          <cell r="Q3108">
            <v>0</v>
          </cell>
          <cell r="R3108" t="str">
            <v xml:space="preserve"> </v>
          </cell>
          <cell r="S3108" t="str">
            <v xml:space="preserve"> </v>
          </cell>
        </row>
        <row r="3109">
          <cell r="B3109">
            <v>313074</v>
          </cell>
          <cell r="C3109" t="str">
            <v>TempRestrOtherEmployeSocialCom</v>
          </cell>
          <cell r="D3109" t="str">
            <v>TempRestrO</v>
          </cell>
          <cell r="E3109">
            <v>367</v>
          </cell>
          <cell r="F3109" t="str">
            <v>A</v>
          </cell>
          <cell r="G3109" t="str">
            <v>Q</v>
          </cell>
          <cell r="H3109" t="str">
            <v>N</v>
          </cell>
          <cell r="I3109" t="str">
            <v>LNA</v>
          </cell>
          <cell r="J3109">
            <v>0</v>
          </cell>
          <cell r="K3109">
            <v>0</v>
          </cell>
          <cell r="L3109" t="str">
            <v xml:space="preserve"> </v>
          </cell>
          <cell r="M3109" t="str">
            <v xml:space="preserve"> </v>
          </cell>
          <cell r="N3109">
            <v>0</v>
          </cell>
          <cell r="O3109" t="str">
            <v xml:space="preserve"> </v>
          </cell>
          <cell r="P3109">
            <v>0</v>
          </cell>
          <cell r="Q3109">
            <v>0</v>
          </cell>
          <cell r="R3109" t="str">
            <v xml:space="preserve"> </v>
          </cell>
          <cell r="S3109" t="str">
            <v xml:space="preserve"> </v>
          </cell>
        </row>
        <row r="3110">
          <cell r="B3110">
            <v>313075</v>
          </cell>
          <cell r="C3110" t="str">
            <v>TempRestrOtherDeptSurgResearch</v>
          </cell>
          <cell r="D3110" t="str">
            <v>TempRestrO</v>
          </cell>
          <cell r="E3110">
            <v>367</v>
          </cell>
          <cell r="F3110" t="str">
            <v>A</v>
          </cell>
          <cell r="G3110" t="str">
            <v>Q</v>
          </cell>
          <cell r="H3110" t="str">
            <v>N</v>
          </cell>
          <cell r="I3110" t="str">
            <v>LNA</v>
          </cell>
          <cell r="J3110">
            <v>0</v>
          </cell>
          <cell r="K3110">
            <v>0</v>
          </cell>
          <cell r="L3110" t="str">
            <v xml:space="preserve"> </v>
          </cell>
          <cell r="M3110" t="str">
            <v xml:space="preserve"> </v>
          </cell>
          <cell r="N3110">
            <v>0</v>
          </cell>
          <cell r="O3110" t="str">
            <v xml:space="preserve"> </v>
          </cell>
          <cell r="P3110">
            <v>0</v>
          </cell>
          <cell r="Q3110">
            <v>0</v>
          </cell>
          <cell r="R3110" t="str">
            <v xml:space="preserve"> </v>
          </cell>
          <cell r="S3110" t="str">
            <v xml:space="preserve"> </v>
          </cell>
        </row>
        <row r="3111">
          <cell r="B3111">
            <v>313076</v>
          </cell>
          <cell r="C3111" t="str">
            <v>TempRestrOtherHospice</v>
          </cell>
          <cell r="D3111" t="str">
            <v>TempRestrO</v>
          </cell>
          <cell r="E3111">
            <v>367</v>
          </cell>
          <cell r="F3111" t="str">
            <v>A</v>
          </cell>
          <cell r="G3111" t="str">
            <v>Q</v>
          </cell>
          <cell r="H3111" t="str">
            <v>N</v>
          </cell>
          <cell r="I3111" t="str">
            <v>LNA</v>
          </cell>
          <cell r="J3111">
            <v>0</v>
          </cell>
          <cell r="K3111">
            <v>0</v>
          </cell>
          <cell r="L3111" t="str">
            <v xml:space="preserve"> </v>
          </cell>
          <cell r="M3111" t="str">
            <v xml:space="preserve"> </v>
          </cell>
          <cell r="N3111">
            <v>0</v>
          </cell>
          <cell r="O3111" t="str">
            <v xml:space="preserve"> </v>
          </cell>
          <cell r="P3111">
            <v>0</v>
          </cell>
          <cell r="Q3111">
            <v>0</v>
          </cell>
          <cell r="R3111" t="str">
            <v xml:space="preserve"> </v>
          </cell>
          <cell r="S3111" t="str">
            <v xml:space="preserve"> </v>
          </cell>
        </row>
        <row r="3112">
          <cell r="B3112">
            <v>313077</v>
          </cell>
          <cell r="C3112" t="str">
            <v>TempRestrOtherDeptofmedResidnt</v>
          </cell>
          <cell r="D3112" t="str">
            <v>TempRestrO</v>
          </cell>
          <cell r="E3112">
            <v>367</v>
          </cell>
          <cell r="F3112" t="str">
            <v>A</v>
          </cell>
          <cell r="G3112" t="str">
            <v>Q</v>
          </cell>
          <cell r="H3112" t="str">
            <v>N</v>
          </cell>
          <cell r="I3112" t="str">
            <v>LNA</v>
          </cell>
          <cell r="J3112">
            <v>0</v>
          </cell>
          <cell r="K3112">
            <v>0</v>
          </cell>
          <cell r="L3112" t="str">
            <v xml:space="preserve"> </v>
          </cell>
          <cell r="M3112" t="str">
            <v xml:space="preserve"> </v>
          </cell>
          <cell r="N3112">
            <v>0</v>
          </cell>
          <cell r="O3112" t="str">
            <v xml:space="preserve"> </v>
          </cell>
          <cell r="P3112">
            <v>0</v>
          </cell>
          <cell r="Q3112">
            <v>0</v>
          </cell>
          <cell r="R3112" t="str">
            <v xml:space="preserve"> </v>
          </cell>
          <cell r="S3112" t="str">
            <v xml:space="preserve"> </v>
          </cell>
        </row>
        <row r="3113">
          <cell r="B3113">
            <v>313078</v>
          </cell>
          <cell r="C3113" t="str">
            <v>TempRestrOtherDigitMamoFEDGrnt</v>
          </cell>
          <cell r="D3113" t="str">
            <v>TempRestrO</v>
          </cell>
          <cell r="E3113">
            <v>367</v>
          </cell>
          <cell r="F3113" t="str">
            <v>A</v>
          </cell>
          <cell r="G3113" t="str">
            <v>Q</v>
          </cell>
          <cell r="H3113" t="str">
            <v>N</v>
          </cell>
          <cell r="I3113" t="str">
            <v>LNA</v>
          </cell>
          <cell r="J3113">
            <v>0</v>
          </cell>
          <cell r="K3113">
            <v>0</v>
          </cell>
          <cell r="L3113" t="str">
            <v xml:space="preserve"> </v>
          </cell>
          <cell r="M3113" t="str">
            <v xml:space="preserve"> </v>
          </cell>
          <cell r="N3113">
            <v>0</v>
          </cell>
          <cell r="O3113" t="str">
            <v xml:space="preserve"> </v>
          </cell>
          <cell r="P3113">
            <v>0</v>
          </cell>
          <cell r="Q3113">
            <v>0</v>
          </cell>
          <cell r="R3113" t="str">
            <v xml:space="preserve"> </v>
          </cell>
          <cell r="S3113" t="str">
            <v xml:space="preserve"> </v>
          </cell>
        </row>
        <row r="3114">
          <cell r="B3114">
            <v>313079</v>
          </cell>
          <cell r="C3114" t="str">
            <v>TempRestrOtherDrHeldrichLectur</v>
          </cell>
          <cell r="D3114" t="str">
            <v>TempRestrO</v>
          </cell>
          <cell r="E3114">
            <v>367</v>
          </cell>
          <cell r="F3114" t="str">
            <v>A</v>
          </cell>
          <cell r="G3114" t="str">
            <v>Q</v>
          </cell>
          <cell r="H3114" t="str">
            <v>N</v>
          </cell>
          <cell r="I3114" t="str">
            <v>LNA</v>
          </cell>
          <cell r="J3114">
            <v>0</v>
          </cell>
          <cell r="K3114">
            <v>0</v>
          </cell>
          <cell r="L3114" t="str">
            <v xml:space="preserve"> </v>
          </cell>
          <cell r="M3114" t="str">
            <v xml:space="preserve"> </v>
          </cell>
          <cell r="N3114">
            <v>0</v>
          </cell>
          <cell r="O3114" t="str">
            <v xml:space="preserve"> </v>
          </cell>
          <cell r="P3114">
            <v>0</v>
          </cell>
          <cell r="Q3114">
            <v>0</v>
          </cell>
          <cell r="R3114" t="str">
            <v xml:space="preserve"> </v>
          </cell>
          <cell r="S3114" t="str">
            <v xml:space="preserve"> </v>
          </cell>
        </row>
        <row r="3115">
          <cell r="B3115">
            <v>313080</v>
          </cell>
          <cell r="C3115" t="str">
            <v>TempRestrOtherPatholgyEd</v>
          </cell>
          <cell r="D3115" t="str">
            <v>TempRestrO</v>
          </cell>
          <cell r="E3115">
            <v>367</v>
          </cell>
          <cell r="F3115" t="str">
            <v>A</v>
          </cell>
          <cell r="G3115" t="str">
            <v>Q</v>
          </cell>
          <cell r="H3115" t="str">
            <v>N</v>
          </cell>
          <cell r="I3115" t="str">
            <v>LNA</v>
          </cell>
          <cell r="J3115">
            <v>0</v>
          </cell>
          <cell r="K3115">
            <v>0</v>
          </cell>
          <cell r="L3115" t="str">
            <v xml:space="preserve"> </v>
          </cell>
          <cell r="M3115" t="str">
            <v xml:space="preserve"> </v>
          </cell>
          <cell r="N3115">
            <v>0</v>
          </cell>
          <cell r="O3115" t="str">
            <v xml:space="preserve"> </v>
          </cell>
          <cell r="P3115">
            <v>0</v>
          </cell>
          <cell r="Q3115">
            <v>0</v>
          </cell>
          <cell r="R3115" t="str">
            <v xml:space="preserve"> </v>
          </cell>
          <cell r="S3115" t="str">
            <v xml:space="preserve"> </v>
          </cell>
        </row>
        <row r="3116">
          <cell r="B3116">
            <v>313081</v>
          </cell>
          <cell r="C3116" t="str">
            <v>TempRestrOtherDeptofSurgResid</v>
          </cell>
          <cell r="D3116" t="str">
            <v>TempRestrO</v>
          </cell>
          <cell r="E3116">
            <v>367</v>
          </cell>
          <cell r="F3116" t="str">
            <v>A</v>
          </cell>
          <cell r="G3116" t="str">
            <v>Q</v>
          </cell>
          <cell r="H3116" t="str">
            <v>N</v>
          </cell>
          <cell r="I3116" t="str">
            <v>LNA</v>
          </cell>
          <cell r="J3116">
            <v>0</v>
          </cell>
          <cell r="K3116">
            <v>0</v>
          </cell>
          <cell r="L3116" t="str">
            <v xml:space="preserve"> </v>
          </cell>
          <cell r="M3116" t="str">
            <v xml:space="preserve"> </v>
          </cell>
          <cell r="N3116">
            <v>0</v>
          </cell>
          <cell r="O3116" t="str">
            <v xml:space="preserve"> </v>
          </cell>
          <cell r="P3116">
            <v>0</v>
          </cell>
          <cell r="Q3116">
            <v>0</v>
          </cell>
          <cell r="R3116" t="str">
            <v xml:space="preserve"> </v>
          </cell>
          <cell r="S3116" t="str">
            <v xml:space="preserve"> </v>
          </cell>
        </row>
        <row r="3117">
          <cell r="B3117">
            <v>313082</v>
          </cell>
          <cell r="C3117" t="str">
            <v>TempRestrOtherPharmacyEduFnd</v>
          </cell>
          <cell r="D3117" t="str">
            <v>TempRestrO</v>
          </cell>
          <cell r="E3117">
            <v>367</v>
          </cell>
          <cell r="F3117" t="str">
            <v>A</v>
          </cell>
          <cell r="G3117" t="str">
            <v>Q</v>
          </cell>
          <cell r="H3117" t="str">
            <v>N</v>
          </cell>
          <cell r="I3117" t="str">
            <v>LNA</v>
          </cell>
          <cell r="J3117">
            <v>0</v>
          </cell>
          <cell r="K3117">
            <v>0</v>
          </cell>
          <cell r="L3117" t="str">
            <v xml:space="preserve"> </v>
          </cell>
          <cell r="M3117" t="str">
            <v xml:space="preserve"> </v>
          </cell>
          <cell r="N3117">
            <v>0</v>
          </cell>
          <cell r="O3117" t="str">
            <v xml:space="preserve"> </v>
          </cell>
          <cell r="P3117">
            <v>0</v>
          </cell>
          <cell r="Q3117">
            <v>0</v>
          </cell>
          <cell r="R3117" t="str">
            <v xml:space="preserve"> </v>
          </cell>
          <cell r="S3117" t="str">
            <v xml:space="preserve"> </v>
          </cell>
        </row>
        <row r="3118">
          <cell r="B3118">
            <v>313083</v>
          </cell>
          <cell r="C3118" t="str">
            <v>TempRestrOtherMGTSaftyAcctProg</v>
          </cell>
          <cell r="D3118" t="str">
            <v>TempRestrO</v>
          </cell>
          <cell r="E3118">
            <v>367</v>
          </cell>
          <cell r="F3118" t="str">
            <v>A</v>
          </cell>
          <cell r="G3118" t="str">
            <v>Q</v>
          </cell>
          <cell r="H3118" t="str">
            <v>N</v>
          </cell>
          <cell r="I3118" t="str">
            <v>LNA</v>
          </cell>
          <cell r="J3118">
            <v>0</v>
          </cell>
          <cell r="K3118">
            <v>0</v>
          </cell>
          <cell r="L3118" t="str">
            <v xml:space="preserve"> </v>
          </cell>
          <cell r="M3118" t="str">
            <v xml:space="preserve"> </v>
          </cell>
          <cell r="N3118">
            <v>0</v>
          </cell>
          <cell r="O3118" t="str">
            <v xml:space="preserve"> </v>
          </cell>
          <cell r="P3118">
            <v>0</v>
          </cell>
          <cell r="Q3118">
            <v>0</v>
          </cell>
          <cell r="R3118" t="str">
            <v xml:space="preserve"> </v>
          </cell>
          <cell r="S3118" t="str">
            <v xml:space="preserve"> </v>
          </cell>
        </row>
        <row r="3119">
          <cell r="B3119">
            <v>313084</v>
          </cell>
          <cell r="C3119" t="str">
            <v>TempRestrOtherPediatricFaculty</v>
          </cell>
          <cell r="D3119" t="str">
            <v>TempRestrO</v>
          </cell>
          <cell r="E3119">
            <v>367</v>
          </cell>
          <cell r="F3119" t="str">
            <v>A</v>
          </cell>
          <cell r="G3119" t="str">
            <v>Q</v>
          </cell>
          <cell r="H3119" t="str">
            <v>N</v>
          </cell>
          <cell r="I3119" t="str">
            <v>LNA</v>
          </cell>
          <cell r="J3119">
            <v>0</v>
          </cell>
          <cell r="K3119">
            <v>0</v>
          </cell>
          <cell r="L3119" t="str">
            <v xml:space="preserve"> </v>
          </cell>
          <cell r="M3119" t="str">
            <v xml:space="preserve"> </v>
          </cell>
          <cell r="N3119">
            <v>0</v>
          </cell>
          <cell r="O3119" t="str">
            <v xml:space="preserve"> </v>
          </cell>
          <cell r="P3119">
            <v>0</v>
          </cell>
          <cell r="Q3119">
            <v>0</v>
          </cell>
          <cell r="R3119" t="str">
            <v xml:space="preserve"> </v>
          </cell>
          <cell r="S3119" t="str">
            <v xml:space="preserve"> </v>
          </cell>
        </row>
        <row r="3120">
          <cell r="B3120">
            <v>313085</v>
          </cell>
          <cell r="C3120" t="str">
            <v>TempRestrOtherSentinelLymph</v>
          </cell>
          <cell r="D3120" t="str">
            <v>TempRestrO</v>
          </cell>
          <cell r="E3120">
            <v>367</v>
          </cell>
          <cell r="F3120" t="str">
            <v>A</v>
          </cell>
          <cell r="G3120" t="str">
            <v>Q</v>
          </cell>
          <cell r="H3120" t="str">
            <v>N</v>
          </cell>
          <cell r="I3120" t="str">
            <v>LNA</v>
          </cell>
          <cell r="J3120">
            <v>0</v>
          </cell>
          <cell r="K3120">
            <v>0</v>
          </cell>
          <cell r="L3120" t="str">
            <v xml:space="preserve"> </v>
          </cell>
          <cell r="M3120" t="str">
            <v xml:space="preserve"> </v>
          </cell>
          <cell r="N3120">
            <v>0</v>
          </cell>
          <cell r="O3120" t="str">
            <v xml:space="preserve"> </v>
          </cell>
          <cell r="P3120">
            <v>0</v>
          </cell>
          <cell r="Q3120">
            <v>0</v>
          </cell>
          <cell r="R3120" t="str">
            <v xml:space="preserve"> </v>
          </cell>
          <cell r="S3120" t="str">
            <v xml:space="preserve"> </v>
          </cell>
        </row>
        <row r="3121">
          <cell r="B3121">
            <v>313086</v>
          </cell>
          <cell r="C3121" t="str">
            <v>TempRestrOtherNurseSupprtFnd</v>
          </cell>
          <cell r="D3121" t="str">
            <v>TempRestrO</v>
          </cell>
          <cell r="E3121">
            <v>367</v>
          </cell>
          <cell r="F3121" t="str">
            <v>A</v>
          </cell>
          <cell r="G3121" t="str">
            <v>Q</v>
          </cell>
          <cell r="H3121" t="str">
            <v>N</v>
          </cell>
          <cell r="I3121" t="str">
            <v>LNA</v>
          </cell>
          <cell r="J3121">
            <v>0</v>
          </cell>
          <cell r="K3121">
            <v>0</v>
          </cell>
          <cell r="L3121" t="str">
            <v xml:space="preserve"> </v>
          </cell>
          <cell r="M3121" t="str">
            <v xml:space="preserve"> </v>
          </cell>
          <cell r="N3121">
            <v>0</v>
          </cell>
          <cell r="O3121" t="str">
            <v xml:space="preserve"> </v>
          </cell>
          <cell r="P3121">
            <v>0</v>
          </cell>
          <cell r="Q3121">
            <v>0</v>
          </cell>
          <cell r="R3121" t="str">
            <v xml:space="preserve"> </v>
          </cell>
          <cell r="S3121" t="str">
            <v xml:space="preserve"> </v>
          </cell>
        </row>
        <row r="3122">
          <cell r="B3122">
            <v>313087</v>
          </cell>
          <cell r="C3122" t="str">
            <v>TempRestrOthermedicalStaffOff</v>
          </cell>
          <cell r="D3122" t="str">
            <v>TempRestrO</v>
          </cell>
          <cell r="E3122">
            <v>367</v>
          </cell>
          <cell r="F3122" t="str">
            <v>A</v>
          </cell>
          <cell r="G3122" t="str">
            <v>Q</v>
          </cell>
          <cell r="H3122" t="str">
            <v>N</v>
          </cell>
          <cell r="I3122" t="str">
            <v>LNA</v>
          </cell>
          <cell r="J3122">
            <v>0</v>
          </cell>
          <cell r="K3122">
            <v>0</v>
          </cell>
          <cell r="L3122" t="str">
            <v xml:space="preserve"> </v>
          </cell>
          <cell r="M3122" t="str">
            <v xml:space="preserve"> </v>
          </cell>
          <cell r="N3122">
            <v>0</v>
          </cell>
          <cell r="O3122" t="str">
            <v xml:space="preserve"> </v>
          </cell>
          <cell r="P3122">
            <v>0</v>
          </cell>
          <cell r="Q3122">
            <v>0</v>
          </cell>
          <cell r="R3122" t="str">
            <v xml:space="preserve"> </v>
          </cell>
          <cell r="S3122" t="str">
            <v xml:space="preserve"> </v>
          </cell>
        </row>
        <row r="3123">
          <cell r="B3123">
            <v>313088</v>
          </cell>
          <cell r="C3123" t="str">
            <v>TempRestrOtherBrstCntrContEd</v>
          </cell>
          <cell r="D3123" t="str">
            <v>TempRestrO</v>
          </cell>
          <cell r="E3123">
            <v>367</v>
          </cell>
          <cell r="F3123" t="str">
            <v>A</v>
          </cell>
          <cell r="G3123" t="str">
            <v>Q</v>
          </cell>
          <cell r="H3123" t="str">
            <v>N</v>
          </cell>
          <cell r="I3123" t="str">
            <v>LNA</v>
          </cell>
          <cell r="J3123">
            <v>0</v>
          </cell>
          <cell r="K3123">
            <v>0</v>
          </cell>
          <cell r="L3123" t="str">
            <v xml:space="preserve"> </v>
          </cell>
          <cell r="M3123" t="str">
            <v xml:space="preserve"> </v>
          </cell>
          <cell r="N3123">
            <v>0</v>
          </cell>
          <cell r="O3123" t="str">
            <v xml:space="preserve"> </v>
          </cell>
          <cell r="P3123">
            <v>0</v>
          </cell>
          <cell r="Q3123">
            <v>0</v>
          </cell>
          <cell r="R3123" t="str">
            <v xml:space="preserve"> </v>
          </cell>
          <cell r="S3123" t="str">
            <v xml:space="preserve"> </v>
          </cell>
        </row>
        <row r="3124">
          <cell r="B3124">
            <v>313089</v>
          </cell>
          <cell r="C3124" t="str">
            <v>TempRestrOtherTomothrpyResrch</v>
          </cell>
          <cell r="D3124" t="str">
            <v>TempRestrO</v>
          </cell>
          <cell r="E3124">
            <v>367</v>
          </cell>
          <cell r="F3124" t="str">
            <v>A</v>
          </cell>
          <cell r="G3124" t="str">
            <v>Q</v>
          </cell>
          <cell r="H3124" t="str">
            <v>N</v>
          </cell>
          <cell r="I3124" t="str">
            <v>LNA</v>
          </cell>
          <cell r="J3124">
            <v>0</v>
          </cell>
          <cell r="K3124">
            <v>0</v>
          </cell>
          <cell r="L3124" t="str">
            <v xml:space="preserve"> </v>
          </cell>
          <cell r="M3124" t="str">
            <v xml:space="preserve"> </v>
          </cell>
          <cell r="N3124">
            <v>0</v>
          </cell>
          <cell r="O3124" t="str">
            <v xml:space="preserve"> </v>
          </cell>
          <cell r="P3124">
            <v>0</v>
          </cell>
          <cell r="Q3124">
            <v>0</v>
          </cell>
          <cell r="R3124" t="str">
            <v xml:space="preserve"> </v>
          </cell>
          <cell r="S3124" t="str">
            <v xml:space="preserve"> </v>
          </cell>
        </row>
        <row r="3125">
          <cell r="B3125">
            <v>313090</v>
          </cell>
          <cell r="C3125" t="str">
            <v>TempRestrOtherEmilySchindlrMem</v>
          </cell>
          <cell r="D3125" t="str">
            <v>TempRestrO</v>
          </cell>
          <cell r="E3125">
            <v>367</v>
          </cell>
          <cell r="F3125" t="str">
            <v>A</v>
          </cell>
          <cell r="G3125" t="str">
            <v>Q</v>
          </cell>
          <cell r="H3125" t="str">
            <v>N</v>
          </cell>
          <cell r="I3125" t="str">
            <v>LNA</v>
          </cell>
          <cell r="J3125">
            <v>0</v>
          </cell>
          <cell r="K3125">
            <v>0</v>
          </cell>
          <cell r="L3125" t="str">
            <v xml:space="preserve"> </v>
          </cell>
          <cell r="M3125" t="str">
            <v xml:space="preserve"> </v>
          </cell>
          <cell r="N3125">
            <v>0</v>
          </cell>
          <cell r="O3125" t="str">
            <v xml:space="preserve"> </v>
          </cell>
          <cell r="P3125">
            <v>0</v>
          </cell>
          <cell r="Q3125">
            <v>0</v>
          </cell>
          <cell r="R3125" t="str">
            <v xml:space="preserve"> </v>
          </cell>
          <cell r="S3125" t="str">
            <v xml:space="preserve"> </v>
          </cell>
        </row>
        <row r="3126">
          <cell r="B3126">
            <v>313091</v>
          </cell>
          <cell r="C3126" t="str">
            <v>TempRestrOtherCancerCtrHonOrar</v>
          </cell>
          <cell r="D3126" t="str">
            <v>TempRestrO</v>
          </cell>
          <cell r="E3126">
            <v>367</v>
          </cell>
          <cell r="F3126" t="str">
            <v>A</v>
          </cell>
          <cell r="G3126" t="str">
            <v>Q</v>
          </cell>
          <cell r="H3126" t="str">
            <v>N</v>
          </cell>
          <cell r="I3126" t="str">
            <v>LNA</v>
          </cell>
          <cell r="J3126">
            <v>0</v>
          </cell>
          <cell r="K3126">
            <v>0</v>
          </cell>
          <cell r="L3126" t="str">
            <v xml:space="preserve"> </v>
          </cell>
          <cell r="M3126" t="str">
            <v xml:space="preserve"> </v>
          </cell>
          <cell r="N3126">
            <v>0</v>
          </cell>
          <cell r="O3126" t="str">
            <v xml:space="preserve"> </v>
          </cell>
          <cell r="P3126">
            <v>0</v>
          </cell>
          <cell r="Q3126">
            <v>0</v>
          </cell>
          <cell r="R3126" t="str">
            <v xml:space="preserve"> </v>
          </cell>
          <cell r="S3126" t="str">
            <v xml:space="preserve"> </v>
          </cell>
        </row>
        <row r="3127">
          <cell r="B3127">
            <v>313092</v>
          </cell>
          <cell r="C3127" t="str">
            <v>TempRestrOtherAmricnCancerSoc</v>
          </cell>
          <cell r="D3127" t="str">
            <v>TempRestrO</v>
          </cell>
          <cell r="E3127">
            <v>367</v>
          </cell>
          <cell r="F3127" t="str">
            <v>A</v>
          </cell>
          <cell r="G3127" t="str">
            <v>Q</v>
          </cell>
          <cell r="H3127" t="str">
            <v>N</v>
          </cell>
          <cell r="I3127" t="str">
            <v>LNA</v>
          </cell>
          <cell r="J3127">
            <v>0</v>
          </cell>
          <cell r="K3127">
            <v>0</v>
          </cell>
          <cell r="L3127" t="str">
            <v xml:space="preserve"> </v>
          </cell>
          <cell r="M3127" t="str">
            <v xml:space="preserve"> </v>
          </cell>
          <cell r="N3127">
            <v>0</v>
          </cell>
          <cell r="O3127" t="str">
            <v xml:space="preserve"> </v>
          </cell>
          <cell r="P3127">
            <v>0</v>
          </cell>
          <cell r="Q3127">
            <v>0</v>
          </cell>
          <cell r="R3127" t="str">
            <v xml:space="preserve"> </v>
          </cell>
          <cell r="S3127" t="str">
            <v xml:space="preserve"> </v>
          </cell>
        </row>
        <row r="3128">
          <cell r="B3128">
            <v>313093</v>
          </cell>
          <cell r="C3128" t="str">
            <v>TempRestrOtherColorectlScreen</v>
          </cell>
          <cell r="D3128" t="str">
            <v>TempRestrO</v>
          </cell>
          <cell r="E3128">
            <v>367</v>
          </cell>
          <cell r="F3128" t="str">
            <v>A</v>
          </cell>
          <cell r="G3128" t="str">
            <v>Q</v>
          </cell>
          <cell r="H3128" t="str">
            <v>N</v>
          </cell>
          <cell r="I3128" t="str">
            <v>LNA</v>
          </cell>
          <cell r="J3128">
            <v>0</v>
          </cell>
          <cell r="K3128">
            <v>0</v>
          </cell>
          <cell r="L3128" t="str">
            <v xml:space="preserve"> </v>
          </cell>
          <cell r="M3128" t="str">
            <v xml:space="preserve"> </v>
          </cell>
          <cell r="N3128">
            <v>0</v>
          </cell>
          <cell r="O3128" t="str">
            <v xml:space="preserve"> </v>
          </cell>
          <cell r="P3128">
            <v>0</v>
          </cell>
          <cell r="Q3128">
            <v>0</v>
          </cell>
          <cell r="R3128" t="str">
            <v xml:space="preserve"> </v>
          </cell>
          <cell r="S3128" t="str">
            <v xml:space="preserve"> </v>
          </cell>
        </row>
        <row r="3129">
          <cell r="B3129">
            <v>313094</v>
          </cell>
          <cell r="C3129" t="str">
            <v>TempRestrOtherStAgnesSurgical</v>
          </cell>
          <cell r="D3129" t="str">
            <v>TempRestrO</v>
          </cell>
          <cell r="E3129">
            <v>367</v>
          </cell>
          <cell r="F3129" t="str">
            <v>A</v>
          </cell>
          <cell r="G3129" t="str">
            <v>Q</v>
          </cell>
          <cell r="H3129" t="str">
            <v>N</v>
          </cell>
          <cell r="I3129" t="str">
            <v>LNA</v>
          </cell>
          <cell r="J3129">
            <v>0</v>
          </cell>
          <cell r="K3129">
            <v>0</v>
          </cell>
          <cell r="L3129" t="str">
            <v xml:space="preserve"> </v>
          </cell>
          <cell r="M3129" t="str">
            <v xml:space="preserve"> </v>
          </cell>
          <cell r="N3129">
            <v>0</v>
          </cell>
          <cell r="O3129" t="str">
            <v xml:space="preserve"> </v>
          </cell>
          <cell r="P3129">
            <v>0</v>
          </cell>
          <cell r="Q3129">
            <v>0</v>
          </cell>
          <cell r="R3129" t="str">
            <v xml:space="preserve"> </v>
          </cell>
          <cell r="S3129" t="str">
            <v xml:space="preserve"> </v>
          </cell>
        </row>
        <row r="3130">
          <cell r="B3130">
            <v>313095</v>
          </cell>
          <cell r="C3130" t="str">
            <v>TempRestrOtherWhiteFrdTempRst</v>
          </cell>
          <cell r="D3130" t="str">
            <v>TempRestrO</v>
          </cell>
          <cell r="E3130">
            <v>367</v>
          </cell>
          <cell r="F3130" t="str">
            <v>A</v>
          </cell>
          <cell r="G3130" t="str">
            <v>Q</v>
          </cell>
          <cell r="H3130" t="str">
            <v>N</v>
          </cell>
          <cell r="I3130" t="str">
            <v>LNA</v>
          </cell>
          <cell r="J3130">
            <v>0</v>
          </cell>
          <cell r="K3130">
            <v>0</v>
          </cell>
          <cell r="L3130" t="str">
            <v xml:space="preserve"> </v>
          </cell>
          <cell r="M3130" t="str">
            <v xml:space="preserve"> </v>
          </cell>
          <cell r="N3130">
            <v>0</v>
          </cell>
          <cell r="O3130" t="str">
            <v xml:space="preserve"> </v>
          </cell>
          <cell r="P3130">
            <v>0</v>
          </cell>
          <cell r="Q3130">
            <v>0</v>
          </cell>
          <cell r="R3130" t="str">
            <v xml:space="preserve"> </v>
          </cell>
          <cell r="S3130" t="str">
            <v xml:space="preserve"> </v>
          </cell>
        </row>
        <row r="3131">
          <cell r="B3131">
            <v>313096</v>
          </cell>
          <cell r="C3131" t="str">
            <v>TempRestrOtherGittingTempRst</v>
          </cell>
          <cell r="D3131" t="str">
            <v>TempRestrO</v>
          </cell>
          <cell r="E3131">
            <v>367</v>
          </cell>
          <cell r="F3131" t="str">
            <v>A</v>
          </cell>
          <cell r="G3131" t="str">
            <v>Q</v>
          </cell>
          <cell r="H3131" t="str">
            <v>N</v>
          </cell>
          <cell r="I3131" t="str">
            <v>LNA</v>
          </cell>
          <cell r="J3131">
            <v>0</v>
          </cell>
          <cell r="K3131">
            <v>0</v>
          </cell>
          <cell r="L3131" t="str">
            <v xml:space="preserve"> </v>
          </cell>
          <cell r="M3131" t="str">
            <v xml:space="preserve"> </v>
          </cell>
          <cell r="N3131">
            <v>0</v>
          </cell>
          <cell r="O3131" t="str">
            <v xml:space="preserve"> </v>
          </cell>
          <cell r="P3131">
            <v>0</v>
          </cell>
          <cell r="Q3131">
            <v>0</v>
          </cell>
          <cell r="R3131" t="str">
            <v xml:space="preserve"> </v>
          </cell>
          <cell r="S3131" t="str">
            <v xml:space="preserve"> </v>
          </cell>
        </row>
        <row r="3132">
          <cell r="B3132">
            <v>313097</v>
          </cell>
          <cell r="C3132" t="str">
            <v>TempRestrOtherBrownTempRst</v>
          </cell>
          <cell r="D3132" t="str">
            <v>TempRestrO</v>
          </cell>
          <cell r="E3132">
            <v>367</v>
          </cell>
          <cell r="F3132" t="str">
            <v>A</v>
          </cell>
          <cell r="G3132" t="str">
            <v>Q</v>
          </cell>
          <cell r="H3132" t="str">
            <v>N</v>
          </cell>
          <cell r="I3132" t="str">
            <v>LNA</v>
          </cell>
          <cell r="J3132">
            <v>0</v>
          </cell>
          <cell r="K3132">
            <v>0</v>
          </cell>
          <cell r="L3132" t="str">
            <v xml:space="preserve"> </v>
          </cell>
          <cell r="M3132" t="str">
            <v xml:space="preserve"> </v>
          </cell>
          <cell r="N3132">
            <v>0</v>
          </cell>
          <cell r="O3132" t="str">
            <v xml:space="preserve"> </v>
          </cell>
          <cell r="P3132">
            <v>0</v>
          </cell>
          <cell r="Q3132">
            <v>0</v>
          </cell>
          <cell r="R3132" t="str">
            <v xml:space="preserve"> </v>
          </cell>
          <cell r="S3132" t="str">
            <v xml:space="preserve"> </v>
          </cell>
        </row>
        <row r="3133">
          <cell r="B3133">
            <v>313098</v>
          </cell>
          <cell r="C3133" t="str">
            <v>TempRestrOtherEndowIncAccum</v>
          </cell>
          <cell r="D3133" t="str">
            <v>TempRestrO</v>
          </cell>
          <cell r="E3133">
            <v>367</v>
          </cell>
          <cell r="F3133" t="str">
            <v>A</v>
          </cell>
          <cell r="G3133" t="str">
            <v>Q</v>
          </cell>
          <cell r="H3133" t="str">
            <v>N</v>
          </cell>
          <cell r="I3133" t="str">
            <v>LNA</v>
          </cell>
          <cell r="J3133">
            <v>0</v>
          </cell>
          <cell r="K3133">
            <v>0</v>
          </cell>
          <cell r="L3133" t="str">
            <v xml:space="preserve"> </v>
          </cell>
          <cell r="M3133" t="str">
            <v xml:space="preserve"> </v>
          </cell>
          <cell r="N3133">
            <v>0</v>
          </cell>
          <cell r="O3133" t="str">
            <v xml:space="preserve"> </v>
          </cell>
          <cell r="P3133">
            <v>0</v>
          </cell>
          <cell r="Q3133">
            <v>0</v>
          </cell>
          <cell r="R3133" t="str">
            <v xml:space="preserve"> </v>
          </cell>
          <cell r="S3133" t="str">
            <v xml:space="preserve"> </v>
          </cell>
        </row>
        <row r="3134">
          <cell r="B3134">
            <v>313099</v>
          </cell>
          <cell r="C3134" t="str">
            <v>TempRestrOtherTempRstWeinbrg</v>
          </cell>
          <cell r="D3134" t="str">
            <v>TempRestrO</v>
          </cell>
          <cell r="E3134">
            <v>367</v>
          </cell>
          <cell r="F3134" t="str">
            <v>A</v>
          </cell>
          <cell r="G3134" t="str">
            <v>Q</v>
          </cell>
          <cell r="H3134" t="str">
            <v>N</v>
          </cell>
          <cell r="I3134" t="str">
            <v>LNA</v>
          </cell>
          <cell r="J3134">
            <v>0</v>
          </cell>
          <cell r="K3134">
            <v>0</v>
          </cell>
          <cell r="L3134" t="str">
            <v xml:space="preserve"> </v>
          </cell>
          <cell r="M3134" t="str">
            <v xml:space="preserve"> </v>
          </cell>
          <cell r="N3134">
            <v>0</v>
          </cell>
          <cell r="O3134" t="str">
            <v xml:space="preserve"> </v>
          </cell>
          <cell r="P3134">
            <v>0</v>
          </cell>
          <cell r="Q3134">
            <v>0</v>
          </cell>
          <cell r="R3134" t="str">
            <v xml:space="preserve"> </v>
          </cell>
          <cell r="S3134" t="str">
            <v xml:space="preserve"> </v>
          </cell>
        </row>
        <row r="3135">
          <cell r="B3135">
            <v>313100</v>
          </cell>
          <cell r="C3135" t="str">
            <v>TempRest Gift Holding Acct</v>
          </cell>
          <cell r="D3135" t="str">
            <v>TempRest G</v>
          </cell>
          <cell r="E3135">
            <v>367</v>
          </cell>
          <cell r="F3135" t="str">
            <v>A</v>
          </cell>
          <cell r="G3135" t="str">
            <v>Q</v>
          </cell>
          <cell r="H3135" t="str">
            <v>N</v>
          </cell>
          <cell r="I3135" t="str">
            <v>LNA</v>
          </cell>
          <cell r="J3135">
            <v>0</v>
          </cell>
          <cell r="K3135">
            <v>0</v>
          </cell>
          <cell r="L3135" t="str">
            <v xml:space="preserve"> </v>
          </cell>
          <cell r="M3135" t="str">
            <v xml:space="preserve"> </v>
          </cell>
          <cell r="N3135">
            <v>0</v>
          </cell>
          <cell r="O3135" t="str">
            <v xml:space="preserve"> </v>
          </cell>
          <cell r="P3135">
            <v>0</v>
          </cell>
          <cell r="Q3135">
            <v>0</v>
          </cell>
          <cell r="R3135" t="str">
            <v xml:space="preserve"> </v>
          </cell>
          <cell r="S3135" t="str">
            <v xml:space="preserve"> </v>
          </cell>
        </row>
        <row r="3136">
          <cell r="B3136">
            <v>313101</v>
          </cell>
          <cell r="C3136" t="str">
            <v>TempRest Specific Purpose</v>
          </cell>
          <cell r="D3136" t="str">
            <v>TempRest S</v>
          </cell>
          <cell r="E3136">
            <v>367</v>
          </cell>
          <cell r="F3136" t="str">
            <v>A</v>
          </cell>
          <cell r="G3136" t="str">
            <v>Q</v>
          </cell>
          <cell r="H3136" t="str">
            <v>N</v>
          </cell>
          <cell r="I3136" t="str">
            <v>LNA</v>
          </cell>
          <cell r="J3136">
            <v>0</v>
          </cell>
          <cell r="K3136">
            <v>0</v>
          </cell>
          <cell r="L3136" t="str">
            <v xml:space="preserve"> </v>
          </cell>
          <cell r="M3136" t="str">
            <v xml:space="preserve"> </v>
          </cell>
          <cell r="N3136">
            <v>0</v>
          </cell>
          <cell r="O3136" t="str">
            <v xml:space="preserve"> </v>
          </cell>
          <cell r="P3136">
            <v>0</v>
          </cell>
          <cell r="Q3136">
            <v>0</v>
          </cell>
          <cell r="R3136" t="str">
            <v xml:space="preserve"> </v>
          </cell>
          <cell r="S3136" t="str">
            <v xml:space="preserve"> </v>
          </cell>
        </row>
        <row r="3137">
          <cell r="B3137">
            <v>313102</v>
          </cell>
          <cell r="C3137" t="str">
            <v>RempRestricted Trusts</v>
          </cell>
          <cell r="D3137" t="str">
            <v>RempRestri</v>
          </cell>
          <cell r="E3137">
            <v>367</v>
          </cell>
          <cell r="F3137" t="str">
            <v>A</v>
          </cell>
          <cell r="G3137" t="str">
            <v>Q</v>
          </cell>
          <cell r="H3137" t="str">
            <v>N</v>
          </cell>
          <cell r="I3137" t="str">
            <v>LNA</v>
          </cell>
          <cell r="J3137">
            <v>0</v>
          </cell>
          <cell r="K3137">
            <v>0</v>
          </cell>
          <cell r="L3137" t="str">
            <v xml:space="preserve"> </v>
          </cell>
          <cell r="M3137" t="str">
            <v xml:space="preserve"> </v>
          </cell>
          <cell r="N3137">
            <v>0</v>
          </cell>
          <cell r="O3137" t="str">
            <v xml:space="preserve"> </v>
          </cell>
          <cell r="P3137">
            <v>0</v>
          </cell>
          <cell r="Q3137">
            <v>0</v>
          </cell>
          <cell r="R3137" t="str">
            <v xml:space="preserve"> </v>
          </cell>
          <cell r="S3137" t="str">
            <v xml:space="preserve"> </v>
          </cell>
        </row>
        <row r="3138">
          <cell r="B3138">
            <v>313103</v>
          </cell>
          <cell r="C3138" t="str">
            <v>TempRest Adult Chronic Disease</v>
          </cell>
          <cell r="D3138" t="str">
            <v>TempRest A</v>
          </cell>
          <cell r="E3138">
            <v>367</v>
          </cell>
          <cell r="F3138" t="str">
            <v>A</v>
          </cell>
          <cell r="G3138" t="str">
            <v>Q</v>
          </cell>
          <cell r="H3138" t="str">
            <v>N</v>
          </cell>
          <cell r="I3138" t="str">
            <v>LNA</v>
          </cell>
          <cell r="J3138">
            <v>0</v>
          </cell>
          <cell r="K3138">
            <v>0</v>
          </cell>
          <cell r="L3138" t="str">
            <v xml:space="preserve"> </v>
          </cell>
          <cell r="M3138" t="str">
            <v xml:space="preserve"> </v>
          </cell>
          <cell r="N3138">
            <v>0</v>
          </cell>
          <cell r="O3138" t="str">
            <v xml:space="preserve"> </v>
          </cell>
          <cell r="P3138">
            <v>0</v>
          </cell>
          <cell r="Q3138">
            <v>0</v>
          </cell>
          <cell r="R3138" t="str">
            <v xml:space="preserve"> </v>
          </cell>
          <cell r="S3138" t="str">
            <v xml:space="preserve"> </v>
          </cell>
        </row>
        <row r="3139">
          <cell r="B3139">
            <v>313104</v>
          </cell>
          <cell r="C3139" t="str">
            <v>Temp Rest Child Med Wgt Loss</v>
          </cell>
          <cell r="D3139" t="str">
            <v>Temp Rest</v>
          </cell>
          <cell r="E3139">
            <v>367</v>
          </cell>
          <cell r="F3139" t="str">
            <v>A</v>
          </cell>
          <cell r="G3139" t="str">
            <v>Q</v>
          </cell>
          <cell r="H3139" t="str">
            <v>N</v>
          </cell>
          <cell r="I3139" t="str">
            <v>LNA</v>
          </cell>
          <cell r="J3139">
            <v>0</v>
          </cell>
          <cell r="K3139">
            <v>0</v>
          </cell>
          <cell r="L3139" t="str">
            <v xml:space="preserve"> </v>
          </cell>
          <cell r="M3139" t="str">
            <v xml:space="preserve"> </v>
          </cell>
          <cell r="N3139">
            <v>0</v>
          </cell>
          <cell r="O3139" t="str">
            <v xml:space="preserve"> </v>
          </cell>
          <cell r="P3139">
            <v>0</v>
          </cell>
          <cell r="Q3139">
            <v>0</v>
          </cell>
          <cell r="R3139" t="str">
            <v xml:space="preserve"> </v>
          </cell>
          <cell r="S3139" t="str">
            <v xml:space="preserve"> </v>
          </cell>
        </row>
        <row r="3140">
          <cell r="B3140">
            <v>313105</v>
          </cell>
          <cell r="C3140" t="str">
            <v>TempRest HF Action Pub Comm</v>
          </cell>
          <cell r="D3140" t="str">
            <v>TRHFActPub</v>
          </cell>
          <cell r="E3140">
            <v>367</v>
          </cell>
          <cell r="F3140" t="str">
            <v>A</v>
          </cell>
          <cell r="G3140" t="str">
            <v>Q</v>
          </cell>
          <cell r="H3140" t="str">
            <v>N</v>
          </cell>
          <cell r="I3140" t="str">
            <v>LNA</v>
          </cell>
          <cell r="J3140">
            <v>0</v>
          </cell>
          <cell r="K3140">
            <v>0</v>
          </cell>
          <cell r="L3140" t="str">
            <v xml:space="preserve"> </v>
          </cell>
          <cell r="M3140" t="str">
            <v xml:space="preserve"> </v>
          </cell>
          <cell r="N3140">
            <v>0</v>
          </cell>
          <cell r="O3140" t="str">
            <v xml:space="preserve"> </v>
          </cell>
          <cell r="P3140">
            <v>0</v>
          </cell>
          <cell r="Q3140">
            <v>0</v>
          </cell>
          <cell r="R3140" t="str">
            <v xml:space="preserve"> </v>
          </cell>
          <cell r="S3140" t="str">
            <v xml:space="preserve"> </v>
          </cell>
        </row>
        <row r="3141">
          <cell r="B3141">
            <v>313106</v>
          </cell>
          <cell r="C3141" t="str">
            <v>TempRest Everyone A Champion</v>
          </cell>
          <cell r="D3141" t="str">
            <v>TREveryone</v>
          </cell>
          <cell r="E3141">
            <v>367</v>
          </cell>
          <cell r="F3141" t="str">
            <v>A</v>
          </cell>
          <cell r="G3141" t="str">
            <v>Q</v>
          </cell>
          <cell r="H3141" t="str">
            <v>N</v>
          </cell>
          <cell r="I3141" t="str">
            <v>LNA</v>
          </cell>
          <cell r="J3141">
            <v>0</v>
          </cell>
          <cell r="K3141">
            <v>0</v>
          </cell>
          <cell r="L3141" t="str">
            <v xml:space="preserve"> </v>
          </cell>
          <cell r="M3141" t="str">
            <v xml:space="preserve"> </v>
          </cell>
          <cell r="N3141">
            <v>0</v>
          </cell>
          <cell r="O3141" t="str">
            <v xml:space="preserve"> </v>
          </cell>
          <cell r="P3141">
            <v>0</v>
          </cell>
          <cell r="Q3141">
            <v>0</v>
          </cell>
          <cell r="R3141" t="str">
            <v xml:space="preserve"> </v>
          </cell>
          <cell r="S3141" t="str">
            <v xml:space="preserve"> </v>
          </cell>
        </row>
        <row r="3142">
          <cell r="B3142">
            <v>313107</v>
          </cell>
          <cell r="C3142" t="str">
            <v>TmpRestricCFDeferdGiftAnnuity</v>
          </cell>
          <cell r="D3142" t="str">
            <v>TRCFDFGA</v>
          </cell>
          <cell r="E3142">
            <v>367</v>
          </cell>
          <cell r="F3142" t="str">
            <v>A</v>
          </cell>
          <cell r="G3142" t="str">
            <v>Q</v>
          </cell>
          <cell r="H3142" t="str">
            <v>N</v>
          </cell>
          <cell r="I3142" t="str">
            <v>LNA</v>
          </cell>
          <cell r="J3142">
            <v>0</v>
          </cell>
          <cell r="K3142">
            <v>0</v>
          </cell>
          <cell r="L3142" t="str">
            <v xml:space="preserve"> </v>
          </cell>
          <cell r="M3142" t="str">
            <v xml:space="preserve"> </v>
          </cell>
          <cell r="N3142">
            <v>0</v>
          </cell>
          <cell r="O3142" t="str">
            <v xml:space="preserve"> </v>
          </cell>
          <cell r="P3142">
            <v>0</v>
          </cell>
          <cell r="Q3142">
            <v>0</v>
          </cell>
          <cell r="R3142" t="str">
            <v xml:space="preserve"> </v>
          </cell>
          <cell r="S3142" t="str">
            <v xml:space="preserve"> </v>
          </cell>
        </row>
        <row r="3143">
          <cell r="B3143">
            <v>313108</v>
          </cell>
          <cell r="C3143" t="str">
            <v>TmpRestrictFDNCooverUnitrust</v>
          </cell>
          <cell r="D3143" t="str">
            <v>TRFDNCOOUT</v>
          </cell>
          <cell r="E3143">
            <v>367</v>
          </cell>
          <cell r="F3143" t="str">
            <v>A</v>
          </cell>
          <cell r="G3143" t="str">
            <v>Q</v>
          </cell>
          <cell r="H3143" t="str">
            <v>N</v>
          </cell>
          <cell r="I3143" t="str">
            <v>LNA</v>
          </cell>
          <cell r="J3143">
            <v>0</v>
          </cell>
          <cell r="K3143">
            <v>0</v>
          </cell>
          <cell r="L3143" t="str">
            <v xml:space="preserve"> </v>
          </cell>
          <cell r="M3143" t="str">
            <v xml:space="preserve"> </v>
          </cell>
          <cell r="N3143">
            <v>0</v>
          </cell>
          <cell r="O3143" t="str">
            <v xml:space="preserve"> </v>
          </cell>
          <cell r="P3143">
            <v>0</v>
          </cell>
          <cell r="Q3143">
            <v>0</v>
          </cell>
          <cell r="R3143" t="str">
            <v xml:space="preserve"> </v>
          </cell>
          <cell r="S3143" t="str">
            <v xml:space="preserve"> </v>
          </cell>
        </row>
        <row r="3144">
          <cell r="B3144">
            <v>313109</v>
          </cell>
          <cell r="C3144" t="str">
            <v>TmpRestrictFDNCelayaUnitrust</v>
          </cell>
          <cell r="D3144" t="str">
            <v>TRFDNCELUT</v>
          </cell>
          <cell r="E3144">
            <v>367</v>
          </cell>
          <cell r="F3144" t="str">
            <v>A</v>
          </cell>
          <cell r="G3144" t="str">
            <v>Q</v>
          </cell>
          <cell r="H3144" t="str">
            <v>N</v>
          </cell>
          <cell r="I3144" t="str">
            <v>LNA</v>
          </cell>
          <cell r="J3144">
            <v>0</v>
          </cell>
          <cell r="K3144">
            <v>0</v>
          </cell>
          <cell r="L3144" t="str">
            <v xml:space="preserve"> </v>
          </cell>
          <cell r="M3144" t="str">
            <v xml:space="preserve"> </v>
          </cell>
          <cell r="N3144">
            <v>0</v>
          </cell>
          <cell r="O3144" t="str">
            <v xml:space="preserve"> </v>
          </cell>
          <cell r="P3144">
            <v>0</v>
          </cell>
          <cell r="Q3144">
            <v>0</v>
          </cell>
          <cell r="R3144" t="str">
            <v xml:space="preserve"> </v>
          </cell>
          <cell r="S3144" t="str">
            <v xml:space="preserve"> </v>
          </cell>
        </row>
        <row r="3145">
          <cell r="B3145">
            <v>313110</v>
          </cell>
          <cell r="C3145" t="str">
            <v>TmpRestrictFDNNamEndwincFD</v>
          </cell>
          <cell r="D3145" t="str">
            <v>TRFDNAEIFD</v>
          </cell>
          <cell r="E3145">
            <v>367</v>
          </cell>
          <cell r="F3145" t="str">
            <v>A</v>
          </cell>
          <cell r="G3145" t="str">
            <v>Q</v>
          </cell>
          <cell r="H3145" t="str">
            <v>N</v>
          </cell>
          <cell r="I3145" t="str">
            <v>LNA</v>
          </cell>
          <cell r="J3145">
            <v>0</v>
          </cell>
          <cell r="K3145">
            <v>0</v>
          </cell>
          <cell r="L3145" t="str">
            <v xml:space="preserve"> </v>
          </cell>
          <cell r="M3145" t="str">
            <v xml:space="preserve"> </v>
          </cell>
          <cell r="N3145">
            <v>0</v>
          </cell>
          <cell r="O3145" t="str">
            <v xml:space="preserve"> </v>
          </cell>
          <cell r="P3145">
            <v>0</v>
          </cell>
          <cell r="Q3145">
            <v>0</v>
          </cell>
          <cell r="R3145" t="str">
            <v xml:space="preserve"> </v>
          </cell>
          <cell r="S3145" t="str">
            <v xml:space="preserve"> </v>
          </cell>
        </row>
        <row r="3146">
          <cell r="B3146">
            <v>313111</v>
          </cell>
          <cell r="C3146" t="str">
            <v>TmpRestFDNKlingerEndwIncFD</v>
          </cell>
          <cell r="D3146" t="str">
            <v>TRFDKLEIFD</v>
          </cell>
          <cell r="E3146">
            <v>367</v>
          </cell>
          <cell r="F3146" t="str">
            <v>A</v>
          </cell>
          <cell r="G3146" t="str">
            <v>Q</v>
          </cell>
          <cell r="H3146" t="str">
            <v>N</v>
          </cell>
          <cell r="I3146" t="str">
            <v>LNA</v>
          </cell>
          <cell r="J3146">
            <v>0</v>
          </cell>
          <cell r="K3146">
            <v>0</v>
          </cell>
          <cell r="L3146" t="str">
            <v xml:space="preserve"> </v>
          </cell>
          <cell r="M3146" t="str">
            <v xml:space="preserve"> </v>
          </cell>
          <cell r="N3146">
            <v>0</v>
          </cell>
          <cell r="O3146" t="str">
            <v xml:space="preserve"> </v>
          </cell>
          <cell r="P3146">
            <v>0</v>
          </cell>
          <cell r="Q3146">
            <v>0</v>
          </cell>
          <cell r="R3146" t="str">
            <v xml:space="preserve"> </v>
          </cell>
          <cell r="S3146" t="str">
            <v xml:space="preserve"> </v>
          </cell>
        </row>
        <row r="3147">
          <cell r="B3147">
            <v>313112</v>
          </cell>
          <cell r="C3147" t="str">
            <v>TmpRestSMHospicSchaeferInc</v>
          </cell>
          <cell r="D3147" t="str">
            <v>TRSMHSPSCH</v>
          </cell>
          <cell r="E3147">
            <v>367</v>
          </cell>
          <cell r="F3147" t="str">
            <v>A</v>
          </cell>
          <cell r="G3147" t="str">
            <v>Q</v>
          </cell>
          <cell r="H3147" t="str">
            <v>N</v>
          </cell>
          <cell r="I3147" t="str">
            <v>LNA</v>
          </cell>
          <cell r="J3147">
            <v>0</v>
          </cell>
          <cell r="K3147">
            <v>0</v>
          </cell>
          <cell r="L3147" t="str">
            <v xml:space="preserve"> </v>
          </cell>
          <cell r="M3147" t="str">
            <v xml:space="preserve"> </v>
          </cell>
          <cell r="N3147">
            <v>0</v>
          </cell>
          <cell r="O3147" t="str">
            <v xml:space="preserve"> </v>
          </cell>
          <cell r="P3147">
            <v>0</v>
          </cell>
          <cell r="Q3147">
            <v>0</v>
          </cell>
          <cell r="R3147" t="str">
            <v xml:space="preserve"> </v>
          </cell>
          <cell r="S3147" t="str">
            <v xml:space="preserve"> </v>
          </cell>
        </row>
        <row r="3148">
          <cell r="B3148">
            <v>313113</v>
          </cell>
          <cell r="C3148" t="str">
            <v>TmpRestrictSSJWillertEndIncom</v>
          </cell>
          <cell r="D3148" t="str">
            <v>TRSWILEIC</v>
          </cell>
          <cell r="E3148">
            <v>367</v>
          </cell>
          <cell r="F3148" t="str">
            <v>A</v>
          </cell>
          <cell r="G3148" t="str">
            <v>Q</v>
          </cell>
          <cell r="H3148" t="str">
            <v>N</v>
          </cell>
          <cell r="I3148" t="str">
            <v>LNA</v>
          </cell>
          <cell r="J3148">
            <v>0</v>
          </cell>
          <cell r="K3148">
            <v>0</v>
          </cell>
          <cell r="L3148" t="str">
            <v xml:space="preserve"> </v>
          </cell>
          <cell r="M3148" t="str">
            <v xml:space="preserve"> </v>
          </cell>
          <cell r="N3148">
            <v>0</v>
          </cell>
          <cell r="O3148" t="str">
            <v xml:space="preserve"> </v>
          </cell>
          <cell r="P3148">
            <v>0</v>
          </cell>
          <cell r="Q3148">
            <v>0</v>
          </cell>
          <cell r="R3148" t="str">
            <v xml:space="preserve"> </v>
          </cell>
          <cell r="S3148" t="str">
            <v xml:space="preserve"> </v>
          </cell>
        </row>
        <row r="3149">
          <cell r="B3149">
            <v>313114</v>
          </cell>
          <cell r="C3149" t="str">
            <v>TmpRstrctHCHNursryObstetric</v>
          </cell>
          <cell r="D3149" t="str">
            <v>TRHCHNUOB</v>
          </cell>
          <cell r="E3149">
            <v>367</v>
          </cell>
          <cell r="F3149" t="str">
            <v>A</v>
          </cell>
          <cell r="G3149" t="str">
            <v>Q</v>
          </cell>
          <cell r="H3149" t="str">
            <v>N</v>
          </cell>
          <cell r="I3149" t="str">
            <v>LNA</v>
          </cell>
          <cell r="J3149">
            <v>0</v>
          </cell>
          <cell r="K3149">
            <v>0</v>
          </cell>
          <cell r="L3149" t="str">
            <v xml:space="preserve"> </v>
          </cell>
          <cell r="M3149" t="str">
            <v xml:space="preserve"> </v>
          </cell>
          <cell r="N3149">
            <v>0</v>
          </cell>
          <cell r="O3149" t="str">
            <v xml:space="preserve"> </v>
          </cell>
          <cell r="P3149">
            <v>0</v>
          </cell>
          <cell r="Q3149">
            <v>0</v>
          </cell>
          <cell r="R3149" t="str">
            <v xml:space="preserve"> </v>
          </cell>
          <cell r="S3149" t="str">
            <v xml:space="preserve"> </v>
          </cell>
        </row>
        <row r="3150">
          <cell r="B3150">
            <v>313115</v>
          </cell>
          <cell r="C3150" t="str">
            <v>TmpRstrctHCHHospiceLTC</v>
          </cell>
          <cell r="D3150" t="str">
            <v>TRHCHSPLTC</v>
          </cell>
          <cell r="E3150">
            <v>367</v>
          </cell>
          <cell r="F3150" t="str">
            <v>A</v>
          </cell>
          <cell r="G3150" t="str">
            <v>Q</v>
          </cell>
          <cell r="H3150" t="str">
            <v>N</v>
          </cell>
          <cell r="I3150" t="str">
            <v>LNA</v>
          </cell>
          <cell r="J3150">
            <v>0</v>
          </cell>
          <cell r="K3150">
            <v>0</v>
          </cell>
          <cell r="L3150" t="str">
            <v xml:space="preserve"> </v>
          </cell>
          <cell r="M3150" t="str">
            <v xml:space="preserve"> </v>
          </cell>
          <cell r="N3150">
            <v>0</v>
          </cell>
          <cell r="O3150" t="str">
            <v xml:space="preserve"> </v>
          </cell>
          <cell r="P3150">
            <v>0</v>
          </cell>
          <cell r="Q3150">
            <v>0</v>
          </cell>
          <cell r="R3150" t="str">
            <v xml:space="preserve"> </v>
          </cell>
          <cell r="S3150" t="str">
            <v xml:space="preserve"> </v>
          </cell>
        </row>
        <row r="3151">
          <cell r="B3151">
            <v>313116</v>
          </cell>
          <cell r="C3151" t="str">
            <v>TmpRestrictSMHClinicalLab</v>
          </cell>
          <cell r="D3151" t="str">
            <v>TRSMCLILAB</v>
          </cell>
          <cell r="E3151">
            <v>367</v>
          </cell>
          <cell r="F3151" t="str">
            <v>A</v>
          </cell>
          <cell r="G3151" t="str">
            <v>Q</v>
          </cell>
          <cell r="H3151" t="str">
            <v>N</v>
          </cell>
          <cell r="I3151" t="str">
            <v>LNA</v>
          </cell>
          <cell r="J3151">
            <v>0</v>
          </cell>
          <cell r="K3151">
            <v>0</v>
          </cell>
          <cell r="L3151" t="str">
            <v xml:space="preserve"> </v>
          </cell>
          <cell r="M3151" t="str">
            <v xml:space="preserve"> </v>
          </cell>
          <cell r="N3151">
            <v>0</v>
          </cell>
          <cell r="O3151" t="str">
            <v xml:space="preserve"> </v>
          </cell>
          <cell r="P3151">
            <v>0</v>
          </cell>
          <cell r="Q3151">
            <v>0</v>
          </cell>
          <cell r="R3151" t="str">
            <v xml:space="preserve"> </v>
          </cell>
          <cell r="S3151" t="str">
            <v xml:space="preserve"> </v>
          </cell>
        </row>
        <row r="3152">
          <cell r="B3152">
            <v>313117</v>
          </cell>
          <cell r="C3152" t="str">
            <v>TmpRestrictSMHPharmacy</v>
          </cell>
          <cell r="D3152" t="str">
            <v>TRSMRX</v>
          </cell>
          <cell r="E3152">
            <v>367</v>
          </cell>
          <cell r="F3152" t="str">
            <v>A</v>
          </cell>
          <cell r="G3152" t="str">
            <v>Q</v>
          </cell>
          <cell r="H3152" t="str">
            <v>N</v>
          </cell>
          <cell r="I3152" t="str">
            <v>LNA</v>
          </cell>
          <cell r="J3152">
            <v>0</v>
          </cell>
          <cell r="K3152">
            <v>0</v>
          </cell>
          <cell r="L3152" t="str">
            <v xml:space="preserve"> </v>
          </cell>
          <cell r="M3152" t="str">
            <v xml:space="preserve"> </v>
          </cell>
          <cell r="N3152">
            <v>0</v>
          </cell>
          <cell r="O3152" t="str">
            <v xml:space="preserve"> </v>
          </cell>
          <cell r="P3152">
            <v>0</v>
          </cell>
          <cell r="Q3152">
            <v>0</v>
          </cell>
          <cell r="R3152" t="str">
            <v xml:space="preserve"> </v>
          </cell>
          <cell r="S3152" t="str">
            <v xml:space="preserve"> </v>
          </cell>
        </row>
        <row r="3153">
          <cell r="B3153">
            <v>313118</v>
          </cell>
          <cell r="C3153" t="str">
            <v>TmpRestSMHAuxHealGardenEQ</v>
          </cell>
          <cell r="D3153" t="str">
            <v>TRSMAXHGEQ</v>
          </cell>
          <cell r="E3153">
            <v>367</v>
          </cell>
          <cell r="F3153" t="str">
            <v>A</v>
          </cell>
          <cell r="G3153" t="str">
            <v>Q</v>
          </cell>
          <cell r="H3153" t="str">
            <v>N</v>
          </cell>
          <cell r="I3153" t="str">
            <v>LNA</v>
          </cell>
          <cell r="J3153">
            <v>0</v>
          </cell>
          <cell r="K3153">
            <v>0</v>
          </cell>
          <cell r="L3153" t="str">
            <v xml:space="preserve"> </v>
          </cell>
          <cell r="M3153" t="str">
            <v xml:space="preserve"> </v>
          </cell>
          <cell r="N3153">
            <v>0</v>
          </cell>
          <cell r="O3153" t="str">
            <v xml:space="preserve"> </v>
          </cell>
          <cell r="P3153">
            <v>0</v>
          </cell>
          <cell r="Q3153">
            <v>0</v>
          </cell>
          <cell r="R3153" t="str">
            <v xml:space="preserve"> </v>
          </cell>
          <cell r="S3153" t="str">
            <v xml:space="preserve"> </v>
          </cell>
        </row>
        <row r="3154">
          <cell r="B3154">
            <v>313119</v>
          </cell>
          <cell r="C3154" t="str">
            <v>TmpRestrictSMHKidsCorner</v>
          </cell>
          <cell r="D3154" t="str">
            <v>TRSMKIDCOR</v>
          </cell>
          <cell r="E3154">
            <v>367</v>
          </cell>
          <cell r="F3154" t="str">
            <v>A</v>
          </cell>
          <cell r="G3154" t="str">
            <v>Q</v>
          </cell>
          <cell r="H3154" t="str">
            <v>N</v>
          </cell>
          <cell r="I3154" t="str">
            <v>LNA</v>
          </cell>
          <cell r="J3154">
            <v>0</v>
          </cell>
          <cell r="K3154">
            <v>0</v>
          </cell>
          <cell r="L3154" t="str">
            <v xml:space="preserve"> </v>
          </cell>
          <cell r="M3154" t="str">
            <v xml:space="preserve"> </v>
          </cell>
          <cell r="N3154">
            <v>0</v>
          </cell>
          <cell r="O3154" t="str">
            <v xml:space="preserve"> </v>
          </cell>
          <cell r="P3154">
            <v>0</v>
          </cell>
          <cell r="Q3154">
            <v>0</v>
          </cell>
          <cell r="R3154" t="str">
            <v xml:space="preserve"> </v>
          </cell>
          <cell r="S3154" t="str">
            <v xml:space="preserve"> </v>
          </cell>
        </row>
        <row r="3155">
          <cell r="B3155">
            <v>313120</v>
          </cell>
          <cell r="C3155" t="str">
            <v>TmpRestrictSMHSBAhercontEdu</v>
          </cell>
          <cell r="D3155" t="str">
            <v>TRSMBACE</v>
          </cell>
          <cell r="E3155">
            <v>367</v>
          </cell>
          <cell r="F3155" t="str">
            <v>A</v>
          </cell>
          <cell r="G3155" t="str">
            <v>Q</v>
          </cell>
          <cell r="H3155" t="str">
            <v>N</v>
          </cell>
          <cell r="I3155" t="str">
            <v>LNA</v>
          </cell>
          <cell r="J3155">
            <v>0</v>
          </cell>
          <cell r="K3155">
            <v>0</v>
          </cell>
          <cell r="L3155" t="str">
            <v xml:space="preserve"> </v>
          </cell>
          <cell r="M3155" t="str">
            <v xml:space="preserve"> </v>
          </cell>
          <cell r="N3155">
            <v>0</v>
          </cell>
          <cell r="O3155" t="str">
            <v xml:space="preserve"> </v>
          </cell>
          <cell r="P3155">
            <v>0</v>
          </cell>
          <cell r="Q3155">
            <v>0</v>
          </cell>
          <cell r="R3155" t="str">
            <v xml:space="preserve"> </v>
          </cell>
          <cell r="S3155" t="str">
            <v xml:space="preserve"> </v>
          </cell>
        </row>
        <row r="3156">
          <cell r="B3156">
            <v>313121</v>
          </cell>
          <cell r="C3156" t="str">
            <v>TmpRestSMHHealingGarden4Flr</v>
          </cell>
          <cell r="D3156" t="str">
            <v>TRSMHG4FLR</v>
          </cell>
          <cell r="E3156">
            <v>367</v>
          </cell>
          <cell r="F3156" t="str">
            <v>A</v>
          </cell>
          <cell r="G3156" t="str">
            <v>Q</v>
          </cell>
          <cell r="H3156" t="str">
            <v>N</v>
          </cell>
          <cell r="I3156" t="str">
            <v>LNA</v>
          </cell>
          <cell r="J3156">
            <v>0</v>
          </cell>
          <cell r="K3156">
            <v>0</v>
          </cell>
          <cell r="L3156" t="str">
            <v xml:space="preserve"> </v>
          </cell>
          <cell r="M3156" t="str">
            <v xml:space="preserve"> </v>
          </cell>
          <cell r="N3156">
            <v>0</v>
          </cell>
          <cell r="O3156" t="str">
            <v xml:space="preserve"> </v>
          </cell>
          <cell r="P3156">
            <v>0</v>
          </cell>
          <cell r="Q3156">
            <v>0</v>
          </cell>
          <cell r="R3156" t="str">
            <v xml:space="preserve"> </v>
          </cell>
          <cell r="S3156" t="str">
            <v xml:space="preserve"> </v>
          </cell>
        </row>
        <row r="3157">
          <cell r="B3157">
            <v>313122</v>
          </cell>
          <cell r="C3157" t="str">
            <v>TmpRestrictSJHMedicalLibrary</v>
          </cell>
          <cell r="D3157" t="str">
            <v>TRSJMEDLIB</v>
          </cell>
          <cell r="E3157">
            <v>367</v>
          </cell>
          <cell r="F3157" t="str">
            <v>A</v>
          </cell>
          <cell r="G3157" t="str">
            <v>Q</v>
          </cell>
          <cell r="H3157" t="str">
            <v>N</v>
          </cell>
          <cell r="I3157" t="str">
            <v>LNA</v>
          </cell>
          <cell r="J3157">
            <v>0</v>
          </cell>
          <cell r="K3157">
            <v>0</v>
          </cell>
          <cell r="L3157" t="str">
            <v xml:space="preserve"> </v>
          </cell>
          <cell r="M3157" t="str">
            <v xml:space="preserve"> </v>
          </cell>
          <cell r="N3157">
            <v>0</v>
          </cell>
          <cell r="O3157" t="str">
            <v xml:space="preserve"> </v>
          </cell>
          <cell r="P3157">
            <v>0</v>
          </cell>
          <cell r="Q3157">
            <v>0</v>
          </cell>
          <cell r="R3157" t="str">
            <v xml:space="preserve"> </v>
          </cell>
          <cell r="S3157" t="str">
            <v xml:space="preserve"> </v>
          </cell>
        </row>
        <row r="3158">
          <cell r="B3158">
            <v>313123</v>
          </cell>
          <cell r="C3158" t="str">
            <v>TmpRstrctSJH ED PacePavilion</v>
          </cell>
          <cell r="D3158" t="str">
            <v>TRSJEDPACE</v>
          </cell>
          <cell r="E3158">
            <v>367</v>
          </cell>
          <cell r="F3158" t="str">
            <v>A</v>
          </cell>
          <cell r="G3158" t="str">
            <v>Q</v>
          </cell>
          <cell r="H3158" t="str">
            <v>N</v>
          </cell>
          <cell r="I3158" t="str">
            <v>LNA</v>
          </cell>
          <cell r="J3158">
            <v>0</v>
          </cell>
          <cell r="K3158">
            <v>0</v>
          </cell>
          <cell r="L3158" t="str">
            <v xml:space="preserve"> </v>
          </cell>
          <cell r="M3158" t="str">
            <v xml:space="preserve"> </v>
          </cell>
          <cell r="N3158">
            <v>0</v>
          </cell>
          <cell r="O3158" t="str">
            <v xml:space="preserve"> </v>
          </cell>
          <cell r="P3158">
            <v>0</v>
          </cell>
          <cell r="Q3158">
            <v>0</v>
          </cell>
          <cell r="R3158" t="str">
            <v xml:space="preserve"> </v>
          </cell>
          <cell r="S3158" t="str">
            <v xml:space="preserve"> </v>
          </cell>
        </row>
        <row r="3159">
          <cell r="B3159">
            <v>313124</v>
          </cell>
          <cell r="C3159" t="str">
            <v>TmpRestSJHBeehiveVidEEGSys</v>
          </cell>
          <cell r="D3159" t="str">
            <v>TRSJBVEEG</v>
          </cell>
          <cell r="E3159">
            <v>367</v>
          </cell>
          <cell r="F3159" t="str">
            <v>A</v>
          </cell>
          <cell r="G3159" t="str">
            <v>Q</v>
          </cell>
          <cell r="H3159" t="str">
            <v>N</v>
          </cell>
          <cell r="I3159" t="str">
            <v>LNA</v>
          </cell>
          <cell r="J3159">
            <v>0</v>
          </cell>
          <cell r="K3159">
            <v>0</v>
          </cell>
          <cell r="L3159" t="str">
            <v xml:space="preserve"> </v>
          </cell>
          <cell r="M3159" t="str">
            <v xml:space="preserve"> </v>
          </cell>
          <cell r="N3159">
            <v>0</v>
          </cell>
          <cell r="O3159" t="str">
            <v xml:space="preserve"> </v>
          </cell>
          <cell r="P3159">
            <v>0</v>
          </cell>
          <cell r="Q3159">
            <v>0</v>
          </cell>
          <cell r="R3159" t="str">
            <v xml:space="preserve"> </v>
          </cell>
          <cell r="S3159" t="str">
            <v xml:space="preserve"> </v>
          </cell>
        </row>
        <row r="3160">
          <cell r="B3160">
            <v>313125</v>
          </cell>
          <cell r="C3160" t="str">
            <v>TmpSJHLaborDelivMiniRefrig</v>
          </cell>
          <cell r="D3160" t="str">
            <v>TRSJLDFRIG</v>
          </cell>
          <cell r="E3160">
            <v>367</v>
          </cell>
          <cell r="F3160" t="str">
            <v>A</v>
          </cell>
          <cell r="G3160" t="str">
            <v>Q</v>
          </cell>
          <cell r="H3160" t="str">
            <v>N</v>
          </cell>
          <cell r="I3160" t="str">
            <v>LNA</v>
          </cell>
          <cell r="J3160">
            <v>0</v>
          </cell>
          <cell r="K3160">
            <v>0</v>
          </cell>
          <cell r="L3160" t="str">
            <v xml:space="preserve"> </v>
          </cell>
          <cell r="M3160" t="str">
            <v xml:space="preserve"> </v>
          </cell>
          <cell r="N3160">
            <v>0</v>
          </cell>
          <cell r="O3160" t="str">
            <v xml:space="preserve"> </v>
          </cell>
          <cell r="P3160">
            <v>0</v>
          </cell>
          <cell r="Q3160">
            <v>0</v>
          </cell>
          <cell r="R3160" t="str">
            <v xml:space="preserve"> </v>
          </cell>
          <cell r="S3160" t="str">
            <v xml:space="preserve"> </v>
          </cell>
        </row>
        <row r="3161">
          <cell r="B3161">
            <v>313126</v>
          </cell>
          <cell r="C3161" t="str">
            <v>TmpRestrictCHNParishNursePrg</v>
          </cell>
          <cell r="D3161" t="str">
            <v>TRPARNUR</v>
          </cell>
          <cell r="E3161">
            <v>367</v>
          </cell>
          <cell r="F3161" t="str">
            <v>A</v>
          </cell>
          <cell r="G3161" t="str">
            <v>Q</v>
          </cell>
          <cell r="H3161" t="str">
            <v>N</v>
          </cell>
          <cell r="I3161" t="str">
            <v>LNA</v>
          </cell>
          <cell r="J3161">
            <v>0</v>
          </cell>
          <cell r="K3161">
            <v>0</v>
          </cell>
          <cell r="L3161" t="str">
            <v xml:space="preserve"> </v>
          </cell>
          <cell r="M3161" t="str">
            <v xml:space="preserve"> </v>
          </cell>
          <cell r="N3161">
            <v>0</v>
          </cell>
          <cell r="O3161" t="str">
            <v xml:space="preserve"> </v>
          </cell>
          <cell r="P3161">
            <v>0</v>
          </cell>
          <cell r="Q3161">
            <v>0</v>
          </cell>
          <cell r="R3161" t="str">
            <v xml:space="preserve"> </v>
          </cell>
          <cell r="S3161" t="str">
            <v xml:space="preserve"> </v>
          </cell>
        </row>
        <row r="3162">
          <cell r="B3162">
            <v>313127</v>
          </cell>
          <cell r="C3162" t="str">
            <v>TmpCHNCommunityFoodBank</v>
          </cell>
          <cell r="D3162" t="str">
            <v>TRCHNFOBK</v>
          </cell>
          <cell r="E3162">
            <v>367</v>
          </cell>
          <cell r="F3162" t="str">
            <v>A</v>
          </cell>
          <cell r="G3162" t="str">
            <v>Q</v>
          </cell>
          <cell r="H3162" t="str">
            <v>N</v>
          </cell>
          <cell r="I3162" t="str">
            <v>LNA</v>
          </cell>
          <cell r="J3162">
            <v>0</v>
          </cell>
          <cell r="K3162">
            <v>0</v>
          </cell>
          <cell r="L3162" t="str">
            <v xml:space="preserve"> </v>
          </cell>
          <cell r="M3162" t="str">
            <v xml:space="preserve"> </v>
          </cell>
          <cell r="N3162">
            <v>0</v>
          </cell>
          <cell r="O3162" t="str">
            <v xml:space="preserve"> </v>
          </cell>
          <cell r="P3162">
            <v>0</v>
          </cell>
          <cell r="Q3162">
            <v>0</v>
          </cell>
          <cell r="R3162" t="str">
            <v xml:space="preserve"> </v>
          </cell>
          <cell r="S3162" t="str">
            <v xml:space="preserve"> </v>
          </cell>
        </row>
        <row r="3163">
          <cell r="B3163">
            <v>313128</v>
          </cell>
          <cell r="C3163" t="str">
            <v>TmpRstrctOrthopedReinvestPrg</v>
          </cell>
          <cell r="D3163" t="str">
            <v>TmpRstOrth</v>
          </cell>
          <cell r="E3163">
            <v>41215</v>
          </cell>
          <cell r="F3163" t="str">
            <v>A</v>
          </cell>
          <cell r="G3163" t="str">
            <v>Q</v>
          </cell>
          <cell r="H3163" t="str">
            <v>N</v>
          </cell>
          <cell r="I3163" t="str">
            <v>LNA</v>
          </cell>
          <cell r="J3163">
            <v>0</v>
          </cell>
          <cell r="K3163">
            <v>0</v>
          </cell>
          <cell r="L3163" t="str">
            <v xml:space="preserve"> </v>
          </cell>
          <cell r="M3163" t="str">
            <v xml:space="preserve"> </v>
          </cell>
          <cell r="N3163">
            <v>0</v>
          </cell>
          <cell r="O3163" t="str">
            <v xml:space="preserve"> </v>
          </cell>
          <cell r="P3163">
            <v>0</v>
          </cell>
          <cell r="Q3163">
            <v>0</v>
          </cell>
          <cell r="R3163" t="str">
            <v xml:space="preserve"> </v>
          </cell>
          <cell r="S3163" t="str">
            <v xml:space="preserve"> </v>
          </cell>
        </row>
        <row r="3164">
          <cell r="B3164">
            <v>313128</v>
          </cell>
          <cell r="C3164" t="str">
            <v>TmpRstrctOrthopedReinvestPrg</v>
          </cell>
          <cell r="D3164" t="str">
            <v>TmpRstOrth</v>
          </cell>
          <cell r="E3164">
            <v>367</v>
          </cell>
          <cell r="F3164" t="str">
            <v>A</v>
          </cell>
          <cell r="G3164" t="str">
            <v>A</v>
          </cell>
          <cell r="H3164" t="str">
            <v>N</v>
          </cell>
          <cell r="I3164" t="str">
            <v>LNA</v>
          </cell>
          <cell r="J3164">
            <v>0</v>
          </cell>
          <cell r="K3164">
            <v>0</v>
          </cell>
          <cell r="L3164" t="str">
            <v xml:space="preserve"> </v>
          </cell>
          <cell r="M3164" t="str">
            <v xml:space="preserve"> </v>
          </cell>
          <cell r="N3164">
            <v>0</v>
          </cell>
          <cell r="O3164" t="str">
            <v xml:space="preserve"> </v>
          </cell>
          <cell r="P3164">
            <v>0</v>
          </cell>
          <cell r="Q3164">
            <v>0</v>
          </cell>
          <cell r="R3164" t="str">
            <v xml:space="preserve"> </v>
          </cell>
          <cell r="S3164" t="str">
            <v xml:space="preserve"> </v>
          </cell>
        </row>
        <row r="3165">
          <cell r="B3165">
            <v>313129</v>
          </cell>
          <cell r="C3165" t="str">
            <v>TmpRstrctSpineReinvestPrg</v>
          </cell>
          <cell r="D3165" t="str">
            <v>TmpRstSpin</v>
          </cell>
          <cell r="E3165">
            <v>41215</v>
          </cell>
          <cell r="F3165" t="str">
            <v>A</v>
          </cell>
          <cell r="G3165" t="str">
            <v>Q</v>
          </cell>
          <cell r="H3165" t="str">
            <v>N</v>
          </cell>
          <cell r="I3165" t="str">
            <v>LNA</v>
          </cell>
          <cell r="J3165">
            <v>0</v>
          </cell>
          <cell r="K3165">
            <v>0</v>
          </cell>
          <cell r="L3165" t="str">
            <v xml:space="preserve"> </v>
          </cell>
          <cell r="M3165" t="str">
            <v xml:space="preserve"> </v>
          </cell>
          <cell r="N3165">
            <v>0</v>
          </cell>
          <cell r="O3165" t="str">
            <v xml:space="preserve"> </v>
          </cell>
          <cell r="P3165">
            <v>0</v>
          </cell>
          <cell r="Q3165">
            <v>0</v>
          </cell>
          <cell r="R3165" t="str">
            <v xml:space="preserve"> </v>
          </cell>
          <cell r="S3165" t="str">
            <v xml:space="preserve"> </v>
          </cell>
        </row>
        <row r="3166">
          <cell r="B3166">
            <v>313129</v>
          </cell>
          <cell r="C3166" t="str">
            <v>TmpRstrctSpineReinvestPrg</v>
          </cell>
          <cell r="D3166" t="str">
            <v>TmpRstSpin</v>
          </cell>
          <cell r="E3166">
            <v>367</v>
          </cell>
          <cell r="F3166" t="str">
            <v>A</v>
          </cell>
          <cell r="G3166" t="str">
            <v>A</v>
          </cell>
          <cell r="H3166" t="str">
            <v>N</v>
          </cell>
          <cell r="I3166" t="str">
            <v>LNA</v>
          </cell>
          <cell r="J3166">
            <v>0</v>
          </cell>
          <cell r="K3166">
            <v>0</v>
          </cell>
          <cell r="L3166" t="str">
            <v xml:space="preserve"> </v>
          </cell>
          <cell r="M3166" t="str">
            <v xml:space="preserve"> </v>
          </cell>
          <cell r="N3166">
            <v>0</v>
          </cell>
          <cell r="O3166" t="str">
            <v xml:space="preserve"> </v>
          </cell>
          <cell r="P3166">
            <v>0</v>
          </cell>
          <cell r="Q3166">
            <v>0</v>
          </cell>
          <cell r="R3166" t="str">
            <v xml:space="preserve"> </v>
          </cell>
          <cell r="S3166" t="str">
            <v xml:space="preserve"> </v>
          </cell>
        </row>
        <row r="3167">
          <cell r="B3167">
            <v>313130</v>
          </cell>
          <cell r="C3167" t="str">
            <v>TmpRstrctEndoCapCampaignFund</v>
          </cell>
          <cell r="D3167" t="str">
            <v>EndoscCmpn</v>
          </cell>
          <cell r="E3167">
            <v>367</v>
          </cell>
          <cell r="F3167" t="str">
            <v>A</v>
          </cell>
          <cell r="G3167" t="str">
            <v>Q</v>
          </cell>
          <cell r="H3167" t="str">
            <v>N</v>
          </cell>
          <cell r="I3167" t="str">
            <v>LNA</v>
          </cell>
          <cell r="J3167">
            <v>0</v>
          </cell>
          <cell r="K3167">
            <v>0</v>
          </cell>
          <cell r="L3167" t="str">
            <v xml:space="preserve"> </v>
          </cell>
          <cell r="M3167" t="str">
            <v xml:space="preserve"> </v>
          </cell>
          <cell r="N3167">
            <v>0</v>
          </cell>
          <cell r="O3167" t="str">
            <v xml:space="preserve"> </v>
          </cell>
          <cell r="P3167">
            <v>0</v>
          </cell>
          <cell r="Q3167">
            <v>0</v>
          </cell>
          <cell r="R3167" t="str">
            <v xml:space="preserve"> </v>
          </cell>
          <cell r="S3167" t="str">
            <v xml:space="preserve"> </v>
          </cell>
        </row>
        <row r="3168">
          <cell r="B3168">
            <v>313131</v>
          </cell>
          <cell r="C3168" t="str">
            <v>TmpRstrctKelloggMotherNurture</v>
          </cell>
          <cell r="D3168" t="str">
            <v>MothNurt</v>
          </cell>
          <cell r="E3168">
            <v>367</v>
          </cell>
          <cell r="F3168" t="str">
            <v>A</v>
          </cell>
          <cell r="G3168" t="str">
            <v>Q</v>
          </cell>
          <cell r="H3168" t="str">
            <v>N</v>
          </cell>
          <cell r="I3168" t="str">
            <v>LNA</v>
          </cell>
          <cell r="J3168">
            <v>0</v>
          </cell>
          <cell r="K3168">
            <v>0</v>
          </cell>
          <cell r="L3168" t="str">
            <v xml:space="preserve"> </v>
          </cell>
          <cell r="M3168" t="str">
            <v xml:space="preserve"> </v>
          </cell>
          <cell r="N3168">
            <v>0</v>
          </cell>
          <cell r="O3168" t="str">
            <v xml:space="preserve"> </v>
          </cell>
          <cell r="P3168">
            <v>0</v>
          </cell>
          <cell r="Q3168">
            <v>0</v>
          </cell>
          <cell r="R3168" t="str">
            <v xml:space="preserve"> </v>
          </cell>
          <cell r="S3168" t="str">
            <v xml:space="preserve"> </v>
          </cell>
        </row>
        <row r="3169">
          <cell r="B3169">
            <v>320000</v>
          </cell>
          <cell r="C3169" t="str">
            <v>DueToFromTempRestricted Funds</v>
          </cell>
          <cell r="D3169" t="str">
            <v>DuetofromT</v>
          </cell>
          <cell r="E3169">
            <v>367</v>
          </cell>
          <cell r="F3169" t="str">
            <v>A</v>
          </cell>
          <cell r="G3169" t="str">
            <v>Q</v>
          </cell>
          <cell r="H3169" t="str">
            <v>N</v>
          </cell>
          <cell r="I3169" t="str">
            <v>LNA</v>
          </cell>
          <cell r="J3169">
            <v>0</v>
          </cell>
          <cell r="K3169">
            <v>0</v>
          </cell>
          <cell r="L3169" t="str">
            <v xml:space="preserve"> </v>
          </cell>
          <cell r="M3169" t="str">
            <v xml:space="preserve"> </v>
          </cell>
          <cell r="N3169">
            <v>0</v>
          </cell>
          <cell r="O3169" t="str">
            <v xml:space="preserve"> </v>
          </cell>
          <cell r="P3169">
            <v>0</v>
          </cell>
          <cell r="Q3169">
            <v>0</v>
          </cell>
          <cell r="R3169" t="str">
            <v xml:space="preserve"> </v>
          </cell>
          <cell r="S3169" t="str">
            <v xml:space="preserve"> </v>
          </cell>
        </row>
        <row r="3170">
          <cell r="B3170">
            <v>320005</v>
          </cell>
          <cell r="C3170" t="str">
            <v>Due tofrom Unrestricted Funds</v>
          </cell>
          <cell r="D3170" t="str">
            <v>Due tofrom</v>
          </cell>
          <cell r="E3170">
            <v>367</v>
          </cell>
          <cell r="F3170" t="str">
            <v>A</v>
          </cell>
          <cell r="G3170" t="str">
            <v>Q</v>
          </cell>
          <cell r="H3170" t="str">
            <v>N</v>
          </cell>
          <cell r="I3170" t="str">
            <v>LNA</v>
          </cell>
          <cell r="J3170">
            <v>0</v>
          </cell>
          <cell r="K3170">
            <v>0</v>
          </cell>
          <cell r="L3170" t="str">
            <v xml:space="preserve"> </v>
          </cell>
          <cell r="M3170" t="str">
            <v xml:space="preserve"> </v>
          </cell>
          <cell r="N3170">
            <v>0</v>
          </cell>
          <cell r="O3170" t="str">
            <v xml:space="preserve"> </v>
          </cell>
          <cell r="P3170">
            <v>0</v>
          </cell>
          <cell r="Q3170">
            <v>0</v>
          </cell>
          <cell r="R3170" t="str">
            <v xml:space="preserve"> </v>
          </cell>
          <cell r="S3170" t="str">
            <v xml:space="preserve"> </v>
          </cell>
        </row>
        <row r="3171">
          <cell r="B3171">
            <v>320010</v>
          </cell>
          <cell r="C3171" t="str">
            <v>Perm Restricted Other</v>
          </cell>
          <cell r="D3171" t="str">
            <v>Perm Restr</v>
          </cell>
          <cell r="E3171">
            <v>367</v>
          </cell>
          <cell r="F3171" t="str">
            <v>A</v>
          </cell>
          <cell r="G3171" t="str">
            <v>Q</v>
          </cell>
          <cell r="H3171" t="str">
            <v>N</v>
          </cell>
          <cell r="I3171" t="str">
            <v>LNA</v>
          </cell>
          <cell r="J3171">
            <v>0</v>
          </cell>
          <cell r="K3171">
            <v>0</v>
          </cell>
          <cell r="L3171" t="str">
            <v xml:space="preserve"> </v>
          </cell>
          <cell r="M3171" t="str">
            <v xml:space="preserve"> </v>
          </cell>
          <cell r="N3171">
            <v>0</v>
          </cell>
          <cell r="O3171" t="str">
            <v xml:space="preserve"> </v>
          </cell>
          <cell r="P3171">
            <v>0</v>
          </cell>
          <cell r="Q3171">
            <v>0</v>
          </cell>
          <cell r="R3171" t="str">
            <v xml:space="preserve"> </v>
          </cell>
          <cell r="S3171" t="str">
            <v xml:space="preserve"> </v>
          </cell>
        </row>
        <row r="3172">
          <cell r="B3172">
            <v>320015</v>
          </cell>
          <cell r="C3172" t="str">
            <v>Perm Restricted Contributions</v>
          </cell>
          <cell r="D3172" t="str">
            <v>Perm Restr</v>
          </cell>
          <cell r="E3172">
            <v>367</v>
          </cell>
          <cell r="F3172" t="str">
            <v>A</v>
          </cell>
          <cell r="G3172" t="str">
            <v>Q</v>
          </cell>
          <cell r="H3172" t="str">
            <v>N</v>
          </cell>
          <cell r="I3172" t="str">
            <v>LNA</v>
          </cell>
          <cell r="J3172">
            <v>0</v>
          </cell>
          <cell r="K3172">
            <v>0</v>
          </cell>
          <cell r="L3172" t="str">
            <v xml:space="preserve"> </v>
          </cell>
          <cell r="M3172" t="str">
            <v xml:space="preserve"> </v>
          </cell>
          <cell r="N3172">
            <v>0</v>
          </cell>
          <cell r="O3172" t="str">
            <v xml:space="preserve"> </v>
          </cell>
          <cell r="P3172">
            <v>0</v>
          </cell>
          <cell r="Q3172">
            <v>0</v>
          </cell>
          <cell r="R3172" t="str">
            <v xml:space="preserve"> </v>
          </cell>
          <cell r="S3172" t="str">
            <v xml:space="preserve"> </v>
          </cell>
        </row>
        <row r="3173">
          <cell r="B3173">
            <v>320020</v>
          </cell>
          <cell r="C3173" t="str">
            <v>Perm Restricted Invest Inc HSD</v>
          </cell>
          <cell r="D3173" t="str">
            <v>Perm Restr</v>
          </cell>
          <cell r="E3173">
            <v>367</v>
          </cell>
          <cell r="F3173" t="str">
            <v>A</v>
          </cell>
          <cell r="G3173" t="str">
            <v>Q</v>
          </cell>
          <cell r="H3173" t="str">
            <v>N</v>
          </cell>
          <cell r="I3173" t="str">
            <v>LNA</v>
          </cell>
          <cell r="J3173">
            <v>0</v>
          </cell>
          <cell r="K3173">
            <v>0</v>
          </cell>
          <cell r="L3173" t="str">
            <v xml:space="preserve"> </v>
          </cell>
          <cell r="M3173" t="str">
            <v xml:space="preserve"> </v>
          </cell>
          <cell r="N3173">
            <v>0</v>
          </cell>
          <cell r="O3173" t="str">
            <v xml:space="preserve"> </v>
          </cell>
          <cell r="P3173">
            <v>0</v>
          </cell>
          <cell r="Q3173">
            <v>0</v>
          </cell>
          <cell r="R3173" t="str">
            <v xml:space="preserve"> </v>
          </cell>
          <cell r="S3173" t="str">
            <v xml:space="preserve"> </v>
          </cell>
        </row>
        <row r="3174">
          <cell r="B3174">
            <v>320025</v>
          </cell>
          <cell r="C3174" t="str">
            <v>Perm Restricted vest c Non HSD</v>
          </cell>
          <cell r="D3174" t="str">
            <v>Perm Restr</v>
          </cell>
          <cell r="E3174">
            <v>367</v>
          </cell>
          <cell r="F3174" t="str">
            <v>A</v>
          </cell>
          <cell r="G3174" t="str">
            <v>Q</v>
          </cell>
          <cell r="H3174" t="str">
            <v>N</v>
          </cell>
          <cell r="I3174" t="str">
            <v>LNA</v>
          </cell>
          <cell r="J3174">
            <v>0</v>
          </cell>
          <cell r="K3174">
            <v>0</v>
          </cell>
          <cell r="L3174" t="str">
            <v xml:space="preserve"> </v>
          </cell>
          <cell r="M3174" t="str">
            <v xml:space="preserve"> </v>
          </cell>
          <cell r="N3174">
            <v>0</v>
          </cell>
          <cell r="O3174" t="str">
            <v xml:space="preserve"> </v>
          </cell>
          <cell r="P3174">
            <v>0</v>
          </cell>
          <cell r="Q3174">
            <v>0</v>
          </cell>
          <cell r="R3174" t="str">
            <v xml:space="preserve"> </v>
          </cell>
          <cell r="S3174" t="str">
            <v xml:space="preserve"> </v>
          </cell>
        </row>
        <row r="3175">
          <cell r="B3175">
            <v>320030</v>
          </cell>
          <cell r="C3175" t="str">
            <v>PermlyRestrBegngBalance</v>
          </cell>
          <cell r="D3175" t="str">
            <v>PermlyRest</v>
          </cell>
          <cell r="E3175">
            <v>367</v>
          </cell>
          <cell r="F3175" t="str">
            <v>A</v>
          </cell>
          <cell r="G3175" t="str">
            <v>Q</v>
          </cell>
          <cell r="H3175" t="str">
            <v>N</v>
          </cell>
          <cell r="I3175" t="str">
            <v>LNA</v>
          </cell>
          <cell r="J3175">
            <v>0</v>
          </cell>
          <cell r="K3175">
            <v>0</v>
          </cell>
          <cell r="L3175" t="str">
            <v xml:space="preserve"> </v>
          </cell>
          <cell r="M3175" t="str">
            <v xml:space="preserve"> </v>
          </cell>
          <cell r="N3175">
            <v>0</v>
          </cell>
          <cell r="O3175" t="str">
            <v xml:space="preserve"> </v>
          </cell>
          <cell r="P3175">
            <v>0</v>
          </cell>
          <cell r="Q3175">
            <v>0</v>
          </cell>
          <cell r="R3175" t="str">
            <v xml:space="preserve"> </v>
          </cell>
          <cell r="S3175" t="str">
            <v xml:space="preserve"> </v>
          </cell>
        </row>
        <row r="3176">
          <cell r="B3176">
            <v>320035</v>
          </cell>
          <cell r="C3176" t="str">
            <v>PermRestrictedSponsorContribs</v>
          </cell>
          <cell r="D3176" t="str">
            <v>PermRestri</v>
          </cell>
          <cell r="E3176">
            <v>367</v>
          </cell>
          <cell r="F3176" t="str">
            <v>A</v>
          </cell>
          <cell r="G3176" t="str">
            <v>Q</v>
          </cell>
          <cell r="H3176" t="str">
            <v>N</v>
          </cell>
          <cell r="I3176" t="str">
            <v>LNA</v>
          </cell>
          <cell r="J3176">
            <v>0</v>
          </cell>
          <cell r="K3176">
            <v>0</v>
          </cell>
          <cell r="L3176" t="str">
            <v xml:space="preserve"> </v>
          </cell>
          <cell r="M3176" t="str">
            <v xml:space="preserve"> </v>
          </cell>
          <cell r="N3176">
            <v>0</v>
          </cell>
          <cell r="O3176" t="str">
            <v xml:space="preserve"> </v>
          </cell>
          <cell r="P3176">
            <v>0</v>
          </cell>
          <cell r="Q3176">
            <v>0</v>
          </cell>
          <cell r="R3176" t="str">
            <v xml:space="preserve"> </v>
          </cell>
          <cell r="S3176" t="str">
            <v xml:space="preserve"> </v>
          </cell>
        </row>
        <row r="3177">
          <cell r="B3177">
            <v>320040</v>
          </cell>
          <cell r="C3177" t="str">
            <v>Unrlzd GasLossesPermanent HSD</v>
          </cell>
          <cell r="D3177" t="str">
            <v>Unrlzd Gas</v>
          </cell>
          <cell r="E3177">
            <v>367</v>
          </cell>
          <cell r="F3177" t="str">
            <v>A</v>
          </cell>
          <cell r="G3177" t="str">
            <v>Q</v>
          </cell>
          <cell r="H3177" t="str">
            <v>N</v>
          </cell>
          <cell r="I3177" t="str">
            <v>LNA</v>
          </cell>
          <cell r="J3177">
            <v>0</v>
          </cell>
          <cell r="K3177">
            <v>0</v>
          </cell>
          <cell r="L3177" t="str">
            <v xml:space="preserve"> </v>
          </cell>
          <cell r="M3177" t="str">
            <v xml:space="preserve"> </v>
          </cell>
          <cell r="N3177">
            <v>0</v>
          </cell>
          <cell r="O3177" t="str">
            <v xml:space="preserve"> </v>
          </cell>
          <cell r="P3177">
            <v>0</v>
          </cell>
          <cell r="Q3177">
            <v>0</v>
          </cell>
          <cell r="R3177" t="str">
            <v xml:space="preserve"> </v>
          </cell>
          <cell r="S3177" t="str">
            <v xml:space="preserve"> </v>
          </cell>
        </row>
        <row r="3178">
          <cell r="B3178">
            <v>320041</v>
          </cell>
          <cell r="C3178" t="str">
            <v>Realized GainsLosses Perm HSD</v>
          </cell>
          <cell r="D3178" t="str">
            <v>Realized G</v>
          </cell>
          <cell r="E3178">
            <v>367</v>
          </cell>
          <cell r="F3178" t="str">
            <v>A</v>
          </cell>
          <cell r="G3178" t="str">
            <v>Q</v>
          </cell>
          <cell r="H3178" t="str">
            <v>N</v>
          </cell>
          <cell r="I3178" t="str">
            <v>LNA</v>
          </cell>
          <cell r="J3178">
            <v>0</v>
          </cell>
          <cell r="K3178">
            <v>0</v>
          </cell>
          <cell r="L3178" t="str">
            <v xml:space="preserve"> </v>
          </cell>
          <cell r="M3178" t="str">
            <v xml:space="preserve"> </v>
          </cell>
          <cell r="N3178">
            <v>0</v>
          </cell>
          <cell r="O3178" t="str">
            <v xml:space="preserve"> </v>
          </cell>
          <cell r="P3178">
            <v>0</v>
          </cell>
          <cell r="Q3178">
            <v>0</v>
          </cell>
          <cell r="R3178" t="str">
            <v xml:space="preserve"> </v>
          </cell>
          <cell r="S3178" t="str">
            <v xml:space="preserve"> </v>
          </cell>
        </row>
        <row r="3179">
          <cell r="B3179">
            <v>320045</v>
          </cell>
          <cell r="C3179" t="str">
            <v>UnrlzdGasLossesPermanentNonHSD</v>
          </cell>
          <cell r="D3179" t="str">
            <v>UnrlzdGasL</v>
          </cell>
          <cell r="E3179">
            <v>367</v>
          </cell>
          <cell r="F3179" t="str">
            <v>A</v>
          </cell>
          <cell r="G3179" t="str">
            <v>Q</v>
          </cell>
          <cell r="H3179" t="str">
            <v>N</v>
          </cell>
          <cell r="I3179" t="str">
            <v>LNA</v>
          </cell>
          <cell r="J3179">
            <v>0</v>
          </cell>
          <cell r="K3179">
            <v>0</v>
          </cell>
          <cell r="L3179" t="str">
            <v xml:space="preserve"> </v>
          </cell>
          <cell r="M3179" t="str">
            <v xml:space="preserve"> </v>
          </cell>
          <cell r="N3179">
            <v>0</v>
          </cell>
          <cell r="O3179" t="str">
            <v xml:space="preserve"> </v>
          </cell>
          <cell r="P3179">
            <v>0</v>
          </cell>
          <cell r="Q3179">
            <v>0</v>
          </cell>
          <cell r="R3179" t="str">
            <v xml:space="preserve"> </v>
          </cell>
          <cell r="S3179" t="str">
            <v xml:space="preserve"> </v>
          </cell>
        </row>
        <row r="3180">
          <cell r="B3180">
            <v>320046</v>
          </cell>
          <cell r="C3180" t="str">
            <v>RealizedGasLossesPermNonHSD</v>
          </cell>
          <cell r="D3180" t="str">
            <v>RealizedGa</v>
          </cell>
          <cell r="E3180">
            <v>367</v>
          </cell>
          <cell r="F3180" t="str">
            <v>A</v>
          </cell>
          <cell r="G3180" t="str">
            <v>Q</v>
          </cell>
          <cell r="H3180" t="str">
            <v>N</v>
          </cell>
          <cell r="I3180" t="str">
            <v>LNA</v>
          </cell>
          <cell r="J3180">
            <v>0</v>
          </cell>
          <cell r="K3180">
            <v>0</v>
          </cell>
          <cell r="L3180" t="str">
            <v xml:space="preserve"> </v>
          </cell>
          <cell r="M3180" t="str">
            <v xml:space="preserve"> </v>
          </cell>
          <cell r="N3180">
            <v>0</v>
          </cell>
          <cell r="O3180" t="str">
            <v xml:space="preserve"> </v>
          </cell>
          <cell r="P3180">
            <v>0</v>
          </cell>
          <cell r="Q3180">
            <v>0</v>
          </cell>
          <cell r="R3180" t="str">
            <v xml:space="preserve"> </v>
          </cell>
          <cell r="S3180" t="str">
            <v xml:space="preserve"> </v>
          </cell>
        </row>
        <row r="3181">
          <cell r="B3181">
            <v>320050</v>
          </cell>
          <cell r="C3181" t="str">
            <v>PermRestrictSchoolcraftEndwmnt</v>
          </cell>
          <cell r="D3181" t="str">
            <v>PermRestri</v>
          </cell>
          <cell r="E3181">
            <v>367</v>
          </cell>
          <cell r="F3181" t="str">
            <v>A</v>
          </cell>
          <cell r="G3181" t="str">
            <v>Q</v>
          </cell>
          <cell r="H3181" t="str">
            <v>N</v>
          </cell>
          <cell r="I3181" t="str">
            <v>LNA</v>
          </cell>
          <cell r="J3181">
            <v>0</v>
          </cell>
          <cell r="K3181">
            <v>0</v>
          </cell>
          <cell r="L3181" t="str">
            <v xml:space="preserve"> </v>
          </cell>
          <cell r="M3181" t="str">
            <v xml:space="preserve"> </v>
          </cell>
          <cell r="N3181">
            <v>0</v>
          </cell>
          <cell r="O3181" t="str">
            <v xml:space="preserve"> </v>
          </cell>
          <cell r="P3181">
            <v>0</v>
          </cell>
          <cell r="Q3181">
            <v>0</v>
          </cell>
          <cell r="R3181" t="str">
            <v xml:space="preserve"> </v>
          </cell>
          <cell r="S3181" t="str">
            <v xml:space="preserve"> </v>
          </cell>
        </row>
        <row r="3182">
          <cell r="B3182">
            <v>320055</v>
          </cell>
          <cell r="C3182" t="str">
            <v>PermRestrictSMPMandREndwmntFnd</v>
          </cell>
          <cell r="D3182" t="str">
            <v>PermRestri</v>
          </cell>
          <cell r="E3182">
            <v>367</v>
          </cell>
          <cell r="F3182" t="str">
            <v>A</v>
          </cell>
          <cell r="G3182" t="str">
            <v>Q</v>
          </cell>
          <cell r="H3182" t="str">
            <v>N</v>
          </cell>
          <cell r="I3182" t="str">
            <v>LNA</v>
          </cell>
          <cell r="J3182">
            <v>0</v>
          </cell>
          <cell r="K3182">
            <v>0</v>
          </cell>
          <cell r="L3182" t="str">
            <v xml:space="preserve"> </v>
          </cell>
          <cell r="M3182" t="str">
            <v xml:space="preserve"> </v>
          </cell>
          <cell r="N3182">
            <v>0</v>
          </cell>
          <cell r="O3182" t="str">
            <v xml:space="preserve"> </v>
          </cell>
          <cell r="P3182">
            <v>0</v>
          </cell>
          <cell r="Q3182">
            <v>0</v>
          </cell>
          <cell r="R3182" t="str">
            <v xml:space="preserve"> </v>
          </cell>
          <cell r="S3182" t="str">
            <v xml:space="preserve"> </v>
          </cell>
        </row>
        <row r="3183">
          <cell r="B3183">
            <v>320060</v>
          </cell>
          <cell r="C3183" t="str">
            <v>PermRstrctCFSSJWillertEndwmnt</v>
          </cell>
          <cell r="D3183" t="str">
            <v>PermRstrct</v>
          </cell>
          <cell r="E3183">
            <v>367</v>
          </cell>
          <cell r="F3183" t="str">
            <v>A</v>
          </cell>
          <cell r="G3183" t="str">
            <v>Q</v>
          </cell>
          <cell r="H3183" t="str">
            <v>N</v>
          </cell>
          <cell r="I3183" t="str">
            <v>LNA</v>
          </cell>
          <cell r="J3183">
            <v>0</v>
          </cell>
          <cell r="K3183">
            <v>0</v>
          </cell>
          <cell r="L3183" t="str">
            <v xml:space="preserve"> </v>
          </cell>
          <cell r="M3183" t="str">
            <v xml:space="preserve"> </v>
          </cell>
          <cell r="N3183">
            <v>0</v>
          </cell>
          <cell r="O3183" t="str">
            <v xml:space="preserve"> </v>
          </cell>
          <cell r="P3183">
            <v>0</v>
          </cell>
          <cell r="Q3183">
            <v>0</v>
          </cell>
          <cell r="R3183" t="str">
            <v xml:space="preserve"> </v>
          </cell>
          <cell r="S3183" t="str">
            <v xml:space="preserve"> </v>
          </cell>
        </row>
        <row r="3184">
          <cell r="B3184">
            <v>320065</v>
          </cell>
          <cell r="C3184" t="str">
            <v>PermRstrctCFTotShotsEndwmntFnd</v>
          </cell>
          <cell r="D3184" t="str">
            <v>PermRstrct</v>
          </cell>
          <cell r="E3184">
            <v>367</v>
          </cell>
          <cell r="F3184" t="str">
            <v>A</v>
          </cell>
          <cell r="G3184" t="str">
            <v>Q</v>
          </cell>
          <cell r="H3184" t="str">
            <v>N</v>
          </cell>
          <cell r="I3184" t="str">
            <v>LNA</v>
          </cell>
          <cell r="J3184">
            <v>0</v>
          </cell>
          <cell r="K3184">
            <v>0</v>
          </cell>
          <cell r="L3184" t="str">
            <v xml:space="preserve"> </v>
          </cell>
          <cell r="M3184" t="str">
            <v xml:space="preserve"> </v>
          </cell>
          <cell r="N3184">
            <v>0</v>
          </cell>
          <cell r="O3184" t="str">
            <v xml:space="preserve"> </v>
          </cell>
          <cell r="P3184">
            <v>0</v>
          </cell>
          <cell r="Q3184">
            <v>0</v>
          </cell>
          <cell r="R3184" t="str">
            <v xml:space="preserve"> </v>
          </cell>
          <cell r="S3184" t="str">
            <v xml:space="preserve"> </v>
          </cell>
        </row>
        <row r="3185">
          <cell r="B3185">
            <v>320070</v>
          </cell>
          <cell r="C3185" t="str">
            <v>PermRstrctSJHospiceEndwmntFnd</v>
          </cell>
          <cell r="D3185" t="str">
            <v>PermRstrct</v>
          </cell>
          <cell r="E3185">
            <v>367</v>
          </cell>
          <cell r="F3185" t="str">
            <v>A</v>
          </cell>
          <cell r="G3185" t="str">
            <v>Q</v>
          </cell>
          <cell r="H3185" t="str">
            <v>N</v>
          </cell>
          <cell r="I3185" t="str">
            <v>LNA</v>
          </cell>
          <cell r="J3185">
            <v>0</v>
          </cell>
          <cell r="K3185">
            <v>0</v>
          </cell>
          <cell r="L3185" t="str">
            <v xml:space="preserve"> </v>
          </cell>
          <cell r="M3185" t="str">
            <v xml:space="preserve"> </v>
          </cell>
          <cell r="N3185">
            <v>0</v>
          </cell>
          <cell r="O3185" t="str">
            <v xml:space="preserve"> </v>
          </cell>
          <cell r="P3185">
            <v>0</v>
          </cell>
          <cell r="Q3185">
            <v>0</v>
          </cell>
          <cell r="R3185" t="str">
            <v xml:space="preserve"> </v>
          </cell>
          <cell r="S3185" t="str">
            <v xml:space="preserve"> </v>
          </cell>
        </row>
        <row r="3186">
          <cell r="B3186">
            <v>320075</v>
          </cell>
          <cell r="C3186" t="str">
            <v>PermRstrctSMBurnUnitEndwmntFnd</v>
          </cell>
          <cell r="D3186" t="str">
            <v>PermRstrct</v>
          </cell>
          <cell r="E3186">
            <v>367</v>
          </cell>
          <cell r="F3186" t="str">
            <v>A</v>
          </cell>
          <cell r="G3186" t="str">
            <v>Q</v>
          </cell>
          <cell r="H3186" t="str">
            <v>N</v>
          </cell>
          <cell r="I3186" t="str">
            <v>LNA</v>
          </cell>
          <cell r="J3186">
            <v>0</v>
          </cell>
          <cell r="K3186">
            <v>0</v>
          </cell>
          <cell r="L3186" t="str">
            <v xml:space="preserve"> </v>
          </cell>
          <cell r="M3186" t="str">
            <v xml:space="preserve"> </v>
          </cell>
          <cell r="N3186">
            <v>0</v>
          </cell>
          <cell r="O3186" t="str">
            <v xml:space="preserve"> </v>
          </cell>
          <cell r="P3186">
            <v>0</v>
          </cell>
          <cell r="Q3186">
            <v>0</v>
          </cell>
          <cell r="R3186" t="str">
            <v xml:space="preserve"> </v>
          </cell>
          <cell r="S3186" t="str">
            <v xml:space="preserve"> </v>
          </cell>
        </row>
        <row r="3187">
          <cell r="B3187">
            <v>320080</v>
          </cell>
          <cell r="C3187" t="str">
            <v>PermRstrctSMHospiceEndwmntFnd</v>
          </cell>
          <cell r="D3187" t="str">
            <v>PermRstrct</v>
          </cell>
          <cell r="E3187">
            <v>367</v>
          </cell>
          <cell r="F3187" t="str">
            <v>A</v>
          </cell>
          <cell r="G3187" t="str">
            <v>Q</v>
          </cell>
          <cell r="H3187" t="str">
            <v>N</v>
          </cell>
          <cell r="I3187" t="str">
            <v>LNA</v>
          </cell>
          <cell r="J3187">
            <v>0</v>
          </cell>
          <cell r="K3187">
            <v>0</v>
          </cell>
          <cell r="L3187" t="str">
            <v xml:space="preserve"> </v>
          </cell>
          <cell r="M3187" t="str">
            <v xml:space="preserve"> </v>
          </cell>
          <cell r="N3187">
            <v>0</v>
          </cell>
          <cell r="O3187" t="str">
            <v xml:space="preserve"> </v>
          </cell>
          <cell r="P3187">
            <v>0</v>
          </cell>
          <cell r="Q3187">
            <v>0</v>
          </cell>
          <cell r="R3187" t="str">
            <v xml:space="preserve"> </v>
          </cell>
          <cell r="S3187" t="str">
            <v xml:space="preserve"> </v>
          </cell>
        </row>
        <row r="3188">
          <cell r="B3188">
            <v>320085</v>
          </cell>
          <cell r="C3188" t="str">
            <v>PrmRstrctMarjoriCaryEndwmntFnd</v>
          </cell>
          <cell r="D3188" t="str">
            <v>PrmRstrctM</v>
          </cell>
          <cell r="E3188">
            <v>367</v>
          </cell>
          <cell r="F3188" t="str">
            <v>A</v>
          </cell>
          <cell r="G3188" t="str">
            <v>Q</v>
          </cell>
          <cell r="H3188" t="str">
            <v>N</v>
          </cell>
          <cell r="I3188" t="str">
            <v>LNA</v>
          </cell>
          <cell r="J3188">
            <v>0</v>
          </cell>
          <cell r="K3188">
            <v>0</v>
          </cell>
          <cell r="L3188" t="str">
            <v xml:space="preserve"> </v>
          </cell>
          <cell r="M3188" t="str">
            <v xml:space="preserve"> </v>
          </cell>
          <cell r="N3188">
            <v>0</v>
          </cell>
          <cell r="O3188" t="str">
            <v xml:space="preserve"> </v>
          </cell>
          <cell r="P3188">
            <v>0</v>
          </cell>
          <cell r="Q3188">
            <v>0</v>
          </cell>
          <cell r="R3188" t="str">
            <v xml:space="preserve"> </v>
          </cell>
          <cell r="S3188" t="str">
            <v xml:space="preserve"> </v>
          </cell>
        </row>
        <row r="3189">
          <cell r="B3189">
            <v>320090</v>
          </cell>
          <cell r="C3189" t="str">
            <v>PrmRstrctSMAuxiliaryEndwmntFnd</v>
          </cell>
          <cell r="D3189" t="str">
            <v>PrmRstrctS</v>
          </cell>
          <cell r="E3189">
            <v>367</v>
          </cell>
          <cell r="F3189" t="str">
            <v>A</v>
          </cell>
          <cell r="G3189" t="str">
            <v>Q</v>
          </cell>
          <cell r="H3189" t="str">
            <v>N</v>
          </cell>
          <cell r="I3189" t="str">
            <v>LNA</v>
          </cell>
          <cell r="J3189">
            <v>0</v>
          </cell>
          <cell r="K3189">
            <v>0</v>
          </cell>
          <cell r="L3189" t="str">
            <v xml:space="preserve"> </v>
          </cell>
          <cell r="M3189" t="str">
            <v xml:space="preserve"> </v>
          </cell>
          <cell r="N3189">
            <v>0</v>
          </cell>
          <cell r="O3189" t="str">
            <v xml:space="preserve"> </v>
          </cell>
          <cell r="P3189">
            <v>0</v>
          </cell>
          <cell r="Q3189">
            <v>0</v>
          </cell>
          <cell r="R3189" t="str">
            <v xml:space="preserve"> </v>
          </cell>
          <cell r="S3189" t="str">
            <v xml:space="preserve"> </v>
          </cell>
        </row>
        <row r="3190">
          <cell r="B3190">
            <v>320095</v>
          </cell>
          <cell r="C3190" t="str">
            <v>PrmRstrctSMClinLabEndwmntFnd</v>
          </cell>
          <cell r="D3190" t="str">
            <v>PrmRstrctS</v>
          </cell>
          <cell r="E3190">
            <v>367</v>
          </cell>
          <cell r="F3190" t="str">
            <v>A</v>
          </cell>
          <cell r="G3190" t="str">
            <v>Q</v>
          </cell>
          <cell r="H3190" t="str">
            <v>N</v>
          </cell>
          <cell r="I3190" t="str">
            <v>LNA</v>
          </cell>
          <cell r="J3190">
            <v>0</v>
          </cell>
          <cell r="K3190">
            <v>0</v>
          </cell>
          <cell r="L3190" t="str">
            <v xml:space="preserve"> </v>
          </cell>
          <cell r="M3190" t="str">
            <v xml:space="preserve"> </v>
          </cell>
          <cell r="N3190">
            <v>0</v>
          </cell>
          <cell r="O3190" t="str">
            <v xml:space="preserve"> </v>
          </cell>
          <cell r="P3190">
            <v>0</v>
          </cell>
          <cell r="Q3190">
            <v>0</v>
          </cell>
          <cell r="R3190" t="str">
            <v xml:space="preserve"> </v>
          </cell>
          <cell r="S3190" t="str">
            <v xml:space="preserve"> </v>
          </cell>
        </row>
        <row r="3191">
          <cell r="B3191">
            <v>320100</v>
          </cell>
          <cell r="C3191" t="str">
            <v>PrmRstrctSMRehabEducEndwmntFnd</v>
          </cell>
          <cell r="D3191" t="str">
            <v>PrmRstrctS</v>
          </cell>
          <cell r="E3191">
            <v>367</v>
          </cell>
          <cell r="F3191" t="str">
            <v>A</v>
          </cell>
          <cell r="G3191" t="str">
            <v>Q</v>
          </cell>
          <cell r="H3191" t="str">
            <v>N</v>
          </cell>
          <cell r="I3191" t="str">
            <v>LNA</v>
          </cell>
          <cell r="J3191">
            <v>0</v>
          </cell>
          <cell r="K3191">
            <v>0</v>
          </cell>
          <cell r="L3191" t="str">
            <v xml:space="preserve"> </v>
          </cell>
          <cell r="M3191" t="str">
            <v xml:space="preserve"> </v>
          </cell>
          <cell r="N3191">
            <v>0</v>
          </cell>
          <cell r="O3191" t="str">
            <v xml:space="preserve"> </v>
          </cell>
          <cell r="P3191">
            <v>0</v>
          </cell>
          <cell r="Q3191">
            <v>0</v>
          </cell>
          <cell r="R3191" t="str">
            <v xml:space="preserve"> </v>
          </cell>
          <cell r="S3191" t="str">
            <v xml:space="preserve"> </v>
          </cell>
        </row>
        <row r="3192">
          <cell r="B3192">
            <v>320105</v>
          </cell>
          <cell r="C3192" t="str">
            <v>PrmRstrctSRSTWillertEndwmntQua</v>
          </cell>
          <cell r="D3192" t="str">
            <v>PrmRstrctS</v>
          </cell>
          <cell r="E3192">
            <v>367</v>
          </cell>
          <cell r="F3192" t="str">
            <v>A</v>
          </cell>
          <cell r="G3192" t="str">
            <v>Q</v>
          </cell>
          <cell r="H3192" t="str">
            <v>N</v>
          </cell>
          <cell r="I3192" t="str">
            <v>LNA</v>
          </cell>
          <cell r="J3192">
            <v>0</v>
          </cell>
          <cell r="K3192">
            <v>0</v>
          </cell>
          <cell r="L3192" t="str">
            <v xml:space="preserve"> </v>
          </cell>
          <cell r="M3192" t="str">
            <v xml:space="preserve"> </v>
          </cell>
          <cell r="N3192">
            <v>0</v>
          </cell>
          <cell r="O3192" t="str">
            <v xml:space="preserve"> </v>
          </cell>
          <cell r="P3192">
            <v>0</v>
          </cell>
          <cell r="Q3192">
            <v>0</v>
          </cell>
          <cell r="R3192" t="str">
            <v xml:space="preserve"> </v>
          </cell>
          <cell r="S3192" t="str">
            <v xml:space="preserve"> </v>
          </cell>
        </row>
        <row r="3193">
          <cell r="B3193">
            <v>320110</v>
          </cell>
          <cell r="C3193" t="str">
            <v>PermRestrBirkResearchEndow</v>
          </cell>
          <cell r="D3193" t="str">
            <v>PermRestrB</v>
          </cell>
          <cell r="E3193">
            <v>367</v>
          </cell>
          <cell r="F3193" t="str">
            <v>A</v>
          </cell>
          <cell r="G3193" t="str">
            <v>Q</v>
          </cell>
          <cell r="H3193" t="str">
            <v>N</v>
          </cell>
          <cell r="I3193" t="str">
            <v>LNA</v>
          </cell>
          <cell r="J3193">
            <v>0</v>
          </cell>
          <cell r="K3193">
            <v>0</v>
          </cell>
          <cell r="L3193" t="str">
            <v xml:space="preserve"> </v>
          </cell>
          <cell r="M3193" t="str">
            <v xml:space="preserve"> </v>
          </cell>
          <cell r="N3193">
            <v>0</v>
          </cell>
          <cell r="O3193" t="str">
            <v xml:space="preserve"> </v>
          </cell>
          <cell r="P3193">
            <v>0</v>
          </cell>
          <cell r="Q3193">
            <v>0</v>
          </cell>
          <cell r="R3193" t="str">
            <v xml:space="preserve"> </v>
          </cell>
          <cell r="S3193" t="str">
            <v xml:space="preserve"> </v>
          </cell>
        </row>
        <row r="3194">
          <cell r="B3194">
            <v>320115</v>
          </cell>
          <cell r="C3194" t="str">
            <v>PermRestrictedBlevsMedEdEndow</v>
          </cell>
          <cell r="D3194" t="str">
            <v>PermRestri</v>
          </cell>
          <cell r="E3194">
            <v>367</v>
          </cell>
          <cell r="F3194" t="str">
            <v>A</v>
          </cell>
          <cell r="G3194" t="str">
            <v>Q</v>
          </cell>
          <cell r="H3194" t="str">
            <v>N</v>
          </cell>
          <cell r="I3194" t="str">
            <v>LNA</v>
          </cell>
          <cell r="J3194">
            <v>0</v>
          </cell>
          <cell r="K3194">
            <v>0</v>
          </cell>
          <cell r="L3194" t="str">
            <v xml:space="preserve"> </v>
          </cell>
          <cell r="M3194" t="str">
            <v xml:space="preserve"> </v>
          </cell>
          <cell r="N3194">
            <v>0</v>
          </cell>
          <cell r="O3194" t="str">
            <v xml:space="preserve"> </v>
          </cell>
          <cell r="P3194">
            <v>0</v>
          </cell>
          <cell r="Q3194">
            <v>0</v>
          </cell>
          <cell r="R3194" t="str">
            <v xml:space="preserve"> </v>
          </cell>
          <cell r="S3194" t="str">
            <v xml:space="preserve"> </v>
          </cell>
        </row>
        <row r="3195">
          <cell r="B3195">
            <v>320120</v>
          </cell>
          <cell r="C3195" t="str">
            <v>Perm Restricted C Totte Endow</v>
          </cell>
          <cell r="D3195" t="str">
            <v>Perm Restr</v>
          </cell>
          <cell r="E3195">
            <v>367</v>
          </cell>
          <cell r="F3195" t="str">
            <v>A</v>
          </cell>
          <cell r="G3195" t="str">
            <v>Q</v>
          </cell>
          <cell r="H3195" t="str">
            <v>N</v>
          </cell>
          <cell r="I3195" t="str">
            <v>LNA</v>
          </cell>
          <cell r="J3195">
            <v>0</v>
          </cell>
          <cell r="K3195">
            <v>0</v>
          </cell>
          <cell r="L3195" t="str">
            <v xml:space="preserve"> </v>
          </cell>
          <cell r="M3195" t="str">
            <v xml:space="preserve"> </v>
          </cell>
          <cell r="N3195">
            <v>0</v>
          </cell>
          <cell r="O3195" t="str">
            <v xml:space="preserve"> </v>
          </cell>
          <cell r="P3195">
            <v>0</v>
          </cell>
          <cell r="Q3195">
            <v>0</v>
          </cell>
          <cell r="R3195" t="str">
            <v xml:space="preserve"> </v>
          </cell>
          <cell r="S3195" t="str">
            <v xml:space="preserve"> </v>
          </cell>
        </row>
        <row r="3196">
          <cell r="B3196">
            <v>320125</v>
          </cell>
          <cell r="C3196" t="str">
            <v>PermRestrCampauOncologyEndow</v>
          </cell>
          <cell r="D3196" t="str">
            <v>PermRestrC</v>
          </cell>
          <cell r="E3196">
            <v>367</v>
          </cell>
          <cell r="F3196" t="str">
            <v>A</v>
          </cell>
          <cell r="G3196" t="str">
            <v>Q</v>
          </cell>
          <cell r="H3196" t="str">
            <v>N</v>
          </cell>
          <cell r="I3196" t="str">
            <v>LNA</v>
          </cell>
          <cell r="J3196">
            <v>0</v>
          </cell>
          <cell r="K3196">
            <v>0</v>
          </cell>
          <cell r="L3196" t="str">
            <v xml:space="preserve"> </v>
          </cell>
          <cell r="M3196" t="str">
            <v xml:space="preserve"> </v>
          </cell>
          <cell r="N3196">
            <v>0</v>
          </cell>
          <cell r="O3196" t="str">
            <v xml:space="preserve"> </v>
          </cell>
          <cell r="P3196">
            <v>0</v>
          </cell>
          <cell r="Q3196">
            <v>0</v>
          </cell>
          <cell r="R3196" t="str">
            <v xml:space="preserve"> </v>
          </cell>
          <cell r="S3196" t="str">
            <v xml:space="preserve"> </v>
          </cell>
        </row>
        <row r="3197">
          <cell r="B3197">
            <v>320130</v>
          </cell>
          <cell r="C3197" t="str">
            <v>PermRestrDeafHeargImpairEn</v>
          </cell>
          <cell r="D3197" t="str">
            <v>PermRestrD</v>
          </cell>
          <cell r="E3197">
            <v>367</v>
          </cell>
          <cell r="F3197" t="str">
            <v>A</v>
          </cell>
          <cell r="G3197" t="str">
            <v>Q</v>
          </cell>
          <cell r="H3197" t="str">
            <v>N</v>
          </cell>
          <cell r="I3197" t="str">
            <v>LNA</v>
          </cell>
          <cell r="J3197">
            <v>0</v>
          </cell>
          <cell r="K3197">
            <v>0</v>
          </cell>
          <cell r="L3197" t="str">
            <v xml:space="preserve"> </v>
          </cell>
          <cell r="M3197" t="str">
            <v xml:space="preserve"> </v>
          </cell>
          <cell r="N3197">
            <v>0</v>
          </cell>
          <cell r="O3197" t="str">
            <v xml:space="preserve"> </v>
          </cell>
          <cell r="P3197">
            <v>0</v>
          </cell>
          <cell r="Q3197">
            <v>0</v>
          </cell>
          <cell r="R3197" t="str">
            <v xml:space="preserve"> </v>
          </cell>
          <cell r="S3197" t="str">
            <v xml:space="preserve"> </v>
          </cell>
        </row>
        <row r="3198">
          <cell r="B3198">
            <v>320135</v>
          </cell>
          <cell r="C3198" t="str">
            <v>PermRestrictedDgemanEmplEnd</v>
          </cell>
          <cell r="D3198" t="str">
            <v>PermRestri</v>
          </cell>
          <cell r="E3198">
            <v>367</v>
          </cell>
          <cell r="F3198" t="str">
            <v>A</v>
          </cell>
          <cell r="G3198" t="str">
            <v>Q</v>
          </cell>
          <cell r="H3198" t="str">
            <v>N</v>
          </cell>
          <cell r="I3198" t="str">
            <v>LNA</v>
          </cell>
          <cell r="J3198">
            <v>0</v>
          </cell>
          <cell r="K3198">
            <v>0</v>
          </cell>
          <cell r="L3198" t="str">
            <v xml:space="preserve"> </v>
          </cell>
          <cell r="M3198" t="str">
            <v xml:space="preserve"> </v>
          </cell>
          <cell r="N3198">
            <v>0</v>
          </cell>
          <cell r="O3198" t="str">
            <v xml:space="preserve"> </v>
          </cell>
          <cell r="P3198">
            <v>0</v>
          </cell>
          <cell r="Q3198">
            <v>0</v>
          </cell>
          <cell r="R3198" t="str">
            <v xml:space="preserve"> </v>
          </cell>
          <cell r="S3198" t="str">
            <v xml:space="preserve"> </v>
          </cell>
        </row>
        <row r="3199">
          <cell r="B3199">
            <v>320140</v>
          </cell>
          <cell r="C3199" t="str">
            <v>Perm Restricted EPS Grants</v>
          </cell>
          <cell r="D3199" t="str">
            <v>Perm Restr</v>
          </cell>
          <cell r="E3199">
            <v>367</v>
          </cell>
          <cell r="F3199" t="str">
            <v>A</v>
          </cell>
          <cell r="G3199" t="str">
            <v>Q</v>
          </cell>
          <cell r="H3199" t="str">
            <v>N</v>
          </cell>
          <cell r="I3199" t="str">
            <v>LNA</v>
          </cell>
          <cell r="J3199">
            <v>0</v>
          </cell>
          <cell r="K3199">
            <v>0</v>
          </cell>
          <cell r="L3199" t="str">
            <v xml:space="preserve"> </v>
          </cell>
          <cell r="M3199" t="str">
            <v xml:space="preserve"> </v>
          </cell>
          <cell r="N3199">
            <v>0</v>
          </cell>
          <cell r="O3199" t="str">
            <v xml:space="preserve"> </v>
          </cell>
          <cell r="P3199">
            <v>0</v>
          </cell>
          <cell r="Q3199">
            <v>0</v>
          </cell>
          <cell r="R3199" t="str">
            <v xml:space="preserve"> </v>
          </cell>
          <cell r="S3199" t="str">
            <v xml:space="preserve"> </v>
          </cell>
        </row>
        <row r="3200">
          <cell r="B3200">
            <v>320145</v>
          </cell>
          <cell r="C3200" t="str">
            <v>PermRestrFatherDucharmeEndow</v>
          </cell>
          <cell r="D3200" t="str">
            <v>PermRestrF</v>
          </cell>
          <cell r="E3200">
            <v>367</v>
          </cell>
          <cell r="F3200" t="str">
            <v>A</v>
          </cell>
          <cell r="G3200" t="str">
            <v>Q</v>
          </cell>
          <cell r="H3200" t="str">
            <v>N</v>
          </cell>
          <cell r="I3200" t="str">
            <v>LNA</v>
          </cell>
          <cell r="J3200">
            <v>0</v>
          </cell>
          <cell r="K3200">
            <v>0</v>
          </cell>
          <cell r="L3200" t="str">
            <v xml:space="preserve"> </v>
          </cell>
          <cell r="M3200" t="str">
            <v xml:space="preserve"> </v>
          </cell>
          <cell r="N3200">
            <v>0</v>
          </cell>
          <cell r="O3200" t="str">
            <v xml:space="preserve"> </v>
          </cell>
          <cell r="P3200">
            <v>0</v>
          </cell>
          <cell r="Q3200">
            <v>0</v>
          </cell>
          <cell r="R3200" t="str">
            <v xml:space="preserve"> </v>
          </cell>
          <cell r="S3200" t="str">
            <v xml:space="preserve"> </v>
          </cell>
        </row>
        <row r="3201">
          <cell r="B3201">
            <v>320150</v>
          </cell>
          <cell r="C3201" t="str">
            <v>PermRestrFlemgCardiacEndow</v>
          </cell>
          <cell r="D3201" t="str">
            <v>PermRestrF</v>
          </cell>
          <cell r="E3201">
            <v>367</v>
          </cell>
          <cell r="F3201" t="str">
            <v>A</v>
          </cell>
          <cell r="G3201" t="str">
            <v>Q</v>
          </cell>
          <cell r="H3201" t="str">
            <v>N</v>
          </cell>
          <cell r="I3201" t="str">
            <v>LNA</v>
          </cell>
          <cell r="J3201">
            <v>0</v>
          </cell>
          <cell r="K3201">
            <v>0</v>
          </cell>
          <cell r="L3201" t="str">
            <v xml:space="preserve"> </v>
          </cell>
          <cell r="M3201" t="str">
            <v xml:space="preserve"> </v>
          </cell>
          <cell r="N3201">
            <v>0</v>
          </cell>
          <cell r="O3201" t="str">
            <v xml:space="preserve"> </v>
          </cell>
          <cell r="P3201">
            <v>0</v>
          </cell>
          <cell r="Q3201">
            <v>0</v>
          </cell>
          <cell r="R3201" t="str">
            <v xml:space="preserve"> </v>
          </cell>
          <cell r="S3201" t="str">
            <v xml:space="preserve"> </v>
          </cell>
        </row>
        <row r="3202">
          <cell r="B3202">
            <v>320155</v>
          </cell>
          <cell r="C3202" t="str">
            <v>PermRestrFontbonneNursgEnd</v>
          </cell>
          <cell r="D3202" t="str">
            <v>PermRestrF</v>
          </cell>
          <cell r="E3202">
            <v>367</v>
          </cell>
          <cell r="F3202" t="str">
            <v>A</v>
          </cell>
          <cell r="G3202" t="str">
            <v>Q</v>
          </cell>
          <cell r="H3202" t="str">
            <v>N</v>
          </cell>
          <cell r="I3202" t="str">
            <v>LNA</v>
          </cell>
          <cell r="J3202">
            <v>0</v>
          </cell>
          <cell r="K3202">
            <v>0</v>
          </cell>
          <cell r="L3202" t="str">
            <v xml:space="preserve"> </v>
          </cell>
          <cell r="M3202" t="str">
            <v xml:space="preserve"> </v>
          </cell>
          <cell r="N3202">
            <v>0</v>
          </cell>
          <cell r="O3202" t="str">
            <v xml:space="preserve"> </v>
          </cell>
          <cell r="P3202">
            <v>0</v>
          </cell>
          <cell r="Q3202">
            <v>0</v>
          </cell>
          <cell r="R3202" t="str">
            <v xml:space="preserve"> </v>
          </cell>
          <cell r="S3202" t="str">
            <v xml:space="preserve"> </v>
          </cell>
        </row>
        <row r="3203">
          <cell r="B3203">
            <v>320160</v>
          </cell>
          <cell r="C3203" t="str">
            <v>PermRestrictedGiftofKnowEndow</v>
          </cell>
          <cell r="D3203" t="str">
            <v>PermRestri</v>
          </cell>
          <cell r="E3203">
            <v>367</v>
          </cell>
          <cell r="F3203" t="str">
            <v>A</v>
          </cell>
          <cell r="G3203" t="str">
            <v>Q</v>
          </cell>
          <cell r="H3203" t="str">
            <v>N</v>
          </cell>
          <cell r="I3203" t="str">
            <v>LNA</v>
          </cell>
          <cell r="J3203">
            <v>0</v>
          </cell>
          <cell r="K3203">
            <v>0</v>
          </cell>
          <cell r="L3203" t="str">
            <v xml:space="preserve"> </v>
          </cell>
          <cell r="M3203" t="str">
            <v xml:space="preserve"> </v>
          </cell>
          <cell r="N3203">
            <v>0</v>
          </cell>
          <cell r="O3203" t="str">
            <v xml:space="preserve"> </v>
          </cell>
          <cell r="P3203">
            <v>0</v>
          </cell>
          <cell r="Q3203">
            <v>0</v>
          </cell>
          <cell r="R3203" t="str">
            <v xml:space="preserve"> </v>
          </cell>
          <cell r="S3203" t="str">
            <v xml:space="preserve"> </v>
          </cell>
        </row>
        <row r="3204">
          <cell r="B3204">
            <v>320165</v>
          </cell>
          <cell r="C3204" t="str">
            <v>PermRestrictedGradyEthicsEndow</v>
          </cell>
          <cell r="D3204" t="str">
            <v>PermRestri</v>
          </cell>
          <cell r="E3204">
            <v>367</v>
          </cell>
          <cell r="F3204" t="str">
            <v>A</v>
          </cell>
          <cell r="G3204" t="str">
            <v>Q</v>
          </cell>
          <cell r="H3204" t="str">
            <v>N</v>
          </cell>
          <cell r="I3204" t="str">
            <v>LNA</v>
          </cell>
          <cell r="J3204">
            <v>0</v>
          </cell>
          <cell r="K3204">
            <v>0</v>
          </cell>
          <cell r="L3204" t="str">
            <v xml:space="preserve"> </v>
          </cell>
          <cell r="M3204" t="str">
            <v xml:space="preserve"> </v>
          </cell>
          <cell r="N3204">
            <v>0</v>
          </cell>
          <cell r="O3204" t="str">
            <v xml:space="preserve"> </v>
          </cell>
          <cell r="P3204">
            <v>0</v>
          </cell>
          <cell r="Q3204">
            <v>0</v>
          </cell>
          <cell r="R3204" t="str">
            <v xml:space="preserve"> </v>
          </cell>
          <cell r="S3204" t="str">
            <v xml:space="preserve"> </v>
          </cell>
        </row>
        <row r="3205">
          <cell r="B3205">
            <v>320170</v>
          </cell>
          <cell r="C3205" t="str">
            <v>PermRestrHansonCancerEndow</v>
          </cell>
          <cell r="D3205" t="str">
            <v>PermRestrH</v>
          </cell>
          <cell r="E3205">
            <v>367</v>
          </cell>
          <cell r="F3205" t="str">
            <v>A</v>
          </cell>
          <cell r="G3205" t="str">
            <v>Q</v>
          </cell>
          <cell r="H3205" t="str">
            <v>N</v>
          </cell>
          <cell r="I3205" t="str">
            <v>LNA</v>
          </cell>
          <cell r="J3205">
            <v>0</v>
          </cell>
          <cell r="K3205">
            <v>0</v>
          </cell>
          <cell r="L3205" t="str">
            <v xml:space="preserve"> </v>
          </cell>
          <cell r="M3205" t="str">
            <v xml:space="preserve"> </v>
          </cell>
          <cell r="N3205">
            <v>0</v>
          </cell>
          <cell r="O3205" t="str">
            <v xml:space="preserve"> </v>
          </cell>
          <cell r="P3205">
            <v>0</v>
          </cell>
          <cell r="Q3205">
            <v>0</v>
          </cell>
          <cell r="R3205" t="str">
            <v xml:space="preserve"> </v>
          </cell>
          <cell r="S3205" t="str">
            <v xml:space="preserve"> </v>
          </cell>
        </row>
        <row r="3206">
          <cell r="B3206">
            <v>320175</v>
          </cell>
          <cell r="C3206" t="str">
            <v>PermRestrictedfectDiseaseEndow</v>
          </cell>
          <cell r="D3206" t="str">
            <v>PermRestri</v>
          </cell>
          <cell r="E3206">
            <v>367</v>
          </cell>
          <cell r="F3206" t="str">
            <v>A</v>
          </cell>
          <cell r="G3206" t="str">
            <v>Q</v>
          </cell>
          <cell r="H3206" t="str">
            <v>N</v>
          </cell>
          <cell r="I3206" t="str">
            <v>LNA</v>
          </cell>
          <cell r="J3206">
            <v>0</v>
          </cell>
          <cell r="K3206">
            <v>0</v>
          </cell>
          <cell r="L3206" t="str">
            <v xml:space="preserve"> </v>
          </cell>
          <cell r="M3206" t="str">
            <v xml:space="preserve"> </v>
          </cell>
          <cell r="N3206">
            <v>0</v>
          </cell>
          <cell r="O3206" t="str">
            <v xml:space="preserve"> </v>
          </cell>
          <cell r="P3206">
            <v>0</v>
          </cell>
          <cell r="Q3206">
            <v>0</v>
          </cell>
          <cell r="R3206" t="str">
            <v xml:space="preserve"> </v>
          </cell>
          <cell r="S3206" t="str">
            <v xml:space="preserve"> </v>
          </cell>
        </row>
        <row r="3207">
          <cell r="B3207">
            <v>320180</v>
          </cell>
          <cell r="C3207" t="str">
            <v>PermRestrictedternalMedEndow</v>
          </cell>
          <cell r="D3207" t="str">
            <v>PermRestri</v>
          </cell>
          <cell r="E3207">
            <v>367</v>
          </cell>
          <cell r="F3207" t="str">
            <v>A</v>
          </cell>
          <cell r="G3207" t="str">
            <v>Q</v>
          </cell>
          <cell r="H3207" t="str">
            <v>N</v>
          </cell>
          <cell r="I3207" t="str">
            <v>LNA</v>
          </cell>
          <cell r="J3207">
            <v>0</v>
          </cell>
          <cell r="K3207">
            <v>0</v>
          </cell>
          <cell r="L3207" t="str">
            <v xml:space="preserve"> </v>
          </cell>
          <cell r="M3207" t="str">
            <v xml:space="preserve"> </v>
          </cell>
          <cell r="N3207">
            <v>0</v>
          </cell>
          <cell r="O3207" t="str">
            <v xml:space="preserve"> </v>
          </cell>
          <cell r="P3207">
            <v>0</v>
          </cell>
          <cell r="Q3207">
            <v>0</v>
          </cell>
          <cell r="R3207" t="str">
            <v xml:space="preserve"> </v>
          </cell>
          <cell r="S3207" t="str">
            <v xml:space="preserve"> </v>
          </cell>
        </row>
        <row r="3208">
          <cell r="B3208">
            <v>320185</v>
          </cell>
          <cell r="C3208" t="str">
            <v>PermRestrictedLcolnHcareEndow</v>
          </cell>
          <cell r="D3208" t="str">
            <v>PermRestri</v>
          </cell>
          <cell r="E3208">
            <v>367</v>
          </cell>
          <cell r="F3208" t="str">
            <v>A</v>
          </cell>
          <cell r="G3208" t="str">
            <v>Q</v>
          </cell>
          <cell r="H3208" t="str">
            <v>N</v>
          </cell>
          <cell r="I3208" t="str">
            <v>LNA</v>
          </cell>
          <cell r="J3208">
            <v>0</v>
          </cell>
          <cell r="K3208">
            <v>0</v>
          </cell>
          <cell r="L3208" t="str">
            <v xml:space="preserve"> </v>
          </cell>
          <cell r="M3208" t="str">
            <v xml:space="preserve"> </v>
          </cell>
          <cell r="N3208">
            <v>0</v>
          </cell>
          <cell r="O3208" t="str">
            <v xml:space="preserve"> </v>
          </cell>
          <cell r="P3208">
            <v>0</v>
          </cell>
          <cell r="Q3208">
            <v>0</v>
          </cell>
          <cell r="R3208" t="str">
            <v xml:space="preserve"> </v>
          </cell>
          <cell r="S3208" t="str">
            <v xml:space="preserve"> </v>
          </cell>
        </row>
        <row r="3209">
          <cell r="B3209">
            <v>320190</v>
          </cell>
          <cell r="C3209" t="str">
            <v>PermRestrManoogianResEndow</v>
          </cell>
          <cell r="D3209" t="str">
            <v>PermRestrM</v>
          </cell>
          <cell r="E3209">
            <v>367</v>
          </cell>
          <cell r="F3209" t="str">
            <v>A</v>
          </cell>
          <cell r="G3209" t="str">
            <v>Q</v>
          </cell>
          <cell r="H3209" t="str">
            <v>N</v>
          </cell>
          <cell r="I3209" t="str">
            <v>LNA</v>
          </cell>
          <cell r="J3209">
            <v>0</v>
          </cell>
          <cell r="K3209">
            <v>0</v>
          </cell>
          <cell r="L3209" t="str">
            <v xml:space="preserve"> </v>
          </cell>
          <cell r="M3209" t="str">
            <v xml:space="preserve"> </v>
          </cell>
          <cell r="N3209">
            <v>0</v>
          </cell>
          <cell r="O3209" t="str">
            <v xml:space="preserve"> </v>
          </cell>
          <cell r="P3209">
            <v>0</v>
          </cell>
          <cell r="Q3209">
            <v>0</v>
          </cell>
          <cell r="R3209" t="str">
            <v xml:space="preserve"> </v>
          </cell>
          <cell r="S3209" t="str">
            <v xml:space="preserve"> </v>
          </cell>
        </row>
        <row r="3210">
          <cell r="B3210">
            <v>320195</v>
          </cell>
          <cell r="C3210" t="str">
            <v>PermRestrMcCabeMemorialEndow</v>
          </cell>
          <cell r="D3210" t="str">
            <v>PermRestrM</v>
          </cell>
          <cell r="E3210">
            <v>367</v>
          </cell>
          <cell r="F3210" t="str">
            <v>A</v>
          </cell>
          <cell r="G3210" t="str">
            <v>Q</v>
          </cell>
          <cell r="H3210" t="str">
            <v>N</v>
          </cell>
          <cell r="I3210" t="str">
            <v>LNA</v>
          </cell>
          <cell r="J3210">
            <v>0</v>
          </cell>
          <cell r="K3210">
            <v>0</v>
          </cell>
          <cell r="L3210" t="str">
            <v xml:space="preserve"> </v>
          </cell>
          <cell r="M3210" t="str">
            <v xml:space="preserve"> </v>
          </cell>
          <cell r="N3210">
            <v>0</v>
          </cell>
          <cell r="O3210" t="str">
            <v xml:space="preserve"> </v>
          </cell>
          <cell r="P3210">
            <v>0</v>
          </cell>
          <cell r="Q3210">
            <v>0</v>
          </cell>
          <cell r="R3210" t="str">
            <v xml:space="preserve"> </v>
          </cell>
          <cell r="S3210" t="str">
            <v xml:space="preserve"> </v>
          </cell>
        </row>
        <row r="3211">
          <cell r="B3211">
            <v>320200</v>
          </cell>
          <cell r="C3211" t="str">
            <v>PermRestrictedMcCaffreyEndow</v>
          </cell>
          <cell r="D3211" t="str">
            <v>PermRestri</v>
          </cell>
          <cell r="E3211">
            <v>367</v>
          </cell>
          <cell r="F3211" t="str">
            <v>A</v>
          </cell>
          <cell r="G3211" t="str">
            <v>Q</v>
          </cell>
          <cell r="H3211" t="str">
            <v>N</v>
          </cell>
          <cell r="I3211" t="str">
            <v>LNA</v>
          </cell>
          <cell r="J3211">
            <v>0</v>
          </cell>
          <cell r="K3211">
            <v>0</v>
          </cell>
          <cell r="L3211" t="str">
            <v xml:space="preserve"> </v>
          </cell>
          <cell r="M3211" t="str">
            <v xml:space="preserve"> </v>
          </cell>
          <cell r="N3211">
            <v>0</v>
          </cell>
          <cell r="O3211" t="str">
            <v xml:space="preserve"> </v>
          </cell>
          <cell r="P3211">
            <v>0</v>
          </cell>
          <cell r="Q3211">
            <v>0</v>
          </cell>
          <cell r="R3211" t="str">
            <v xml:space="preserve"> </v>
          </cell>
          <cell r="S3211" t="str">
            <v xml:space="preserve"> </v>
          </cell>
        </row>
        <row r="3212">
          <cell r="B3212">
            <v>320205</v>
          </cell>
          <cell r="C3212" t="str">
            <v>PermRestrictedMcCormackEndow</v>
          </cell>
          <cell r="D3212" t="str">
            <v>PermRestri</v>
          </cell>
          <cell r="E3212">
            <v>367</v>
          </cell>
          <cell r="F3212" t="str">
            <v>A</v>
          </cell>
          <cell r="G3212" t="str">
            <v>Q</v>
          </cell>
          <cell r="H3212" t="str">
            <v>N</v>
          </cell>
          <cell r="I3212" t="str">
            <v>LNA</v>
          </cell>
          <cell r="J3212">
            <v>0</v>
          </cell>
          <cell r="K3212">
            <v>0</v>
          </cell>
          <cell r="L3212" t="str">
            <v xml:space="preserve"> </v>
          </cell>
          <cell r="M3212" t="str">
            <v xml:space="preserve"> </v>
          </cell>
          <cell r="N3212">
            <v>0</v>
          </cell>
          <cell r="O3212" t="str">
            <v xml:space="preserve"> </v>
          </cell>
          <cell r="P3212">
            <v>0</v>
          </cell>
          <cell r="Q3212">
            <v>0</v>
          </cell>
          <cell r="R3212" t="str">
            <v xml:space="preserve"> </v>
          </cell>
          <cell r="S3212" t="str">
            <v xml:space="preserve"> </v>
          </cell>
        </row>
        <row r="3213">
          <cell r="B3213">
            <v>320210</v>
          </cell>
          <cell r="C3213" t="str">
            <v>Perm Restricted McQuade Oncol</v>
          </cell>
          <cell r="D3213" t="str">
            <v>Perm Restr</v>
          </cell>
          <cell r="E3213">
            <v>367</v>
          </cell>
          <cell r="F3213" t="str">
            <v>A</v>
          </cell>
          <cell r="G3213" t="str">
            <v>Q</v>
          </cell>
          <cell r="H3213" t="str">
            <v>N</v>
          </cell>
          <cell r="I3213" t="str">
            <v>LNA</v>
          </cell>
          <cell r="J3213">
            <v>0</v>
          </cell>
          <cell r="K3213">
            <v>0</v>
          </cell>
          <cell r="L3213" t="str">
            <v xml:space="preserve"> </v>
          </cell>
          <cell r="M3213" t="str">
            <v xml:space="preserve"> </v>
          </cell>
          <cell r="N3213">
            <v>0</v>
          </cell>
          <cell r="O3213" t="str">
            <v xml:space="preserve"> </v>
          </cell>
          <cell r="P3213">
            <v>0</v>
          </cell>
          <cell r="Q3213">
            <v>0</v>
          </cell>
          <cell r="R3213" t="str">
            <v xml:space="preserve"> </v>
          </cell>
          <cell r="S3213" t="str">
            <v xml:space="preserve"> </v>
          </cell>
        </row>
        <row r="3214">
          <cell r="B3214">
            <v>320215</v>
          </cell>
          <cell r="C3214" t="str">
            <v>PermRestrictedMokDiabetesEndow</v>
          </cell>
          <cell r="D3214" t="str">
            <v>PermRestri</v>
          </cell>
          <cell r="E3214">
            <v>367</v>
          </cell>
          <cell r="F3214" t="str">
            <v>A</v>
          </cell>
          <cell r="G3214" t="str">
            <v>Q</v>
          </cell>
          <cell r="H3214" t="str">
            <v>N</v>
          </cell>
          <cell r="I3214" t="str">
            <v>LNA</v>
          </cell>
          <cell r="J3214">
            <v>0</v>
          </cell>
          <cell r="K3214">
            <v>0</v>
          </cell>
          <cell r="L3214" t="str">
            <v xml:space="preserve"> </v>
          </cell>
          <cell r="M3214" t="str">
            <v xml:space="preserve"> </v>
          </cell>
          <cell r="N3214">
            <v>0</v>
          </cell>
          <cell r="O3214" t="str">
            <v xml:space="preserve"> </v>
          </cell>
          <cell r="P3214">
            <v>0</v>
          </cell>
          <cell r="Q3214">
            <v>0</v>
          </cell>
          <cell r="R3214" t="str">
            <v xml:space="preserve"> </v>
          </cell>
          <cell r="S3214" t="str">
            <v xml:space="preserve"> </v>
          </cell>
        </row>
        <row r="3215">
          <cell r="B3215">
            <v>320220</v>
          </cell>
          <cell r="C3215" t="str">
            <v>PermRestrictedNothdurftEndow</v>
          </cell>
          <cell r="D3215" t="str">
            <v>PermRestri</v>
          </cell>
          <cell r="E3215">
            <v>367</v>
          </cell>
          <cell r="F3215" t="str">
            <v>A</v>
          </cell>
          <cell r="G3215" t="str">
            <v>Q</v>
          </cell>
          <cell r="H3215" t="str">
            <v>N</v>
          </cell>
          <cell r="I3215" t="str">
            <v>LNA</v>
          </cell>
          <cell r="J3215">
            <v>0</v>
          </cell>
          <cell r="K3215">
            <v>0</v>
          </cell>
          <cell r="L3215" t="str">
            <v xml:space="preserve"> </v>
          </cell>
          <cell r="M3215" t="str">
            <v xml:space="preserve"> </v>
          </cell>
          <cell r="N3215">
            <v>0</v>
          </cell>
          <cell r="O3215" t="str">
            <v xml:space="preserve"> </v>
          </cell>
          <cell r="P3215">
            <v>0</v>
          </cell>
          <cell r="Q3215">
            <v>0</v>
          </cell>
          <cell r="R3215" t="str">
            <v xml:space="preserve"> </v>
          </cell>
          <cell r="S3215" t="str">
            <v xml:space="preserve"> </v>
          </cell>
        </row>
        <row r="3216">
          <cell r="B3216">
            <v>320225</v>
          </cell>
          <cell r="C3216" t="str">
            <v>PermRestrictedOakMedEducEndow</v>
          </cell>
          <cell r="D3216" t="str">
            <v>PermRestri</v>
          </cell>
          <cell r="E3216">
            <v>367</v>
          </cell>
          <cell r="F3216" t="str">
            <v>A</v>
          </cell>
          <cell r="G3216" t="str">
            <v>Q</v>
          </cell>
          <cell r="H3216" t="str">
            <v>N</v>
          </cell>
          <cell r="I3216" t="str">
            <v>LNA</v>
          </cell>
          <cell r="J3216">
            <v>0</v>
          </cell>
          <cell r="K3216">
            <v>0</v>
          </cell>
          <cell r="L3216" t="str">
            <v xml:space="preserve"> </v>
          </cell>
          <cell r="M3216" t="str">
            <v xml:space="preserve"> </v>
          </cell>
          <cell r="N3216">
            <v>0</v>
          </cell>
          <cell r="O3216" t="str">
            <v xml:space="preserve"> </v>
          </cell>
          <cell r="P3216">
            <v>0</v>
          </cell>
          <cell r="Q3216">
            <v>0</v>
          </cell>
          <cell r="R3216" t="str">
            <v xml:space="preserve"> </v>
          </cell>
          <cell r="S3216" t="str">
            <v xml:space="preserve"> </v>
          </cell>
        </row>
        <row r="3217">
          <cell r="B3217">
            <v>320230</v>
          </cell>
          <cell r="C3217" t="str">
            <v>PermRestrOpportunityFundEndow</v>
          </cell>
          <cell r="D3217" t="str">
            <v>PermRestrO</v>
          </cell>
          <cell r="E3217">
            <v>367</v>
          </cell>
          <cell r="F3217" t="str">
            <v>A</v>
          </cell>
          <cell r="G3217" t="str">
            <v>Q</v>
          </cell>
          <cell r="H3217" t="str">
            <v>N</v>
          </cell>
          <cell r="I3217" t="str">
            <v>LNA</v>
          </cell>
          <cell r="J3217">
            <v>0</v>
          </cell>
          <cell r="K3217">
            <v>0</v>
          </cell>
          <cell r="L3217" t="str">
            <v xml:space="preserve"> </v>
          </cell>
          <cell r="M3217" t="str">
            <v xml:space="preserve"> </v>
          </cell>
          <cell r="N3217">
            <v>0</v>
          </cell>
          <cell r="O3217" t="str">
            <v xml:space="preserve"> </v>
          </cell>
          <cell r="P3217">
            <v>0</v>
          </cell>
          <cell r="Q3217">
            <v>0</v>
          </cell>
          <cell r="R3217" t="str">
            <v xml:space="preserve"> </v>
          </cell>
          <cell r="S3217" t="str">
            <v xml:space="preserve"> </v>
          </cell>
        </row>
        <row r="3218">
          <cell r="B3218">
            <v>320235</v>
          </cell>
          <cell r="C3218" t="str">
            <v>PermRestrictedPartnerseHealEnd</v>
          </cell>
          <cell r="D3218" t="str">
            <v>PermRestri</v>
          </cell>
          <cell r="E3218">
            <v>367</v>
          </cell>
          <cell r="F3218" t="str">
            <v>A</v>
          </cell>
          <cell r="G3218" t="str">
            <v>Q</v>
          </cell>
          <cell r="H3218" t="str">
            <v>N</v>
          </cell>
          <cell r="I3218" t="str">
            <v>LNA</v>
          </cell>
          <cell r="J3218">
            <v>0</v>
          </cell>
          <cell r="K3218">
            <v>0</v>
          </cell>
          <cell r="L3218" t="str">
            <v xml:space="preserve"> </v>
          </cell>
          <cell r="M3218" t="str">
            <v xml:space="preserve"> </v>
          </cell>
          <cell r="N3218">
            <v>0</v>
          </cell>
          <cell r="O3218" t="str">
            <v xml:space="preserve"> </v>
          </cell>
          <cell r="P3218">
            <v>0</v>
          </cell>
          <cell r="Q3218">
            <v>0</v>
          </cell>
          <cell r="R3218" t="str">
            <v xml:space="preserve"> </v>
          </cell>
          <cell r="S3218" t="str">
            <v xml:space="preserve"> </v>
          </cell>
        </row>
        <row r="3219">
          <cell r="B3219">
            <v>320240</v>
          </cell>
          <cell r="C3219" t="str">
            <v>PermRestrictedRkeNursgEndow</v>
          </cell>
          <cell r="D3219" t="str">
            <v>PermRestri</v>
          </cell>
          <cell r="E3219">
            <v>367</v>
          </cell>
          <cell r="F3219" t="str">
            <v>A</v>
          </cell>
          <cell r="G3219" t="str">
            <v>Q</v>
          </cell>
          <cell r="H3219" t="str">
            <v>N</v>
          </cell>
          <cell r="I3219" t="str">
            <v>LNA</v>
          </cell>
          <cell r="J3219">
            <v>0</v>
          </cell>
          <cell r="K3219">
            <v>0</v>
          </cell>
          <cell r="L3219" t="str">
            <v xml:space="preserve"> </v>
          </cell>
          <cell r="M3219" t="str">
            <v xml:space="preserve"> </v>
          </cell>
          <cell r="N3219">
            <v>0</v>
          </cell>
          <cell r="O3219" t="str">
            <v xml:space="preserve"> </v>
          </cell>
          <cell r="P3219">
            <v>0</v>
          </cell>
          <cell r="Q3219">
            <v>0</v>
          </cell>
          <cell r="R3219" t="str">
            <v xml:space="preserve"> </v>
          </cell>
          <cell r="S3219" t="str">
            <v xml:space="preserve"> </v>
          </cell>
        </row>
        <row r="3220">
          <cell r="B3220">
            <v>320245</v>
          </cell>
          <cell r="C3220" t="str">
            <v>PermRestrictedRkeTreeofLife</v>
          </cell>
          <cell r="D3220" t="str">
            <v>PermRestri</v>
          </cell>
          <cell r="E3220">
            <v>367</v>
          </cell>
          <cell r="F3220" t="str">
            <v>A</v>
          </cell>
          <cell r="G3220" t="str">
            <v>Q</v>
          </cell>
          <cell r="H3220" t="str">
            <v>N</v>
          </cell>
          <cell r="I3220" t="str">
            <v>LNA</v>
          </cell>
          <cell r="J3220">
            <v>0</v>
          </cell>
          <cell r="K3220">
            <v>0</v>
          </cell>
          <cell r="L3220" t="str">
            <v xml:space="preserve"> </v>
          </cell>
          <cell r="M3220" t="str">
            <v xml:space="preserve"> </v>
          </cell>
          <cell r="N3220">
            <v>0</v>
          </cell>
          <cell r="O3220" t="str">
            <v xml:space="preserve"> </v>
          </cell>
          <cell r="P3220">
            <v>0</v>
          </cell>
          <cell r="Q3220">
            <v>0</v>
          </cell>
          <cell r="R3220" t="str">
            <v xml:space="preserve"> </v>
          </cell>
          <cell r="S3220" t="str">
            <v xml:space="preserve"> </v>
          </cell>
        </row>
        <row r="3221">
          <cell r="B3221">
            <v>320250</v>
          </cell>
          <cell r="C3221" t="str">
            <v>Perm Restricted Roehm Endow</v>
          </cell>
          <cell r="D3221" t="str">
            <v>Perm Restr</v>
          </cell>
          <cell r="E3221">
            <v>367</v>
          </cell>
          <cell r="F3221" t="str">
            <v>A</v>
          </cell>
          <cell r="G3221" t="str">
            <v>Q</v>
          </cell>
          <cell r="H3221" t="str">
            <v>N</v>
          </cell>
          <cell r="I3221" t="str">
            <v>LNA</v>
          </cell>
          <cell r="J3221">
            <v>0</v>
          </cell>
          <cell r="K3221">
            <v>0</v>
          </cell>
          <cell r="L3221" t="str">
            <v xml:space="preserve"> </v>
          </cell>
          <cell r="M3221" t="str">
            <v xml:space="preserve"> </v>
          </cell>
          <cell r="N3221">
            <v>0</v>
          </cell>
          <cell r="O3221" t="str">
            <v xml:space="preserve"> </v>
          </cell>
          <cell r="P3221">
            <v>0</v>
          </cell>
          <cell r="Q3221">
            <v>0</v>
          </cell>
          <cell r="R3221" t="str">
            <v xml:space="preserve"> </v>
          </cell>
          <cell r="S3221" t="str">
            <v xml:space="preserve"> </v>
          </cell>
        </row>
        <row r="3222">
          <cell r="B3222">
            <v>320255</v>
          </cell>
          <cell r="C3222" t="str">
            <v>Perm Restricted S Zada Endow</v>
          </cell>
          <cell r="D3222" t="str">
            <v>Perm Restr</v>
          </cell>
          <cell r="E3222">
            <v>367</v>
          </cell>
          <cell r="F3222" t="str">
            <v>A</v>
          </cell>
          <cell r="G3222" t="str">
            <v>Q</v>
          </cell>
          <cell r="H3222" t="str">
            <v>N</v>
          </cell>
          <cell r="I3222" t="str">
            <v>LNA</v>
          </cell>
          <cell r="J3222">
            <v>0</v>
          </cell>
          <cell r="K3222">
            <v>0</v>
          </cell>
          <cell r="L3222" t="str">
            <v xml:space="preserve"> </v>
          </cell>
          <cell r="M3222" t="str">
            <v xml:space="preserve"> </v>
          </cell>
          <cell r="N3222">
            <v>0</v>
          </cell>
          <cell r="O3222" t="str">
            <v xml:space="preserve"> </v>
          </cell>
          <cell r="P3222">
            <v>0</v>
          </cell>
          <cell r="Q3222">
            <v>0</v>
          </cell>
          <cell r="R3222" t="str">
            <v xml:space="preserve"> </v>
          </cell>
          <cell r="S3222" t="str">
            <v xml:space="preserve"> </v>
          </cell>
        </row>
        <row r="3223">
          <cell r="B3223">
            <v>320260</v>
          </cell>
          <cell r="C3223" t="str">
            <v>PermRestrSaravolatzEndowment</v>
          </cell>
          <cell r="D3223" t="str">
            <v>PermRestrS</v>
          </cell>
          <cell r="E3223">
            <v>367</v>
          </cell>
          <cell r="F3223" t="str">
            <v>A</v>
          </cell>
          <cell r="G3223" t="str">
            <v>Q</v>
          </cell>
          <cell r="H3223" t="str">
            <v>N</v>
          </cell>
          <cell r="I3223" t="str">
            <v>LNA</v>
          </cell>
          <cell r="J3223">
            <v>0</v>
          </cell>
          <cell r="K3223">
            <v>0</v>
          </cell>
          <cell r="L3223" t="str">
            <v xml:space="preserve"> </v>
          </cell>
          <cell r="M3223" t="str">
            <v xml:space="preserve"> </v>
          </cell>
          <cell r="N3223">
            <v>0</v>
          </cell>
          <cell r="O3223" t="str">
            <v xml:space="preserve"> </v>
          </cell>
          <cell r="P3223">
            <v>0</v>
          </cell>
          <cell r="Q3223">
            <v>0</v>
          </cell>
          <cell r="R3223" t="str">
            <v xml:space="preserve"> </v>
          </cell>
          <cell r="S3223" t="str">
            <v xml:space="preserve"> </v>
          </cell>
        </row>
        <row r="3224">
          <cell r="B3224">
            <v>320265</v>
          </cell>
          <cell r="C3224" t="str">
            <v>PermRestrSJHGuildCardiacEndow</v>
          </cell>
          <cell r="D3224" t="str">
            <v>PermRestrS</v>
          </cell>
          <cell r="E3224">
            <v>367</v>
          </cell>
          <cell r="F3224" t="str">
            <v>A</v>
          </cell>
          <cell r="G3224" t="str">
            <v>Q</v>
          </cell>
          <cell r="H3224" t="str">
            <v>N</v>
          </cell>
          <cell r="I3224" t="str">
            <v>LNA</v>
          </cell>
          <cell r="J3224">
            <v>0</v>
          </cell>
          <cell r="K3224">
            <v>0</v>
          </cell>
          <cell r="L3224" t="str">
            <v xml:space="preserve"> </v>
          </cell>
          <cell r="M3224" t="str">
            <v xml:space="preserve"> </v>
          </cell>
          <cell r="N3224">
            <v>0</v>
          </cell>
          <cell r="O3224" t="str">
            <v xml:space="preserve"> </v>
          </cell>
          <cell r="P3224">
            <v>0</v>
          </cell>
          <cell r="Q3224">
            <v>0</v>
          </cell>
          <cell r="R3224" t="str">
            <v xml:space="preserve"> </v>
          </cell>
          <cell r="S3224" t="str">
            <v xml:space="preserve"> </v>
          </cell>
        </row>
        <row r="3225">
          <cell r="B3225">
            <v>320270</v>
          </cell>
          <cell r="C3225" t="str">
            <v>PermRestrictedStaubPedEndow</v>
          </cell>
          <cell r="D3225" t="str">
            <v>PermRestri</v>
          </cell>
          <cell r="E3225">
            <v>367</v>
          </cell>
          <cell r="F3225" t="str">
            <v>A</v>
          </cell>
          <cell r="G3225" t="str">
            <v>Q</v>
          </cell>
          <cell r="H3225" t="str">
            <v>N</v>
          </cell>
          <cell r="I3225" t="str">
            <v>LNA</v>
          </cell>
          <cell r="J3225">
            <v>0</v>
          </cell>
          <cell r="K3225">
            <v>0</v>
          </cell>
          <cell r="L3225" t="str">
            <v xml:space="preserve"> </v>
          </cell>
          <cell r="M3225" t="str">
            <v xml:space="preserve"> </v>
          </cell>
          <cell r="N3225">
            <v>0</v>
          </cell>
          <cell r="O3225" t="str">
            <v xml:space="preserve"> </v>
          </cell>
          <cell r="P3225">
            <v>0</v>
          </cell>
          <cell r="Q3225">
            <v>0</v>
          </cell>
          <cell r="R3225" t="str">
            <v xml:space="preserve"> </v>
          </cell>
          <cell r="S3225" t="str">
            <v xml:space="preserve"> </v>
          </cell>
        </row>
        <row r="3226">
          <cell r="B3226">
            <v>320275</v>
          </cell>
          <cell r="C3226" t="str">
            <v>PermRestrStevensJrVolEndow</v>
          </cell>
          <cell r="D3226" t="str">
            <v>PermRestrS</v>
          </cell>
          <cell r="E3226">
            <v>367</v>
          </cell>
          <cell r="F3226" t="str">
            <v>A</v>
          </cell>
          <cell r="G3226" t="str">
            <v>Q</v>
          </cell>
          <cell r="H3226" t="str">
            <v>N</v>
          </cell>
          <cell r="I3226" t="str">
            <v>LNA</v>
          </cell>
          <cell r="J3226">
            <v>0</v>
          </cell>
          <cell r="K3226">
            <v>0</v>
          </cell>
          <cell r="L3226" t="str">
            <v xml:space="preserve"> </v>
          </cell>
          <cell r="M3226" t="str">
            <v xml:space="preserve"> </v>
          </cell>
          <cell r="N3226">
            <v>0</v>
          </cell>
          <cell r="O3226" t="str">
            <v xml:space="preserve"> </v>
          </cell>
          <cell r="P3226">
            <v>0</v>
          </cell>
          <cell r="Q3226">
            <v>0</v>
          </cell>
          <cell r="R3226" t="str">
            <v xml:space="preserve"> </v>
          </cell>
          <cell r="S3226" t="str">
            <v xml:space="preserve"> </v>
          </cell>
        </row>
        <row r="3227">
          <cell r="B3227">
            <v>320280</v>
          </cell>
          <cell r="C3227" t="str">
            <v>PermRestrStrnadCardiologyEndow</v>
          </cell>
          <cell r="D3227" t="str">
            <v>PermRestrS</v>
          </cell>
          <cell r="E3227">
            <v>367</v>
          </cell>
          <cell r="F3227" t="str">
            <v>A</v>
          </cell>
          <cell r="G3227" t="str">
            <v>Q</v>
          </cell>
          <cell r="H3227" t="str">
            <v>N</v>
          </cell>
          <cell r="I3227" t="str">
            <v>LNA</v>
          </cell>
          <cell r="J3227">
            <v>0</v>
          </cell>
          <cell r="K3227">
            <v>0</v>
          </cell>
          <cell r="L3227" t="str">
            <v xml:space="preserve"> </v>
          </cell>
          <cell r="M3227" t="str">
            <v xml:space="preserve"> </v>
          </cell>
          <cell r="N3227">
            <v>0</v>
          </cell>
          <cell r="O3227" t="str">
            <v xml:space="preserve"> </v>
          </cell>
          <cell r="P3227">
            <v>0</v>
          </cell>
          <cell r="Q3227">
            <v>0</v>
          </cell>
          <cell r="R3227" t="str">
            <v xml:space="preserve"> </v>
          </cell>
          <cell r="S3227" t="str">
            <v xml:space="preserve"> </v>
          </cell>
        </row>
        <row r="3228">
          <cell r="B3228">
            <v>320285</v>
          </cell>
          <cell r="C3228" t="str">
            <v>PermRestrictedUlmerEndowWomens</v>
          </cell>
          <cell r="D3228" t="str">
            <v>PermRestri</v>
          </cell>
          <cell r="E3228">
            <v>367</v>
          </cell>
          <cell r="F3228" t="str">
            <v>A</v>
          </cell>
          <cell r="G3228" t="str">
            <v>Q</v>
          </cell>
          <cell r="H3228" t="str">
            <v>N</v>
          </cell>
          <cell r="I3228" t="str">
            <v>LNA</v>
          </cell>
          <cell r="J3228">
            <v>0</v>
          </cell>
          <cell r="K3228">
            <v>0</v>
          </cell>
          <cell r="L3228" t="str">
            <v xml:space="preserve"> </v>
          </cell>
          <cell r="M3228" t="str">
            <v xml:space="preserve"> </v>
          </cell>
          <cell r="N3228">
            <v>0</v>
          </cell>
          <cell r="O3228" t="str">
            <v xml:space="preserve"> </v>
          </cell>
          <cell r="P3228">
            <v>0</v>
          </cell>
          <cell r="Q3228">
            <v>0</v>
          </cell>
          <cell r="R3228" t="str">
            <v xml:space="preserve"> </v>
          </cell>
          <cell r="S3228" t="str">
            <v xml:space="preserve"> </v>
          </cell>
        </row>
        <row r="3229">
          <cell r="B3229">
            <v>320290</v>
          </cell>
          <cell r="C3229" t="str">
            <v>PermRestrictedWesslemannEndow</v>
          </cell>
          <cell r="D3229" t="str">
            <v>PermRestri</v>
          </cell>
          <cell r="E3229">
            <v>367</v>
          </cell>
          <cell r="F3229" t="str">
            <v>A</v>
          </cell>
          <cell r="G3229" t="str">
            <v>Q</v>
          </cell>
          <cell r="H3229" t="str">
            <v>N</v>
          </cell>
          <cell r="I3229" t="str">
            <v>LNA</v>
          </cell>
          <cell r="J3229">
            <v>0</v>
          </cell>
          <cell r="K3229">
            <v>0</v>
          </cell>
          <cell r="L3229" t="str">
            <v xml:space="preserve"> </v>
          </cell>
          <cell r="M3229" t="str">
            <v xml:space="preserve"> </v>
          </cell>
          <cell r="N3229">
            <v>0</v>
          </cell>
          <cell r="O3229" t="str">
            <v xml:space="preserve"> </v>
          </cell>
          <cell r="P3229">
            <v>0</v>
          </cell>
          <cell r="Q3229">
            <v>0</v>
          </cell>
          <cell r="R3229" t="str">
            <v xml:space="preserve"> </v>
          </cell>
          <cell r="S3229" t="str">
            <v xml:space="preserve"> </v>
          </cell>
        </row>
        <row r="3230">
          <cell r="B3230">
            <v>320295</v>
          </cell>
          <cell r="C3230" t="str">
            <v>Perm Restricted Wolfe Endow</v>
          </cell>
          <cell r="D3230" t="str">
            <v>Perm Restr</v>
          </cell>
          <cell r="E3230">
            <v>367</v>
          </cell>
          <cell r="F3230" t="str">
            <v>A</v>
          </cell>
          <cell r="G3230" t="str">
            <v>Q</v>
          </cell>
          <cell r="H3230" t="str">
            <v>N</v>
          </cell>
          <cell r="I3230" t="str">
            <v>LNA</v>
          </cell>
          <cell r="J3230">
            <v>0</v>
          </cell>
          <cell r="K3230">
            <v>0</v>
          </cell>
          <cell r="L3230" t="str">
            <v xml:space="preserve"> </v>
          </cell>
          <cell r="M3230" t="str">
            <v xml:space="preserve"> </v>
          </cell>
          <cell r="N3230">
            <v>0</v>
          </cell>
          <cell r="O3230" t="str">
            <v xml:space="preserve"> </v>
          </cell>
          <cell r="P3230">
            <v>0</v>
          </cell>
          <cell r="Q3230">
            <v>0</v>
          </cell>
          <cell r="R3230" t="str">
            <v xml:space="preserve"> </v>
          </cell>
          <cell r="S3230" t="str">
            <v xml:space="preserve"> </v>
          </cell>
        </row>
        <row r="3231">
          <cell r="B3231">
            <v>320300</v>
          </cell>
          <cell r="C3231" t="str">
            <v>PermRestrWomensHealthClaEnd</v>
          </cell>
          <cell r="D3231" t="str">
            <v>PermRestrW</v>
          </cell>
          <cell r="E3231">
            <v>367</v>
          </cell>
          <cell r="F3231" t="str">
            <v>A</v>
          </cell>
          <cell r="G3231" t="str">
            <v>Q</v>
          </cell>
          <cell r="H3231" t="str">
            <v>N</v>
          </cell>
          <cell r="I3231" t="str">
            <v>LNA</v>
          </cell>
          <cell r="J3231">
            <v>0</v>
          </cell>
          <cell r="K3231">
            <v>0</v>
          </cell>
          <cell r="L3231" t="str">
            <v xml:space="preserve"> </v>
          </cell>
          <cell r="M3231" t="str">
            <v xml:space="preserve"> </v>
          </cell>
          <cell r="N3231">
            <v>0</v>
          </cell>
          <cell r="O3231" t="str">
            <v xml:space="preserve"> </v>
          </cell>
          <cell r="P3231">
            <v>0</v>
          </cell>
          <cell r="Q3231">
            <v>0</v>
          </cell>
          <cell r="R3231" t="str">
            <v xml:space="preserve"> </v>
          </cell>
          <cell r="S3231" t="str">
            <v xml:space="preserve"> </v>
          </cell>
        </row>
        <row r="3232">
          <cell r="B3232">
            <v>320301</v>
          </cell>
          <cell r="C3232" t="str">
            <v>Perm Restricted Endownments</v>
          </cell>
          <cell r="D3232" t="str">
            <v>Perm Restr</v>
          </cell>
          <cell r="E3232">
            <v>367</v>
          </cell>
          <cell r="F3232" t="str">
            <v>A</v>
          </cell>
          <cell r="G3232" t="str">
            <v>Q</v>
          </cell>
          <cell r="H3232" t="str">
            <v>N</v>
          </cell>
          <cell r="I3232" t="str">
            <v>LNA</v>
          </cell>
          <cell r="J3232">
            <v>0</v>
          </cell>
          <cell r="K3232">
            <v>0</v>
          </cell>
          <cell r="L3232" t="str">
            <v xml:space="preserve"> </v>
          </cell>
          <cell r="M3232" t="str">
            <v xml:space="preserve"> </v>
          </cell>
          <cell r="N3232">
            <v>0</v>
          </cell>
          <cell r="O3232" t="str">
            <v xml:space="preserve"> </v>
          </cell>
          <cell r="P3232">
            <v>0</v>
          </cell>
          <cell r="Q3232">
            <v>0</v>
          </cell>
          <cell r="R3232" t="str">
            <v xml:space="preserve"> </v>
          </cell>
          <cell r="S3232" t="str">
            <v xml:space="preserve"> </v>
          </cell>
        </row>
        <row r="3233">
          <cell r="B3233">
            <v>320302</v>
          </cell>
          <cell r="C3233" t="str">
            <v>PermRest Joan Gehrke Onc Endow</v>
          </cell>
          <cell r="D3233" t="str">
            <v>PRGenrkeEn</v>
          </cell>
          <cell r="E3233">
            <v>367</v>
          </cell>
          <cell r="F3233" t="str">
            <v>A</v>
          </cell>
          <cell r="G3233" t="str">
            <v>Q</v>
          </cell>
          <cell r="H3233" t="str">
            <v>N</v>
          </cell>
          <cell r="I3233" t="str">
            <v>LNA</v>
          </cell>
          <cell r="J3233">
            <v>0</v>
          </cell>
          <cell r="K3233">
            <v>0</v>
          </cell>
          <cell r="L3233" t="str">
            <v xml:space="preserve"> </v>
          </cell>
          <cell r="M3233" t="str">
            <v xml:space="preserve"> </v>
          </cell>
          <cell r="N3233">
            <v>0</v>
          </cell>
          <cell r="O3233" t="str">
            <v xml:space="preserve"> </v>
          </cell>
          <cell r="P3233">
            <v>0</v>
          </cell>
          <cell r="Q3233">
            <v>0</v>
          </cell>
          <cell r="R3233" t="str">
            <v xml:space="preserve"> </v>
          </cell>
          <cell r="S3233" t="str">
            <v xml:space="preserve"> </v>
          </cell>
        </row>
        <row r="3234">
          <cell r="B3234">
            <v>320303</v>
          </cell>
          <cell r="C3234" t="str">
            <v>Perm Rest NA ICCo Act</v>
          </cell>
          <cell r="D3234" t="str">
            <v>PermNAICCo</v>
          </cell>
          <cell r="E3234">
            <v>367</v>
          </cell>
          <cell r="F3234" t="str">
            <v>A</v>
          </cell>
          <cell r="G3234" t="str">
            <v>Q</v>
          </cell>
          <cell r="H3234" t="str">
            <v>N</v>
          </cell>
          <cell r="I3234" t="str">
            <v>LNA</v>
          </cell>
          <cell r="J3234">
            <v>0</v>
          </cell>
          <cell r="K3234">
            <v>0</v>
          </cell>
          <cell r="L3234">
            <v>0</v>
          </cell>
          <cell r="M3234">
            <v>0</v>
          </cell>
          <cell r="N3234">
            <v>0</v>
          </cell>
          <cell r="O3234">
            <v>0</v>
          </cell>
          <cell r="P3234">
            <v>0</v>
          </cell>
          <cell r="Q3234">
            <v>0</v>
          </cell>
          <cell r="R3234">
            <v>0</v>
          </cell>
          <cell r="S3234">
            <v>0</v>
          </cell>
        </row>
        <row r="3235">
          <cell r="B3235">
            <v>320304</v>
          </cell>
          <cell r="C3235" t="str">
            <v>Perm Restr NA OpenBB New Ent</v>
          </cell>
          <cell r="D3235" t="str">
            <v>PermBalNew</v>
          </cell>
          <cell r="E3235">
            <v>41684</v>
          </cell>
          <cell r="F3235" t="str">
            <v>A</v>
          </cell>
          <cell r="G3235" t="str">
            <v>Q</v>
          </cell>
          <cell r="H3235" t="str">
            <v>N</v>
          </cell>
          <cell r="I3235" t="str">
            <v>LNA</v>
          </cell>
          <cell r="J3235">
            <v>0</v>
          </cell>
          <cell r="K3235">
            <v>0</v>
          </cell>
          <cell r="L3235">
            <v>0</v>
          </cell>
          <cell r="M3235">
            <v>0</v>
          </cell>
          <cell r="N3235">
            <v>0</v>
          </cell>
          <cell r="O3235">
            <v>0</v>
          </cell>
          <cell r="P3235">
            <v>0</v>
          </cell>
          <cell r="Q3235">
            <v>0</v>
          </cell>
          <cell r="R3235">
            <v>0</v>
          </cell>
          <cell r="S3235">
            <v>0</v>
          </cell>
        </row>
        <row r="3236">
          <cell r="B3236">
            <v>320304</v>
          </cell>
          <cell r="C3236" t="str">
            <v>Perm Restr NA OpenBB New Ent</v>
          </cell>
          <cell r="D3236" t="str">
            <v>PermBalNew</v>
          </cell>
          <cell r="E3236">
            <v>367</v>
          </cell>
          <cell r="F3236" t="str">
            <v>A</v>
          </cell>
          <cell r="G3236" t="str">
            <v>L</v>
          </cell>
          <cell r="H3236" t="str">
            <v>N</v>
          </cell>
          <cell r="I3236" t="str">
            <v>LNA</v>
          </cell>
          <cell r="J3236">
            <v>0</v>
          </cell>
          <cell r="K3236">
            <v>0</v>
          </cell>
          <cell r="L3236">
            <v>0</v>
          </cell>
          <cell r="M3236">
            <v>0</v>
          </cell>
          <cell r="N3236">
            <v>0</v>
          </cell>
          <cell r="O3236">
            <v>0</v>
          </cell>
          <cell r="P3236">
            <v>0</v>
          </cell>
          <cell r="Q3236">
            <v>0</v>
          </cell>
          <cell r="R3236">
            <v>0</v>
          </cell>
          <cell r="S3236">
            <v>0</v>
          </cell>
        </row>
        <row r="3237">
          <cell r="B3237">
            <v>400000</v>
          </cell>
          <cell r="C3237" t="str">
            <v>Furlow RevMedicare Traditional</v>
          </cell>
          <cell r="D3237" t="str">
            <v>Furlow Rev</v>
          </cell>
          <cell r="E3237">
            <v>367</v>
          </cell>
          <cell r="F3237" t="str">
            <v>A</v>
          </cell>
          <cell r="G3237" t="str">
            <v>R</v>
          </cell>
          <cell r="H3237" t="str">
            <v>N</v>
          </cell>
          <cell r="I3237" t="str">
            <v>NI</v>
          </cell>
          <cell r="J3237">
            <v>0</v>
          </cell>
          <cell r="K3237">
            <v>0</v>
          </cell>
          <cell r="L3237" t="str">
            <v>Inpatient Revenue</v>
          </cell>
          <cell r="M3237" t="str">
            <v xml:space="preserve"> </v>
          </cell>
          <cell r="N3237">
            <v>0</v>
          </cell>
          <cell r="O3237" t="str">
            <v xml:space="preserve"> </v>
          </cell>
          <cell r="P3237">
            <v>0</v>
          </cell>
          <cell r="Q3237">
            <v>0</v>
          </cell>
          <cell r="R3237" t="str">
            <v xml:space="preserve"> </v>
          </cell>
          <cell r="S3237" t="str">
            <v xml:space="preserve"> </v>
          </cell>
        </row>
        <row r="3238">
          <cell r="B3238">
            <v>400005</v>
          </cell>
          <cell r="C3238" t="str">
            <v>Furlow RevMedicare MdgCare</v>
          </cell>
          <cell r="D3238" t="str">
            <v>Furlow Rev</v>
          </cell>
          <cell r="E3238">
            <v>367</v>
          </cell>
          <cell r="F3238" t="str">
            <v>A</v>
          </cell>
          <cell r="G3238" t="str">
            <v>R</v>
          </cell>
          <cell r="H3238" t="str">
            <v>N</v>
          </cell>
          <cell r="I3238" t="str">
            <v>NI</v>
          </cell>
          <cell r="J3238">
            <v>0</v>
          </cell>
          <cell r="K3238">
            <v>0</v>
          </cell>
          <cell r="L3238" t="str">
            <v>Inpatient Revenue</v>
          </cell>
          <cell r="M3238" t="str">
            <v xml:space="preserve"> </v>
          </cell>
          <cell r="N3238">
            <v>0</v>
          </cell>
          <cell r="O3238" t="str">
            <v xml:space="preserve"> </v>
          </cell>
          <cell r="P3238">
            <v>0</v>
          </cell>
          <cell r="Q3238">
            <v>0</v>
          </cell>
          <cell r="R3238" t="str">
            <v xml:space="preserve"> </v>
          </cell>
          <cell r="S3238" t="str">
            <v xml:space="preserve"> </v>
          </cell>
        </row>
        <row r="3239">
          <cell r="B3239">
            <v>400010</v>
          </cell>
          <cell r="C3239" t="str">
            <v>Furlow RevMedicaid Traditional</v>
          </cell>
          <cell r="D3239" t="str">
            <v>Furlow Rev</v>
          </cell>
          <cell r="E3239">
            <v>367</v>
          </cell>
          <cell r="F3239" t="str">
            <v>A</v>
          </cell>
          <cell r="G3239" t="str">
            <v>R</v>
          </cell>
          <cell r="H3239" t="str">
            <v>N</v>
          </cell>
          <cell r="I3239" t="str">
            <v>NI</v>
          </cell>
          <cell r="J3239">
            <v>0</v>
          </cell>
          <cell r="K3239">
            <v>0</v>
          </cell>
          <cell r="L3239" t="str">
            <v>Inpatient Revenue</v>
          </cell>
          <cell r="M3239" t="str">
            <v xml:space="preserve"> </v>
          </cell>
          <cell r="N3239">
            <v>0</v>
          </cell>
          <cell r="O3239" t="str">
            <v xml:space="preserve"> </v>
          </cell>
          <cell r="P3239">
            <v>0</v>
          </cell>
          <cell r="Q3239">
            <v>0</v>
          </cell>
          <cell r="R3239" t="str">
            <v xml:space="preserve"> </v>
          </cell>
          <cell r="S3239" t="str">
            <v xml:space="preserve"> </v>
          </cell>
        </row>
        <row r="3240">
          <cell r="B3240">
            <v>400015</v>
          </cell>
          <cell r="C3240" t="str">
            <v>Furlow RevMedicaid MdgCare</v>
          </cell>
          <cell r="D3240" t="str">
            <v>Furlow Rev</v>
          </cell>
          <cell r="E3240">
            <v>367</v>
          </cell>
          <cell r="F3240" t="str">
            <v>A</v>
          </cell>
          <cell r="G3240" t="str">
            <v>R</v>
          </cell>
          <cell r="H3240" t="str">
            <v>N</v>
          </cell>
          <cell r="I3240" t="str">
            <v>NI</v>
          </cell>
          <cell r="J3240">
            <v>0</v>
          </cell>
          <cell r="K3240">
            <v>0</v>
          </cell>
          <cell r="L3240" t="str">
            <v>Inpatient Revenue</v>
          </cell>
          <cell r="M3240" t="str">
            <v xml:space="preserve"> </v>
          </cell>
          <cell r="N3240">
            <v>0</v>
          </cell>
          <cell r="O3240" t="str">
            <v xml:space="preserve"> </v>
          </cell>
          <cell r="P3240">
            <v>0</v>
          </cell>
          <cell r="Q3240">
            <v>0</v>
          </cell>
          <cell r="R3240" t="str">
            <v xml:space="preserve"> </v>
          </cell>
          <cell r="S3240" t="str">
            <v xml:space="preserve"> </v>
          </cell>
        </row>
        <row r="3241">
          <cell r="B3241">
            <v>400016</v>
          </cell>
          <cell r="C3241" t="str">
            <v>Furlow RevenueMedicaid Pending</v>
          </cell>
          <cell r="D3241" t="str">
            <v>Furlow Rev</v>
          </cell>
          <cell r="E3241">
            <v>367</v>
          </cell>
          <cell r="F3241" t="str">
            <v>A</v>
          </cell>
          <cell r="G3241" t="str">
            <v>R</v>
          </cell>
          <cell r="H3241" t="str">
            <v>N</v>
          </cell>
          <cell r="I3241" t="str">
            <v>NI</v>
          </cell>
          <cell r="J3241">
            <v>0</v>
          </cell>
          <cell r="K3241">
            <v>0</v>
          </cell>
          <cell r="L3241" t="str">
            <v>Inpatient Revenue</v>
          </cell>
          <cell r="M3241" t="str">
            <v xml:space="preserve"> </v>
          </cell>
          <cell r="N3241">
            <v>0</v>
          </cell>
          <cell r="O3241" t="str">
            <v xml:space="preserve"> </v>
          </cell>
          <cell r="P3241">
            <v>0</v>
          </cell>
          <cell r="Q3241">
            <v>0</v>
          </cell>
          <cell r="R3241" t="str">
            <v xml:space="preserve"> </v>
          </cell>
          <cell r="S3241" t="str">
            <v xml:space="preserve"> </v>
          </cell>
        </row>
        <row r="3242">
          <cell r="B3242">
            <v>400020</v>
          </cell>
          <cell r="C3242" t="str">
            <v>Furlow RevenueHMOPPO</v>
          </cell>
          <cell r="D3242" t="str">
            <v>Furlow Rev</v>
          </cell>
          <cell r="E3242">
            <v>367</v>
          </cell>
          <cell r="F3242" t="str">
            <v>A</v>
          </cell>
          <cell r="G3242" t="str">
            <v>R</v>
          </cell>
          <cell r="H3242" t="str">
            <v>N</v>
          </cell>
          <cell r="I3242" t="str">
            <v>NI</v>
          </cell>
          <cell r="J3242">
            <v>0</v>
          </cell>
          <cell r="K3242">
            <v>0</v>
          </cell>
          <cell r="L3242" t="str">
            <v>Inpatient Revenue</v>
          </cell>
          <cell r="M3242" t="str">
            <v xml:space="preserve"> </v>
          </cell>
          <cell r="N3242">
            <v>0</v>
          </cell>
          <cell r="O3242" t="str">
            <v xml:space="preserve"> </v>
          </cell>
          <cell r="P3242">
            <v>0</v>
          </cell>
          <cell r="Q3242">
            <v>0</v>
          </cell>
          <cell r="R3242" t="str">
            <v xml:space="preserve"> </v>
          </cell>
          <cell r="S3242" t="str">
            <v xml:space="preserve"> </v>
          </cell>
        </row>
        <row r="3243">
          <cell r="B3243">
            <v>400025</v>
          </cell>
          <cell r="C3243" t="str">
            <v>Furlow RevBlue Cross Trad</v>
          </cell>
          <cell r="D3243" t="str">
            <v>Furlow Rev</v>
          </cell>
          <cell r="E3243">
            <v>367</v>
          </cell>
          <cell r="F3243" t="str">
            <v>A</v>
          </cell>
          <cell r="G3243" t="str">
            <v>R</v>
          </cell>
          <cell r="H3243" t="str">
            <v>N</v>
          </cell>
          <cell r="I3243" t="str">
            <v>NI</v>
          </cell>
          <cell r="J3243">
            <v>0</v>
          </cell>
          <cell r="K3243">
            <v>0</v>
          </cell>
          <cell r="L3243" t="str">
            <v>Inpatient Revenue</v>
          </cell>
          <cell r="M3243" t="str">
            <v xml:space="preserve"> </v>
          </cell>
          <cell r="N3243">
            <v>0</v>
          </cell>
          <cell r="O3243" t="str">
            <v xml:space="preserve"> </v>
          </cell>
          <cell r="P3243">
            <v>0</v>
          </cell>
          <cell r="Q3243">
            <v>0</v>
          </cell>
          <cell r="R3243" t="str">
            <v xml:space="preserve"> </v>
          </cell>
          <cell r="S3243" t="str">
            <v xml:space="preserve"> </v>
          </cell>
        </row>
        <row r="3244">
          <cell r="B3244">
            <v>400030</v>
          </cell>
          <cell r="C3244" t="str">
            <v>Furlow RevenueBlue Cross HMO</v>
          </cell>
          <cell r="D3244" t="str">
            <v>Furlow Rev</v>
          </cell>
          <cell r="E3244">
            <v>367</v>
          </cell>
          <cell r="F3244" t="str">
            <v>A</v>
          </cell>
          <cell r="G3244" t="str">
            <v>R</v>
          </cell>
          <cell r="H3244" t="str">
            <v>N</v>
          </cell>
          <cell r="I3244" t="str">
            <v>NI</v>
          </cell>
          <cell r="J3244">
            <v>0</v>
          </cell>
          <cell r="K3244">
            <v>0</v>
          </cell>
          <cell r="L3244" t="str">
            <v>Inpatient Revenue</v>
          </cell>
          <cell r="M3244" t="str">
            <v xml:space="preserve"> </v>
          </cell>
          <cell r="N3244">
            <v>0</v>
          </cell>
          <cell r="O3244" t="str">
            <v xml:space="preserve"> </v>
          </cell>
          <cell r="P3244">
            <v>0</v>
          </cell>
          <cell r="Q3244">
            <v>0</v>
          </cell>
          <cell r="R3244" t="str">
            <v xml:space="preserve"> </v>
          </cell>
          <cell r="S3244" t="str">
            <v xml:space="preserve"> </v>
          </cell>
        </row>
        <row r="3245">
          <cell r="B3245">
            <v>400031</v>
          </cell>
          <cell r="C3245" t="str">
            <v>Furlow RevenueBlue Cross PPO</v>
          </cell>
          <cell r="D3245" t="str">
            <v>Furlow Rev</v>
          </cell>
          <cell r="E3245">
            <v>367</v>
          </cell>
          <cell r="F3245" t="str">
            <v>A</v>
          </cell>
          <cell r="G3245" t="str">
            <v>R</v>
          </cell>
          <cell r="H3245" t="str">
            <v>N</v>
          </cell>
          <cell r="I3245" t="str">
            <v>NI</v>
          </cell>
          <cell r="J3245">
            <v>0</v>
          </cell>
          <cell r="K3245">
            <v>0</v>
          </cell>
          <cell r="L3245" t="str">
            <v>Inpatient Revenue</v>
          </cell>
          <cell r="M3245" t="str">
            <v xml:space="preserve"> </v>
          </cell>
          <cell r="N3245">
            <v>0</v>
          </cell>
          <cell r="O3245" t="str">
            <v xml:space="preserve"> </v>
          </cell>
          <cell r="P3245">
            <v>0</v>
          </cell>
          <cell r="Q3245">
            <v>0</v>
          </cell>
          <cell r="R3245" t="str">
            <v xml:space="preserve"> </v>
          </cell>
          <cell r="S3245" t="str">
            <v xml:space="preserve"> </v>
          </cell>
        </row>
        <row r="3246">
          <cell r="B3246">
            <v>400035</v>
          </cell>
          <cell r="C3246" t="str">
            <v>Furlow RevenueCommercial</v>
          </cell>
          <cell r="D3246" t="str">
            <v>Furlow Rev</v>
          </cell>
          <cell r="E3246">
            <v>367</v>
          </cell>
          <cell r="F3246" t="str">
            <v>A</v>
          </cell>
          <cell r="G3246" t="str">
            <v>R</v>
          </cell>
          <cell r="H3246" t="str">
            <v>N</v>
          </cell>
          <cell r="I3246" t="str">
            <v>NI</v>
          </cell>
          <cell r="J3246">
            <v>0</v>
          </cell>
          <cell r="K3246">
            <v>0</v>
          </cell>
          <cell r="L3246" t="str">
            <v>Inpatient Revenue</v>
          </cell>
          <cell r="M3246" t="str">
            <v xml:space="preserve"> </v>
          </cell>
          <cell r="N3246">
            <v>0</v>
          </cell>
          <cell r="O3246" t="str">
            <v xml:space="preserve"> </v>
          </cell>
          <cell r="P3246">
            <v>0</v>
          </cell>
          <cell r="Q3246">
            <v>0</v>
          </cell>
          <cell r="R3246" t="str">
            <v xml:space="preserve"> </v>
          </cell>
          <cell r="S3246" t="str">
            <v xml:space="preserve"> </v>
          </cell>
        </row>
        <row r="3247">
          <cell r="B3247">
            <v>400036</v>
          </cell>
          <cell r="C3247" t="str">
            <v>Furlow RevCommercial Mgd Care</v>
          </cell>
          <cell r="D3247" t="str">
            <v>Furlow Rev</v>
          </cell>
          <cell r="E3247">
            <v>367</v>
          </cell>
          <cell r="F3247" t="str">
            <v>A</v>
          </cell>
          <cell r="G3247" t="str">
            <v>R</v>
          </cell>
          <cell r="H3247" t="str">
            <v>N</v>
          </cell>
          <cell r="I3247" t="str">
            <v>NI</v>
          </cell>
          <cell r="J3247">
            <v>0</v>
          </cell>
          <cell r="K3247">
            <v>0</v>
          </cell>
          <cell r="L3247" t="str">
            <v>Inpatient Revenue</v>
          </cell>
          <cell r="M3247" t="str">
            <v xml:space="preserve"> </v>
          </cell>
          <cell r="N3247">
            <v>0</v>
          </cell>
          <cell r="O3247" t="str">
            <v xml:space="preserve"> </v>
          </cell>
          <cell r="P3247">
            <v>0</v>
          </cell>
          <cell r="Q3247">
            <v>0</v>
          </cell>
          <cell r="R3247" t="str">
            <v xml:space="preserve"> </v>
          </cell>
          <cell r="S3247" t="str">
            <v xml:space="preserve"> </v>
          </cell>
        </row>
        <row r="3248">
          <cell r="B3248">
            <v>400037</v>
          </cell>
          <cell r="C3248" t="str">
            <v>Furlow Rev ChrtyCarPndngAplc</v>
          </cell>
          <cell r="D3248" t="str">
            <v>Furlow Rev</v>
          </cell>
          <cell r="E3248">
            <v>367</v>
          </cell>
          <cell r="F3248" t="str">
            <v>A</v>
          </cell>
          <cell r="G3248" t="str">
            <v>R</v>
          </cell>
          <cell r="H3248" t="str">
            <v>N</v>
          </cell>
          <cell r="I3248" t="str">
            <v>NI</v>
          </cell>
          <cell r="J3248">
            <v>0</v>
          </cell>
          <cell r="K3248">
            <v>0</v>
          </cell>
          <cell r="L3248" t="str">
            <v>Inpatient Revenue</v>
          </cell>
          <cell r="M3248" t="str">
            <v xml:space="preserve"> </v>
          </cell>
          <cell r="N3248">
            <v>0</v>
          </cell>
          <cell r="O3248" t="str">
            <v xml:space="preserve"> </v>
          </cell>
          <cell r="P3248">
            <v>0</v>
          </cell>
          <cell r="Q3248">
            <v>0</v>
          </cell>
          <cell r="R3248" t="str">
            <v xml:space="preserve"> </v>
          </cell>
          <cell r="S3248" t="str">
            <v xml:space="preserve"> </v>
          </cell>
        </row>
        <row r="3249">
          <cell r="B3249">
            <v>400040</v>
          </cell>
          <cell r="C3249" t="str">
            <v>Furlow RevenueSelfPay Primary</v>
          </cell>
          <cell r="D3249" t="str">
            <v>Furlow Rev</v>
          </cell>
          <cell r="E3249">
            <v>367</v>
          </cell>
          <cell r="F3249" t="str">
            <v>A</v>
          </cell>
          <cell r="G3249" t="str">
            <v>R</v>
          </cell>
          <cell r="H3249" t="str">
            <v>N</v>
          </cell>
          <cell r="I3249" t="str">
            <v>NI</v>
          </cell>
          <cell r="J3249">
            <v>0</v>
          </cell>
          <cell r="K3249">
            <v>0</v>
          </cell>
          <cell r="L3249" t="str">
            <v>Inpatient Revenue</v>
          </cell>
          <cell r="M3249" t="str">
            <v xml:space="preserve"> </v>
          </cell>
          <cell r="N3249">
            <v>0</v>
          </cell>
          <cell r="O3249" t="str">
            <v xml:space="preserve"> </v>
          </cell>
          <cell r="P3249">
            <v>0</v>
          </cell>
          <cell r="Q3249">
            <v>0</v>
          </cell>
          <cell r="R3249" t="str">
            <v xml:space="preserve"> </v>
          </cell>
          <cell r="S3249" t="str">
            <v xml:space="preserve"> </v>
          </cell>
        </row>
        <row r="3250">
          <cell r="B3250">
            <v>400041</v>
          </cell>
          <cell r="C3250" t="str">
            <v>Furlow RevSelfPay Secondary</v>
          </cell>
          <cell r="D3250" t="str">
            <v>Furlow Rev</v>
          </cell>
          <cell r="E3250">
            <v>367</v>
          </cell>
          <cell r="F3250" t="str">
            <v>A</v>
          </cell>
          <cell r="G3250" t="str">
            <v>R</v>
          </cell>
          <cell r="H3250" t="str">
            <v>N</v>
          </cell>
          <cell r="I3250" t="str">
            <v>NI</v>
          </cell>
          <cell r="J3250">
            <v>0</v>
          </cell>
          <cell r="K3250">
            <v>0</v>
          </cell>
          <cell r="L3250" t="str">
            <v>Inpatient Revenue</v>
          </cell>
          <cell r="M3250" t="str">
            <v xml:space="preserve"> </v>
          </cell>
          <cell r="N3250">
            <v>0</v>
          </cell>
          <cell r="O3250" t="str">
            <v xml:space="preserve"> </v>
          </cell>
          <cell r="P3250">
            <v>0</v>
          </cell>
          <cell r="Q3250">
            <v>0</v>
          </cell>
          <cell r="R3250" t="str">
            <v xml:space="preserve"> </v>
          </cell>
          <cell r="S3250" t="str">
            <v xml:space="preserve"> </v>
          </cell>
        </row>
        <row r="3251">
          <cell r="B3251">
            <v>400042</v>
          </cell>
          <cell r="C3251" t="str">
            <v>FurlowRevCapitRiskBasedPayors</v>
          </cell>
          <cell r="D3251" t="str">
            <v>FurlowRevC</v>
          </cell>
          <cell r="E3251">
            <v>367</v>
          </cell>
          <cell r="F3251" t="str">
            <v>A</v>
          </cell>
          <cell r="G3251" t="str">
            <v>R</v>
          </cell>
          <cell r="H3251" t="str">
            <v>N</v>
          </cell>
          <cell r="I3251" t="str">
            <v>NI</v>
          </cell>
          <cell r="J3251">
            <v>0</v>
          </cell>
          <cell r="K3251">
            <v>0</v>
          </cell>
          <cell r="L3251" t="str">
            <v>Inpatient Revenue</v>
          </cell>
          <cell r="M3251" t="str">
            <v xml:space="preserve"> </v>
          </cell>
          <cell r="N3251">
            <v>0</v>
          </cell>
          <cell r="O3251" t="str">
            <v xml:space="preserve"> </v>
          </cell>
          <cell r="P3251">
            <v>0</v>
          </cell>
          <cell r="Q3251">
            <v>0</v>
          </cell>
          <cell r="R3251" t="str">
            <v xml:space="preserve"> </v>
          </cell>
          <cell r="S3251" t="str">
            <v xml:space="preserve"> </v>
          </cell>
        </row>
        <row r="3252">
          <cell r="B3252">
            <v>400045</v>
          </cell>
          <cell r="C3252" t="str">
            <v>Furlow RevenueCharity</v>
          </cell>
          <cell r="D3252" t="str">
            <v>Furlow Rev</v>
          </cell>
          <cell r="E3252">
            <v>367</v>
          </cell>
          <cell r="F3252" t="str">
            <v>A</v>
          </cell>
          <cell r="G3252" t="str">
            <v>R</v>
          </cell>
          <cell r="H3252" t="str">
            <v>N</v>
          </cell>
          <cell r="I3252" t="str">
            <v>NI</v>
          </cell>
          <cell r="J3252">
            <v>0</v>
          </cell>
          <cell r="K3252">
            <v>0</v>
          </cell>
          <cell r="L3252" t="str">
            <v>Inpatient Revenue</v>
          </cell>
          <cell r="M3252" t="str">
            <v xml:space="preserve"> </v>
          </cell>
          <cell r="N3252">
            <v>0</v>
          </cell>
          <cell r="O3252" t="str">
            <v xml:space="preserve"> </v>
          </cell>
          <cell r="P3252">
            <v>0</v>
          </cell>
          <cell r="Q3252">
            <v>0</v>
          </cell>
          <cell r="R3252" t="str">
            <v xml:space="preserve"> </v>
          </cell>
          <cell r="S3252" t="str">
            <v xml:space="preserve"> </v>
          </cell>
        </row>
        <row r="3253">
          <cell r="B3253">
            <v>400050</v>
          </cell>
          <cell r="C3253" t="str">
            <v>Furlow RevenueOther</v>
          </cell>
          <cell r="D3253" t="str">
            <v>Furlow Rev</v>
          </cell>
          <cell r="E3253">
            <v>367</v>
          </cell>
          <cell r="F3253" t="str">
            <v>A</v>
          </cell>
          <cell r="G3253" t="str">
            <v>R</v>
          </cell>
          <cell r="H3253" t="str">
            <v>N</v>
          </cell>
          <cell r="I3253" t="str">
            <v>NI</v>
          </cell>
          <cell r="J3253">
            <v>0</v>
          </cell>
          <cell r="K3253">
            <v>0</v>
          </cell>
          <cell r="L3253" t="str">
            <v>Inpatient Revenue</v>
          </cell>
          <cell r="M3253" t="str">
            <v xml:space="preserve"> </v>
          </cell>
          <cell r="N3253">
            <v>0</v>
          </cell>
          <cell r="O3253" t="str">
            <v xml:space="preserve"> </v>
          </cell>
          <cell r="P3253">
            <v>0</v>
          </cell>
          <cell r="Q3253">
            <v>0</v>
          </cell>
          <cell r="R3253" t="str">
            <v xml:space="preserve"> </v>
          </cell>
          <cell r="S3253" t="str">
            <v xml:space="preserve"> </v>
          </cell>
        </row>
        <row r="3254">
          <cell r="B3254">
            <v>400055</v>
          </cell>
          <cell r="C3254" t="str">
            <v>FurlowRevOtherNonHospBillgSys</v>
          </cell>
          <cell r="D3254" t="str">
            <v>FurlowRevO</v>
          </cell>
          <cell r="E3254">
            <v>367</v>
          </cell>
          <cell r="F3254" t="str">
            <v>A</v>
          </cell>
          <cell r="G3254" t="str">
            <v>R</v>
          </cell>
          <cell r="H3254" t="str">
            <v>N</v>
          </cell>
          <cell r="I3254" t="str">
            <v>NI</v>
          </cell>
          <cell r="J3254">
            <v>0</v>
          </cell>
          <cell r="K3254">
            <v>0</v>
          </cell>
          <cell r="L3254" t="str">
            <v>Inpatient Revenue</v>
          </cell>
          <cell r="M3254" t="str">
            <v xml:space="preserve"> </v>
          </cell>
          <cell r="N3254">
            <v>0</v>
          </cell>
          <cell r="O3254" t="str">
            <v xml:space="preserve"> </v>
          </cell>
          <cell r="P3254">
            <v>0</v>
          </cell>
          <cell r="Q3254">
            <v>0</v>
          </cell>
          <cell r="R3254" t="str">
            <v xml:space="preserve"> </v>
          </cell>
          <cell r="S3254" t="str">
            <v xml:space="preserve"> </v>
          </cell>
        </row>
        <row r="3255">
          <cell r="B3255">
            <v>400060</v>
          </cell>
          <cell r="C3255" t="str">
            <v>Furlow RevenueDomestic Claims</v>
          </cell>
          <cell r="D3255" t="str">
            <v>Furlow Rev</v>
          </cell>
          <cell r="E3255">
            <v>367</v>
          </cell>
          <cell r="F3255" t="str">
            <v>A</v>
          </cell>
          <cell r="G3255" t="str">
            <v>R</v>
          </cell>
          <cell r="H3255" t="str">
            <v>N</v>
          </cell>
          <cell r="I3255" t="str">
            <v>NI</v>
          </cell>
          <cell r="J3255">
            <v>0</v>
          </cell>
          <cell r="K3255">
            <v>0</v>
          </cell>
          <cell r="L3255" t="str">
            <v>Inpatient Revenue</v>
          </cell>
          <cell r="M3255" t="str">
            <v xml:space="preserve"> </v>
          </cell>
          <cell r="N3255">
            <v>0</v>
          </cell>
          <cell r="O3255" t="str">
            <v xml:space="preserve"> </v>
          </cell>
          <cell r="P3255">
            <v>0</v>
          </cell>
          <cell r="Q3255">
            <v>0</v>
          </cell>
          <cell r="R3255" t="str">
            <v xml:space="preserve"> </v>
          </cell>
          <cell r="S3255" t="str">
            <v xml:space="preserve"> </v>
          </cell>
        </row>
        <row r="3256">
          <cell r="B3256">
            <v>401000</v>
          </cell>
          <cell r="C3256" t="str">
            <v>Intsive Care RevMedicare Trad</v>
          </cell>
          <cell r="D3256" t="str">
            <v>Intsive Ca</v>
          </cell>
          <cell r="E3256">
            <v>367</v>
          </cell>
          <cell r="F3256" t="str">
            <v>A</v>
          </cell>
          <cell r="G3256" t="str">
            <v>R</v>
          </cell>
          <cell r="H3256" t="str">
            <v>N</v>
          </cell>
          <cell r="I3256" t="str">
            <v>NI</v>
          </cell>
          <cell r="J3256">
            <v>0</v>
          </cell>
          <cell r="K3256">
            <v>0</v>
          </cell>
          <cell r="L3256" t="str">
            <v>Inpatient Revenue</v>
          </cell>
          <cell r="M3256" t="str">
            <v xml:space="preserve"> </v>
          </cell>
          <cell r="N3256">
            <v>0</v>
          </cell>
          <cell r="O3256" t="str">
            <v xml:space="preserve"> </v>
          </cell>
          <cell r="P3256">
            <v>0</v>
          </cell>
          <cell r="Q3256">
            <v>0</v>
          </cell>
          <cell r="R3256" t="str">
            <v xml:space="preserve"> </v>
          </cell>
          <cell r="S3256" t="str">
            <v xml:space="preserve"> </v>
          </cell>
        </row>
        <row r="3257">
          <cell r="B3257">
            <v>401005</v>
          </cell>
          <cell r="C3257" t="str">
            <v>Intsive Care Rev Mcare MdgCare</v>
          </cell>
          <cell r="D3257" t="str">
            <v>IntRevMcMC</v>
          </cell>
          <cell r="E3257">
            <v>40625</v>
          </cell>
          <cell r="F3257" t="str">
            <v>A</v>
          </cell>
          <cell r="G3257" t="str">
            <v>R</v>
          </cell>
          <cell r="H3257" t="str">
            <v>N</v>
          </cell>
          <cell r="I3257" t="str">
            <v>NI</v>
          </cell>
          <cell r="J3257">
            <v>0</v>
          </cell>
          <cell r="K3257">
            <v>0</v>
          </cell>
          <cell r="L3257" t="str">
            <v>Inpatient Revenue</v>
          </cell>
          <cell r="M3257" t="str">
            <v xml:space="preserve"> </v>
          </cell>
          <cell r="N3257">
            <v>0</v>
          </cell>
          <cell r="O3257" t="str">
            <v xml:space="preserve"> </v>
          </cell>
          <cell r="P3257">
            <v>0</v>
          </cell>
          <cell r="Q3257">
            <v>0</v>
          </cell>
          <cell r="R3257" t="str">
            <v xml:space="preserve"> </v>
          </cell>
          <cell r="S3257" t="str">
            <v xml:space="preserve"> </v>
          </cell>
        </row>
        <row r="3258">
          <cell r="B3258">
            <v>401005</v>
          </cell>
          <cell r="C3258" t="str">
            <v>tsive Care RevMedicare MdgCare</v>
          </cell>
          <cell r="D3258" t="str">
            <v>tsive Care</v>
          </cell>
          <cell r="E3258">
            <v>367</v>
          </cell>
          <cell r="F3258" t="str">
            <v>A</v>
          </cell>
          <cell r="G3258" t="str">
            <v>R</v>
          </cell>
          <cell r="H3258" t="str">
            <v>N</v>
          </cell>
          <cell r="I3258" t="str">
            <v>NI</v>
          </cell>
          <cell r="J3258">
            <v>0</v>
          </cell>
          <cell r="K3258">
            <v>0</v>
          </cell>
          <cell r="L3258" t="str">
            <v>Inpatient Revenue</v>
          </cell>
          <cell r="M3258" t="str">
            <v xml:space="preserve"> </v>
          </cell>
          <cell r="N3258">
            <v>0</v>
          </cell>
          <cell r="O3258" t="str">
            <v xml:space="preserve"> </v>
          </cell>
          <cell r="P3258">
            <v>0</v>
          </cell>
          <cell r="Q3258">
            <v>0</v>
          </cell>
          <cell r="R3258" t="str">
            <v xml:space="preserve"> </v>
          </cell>
          <cell r="S3258" t="str">
            <v xml:space="preserve"> </v>
          </cell>
        </row>
        <row r="3259">
          <cell r="B3259">
            <v>401010</v>
          </cell>
          <cell r="C3259" t="str">
            <v>Intsive Care RevMedicaid Trad</v>
          </cell>
          <cell r="D3259" t="str">
            <v>Intsive Ca</v>
          </cell>
          <cell r="E3259">
            <v>367</v>
          </cell>
          <cell r="F3259" t="str">
            <v>A</v>
          </cell>
          <cell r="G3259" t="str">
            <v>R</v>
          </cell>
          <cell r="H3259" t="str">
            <v>N</v>
          </cell>
          <cell r="I3259" t="str">
            <v>NI</v>
          </cell>
          <cell r="J3259">
            <v>0</v>
          </cell>
          <cell r="K3259">
            <v>0</v>
          </cell>
          <cell r="L3259" t="str">
            <v>Inpatient Revenue</v>
          </cell>
          <cell r="M3259" t="str">
            <v xml:space="preserve"> </v>
          </cell>
          <cell r="N3259">
            <v>0</v>
          </cell>
          <cell r="O3259" t="str">
            <v xml:space="preserve"> </v>
          </cell>
          <cell r="P3259">
            <v>0</v>
          </cell>
          <cell r="Q3259">
            <v>0</v>
          </cell>
          <cell r="R3259" t="str">
            <v xml:space="preserve"> </v>
          </cell>
          <cell r="S3259" t="str">
            <v xml:space="preserve"> </v>
          </cell>
        </row>
        <row r="3260">
          <cell r="B3260">
            <v>401015</v>
          </cell>
          <cell r="C3260" t="str">
            <v>Intsive Care Rev Mcaid MdgCare</v>
          </cell>
          <cell r="D3260" t="str">
            <v>IntRevMdMC</v>
          </cell>
          <cell r="E3260">
            <v>40625</v>
          </cell>
          <cell r="F3260" t="str">
            <v>A</v>
          </cell>
          <cell r="G3260" t="str">
            <v>R</v>
          </cell>
          <cell r="H3260" t="str">
            <v>N</v>
          </cell>
          <cell r="I3260" t="str">
            <v>NI</v>
          </cell>
          <cell r="J3260">
            <v>0</v>
          </cell>
          <cell r="K3260">
            <v>0</v>
          </cell>
          <cell r="L3260" t="str">
            <v>Inpatient Revenue</v>
          </cell>
          <cell r="M3260" t="str">
            <v xml:space="preserve"> </v>
          </cell>
          <cell r="N3260">
            <v>0</v>
          </cell>
          <cell r="O3260" t="str">
            <v xml:space="preserve"> </v>
          </cell>
          <cell r="P3260">
            <v>0</v>
          </cell>
          <cell r="Q3260">
            <v>0</v>
          </cell>
          <cell r="R3260" t="str">
            <v xml:space="preserve"> </v>
          </cell>
          <cell r="S3260" t="str">
            <v xml:space="preserve"> </v>
          </cell>
        </row>
        <row r="3261">
          <cell r="B3261">
            <v>401015</v>
          </cell>
          <cell r="C3261" t="str">
            <v>tsive Care RevMedicaid MdgCare</v>
          </cell>
          <cell r="D3261" t="str">
            <v>tsive Care</v>
          </cell>
          <cell r="E3261">
            <v>367</v>
          </cell>
          <cell r="F3261" t="str">
            <v>A</v>
          </cell>
          <cell r="G3261" t="str">
            <v>R</v>
          </cell>
          <cell r="H3261" t="str">
            <v>N</v>
          </cell>
          <cell r="I3261" t="str">
            <v>NI</v>
          </cell>
          <cell r="J3261">
            <v>0</v>
          </cell>
          <cell r="K3261">
            <v>0</v>
          </cell>
          <cell r="L3261" t="str">
            <v>Inpatient Revenue</v>
          </cell>
          <cell r="M3261" t="str">
            <v xml:space="preserve"> </v>
          </cell>
          <cell r="N3261">
            <v>0</v>
          </cell>
          <cell r="O3261" t="str">
            <v xml:space="preserve"> </v>
          </cell>
          <cell r="P3261">
            <v>0</v>
          </cell>
          <cell r="Q3261">
            <v>0</v>
          </cell>
          <cell r="R3261" t="str">
            <v xml:space="preserve"> </v>
          </cell>
          <cell r="S3261" t="str">
            <v xml:space="preserve"> </v>
          </cell>
        </row>
        <row r="3262">
          <cell r="B3262">
            <v>401016</v>
          </cell>
          <cell r="C3262" t="str">
            <v>Intsive Care Rev Medicaid Pend</v>
          </cell>
          <cell r="D3262" t="str">
            <v>IntRevMdPn</v>
          </cell>
          <cell r="E3262">
            <v>40625</v>
          </cell>
          <cell r="F3262" t="str">
            <v>A</v>
          </cell>
          <cell r="G3262" t="str">
            <v>R</v>
          </cell>
          <cell r="H3262" t="str">
            <v>N</v>
          </cell>
          <cell r="I3262" t="str">
            <v>NI</v>
          </cell>
          <cell r="J3262">
            <v>0</v>
          </cell>
          <cell r="K3262">
            <v>0</v>
          </cell>
          <cell r="L3262" t="str">
            <v>Inpatient Revenue</v>
          </cell>
          <cell r="M3262" t="str">
            <v xml:space="preserve"> </v>
          </cell>
          <cell r="N3262">
            <v>0</v>
          </cell>
          <cell r="O3262" t="str">
            <v xml:space="preserve"> </v>
          </cell>
          <cell r="P3262">
            <v>0</v>
          </cell>
          <cell r="Q3262">
            <v>0</v>
          </cell>
          <cell r="R3262" t="str">
            <v xml:space="preserve"> </v>
          </cell>
          <cell r="S3262" t="str">
            <v xml:space="preserve"> </v>
          </cell>
        </row>
        <row r="3263">
          <cell r="B3263">
            <v>401016</v>
          </cell>
          <cell r="C3263" t="str">
            <v>tsive Care Rev Medicaid Pendg</v>
          </cell>
          <cell r="D3263" t="str">
            <v>tsive Care</v>
          </cell>
          <cell r="E3263">
            <v>367</v>
          </cell>
          <cell r="F3263" t="str">
            <v>A</v>
          </cell>
          <cell r="G3263" t="str">
            <v>R</v>
          </cell>
          <cell r="H3263" t="str">
            <v>N</v>
          </cell>
          <cell r="I3263" t="str">
            <v>NI</v>
          </cell>
          <cell r="J3263">
            <v>0</v>
          </cell>
          <cell r="K3263">
            <v>0</v>
          </cell>
          <cell r="L3263" t="str">
            <v>Inpatient Revenue</v>
          </cell>
          <cell r="M3263" t="str">
            <v xml:space="preserve"> </v>
          </cell>
          <cell r="N3263">
            <v>0</v>
          </cell>
          <cell r="O3263" t="str">
            <v xml:space="preserve"> </v>
          </cell>
          <cell r="P3263">
            <v>0</v>
          </cell>
          <cell r="Q3263">
            <v>0</v>
          </cell>
          <cell r="R3263" t="str">
            <v xml:space="preserve"> </v>
          </cell>
          <cell r="S3263" t="str">
            <v xml:space="preserve"> </v>
          </cell>
        </row>
        <row r="3264">
          <cell r="B3264">
            <v>401020</v>
          </cell>
          <cell r="C3264" t="str">
            <v>Intensive Care RevenueHMOPPO</v>
          </cell>
          <cell r="D3264" t="str">
            <v>Intensive</v>
          </cell>
          <cell r="E3264">
            <v>367</v>
          </cell>
          <cell r="F3264" t="str">
            <v>A</v>
          </cell>
          <cell r="G3264" t="str">
            <v>R</v>
          </cell>
          <cell r="H3264" t="str">
            <v>N</v>
          </cell>
          <cell r="I3264" t="str">
            <v>NI</v>
          </cell>
          <cell r="J3264">
            <v>0</v>
          </cell>
          <cell r="K3264">
            <v>0</v>
          </cell>
          <cell r="L3264" t="str">
            <v>Inpatient Revenue</v>
          </cell>
          <cell r="M3264" t="str">
            <v xml:space="preserve"> </v>
          </cell>
          <cell r="N3264">
            <v>0</v>
          </cell>
          <cell r="O3264" t="str">
            <v xml:space="preserve"> </v>
          </cell>
          <cell r="P3264">
            <v>0</v>
          </cell>
          <cell r="Q3264">
            <v>0</v>
          </cell>
          <cell r="R3264" t="str">
            <v xml:space="preserve"> </v>
          </cell>
          <cell r="S3264" t="str">
            <v xml:space="preserve"> </v>
          </cell>
        </row>
        <row r="3265">
          <cell r="B3265">
            <v>401025</v>
          </cell>
          <cell r="C3265" t="str">
            <v>Intsive Care Rev BC Trad</v>
          </cell>
          <cell r="D3265" t="str">
            <v>IntRevBC</v>
          </cell>
          <cell r="E3265">
            <v>40625</v>
          </cell>
          <cell r="F3265" t="str">
            <v>A</v>
          </cell>
          <cell r="G3265" t="str">
            <v>R</v>
          </cell>
          <cell r="H3265" t="str">
            <v>N</v>
          </cell>
          <cell r="I3265" t="str">
            <v>NI</v>
          </cell>
          <cell r="J3265">
            <v>0</v>
          </cell>
          <cell r="K3265">
            <v>0</v>
          </cell>
          <cell r="L3265" t="str">
            <v>Inpatient Revenue</v>
          </cell>
          <cell r="M3265" t="str">
            <v xml:space="preserve"> </v>
          </cell>
          <cell r="N3265">
            <v>0</v>
          </cell>
          <cell r="O3265" t="str">
            <v xml:space="preserve"> </v>
          </cell>
          <cell r="P3265">
            <v>0</v>
          </cell>
          <cell r="Q3265">
            <v>0</v>
          </cell>
          <cell r="R3265" t="str">
            <v xml:space="preserve"> </v>
          </cell>
          <cell r="S3265" t="str">
            <v xml:space="preserve"> </v>
          </cell>
        </row>
        <row r="3266">
          <cell r="B3266">
            <v>401025</v>
          </cell>
          <cell r="C3266" t="str">
            <v>tsive Care RevBlue Cros Trad</v>
          </cell>
          <cell r="D3266" t="str">
            <v>tsive Care</v>
          </cell>
          <cell r="E3266">
            <v>367</v>
          </cell>
          <cell r="F3266" t="str">
            <v>A</v>
          </cell>
          <cell r="G3266" t="str">
            <v>R</v>
          </cell>
          <cell r="H3266" t="str">
            <v>N</v>
          </cell>
          <cell r="I3266" t="str">
            <v>NI</v>
          </cell>
          <cell r="J3266">
            <v>0</v>
          </cell>
          <cell r="K3266">
            <v>0</v>
          </cell>
          <cell r="L3266" t="str">
            <v>Inpatient Revenue</v>
          </cell>
          <cell r="M3266" t="str">
            <v xml:space="preserve"> </v>
          </cell>
          <cell r="N3266">
            <v>0</v>
          </cell>
          <cell r="O3266" t="str">
            <v xml:space="preserve"> </v>
          </cell>
          <cell r="P3266">
            <v>0</v>
          </cell>
          <cell r="Q3266">
            <v>0</v>
          </cell>
          <cell r="R3266" t="str">
            <v xml:space="preserve"> </v>
          </cell>
          <cell r="S3266" t="str">
            <v xml:space="preserve"> </v>
          </cell>
        </row>
        <row r="3267">
          <cell r="B3267">
            <v>401030</v>
          </cell>
          <cell r="C3267" t="str">
            <v>Intsive Care RevBlue Cross HMO</v>
          </cell>
          <cell r="D3267" t="str">
            <v>Intsive Ca</v>
          </cell>
          <cell r="E3267">
            <v>367</v>
          </cell>
          <cell r="F3267" t="str">
            <v>A</v>
          </cell>
          <cell r="G3267" t="str">
            <v>R</v>
          </cell>
          <cell r="H3267" t="str">
            <v>N</v>
          </cell>
          <cell r="I3267" t="str">
            <v>NI</v>
          </cell>
          <cell r="J3267">
            <v>0</v>
          </cell>
          <cell r="K3267">
            <v>0</v>
          </cell>
          <cell r="L3267" t="str">
            <v>Inpatient Revenue</v>
          </cell>
          <cell r="M3267" t="str">
            <v xml:space="preserve"> </v>
          </cell>
          <cell r="N3267">
            <v>0</v>
          </cell>
          <cell r="O3267" t="str">
            <v xml:space="preserve"> </v>
          </cell>
          <cell r="P3267">
            <v>0</v>
          </cell>
          <cell r="Q3267">
            <v>0</v>
          </cell>
          <cell r="R3267" t="str">
            <v xml:space="preserve"> </v>
          </cell>
          <cell r="S3267" t="str">
            <v xml:space="preserve"> </v>
          </cell>
        </row>
        <row r="3268">
          <cell r="B3268">
            <v>401031</v>
          </cell>
          <cell r="C3268" t="str">
            <v>Int Care Rev BC PPO</v>
          </cell>
          <cell r="D3268" t="str">
            <v>ICRevBCPPO</v>
          </cell>
          <cell r="E3268">
            <v>367</v>
          </cell>
          <cell r="F3268" t="str">
            <v>A</v>
          </cell>
          <cell r="G3268" t="str">
            <v>R</v>
          </cell>
          <cell r="H3268" t="str">
            <v>N</v>
          </cell>
          <cell r="I3268" t="str">
            <v>NI</v>
          </cell>
          <cell r="J3268">
            <v>0</v>
          </cell>
          <cell r="K3268">
            <v>0</v>
          </cell>
          <cell r="L3268" t="str">
            <v>Inpatient Revenue</v>
          </cell>
          <cell r="M3268" t="str">
            <v xml:space="preserve"> </v>
          </cell>
          <cell r="N3268">
            <v>0</v>
          </cell>
          <cell r="O3268" t="str">
            <v xml:space="preserve"> </v>
          </cell>
          <cell r="P3268">
            <v>0</v>
          </cell>
          <cell r="Q3268">
            <v>0</v>
          </cell>
          <cell r="R3268" t="str">
            <v xml:space="preserve"> </v>
          </cell>
          <cell r="S3268" t="str">
            <v xml:space="preserve"> </v>
          </cell>
        </row>
        <row r="3269">
          <cell r="B3269">
            <v>401035</v>
          </cell>
          <cell r="C3269" t="str">
            <v>Intensive Care RevCommercial</v>
          </cell>
          <cell r="D3269" t="str">
            <v>Intensive</v>
          </cell>
          <cell r="E3269">
            <v>367</v>
          </cell>
          <cell r="F3269" t="str">
            <v>A</v>
          </cell>
          <cell r="G3269" t="str">
            <v>R</v>
          </cell>
          <cell r="H3269" t="str">
            <v>N</v>
          </cell>
          <cell r="I3269" t="str">
            <v>NI</v>
          </cell>
          <cell r="J3269">
            <v>0</v>
          </cell>
          <cell r="K3269">
            <v>0</v>
          </cell>
          <cell r="L3269" t="str">
            <v>Inpatient Revenue</v>
          </cell>
          <cell r="M3269" t="str">
            <v xml:space="preserve"> </v>
          </cell>
          <cell r="N3269">
            <v>0</v>
          </cell>
          <cell r="O3269" t="str">
            <v xml:space="preserve"> </v>
          </cell>
          <cell r="P3269">
            <v>0</v>
          </cell>
          <cell r="Q3269">
            <v>0</v>
          </cell>
          <cell r="R3269" t="str">
            <v xml:space="preserve"> </v>
          </cell>
          <cell r="S3269" t="str">
            <v xml:space="preserve"> </v>
          </cell>
        </row>
        <row r="3270">
          <cell r="B3270">
            <v>401036</v>
          </cell>
          <cell r="C3270" t="str">
            <v>Intensive Car Rev CmrclMgdCar</v>
          </cell>
          <cell r="D3270" t="str">
            <v>Intensive</v>
          </cell>
          <cell r="E3270">
            <v>367</v>
          </cell>
          <cell r="F3270" t="str">
            <v>A</v>
          </cell>
          <cell r="G3270" t="str">
            <v>R</v>
          </cell>
          <cell r="H3270" t="str">
            <v>N</v>
          </cell>
          <cell r="I3270" t="str">
            <v>NI</v>
          </cell>
          <cell r="J3270">
            <v>0</v>
          </cell>
          <cell r="K3270">
            <v>0</v>
          </cell>
          <cell r="L3270" t="str">
            <v>Inpatient Revenue</v>
          </cell>
          <cell r="M3270" t="str">
            <v xml:space="preserve"> </v>
          </cell>
          <cell r="N3270">
            <v>0</v>
          </cell>
          <cell r="O3270" t="str">
            <v xml:space="preserve"> </v>
          </cell>
          <cell r="P3270">
            <v>0</v>
          </cell>
          <cell r="Q3270">
            <v>0</v>
          </cell>
          <cell r="R3270" t="str">
            <v xml:space="preserve"> </v>
          </cell>
          <cell r="S3270" t="str">
            <v xml:space="preserve"> </v>
          </cell>
        </row>
        <row r="3271">
          <cell r="B3271">
            <v>401037</v>
          </cell>
          <cell r="C3271" t="str">
            <v>IntensCareRevChtyCarePndngAppl</v>
          </cell>
          <cell r="D3271" t="str">
            <v>IntensCare</v>
          </cell>
          <cell r="E3271">
            <v>367</v>
          </cell>
          <cell r="F3271" t="str">
            <v>A</v>
          </cell>
          <cell r="G3271" t="str">
            <v>R</v>
          </cell>
          <cell r="H3271" t="str">
            <v>N</v>
          </cell>
          <cell r="I3271" t="str">
            <v>NI</v>
          </cell>
          <cell r="J3271">
            <v>0</v>
          </cell>
          <cell r="K3271">
            <v>0</v>
          </cell>
          <cell r="L3271" t="str">
            <v>Inpatient Revenue</v>
          </cell>
          <cell r="M3271" t="str">
            <v xml:space="preserve"> </v>
          </cell>
          <cell r="N3271">
            <v>0</v>
          </cell>
          <cell r="O3271" t="str">
            <v xml:space="preserve"> </v>
          </cell>
          <cell r="P3271">
            <v>0</v>
          </cell>
          <cell r="Q3271">
            <v>0</v>
          </cell>
          <cell r="R3271" t="str">
            <v xml:space="preserve"> </v>
          </cell>
          <cell r="S3271" t="str">
            <v xml:space="preserve"> </v>
          </cell>
        </row>
        <row r="3272">
          <cell r="B3272">
            <v>401040</v>
          </cell>
          <cell r="C3272" t="str">
            <v>Intsive Care Rev Self Pay Pri</v>
          </cell>
          <cell r="D3272" t="str">
            <v>IntRevSPPr</v>
          </cell>
          <cell r="E3272">
            <v>40625</v>
          </cell>
          <cell r="F3272" t="str">
            <v>A</v>
          </cell>
          <cell r="G3272" t="str">
            <v>R</v>
          </cell>
          <cell r="H3272" t="str">
            <v>N</v>
          </cell>
          <cell r="I3272" t="str">
            <v>NI</v>
          </cell>
          <cell r="J3272">
            <v>0</v>
          </cell>
          <cell r="K3272">
            <v>0</v>
          </cell>
          <cell r="L3272" t="str">
            <v>Inpatient Revenue</v>
          </cell>
          <cell r="M3272" t="str">
            <v xml:space="preserve"> </v>
          </cell>
          <cell r="N3272">
            <v>0</v>
          </cell>
          <cell r="O3272" t="str">
            <v xml:space="preserve"> </v>
          </cell>
          <cell r="P3272">
            <v>0</v>
          </cell>
          <cell r="Q3272">
            <v>0</v>
          </cell>
          <cell r="R3272" t="str">
            <v xml:space="preserve"> </v>
          </cell>
          <cell r="S3272" t="str">
            <v xml:space="preserve"> </v>
          </cell>
        </row>
        <row r="3273">
          <cell r="B3273">
            <v>401040</v>
          </cell>
          <cell r="C3273" t="str">
            <v>tsive Care RevSelfPay Primary</v>
          </cell>
          <cell r="D3273" t="str">
            <v>tsive Care</v>
          </cell>
          <cell r="E3273">
            <v>367</v>
          </cell>
          <cell r="F3273" t="str">
            <v>A</v>
          </cell>
          <cell r="G3273" t="str">
            <v>R</v>
          </cell>
          <cell r="H3273" t="str">
            <v>N</v>
          </cell>
          <cell r="I3273" t="str">
            <v>NI</v>
          </cell>
          <cell r="J3273">
            <v>0</v>
          </cell>
          <cell r="K3273">
            <v>0</v>
          </cell>
          <cell r="L3273" t="str">
            <v>Inpatient Revenue</v>
          </cell>
          <cell r="M3273" t="str">
            <v xml:space="preserve"> </v>
          </cell>
          <cell r="N3273">
            <v>0</v>
          </cell>
          <cell r="O3273" t="str">
            <v xml:space="preserve"> </v>
          </cell>
          <cell r="P3273">
            <v>0</v>
          </cell>
          <cell r="Q3273">
            <v>0</v>
          </cell>
          <cell r="R3273" t="str">
            <v xml:space="preserve"> </v>
          </cell>
          <cell r="S3273" t="str">
            <v xml:space="preserve"> </v>
          </cell>
        </row>
        <row r="3274">
          <cell r="B3274">
            <v>401041</v>
          </cell>
          <cell r="C3274" t="str">
            <v>IntensCareRevSelfPaySecondary</v>
          </cell>
          <cell r="D3274" t="str">
            <v>IntensCare</v>
          </cell>
          <cell r="E3274">
            <v>367</v>
          </cell>
          <cell r="F3274" t="str">
            <v>A</v>
          </cell>
          <cell r="G3274" t="str">
            <v>R</v>
          </cell>
          <cell r="H3274" t="str">
            <v>N</v>
          </cell>
          <cell r="I3274" t="str">
            <v>NI</v>
          </cell>
          <cell r="J3274">
            <v>0</v>
          </cell>
          <cell r="K3274">
            <v>0</v>
          </cell>
          <cell r="L3274" t="str">
            <v>Inpatient Revenue</v>
          </cell>
          <cell r="M3274" t="str">
            <v xml:space="preserve"> </v>
          </cell>
          <cell r="N3274">
            <v>0</v>
          </cell>
          <cell r="O3274" t="str">
            <v xml:space="preserve"> </v>
          </cell>
          <cell r="P3274">
            <v>0</v>
          </cell>
          <cell r="Q3274">
            <v>0</v>
          </cell>
          <cell r="R3274" t="str">
            <v xml:space="preserve"> </v>
          </cell>
          <cell r="S3274" t="str">
            <v xml:space="preserve"> </v>
          </cell>
        </row>
        <row r="3275">
          <cell r="B3275">
            <v>401042</v>
          </cell>
          <cell r="C3275" t="str">
            <v>IntensCareRevCapitandRiskBasPa</v>
          </cell>
          <cell r="D3275" t="str">
            <v>IntensCare</v>
          </cell>
          <cell r="E3275">
            <v>367</v>
          </cell>
          <cell r="F3275" t="str">
            <v>A</v>
          </cell>
          <cell r="G3275" t="str">
            <v>R</v>
          </cell>
          <cell r="H3275" t="str">
            <v>N</v>
          </cell>
          <cell r="I3275" t="str">
            <v>NI</v>
          </cell>
          <cell r="J3275">
            <v>0</v>
          </cell>
          <cell r="K3275">
            <v>0</v>
          </cell>
          <cell r="L3275" t="str">
            <v>Inpatient Revenue</v>
          </cell>
          <cell r="M3275" t="str">
            <v xml:space="preserve"> </v>
          </cell>
          <cell r="N3275">
            <v>0</v>
          </cell>
          <cell r="O3275" t="str">
            <v xml:space="preserve"> </v>
          </cell>
          <cell r="P3275">
            <v>0</v>
          </cell>
          <cell r="Q3275">
            <v>0</v>
          </cell>
          <cell r="R3275" t="str">
            <v xml:space="preserve"> </v>
          </cell>
          <cell r="S3275" t="str">
            <v xml:space="preserve"> </v>
          </cell>
        </row>
        <row r="3276">
          <cell r="B3276">
            <v>401045</v>
          </cell>
          <cell r="C3276" t="str">
            <v>Intensive Care RevenueCharity</v>
          </cell>
          <cell r="D3276" t="str">
            <v>Intensive</v>
          </cell>
          <cell r="E3276">
            <v>367</v>
          </cell>
          <cell r="F3276" t="str">
            <v>A</v>
          </cell>
          <cell r="G3276" t="str">
            <v>R</v>
          </cell>
          <cell r="H3276" t="str">
            <v>N</v>
          </cell>
          <cell r="I3276" t="str">
            <v>NI</v>
          </cell>
          <cell r="J3276">
            <v>0</v>
          </cell>
          <cell r="K3276">
            <v>0</v>
          </cell>
          <cell r="L3276" t="str">
            <v>Inpatient Revenue</v>
          </cell>
          <cell r="M3276" t="str">
            <v xml:space="preserve"> </v>
          </cell>
          <cell r="N3276">
            <v>0</v>
          </cell>
          <cell r="O3276" t="str">
            <v xml:space="preserve"> </v>
          </cell>
          <cell r="P3276">
            <v>0</v>
          </cell>
          <cell r="Q3276">
            <v>0</v>
          </cell>
          <cell r="R3276" t="str">
            <v xml:space="preserve"> </v>
          </cell>
          <cell r="S3276" t="str">
            <v xml:space="preserve"> </v>
          </cell>
        </row>
        <row r="3277">
          <cell r="B3277">
            <v>401050</v>
          </cell>
          <cell r="C3277" t="str">
            <v>Intensive Care RevenueOther</v>
          </cell>
          <cell r="D3277" t="str">
            <v>Intensive</v>
          </cell>
          <cell r="E3277">
            <v>367</v>
          </cell>
          <cell r="F3277" t="str">
            <v>A</v>
          </cell>
          <cell r="G3277" t="str">
            <v>R</v>
          </cell>
          <cell r="H3277" t="str">
            <v>N</v>
          </cell>
          <cell r="I3277" t="str">
            <v>NI</v>
          </cell>
          <cell r="J3277">
            <v>0</v>
          </cell>
          <cell r="K3277">
            <v>0</v>
          </cell>
          <cell r="L3277" t="str">
            <v>Inpatient Revenue</v>
          </cell>
          <cell r="M3277" t="str">
            <v xml:space="preserve"> </v>
          </cell>
          <cell r="N3277">
            <v>0</v>
          </cell>
          <cell r="O3277" t="str">
            <v xml:space="preserve"> </v>
          </cell>
          <cell r="P3277">
            <v>0</v>
          </cell>
          <cell r="Q3277">
            <v>0</v>
          </cell>
          <cell r="R3277" t="str">
            <v xml:space="preserve"> </v>
          </cell>
          <cell r="S3277" t="str">
            <v xml:space="preserve"> </v>
          </cell>
        </row>
        <row r="3278">
          <cell r="B3278">
            <v>401055</v>
          </cell>
          <cell r="C3278" t="str">
            <v>IntensCareRevOthrNonHospBillSy</v>
          </cell>
          <cell r="D3278" t="str">
            <v>IntensCare</v>
          </cell>
          <cell r="E3278">
            <v>367</v>
          </cell>
          <cell r="F3278" t="str">
            <v>A</v>
          </cell>
          <cell r="G3278" t="str">
            <v>R</v>
          </cell>
          <cell r="H3278" t="str">
            <v>N</v>
          </cell>
          <cell r="I3278" t="str">
            <v>NI</v>
          </cell>
          <cell r="J3278">
            <v>0</v>
          </cell>
          <cell r="K3278">
            <v>0</v>
          </cell>
          <cell r="L3278" t="str">
            <v>Inpatient Revenue</v>
          </cell>
          <cell r="M3278" t="str">
            <v xml:space="preserve"> </v>
          </cell>
          <cell r="N3278">
            <v>0</v>
          </cell>
          <cell r="O3278" t="str">
            <v xml:space="preserve"> </v>
          </cell>
          <cell r="P3278">
            <v>0</v>
          </cell>
          <cell r="Q3278">
            <v>0</v>
          </cell>
          <cell r="R3278" t="str">
            <v xml:space="preserve"> </v>
          </cell>
          <cell r="S3278" t="str">
            <v xml:space="preserve"> </v>
          </cell>
        </row>
        <row r="3279">
          <cell r="B3279">
            <v>401060</v>
          </cell>
          <cell r="C3279" t="str">
            <v>Intensive Care Rev Domestic</v>
          </cell>
          <cell r="D3279" t="str">
            <v>ICRevDom</v>
          </cell>
          <cell r="E3279">
            <v>367</v>
          </cell>
          <cell r="F3279" t="str">
            <v>A</v>
          </cell>
          <cell r="G3279" t="str">
            <v>R</v>
          </cell>
          <cell r="H3279" t="str">
            <v>N</v>
          </cell>
          <cell r="I3279" t="str">
            <v>NI</v>
          </cell>
          <cell r="J3279">
            <v>0</v>
          </cell>
          <cell r="K3279">
            <v>0</v>
          </cell>
          <cell r="L3279" t="str">
            <v>Inpatient Revenue</v>
          </cell>
          <cell r="M3279" t="str">
            <v xml:space="preserve"> </v>
          </cell>
          <cell r="N3279">
            <v>0</v>
          </cell>
          <cell r="O3279" t="str">
            <v xml:space="preserve"> </v>
          </cell>
          <cell r="P3279">
            <v>0</v>
          </cell>
          <cell r="Q3279">
            <v>0</v>
          </cell>
          <cell r="R3279" t="str">
            <v xml:space="preserve"> </v>
          </cell>
          <cell r="S3279" t="str">
            <v xml:space="preserve"> </v>
          </cell>
        </row>
        <row r="3280">
          <cell r="B3280">
            <v>402000</v>
          </cell>
          <cell r="C3280" t="str">
            <v>Interm Care RevMedicare Trad</v>
          </cell>
          <cell r="D3280" t="str">
            <v>Interm Car</v>
          </cell>
          <cell r="E3280">
            <v>367</v>
          </cell>
          <cell r="F3280" t="str">
            <v>A</v>
          </cell>
          <cell r="G3280" t="str">
            <v>R</v>
          </cell>
          <cell r="H3280" t="str">
            <v>N</v>
          </cell>
          <cell r="I3280" t="str">
            <v>NI</v>
          </cell>
          <cell r="J3280">
            <v>0</v>
          </cell>
          <cell r="K3280">
            <v>0</v>
          </cell>
          <cell r="L3280" t="str">
            <v>Inpatient Revenue</v>
          </cell>
          <cell r="M3280" t="str">
            <v xml:space="preserve"> </v>
          </cell>
          <cell r="N3280">
            <v>0</v>
          </cell>
          <cell r="O3280" t="str">
            <v xml:space="preserve"> </v>
          </cell>
          <cell r="P3280">
            <v>0</v>
          </cell>
          <cell r="Q3280">
            <v>0</v>
          </cell>
          <cell r="R3280" t="str">
            <v xml:space="preserve"> </v>
          </cell>
          <cell r="S3280" t="str">
            <v xml:space="preserve"> </v>
          </cell>
        </row>
        <row r="3281">
          <cell r="B3281">
            <v>402005</v>
          </cell>
          <cell r="C3281" t="str">
            <v>Int Care Rev Medicare Mgd Care</v>
          </cell>
          <cell r="D3281" t="str">
            <v>ICRevMcMC</v>
          </cell>
          <cell r="E3281">
            <v>367</v>
          </cell>
          <cell r="F3281" t="str">
            <v>A</v>
          </cell>
          <cell r="G3281" t="str">
            <v>R</v>
          </cell>
          <cell r="H3281" t="str">
            <v>N</v>
          </cell>
          <cell r="I3281" t="str">
            <v>NI</v>
          </cell>
          <cell r="J3281">
            <v>0</v>
          </cell>
          <cell r="K3281">
            <v>0</v>
          </cell>
          <cell r="L3281" t="str">
            <v>Inpatient Revenue</v>
          </cell>
          <cell r="M3281" t="str">
            <v xml:space="preserve"> </v>
          </cell>
          <cell r="N3281">
            <v>0</v>
          </cell>
          <cell r="O3281" t="str">
            <v xml:space="preserve"> </v>
          </cell>
          <cell r="P3281">
            <v>0</v>
          </cell>
          <cell r="Q3281">
            <v>0</v>
          </cell>
          <cell r="R3281" t="str">
            <v xml:space="preserve"> </v>
          </cell>
          <cell r="S3281" t="str">
            <v xml:space="preserve"> </v>
          </cell>
        </row>
        <row r="3282">
          <cell r="B3282">
            <v>402010</v>
          </cell>
          <cell r="C3282" t="str">
            <v>Interm Care RevMedicaid Trad</v>
          </cell>
          <cell r="D3282" t="str">
            <v>Interm Car</v>
          </cell>
          <cell r="E3282">
            <v>367</v>
          </cell>
          <cell r="F3282" t="str">
            <v>A</v>
          </cell>
          <cell r="G3282" t="str">
            <v>R</v>
          </cell>
          <cell r="H3282" t="str">
            <v>N</v>
          </cell>
          <cell r="I3282" t="str">
            <v>NI</v>
          </cell>
          <cell r="J3282">
            <v>0</v>
          </cell>
          <cell r="K3282">
            <v>0</v>
          </cell>
          <cell r="L3282" t="str">
            <v>Inpatient Revenue</v>
          </cell>
          <cell r="M3282" t="str">
            <v xml:space="preserve"> </v>
          </cell>
          <cell r="N3282">
            <v>0</v>
          </cell>
          <cell r="O3282" t="str">
            <v xml:space="preserve"> </v>
          </cell>
          <cell r="P3282">
            <v>0</v>
          </cell>
          <cell r="Q3282">
            <v>0</v>
          </cell>
          <cell r="R3282" t="str">
            <v xml:space="preserve"> </v>
          </cell>
          <cell r="S3282" t="str">
            <v xml:space="preserve"> </v>
          </cell>
        </row>
        <row r="3283">
          <cell r="B3283">
            <v>402015</v>
          </cell>
          <cell r="C3283" t="str">
            <v>Int Care Rev Medicaid Mgd Care</v>
          </cell>
          <cell r="D3283" t="str">
            <v>ICRevMdMC</v>
          </cell>
          <cell r="E3283">
            <v>367</v>
          </cell>
          <cell r="F3283" t="str">
            <v>A</v>
          </cell>
          <cell r="G3283" t="str">
            <v>R</v>
          </cell>
          <cell r="H3283" t="str">
            <v>N</v>
          </cell>
          <cell r="I3283" t="str">
            <v>NI</v>
          </cell>
          <cell r="J3283">
            <v>0</v>
          </cell>
          <cell r="K3283">
            <v>0</v>
          </cell>
          <cell r="L3283" t="str">
            <v>Inpatient Revenue</v>
          </cell>
          <cell r="M3283" t="str">
            <v xml:space="preserve"> </v>
          </cell>
          <cell r="N3283">
            <v>0</v>
          </cell>
          <cell r="O3283" t="str">
            <v xml:space="preserve"> </v>
          </cell>
          <cell r="P3283">
            <v>0</v>
          </cell>
          <cell r="Q3283">
            <v>0</v>
          </cell>
          <cell r="R3283" t="str">
            <v xml:space="preserve"> </v>
          </cell>
          <cell r="S3283" t="str">
            <v xml:space="preserve"> </v>
          </cell>
        </row>
        <row r="3284">
          <cell r="B3284">
            <v>402016</v>
          </cell>
          <cell r="C3284" t="str">
            <v>Int Care Rev Medicaid Pending</v>
          </cell>
          <cell r="D3284" t="str">
            <v>ICRevMdPn</v>
          </cell>
          <cell r="E3284">
            <v>367</v>
          </cell>
          <cell r="F3284" t="str">
            <v>A</v>
          </cell>
          <cell r="G3284" t="str">
            <v>R</v>
          </cell>
          <cell r="H3284" t="str">
            <v>N</v>
          </cell>
          <cell r="I3284" t="str">
            <v>NI</v>
          </cell>
          <cell r="J3284">
            <v>0</v>
          </cell>
          <cell r="K3284">
            <v>0</v>
          </cell>
          <cell r="L3284" t="str">
            <v>Inpatient Revenue</v>
          </cell>
          <cell r="M3284" t="str">
            <v xml:space="preserve"> </v>
          </cell>
          <cell r="N3284">
            <v>0</v>
          </cell>
          <cell r="O3284" t="str">
            <v xml:space="preserve"> </v>
          </cell>
          <cell r="P3284">
            <v>0</v>
          </cell>
          <cell r="Q3284">
            <v>0</v>
          </cell>
          <cell r="R3284" t="str">
            <v xml:space="preserve"> </v>
          </cell>
          <cell r="S3284" t="str">
            <v xml:space="preserve"> </v>
          </cell>
        </row>
        <row r="3285">
          <cell r="B3285">
            <v>402020</v>
          </cell>
          <cell r="C3285" t="str">
            <v>Intermediate Care RevHMOPPO</v>
          </cell>
          <cell r="D3285" t="str">
            <v>Intermedia</v>
          </cell>
          <cell r="E3285">
            <v>367</v>
          </cell>
          <cell r="F3285" t="str">
            <v>A</v>
          </cell>
          <cell r="G3285" t="str">
            <v>R</v>
          </cell>
          <cell r="H3285" t="str">
            <v>N</v>
          </cell>
          <cell r="I3285" t="str">
            <v>NI</v>
          </cell>
          <cell r="J3285">
            <v>0</v>
          </cell>
          <cell r="K3285">
            <v>0</v>
          </cell>
          <cell r="L3285" t="str">
            <v>Inpatient Revenue</v>
          </cell>
          <cell r="M3285" t="str">
            <v xml:space="preserve"> </v>
          </cell>
          <cell r="N3285">
            <v>0</v>
          </cell>
          <cell r="O3285" t="str">
            <v xml:space="preserve"> </v>
          </cell>
          <cell r="P3285">
            <v>0</v>
          </cell>
          <cell r="Q3285">
            <v>0</v>
          </cell>
          <cell r="R3285" t="str">
            <v xml:space="preserve"> </v>
          </cell>
          <cell r="S3285" t="str">
            <v xml:space="preserve"> </v>
          </cell>
        </row>
        <row r="3286">
          <cell r="B3286">
            <v>402025</v>
          </cell>
          <cell r="C3286" t="str">
            <v>Interm Care RevBlue Cross Trad</v>
          </cell>
          <cell r="D3286" t="str">
            <v>Interm Car</v>
          </cell>
          <cell r="E3286">
            <v>367</v>
          </cell>
          <cell r="F3286" t="str">
            <v>A</v>
          </cell>
          <cell r="G3286" t="str">
            <v>R</v>
          </cell>
          <cell r="H3286" t="str">
            <v>N</v>
          </cell>
          <cell r="I3286" t="str">
            <v>NI</v>
          </cell>
          <cell r="J3286">
            <v>0</v>
          </cell>
          <cell r="K3286">
            <v>0</v>
          </cell>
          <cell r="L3286" t="str">
            <v>Inpatient Revenue</v>
          </cell>
          <cell r="M3286" t="str">
            <v xml:space="preserve"> </v>
          </cell>
          <cell r="N3286">
            <v>0</v>
          </cell>
          <cell r="O3286" t="str">
            <v xml:space="preserve"> </v>
          </cell>
          <cell r="P3286">
            <v>0</v>
          </cell>
          <cell r="Q3286">
            <v>0</v>
          </cell>
          <cell r="R3286" t="str">
            <v xml:space="preserve"> </v>
          </cell>
          <cell r="S3286" t="str">
            <v xml:space="preserve"> </v>
          </cell>
        </row>
        <row r="3287">
          <cell r="B3287">
            <v>402030</v>
          </cell>
          <cell r="C3287" t="str">
            <v>Interm Care RevBlue Cross HMO</v>
          </cell>
          <cell r="D3287" t="str">
            <v>Interm Car</v>
          </cell>
          <cell r="E3287">
            <v>367</v>
          </cell>
          <cell r="F3287" t="str">
            <v>A</v>
          </cell>
          <cell r="G3287" t="str">
            <v>R</v>
          </cell>
          <cell r="H3287" t="str">
            <v>N</v>
          </cell>
          <cell r="I3287" t="str">
            <v>NI</v>
          </cell>
          <cell r="J3287">
            <v>0</v>
          </cell>
          <cell r="K3287">
            <v>0</v>
          </cell>
          <cell r="L3287" t="str">
            <v>Inpatient Revenue</v>
          </cell>
          <cell r="M3287" t="str">
            <v xml:space="preserve"> </v>
          </cell>
          <cell r="N3287">
            <v>0</v>
          </cell>
          <cell r="O3287" t="str">
            <v xml:space="preserve"> </v>
          </cell>
          <cell r="P3287">
            <v>0</v>
          </cell>
          <cell r="Q3287">
            <v>0</v>
          </cell>
          <cell r="R3287" t="str">
            <v xml:space="preserve"> </v>
          </cell>
          <cell r="S3287" t="str">
            <v xml:space="preserve"> </v>
          </cell>
        </row>
        <row r="3288">
          <cell r="B3288">
            <v>402031</v>
          </cell>
          <cell r="C3288" t="str">
            <v>Intrmdt Care Revenue BCrossPPO</v>
          </cell>
          <cell r="D3288" t="str">
            <v>Intrmdt Ca</v>
          </cell>
          <cell r="E3288">
            <v>367</v>
          </cell>
          <cell r="F3288" t="str">
            <v>A</v>
          </cell>
          <cell r="G3288" t="str">
            <v>R</v>
          </cell>
          <cell r="H3288" t="str">
            <v>N</v>
          </cell>
          <cell r="I3288" t="str">
            <v>NI</v>
          </cell>
          <cell r="J3288">
            <v>0</v>
          </cell>
          <cell r="K3288">
            <v>0</v>
          </cell>
          <cell r="L3288" t="str">
            <v>Inpatient Revenue</v>
          </cell>
          <cell r="M3288" t="str">
            <v xml:space="preserve"> </v>
          </cell>
          <cell r="N3288">
            <v>0</v>
          </cell>
          <cell r="O3288" t="str">
            <v xml:space="preserve"> </v>
          </cell>
          <cell r="P3288">
            <v>0</v>
          </cell>
          <cell r="Q3288">
            <v>0</v>
          </cell>
          <cell r="R3288" t="str">
            <v xml:space="preserve"> </v>
          </cell>
          <cell r="S3288" t="str">
            <v xml:space="preserve"> </v>
          </cell>
        </row>
        <row r="3289">
          <cell r="B3289">
            <v>402035</v>
          </cell>
          <cell r="C3289" t="str">
            <v>Interm Care RevCommercial</v>
          </cell>
          <cell r="D3289" t="str">
            <v>Interm Car</v>
          </cell>
          <cell r="E3289">
            <v>367</v>
          </cell>
          <cell r="F3289" t="str">
            <v>A</v>
          </cell>
          <cell r="G3289" t="str">
            <v>R</v>
          </cell>
          <cell r="H3289" t="str">
            <v>N</v>
          </cell>
          <cell r="I3289" t="str">
            <v>NI</v>
          </cell>
          <cell r="J3289">
            <v>0</v>
          </cell>
          <cell r="K3289">
            <v>0</v>
          </cell>
          <cell r="L3289" t="str">
            <v>Inpatient Revenue</v>
          </cell>
          <cell r="M3289" t="str">
            <v xml:space="preserve"> </v>
          </cell>
          <cell r="N3289">
            <v>0</v>
          </cell>
          <cell r="O3289" t="str">
            <v xml:space="preserve"> </v>
          </cell>
          <cell r="P3289">
            <v>0</v>
          </cell>
          <cell r="Q3289">
            <v>0</v>
          </cell>
          <cell r="R3289" t="str">
            <v xml:space="preserve"> </v>
          </cell>
          <cell r="S3289" t="str">
            <v xml:space="preserve"> </v>
          </cell>
        </row>
        <row r="3290">
          <cell r="B3290">
            <v>402036</v>
          </cell>
          <cell r="C3290" t="str">
            <v>Intrmdt Car Rev CmrclMgdCar</v>
          </cell>
          <cell r="D3290" t="str">
            <v>Intrmdt Ca</v>
          </cell>
          <cell r="E3290">
            <v>367</v>
          </cell>
          <cell r="F3290" t="str">
            <v>A</v>
          </cell>
          <cell r="G3290" t="str">
            <v>R</v>
          </cell>
          <cell r="H3290" t="str">
            <v>N</v>
          </cell>
          <cell r="I3290" t="str">
            <v>NI</v>
          </cell>
          <cell r="J3290">
            <v>0</v>
          </cell>
          <cell r="K3290">
            <v>0</v>
          </cell>
          <cell r="L3290" t="str">
            <v>Inpatient Revenue</v>
          </cell>
          <cell r="M3290" t="str">
            <v xml:space="preserve"> </v>
          </cell>
          <cell r="N3290">
            <v>0</v>
          </cell>
          <cell r="O3290" t="str">
            <v xml:space="preserve"> </v>
          </cell>
          <cell r="P3290">
            <v>0</v>
          </cell>
          <cell r="Q3290">
            <v>0</v>
          </cell>
          <cell r="R3290" t="str">
            <v xml:space="preserve"> </v>
          </cell>
          <cell r="S3290" t="str">
            <v xml:space="preserve"> </v>
          </cell>
        </row>
        <row r="3291">
          <cell r="B3291">
            <v>402037</v>
          </cell>
          <cell r="C3291" t="str">
            <v>Intrmdt CarRevChrtyCarPndngApl</v>
          </cell>
          <cell r="D3291" t="str">
            <v>Intrmdt Ca</v>
          </cell>
          <cell r="E3291">
            <v>367</v>
          </cell>
          <cell r="F3291" t="str">
            <v>A</v>
          </cell>
          <cell r="G3291" t="str">
            <v>R</v>
          </cell>
          <cell r="H3291" t="str">
            <v>N</v>
          </cell>
          <cell r="I3291" t="str">
            <v>NI</v>
          </cell>
          <cell r="J3291">
            <v>0</v>
          </cell>
          <cell r="K3291">
            <v>0</v>
          </cell>
          <cell r="L3291" t="str">
            <v>Inpatient Revenue</v>
          </cell>
          <cell r="M3291" t="str">
            <v xml:space="preserve"> </v>
          </cell>
          <cell r="N3291">
            <v>0</v>
          </cell>
          <cell r="O3291" t="str">
            <v xml:space="preserve"> </v>
          </cell>
          <cell r="P3291">
            <v>0</v>
          </cell>
          <cell r="Q3291">
            <v>0</v>
          </cell>
          <cell r="R3291" t="str">
            <v xml:space="preserve"> </v>
          </cell>
          <cell r="S3291" t="str">
            <v xml:space="preserve"> </v>
          </cell>
        </row>
        <row r="3292">
          <cell r="B3292">
            <v>402040</v>
          </cell>
          <cell r="C3292" t="str">
            <v>Interm Care RevSelfPay Primary</v>
          </cell>
          <cell r="D3292" t="str">
            <v>Interm Car</v>
          </cell>
          <cell r="E3292">
            <v>367</v>
          </cell>
          <cell r="F3292" t="str">
            <v>A</v>
          </cell>
          <cell r="G3292" t="str">
            <v>R</v>
          </cell>
          <cell r="H3292" t="str">
            <v>N</v>
          </cell>
          <cell r="I3292" t="str">
            <v>NI</v>
          </cell>
          <cell r="J3292">
            <v>0</v>
          </cell>
          <cell r="K3292">
            <v>0</v>
          </cell>
          <cell r="L3292" t="str">
            <v>Inpatient Revenue</v>
          </cell>
          <cell r="M3292" t="str">
            <v xml:space="preserve"> </v>
          </cell>
          <cell r="N3292">
            <v>0</v>
          </cell>
          <cell r="O3292" t="str">
            <v xml:space="preserve"> </v>
          </cell>
          <cell r="P3292">
            <v>0</v>
          </cell>
          <cell r="Q3292">
            <v>0</v>
          </cell>
          <cell r="R3292" t="str">
            <v xml:space="preserve"> </v>
          </cell>
          <cell r="S3292" t="str">
            <v xml:space="preserve"> </v>
          </cell>
        </row>
        <row r="3293">
          <cell r="B3293">
            <v>402041</v>
          </cell>
          <cell r="C3293" t="str">
            <v>Intrmdt Car Rev SlfPyScndry</v>
          </cell>
          <cell r="D3293" t="str">
            <v>Intrmdt Ca</v>
          </cell>
          <cell r="E3293">
            <v>367</v>
          </cell>
          <cell r="F3293" t="str">
            <v>A</v>
          </cell>
          <cell r="G3293" t="str">
            <v>R</v>
          </cell>
          <cell r="H3293" t="str">
            <v>N</v>
          </cell>
          <cell r="I3293" t="str">
            <v>NI</v>
          </cell>
          <cell r="J3293">
            <v>0</v>
          </cell>
          <cell r="K3293">
            <v>0</v>
          </cell>
          <cell r="L3293" t="str">
            <v>Inpatient Revenue</v>
          </cell>
          <cell r="M3293" t="str">
            <v xml:space="preserve"> </v>
          </cell>
          <cell r="N3293">
            <v>0</v>
          </cell>
          <cell r="O3293" t="str">
            <v xml:space="preserve"> </v>
          </cell>
          <cell r="P3293">
            <v>0</v>
          </cell>
          <cell r="Q3293">
            <v>0</v>
          </cell>
          <cell r="R3293" t="str">
            <v xml:space="preserve"> </v>
          </cell>
          <cell r="S3293" t="str">
            <v xml:space="preserve"> </v>
          </cell>
        </row>
        <row r="3294">
          <cell r="B3294">
            <v>402042</v>
          </cell>
          <cell r="C3294" t="str">
            <v>Intrmdt Car Rev CptnRskBsdPyrs</v>
          </cell>
          <cell r="D3294" t="str">
            <v>Intrmdt Ca</v>
          </cell>
          <cell r="E3294">
            <v>367</v>
          </cell>
          <cell r="F3294" t="str">
            <v>A</v>
          </cell>
          <cell r="G3294" t="str">
            <v>R</v>
          </cell>
          <cell r="H3294" t="str">
            <v>N</v>
          </cell>
          <cell r="I3294" t="str">
            <v>NI</v>
          </cell>
          <cell r="J3294">
            <v>0</v>
          </cell>
          <cell r="K3294">
            <v>0</v>
          </cell>
          <cell r="L3294" t="str">
            <v>Inpatient Revenue</v>
          </cell>
          <cell r="M3294" t="str">
            <v xml:space="preserve"> </v>
          </cell>
          <cell r="N3294">
            <v>0</v>
          </cell>
          <cell r="O3294" t="str">
            <v xml:space="preserve"> </v>
          </cell>
          <cell r="P3294">
            <v>0</v>
          </cell>
          <cell r="Q3294">
            <v>0</v>
          </cell>
          <cell r="R3294" t="str">
            <v xml:space="preserve"> </v>
          </cell>
          <cell r="S3294" t="str">
            <v xml:space="preserve"> </v>
          </cell>
        </row>
        <row r="3295">
          <cell r="B3295">
            <v>402045</v>
          </cell>
          <cell r="C3295" t="str">
            <v>Intermediate Care RevCharity</v>
          </cell>
          <cell r="D3295" t="str">
            <v>Intermedia</v>
          </cell>
          <cell r="E3295">
            <v>367</v>
          </cell>
          <cell r="F3295" t="str">
            <v>A</v>
          </cell>
          <cell r="G3295" t="str">
            <v>R</v>
          </cell>
          <cell r="H3295" t="str">
            <v>N</v>
          </cell>
          <cell r="I3295" t="str">
            <v>NI</v>
          </cell>
          <cell r="J3295">
            <v>0</v>
          </cell>
          <cell r="K3295">
            <v>0</v>
          </cell>
          <cell r="L3295" t="str">
            <v>Inpatient Revenue</v>
          </cell>
          <cell r="M3295" t="str">
            <v xml:space="preserve"> </v>
          </cell>
          <cell r="N3295">
            <v>0</v>
          </cell>
          <cell r="O3295" t="str">
            <v xml:space="preserve"> </v>
          </cell>
          <cell r="P3295">
            <v>0</v>
          </cell>
          <cell r="Q3295">
            <v>0</v>
          </cell>
          <cell r="R3295" t="str">
            <v xml:space="preserve"> </v>
          </cell>
          <cell r="S3295" t="str">
            <v xml:space="preserve"> </v>
          </cell>
        </row>
        <row r="3296">
          <cell r="B3296">
            <v>402050</v>
          </cell>
          <cell r="C3296" t="str">
            <v>Intermediate Care RevenueOther</v>
          </cell>
          <cell r="D3296" t="str">
            <v>Intermedia</v>
          </cell>
          <cell r="E3296">
            <v>367</v>
          </cell>
          <cell r="F3296" t="str">
            <v>A</v>
          </cell>
          <cell r="G3296" t="str">
            <v>R</v>
          </cell>
          <cell r="H3296" t="str">
            <v>N</v>
          </cell>
          <cell r="I3296" t="str">
            <v>NI</v>
          </cell>
          <cell r="J3296">
            <v>0</v>
          </cell>
          <cell r="K3296">
            <v>0</v>
          </cell>
          <cell r="L3296" t="str">
            <v>Inpatient Revenue</v>
          </cell>
          <cell r="M3296" t="str">
            <v xml:space="preserve"> </v>
          </cell>
          <cell r="N3296">
            <v>0</v>
          </cell>
          <cell r="O3296" t="str">
            <v xml:space="preserve"> </v>
          </cell>
          <cell r="P3296">
            <v>0</v>
          </cell>
          <cell r="Q3296">
            <v>0</v>
          </cell>
          <cell r="R3296" t="str">
            <v xml:space="preserve"> </v>
          </cell>
          <cell r="S3296" t="str">
            <v xml:space="preserve"> </v>
          </cell>
        </row>
        <row r="3297">
          <cell r="B3297">
            <v>402055</v>
          </cell>
          <cell r="C3297" t="str">
            <v>IntermedCareRevOthrNonHospBill</v>
          </cell>
          <cell r="D3297" t="str">
            <v>IntermedCa</v>
          </cell>
          <cell r="E3297">
            <v>367</v>
          </cell>
          <cell r="F3297" t="str">
            <v>A</v>
          </cell>
          <cell r="G3297" t="str">
            <v>R</v>
          </cell>
          <cell r="H3297" t="str">
            <v>N</v>
          </cell>
          <cell r="I3297" t="str">
            <v>NI</v>
          </cell>
          <cell r="J3297">
            <v>0</v>
          </cell>
          <cell r="K3297">
            <v>0</v>
          </cell>
          <cell r="L3297" t="str">
            <v>Inpatient Revenue</v>
          </cell>
          <cell r="M3297" t="str">
            <v xml:space="preserve"> </v>
          </cell>
          <cell r="N3297">
            <v>0</v>
          </cell>
          <cell r="O3297" t="str">
            <v xml:space="preserve"> </v>
          </cell>
          <cell r="P3297">
            <v>0</v>
          </cell>
          <cell r="Q3297">
            <v>0</v>
          </cell>
          <cell r="R3297" t="str">
            <v xml:space="preserve"> </v>
          </cell>
          <cell r="S3297" t="str">
            <v xml:space="preserve"> </v>
          </cell>
        </row>
        <row r="3298">
          <cell r="B3298">
            <v>402060</v>
          </cell>
          <cell r="C3298" t="str">
            <v>Interm Care RevDomestic Claims</v>
          </cell>
          <cell r="D3298" t="str">
            <v>Interm Car</v>
          </cell>
          <cell r="E3298">
            <v>367</v>
          </cell>
          <cell r="F3298" t="str">
            <v>A</v>
          </cell>
          <cell r="G3298" t="str">
            <v>R</v>
          </cell>
          <cell r="H3298" t="str">
            <v>N</v>
          </cell>
          <cell r="I3298" t="str">
            <v>NI</v>
          </cell>
          <cell r="J3298">
            <v>0</v>
          </cell>
          <cell r="K3298">
            <v>0</v>
          </cell>
          <cell r="L3298" t="str">
            <v>Inpatient Revenue</v>
          </cell>
          <cell r="M3298" t="str">
            <v xml:space="preserve"> </v>
          </cell>
          <cell r="N3298">
            <v>0</v>
          </cell>
          <cell r="O3298" t="str">
            <v xml:space="preserve"> </v>
          </cell>
          <cell r="P3298">
            <v>0</v>
          </cell>
          <cell r="Q3298">
            <v>0</v>
          </cell>
          <cell r="R3298" t="str">
            <v xml:space="preserve"> </v>
          </cell>
          <cell r="S3298" t="str">
            <v xml:space="preserve"> </v>
          </cell>
        </row>
        <row r="3299">
          <cell r="B3299">
            <v>403000</v>
          </cell>
          <cell r="C3299" t="str">
            <v>IP Route Rev MedMedicare Trad</v>
          </cell>
          <cell r="D3299" t="str">
            <v>IP Route R</v>
          </cell>
          <cell r="E3299">
            <v>367</v>
          </cell>
          <cell r="F3299" t="str">
            <v>A</v>
          </cell>
          <cell r="G3299" t="str">
            <v>R</v>
          </cell>
          <cell r="H3299" t="str">
            <v>N</v>
          </cell>
          <cell r="I3299" t="str">
            <v>NI</v>
          </cell>
          <cell r="J3299">
            <v>0</v>
          </cell>
          <cell r="K3299">
            <v>0</v>
          </cell>
          <cell r="L3299" t="str">
            <v>Inpatient Revenue</v>
          </cell>
          <cell r="M3299" t="str">
            <v xml:space="preserve"> </v>
          </cell>
          <cell r="N3299">
            <v>0</v>
          </cell>
          <cell r="O3299" t="str">
            <v xml:space="preserve"> </v>
          </cell>
          <cell r="P3299">
            <v>0</v>
          </cell>
          <cell r="Q3299">
            <v>0</v>
          </cell>
          <cell r="R3299" t="str">
            <v xml:space="preserve"> </v>
          </cell>
          <cell r="S3299" t="str">
            <v xml:space="preserve"> </v>
          </cell>
        </row>
        <row r="3300">
          <cell r="B3300">
            <v>403005</v>
          </cell>
          <cell r="C3300" t="str">
            <v>IPRouteRevMedMedicareMdgCare</v>
          </cell>
          <cell r="D3300" t="str">
            <v>IPRouteRev</v>
          </cell>
          <cell r="E3300">
            <v>367</v>
          </cell>
          <cell r="F3300" t="str">
            <v>A</v>
          </cell>
          <cell r="G3300" t="str">
            <v>R</v>
          </cell>
          <cell r="H3300" t="str">
            <v>N</v>
          </cell>
          <cell r="I3300" t="str">
            <v>NI</v>
          </cell>
          <cell r="J3300">
            <v>0</v>
          </cell>
          <cell r="K3300">
            <v>0</v>
          </cell>
          <cell r="L3300" t="str">
            <v>Inpatient Revenue</v>
          </cell>
          <cell r="M3300" t="str">
            <v xml:space="preserve"> </v>
          </cell>
          <cell r="N3300">
            <v>0</v>
          </cell>
          <cell r="O3300" t="str">
            <v xml:space="preserve"> </v>
          </cell>
          <cell r="P3300">
            <v>0</v>
          </cell>
          <cell r="Q3300">
            <v>0</v>
          </cell>
          <cell r="R3300" t="str">
            <v xml:space="preserve"> </v>
          </cell>
          <cell r="S3300" t="str">
            <v xml:space="preserve"> </v>
          </cell>
        </row>
        <row r="3301">
          <cell r="B3301">
            <v>403010</v>
          </cell>
          <cell r="C3301" t="str">
            <v>IP Route Rev MedMedicaid Trad</v>
          </cell>
          <cell r="D3301" t="str">
            <v>IP Route R</v>
          </cell>
          <cell r="E3301">
            <v>367</v>
          </cell>
          <cell r="F3301" t="str">
            <v>A</v>
          </cell>
          <cell r="G3301" t="str">
            <v>R</v>
          </cell>
          <cell r="H3301" t="str">
            <v>N</v>
          </cell>
          <cell r="I3301" t="str">
            <v>NI</v>
          </cell>
          <cell r="J3301">
            <v>0</v>
          </cell>
          <cell r="K3301">
            <v>0</v>
          </cell>
          <cell r="L3301" t="str">
            <v>Inpatient Revenue</v>
          </cell>
          <cell r="M3301" t="str">
            <v xml:space="preserve"> </v>
          </cell>
          <cell r="N3301">
            <v>0</v>
          </cell>
          <cell r="O3301" t="str">
            <v xml:space="preserve"> </v>
          </cell>
          <cell r="P3301">
            <v>0</v>
          </cell>
          <cell r="Q3301">
            <v>0</v>
          </cell>
          <cell r="R3301" t="str">
            <v xml:space="preserve"> </v>
          </cell>
          <cell r="S3301" t="str">
            <v xml:space="preserve"> </v>
          </cell>
        </row>
        <row r="3302">
          <cell r="B3302">
            <v>403015</v>
          </cell>
          <cell r="C3302" t="str">
            <v>IPRouteRevMedMedicaidMdgCare</v>
          </cell>
          <cell r="D3302" t="str">
            <v>IPRouteRev</v>
          </cell>
          <cell r="E3302">
            <v>367</v>
          </cell>
          <cell r="F3302" t="str">
            <v>A</v>
          </cell>
          <cell r="G3302" t="str">
            <v>R</v>
          </cell>
          <cell r="H3302" t="str">
            <v>N</v>
          </cell>
          <cell r="I3302" t="str">
            <v>NI</v>
          </cell>
          <cell r="J3302">
            <v>0</v>
          </cell>
          <cell r="K3302">
            <v>0</v>
          </cell>
          <cell r="L3302" t="str">
            <v>Inpatient Revenue</v>
          </cell>
          <cell r="M3302" t="str">
            <v xml:space="preserve"> </v>
          </cell>
          <cell r="N3302">
            <v>0</v>
          </cell>
          <cell r="O3302" t="str">
            <v xml:space="preserve"> </v>
          </cell>
          <cell r="P3302">
            <v>0</v>
          </cell>
          <cell r="Q3302">
            <v>0</v>
          </cell>
          <cell r="R3302" t="str">
            <v xml:space="preserve"> </v>
          </cell>
          <cell r="S3302" t="str">
            <v xml:space="preserve"> </v>
          </cell>
        </row>
        <row r="3303">
          <cell r="B3303">
            <v>403016</v>
          </cell>
          <cell r="C3303" t="str">
            <v>IP Route Rev MedMedicaid Pendg</v>
          </cell>
          <cell r="D3303" t="str">
            <v>IP Route R</v>
          </cell>
          <cell r="E3303">
            <v>367</v>
          </cell>
          <cell r="F3303" t="str">
            <v>A</v>
          </cell>
          <cell r="G3303" t="str">
            <v>R</v>
          </cell>
          <cell r="H3303" t="str">
            <v>N</v>
          </cell>
          <cell r="I3303" t="str">
            <v>NI</v>
          </cell>
          <cell r="J3303">
            <v>0</v>
          </cell>
          <cell r="K3303">
            <v>0</v>
          </cell>
          <cell r="L3303" t="str">
            <v>Inpatient Revenue</v>
          </cell>
          <cell r="M3303" t="str">
            <v xml:space="preserve"> </v>
          </cell>
          <cell r="N3303">
            <v>0</v>
          </cell>
          <cell r="O3303" t="str">
            <v xml:space="preserve"> </v>
          </cell>
          <cell r="P3303">
            <v>0</v>
          </cell>
          <cell r="Q3303">
            <v>0</v>
          </cell>
          <cell r="R3303" t="str">
            <v xml:space="preserve"> </v>
          </cell>
          <cell r="S3303" t="str">
            <v xml:space="preserve"> </v>
          </cell>
        </row>
        <row r="3304">
          <cell r="B3304">
            <v>403020</v>
          </cell>
          <cell r="C3304" t="str">
            <v>IP Routine Rev MedHMOPPO</v>
          </cell>
          <cell r="D3304" t="str">
            <v>IP Routine</v>
          </cell>
          <cell r="E3304">
            <v>367</v>
          </cell>
          <cell r="F3304" t="str">
            <v>A</v>
          </cell>
          <cell r="G3304" t="str">
            <v>R</v>
          </cell>
          <cell r="H3304" t="str">
            <v>N</v>
          </cell>
          <cell r="I3304" t="str">
            <v>NI</v>
          </cell>
          <cell r="J3304">
            <v>0</v>
          </cell>
          <cell r="K3304">
            <v>0</v>
          </cell>
          <cell r="L3304" t="str">
            <v>Inpatient Revenue</v>
          </cell>
          <cell r="M3304" t="str">
            <v xml:space="preserve"> </v>
          </cell>
          <cell r="N3304">
            <v>0</v>
          </cell>
          <cell r="O3304" t="str">
            <v xml:space="preserve"> </v>
          </cell>
          <cell r="P3304">
            <v>0</v>
          </cell>
          <cell r="Q3304">
            <v>0</v>
          </cell>
          <cell r="R3304" t="str">
            <v xml:space="preserve"> </v>
          </cell>
          <cell r="S3304" t="str">
            <v xml:space="preserve"> </v>
          </cell>
        </row>
        <row r="3305">
          <cell r="B3305">
            <v>403025</v>
          </cell>
          <cell r="C3305" t="str">
            <v>IPRouteRevMedBlueCrossTrad</v>
          </cell>
          <cell r="D3305" t="str">
            <v>IPRouteRev</v>
          </cell>
          <cell r="E3305">
            <v>367</v>
          </cell>
          <cell r="F3305" t="str">
            <v>A</v>
          </cell>
          <cell r="G3305" t="str">
            <v>R</v>
          </cell>
          <cell r="H3305" t="str">
            <v>N</v>
          </cell>
          <cell r="I3305" t="str">
            <v>NI</v>
          </cell>
          <cell r="J3305">
            <v>0</v>
          </cell>
          <cell r="K3305">
            <v>0</v>
          </cell>
          <cell r="L3305" t="str">
            <v>Inpatient Revenue</v>
          </cell>
          <cell r="M3305" t="str">
            <v xml:space="preserve"> </v>
          </cell>
          <cell r="N3305">
            <v>0</v>
          </cell>
          <cell r="O3305" t="str">
            <v xml:space="preserve"> </v>
          </cell>
          <cell r="P3305">
            <v>0</v>
          </cell>
          <cell r="Q3305">
            <v>0</v>
          </cell>
          <cell r="R3305" t="str">
            <v xml:space="preserve"> </v>
          </cell>
          <cell r="S3305" t="str">
            <v xml:space="preserve"> </v>
          </cell>
        </row>
        <row r="3306">
          <cell r="B3306">
            <v>403030</v>
          </cell>
          <cell r="C3306" t="str">
            <v>IP Route Rev MedBlue Cross HMO</v>
          </cell>
          <cell r="D3306" t="str">
            <v>IP Route R</v>
          </cell>
          <cell r="E3306">
            <v>367</v>
          </cell>
          <cell r="F3306" t="str">
            <v>A</v>
          </cell>
          <cell r="G3306" t="str">
            <v>R</v>
          </cell>
          <cell r="H3306" t="str">
            <v>N</v>
          </cell>
          <cell r="I3306" t="str">
            <v>NI</v>
          </cell>
          <cell r="J3306">
            <v>0</v>
          </cell>
          <cell r="K3306">
            <v>0</v>
          </cell>
          <cell r="L3306" t="str">
            <v>Inpatient Revenue</v>
          </cell>
          <cell r="M3306" t="str">
            <v xml:space="preserve"> </v>
          </cell>
          <cell r="N3306">
            <v>0</v>
          </cell>
          <cell r="O3306" t="str">
            <v xml:space="preserve"> </v>
          </cell>
          <cell r="P3306">
            <v>0</v>
          </cell>
          <cell r="Q3306">
            <v>0</v>
          </cell>
          <cell r="R3306" t="str">
            <v xml:space="preserve"> </v>
          </cell>
          <cell r="S3306" t="str">
            <v xml:space="preserve"> </v>
          </cell>
        </row>
        <row r="3307">
          <cell r="B3307">
            <v>403031</v>
          </cell>
          <cell r="C3307" t="str">
            <v>IP Rtne Revenue Med BCrossPPO</v>
          </cell>
          <cell r="D3307" t="str">
            <v>IP Rtne Re</v>
          </cell>
          <cell r="E3307">
            <v>367</v>
          </cell>
          <cell r="F3307" t="str">
            <v>A</v>
          </cell>
          <cell r="G3307" t="str">
            <v>R</v>
          </cell>
          <cell r="H3307" t="str">
            <v>N</v>
          </cell>
          <cell r="I3307" t="str">
            <v>NI</v>
          </cell>
          <cell r="J3307">
            <v>0</v>
          </cell>
          <cell r="K3307">
            <v>0</v>
          </cell>
          <cell r="L3307" t="str">
            <v>Inpatient Revenue</v>
          </cell>
          <cell r="M3307" t="str">
            <v xml:space="preserve"> </v>
          </cell>
          <cell r="N3307">
            <v>0</v>
          </cell>
          <cell r="O3307" t="str">
            <v xml:space="preserve"> </v>
          </cell>
          <cell r="P3307">
            <v>0</v>
          </cell>
          <cell r="Q3307">
            <v>0</v>
          </cell>
          <cell r="R3307" t="str">
            <v xml:space="preserve"> </v>
          </cell>
          <cell r="S3307" t="str">
            <v xml:space="preserve"> </v>
          </cell>
        </row>
        <row r="3308">
          <cell r="B3308">
            <v>403035</v>
          </cell>
          <cell r="C3308" t="str">
            <v>IP Routine Rev MedCommercial</v>
          </cell>
          <cell r="D3308" t="str">
            <v>IP Routine</v>
          </cell>
          <cell r="E3308">
            <v>367</v>
          </cell>
          <cell r="F3308" t="str">
            <v>A</v>
          </cell>
          <cell r="G3308" t="str">
            <v>R</v>
          </cell>
          <cell r="H3308" t="str">
            <v>N</v>
          </cell>
          <cell r="I3308" t="str">
            <v>NI</v>
          </cell>
          <cell r="J3308">
            <v>0</v>
          </cell>
          <cell r="K3308">
            <v>0</v>
          </cell>
          <cell r="L3308" t="str">
            <v>Inpatient Revenue</v>
          </cell>
          <cell r="M3308" t="str">
            <v xml:space="preserve"> </v>
          </cell>
          <cell r="N3308">
            <v>0</v>
          </cell>
          <cell r="O3308" t="str">
            <v xml:space="preserve"> </v>
          </cell>
          <cell r="P3308">
            <v>0</v>
          </cell>
          <cell r="Q3308">
            <v>0</v>
          </cell>
          <cell r="R3308" t="str">
            <v xml:space="preserve"> </v>
          </cell>
          <cell r="S3308" t="str">
            <v xml:space="preserve"> </v>
          </cell>
        </row>
        <row r="3309">
          <cell r="B3309">
            <v>403036</v>
          </cell>
          <cell r="C3309" t="str">
            <v>IP Rtne Rev Med CmrclMgdCar</v>
          </cell>
          <cell r="D3309" t="str">
            <v>IP Rtne Re</v>
          </cell>
          <cell r="E3309">
            <v>367</v>
          </cell>
          <cell r="F3309" t="str">
            <v>A</v>
          </cell>
          <cell r="G3309" t="str">
            <v>R</v>
          </cell>
          <cell r="H3309" t="str">
            <v>N</v>
          </cell>
          <cell r="I3309" t="str">
            <v>NI</v>
          </cell>
          <cell r="J3309">
            <v>0</v>
          </cell>
          <cell r="K3309">
            <v>0</v>
          </cell>
          <cell r="L3309" t="str">
            <v>Inpatient Revenue</v>
          </cell>
          <cell r="M3309" t="str">
            <v xml:space="preserve"> </v>
          </cell>
          <cell r="N3309">
            <v>0</v>
          </cell>
          <cell r="O3309" t="str">
            <v xml:space="preserve"> </v>
          </cell>
          <cell r="P3309">
            <v>0</v>
          </cell>
          <cell r="Q3309">
            <v>0</v>
          </cell>
          <cell r="R3309" t="str">
            <v xml:space="preserve"> </v>
          </cell>
          <cell r="S3309" t="str">
            <v xml:space="preserve"> </v>
          </cell>
        </row>
        <row r="3310">
          <cell r="B3310">
            <v>403037</v>
          </cell>
          <cell r="C3310" t="str">
            <v>IP RtneRevMedChrtyCarPndngAplc</v>
          </cell>
          <cell r="D3310" t="str">
            <v>IP RtneRev</v>
          </cell>
          <cell r="E3310">
            <v>367</v>
          </cell>
          <cell r="F3310" t="str">
            <v>A</v>
          </cell>
          <cell r="G3310" t="str">
            <v>R</v>
          </cell>
          <cell r="H3310" t="str">
            <v>N</v>
          </cell>
          <cell r="I3310" t="str">
            <v>NI</v>
          </cell>
          <cell r="J3310">
            <v>0</v>
          </cell>
          <cell r="K3310">
            <v>0</v>
          </cell>
          <cell r="L3310" t="str">
            <v>Inpatient Revenue</v>
          </cell>
          <cell r="M3310" t="str">
            <v xml:space="preserve"> </v>
          </cell>
          <cell r="N3310">
            <v>0</v>
          </cell>
          <cell r="O3310" t="str">
            <v xml:space="preserve"> </v>
          </cell>
          <cell r="P3310">
            <v>0</v>
          </cell>
          <cell r="Q3310">
            <v>0</v>
          </cell>
          <cell r="R3310" t="str">
            <v xml:space="preserve"> </v>
          </cell>
          <cell r="S3310" t="str">
            <v xml:space="preserve"> </v>
          </cell>
        </row>
        <row r="3311">
          <cell r="B3311">
            <v>403040</v>
          </cell>
          <cell r="C3311" t="str">
            <v>IPRouteRevMedSelfPayPrimary</v>
          </cell>
          <cell r="D3311" t="str">
            <v>IPRouteRev</v>
          </cell>
          <cell r="E3311">
            <v>367</v>
          </cell>
          <cell r="F3311" t="str">
            <v>A</v>
          </cell>
          <cell r="G3311" t="str">
            <v>R</v>
          </cell>
          <cell r="H3311" t="str">
            <v>N</v>
          </cell>
          <cell r="I3311" t="str">
            <v>NI</v>
          </cell>
          <cell r="J3311">
            <v>0</v>
          </cell>
          <cell r="K3311">
            <v>0</v>
          </cell>
          <cell r="L3311" t="str">
            <v>Inpatient Revenue</v>
          </cell>
          <cell r="M3311" t="str">
            <v xml:space="preserve"> </v>
          </cell>
          <cell r="N3311">
            <v>0</v>
          </cell>
          <cell r="O3311" t="str">
            <v xml:space="preserve"> </v>
          </cell>
          <cell r="P3311">
            <v>0</v>
          </cell>
          <cell r="Q3311">
            <v>0</v>
          </cell>
          <cell r="R3311" t="str">
            <v xml:space="preserve"> </v>
          </cell>
          <cell r="S3311" t="str">
            <v xml:space="preserve"> </v>
          </cell>
        </row>
        <row r="3312">
          <cell r="B3312">
            <v>403041</v>
          </cell>
          <cell r="C3312" t="str">
            <v>IP Rtne Rev Med SlfPyScndry</v>
          </cell>
          <cell r="D3312" t="str">
            <v>IP Rtne Re</v>
          </cell>
          <cell r="E3312">
            <v>367</v>
          </cell>
          <cell r="F3312" t="str">
            <v>A</v>
          </cell>
          <cell r="G3312" t="str">
            <v>R</v>
          </cell>
          <cell r="H3312" t="str">
            <v>N</v>
          </cell>
          <cell r="I3312" t="str">
            <v>NI</v>
          </cell>
          <cell r="J3312">
            <v>0</v>
          </cell>
          <cell r="K3312">
            <v>0</v>
          </cell>
          <cell r="L3312" t="str">
            <v>Inpatient Revenue</v>
          </cell>
          <cell r="M3312" t="str">
            <v xml:space="preserve"> </v>
          </cell>
          <cell r="N3312">
            <v>0</v>
          </cell>
          <cell r="O3312" t="str">
            <v xml:space="preserve"> </v>
          </cell>
          <cell r="P3312">
            <v>0</v>
          </cell>
          <cell r="Q3312">
            <v>0</v>
          </cell>
          <cell r="R3312" t="str">
            <v xml:space="preserve"> </v>
          </cell>
          <cell r="S3312" t="str">
            <v xml:space="preserve"> </v>
          </cell>
        </row>
        <row r="3313">
          <cell r="B3313">
            <v>403042</v>
          </cell>
          <cell r="C3313" t="str">
            <v>IP Rtne Rev Med CptnRskBsdPyrs</v>
          </cell>
          <cell r="D3313" t="str">
            <v>IP Rtne Re</v>
          </cell>
          <cell r="E3313">
            <v>367</v>
          </cell>
          <cell r="F3313" t="str">
            <v>A</v>
          </cell>
          <cell r="G3313" t="str">
            <v>R</v>
          </cell>
          <cell r="H3313" t="str">
            <v>N</v>
          </cell>
          <cell r="I3313" t="str">
            <v>NI</v>
          </cell>
          <cell r="J3313">
            <v>0</v>
          </cell>
          <cell r="K3313">
            <v>0</v>
          </cell>
          <cell r="L3313" t="str">
            <v>Inpatient Revenue</v>
          </cell>
          <cell r="M3313" t="str">
            <v xml:space="preserve"> </v>
          </cell>
          <cell r="N3313">
            <v>0</v>
          </cell>
          <cell r="O3313" t="str">
            <v xml:space="preserve"> </v>
          </cell>
          <cell r="P3313">
            <v>0</v>
          </cell>
          <cell r="Q3313">
            <v>0</v>
          </cell>
          <cell r="R3313" t="str">
            <v xml:space="preserve"> </v>
          </cell>
          <cell r="S3313" t="str">
            <v xml:space="preserve"> </v>
          </cell>
        </row>
        <row r="3314">
          <cell r="B3314">
            <v>403045</v>
          </cell>
          <cell r="C3314" t="str">
            <v>IP Routine Rev MedCharity</v>
          </cell>
          <cell r="D3314" t="str">
            <v>IP Routine</v>
          </cell>
          <cell r="E3314">
            <v>367</v>
          </cell>
          <cell r="F3314" t="str">
            <v>A</v>
          </cell>
          <cell r="G3314" t="str">
            <v>R</v>
          </cell>
          <cell r="H3314" t="str">
            <v>N</v>
          </cell>
          <cell r="I3314" t="str">
            <v>NI</v>
          </cell>
          <cell r="J3314">
            <v>0</v>
          </cell>
          <cell r="K3314">
            <v>0</v>
          </cell>
          <cell r="L3314" t="str">
            <v>Inpatient Revenue</v>
          </cell>
          <cell r="M3314" t="str">
            <v xml:space="preserve"> </v>
          </cell>
          <cell r="N3314">
            <v>0</v>
          </cell>
          <cell r="O3314" t="str">
            <v xml:space="preserve"> </v>
          </cell>
          <cell r="P3314">
            <v>0</v>
          </cell>
          <cell r="Q3314">
            <v>0</v>
          </cell>
          <cell r="R3314" t="str">
            <v xml:space="preserve"> </v>
          </cell>
          <cell r="S3314" t="str">
            <v xml:space="preserve"> </v>
          </cell>
        </row>
        <row r="3315">
          <cell r="B3315">
            <v>403050</v>
          </cell>
          <cell r="C3315" t="str">
            <v>IP Routine Rev MedOther</v>
          </cell>
          <cell r="D3315" t="str">
            <v>IP Routine</v>
          </cell>
          <cell r="E3315">
            <v>367</v>
          </cell>
          <cell r="F3315" t="str">
            <v>A</v>
          </cell>
          <cell r="G3315" t="str">
            <v>R</v>
          </cell>
          <cell r="H3315" t="str">
            <v>N</v>
          </cell>
          <cell r="I3315" t="str">
            <v>NI</v>
          </cell>
          <cell r="J3315">
            <v>0</v>
          </cell>
          <cell r="K3315">
            <v>0</v>
          </cell>
          <cell r="L3315" t="str">
            <v>Inpatient Revenue</v>
          </cell>
          <cell r="M3315" t="str">
            <v xml:space="preserve"> </v>
          </cell>
          <cell r="N3315">
            <v>0</v>
          </cell>
          <cell r="O3315" t="str">
            <v xml:space="preserve"> </v>
          </cell>
          <cell r="P3315">
            <v>0</v>
          </cell>
          <cell r="Q3315">
            <v>0</v>
          </cell>
          <cell r="R3315" t="str">
            <v xml:space="preserve"> </v>
          </cell>
          <cell r="S3315" t="str">
            <v xml:space="preserve"> </v>
          </cell>
        </row>
        <row r="3316">
          <cell r="B3316">
            <v>403055</v>
          </cell>
          <cell r="C3316" t="str">
            <v>IPRtnRevMedOthrNonHospBillSys</v>
          </cell>
          <cell r="D3316" t="str">
            <v>IPRtnRevMe</v>
          </cell>
          <cell r="E3316">
            <v>367</v>
          </cell>
          <cell r="F3316" t="str">
            <v>A</v>
          </cell>
          <cell r="G3316" t="str">
            <v>R</v>
          </cell>
          <cell r="H3316" t="str">
            <v>N</v>
          </cell>
          <cell r="I3316" t="str">
            <v>NI</v>
          </cell>
          <cell r="J3316">
            <v>0</v>
          </cell>
          <cell r="K3316">
            <v>0</v>
          </cell>
          <cell r="L3316" t="str">
            <v>Inpatient Revenue</v>
          </cell>
          <cell r="M3316" t="str">
            <v xml:space="preserve"> </v>
          </cell>
          <cell r="N3316">
            <v>0</v>
          </cell>
          <cell r="O3316" t="str">
            <v xml:space="preserve"> </v>
          </cell>
          <cell r="P3316">
            <v>0</v>
          </cell>
          <cell r="Q3316">
            <v>0</v>
          </cell>
          <cell r="R3316" t="str">
            <v xml:space="preserve"> </v>
          </cell>
          <cell r="S3316" t="str">
            <v xml:space="preserve"> </v>
          </cell>
        </row>
        <row r="3317">
          <cell r="B3317">
            <v>403060</v>
          </cell>
          <cell r="C3317" t="str">
            <v>IPRouteRevMedDomesticClaims</v>
          </cell>
          <cell r="D3317" t="str">
            <v>IPRouteRev</v>
          </cell>
          <cell r="E3317">
            <v>367</v>
          </cell>
          <cell r="F3317" t="str">
            <v>A</v>
          </cell>
          <cell r="G3317" t="str">
            <v>R</v>
          </cell>
          <cell r="H3317" t="str">
            <v>N</v>
          </cell>
          <cell r="I3317" t="str">
            <v>NI</v>
          </cell>
          <cell r="J3317">
            <v>0</v>
          </cell>
          <cell r="K3317">
            <v>0</v>
          </cell>
          <cell r="L3317" t="str">
            <v>Inpatient Revenue</v>
          </cell>
          <cell r="M3317" t="str">
            <v xml:space="preserve"> </v>
          </cell>
          <cell r="N3317">
            <v>0</v>
          </cell>
          <cell r="O3317" t="str">
            <v xml:space="preserve"> </v>
          </cell>
          <cell r="P3317">
            <v>0</v>
          </cell>
          <cell r="Q3317">
            <v>0</v>
          </cell>
          <cell r="R3317" t="str">
            <v xml:space="preserve"> </v>
          </cell>
          <cell r="S3317" t="str">
            <v xml:space="preserve"> </v>
          </cell>
        </row>
        <row r="3318">
          <cell r="B3318">
            <v>404000</v>
          </cell>
          <cell r="C3318" t="str">
            <v>Routine Rev MedMedicare Trad</v>
          </cell>
          <cell r="D3318" t="str">
            <v>Routine Re</v>
          </cell>
          <cell r="E3318">
            <v>367</v>
          </cell>
          <cell r="F3318" t="str">
            <v>A</v>
          </cell>
          <cell r="G3318" t="str">
            <v>R</v>
          </cell>
          <cell r="H3318" t="str">
            <v>N</v>
          </cell>
          <cell r="I3318" t="str">
            <v>NI</v>
          </cell>
          <cell r="J3318">
            <v>0</v>
          </cell>
          <cell r="K3318">
            <v>0</v>
          </cell>
          <cell r="L3318" t="str">
            <v>Inpatient Revenue</v>
          </cell>
          <cell r="M3318" t="str">
            <v xml:space="preserve"> </v>
          </cell>
          <cell r="N3318">
            <v>0</v>
          </cell>
          <cell r="O3318" t="str">
            <v xml:space="preserve"> </v>
          </cell>
          <cell r="P3318">
            <v>0</v>
          </cell>
          <cell r="Q3318">
            <v>0</v>
          </cell>
          <cell r="R3318" t="str">
            <v xml:space="preserve"> </v>
          </cell>
          <cell r="S3318" t="str">
            <v xml:space="preserve"> </v>
          </cell>
        </row>
        <row r="3319">
          <cell r="B3319">
            <v>404005</v>
          </cell>
          <cell r="C3319" t="str">
            <v>Route Rev MedMedicare MdgCare</v>
          </cell>
          <cell r="D3319" t="str">
            <v>Route Rev</v>
          </cell>
          <cell r="E3319">
            <v>367</v>
          </cell>
          <cell r="F3319" t="str">
            <v>A</v>
          </cell>
          <cell r="G3319" t="str">
            <v>R</v>
          </cell>
          <cell r="H3319" t="str">
            <v>N</v>
          </cell>
          <cell r="I3319" t="str">
            <v>NI</v>
          </cell>
          <cell r="J3319">
            <v>0</v>
          </cell>
          <cell r="K3319">
            <v>0</v>
          </cell>
          <cell r="L3319" t="str">
            <v>Inpatient Revenue</v>
          </cell>
          <cell r="M3319" t="str">
            <v xml:space="preserve"> </v>
          </cell>
          <cell r="N3319">
            <v>0</v>
          </cell>
          <cell r="O3319" t="str">
            <v xml:space="preserve"> </v>
          </cell>
          <cell r="P3319">
            <v>0</v>
          </cell>
          <cell r="Q3319">
            <v>0</v>
          </cell>
          <cell r="R3319" t="str">
            <v xml:space="preserve"> </v>
          </cell>
          <cell r="S3319" t="str">
            <v xml:space="preserve"> </v>
          </cell>
        </row>
        <row r="3320">
          <cell r="B3320">
            <v>404010</v>
          </cell>
          <cell r="C3320" t="str">
            <v>Routine Rev MedMedicaid Trad</v>
          </cell>
          <cell r="D3320" t="str">
            <v>Routine Re</v>
          </cell>
          <cell r="E3320">
            <v>367</v>
          </cell>
          <cell r="F3320" t="str">
            <v>A</v>
          </cell>
          <cell r="G3320" t="str">
            <v>R</v>
          </cell>
          <cell r="H3320" t="str">
            <v>N</v>
          </cell>
          <cell r="I3320" t="str">
            <v>NI</v>
          </cell>
          <cell r="J3320">
            <v>0</v>
          </cell>
          <cell r="K3320">
            <v>0</v>
          </cell>
          <cell r="L3320" t="str">
            <v>Inpatient Revenue</v>
          </cell>
          <cell r="M3320" t="str">
            <v xml:space="preserve"> </v>
          </cell>
          <cell r="N3320">
            <v>0</v>
          </cell>
          <cell r="O3320" t="str">
            <v xml:space="preserve"> </v>
          </cell>
          <cell r="P3320">
            <v>0</v>
          </cell>
          <cell r="Q3320">
            <v>0</v>
          </cell>
          <cell r="R3320" t="str">
            <v xml:space="preserve"> </v>
          </cell>
          <cell r="S3320" t="str">
            <v xml:space="preserve"> </v>
          </cell>
        </row>
        <row r="3321">
          <cell r="B3321">
            <v>404015</v>
          </cell>
          <cell r="C3321" t="str">
            <v>Route Rev MedMedicaid MdgCare</v>
          </cell>
          <cell r="D3321" t="str">
            <v>Route Rev</v>
          </cell>
          <cell r="E3321">
            <v>367</v>
          </cell>
          <cell r="F3321" t="str">
            <v>A</v>
          </cell>
          <cell r="G3321" t="str">
            <v>R</v>
          </cell>
          <cell r="H3321" t="str">
            <v>N</v>
          </cell>
          <cell r="I3321" t="str">
            <v>NI</v>
          </cell>
          <cell r="J3321">
            <v>0</v>
          </cell>
          <cell r="K3321">
            <v>0</v>
          </cell>
          <cell r="L3321" t="str">
            <v>Inpatient Revenue</v>
          </cell>
          <cell r="M3321" t="str">
            <v xml:space="preserve"> </v>
          </cell>
          <cell r="N3321">
            <v>0</v>
          </cell>
          <cell r="O3321" t="str">
            <v xml:space="preserve"> </v>
          </cell>
          <cell r="P3321">
            <v>0</v>
          </cell>
          <cell r="Q3321">
            <v>0</v>
          </cell>
          <cell r="R3321" t="str">
            <v xml:space="preserve"> </v>
          </cell>
          <cell r="S3321" t="str">
            <v xml:space="preserve"> </v>
          </cell>
        </row>
        <row r="3322">
          <cell r="B3322">
            <v>404016</v>
          </cell>
          <cell r="C3322" t="str">
            <v>RoutineRev MedMedicaid Pending</v>
          </cell>
          <cell r="D3322" t="str">
            <v>RoutineRev</v>
          </cell>
          <cell r="E3322">
            <v>367</v>
          </cell>
          <cell r="F3322" t="str">
            <v>A</v>
          </cell>
          <cell r="G3322" t="str">
            <v>R</v>
          </cell>
          <cell r="H3322" t="str">
            <v>N</v>
          </cell>
          <cell r="I3322" t="str">
            <v>NI</v>
          </cell>
          <cell r="J3322">
            <v>0</v>
          </cell>
          <cell r="K3322">
            <v>0</v>
          </cell>
          <cell r="L3322" t="str">
            <v>Inpatient Revenue</v>
          </cell>
          <cell r="M3322" t="str">
            <v xml:space="preserve"> </v>
          </cell>
          <cell r="N3322">
            <v>0</v>
          </cell>
          <cell r="O3322" t="str">
            <v xml:space="preserve"> </v>
          </cell>
          <cell r="P3322">
            <v>0</v>
          </cell>
          <cell r="Q3322">
            <v>0</v>
          </cell>
          <cell r="R3322" t="str">
            <v xml:space="preserve"> </v>
          </cell>
          <cell r="S3322" t="str">
            <v xml:space="preserve"> </v>
          </cell>
        </row>
        <row r="3323">
          <cell r="B3323">
            <v>404020</v>
          </cell>
          <cell r="C3323" t="str">
            <v>Routine Revenue MedicalHMOPPO</v>
          </cell>
          <cell r="D3323" t="str">
            <v>Routine Re</v>
          </cell>
          <cell r="E3323">
            <v>367</v>
          </cell>
          <cell r="F3323" t="str">
            <v>A</v>
          </cell>
          <cell r="G3323" t="str">
            <v>R</v>
          </cell>
          <cell r="H3323" t="str">
            <v>N</v>
          </cell>
          <cell r="I3323" t="str">
            <v>NI</v>
          </cell>
          <cell r="J3323">
            <v>0</v>
          </cell>
          <cell r="K3323">
            <v>0</v>
          </cell>
          <cell r="L3323" t="str">
            <v>Inpatient Revenue</v>
          </cell>
          <cell r="M3323" t="str">
            <v xml:space="preserve"> </v>
          </cell>
          <cell r="N3323">
            <v>0</v>
          </cell>
          <cell r="O3323" t="str">
            <v xml:space="preserve"> </v>
          </cell>
          <cell r="P3323">
            <v>0</v>
          </cell>
          <cell r="Q3323">
            <v>0</v>
          </cell>
          <cell r="R3323" t="str">
            <v xml:space="preserve"> </v>
          </cell>
          <cell r="S3323" t="str">
            <v xml:space="preserve"> </v>
          </cell>
        </row>
        <row r="3324">
          <cell r="B3324">
            <v>404025</v>
          </cell>
          <cell r="C3324" t="str">
            <v>Routine Rev MedBlue Cross Trad</v>
          </cell>
          <cell r="D3324" t="str">
            <v>Routine Re</v>
          </cell>
          <cell r="E3324">
            <v>367</v>
          </cell>
          <cell r="F3324" t="str">
            <v>A</v>
          </cell>
          <cell r="G3324" t="str">
            <v>R</v>
          </cell>
          <cell r="H3324" t="str">
            <v>N</v>
          </cell>
          <cell r="I3324" t="str">
            <v>NI</v>
          </cell>
          <cell r="J3324">
            <v>0</v>
          </cell>
          <cell r="K3324">
            <v>0</v>
          </cell>
          <cell r="L3324" t="str">
            <v>Inpatient Revenue</v>
          </cell>
          <cell r="M3324" t="str">
            <v xml:space="preserve"> </v>
          </cell>
          <cell r="N3324">
            <v>0</v>
          </cell>
          <cell r="O3324" t="str">
            <v xml:space="preserve"> </v>
          </cell>
          <cell r="P3324">
            <v>0</v>
          </cell>
          <cell r="Q3324">
            <v>0</v>
          </cell>
          <cell r="R3324" t="str">
            <v xml:space="preserve"> </v>
          </cell>
          <cell r="S3324" t="str">
            <v xml:space="preserve"> </v>
          </cell>
        </row>
        <row r="3325">
          <cell r="B3325">
            <v>404030</v>
          </cell>
          <cell r="C3325" t="str">
            <v>Routine Rev MedBlue Cross HMO</v>
          </cell>
          <cell r="D3325" t="str">
            <v>Routine Re</v>
          </cell>
          <cell r="E3325">
            <v>367</v>
          </cell>
          <cell r="F3325" t="str">
            <v>A</v>
          </cell>
          <cell r="G3325" t="str">
            <v>R</v>
          </cell>
          <cell r="H3325" t="str">
            <v>N</v>
          </cell>
          <cell r="I3325" t="str">
            <v>NI</v>
          </cell>
          <cell r="J3325">
            <v>0</v>
          </cell>
          <cell r="K3325">
            <v>0</v>
          </cell>
          <cell r="L3325" t="str">
            <v>Inpatient Revenue</v>
          </cell>
          <cell r="M3325" t="str">
            <v xml:space="preserve"> </v>
          </cell>
          <cell r="N3325">
            <v>0</v>
          </cell>
          <cell r="O3325" t="str">
            <v xml:space="preserve"> </v>
          </cell>
          <cell r="P3325">
            <v>0</v>
          </cell>
          <cell r="Q3325">
            <v>0</v>
          </cell>
          <cell r="R3325" t="str">
            <v xml:space="preserve"> </v>
          </cell>
          <cell r="S3325" t="str">
            <v xml:space="preserve"> </v>
          </cell>
        </row>
        <row r="3326">
          <cell r="B3326">
            <v>404031</v>
          </cell>
          <cell r="C3326" t="str">
            <v>Rtne Revenue Med BCrossPPO</v>
          </cell>
          <cell r="D3326" t="str">
            <v>Rtne Reven</v>
          </cell>
          <cell r="E3326">
            <v>367</v>
          </cell>
          <cell r="F3326" t="str">
            <v>A</v>
          </cell>
          <cell r="G3326" t="str">
            <v>R</v>
          </cell>
          <cell r="H3326" t="str">
            <v>N</v>
          </cell>
          <cell r="I3326" t="str">
            <v>NI</v>
          </cell>
          <cell r="J3326">
            <v>0</v>
          </cell>
          <cell r="K3326">
            <v>0</v>
          </cell>
          <cell r="L3326" t="str">
            <v>Inpatient Revenue</v>
          </cell>
          <cell r="M3326" t="str">
            <v xml:space="preserve"> </v>
          </cell>
          <cell r="N3326">
            <v>0</v>
          </cell>
          <cell r="O3326" t="str">
            <v xml:space="preserve"> </v>
          </cell>
          <cell r="P3326">
            <v>0</v>
          </cell>
          <cell r="Q3326">
            <v>0</v>
          </cell>
          <cell r="R3326" t="str">
            <v xml:space="preserve"> </v>
          </cell>
          <cell r="S3326" t="str">
            <v xml:space="preserve"> </v>
          </cell>
        </row>
        <row r="3327">
          <cell r="B3327">
            <v>404035</v>
          </cell>
          <cell r="C3327" t="str">
            <v>Routine Rev MedCommercial</v>
          </cell>
          <cell r="D3327" t="str">
            <v>Routine Re</v>
          </cell>
          <cell r="E3327">
            <v>367</v>
          </cell>
          <cell r="F3327" t="str">
            <v>A</v>
          </cell>
          <cell r="G3327" t="str">
            <v>R</v>
          </cell>
          <cell r="H3327" t="str">
            <v>N</v>
          </cell>
          <cell r="I3327" t="str">
            <v>NI</v>
          </cell>
          <cell r="J3327">
            <v>0</v>
          </cell>
          <cell r="K3327">
            <v>0</v>
          </cell>
          <cell r="L3327" t="str">
            <v>Inpatient Revenue</v>
          </cell>
          <cell r="M3327" t="str">
            <v xml:space="preserve"> </v>
          </cell>
          <cell r="N3327">
            <v>0</v>
          </cell>
          <cell r="O3327" t="str">
            <v xml:space="preserve"> </v>
          </cell>
          <cell r="P3327">
            <v>0</v>
          </cell>
          <cell r="Q3327">
            <v>0</v>
          </cell>
          <cell r="R3327" t="str">
            <v xml:space="preserve"> </v>
          </cell>
          <cell r="S3327" t="str">
            <v xml:space="preserve"> </v>
          </cell>
        </row>
        <row r="3328">
          <cell r="B3328">
            <v>404036</v>
          </cell>
          <cell r="C3328" t="str">
            <v>Rtne Revenue Med CmrclMgdCar</v>
          </cell>
          <cell r="D3328" t="str">
            <v>Rtne Reven</v>
          </cell>
          <cell r="E3328">
            <v>367</v>
          </cell>
          <cell r="F3328" t="str">
            <v>A</v>
          </cell>
          <cell r="G3328" t="str">
            <v>R</v>
          </cell>
          <cell r="H3328" t="str">
            <v>N</v>
          </cell>
          <cell r="I3328" t="str">
            <v>NI</v>
          </cell>
          <cell r="J3328">
            <v>0</v>
          </cell>
          <cell r="K3328">
            <v>0</v>
          </cell>
          <cell r="L3328" t="str">
            <v>Inpatient Revenue</v>
          </cell>
          <cell r="M3328" t="str">
            <v xml:space="preserve"> </v>
          </cell>
          <cell r="N3328">
            <v>0</v>
          </cell>
          <cell r="O3328" t="str">
            <v xml:space="preserve"> </v>
          </cell>
          <cell r="P3328">
            <v>0</v>
          </cell>
          <cell r="Q3328">
            <v>0</v>
          </cell>
          <cell r="R3328" t="str">
            <v xml:space="preserve"> </v>
          </cell>
          <cell r="S3328" t="str">
            <v xml:space="preserve"> </v>
          </cell>
        </row>
        <row r="3329">
          <cell r="B3329">
            <v>404037</v>
          </cell>
          <cell r="C3329" t="str">
            <v>Rtne Rev Med ChrtyCarPndngAplc</v>
          </cell>
          <cell r="D3329" t="str">
            <v>Rtne Rev M</v>
          </cell>
          <cell r="E3329">
            <v>367</v>
          </cell>
          <cell r="F3329" t="str">
            <v>A</v>
          </cell>
          <cell r="G3329" t="str">
            <v>R</v>
          </cell>
          <cell r="H3329" t="str">
            <v>N</v>
          </cell>
          <cell r="I3329" t="str">
            <v>NI</v>
          </cell>
          <cell r="J3329">
            <v>0</v>
          </cell>
          <cell r="K3329">
            <v>0</v>
          </cell>
          <cell r="L3329" t="str">
            <v>Inpatient Revenue</v>
          </cell>
          <cell r="M3329" t="str">
            <v xml:space="preserve"> </v>
          </cell>
          <cell r="N3329">
            <v>0</v>
          </cell>
          <cell r="O3329" t="str">
            <v xml:space="preserve"> </v>
          </cell>
          <cell r="P3329">
            <v>0</v>
          </cell>
          <cell r="Q3329">
            <v>0</v>
          </cell>
          <cell r="R3329" t="str">
            <v xml:space="preserve"> </v>
          </cell>
          <cell r="S3329" t="str">
            <v xml:space="preserve"> </v>
          </cell>
        </row>
        <row r="3330">
          <cell r="B3330">
            <v>404040</v>
          </cell>
          <cell r="C3330" t="str">
            <v>Routine Rev MedSelfPay Primary</v>
          </cell>
          <cell r="D3330" t="str">
            <v>Routine Re</v>
          </cell>
          <cell r="E3330">
            <v>367</v>
          </cell>
          <cell r="F3330" t="str">
            <v>A</v>
          </cell>
          <cell r="G3330" t="str">
            <v>R</v>
          </cell>
          <cell r="H3330" t="str">
            <v>N</v>
          </cell>
          <cell r="I3330" t="str">
            <v>NI</v>
          </cell>
          <cell r="J3330">
            <v>0</v>
          </cell>
          <cell r="K3330">
            <v>0</v>
          </cell>
          <cell r="L3330" t="str">
            <v>Inpatient Revenue</v>
          </cell>
          <cell r="M3330" t="str">
            <v xml:space="preserve"> </v>
          </cell>
          <cell r="N3330">
            <v>0</v>
          </cell>
          <cell r="O3330" t="str">
            <v xml:space="preserve"> </v>
          </cell>
          <cell r="P3330">
            <v>0</v>
          </cell>
          <cell r="Q3330">
            <v>0</v>
          </cell>
          <cell r="R3330" t="str">
            <v xml:space="preserve"> </v>
          </cell>
          <cell r="S3330" t="str">
            <v xml:space="preserve"> </v>
          </cell>
        </row>
        <row r="3331">
          <cell r="B3331">
            <v>404041</v>
          </cell>
          <cell r="C3331" t="str">
            <v>Rtne Revenue Med SlfPyScndry</v>
          </cell>
          <cell r="D3331" t="str">
            <v>Rtne Reven</v>
          </cell>
          <cell r="E3331">
            <v>367</v>
          </cell>
          <cell r="F3331" t="str">
            <v>A</v>
          </cell>
          <cell r="G3331" t="str">
            <v>R</v>
          </cell>
          <cell r="H3331" t="str">
            <v>N</v>
          </cell>
          <cell r="I3331" t="str">
            <v>NI</v>
          </cell>
          <cell r="J3331">
            <v>0</v>
          </cell>
          <cell r="K3331">
            <v>0</v>
          </cell>
          <cell r="L3331" t="str">
            <v>Inpatient Revenue</v>
          </cell>
          <cell r="M3331" t="str">
            <v xml:space="preserve"> </v>
          </cell>
          <cell r="N3331">
            <v>0</v>
          </cell>
          <cell r="O3331" t="str">
            <v xml:space="preserve"> </v>
          </cell>
          <cell r="P3331">
            <v>0</v>
          </cell>
          <cell r="Q3331">
            <v>0</v>
          </cell>
          <cell r="R3331" t="str">
            <v xml:space="preserve"> </v>
          </cell>
          <cell r="S3331" t="str">
            <v xml:space="preserve"> </v>
          </cell>
        </row>
        <row r="3332">
          <cell r="B3332">
            <v>404042</v>
          </cell>
          <cell r="C3332" t="str">
            <v>Rtne Rev Med CptnRskBsdPyrs</v>
          </cell>
          <cell r="D3332" t="str">
            <v>Rtne Rev M</v>
          </cell>
          <cell r="E3332">
            <v>367</v>
          </cell>
          <cell r="F3332" t="str">
            <v>A</v>
          </cell>
          <cell r="G3332" t="str">
            <v>R</v>
          </cell>
          <cell r="H3332" t="str">
            <v>N</v>
          </cell>
          <cell r="I3332" t="str">
            <v>NI</v>
          </cell>
          <cell r="J3332">
            <v>0</v>
          </cell>
          <cell r="K3332">
            <v>0</v>
          </cell>
          <cell r="L3332" t="str">
            <v>Inpatient Revenue</v>
          </cell>
          <cell r="M3332" t="str">
            <v xml:space="preserve"> </v>
          </cell>
          <cell r="N3332">
            <v>0</v>
          </cell>
          <cell r="O3332" t="str">
            <v xml:space="preserve"> </v>
          </cell>
          <cell r="P3332">
            <v>0</v>
          </cell>
          <cell r="Q3332">
            <v>0</v>
          </cell>
          <cell r="R3332" t="str">
            <v xml:space="preserve"> </v>
          </cell>
          <cell r="S3332" t="str">
            <v xml:space="preserve"> </v>
          </cell>
        </row>
        <row r="3333">
          <cell r="B3333">
            <v>404045</v>
          </cell>
          <cell r="C3333" t="str">
            <v>Routine Revenue MedicalCharity</v>
          </cell>
          <cell r="D3333" t="str">
            <v>Routine Re</v>
          </cell>
          <cell r="E3333">
            <v>367</v>
          </cell>
          <cell r="F3333" t="str">
            <v>A</v>
          </cell>
          <cell r="G3333" t="str">
            <v>R</v>
          </cell>
          <cell r="H3333" t="str">
            <v>N</v>
          </cell>
          <cell r="I3333" t="str">
            <v>NI</v>
          </cell>
          <cell r="J3333">
            <v>0</v>
          </cell>
          <cell r="K3333">
            <v>0</v>
          </cell>
          <cell r="L3333" t="str">
            <v>Inpatient Revenue</v>
          </cell>
          <cell r="M3333" t="str">
            <v xml:space="preserve"> </v>
          </cell>
          <cell r="N3333">
            <v>0</v>
          </cell>
          <cell r="O3333" t="str">
            <v xml:space="preserve"> </v>
          </cell>
          <cell r="P3333">
            <v>0</v>
          </cell>
          <cell r="Q3333">
            <v>0</v>
          </cell>
          <cell r="R3333" t="str">
            <v xml:space="preserve"> </v>
          </cell>
          <cell r="S3333" t="str">
            <v xml:space="preserve"> </v>
          </cell>
        </row>
        <row r="3334">
          <cell r="B3334">
            <v>404050</v>
          </cell>
          <cell r="C3334" t="str">
            <v>Routine Revenue MedicalOther</v>
          </cell>
          <cell r="D3334" t="str">
            <v>Routine Re</v>
          </cell>
          <cell r="E3334">
            <v>367</v>
          </cell>
          <cell r="F3334" t="str">
            <v>A</v>
          </cell>
          <cell r="G3334" t="str">
            <v>R</v>
          </cell>
          <cell r="H3334" t="str">
            <v>N</v>
          </cell>
          <cell r="I3334" t="str">
            <v>NI</v>
          </cell>
          <cell r="J3334">
            <v>0</v>
          </cell>
          <cell r="K3334">
            <v>0</v>
          </cell>
          <cell r="L3334" t="str">
            <v>Inpatient Revenue</v>
          </cell>
          <cell r="M3334" t="str">
            <v xml:space="preserve"> </v>
          </cell>
          <cell r="N3334">
            <v>0</v>
          </cell>
          <cell r="O3334" t="str">
            <v xml:space="preserve"> </v>
          </cell>
          <cell r="P3334">
            <v>0</v>
          </cell>
          <cell r="Q3334">
            <v>0</v>
          </cell>
          <cell r="R3334" t="str">
            <v xml:space="preserve"> </v>
          </cell>
          <cell r="S3334" t="str">
            <v xml:space="preserve"> </v>
          </cell>
        </row>
        <row r="3335">
          <cell r="B3335">
            <v>404055</v>
          </cell>
          <cell r="C3335" t="str">
            <v>RouteRevMedOthrNonHospBillgSys</v>
          </cell>
          <cell r="D3335" t="str">
            <v>RouteRevMe</v>
          </cell>
          <cell r="E3335">
            <v>367</v>
          </cell>
          <cell r="F3335" t="str">
            <v>A</v>
          </cell>
          <cell r="G3335" t="str">
            <v>R</v>
          </cell>
          <cell r="H3335" t="str">
            <v>N</v>
          </cell>
          <cell r="I3335" t="str">
            <v>NI</v>
          </cell>
          <cell r="J3335">
            <v>0</v>
          </cell>
          <cell r="K3335">
            <v>0</v>
          </cell>
          <cell r="L3335" t="str">
            <v>Inpatient Revenue</v>
          </cell>
          <cell r="M3335" t="str">
            <v xml:space="preserve"> </v>
          </cell>
          <cell r="N3335">
            <v>0</v>
          </cell>
          <cell r="O3335" t="str">
            <v xml:space="preserve"> </v>
          </cell>
          <cell r="P3335">
            <v>0</v>
          </cell>
          <cell r="Q3335">
            <v>0</v>
          </cell>
          <cell r="R3335" t="str">
            <v xml:space="preserve"> </v>
          </cell>
          <cell r="S3335" t="str">
            <v xml:space="preserve"> </v>
          </cell>
        </row>
        <row r="3336">
          <cell r="B3336">
            <v>404060</v>
          </cell>
          <cell r="C3336" t="str">
            <v>RoutineRev MedDomestic Claims</v>
          </cell>
          <cell r="D3336" t="str">
            <v>RoutineRev</v>
          </cell>
          <cell r="E3336">
            <v>367</v>
          </cell>
          <cell r="F3336" t="str">
            <v>A</v>
          </cell>
          <cell r="G3336" t="str">
            <v>R</v>
          </cell>
          <cell r="H3336" t="str">
            <v>N</v>
          </cell>
          <cell r="I3336" t="str">
            <v>NI</v>
          </cell>
          <cell r="J3336">
            <v>0</v>
          </cell>
          <cell r="K3336">
            <v>0</v>
          </cell>
          <cell r="L3336" t="str">
            <v>Inpatient Revenue</v>
          </cell>
          <cell r="M3336" t="str">
            <v xml:space="preserve"> </v>
          </cell>
          <cell r="N3336">
            <v>0</v>
          </cell>
          <cell r="O3336" t="str">
            <v xml:space="preserve"> </v>
          </cell>
          <cell r="P3336">
            <v>0</v>
          </cell>
          <cell r="Q3336">
            <v>0</v>
          </cell>
          <cell r="R3336" t="str">
            <v xml:space="preserve"> </v>
          </cell>
          <cell r="S3336" t="str">
            <v xml:space="preserve"> </v>
          </cell>
        </row>
        <row r="3337">
          <cell r="B3337">
            <v>405000</v>
          </cell>
          <cell r="C3337" t="str">
            <v>IPRouteRevSurgicalMedicareTrad</v>
          </cell>
          <cell r="D3337" t="str">
            <v>IPRouteRev</v>
          </cell>
          <cell r="E3337">
            <v>367</v>
          </cell>
          <cell r="F3337" t="str">
            <v>A</v>
          </cell>
          <cell r="G3337" t="str">
            <v>R</v>
          </cell>
          <cell r="H3337" t="str">
            <v>N</v>
          </cell>
          <cell r="I3337" t="str">
            <v>NI</v>
          </cell>
          <cell r="J3337">
            <v>0</v>
          </cell>
          <cell r="K3337">
            <v>0</v>
          </cell>
          <cell r="L3337" t="str">
            <v>Inpatient Revenue</v>
          </cell>
          <cell r="M3337" t="str">
            <v xml:space="preserve"> </v>
          </cell>
          <cell r="N3337">
            <v>0</v>
          </cell>
          <cell r="O3337" t="str">
            <v xml:space="preserve"> </v>
          </cell>
          <cell r="P3337">
            <v>0</v>
          </cell>
          <cell r="Q3337">
            <v>0</v>
          </cell>
          <cell r="R3337" t="str">
            <v xml:space="preserve"> </v>
          </cell>
          <cell r="S3337" t="str">
            <v xml:space="preserve"> </v>
          </cell>
        </row>
        <row r="3338">
          <cell r="B3338">
            <v>405005</v>
          </cell>
          <cell r="C3338" t="str">
            <v>IPRouteRevSurgicalMcareMdgCare</v>
          </cell>
          <cell r="D3338" t="str">
            <v>IPRouteRev</v>
          </cell>
          <cell r="E3338">
            <v>367</v>
          </cell>
          <cell r="F3338" t="str">
            <v>A</v>
          </cell>
          <cell r="G3338" t="str">
            <v>R</v>
          </cell>
          <cell r="H3338" t="str">
            <v>N</v>
          </cell>
          <cell r="I3338" t="str">
            <v>NI</v>
          </cell>
          <cell r="J3338">
            <v>0</v>
          </cell>
          <cell r="K3338">
            <v>0</v>
          </cell>
          <cell r="L3338" t="str">
            <v>Inpatient Revenue</v>
          </cell>
          <cell r="M3338" t="str">
            <v xml:space="preserve"> </v>
          </cell>
          <cell r="N3338">
            <v>0</v>
          </cell>
          <cell r="O3338" t="str">
            <v xml:space="preserve"> </v>
          </cell>
          <cell r="P3338">
            <v>0</v>
          </cell>
          <cell r="Q3338">
            <v>0</v>
          </cell>
          <cell r="R3338" t="str">
            <v xml:space="preserve"> </v>
          </cell>
          <cell r="S3338" t="str">
            <v xml:space="preserve"> </v>
          </cell>
        </row>
        <row r="3339">
          <cell r="B3339">
            <v>405010</v>
          </cell>
          <cell r="C3339" t="str">
            <v>IPRouteRevSurgicalMedicaidTrad</v>
          </cell>
          <cell r="D3339" t="str">
            <v>IPRouteRev</v>
          </cell>
          <cell r="E3339">
            <v>367</v>
          </cell>
          <cell r="F3339" t="str">
            <v>A</v>
          </cell>
          <cell r="G3339" t="str">
            <v>R</v>
          </cell>
          <cell r="H3339" t="str">
            <v>N</v>
          </cell>
          <cell r="I3339" t="str">
            <v>NI</v>
          </cell>
          <cell r="J3339">
            <v>0</v>
          </cell>
          <cell r="K3339">
            <v>0</v>
          </cell>
          <cell r="L3339" t="str">
            <v>Inpatient Revenue</v>
          </cell>
          <cell r="M3339" t="str">
            <v xml:space="preserve"> </v>
          </cell>
          <cell r="N3339">
            <v>0</v>
          </cell>
          <cell r="O3339" t="str">
            <v xml:space="preserve"> </v>
          </cell>
          <cell r="P3339">
            <v>0</v>
          </cell>
          <cell r="Q3339">
            <v>0</v>
          </cell>
          <cell r="R3339" t="str">
            <v xml:space="preserve"> </v>
          </cell>
          <cell r="S3339" t="str">
            <v xml:space="preserve"> </v>
          </cell>
        </row>
        <row r="3340">
          <cell r="B3340">
            <v>405015</v>
          </cell>
          <cell r="C3340" t="str">
            <v>IPRouteRevSurgicalMcaidMdgCare</v>
          </cell>
          <cell r="D3340" t="str">
            <v>IPRouteRev</v>
          </cell>
          <cell r="E3340">
            <v>367</v>
          </cell>
          <cell r="F3340" t="str">
            <v>A</v>
          </cell>
          <cell r="G3340" t="str">
            <v>R</v>
          </cell>
          <cell r="H3340" t="str">
            <v>N</v>
          </cell>
          <cell r="I3340" t="str">
            <v>NI</v>
          </cell>
          <cell r="J3340">
            <v>0</v>
          </cell>
          <cell r="K3340">
            <v>0</v>
          </cell>
          <cell r="L3340" t="str">
            <v>Inpatient Revenue</v>
          </cell>
          <cell r="M3340" t="str">
            <v xml:space="preserve"> </v>
          </cell>
          <cell r="N3340">
            <v>0</v>
          </cell>
          <cell r="O3340" t="str">
            <v xml:space="preserve"> </v>
          </cell>
          <cell r="P3340">
            <v>0</v>
          </cell>
          <cell r="Q3340">
            <v>0</v>
          </cell>
          <cell r="R3340" t="str">
            <v xml:space="preserve"> </v>
          </cell>
          <cell r="S3340" t="str">
            <v xml:space="preserve"> </v>
          </cell>
        </row>
        <row r="3341">
          <cell r="B3341">
            <v>405016</v>
          </cell>
          <cell r="C3341" t="str">
            <v>IPRouteRevSurgicalMcaidPendg</v>
          </cell>
          <cell r="D3341" t="str">
            <v>IPRouteRev</v>
          </cell>
          <cell r="E3341">
            <v>367</v>
          </cell>
          <cell r="F3341" t="str">
            <v>A</v>
          </cell>
          <cell r="G3341" t="str">
            <v>R</v>
          </cell>
          <cell r="H3341" t="str">
            <v>N</v>
          </cell>
          <cell r="I3341" t="str">
            <v>NI</v>
          </cell>
          <cell r="J3341">
            <v>0</v>
          </cell>
          <cell r="K3341">
            <v>0</v>
          </cell>
          <cell r="L3341" t="str">
            <v>Inpatient Revenue</v>
          </cell>
          <cell r="M3341" t="str">
            <v xml:space="preserve"> </v>
          </cell>
          <cell r="N3341">
            <v>0</v>
          </cell>
          <cell r="O3341" t="str">
            <v xml:space="preserve"> </v>
          </cell>
          <cell r="P3341">
            <v>0</v>
          </cell>
          <cell r="Q3341">
            <v>0</v>
          </cell>
          <cell r="R3341" t="str">
            <v xml:space="preserve"> </v>
          </cell>
          <cell r="S3341" t="str">
            <v xml:space="preserve"> </v>
          </cell>
        </row>
        <row r="3342">
          <cell r="B3342">
            <v>405020</v>
          </cell>
          <cell r="C3342" t="str">
            <v>IP Routine Rev SurgicalHMOPPO</v>
          </cell>
          <cell r="D3342" t="str">
            <v>IP Routine</v>
          </cell>
          <cell r="E3342">
            <v>367</v>
          </cell>
          <cell r="F3342" t="str">
            <v>A</v>
          </cell>
          <cell r="G3342" t="str">
            <v>R</v>
          </cell>
          <cell r="H3342" t="str">
            <v>N</v>
          </cell>
          <cell r="I3342" t="str">
            <v>NI</v>
          </cell>
          <cell r="J3342">
            <v>0</v>
          </cell>
          <cell r="K3342">
            <v>0</v>
          </cell>
          <cell r="L3342" t="str">
            <v>Inpatient Revenue</v>
          </cell>
          <cell r="M3342" t="str">
            <v xml:space="preserve"> </v>
          </cell>
          <cell r="N3342">
            <v>0</v>
          </cell>
          <cell r="O3342" t="str">
            <v xml:space="preserve"> </v>
          </cell>
          <cell r="P3342">
            <v>0</v>
          </cell>
          <cell r="Q3342">
            <v>0</v>
          </cell>
          <cell r="R3342" t="str">
            <v xml:space="preserve"> </v>
          </cell>
          <cell r="S3342" t="str">
            <v xml:space="preserve"> </v>
          </cell>
        </row>
        <row r="3343">
          <cell r="B3343">
            <v>405025</v>
          </cell>
          <cell r="C3343" t="str">
            <v>IPRouteRevSurgicalBCrossTrad</v>
          </cell>
          <cell r="D3343" t="str">
            <v>IPRouteRev</v>
          </cell>
          <cell r="E3343">
            <v>367</v>
          </cell>
          <cell r="F3343" t="str">
            <v>A</v>
          </cell>
          <cell r="G3343" t="str">
            <v>R</v>
          </cell>
          <cell r="H3343" t="str">
            <v>N</v>
          </cell>
          <cell r="I3343" t="str">
            <v>NI</v>
          </cell>
          <cell r="J3343">
            <v>0</v>
          </cell>
          <cell r="K3343">
            <v>0</v>
          </cell>
          <cell r="L3343" t="str">
            <v>Inpatient Revenue</v>
          </cell>
          <cell r="M3343" t="str">
            <v xml:space="preserve"> </v>
          </cell>
          <cell r="N3343">
            <v>0</v>
          </cell>
          <cell r="O3343" t="str">
            <v xml:space="preserve"> </v>
          </cell>
          <cell r="P3343">
            <v>0</v>
          </cell>
          <cell r="Q3343">
            <v>0</v>
          </cell>
          <cell r="R3343" t="str">
            <v xml:space="preserve"> </v>
          </cell>
          <cell r="S3343" t="str">
            <v xml:space="preserve"> </v>
          </cell>
        </row>
        <row r="3344">
          <cell r="B3344">
            <v>405030</v>
          </cell>
          <cell r="C3344" t="str">
            <v>IPRouteRevSurgicalBlueCrossHMO</v>
          </cell>
          <cell r="D3344" t="str">
            <v>IPRouteRev</v>
          </cell>
          <cell r="E3344">
            <v>367</v>
          </cell>
          <cell r="F3344" t="str">
            <v>A</v>
          </cell>
          <cell r="G3344" t="str">
            <v>R</v>
          </cell>
          <cell r="H3344" t="str">
            <v>N</v>
          </cell>
          <cell r="I3344" t="str">
            <v>NI</v>
          </cell>
          <cell r="J3344">
            <v>0</v>
          </cell>
          <cell r="K3344">
            <v>0</v>
          </cell>
          <cell r="L3344" t="str">
            <v>Inpatient Revenue</v>
          </cell>
          <cell r="M3344" t="str">
            <v xml:space="preserve"> </v>
          </cell>
          <cell r="N3344">
            <v>0</v>
          </cell>
          <cell r="O3344" t="str">
            <v xml:space="preserve"> </v>
          </cell>
          <cell r="P3344">
            <v>0</v>
          </cell>
          <cell r="Q3344">
            <v>0</v>
          </cell>
          <cell r="R3344" t="str">
            <v xml:space="preserve"> </v>
          </cell>
          <cell r="S3344" t="str">
            <v xml:space="preserve"> </v>
          </cell>
        </row>
        <row r="3345">
          <cell r="B3345">
            <v>405031</v>
          </cell>
          <cell r="C3345" t="str">
            <v>IP Rtne Rev Surg BCrossPPO</v>
          </cell>
          <cell r="D3345" t="str">
            <v>IP Rtne Re</v>
          </cell>
          <cell r="E3345">
            <v>367</v>
          </cell>
          <cell r="F3345" t="str">
            <v>A</v>
          </cell>
          <cell r="G3345" t="str">
            <v>R</v>
          </cell>
          <cell r="H3345" t="str">
            <v>N</v>
          </cell>
          <cell r="I3345" t="str">
            <v>NI</v>
          </cell>
          <cell r="J3345">
            <v>0</v>
          </cell>
          <cell r="K3345">
            <v>0</v>
          </cell>
          <cell r="L3345" t="str">
            <v>Inpatient Revenue</v>
          </cell>
          <cell r="M3345" t="str">
            <v xml:space="preserve"> </v>
          </cell>
          <cell r="N3345">
            <v>0</v>
          </cell>
          <cell r="O3345" t="str">
            <v xml:space="preserve"> </v>
          </cell>
          <cell r="P3345">
            <v>0</v>
          </cell>
          <cell r="Q3345">
            <v>0</v>
          </cell>
          <cell r="R3345" t="str">
            <v xml:space="preserve"> </v>
          </cell>
          <cell r="S3345" t="str">
            <v xml:space="preserve"> </v>
          </cell>
        </row>
        <row r="3346">
          <cell r="B3346">
            <v>405035</v>
          </cell>
          <cell r="C3346" t="str">
            <v>IPRouteRevSurgicalCommercial</v>
          </cell>
          <cell r="D3346" t="str">
            <v>IPRouteRev</v>
          </cell>
          <cell r="E3346">
            <v>367</v>
          </cell>
          <cell r="F3346" t="str">
            <v>A</v>
          </cell>
          <cell r="G3346" t="str">
            <v>R</v>
          </cell>
          <cell r="H3346" t="str">
            <v>N</v>
          </cell>
          <cell r="I3346" t="str">
            <v>NI</v>
          </cell>
          <cell r="J3346">
            <v>0</v>
          </cell>
          <cell r="K3346">
            <v>0</v>
          </cell>
          <cell r="L3346" t="str">
            <v>Inpatient Revenue</v>
          </cell>
          <cell r="M3346" t="str">
            <v xml:space="preserve"> </v>
          </cell>
          <cell r="N3346">
            <v>0</v>
          </cell>
          <cell r="O3346" t="str">
            <v xml:space="preserve"> </v>
          </cell>
          <cell r="P3346">
            <v>0</v>
          </cell>
          <cell r="Q3346">
            <v>0</v>
          </cell>
          <cell r="R3346" t="str">
            <v xml:space="preserve"> </v>
          </cell>
          <cell r="S3346" t="str">
            <v xml:space="preserve"> </v>
          </cell>
        </row>
        <row r="3347">
          <cell r="B3347">
            <v>405036</v>
          </cell>
          <cell r="C3347" t="str">
            <v>IP Rtne Rev Surg CmrclMgdCar</v>
          </cell>
          <cell r="D3347" t="str">
            <v>IP Rtne Re</v>
          </cell>
          <cell r="E3347">
            <v>367</v>
          </cell>
          <cell r="F3347" t="str">
            <v>A</v>
          </cell>
          <cell r="G3347" t="str">
            <v>R</v>
          </cell>
          <cell r="H3347" t="str">
            <v>N</v>
          </cell>
          <cell r="I3347" t="str">
            <v>NI</v>
          </cell>
          <cell r="J3347">
            <v>0</v>
          </cell>
          <cell r="K3347">
            <v>0</v>
          </cell>
          <cell r="L3347" t="str">
            <v>Inpatient Revenue</v>
          </cell>
          <cell r="M3347" t="str">
            <v xml:space="preserve"> </v>
          </cell>
          <cell r="N3347">
            <v>0</v>
          </cell>
          <cell r="O3347" t="str">
            <v xml:space="preserve"> </v>
          </cell>
          <cell r="P3347">
            <v>0</v>
          </cell>
          <cell r="Q3347">
            <v>0</v>
          </cell>
          <cell r="R3347" t="str">
            <v xml:space="preserve"> </v>
          </cell>
          <cell r="S3347" t="str">
            <v xml:space="preserve"> </v>
          </cell>
        </row>
        <row r="3348">
          <cell r="B3348">
            <v>405037</v>
          </cell>
          <cell r="C3348" t="str">
            <v>IP RtneRevSurgChrtyCarPndngApl</v>
          </cell>
          <cell r="D3348" t="str">
            <v>IP RtneRev</v>
          </cell>
          <cell r="E3348">
            <v>367</v>
          </cell>
          <cell r="F3348" t="str">
            <v>A</v>
          </cell>
          <cell r="G3348" t="str">
            <v>R</v>
          </cell>
          <cell r="H3348" t="str">
            <v>N</v>
          </cell>
          <cell r="I3348" t="str">
            <v>NI</v>
          </cell>
          <cell r="J3348">
            <v>0</v>
          </cell>
          <cell r="K3348">
            <v>0</v>
          </cell>
          <cell r="L3348" t="str">
            <v>Inpatient Revenue</v>
          </cell>
          <cell r="M3348" t="str">
            <v xml:space="preserve"> </v>
          </cell>
          <cell r="N3348">
            <v>0</v>
          </cell>
          <cell r="O3348" t="str">
            <v xml:space="preserve"> </v>
          </cell>
          <cell r="P3348">
            <v>0</v>
          </cell>
          <cell r="Q3348">
            <v>0</v>
          </cell>
          <cell r="R3348" t="str">
            <v xml:space="preserve"> </v>
          </cell>
          <cell r="S3348" t="str">
            <v xml:space="preserve"> </v>
          </cell>
        </row>
        <row r="3349">
          <cell r="B3349">
            <v>405040</v>
          </cell>
          <cell r="C3349" t="str">
            <v>IPRouteRevSurgSelfPayPrimary</v>
          </cell>
          <cell r="D3349" t="str">
            <v>IPRouteRev</v>
          </cell>
          <cell r="E3349">
            <v>367</v>
          </cell>
          <cell r="F3349" t="str">
            <v>A</v>
          </cell>
          <cell r="G3349" t="str">
            <v>R</v>
          </cell>
          <cell r="H3349" t="str">
            <v>N</v>
          </cell>
          <cell r="I3349" t="str">
            <v>NI</v>
          </cell>
          <cell r="J3349">
            <v>0</v>
          </cell>
          <cell r="K3349">
            <v>0</v>
          </cell>
          <cell r="L3349" t="str">
            <v>Inpatient Revenue</v>
          </cell>
          <cell r="M3349" t="str">
            <v xml:space="preserve"> </v>
          </cell>
          <cell r="N3349">
            <v>0</v>
          </cell>
          <cell r="O3349" t="str">
            <v xml:space="preserve"> </v>
          </cell>
          <cell r="P3349">
            <v>0</v>
          </cell>
          <cell r="Q3349">
            <v>0</v>
          </cell>
          <cell r="R3349" t="str">
            <v xml:space="preserve"> </v>
          </cell>
          <cell r="S3349" t="str">
            <v xml:space="preserve"> </v>
          </cell>
        </row>
        <row r="3350">
          <cell r="B3350">
            <v>405041</v>
          </cell>
          <cell r="C3350" t="str">
            <v>IP Rtne Rev Surg SlfPyScndry</v>
          </cell>
          <cell r="D3350" t="str">
            <v>IP Rtne Re</v>
          </cell>
          <cell r="E3350">
            <v>367</v>
          </cell>
          <cell r="F3350" t="str">
            <v>A</v>
          </cell>
          <cell r="G3350" t="str">
            <v>R</v>
          </cell>
          <cell r="H3350" t="str">
            <v>N</v>
          </cell>
          <cell r="I3350" t="str">
            <v>NI</v>
          </cell>
          <cell r="J3350">
            <v>0</v>
          </cell>
          <cell r="K3350">
            <v>0</v>
          </cell>
          <cell r="L3350" t="str">
            <v>Inpatient Revenue</v>
          </cell>
          <cell r="M3350" t="str">
            <v xml:space="preserve"> </v>
          </cell>
          <cell r="N3350">
            <v>0</v>
          </cell>
          <cell r="O3350" t="str">
            <v xml:space="preserve"> </v>
          </cell>
          <cell r="P3350">
            <v>0</v>
          </cell>
          <cell r="Q3350">
            <v>0</v>
          </cell>
          <cell r="R3350" t="str">
            <v xml:space="preserve"> </v>
          </cell>
          <cell r="S3350" t="str">
            <v xml:space="preserve"> </v>
          </cell>
        </row>
        <row r="3351">
          <cell r="B3351">
            <v>405042</v>
          </cell>
          <cell r="C3351" t="str">
            <v>IP RtneRevSurg CptnRskBsdPyrs</v>
          </cell>
          <cell r="D3351" t="str">
            <v>IP RtneRev</v>
          </cell>
          <cell r="E3351">
            <v>367</v>
          </cell>
          <cell r="F3351" t="str">
            <v>A</v>
          </cell>
          <cell r="G3351" t="str">
            <v>R</v>
          </cell>
          <cell r="H3351" t="str">
            <v>N</v>
          </cell>
          <cell r="I3351" t="str">
            <v>NI</v>
          </cell>
          <cell r="J3351">
            <v>0</v>
          </cell>
          <cell r="K3351">
            <v>0</v>
          </cell>
          <cell r="L3351" t="str">
            <v>Inpatient Revenue</v>
          </cell>
          <cell r="M3351" t="str">
            <v xml:space="preserve"> </v>
          </cell>
          <cell r="N3351">
            <v>0</v>
          </cell>
          <cell r="O3351" t="str">
            <v xml:space="preserve"> </v>
          </cell>
          <cell r="P3351">
            <v>0</v>
          </cell>
          <cell r="Q3351">
            <v>0</v>
          </cell>
          <cell r="R3351" t="str">
            <v xml:space="preserve"> </v>
          </cell>
          <cell r="S3351" t="str">
            <v xml:space="preserve"> </v>
          </cell>
        </row>
        <row r="3352">
          <cell r="B3352">
            <v>405045</v>
          </cell>
          <cell r="C3352" t="str">
            <v>IP Routine Rev SurgicalCharity</v>
          </cell>
          <cell r="D3352" t="str">
            <v>IP Routine</v>
          </cell>
          <cell r="E3352">
            <v>367</v>
          </cell>
          <cell r="F3352" t="str">
            <v>A</v>
          </cell>
          <cell r="G3352" t="str">
            <v>R</v>
          </cell>
          <cell r="H3352" t="str">
            <v>N</v>
          </cell>
          <cell r="I3352" t="str">
            <v>NI</v>
          </cell>
          <cell r="J3352">
            <v>0</v>
          </cell>
          <cell r="K3352">
            <v>0</v>
          </cell>
          <cell r="L3352" t="str">
            <v>Inpatient Revenue</v>
          </cell>
          <cell r="M3352" t="str">
            <v xml:space="preserve"> </v>
          </cell>
          <cell r="N3352">
            <v>0</v>
          </cell>
          <cell r="O3352" t="str">
            <v xml:space="preserve"> </v>
          </cell>
          <cell r="P3352">
            <v>0</v>
          </cell>
          <cell r="Q3352">
            <v>0</v>
          </cell>
          <cell r="R3352" t="str">
            <v xml:space="preserve"> </v>
          </cell>
          <cell r="S3352" t="str">
            <v xml:space="preserve"> </v>
          </cell>
        </row>
        <row r="3353">
          <cell r="B3353">
            <v>405050</v>
          </cell>
          <cell r="C3353" t="str">
            <v>IP Routine Rev SurgicalOther</v>
          </cell>
          <cell r="D3353" t="str">
            <v>IP Routine</v>
          </cell>
          <cell r="E3353">
            <v>367</v>
          </cell>
          <cell r="F3353" t="str">
            <v>A</v>
          </cell>
          <cell r="G3353" t="str">
            <v>R</v>
          </cell>
          <cell r="H3353" t="str">
            <v>N</v>
          </cell>
          <cell r="I3353" t="str">
            <v>NI</v>
          </cell>
          <cell r="J3353">
            <v>0</v>
          </cell>
          <cell r="K3353">
            <v>0</v>
          </cell>
          <cell r="L3353" t="str">
            <v>Inpatient Revenue</v>
          </cell>
          <cell r="M3353" t="str">
            <v xml:space="preserve"> </v>
          </cell>
          <cell r="N3353">
            <v>0</v>
          </cell>
          <cell r="O3353" t="str">
            <v xml:space="preserve"> </v>
          </cell>
          <cell r="P3353">
            <v>0</v>
          </cell>
          <cell r="Q3353">
            <v>0</v>
          </cell>
          <cell r="R3353" t="str">
            <v xml:space="preserve"> </v>
          </cell>
          <cell r="S3353" t="str">
            <v xml:space="preserve"> </v>
          </cell>
        </row>
        <row r="3354">
          <cell r="B3354">
            <v>405055</v>
          </cell>
          <cell r="C3354" t="str">
            <v>IPRtnRevSurgOthrNonHospBillSys</v>
          </cell>
          <cell r="D3354" t="str">
            <v>IPRtnRevSu</v>
          </cell>
          <cell r="E3354">
            <v>367</v>
          </cell>
          <cell r="F3354" t="str">
            <v>A</v>
          </cell>
          <cell r="G3354" t="str">
            <v>R</v>
          </cell>
          <cell r="H3354" t="str">
            <v>N</v>
          </cell>
          <cell r="I3354" t="str">
            <v>NI</v>
          </cell>
          <cell r="J3354">
            <v>0</v>
          </cell>
          <cell r="K3354">
            <v>0</v>
          </cell>
          <cell r="L3354" t="str">
            <v>Inpatient Revenue</v>
          </cell>
          <cell r="M3354" t="str">
            <v xml:space="preserve"> </v>
          </cell>
          <cell r="N3354">
            <v>0</v>
          </cell>
          <cell r="O3354" t="str">
            <v xml:space="preserve"> </v>
          </cell>
          <cell r="P3354">
            <v>0</v>
          </cell>
          <cell r="Q3354">
            <v>0</v>
          </cell>
          <cell r="R3354" t="str">
            <v xml:space="preserve"> </v>
          </cell>
          <cell r="S3354" t="str">
            <v xml:space="preserve"> </v>
          </cell>
        </row>
        <row r="3355">
          <cell r="B3355">
            <v>405060</v>
          </cell>
          <cell r="C3355" t="str">
            <v>IPRouteRevSurgDmstcClaims</v>
          </cell>
          <cell r="D3355" t="str">
            <v>IPRouteRev</v>
          </cell>
          <cell r="E3355">
            <v>367</v>
          </cell>
          <cell r="F3355" t="str">
            <v>A</v>
          </cell>
          <cell r="G3355" t="str">
            <v>R</v>
          </cell>
          <cell r="H3355" t="str">
            <v>N</v>
          </cell>
          <cell r="I3355" t="str">
            <v>NI</v>
          </cell>
          <cell r="J3355">
            <v>0</v>
          </cell>
          <cell r="K3355">
            <v>0</v>
          </cell>
          <cell r="L3355" t="str">
            <v>Inpatient Revenue</v>
          </cell>
          <cell r="M3355" t="str">
            <v xml:space="preserve"> </v>
          </cell>
          <cell r="N3355">
            <v>0</v>
          </cell>
          <cell r="O3355" t="str">
            <v xml:space="preserve"> </v>
          </cell>
          <cell r="P3355">
            <v>0</v>
          </cell>
          <cell r="Q3355">
            <v>0</v>
          </cell>
          <cell r="R3355" t="str">
            <v xml:space="preserve"> </v>
          </cell>
          <cell r="S3355" t="str">
            <v xml:space="preserve"> </v>
          </cell>
        </row>
        <row r="3356">
          <cell r="B3356">
            <v>406000</v>
          </cell>
          <cell r="C3356" t="str">
            <v>RouteRevSurgicalMedicareTrad</v>
          </cell>
          <cell r="D3356" t="str">
            <v>RouteRevSu</v>
          </cell>
          <cell r="E3356">
            <v>367</v>
          </cell>
          <cell r="F3356" t="str">
            <v>A</v>
          </cell>
          <cell r="G3356" t="str">
            <v>R</v>
          </cell>
          <cell r="H3356" t="str">
            <v>N</v>
          </cell>
          <cell r="I3356" t="str">
            <v>NI</v>
          </cell>
          <cell r="J3356">
            <v>0</v>
          </cell>
          <cell r="K3356">
            <v>0</v>
          </cell>
          <cell r="L3356" t="str">
            <v>Inpatient Revenue</v>
          </cell>
          <cell r="M3356" t="str">
            <v xml:space="preserve"> </v>
          </cell>
          <cell r="N3356">
            <v>0</v>
          </cell>
          <cell r="O3356" t="str">
            <v xml:space="preserve"> </v>
          </cell>
          <cell r="P3356">
            <v>0</v>
          </cell>
          <cell r="Q3356">
            <v>0</v>
          </cell>
          <cell r="R3356" t="str">
            <v xml:space="preserve"> </v>
          </cell>
          <cell r="S3356" t="str">
            <v xml:space="preserve"> </v>
          </cell>
        </row>
        <row r="3357">
          <cell r="B3357">
            <v>406005</v>
          </cell>
          <cell r="C3357" t="str">
            <v>RouteRevSurgicalMcareMdgCare</v>
          </cell>
          <cell r="D3357" t="str">
            <v>RouteRevSu</v>
          </cell>
          <cell r="E3357">
            <v>367</v>
          </cell>
          <cell r="F3357" t="str">
            <v>A</v>
          </cell>
          <cell r="G3357" t="str">
            <v>R</v>
          </cell>
          <cell r="H3357" t="str">
            <v>N</v>
          </cell>
          <cell r="I3357" t="str">
            <v>NI</v>
          </cell>
          <cell r="J3357">
            <v>0</v>
          </cell>
          <cell r="K3357">
            <v>0</v>
          </cell>
          <cell r="L3357" t="str">
            <v>Inpatient Revenue</v>
          </cell>
          <cell r="M3357" t="str">
            <v xml:space="preserve"> </v>
          </cell>
          <cell r="N3357">
            <v>0</v>
          </cell>
          <cell r="O3357" t="str">
            <v xml:space="preserve"> </v>
          </cell>
          <cell r="P3357">
            <v>0</v>
          </cell>
          <cell r="Q3357">
            <v>0</v>
          </cell>
          <cell r="R3357" t="str">
            <v xml:space="preserve"> </v>
          </cell>
          <cell r="S3357" t="str">
            <v xml:space="preserve"> </v>
          </cell>
        </row>
        <row r="3358">
          <cell r="B3358">
            <v>406010</v>
          </cell>
          <cell r="C3358" t="str">
            <v>RouteRevSurgicalMedicaidTrad</v>
          </cell>
          <cell r="D3358" t="str">
            <v>RouteRevSu</v>
          </cell>
          <cell r="E3358">
            <v>367</v>
          </cell>
          <cell r="F3358" t="str">
            <v>A</v>
          </cell>
          <cell r="G3358" t="str">
            <v>R</v>
          </cell>
          <cell r="H3358" t="str">
            <v>N</v>
          </cell>
          <cell r="I3358" t="str">
            <v>NI</v>
          </cell>
          <cell r="J3358">
            <v>0</v>
          </cell>
          <cell r="K3358">
            <v>0</v>
          </cell>
          <cell r="L3358" t="str">
            <v>Inpatient Revenue</v>
          </cell>
          <cell r="M3358" t="str">
            <v xml:space="preserve"> </v>
          </cell>
          <cell r="N3358">
            <v>0</v>
          </cell>
          <cell r="O3358" t="str">
            <v xml:space="preserve"> </v>
          </cell>
          <cell r="P3358">
            <v>0</v>
          </cell>
          <cell r="Q3358">
            <v>0</v>
          </cell>
          <cell r="R3358" t="str">
            <v xml:space="preserve"> </v>
          </cell>
          <cell r="S3358" t="str">
            <v xml:space="preserve"> </v>
          </cell>
        </row>
        <row r="3359">
          <cell r="B3359">
            <v>406015</v>
          </cell>
          <cell r="C3359" t="str">
            <v>RouteRevSurgicalMcaidMdgCare</v>
          </cell>
          <cell r="D3359" t="str">
            <v>RouteRevSu</v>
          </cell>
          <cell r="E3359">
            <v>367</v>
          </cell>
          <cell r="F3359" t="str">
            <v>A</v>
          </cell>
          <cell r="G3359" t="str">
            <v>R</v>
          </cell>
          <cell r="H3359" t="str">
            <v>N</v>
          </cell>
          <cell r="I3359" t="str">
            <v>NI</v>
          </cell>
          <cell r="J3359">
            <v>0</v>
          </cell>
          <cell r="K3359">
            <v>0</v>
          </cell>
          <cell r="L3359" t="str">
            <v>Inpatient Revenue</v>
          </cell>
          <cell r="M3359" t="str">
            <v xml:space="preserve"> </v>
          </cell>
          <cell r="N3359">
            <v>0</v>
          </cell>
          <cell r="O3359" t="str">
            <v xml:space="preserve"> </v>
          </cell>
          <cell r="P3359">
            <v>0</v>
          </cell>
          <cell r="Q3359">
            <v>0</v>
          </cell>
          <cell r="R3359" t="str">
            <v xml:space="preserve"> </v>
          </cell>
          <cell r="S3359" t="str">
            <v xml:space="preserve"> </v>
          </cell>
        </row>
        <row r="3360">
          <cell r="B3360">
            <v>406016</v>
          </cell>
          <cell r="C3360" t="str">
            <v>RouteRevSurgicalMedicaidPendg</v>
          </cell>
          <cell r="D3360" t="str">
            <v>RouteRevSu</v>
          </cell>
          <cell r="E3360">
            <v>367</v>
          </cell>
          <cell r="F3360" t="str">
            <v>A</v>
          </cell>
          <cell r="G3360" t="str">
            <v>R</v>
          </cell>
          <cell r="H3360" t="str">
            <v>N</v>
          </cell>
          <cell r="I3360" t="str">
            <v>NI</v>
          </cell>
          <cell r="J3360">
            <v>0</v>
          </cell>
          <cell r="K3360">
            <v>0</v>
          </cell>
          <cell r="L3360" t="str">
            <v>Inpatient Revenue</v>
          </cell>
          <cell r="M3360" t="str">
            <v xml:space="preserve"> </v>
          </cell>
          <cell r="N3360">
            <v>0</v>
          </cell>
          <cell r="O3360" t="str">
            <v xml:space="preserve"> </v>
          </cell>
          <cell r="P3360">
            <v>0</v>
          </cell>
          <cell r="Q3360">
            <v>0</v>
          </cell>
          <cell r="R3360" t="str">
            <v xml:space="preserve"> </v>
          </cell>
          <cell r="S3360" t="str">
            <v xml:space="preserve"> </v>
          </cell>
        </row>
        <row r="3361">
          <cell r="B3361">
            <v>406020</v>
          </cell>
          <cell r="C3361" t="str">
            <v>Routine Revenue SurgicalHMOPPO</v>
          </cell>
          <cell r="D3361" t="str">
            <v>Routine Re</v>
          </cell>
          <cell r="E3361">
            <v>367</v>
          </cell>
          <cell r="F3361" t="str">
            <v>A</v>
          </cell>
          <cell r="G3361" t="str">
            <v>R</v>
          </cell>
          <cell r="H3361" t="str">
            <v>N</v>
          </cell>
          <cell r="I3361" t="str">
            <v>NI</v>
          </cell>
          <cell r="J3361">
            <v>0</v>
          </cell>
          <cell r="K3361">
            <v>0</v>
          </cell>
          <cell r="L3361" t="str">
            <v>Inpatient Revenue</v>
          </cell>
          <cell r="M3361" t="str">
            <v xml:space="preserve"> </v>
          </cell>
          <cell r="N3361">
            <v>0</v>
          </cell>
          <cell r="O3361" t="str">
            <v xml:space="preserve"> </v>
          </cell>
          <cell r="P3361">
            <v>0</v>
          </cell>
          <cell r="Q3361">
            <v>0</v>
          </cell>
          <cell r="R3361" t="str">
            <v xml:space="preserve"> </v>
          </cell>
          <cell r="S3361" t="str">
            <v xml:space="preserve"> </v>
          </cell>
        </row>
        <row r="3362">
          <cell r="B3362">
            <v>406025</v>
          </cell>
          <cell r="C3362" t="str">
            <v>RouteRevSurgicalBlueCrossTrad</v>
          </cell>
          <cell r="D3362" t="str">
            <v>RouteRevSu</v>
          </cell>
          <cell r="E3362">
            <v>367</v>
          </cell>
          <cell r="F3362" t="str">
            <v>A</v>
          </cell>
          <cell r="G3362" t="str">
            <v>R</v>
          </cell>
          <cell r="H3362" t="str">
            <v>N</v>
          </cell>
          <cell r="I3362" t="str">
            <v>NI</v>
          </cell>
          <cell r="J3362">
            <v>0</v>
          </cell>
          <cell r="K3362">
            <v>0</v>
          </cell>
          <cell r="L3362" t="str">
            <v>Inpatient Revenue</v>
          </cell>
          <cell r="M3362" t="str">
            <v xml:space="preserve"> </v>
          </cell>
          <cell r="N3362">
            <v>0</v>
          </cell>
          <cell r="O3362" t="str">
            <v xml:space="preserve"> </v>
          </cell>
          <cell r="P3362">
            <v>0</v>
          </cell>
          <cell r="Q3362">
            <v>0</v>
          </cell>
          <cell r="R3362" t="str">
            <v xml:space="preserve"> </v>
          </cell>
          <cell r="S3362" t="str">
            <v xml:space="preserve"> </v>
          </cell>
        </row>
        <row r="3363">
          <cell r="B3363">
            <v>406030</v>
          </cell>
          <cell r="C3363" t="str">
            <v>RouteRevSurgicalBlueCrossHMO</v>
          </cell>
          <cell r="D3363" t="str">
            <v>RouteRevSu</v>
          </cell>
          <cell r="E3363">
            <v>367</v>
          </cell>
          <cell r="F3363" t="str">
            <v>A</v>
          </cell>
          <cell r="G3363" t="str">
            <v>R</v>
          </cell>
          <cell r="H3363" t="str">
            <v>N</v>
          </cell>
          <cell r="I3363" t="str">
            <v>NI</v>
          </cell>
          <cell r="J3363">
            <v>0</v>
          </cell>
          <cell r="K3363">
            <v>0</v>
          </cell>
          <cell r="L3363" t="str">
            <v>Inpatient Revenue</v>
          </cell>
          <cell r="M3363" t="str">
            <v xml:space="preserve"> </v>
          </cell>
          <cell r="N3363">
            <v>0</v>
          </cell>
          <cell r="O3363" t="str">
            <v xml:space="preserve"> </v>
          </cell>
          <cell r="P3363">
            <v>0</v>
          </cell>
          <cell r="Q3363">
            <v>0</v>
          </cell>
          <cell r="R3363" t="str">
            <v xml:space="preserve"> </v>
          </cell>
          <cell r="S3363" t="str">
            <v xml:space="preserve"> </v>
          </cell>
        </row>
        <row r="3364">
          <cell r="B3364">
            <v>406031</v>
          </cell>
          <cell r="C3364" t="str">
            <v>Rtne Rev Surg BCrossPPO</v>
          </cell>
          <cell r="D3364" t="str">
            <v>Rtne Rev S</v>
          </cell>
          <cell r="E3364">
            <v>367</v>
          </cell>
          <cell r="F3364" t="str">
            <v>A</v>
          </cell>
          <cell r="G3364" t="str">
            <v>R</v>
          </cell>
          <cell r="H3364" t="str">
            <v>N</v>
          </cell>
          <cell r="I3364" t="str">
            <v>NI</v>
          </cell>
          <cell r="J3364">
            <v>0</v>
          </cell>
          <cell r="K3364">
            <v>0</v>
          </cell>
          <cell r="L3364" t="str">
            <v>Inpatient Revenue</v>
          </cell>
          <cell r="M3364" t="str">
            <v xml:space="preserve"> </v>
          </cell>
          <cell r="N3364">
            <v>0</v>
          </cell>
          <cell r="O3364" t="str">
            <v xml:space="preserve"> </v>
          </cell>
          <cell r="P3364">
            <v>0</v>
          </cell>
          <cell r="Q3364">
            <v>0</v>
          </cell>
          <cell r="R3364" t="str">
            <v xml:space="preserve"> </v>
          </cell>
          <cell r="S3364" t="str">
            <v xml:space="preserve"> </v>
          </cell>
        </row>
        <row r="3365">
          <cell r="B3365">
            <v>406035</v>
          </cell>
          <cell r="C3365" t="str">
            <v>Routine Rev SurgicalCommercial</v>
          </cell>
          <cell r="D3365" t="str">
            <v>Routine Re</v>
          </cell>
          <cell r="E3365">
            <v>367</v>
          </cell>
          <cell r="F3365" t="str">
            <v>A</v>
          </cell>
          <cell r="G3365" t="str">
            <v>R</v>
          </cell>
          <cell r="H3365" t="str">
            <v>N</v>
          </cell>
          <cell r="I3365" t="str">
            <v>NI</v>
          </cell>
          <cell r="J3365">
            <v>0</v>
          </cell>
          <cell r="K3365">
            <v>0</v>
          </cell>
          <cell r="L3365" t="str">
            <v>Inpatient Revenue</v>
          </cell>
          <cell r="M3365" t="str">
            <v xml:space="preserve"> </v>
          </cell>
          <cell r="N3365">
            <v>0</v>
          </cell>
          <cell r="O3365" t="str">
            <v xml:space="preserve"> </v>
          </cell>
          <cell r="P3365">
            <v>0</v>
          </cell>
          <cell r="Q3365">
            <v>0</v>
          </cell>
          <cell r="R3365" t="str">
            <v xml:space="preserve"> </v>
          </cell>
          <cell r="S3365" t="str">
            <v xml:space="preserve"> </v>
          </cell>
        </row>
        <row r="3366">
          <cell r="B3366">
            <v>406036</v>
          </cell>
          <cell r="C3366" t="str">
            <v>Rtne Rev Surg CmrclMgdCar</v>
          </cell>
          <cell r="D3366" t="str">
            <v>Rtne Rev S</v>
          </cell>
          <cell r="E3366">
            <v>367</v>
          </cell>
          <cell r="F3366" t="str">
            <v>A</v>
          </cell>
          <cell r="G3366" t="str">
            <v>R</v>
          </cell>
          <cell r="H3366" t="str">
            <v>N</v>
          </cell>
          <cell r="I3366" t="str">
            <v>NI</v>
          </cell>
          <cell r="J3366">
            <v>0</v>
          </cell>
          <cell r="K3366">
            <v>0</v>
          </cell>
          <cell r="L3366" t="str">
            <v>Inpatient Revenue</v>
          </cell>
          <cell r="M3366" t="str">
            <v xml:space="preserve"> </v>
          </cell>
          <cell r="N3366">
            <v>0</v>
          </cell>
          <cell r="O3366" t="str">
            <v xml:space="preserve"> </v>
          </cell>
          <cell r="P3366">
            <v>0</v>
          </cell>
          <cell r="Q3366">
            <v>0</v>
          </cell>
          <cell r="R3366" t="str">
            <v xml:space="preserve"> </v>
          </cell>
          <cell r="S3366" t="str">
            <v xml:space="preserve"> </v>
          </cell>
        </row>
        <row r="3367">
          <cell r="B3367">
            <v>406037</v>
          </cell>
          <cell r="C3367" t="str">
            <v>RtneRevSurg ChrtyCarPndngAplc</v>
          </cell>
          <cell r="D3367" t="str">
            <v>RtneRevSur</v>
          </cell>
          <cell r="E3367">
            <v>367</v>
          </cell>
          <cell r="F3367" t="str">
            <v>A</v>
          </cell>
          <cell r="G3367" t="str">
            <v>R</v>
          </cell>
          <cell r="H3367" t="str">
            <v>N</v>
          </cell>
          <cell r="I3367" t="str">
            <v>NI</v>
          </cell>
          <cell r="J3367">
            <v>0</v>
          </cell>
          <cell r="K3367">
            <v>0</v>
          </cell>
          <cell r="L3367" t="str">
            <v>Inpatient Revenue</v>
          </cell>
          <cell r="M3367" t="str">
            <v xml:space="preserve"> </v>
          </cell>
          <cell r="N3367">
            <v>0</v>
          </cell>
          <cell r="O3367" t="str">
            <v xml:space="preserve"> </v>
          </cell>
          <cell r="P3367">
            <v>0</v>
          </cell>
          <cell r="Q3367">
            <v>0</v>
          </cell>
          <cell r="R3367" t="str">
            <v xml:space="preserve"> </v>
          </cell>
          <cell r="S3367" t="str">
            <v xml:space="preserve"> </v>
          </cell>
        </row>
        <row r="3368">
          <cell r="B3368">
            <v>406040</v>
          </cell>
          <cell r="C3368" t="str">
            <v>RouteRevSurgicalSelfPayPrimary</v>
          </cell>
          <cell r="D3368" t="str">
            <v>RouteRevSu</v>
          </cell>
          <cell r="E3368">
            <v>367</v>
          </cell>
          <cell r="F3368" t="str">
            <v>A</v>
          </cell>
          <cell r="G3368" t="str">
            <v>R</v>
          </cell>
          <cell r="H3368" t="str">
            <v>N</v>
          </cell>
          <cell r="I3368" t="str">
            <v>NI</v>
          </cell>
          <cell r="J3368">
            <v>0</v>
          </cell>
          <cell r="K3368">
            <v>0</v>
          </cell>
          <cell r="L3368" t="str">
            <v>Inpatient Revenue</v>
          </cell>
          <cell r="M3368" t="str">
            <v xml:space="preserve"> </v>
          </cell>
          <cell r="N3368">
            <v>0</v>
          </cell>
          <cell r="O3368" t="str">
            <v xml:space="preserve"> </v>
          </cell>
          <cell r="P3368">
            <v>0</v>
          </cell>
          <cell r="Q3368">
            <v>0</v>
          </cell>
          <cell r="R3368" t="str">
            <v xml:space="preserve"> </v>
          </cell>
          <cell r="S3368" t="str">
            <v xml:space="preserve"> </v>
          </cell>
        </row>
        <row r="3369">
          <cell r="B3369">
            <v>406041</v>
          </cell>
          <cell r="C3369" t="str">
            <v>Rtne Rev Surg Pay Secondary</v>
          </cell>
          <cell r="D3369" t="str">
            <v>Rtne Rev S</v>
          </cell>
          <cell r="E3369">
            <v>367</v>
          </cell>
          <cell r="F3369" t="str">
            <v>A</v>
          </cell>
          <cell r="G3369" t="str">
            <v>R</v>
          </cell>
          <cell r="H3369" t="str">
            <v>N</v>
          </cell>
          <cell r="I3369" t="str">
            <v>NI</v>
          </cell>
          <cell r="J3369">
            <v>0</v>
          </cell>
          <cell r="K3369">
            <v>0</v>
          </cell>
          <cell r="L3369" t="str">
            <v>Inpatient Revenue</v>
          </cell>
          <cell r="M3369" t="str">
            <v xml:space="preserve"> </v>
          </cell>
          <cell r="N3369">
            <v>0</v>
          </cell>
          <cell r="O3369" t="str">
            <v xml:space="preserve"> </v>
          </cell>
          <cell r="P3369">
            <v>0</v>
          </cell>
          <cell r="Q3369">
            <v>0</v>
          </cell>
          <cell r="R3369" t="str">
            <v xml:space="preserve"> </v>
          </cell>
          <cell r="S3369" t="str">
            <v xml:space="preserve"> </v>
          </cell>
        </row>
        <row r="3370">
          <cell r="B3370">
            <v>406042</v>
          </cell>
          <cell r="C3370" t="str">
            <v>Rtne Rev Surg CptnRskBsdPyrs</v>
          </cell>
          <cell r="D3370" t="str">
            <v>Rtne Rev S</v>
          </cell>
          <cell r="E3370">
            <v>367</v>
          </cell>
          <cell r="F3370" t="str">
            <v>A</v>
          </cell>
          <cell r="G3370" t="str">
            <v>R</v>
          </cell>
          <cell r="H3370" t="str">
            <v>N</v>
          </cell>
          <cell r="I3370" t="str">
            <v>NI</v>
          </cell>
          <cell r="J3370">
            <v>0</v>
          </cell>
          <cell r="K3370">
            <v>0</v>
          </cell>
          <cell r="L3370" t="str">
            <v>Inpatient Revenue</v>
          </cell>
          <cell r="M3370" t="str">
            <v xml:space="preserve"> </v>
          </cell>
          <cell r="N3370">
            <v>0</v>
          </cell>
          <cell r="O3370" t="str">
            <v xml:space="preserve"> </v>
          </cell>
          <cell r="P3370">
            <v>0</v>
          </cell>
          <cell r="Q3370">
            <v>0</v>
          </cell>
          <cell r="R3370" t="str">
            <v xml:space="preserve"> </v>
          </cell>
          <cell r="S3370" t="str">
            <v xml:space="preserve"> </v>
          </cell>
        </row>
        <row r="3371">
          <cell r="B3371">
            <v>406045</v>
          </cell>
          <cell r="C3371" t="str">
            <v>Routine Rev SurgicalCharity</v>
          </cell>
          <cell r="D3371" t="str">
            <v>Routine Re</v>
          </cell>
          <cell r="E3371">
            <v>367</v>
          </cell>
          <cell r="F3371" t="str">
            <v>A</v>
          </cell>
          <cell r="G3371" t="str">
            <v>R</v>
          </cell>
          <cell r="H3371" t="str">
            <v>N</v>
          </cell>
          <cell r="I3371" t="str">
            <v>NI</v>
          </cell>
          <cell r="J3371">
            <v>0</v>
          </cell>
          <cell r="K3371">
            <v>0</v>
          </cell>
          <cell r="L3371" t="str">
            <v>Inpatient Revenue</v>
          </cell>
          <cell r="M3371" t="str">
            <v xml:space="preserve"> </v>
          </cell>
          <cell r="N3371">
            <v>0</v>
          </cell>
          <cell r="O3371" t="str">
            <v xml:space="preserve"> </v>
          </cell>
          <cell r="P3371">
            <v>0</v>
          </cell>
          <cell r="Q3371">
            <v>0</v>
          </cell>
          <cell r="R3371" t="str">
            <v xml:space="preserve"> </v>
          </cell>
          <cell r="S3371" t="str">
            <v xml:space="preserve"> </v>
          </cell>
        </row>
        <row r="3372">
          <cell r="B3372">
            <v>406050</v>
          </cell>
          <cell r="C3372" t="str">
            <v>Routine Revenue SurgicalOther</v>
          </cell>
          <cell r="D3372" t="str">
            <v>Routine Re</v>
          </cell>
          <cell r="E3372">
            <v>367</v>
          </cell>
          <cell r="F3372" t="str">
            <v>A</v>
          </cell>
          <cell r="G3372" t="str">
            <v>R</v>
          </cell>
          <cell r="H3372" t="str">
            <v>N</v>
          </cell>
          <cell r="I3372" t="str">
            <v>NI</v>
          </cell>
          <cell r="J3372">
            <v>0</v>
          </cell>
          <cell r="K3372">
            <v>0</v>
          </cell>
          <cell r="L3372" t="str">
            <v>Inpatient Revenue</v>
          </cell>
          <cell r="M3372" t="str">
            <v xml:space="preserve"> </v>
          </cell>
          <cell r="N3372">
            <v>0</v>
          </cell>
          <cell r="O3372" t="str">
            <v xml:space="preserve"> </v>
          </cell>
          <cell r="P3372">
            <v>0</v>
          </cell>
          <cell r="Q3372">
            <v>0</v>
          </cell>
          <cell r="R3372" t="str">
            <v xml:space="preserve"> </v>
          </cell>
          <cell r="S3372" t="str">
            <v xml:space="preserve"> </v>
          </cell>
        </row>
        <row r="3373">
          <cell r="B3373">
            <v>406055</v>
          </cell>
          <cell r="C3373" t="str">
            <v>RtnRevSurgOthrNonHospBillSys</v>
          </cell>
          <cell r="D3373" t="str">
            <v>RtnRevSurg</v>
          </cell>
          <cell r="E3373">
            <v>367</v>
          </cell>
          <cell r="F3373" t="str">
            <v>A</v>
          </cell>
          <cell r="G3373" t="str">
            <v>R</v>
          </cell>
          <cell r="H3373" t="str">
            <v>N</v>
          </cell>
          <cell r="I3373" t="str">
            <v>NI</v>
          </cell>
          <cell r="J3373">
            <v>0</v>
          </cell>
          <cell r="K3373">
            <v>0</v>
          </cell>
          <cell r="L3373" t="str">
            <v>Inpatient Revenue</v>
          </cell>
          <cell r="M3373" t="str">
            <v xml:space="preserve"> </v>
          </cell>
          <cell r="N3373">
            <v>0</v>
          </cell>
          <cell r="O3373" t="str">
            <v xml:space="preserve"> </v>
          </cell>
          <cell r="P3373">
            <v>0</v>
          </cell>
          <cell r="Q3373">
            <v>0</v>
          </cell>
          <cell r="R3373" t="str">
            <v xml:space="preserve"> </v>
          </cell>
          <cell r="S3373" t="str">
            <v xml:space="preserve"> </v>
          </cell>
        </row>
        <row r="3374">
          <cell r="B3374">
            <v>406060</v>
          </cell>
          <cell r="C3374" t="str">
            <v>RouteRevSurgicalDomesticClaims</v>
          </cell>
          <cell r="D3374" t="str">
            <v>RouteRevSu</v>
          </cell>
          <cell r="E3374">
            <v>367</v>
          </cell>
          <cell r="F3374" t="str">
            <v>A</v>
          </cell>
          <cell r="G3374" t="str">
            <v>R</v>
          </cell>
          <cell r="H3374" t="str">
            <v>N</v>
          </cell>
          <cell r="I3374" t="str">
            <v>NI</v>
          </cell>
          <cell r="J3374">
            <v>0</v>
          </cell>
          <cell r="K3374">
            <v>0</v>
          </cell>
          <cell r="L3374" t="str">
            <v>Inpatient Revenue</v>
          </cell>
          <cell r="M3374" t="str">
            <v xml:space="preserve"> </v>
          </cell>
          <cell r="N3374">
            <v>0</v>
          </cell>
          <cell r="O3374" t="str">
            <v xml:space="preserve"> </v>
          </cell>
          <cell r="P3374">
            <v>0</v>
          </cell>
          <cell r="Q3374">
            <v>0</v>
          </cell>
          <cell r="R3374" t="str">
            <v xml:space="preserve"> </v>
          </cell>
          <cell r="S3374" t="str">
            <v xml:space="preserve"> </v>
          </cell>
        </row>
        <row r="3375">
          <cell r="B3375">
            <v>407000</v>
          </cell>
          <cell r="C3375" t="str">
            <v>IPRouteRevOtherMedicareTrad</v>
          </cell>
          <cell r="D3375" t="str">
            <v>IPRouteRev</v>
          </cell>
          <cell r="E3375">
            <v>367</v>
          </cell>
          <cell r="F3375" t="str">
            <v>A</v>
          </cell>
          <cell r="G3375" t="str">
            <v>R</v>
          </cell>
          <cell r="H3375" t="str">
            <v>N</v>
          </cell>
          <cell r="I3375" t="str">
            <v>NI</v>
          </cell>
          <cell r="J3375">
            <v>0</v>
          </cell>
          <cell r="K3375">
            <v>0</v>
          </cell>
          <cell r="L3375" t="str">
            <v>Inpatient Revenue</v>
          </cell>
          <cell r="M3375" t="str">
            <v xml:space="preserve"> </v>
          </cell>
          <cell r="N3375">
            <v>0</v>
          </cell>
          <cell r="O3375" t="str">
            <v xml:space="preserve"> </v>
          </cell>
          <cell r="P3375">
            <v>0</v>
          </cell>
          <cell r="Q3375">
            <v>0</v>
          </cell>
          <cell r="R3375" t="str">
            <v xml:space="preserve"> </v>
          </cell>
          <cell r="S3375" t="str">
            <v xml:space="preserve"> </v>
          </cell>
        </row>
        <row r="3376">
          <cell r="B3376">
            <v>407005</v>
          </cell>
          <cell r="C3376" t="str">
            <v>IPRouteRevOtherMedicareMdgCare</v>
          </cell>
          <cell r="D3376" t="str">
            <v>IPRouteRev</v>
          </cell>
          <cell r="E3376">
            <v>367</v>
          </cell>
          <cell r="F3376" t="str">
            <v>A</v>
          </cell>
          <cell r="G3376" t="str">
            <v>R</v>
          </cell>
          <cell r="H3376" t="str">
            <v>N</v>
          </cell>
          <cell r="I3376" t="str">
            <v>NI</v>
          </cell>
          <cell r="J3376">
            <v>0</v>
          </cell>
          <cell r="K3376">
            <v>0</v>
          </cell>
          <cell r="L3376" t="str">
            <v>Inpatient Revenue</v>
          </cell>
          <cell r="M3376" t="str">
            <v xml:space="preserve"> </v>
          </cell>
          <cell r="N3376">
            <v>0</v>
          </cell>
          <cell r="O3376" t="str">
            <v xml:space="preserve"> </v>
          </cell>
          <cell r="P3376">
            <v>0</v>
          </cell>
          <cell r="Q3376">
            <v>0</v>
          </cell>
          <cell r="R3376" t="str">
            <v xml:space="preserve"> </v>
          </cell>
          <cell r="S3376" t="str">
            <v xml:space="preserve"> </v>
          </cell>
        </row>
        <row r="3377">
          <cell r="B3377">
            <v>407010</v>
          </cell>
          <cell r="C3377" t="str">
            <v>IPRouteRevOtherMedicaidTrad</v>
          </cell>
          <cell r="D3377" t="str">
            <v>IPRouteRev</v>
          </cell>
          <cell r="E3377">
            <v>367</v>
          </cell>
          <cell r="F3377" t="str">
            <v>A</v>
          </cell>
          <cell r="G3377" t="str">
            <v>R</v>
          </cell>
          <cell r="H3377" t="str">
            <v>N</v>
          </cell>
          <cell r="I3377" t="str">
            <v>NI</v>
          </cell>
          <cell r="J3377">
            <v>0</v>
          </cell>
          <cell r="K3377">
            <v>0</v>
          </cell>
          <cell r="L3377" t="str">
            <v>Inpatient Revenue</v>
          </cell>
          <cell r="M3377" t="str">
            <v xml:space="preserve"> </v>
          </cell>
          <cell r="N3377">
            <v>0</v>
          </cell>
          <cell r="O3377" t="str">
            <v xml:space="preserve"> </v>
          </cell>
          <cell r="P3377">
            <v>0</v>
          </cell>
          <cell r="Q3377">
            <v>0</v>
          </cell>
          <cell r="R3377" t="str">
            <v xml:space="preserve"> </v>
          </cell>
          <cell r="S3377" t="str">
            <v xml:space="preserve"> </v>
          </cell>
        </row>
        <row r="3378">
          <cell r="B3378">
            <v>407015</v>
          </cell>
          <cell r="C3378" t="str">
            <v>IPRouteRevOtherMedicaidMdgCare</v>
          </cell>
          <cell r="D3378" t="str">
            <v>IPRouteRev</v>
          </cell>
          <cell r="E3378">
            <v>367</v>
          </cell>
          <cell r="F3378" t="str">
            <v>A</v>
          </cell>
          <cell r="G3378" t="str">
            <v>R</v>
          </cell>
          <cell r="H3378" t="str">
            <v>N</v>
          </cell>
          <cell r="I3378" t="str">
            <v>NI</v>
          </cell>
          <cell r="J3378">
            <v>0</v>
          </cell>
          <cell r="K3378">
            <v>0</v>
          </cell>
          <cell r="L3378" t="str">
            <v>Inpatient Revenue</v>
          </cell>
          <cell r="M3378" t="str">
            <v xml:space="preserve"> </v>
          </cell>
          <cell r="N3378">
            <v>0</v>
          </cell>
          <cell r="O3378" t="str">
            <v xml:space="preserve"> </v>
          </cell>
          <cell r="P3378">
            <v>0</v>
          </cell>
          <cell r="Q3378">
            <v>0</v>
          </cell>
          <cell r="R3378" t="str">
            <v xml:space="preserve"> </v>
          </cell>
          <cell r="S3378" t="str">
            <v xml:space="preserve"> </v>
          </cell>
        </row>
        <row r="3379">
          <cell r="B3379">
            <v>407016</v>
          </cell>
          <cell r="C3379" t="str">
            <v>IPRouteRevOtherMedicaidPendg</v>
          </cell>
          <cell r="D3379" t="str">
            <v>IPRouteRev</v>
          </cell>
          <cell r="E3379">
            <v>367</v>
          </cell>
          <cell r="F3379" t="str">
            <v>A</v>
          </cell>
          <cell r="G3379" t="str">
            <v>R</v>
          </cell>
          <cell r="H3379" t="str">
            <v>N</v>
          </cell>
          <cell r="I3379" t="str">
            <v>NI</v>
          </cell>
          <cell r="J3379">
            <v>0</v>
          </cell>
          <cell r="K3379">
            <v>0</v>
          </cell>
          <cell r="L3379" t="str">
            <v>Inpatient Revenue</v>
          </cell>
          <cell r="M3379" t="str">
            <v xml:space="preserve"> </v>
          </cell>
          <cell r="N3379">
            <v>0</v>
          </cell>
          <cell r="O3379" t="str">
            <v xml:space="preserve"> </v>
          </cell>
          <cell r="P3379">
            <v>0</v>
          </cell>
          <cell r="Q3379">
            <v>0</v>
          </cell>
          <cell r="R3379" t="str">
            <v xml:space="preserve"> </v>
          </cell>
          <cell r="S3379" t="str">
            <v xml:space="preserve"> </v>
          </cell>
        </row>
        <row r="3380">
          <cell r="B3380">
            <v>407020</v>
          </cell>
          <cell r="C3380" t="str">
            <v>IP Routine Revenue OtherHMOPPO</v>
          </cell>
          <cell r="D3380" t="str">
            <v>IP Routine</v>
          </cell>
          <cell r="E3380">
            <v>367</v>
          </cell>
          <cell r="F3380" t="str">
            <v>A</v>
          </cell>
          <cell r="G3380" t="str">
            <v>R</v>
          </cell>
          <cell r="H3380" t="str">
            <v>N</v>
          </cell>
          <cell r="I3380" t="str">
            <v>NI</v>
          </cell>
          <cell r="J3380">
            <v>0</v>
          </cell>
          <cell r="K3380">
            <v>0</v>
          </cell>
          <cell r="L3380" t="str">
            <v>Inpatient Revenue</v>
          </cell>
          <cell r="M3380" t="str">
            <v xml:space="preserve"> </v>
          </cell>
          <cell r="N3380">
            <v>0</v>
          </cell>
          <cell r="O3380" t="str">
            <v xml:space="preserve"> </v>
          </cell>
          <cell r="P3380">
            <v>0</v>
          </cell>
          <cell r="Q3380">
            <v>0</v>
          </cell>
          <cell r="R3380" t="str">
            <v xml:space="preserve"> </v>
          </cell>
          <cell r="S3380" t="str">
            <v xml:space="preserve"> </v>
          </cell>
        </row>
        <row r="3381">
          <cell r="B3381">
            <v>407025</v>
          </cell>
          <cell r="C3381" t="str">
            <v>IPRouteRevOtherBlueCrossTrad</v>
          </cell>
          <cell r="D3381" t="str">
            <v>IPRouteRev</v>
          </cell>
          <cell r="E3381">
            <v>367</v>
          </cell>
          <cell r="F3381" t="str">
            <v>A</v>
          </cell>
          <cell r="G3381" t="str">
            <v>R</v>
          </cell>
          <cell r="H3381" t="str">
            <v>N</v>
          </cell>
          <cell r="I3381" t="str">
            <v>NI</v>
          </cell>
          <cell r="J3381">
            <v>0</v>
          </cell>
          <cell r="K3381">
            <v>0</v>
          </cell>
          <cell r="L3381" t="str">
            <v>Inpatient Revenue</v>
          </cell>
          <cell r="M3381" t="str">
            <v xml:space="preserve"> </v>
          </cell>
          <cell r="N3381">
            <v>0</v>
          </cell>
          <cell r="O3381" t="str">
            <v xml:space="preserve"> </v>
          </cell>
          <cell r="P3381">
            <v>0</v>
          </cell>
          <cell r="Q3381">
            <v>0</v>
          </cell>
          <cell r="R3381" t="str">
            <v xml:space="preserve"> </v>
          </cell>
          <cell r="S3381" t="str">
            <v xml:space="preserve"> </v>
          </cell>
        </row>
        <row r="3382">
          <cell r="B3382">
            <v>407030</v>
          </cell>
          <cell r="C3382" t="str">
            <v>IPRouteRevOtherBlueCrossHMO</v>
          </cell>
          <cell r="D3382" t="str">
            <v>IPRouteRev</v>
          </cell>
          <cell r="E3382">
            <v>367</v>
          </cell>
          <cell r="F3382" t="str">
            <v>A</v>
          </cell>
          <cell r="G3382" t="str">
            <v>R</v>
          </cell>
          <cell r="H3382" t="str">
            <v>N</v>
          </cell>
          <cell r="I3382" t="str">
            <v>NI</v>
          </cell>
          <cell r="J3382">
            <v>0</v>
          </cell>
          <cell r="K3382">
            <v>0</v>
          </cell>
          <cell r="L3382" t="str">
            <v>Inpatient Revenue</v>
          </cell>
          <cell r="M3382" t="str">
            <v xml:space="preserve"> </v>
          </cell>
          <cell r="N3382">
            <v>0</v>
          </cell>
          <cell r="O3382" t="str">
            <v xml:space="preserve"> </v>
          </cell>
          <cell r="P3382">
            <v>0</v>
          </cell>
          <cell r="Q3382">
            <v>0</v>
          </cell>
          <cell r="R3382" t="str">
            <v xml:space="preserve"> </v>
          </cell>
          <cell r="S3382" t="str">
            <v xml:space="preserve"> </v>
          </cell>
        </row>
        <row r="3383">
          <cell r="B3383">
            <v>407031</v>
          </cell>
          <cell r="C3383" t="str">
            <v>IP Rtne Revenue Othr BCrossPPO</v>
          </cell>
          <cell r="D3383" t="str">
            <v>IP Rtne Re</v>
          </cell>
          <cell r="E3383">
            <v>367</v>
          </cell>
          <cell r="F3383" t="str">
            <v>A</v>
          </cell>
          <cell r="G3383" t="str">
            <v>R</v>
          </cell>
          <cell r="H3383" t="str">
            <v>N</v>
          </cell>
          <cell r="I3383" t="str">
            <v>NI</v>
          </cell>
          <cell r="J3383">
            <v>0</v>
          </cell>
          <cell r="K3383">
            <v>0</v>
          </cell>
          <cell r="L3383" t="str">
            <v>Inpatient Revenue</v>
          </cell>
          <cell r="M3383" t="str">
            <v xml:space="preserve"> </v>
          </cell>
          <cell r="N3383">
            <v>0</v>
          </cell>
          <cell r="O3383" t="str">
            <v xml:space="preserve"> </v>
          </cell>
          <cell r="P3383">
            <v>0</v>
          </cell>
          <cell r="Q3383">
            <v>0</v>
          </cell>
          <cell r="R3383" t="str">
            <v xml:space="preserve"> </v>
          </cell>
          <cell r="S3383" t="str">
            <v xml:space="preserve"> </v>
          </cell>
        </row>
        <row r="3384">
          <cell r="B3384">
            <v>407035</v>
          </cell>
          <cell r="C3384" t="str">
            <v>IP Routine Rev OtherCommercial</v>
          </cell>
          <cell r="D3384" t="str">
            <v>IP Routine</v>
          </cell>
          <cell r="E3384">
            <v>367</v>
          </cell>
          <cell r="F3384" t="str">
            <v>A</v>
          </cell>
          <cell r="G3384" t="str">
            <v>R</v>
          </cell>
          <cell r="H3384" t="str">
            <v>N</v>
          </cell>
          <cell r="I3384" t="str">
            <v>NI</v>
          </cell>
          <cell r="J3384">
            <v>0</v>
          </cell>
          <cell r="K3384">
            <v>0</v>
          </cell>
          <cell r="L3384" t="str">
            <v>Inpatient Revenue</v>
          </cell>
          <cell r="M3384" t="str">
            <v xml:space="preserve"> </v>
          </cell>
          <cell r="N3384">
            <v>0</v>
          </cell>
          <cell r="O3384" t="str">
            <v xml:space="preserve"> </v>
          </cell>
          <cell r="P3384">
            <v>0</v>
          </cell>
          <cell r="Q3384">
            <v>0</v>
          </cell>
          <cell r="R3384" t="str">
            <v xml:space="preserve"> </v>
          </cell>
          <cell r="S3384" t="str">
            <v xml:space="preserve"> </v>
          </cell>
        </row>
        <row r="3385">
          <cell r="B3385">
            <v>407036</v>
          </cell>
          <cell r="C3385" t="str">
            <v>IP Rtne Rev Othr CmrclMgdCar</v>
          </cell>
          <cell r="D3385" t="str">
            <v>IP Rtne Re</v>
          </cell>
          <cell r="E3385">
            <v>367</v>
          </cell>
          <cell r="F3385" t="str">
            <v>A</v>
          </cell>
          <cell r="G3385" t="str">
            <v>R</v>
          </cell>
          <cell r="H3385" t="str">
            <v>N</v>
          </cell>
          <cell r="I3385" t="str">
            <v>NI</v>
          </cell>
          <cell r="J3385">
            <v>0</v>
          </cell>
          <cell r="K3385">
            <v>0</v>
          </cell>
          <cell r="L3385" t="str">
            <v>Inpatient Revenue</v>
          </cell>
          <cell r="M3385" t="str">
            <v xml:space="preserve"> </v>
          </cell>
          <cell r="N3385">
            <v>0</v>
          </cell>
          <cell r="O3385" t="str">
            <v xml:space="preserve"> </v>
          </cell>
          <cell r="P3385">
            <v>0</v>
          </cell>
          <cell r="Q3385">
            <v>0</v>
          </cell>
          <cell r="R3385" t="str">
            <v xml:space="preserve"> </v>
          </cell>
          <cell r="S3385" t="str">
            <v xml:space="preserve"> </v>
          </cell>
        </row>
        <row r="3386">
          <cell r="B3386">
            <v>407037</v>
          </cell>
          <cell r="C3386" t="str">
            <v>IP RtneRevOthrChrtyCarPndngApl</v>
          </cell>
          <cell r="D3386" t="str">
            <v>IP RtneRev</v>
          </cell>
          <cell r="E3386">
            <v>367</v>
          </cell>
          <cell r="F3386" t="str">
            <v>A</v>
          </cell>
          <cell r="G3386" t="str">
            <v>R</v>
          </cell>
          <cell r="H3386" t="str">
            <v>N</v>
          </cell>
          <cell r="I3386" t="str">
            <v>NI</v>
          </cell>
          <cell r="J3386">
            <v>0</v>
          </cell>
          <cell r="K3386">
            <v>0</v>
          </cell>
          <cell r="L3386" t="str">
            <v>Inpatient Revenue</v>
          </cell>
          <cell r="M3386" t="str">
            <v xml:space="preserve"> </v>
          </cell>
          <cell r="N3386">
            <v>0</v>
          </cell>
          <cell r="O3386" t="str">
            <v xml:space="preserve"> </v>
          </cell>
          <cell r="P3386">
            <v>0</v>
          </cell>
          <cell r="Q3386">
            <v>0</v>
          </cell>
          <cell r="R3386" t="str">
            <v xml:space="preserve"> </v>
          </cell>
          <cell r="S3386" t="str">
            <v xml:space="preserve"> </v>
          </cell>
        </row>
        <row r="3387">
          <cell r="B3387">
            <v>407040</v>
          </cell>
          <cell r="C3387" t="str">
            <v>IPRouteRevOtherSelfPayPrimary</v>
          </cell>
          <cell r="D3387" t="str">
            <v>IPRouteRev</v>
          </cell>
          <cell r="E3387">
            <v>367</v>
          </cell>
          <cell r="F3387" t="str">
            <v>A</v>
          </cell>
          <cell r="G3387" t="str">
            <v>R</v>
          </cell>
          <cell r="H3387" t="str">
            <v>N</v>
          </cell>
          <cell r="I3387" t="str">
            <v>NI</v>
          </cell>
          <cell r="J3387">
            <v>0</v>
          </cell>
          <cell r="K3387">
            <v>0</v>
          </cell>
          <cell r="L3387" t="str">
            <v>Inpatient Revenue</v>
          </cell>
          <cell r="M3387" t="str">
            <v xml:space="preserve"> </v>
          </cell>
          <cell r="N3387">
            <v>0</v>
          </cell>
          <cell r="O3387" t="str">
            <v xml:space="preserve"> </v>
          </cell>
          <cell r="P3387">
            <v>0</v>
          </cell>
          <cell r="Q3387">
            <v>0</v>
          </cell>
          <cell r="R3387" t="str">
            <v xml:space="preserve"> </v>
          </cell>
          <cell r="S3387" t="str">
            <v xml:space="preserve"> </v>
          </cell>
        </row>
        <row r="3388">
          <cell r="B3388">
            <v>407041</v>
          </cell>
          <cell r="C3388" t="str">
            <v>IP Rtne Rev Othr SlfPyScndry</v>
          </cell>
          <cell r="D3388" t="str">
            <v>IP Rtne Re</v>
          </cell>
          <cell r="E3388">
            <v>367</v>
          </cell>
          <cell r="F3388" t="str">
            <v>A</v>
          </cell>
          <cell r="G3388" t="str">
            <v>R</v>
          </cell>
          <cell r="H3388" t="str">
            <v>N</v>
          </cell>
          <cell r="I3388" t="str">
            <v>NI</v>
          </cell>
          <cell r="J3388">
            <v>0</v>
          </cell>
          <cell r="K3388">
            <v>0</v>
          </cell>
          <cell r="L3388" t="str">
            <v>Inpatient Revenue</v>
          </cell>
          <cell r="M3388" t="str">
            <v xml:space="preserve"> </v>
          </cell>
          <cell r="N3388">
            <v>0</v>
          </cell>
          <cell r="O3388" t="str">
            <v xml:space="preserve"> </v>
          </cell>
          <cell r="P3388">
            <v>0</v>
          </cell>
          <cell r="Q3388">
            <v>0</v>
          </cell>
          <cell r="R3388" t="str">
            <v xml:space="preserve"> </v>
          </cell>
          <cell r="S3388" t="str">
            <v xml:space="preserve"> </v>
          </cell>
        </row>
        <row r="3389">
          <cell r="B3389">
            <v>407042</v>
          </cell>
          <cell r="C3389" t="str">
            <v>IP RtneRevOthr CptnRskBsdPyrs</v>
          </cell>
          <cell r="D3389" t="str">
            <v>IP RtneRev</v>
          </cell>
          <cell r="E3389">
            <v>367</v>
          </cell>
          <cell r="F3389" t="str">
            <v>A</v>
          </cell>
          <cell r="G3389" t="str">
            <v>R</v>
          </cell>
          <cell r="H3389" t="str">
            <v>N</v>
          </cell>
          <cell r="I3389" t="str">
            <v>NI</v>
          </cell>
          <cell r="J3389">
            <v>0</v>
          </cell>
          <cell r="K3389">
            <v>0</v>
          </cell>
          <cell r="L3389" t="str">
            <v>Inpatient Revenue</v>
          </cell>
          <cell r="M3389" t="str">
            <v xml:space="preserve"> </v>
          </cell>
          <cell r="N3389">
            <v>0</v>
          </cell>
          <cell r="O3389" t="str">
            <v xml:space="preserve"> </v>
          </cell>
          <cell r="P3389">
            <v>0</v>
          </cell>
          <cell r="Q3389">
            <v>0</v>
          </cell>
          <cell r="R3389" t="str">
            <v xml:space="preserve"> </v>
          </cell>
          <cell r="S3389" t="str">
            <v xml:space="preserve"> </v>
          </cell>
        </row>
        <row r="3390">
          <cell r="B3390">
            <v>407045</v>
          </cell>
          <cell r="C3390" t="str">
            <v>IP Routine Rev OtherCharity</v>
          </cell>
          <cell r="D3390" t="str">
            <v>IP Routine</v>
          </cell>
          <cell r="E3390">
            <v>367</v>
          </cell>
          <cell r="F3390" t="str">
            <v>A</v>
          </cell>
          <cell r="G3390" t="str">
            <v>R</v>
          </cell>
          <cell r="H3390" t="str">
            <v>N</v>
          </cell>
          <cell r="I3390" t="str">
            <v>NI</v>
          </cell>
          <cell r="J3390">
            <v>0</v>
          </cell>
          <cell r="K3390">
            <v>0</v>
          </cell>
          <cell r="L3390" t="str">
            <v>Inpatient Revenue</v>
          </cell>
          <cell r="M3390" t="str">
            <v xml:space="preserve"> </v>
          </cell>
          <cell r="N3390">
            <v>0</v>
          </cell>
          <cell r="O3390" t="str">
            <v xml:space="preserve"> </v>
          </cell>
          <cell r="P3390">
            <v>0</v>
          </cell>
          <cell r="Q3390">
            <v>0</v>
          </cell>
          <cell r="R3390" t="str">
            <v xml:space="preserve"> </v>
          </cell>
          <cell r="S3390" t="str">
            <v xml:space="preserve"> </v>
          </cell>
        </row>
        <row r="3391">
          <cell r="B3391">
            <v>407050</v>
          </cell>
          <cell r="C3391" t="str">
            <v>IP Routine Revenue OtherOther</v>
          </cell>
          <cell r="D3391" t="str">
            <v>IP Routine</v>
          </cell>
          <cell r="E3391">
            <v>367</v>
          </cell>
          <cell r="F3391" t="str">
            <v>A</v>
          </cell>
          <cell r="G3391" t="str">
            <v>R</v>
          </cell>
          <cell r="H3391" t="str">
            <v>N</v>
          </cell>
          <cell r="I3391" t="str">
            <v>NI</v>
          </cell>
          <cell r="J3391">
            <v>0</v>
          </cell>
          <cell r="K3391">
            <v>0</v>
          </cell>
          <cell r="L3391" t="str">
            <v>Inpatient Revenue</v>
          </cell>
          <cell r="M3391" t="str">
            <v xml:space="preserve"> </v>
          </cell>
          <cell r="N3391">
            <v>0</v>
          </cell>
          <cell r="O3391" t="str">
            <v xml:space="preserve"> </v>
          </cell>
          <cell r="P3391">
            <v>0</v>
          </cell>
          <cell r="Q3391">
            <v>0</v>
          </cell>
          <cell r="R3391" t="str">
            <v xml:space="preserve"> </v>
          </cell>
          <cell r="S3391" t="str">
            <v xml:space="preserve"> </v>
          </cell>
        </row>
        <row r="3392">
          <cell r="B3392">
            <v>407055</v>
          </cell>
          <cell r="C3392" t="str">
            <v>IPRtnRevOthrOthrNonHospBillSys</v>
          </cell>
          <cell r="D3392" t="str">
            <v>IPRtnRevOt</v>
          </cell>
          <cell r="E3392">
            <v>367</v>
          </cell>
          <cell r="F3392" t="str">
            <v>A</v>
          </cell>
          <cell r="G3392" t="str">
            <v>R</v>
          </cell>
          <cell r="H3392" t="str">
            <v>N</v>
          </cell>
          <cell r="I3392" t="str">
            <v>NI</v>
          </cell>
          <cell r="J3392">
            <v>0</v>
          </cell>
          <cell r="K3392">
            <v>0</v>
          </cell>
          <cell r="L3392" t="str">
            <v>Inpatient Revenue</v>
          </cell>
          <cell r="M3392" t="str">
            <v xml:space="preserve"> </v>
          </cell>
          <cell r="N3392">
            <v>0</v>
          </cell>
          <cell r="O3392" t="str">
            <v xml:space="preserve"> </v>
          </cell>
          <cell r="P3392">
            <v>0</v>
          </cell>
          <cell r="Q3392">
            <v>0</v>
          </cell>
          <cell r="R3392" t="str">
            <v xml:space="preserve"> </v>
          </cell>
          <cell r="S3392" t="str">
            <v xml:space="preserve"> </v>
          </cell>
        </row>
        <row r="3393">
          <cell r="B3393">
            <v>407060</v>
          </cell>
          <cell r="C3393" t="str">
            <v>IPRouteRevOtherDomesticClaims</v>
          </cell>
          <cell r="D3393" t="str">
            <v>IPRouteRev</v>
          </cell>
          <cell r="E3393">
            <v>367</v>
          </cell>
          <cell r="F3393" t="str">
            <v>A</v>
          </cell>
          <cell r="G3393" t="str">
            <v>R</v>
          </cell>
          <cell r="H3393" t="str">
            <v>N</v>
          </cell>
          <cell r="I3393" t="str">
            <v>NI</v>
          </cell>
          <cell r="J3393">
            <v>0</v>
          </cell>
          <cell r="K3393">
            <v>0</v>
          </cell>
          <cell r="L3393" t="str">
            <v>Inpatient Revenue</v>
          </cell>
          <cell r="M3393" t="str">
            <v xml:space="preserve"> </v>
          </cell>
          <cell r="N3393">
            <v>0</v>
          </cell>
          <cell r="O3393" t="str">
            <v xml:space="preserve"> </v>
          </cell>
          <cell r="P3393">
            <v>0</v>
          </cell>
          <cell r="Q3393">
            <v>0</v>
          </cell>
          <cell r="R3393" t="str">
            <v xml:space="preserve"> </v>
          </cell>
          <cell r="S3393" t="str">
            <v xml:space="preserve"> </v>
          </cell>
        </row>
        <row r="3394">
          <cell r="B3394">
            <v>408000</v>
          </cell>
          <cell r="C3394" t="str">
            <v>Routine Rev OtherMedicare Trad</v>
          </cell>
          <cell r="D3394" t="str">
            <v>Routine Re</v>
          </cell>
          <cell r="E3394">
            <v>367</v>
          </cell>
          <cell r="F3394" t="str">
            <v>A</v>
          </cell>
          <cell r="G3394" t="str">
            <v>R</v>
          </cell>
          <cell r="H3394" t="str">
            <v>N</v>
          </cell>
          <cell r="I3394" t="str">
            <v>NI</v>
          </cell>
          <cell r="J3394">
            <v>0</v>
          </cell>
          <cell r="K3394">
            <v>0</v>
          </cell>
          <cell r="L3394" t="str">
            <v>Inpatient Revenue</v>
          </cell>
          <cell r="M3394" t="str">
            <v xml:space="preserve"> </v>
          </cell>
          <cell r="N3394">
            <v>0</v>
          </cell>
          <cell r="O3394" t="str">
            <v xml:space="preserve"> </v>
          </cell>
          <cell r="P3394">
            <v>0</v>
          </cell>
          <cell r="Q3394">
            <v>0</v>
          </cell>
          <cell r="R3394" t="str">
            <v xml:space="preserve"> </v>
          </cell>
          <cell r="S3394" t="str">
            <v xml:space="preserve"> </v>
          </cell>
        </row>
        <row r="3395">
          <cell r="B3395">
            <v>408005</v>
          </cell>
          <cell r="C3395" t="str">
            <v>RouteRevOtherMedicareMdgCare</v>
          </cell>
          <cell r="D3395" t="str">
            <v>RouteRevOt</v>
          </cell>
          <cell r="E3395">
            <v>367</v>
          </cell>
          <cell r="F3395" t="str">
            <v>A</v>
          </cell>
          <cell r="G3395" t="str">
            <v>R</v>
          </cell>
          <cell r="H3395" t="str">
            <v>N</v>
          </cell>
          <cell r="I3395" t="str">
            <v>NI</v>
          </cell>
          <cell r="J3395">
            <v>0</v>
          </cell>
          <cell r="K3395">
            <v>0</v>
          </cell>
          <cell r="L3395" t="str">
            <v>Inpatient Revenue</v>
          </cell>
          <cell r="M3395" t="str">
            <v xml:space="preserve"> </v>
          </cell>
          <cell r="N3395">
            <v>0</v>
          </cell>
          <cell r="O3395" t="str">
            <v xml:space="preserve"> </v>
          </cell>
          <cell r="P3395">
            <v>0</v>
          </cell>
          <cell r="Q3395">
            <v>0</v>
          </cell>
          <cell r="R3395" t="str">
            <v xml:space="preserve"> </v>
          </cell>
          <cell r="S3395" t="str">
            <v xml:space="preserve"> </v>
          </cell>
        </row>
        <row r="3396">
          <cell r="B3396">
            <v>408010</v>
          </cell>
          <cell r="C3396" t="str">
            <v>Routine Rev OtherMedicaid Trad</v>
          </cell>
          <cell r="D3396" t="str">
            <v>Routine Re</v>
          </cell>
          <cell r="E3396">
            <v>367</v>
          </cell>
          <cell r="F3396" t="str">
            <v>A</v>
          </cell>
          <cell r="G3396" t="str">
            <v>R</v>
          </cell>
          <cell r="H3396" t="str">
            <v>N</v>
          </cell>
          <cell r="I3396" t="str">
            <v>NI</v>
          </cell>
          <cell r="J3396">
            <v>0</v>
          </cell>
          <cell r="K3396">
            <v>0</v>
          </cell>
          <cell r="L3396" t="str">
            <v>Inpatient Revenue</v>
          </cell>
          <cell r="M3396" t="str">
            <v xml:space="preserve"> </v>
          </cell>
          <cell r="N3396">
            <v>0</v>
          </cell>
          <cell r="O3396" t="str">
            <v xml:space="preserve"> </v>
          </cell>
          <cell r="P3396">
            <v>0</v>
          </cell>
          <cell r="Q3396">
            <v>0</v>
          </cell>
          <cell r="R3396" t="str">
            <v xml:space="preserve"> </v>
          </cell>
          <cell r="S3396" t="str">
            <v xml:space="preserve"> </v>
          </cell>
        </row>
        <row r="3397">
          <cell r="B3397">
            <v>408015</v>
          </cell>
          <cell r="C3397" t="str">
            <v>RouteRevOtherMedicaidMdgCare</v>
          </cell>
          <cell r="D3397" t="str">
            <v>RouteRevOt</v>
          </cell>
          <cell r="E3397">
            <v>367</v>
          </cell>
          <cell r="F3397" t="str">
            <v>A</v>
          </cell>
          <cell r="G3397" t="str">
            <v>R</v>
          </cell>
          <cell r="H3397" t="str">
            <v>N</v>
          </cell>
          <cell r="I3397" t="str">
            <v>NI</v>
          </cell>
          <cell r="J3397">
            <v>0</v>
          </cell>
          <cell r="K3397">
            <v>0</v>
          </cell>
          <cell r="L3397" t="str">
            <v>Inpatient Revenue</v>
          </cell>
          <cell r="M3397" t="str">
            <v xml:space="preserve"> </v>
          </cell>
          <cell r="N3397">
            <v>0</v>
          </cell>
          <cell r="O3397" t="str">
            <v xml:space="preserve"> </v>
          </cell>
          <cell r="P3397">
            <v>0</v>
          </cell>
          <cell r="Q3397">
            <v>0</v>
          </cell>
          <cell r="R3397" t="str">
            <v xml:space="preserve"> </v>
          </cell>
          <cell r="S3397" t="str">
            <v xml:space="preserve"> </v>
          </cell>
        </row>
        <row r="3398">
          <cell r="B3398">
            <v>408016</v>
          </cell>
          <cell r="C3398" t="str">
            <v>RouteRev OtherMedicaid Pendg</v>
          </cell>
          <cell r="D3398" t="str">
            <v>RouteRev O</v>
          </cell>
          <cell r="E3398">
            <v>367</v>
          </cell>
          <cell r="F3398" t="str">
            <v>A</v>
          </cell>
          <cell r="G3398" t="str">
            <v>R</v>
          </cell>
          <cell r="H3398" t="str">
            <v>N</v>
          </cell>
          <cell r="I3398" t="str">
            <v>NI</v>
          </cell>
          <cell r="J3398">
            <v>0</v>
          </cell>
          <cell r="K3398">
            <v>0</v>
          </cell>
          <cell r="L3398" t="str">
            <v>Inpatient Revenue</v>
          </cell>
          <cell r="M3398" t="str">
            <v xml:space="preserve"> </v>
          </cell>
          <cell r="N3398">
            <v>0</v>
          </cell>
          <cell r="O3398" t="str">
            <v xml:space="preserve"> </v>
          </cell>
          <cell r="P3398">
            <v>0</v>
          </cell>
          <cell r="Q3398">
            <v>0</v>
          </cell>
          <cell r="R3398" t="str">
            <v xml:space="preserve"> </v>
          </cell>
          <cell r="S3398" t="str">
            <v xml:space="preserve"> </v>
          </cell>
        </row>
        <row r="3399">
          <cell r="B3399">
            <v>408020</v>
          </cell>
          <cell r="C3399" t="str">
            <v>Routine Revenue OtherHMOPPO</v>
          </cell>
          <cell r="D3399" t="str">
            <v>Routine Re</v>
          </cell>
          <cell r="E3399">
            <v>367</v>
          </cell>
          <cell r="F3399" t="str">
            <v>A</v>
          </cell>
          <cell r="G3399" t="str">
            <v>R</v>
          </cell>
          <cell r="H3399" t="str">
            <v>N</v>
          </cell>
          <cell r="I3399" t="str">
            <v>NI</v>
          </cell>
          <cell r="J3399">
            <v>0</v>
          </cell>
          <cell r="K3399">
            <v>0</v>
          </cell>
          <cell r="L3399" t="str">
            <v>Inpatient Revenue</v>
          </cell>
          <cell r="M3399" t="str">
            <v xml:space="preserve"> </v>
          </cell>
          <cell r="N3399">
            <v>0</v>
          </cell>
          <cell r="O3399" t="str">
            <v xml:space="preserve"> </v>
          </cell>
          <cell r="P3399">
            <v>0</v>
          </cell>
          <cell r="Q3399">
            <v>0</v>
          </cell>
          <cell r="R3399" t="str">
            <v xml:space="preserve"> </v>
          </cell>
          <cell r="S3399" t="str">
            <v xml:space="preserve"> </v>
          </cell>
        </row>
        <row r="3400">
          <cell r="B3400">
            <v>408025</v>
          </cell>
          <cell r="C3400" t="str">
            <v>Route Rev OtherBlue Cross Trad</v>
          </cell>
          <cell r="D3400" t="str">
            <v>Route Rev</v>
          </cell>
          <cell r="E3400">
            <v>367</v>
          </cell>
          <cell r="F3400" t="str">
            <v>A</v>
          </cell>
          <cell r="G3400" t="str">
            <v>R</v>
          </cell>
          <cell r="H3400" t="str">
            <v>N</v>
          </cell>
          <cell r="I3400" t="str">
            <v>NI</v>
          </cell>
          <cell r="J3400">
            <v>0</v>
          </cell>
          <cell r="K3400">
            <v>0</v>
          </cell>
          <cell r="L3400" t="str">
            <v>Inpatient Revenue</v>
          </cell>
          <cell r="M3400" t="str">
            <v xml:space="preserve"> </v>
          </cell>
          <cell r="N3400">
            <v>0</v>
          </cell>
          <cell r="O3400" t="str">
            <v xml:space="preserve"> </v>
          </cell>
          <cell r="P3400">
            <v>0</v>
          </cell>
          <cell r="Q3400">
            <v>0</v>
          </cell>
          <cell r="R3400" t="str">
            <v xml:space="preserve"> </v>
          </cell>
          <cell r="S3400" t="str">
            <v xml:space="preserve"> </v>
          </cell>
        </row>
        <row r="3401">
          <cell r="B3401">
            <v>408030</v>
          </cell>
          <cell r="C3401" t="str">
            <v>Route Rev OtherBlue Cross HMO</v>
          </cell>
          <cell r="D3401" t="str">
            <v>Route Rev</v>
          </cell>
          <cell r="E3401">
            <v>367</v>
          </cell>
          <cell r="F3401" t="str">
            <v>A</v>
          </cell>
          <cell r="G3401" t="str">
            <v>R</v>
          </cell>
          <cell r="H3401" t="str">
            <v>N</v>
          </cell>
          <cell r="I3401" t="str">
            <v>NI</v>
          </cell>
          <cell r="J3401">
            <v>0</v>
          </cell>
          <cell r="K3401">
            <v>0</v>
          </cell>
          <cell r="L3401" t="str">
            <v>Inpatient Revenue</v>
          </cell>
          <cell r="M3401" t="str">
            <v xml:space="preserve"> </v>
          </cell>
          <cell r="N3401">
            <v>0</v>
          </cell>
          <cell r="O3401" t="str">
            <v xml:space="preserve"> </v>
          </cell>
          <cell r="P3401">
            <v>0</v>
          </cell>
          <cell r="Q3401">
            <v>0</v>
          </cell>
          <cell r="R3401" t="str">
            <v xml:space="preserve"> </v>
          </cell>
          <cell r="S3401" t="str">
            <v xml:space="preserve"> </v>
          </cell>
        </row>
        <row r="3402">
          <cell r="B3402">
            <v>408031</v>
          </cell>
          <cell r="C3402" t="str">
            <v>Routine Revenue Othr BCrossPPO</v>
          </cell>
          <cell r="D3402" t="str">
            <v>Routine Re</v>
          </cell>
          <cell r="E3402">
            <v>367</v>
          </cell>
          <cell r="F3402" t="str">
            <v>A</v>
          </cell>
          <cell r="G3402" t="str">
            <v>R</v>
          </cell>
          <cell r="H3402" t="str">
            <v>N</v>
          </cell>
          <cell r="I3402" t="str">
            <v>NI</v>
          </cell>
          <cell r="J3402">
            <v>0</v>
          </cell>
          <cell r="K3402">
            <v>0</v>
          </cell>
          <cell r="L3402" t="str">
            <v>Inpatient Revenue</v>
          </cell>
          <cell r="M3402" t="str">
            <v xml:space="preserve"> </v>
          </cell>
          <cell r="N3402">
            <v>0</v>
          </cell>
          <cell r="O3402" t="str">
            <v xml:space="preserve"> </v>
          </cell>
          <cell r="P3402">
            <v>0</v>
          </cell>
          <cell r="Q3402">
            <v>0</v>
          </cell>
          <cell r="R3402" t="str">
            <v xml:space="preserve"> </v>
          </cell>
          <cell r="S3402" t="str">
            <v xml:space="preserve"> </v>
          </cell>
        </row>
        <row r="3403">
          <cell r="B3403">
            <v>408035</v>
          </cell>
          <cell r="C3403" t="str">
            <v>Routine Rev OtherCommercial</v>
          </cell>
          <cell r="D3403" t="str">
            <v>Routine Re</v>
          </cell>
          <cell r="E3403">
            <v>367</v>
          </cell>
          <cell r="F3403" t="str">
            <v>A</v>
          </cell>
          <cell r="G3403" t="str">
            <v>R</v>
          </cell>
          <cell r="H3403" t="str">
            <v>N</v>
          </cell>
          <cell r="I3403" t="str">
            <v>NI</v>
          </cell>
          <cell r="J3403">
            <v>0</v>
          </cell>
          <cell r="K3403">
            <v>0</v>
          </cell>
          <cell r="L3403" t="str">
            <v>Inpatient Revenue</v>
          </cell>
          <cell r="M3403" t="str">
            <v xml:space="preserve"> </v>
          </cell>
          <cell r="N3403">
            <v>0</v>
          </cell>
          <cell r="O3403" t="str">
            <v xml:space="preserve"> </v>
          </cell>
          <cell r="P3403">
            <v>0</v>
          </cell>
          <cell r="Q3403">
            <v>0</v>
          </cell>
          <cell r="R3403" t="str">
            <v xml:space="preserve"> </v>
          </cell>
          <cell r="S3403" t="str">
            <v xml:space="preserve"> </v>
          </cell>
        </row>
        <row r="3404">
          <cell r="B3404">
            <v>408036</v>
          </cell>
          <cell r="C3404" t="str">
            <v>Rtne Revenue Othr CmrclMgdCar</v>
          </cell>
          <cell r="D3404" t="str">
            <v>Rtne Reven</v>
          </cell>
          <cell r="E3404">
            <v>367</v>
          </cell>
          <cell r="F3404" t="str">
            <v>A</v>
          </cell>
          <cell r="G3404" t="str">
            <v>R</v>
          </cell>
          <cell r="H3404" t="str">
            <v>N</v>
          </cell>
          <cell r="I3404" t="str">
            <v>NI</v>
          </cell>
          <cell r="J3404">
            <v>0</v>
          </cell>
          <cell r="K3404">
            <v>0</v>
          </cell>
          <cell r="L3404" t="str">
            <v>Inpatient Revenue</v>
          </cell>
          <cell r="M3404" t="str">
            <v xml:space="preserve"> </v>
          </cell>
          <cell r="N3404">
            <v>0</v>
          </cell>
          <cell r="O3404" t="str">
            <v xml:space="preserve"> </v>
          </cell>
          <cell r="P3404">
            <v>0</v>
          </cell>
          <cell r="Q3404">
            <v>0</v>
          </cell>
          <cell r="R3404" t="str">
            <v xml:space="preserve"> </v>
          </cell>
          <cell r="S3404" t="str">
            <v xml:space="preserve"> </v>
          </cell>
        </row>
        <row r="3405">
          <cell r="B3405">
            <v>408037</v>
          </cell>
          <cell r="C3405" t="str">
            <v>Rtne RevOthr ChrtyCarPndngAplc</v>
          </cell>
          <cell r="D3405" t="str">
            <v>Rtne RevOt</v>
          </cell>
          <cell r="E3405">
            <v>367</v>
          </cell>
          <cell r="F3405" t="str">
            <v>A</v>
          </cell>
          <cell r="G3405" t="str">
            <v>R</v>
          </cell>
          <cell r="H3405" t="str">
            <v>N</v>
          </cell>
          <cell r="I3405" t="str">
            <v>NI</v>
          </cell>
          <cell r="J3405">
            <v>0</v>
          </cell>
          <cell r="K3405">
            <v>0</v>
          </cell>
          <cell r="L3405" t="str">
            <v>Inpatient Revenue</v>
          </cell>
          <cell r="M3405" t="str">
            <v xml:space="preserve"> </v>
          </cell>
          <cell r="N3405">
            <v>0</v>
          </cell>
          <cell r="O3405" t="str">
            <v xml:space="preserve"> </v>
          </cell>
          <cell r="P3405">
            <v>0</v>
          </cell>
          <cell r="Q3405">
            <v>0</v>
          </cell>
          <cell r="R3405" t="str">
            <v xml:space="preserve"> </v>
          </cell>
          <cell r="S3405" t="str">
            <v xml:space="preserve"> </v>
          </cell>
        </row>
        <row r="3406">
          <cell r="B3406">
            <v>408040</v>
          </cell>
          <cell r="C3406" t="str">
            <v>Route Rev OtherSelfPay Primary</v>
          </cell>
          <cell r="D3406" t="str">
            <v>Route Rev</v>
          </cell>
          <cell r="E3406">
            <v>367</v>
          </cell>
          <cell r="F3406" t="str">
            <v>A</v>
          </cell>
          <cell r="G3406" t="str">
            <v>R</v>
          </cell>
          <cell r="H3406" t="str">
            <v>N</v>
          </cell>
          <cell r="I3406" t="str">
            <v>NI</v>
          </cell>
          <cell r="J3406">
            <v>0</v>
          </cell>
          <cell r="K3406">
            <v>0</v>
          </cell>
          <cell r="L3406" t="str">
            <v>Inpatient Revenue</v>
          </cell>
          <cell r="M3406" t="str">
            <v xml:space="preserve"> </v>
          </cell>
          <cell r="N3406">
            <v>0</v>
          </cell>
          <cell r="O3406" t="str">
            <v xml:space="preserve"> </v>
          </cell>
          <cell r="P3406">
            <v>0</v>
          </cell>
          <cell r="Q3406">
            <v>0</v>
          </cell>
          <cell r="R3406" t="str">
            <v xml:space="preserve"> </v>
          </cell>
          <cell r="S3406" t="str">
            <v xml:space="preserve"> </v>
          </cell>
        </row>
        <row r="3407">
          <cell r="B3407">
            <v>408041</v>
          </cell>
          <cell r="C3407" t="str">
            <v>Rtne Revenue Othr SlfPyScndry</v>
          </cell>
          <cell r="D3407" t="str">
            <v>Rtne Reven</v>
          </cell>
          <cell r="E3407">
            <v>367</v>
          </cell>
          <cell r="F3407" t="str">
            <v>A</v>
          </cell>
          <cell r="G3407" t="str">
            <v>R</v>
          </cell>
          <cell r="H3407" t="str">
            <v>N</v>
          </cell>
          <cell r="I3407" t="str">
            <v>NI</v>
          </cell>
          <cell r="J3407">
            <v>0</v>
          </cell>
          <cell r="K3407">
            <v>0</v>
          </cell>
          <cell r="L3407" t="str">
            <v>Inpatient Revenue</v>
          </cell>
          <cell r="M3407" t="str">
            <v xml:space="preserve"> </v>
          </cell>
          <cell r="N3407">
            <v>0</v>
          </cell>
          <cell r="O3407" t="str">
            <v xml:space="preserve"> </v>
          </cell>
          <cell r="P3407">
            <v>0</v>
          </cell>
          <cell r="Q3407">
            <v>0</v>
          </cell>
          <cell r="R3407" t="str">
            <v xml:space="preserve"> </v>
          </cell>
          <cell r="S3407" t="str">
            <v xml:space="preserve"> </v>
          </cell>
        </row>
        <row r="3408">
          <cell r="B3408">
            <v>408042</v>
          </cell>
          <cell r="C3408" t="str">
            <v>Rtne Rev Othr CptnRskBsdPyrs</v>
          </cell>
          <cell r="D3408" t="str">
            <v>Rtne Rev O</v>
          </cell>
          <cell r="E3408">
            <v>367</v>
          </cell>
          <cell r="F3408" t="str">
            <v>A</v>
          </cell>
          <cell r="G3408" t="str">
            <v>R</v>
          </cell>
          <cell r="H3408" t="str">
            <v>N</v>
          </cell>
          <cell r="I3408" t="str">
            <v>NI</v>
          </cell>
          <cell r="J3408">
            <v>0</v>
          </cell>
          <cell r="K3408">
            <v>0</v>
          </cell>
          <cell r="L3408" t="str">
            <v>Inpatient Revenue</v>
          </cell>
          <cell r="M3408" t="str">
            <v xml:space="preserve"> </v>
          </cell>
          <cell r="N3408">
            <v>0</v>
          </cell>
          <cell r="O3408" t="str">
            <v xml:space="preserve"> </v>
          </cell>
          <cell r="P3408">
            <v>0</v>
          </cell>
          <cell r="Q3408">
            <v>0</v>
          </cell>
          <cell r="R3408" t="str">
            <v xml:space="preserve"> </v>
          </cell>
          <cell r="S3408" t="str">
            <v xml:space="preserve"> </v>
          </cell>
        </row>
        <row r="3409">
          <cell r="B3409">
            <v>408045</v>
          </cell>
          <cell r="C3409" t="str">
            <v>Routine Revenue OtherCharity</v>
          </cell>
          <cell r="D3409" t="str">
            <v>Routine Re</v>
          </cell>
          <cell r="E3409">
            <v>367</v>
          </cell>
          <cell r="F3409" t="str">
            <v>A</v>
          </cell>
          <cell r="G3409" t="str">
            <v>R</v>
          </cell>
          <cell r="H3409" t="str">
            <v>N</v>
          </cell>
          <cell r="I3409" t="str">
            <v>NI</v>
          </cell>
          <cell r="J3409">
            <v>0</v>
          </cell>
          <cell r="K3409">
            <v>0</v>
          </cell>
          <cell r="L3409" t="str">
            <v>Inpatient Revenue</v>
          </cell>
          <cell r="M3409" t="str">
            <v xml:space="preserve"> </v>
          </cell>
          <cell r="N3409">
            <v>0</v>
          </cell>
          <cell r="O3409" t="str">
            <v xml:space="preserve"> </v>
          </cell>
          <cell r="P3409">
            <v>0</v>
          </cell>
          <cell r="Q3409">
            <v>0</v>
          </cell>
          <cell r="R3409" t="str">
            <v xml:space="preserve"> </v>
          </cell>
          <cell r="S3409" t="str">
            <v xml:space="preserve"> </v>
          </cell>
        </row>
        <row r="3410">
          <cell r="B3410">
            <v>408050</v>
          </cell>
          <cell r="C3410" t="str">
            <v>Routine Revenue OtherOther</v>
          </cell>
          <cell r="D3410" t="str">
            <v>Routine Re</v>
          </cell>
          <cell r="E3410">
            <v>367</v>
          </cell>
          <cell r="F3410" t="str">
            <v>A</v>
          </cell>
          <cell r="G3410" t="str">
            <v>R</v>
          </cell>
          <cell r="H3410" t="str">
            <v>N</v>
          </cell>
          <cell r="I3410" t="str">
            <v>NI</v>
          </cell>
          <cell r="J3410">
            <v>0</v>
          </cell>
          <cell r="K3410">
            <v>0</v>
          </cell>
          <cell r="L3410" t="str">
            <v>Inpatient Revenue</v>
          </cell>
          <cell r="M3410" t="str">
            <v xml:space="preserve"> </v>
          </cell>
          <cell r="N3410">
            <v>0</v>
          </cell>
          <cell r="O3410" t="str">
            <v xml:space="preserve"> </v>
          </cell>
          <cell r="P3410">
            <v>0</v>
          </cell>
          <cell r="Q3410">
            <v>0</v>
          </cell>
          <cell r="R3410" t="str">
            <v xml:space="preserve"> </v>
          </cell>
          <cell r="S3410" t="str">
            <v xml:space="preserve"> </v>
          </cell>
        </row>
        <row r="3411">
          <cell r="B3411">
            <v>408055</v>
          </cell>
          <cell r="C3411" t="str">
            <v>RtnRevOthrOthrNonHospBillSys</v>
          </cell>
          <cell r="D3411" t="str">
            <v>RtnRevOthr</v>
          </cell>
          <cell r="E3411">
            <v>367</v>
          </cell>
          <cell r="F3411" t="str">
            <v>A</v>
          </cell>
          <cell r="G3411" t="str">
            <v>R</v>
          </cell>
          <cell r="H3411" t="str">
            <v>N</v>
          </cell>
          <cell r="I3411" t="str">
            <v>NI</v>
          </cell>
          <cell r="J3411">
            <v>0</v>
          </cell>
          <cell r="K3411">
            <v>0</v>
          </cell>
          <cell r="L3411" t="str">
            <v>Inpatient Revenue</v>
          </cell>
          <cell r="M3411" t="str">
            <v xml:space="preserve"> </v>
          </cell>
          <cell r="N3411">
            <v>0</v>
          </cell>
          <cell r="O3411" t="str">
            <v xml:space="preserve"> </v>
          </cell>
          <cell r="P3411">
            <v>0</v>
          </cell>
          <cell r="Q3411">
            <v>0</v>
          </cell>
          <cell r="R3411" t="str">
            <v xml:space="preserve"> </v>
          </cell>
          <cell r="S3411" t="str">
            <v xml:space="preserve"> </v>
          </cell>
        </row>
        <row r="3412">
          <cell r="B3412">
            <v>408060</v>
          </cell>
          <cell r="C3412" t="str">
            <v>RouteRev OtherDomestic Claims</v>
          </cell>
          <cell r="D3412" t="str">
            <v>RouteRev O</v>
          </cell>
          <cell r="E3412">
            <v>367</v>
          </cell>
          <cell r="F3412" t="str">
            <v>A</v>
          </cell>
          <cell r="G3412" t="str">
            <v>R</v>
          </cell>
          <cell r="H3412" t="str">
            <v>N</v>
          </cell>
          <cell r="I3412" t="str">
            <v>NI</v>
          </cell>
          <cell r="J3412">
            <v>0</v>
          </cell>
          <cell r="K3412">
            <v>0</v>
          </cell>
          <cell r="L3412" t="str">
            <v>Inpatient Revenue</v>
          </cell>
          <cell r="M3412" t="str">
            <v xml:space="preserve"> </v>
          </cell>
          <cell r="N3412">
            <v>0</v>
          </cell>
          <cell r="O3412" t="str">
            <v xml:space="preserve"> </v>
          </cell>
          <cell r="P3412">
            <v>0</v>
          </cell>
          <cell r="Q3412">
            <v>0</v>
          </cell>
          <cell r="R3412" t="str">
            <v xml:space="preserve"> </v>
          </cell>
          <cell r="S3412" t="str">
            <v xml:space="preserve"> </v>
          </cell>
        </row>
        <row r="3413">
          <cell r="B3413">
            <v>409000</v>
          </cell>
          <cell r="C3413" t="str">
            <v>Nursery RevMedicare Trad</v>
          </cell>
          <cell r="D3413" t="str">
            <v>Nursery Re</v>
          </cell>
          <cell r="E3413">
            <v>367</v>
          </cell>
          <cell r="F3413" t="str">
            <v>A</v>
          </cell>
          <cell r="G3413" t="str">
            <v>R</v>
          </cell>
          <cell r="H3413" t="str">
            <v>N</v>
          </cell>
          <cell r="I3413" t="str">
            <v>NI</v>
          </cell>
          <cell r="J3413">
            <v>0</v>
          </cell>
          <cell r="K3413">
            <v>0</v>
          </cell>
          <cell r="L3413" t="str">
            <v>Inpatient Revenue</v>
          </cell>
          <cell r="M3413" t="str">
            <v xml:space="preserve"> </v>
          </cell>
          <cell r="N3413">
            <v>0</v>
          </cell>
          <cell r="O3413" t="str">
            <v xml:space="preserve"> </v>
          </cell>
          <cell r="P3413">
            <v>0</v>
          </cell>
          <cell r="Q3413">
            <v>0</v>
          </cell>
          <cell r="R3413" t="str">
            <v xml:space="preserve"> </v>
          </cell>
          <cell r="S3413" t="str">
            <v xml:space="preserve"> </v>
          </cell>
        </row>
        <row r="3414">
          <cell r="B3414">
            <v>409005</v>
          </cell>
          <cell r="C3414" t="str">
            <v>Nursery RevMedicare MdgCare</v>
          </cell>
          <cell r="D3414" t="str">
            <v>Nursery Re</v>
          </cell>
          <cell r="E3414">
            <v>367</v>
          </cell>
          <cell r="F3414" t="str">
            <v>A</v>
          </cell>
          <cell r="G3414" t="str">
            <v>R</v>
          </cell>
          <cell r="H3414" t="str">
            <v>N</v>
          </cell>
          <cell r="I3414" t="str">
            <v>NI</v>
          </cell>
          <cell r="J3414">
            <v>0</v>
          </cell>
          <cell r="K3414">
            <v>0</v>
          </cell>
          <cell r="L3414" t="str">
            <v>Inpatient Revenue</v>
          </cell>
          <cell r="M3414" t="str">
            <v xml:space="preserve"> </v>
          </cell>
          <cell r="N3414">
            <v>0</v>
          </cell>
          <cell r="O3414" t="str">
            <v xml:space="preserve"> </v>
          </cell>
          <cell r="P3414">
            <v>0</v>
          </cell>
          <cell r="Q3414">
            <v>0</v>
          </cell>
          <cell r="R3414" t="str">
            <v xml:space="preserve"> </v>
          </cell>
          <cell r="S3414" t="str">
            <v xml:space="preserve"> </v>
          </cell>
        </row>
        <row r="3415">
          <cell r="B3415">
            <v>409010</v>
          </cell>
          <cell r="C3415" t="str">
            <v>Nursery RevMedicaid Trad</v>
          </cell>
          <cell r="D3415" t="str">
            <v>Nursery Re</v>
          </cell>
          <cell r="E3415">
            <v>367</v>
          </cell>
          <cell r="F3415" t="str">
            <v>A</v>
          </cell>
          <cell r="G3415" t="str">
            <v>R</v>
          </cell>
          <cell r="H3415" t="str">
            <v>N</v>
          </cell>
          <cell r="I3415" t="str">
            <v>NI</v>
          </cell>
          <cell r="J3415">
            <v>0</v>
          </cell>
          <cell r="K3415">
            <v>0</v>
          </cell>
          <cell r="L3415" t="str">
            <v>Inpatient Revenue</v>
          </cell>
          <cell r="M3415" t="str">
            <v xml:space="preserve"> </v>
          </cell>
          <cell r="N3415">
            <v>0</v>
          </cell>
          <cell r="O3415" t="str">
            <v xml:space="preserve"> </v>
          </cell>
          <cell r="P3415">
            <v>0</v>
          </cell>
          <cell r="Q3415">
            <v>0</v>
          </cell>
          <cell r="R3415" t="str">
            <v xml:space="preserve"> </v>
          </cell>
          <cell r="S3415" t="str">
            <v xml:space="preserve"> </v>
          </cell>
        </row>
        <row r="3416">
          <cell r="B3416">
            <v>409015</v>
          </cell>
          <cell r="C3416" t="str">
            <v>Nursery RevMedicaid MdgCare</v>
          </cell>
          <cell r="D3416" t="str">
            <v>Nursery Re</v>
          </cell>
          <cell r="E3416">
            <v>367</v>
          </cell>
          <cell r="F3416" t="str">
            <v>A</v>
          </cell>
          <cell r="G3416" t="str">
            <v>R</v>
          </cell>
          <cell r="H3416" t="str">
            <v>N</v>
          </cell>
          <cell r="I3416" t="str">
            <v>NI</v>
          </cell>
          <cell r="J3416">
            <v>0</v>
          </cell>
          <cell r="K3416">
            <v>0</v>
          </cell>
          <cell r="L3416" t="str">
            <v>Inpatient Revenue</v>
          </cell>
          <cell r="M3416" t="str">
            <v xml:space="preserve"> </v>
          </cell>
          <cell r="N3416">
            <v>0</v>
          </cell>
          <cell r="O3416" t="str">
            <v xml:space="preserve"> </v>
          </cell>
          <cell r="P3416">
            <v>0</v>
          </cell>
          <cell r="Q3416">
            <v>0</v>
          </cell>
          <cell r="R3416" t="str">
            <v xml:space="preserve"> </v>
          </cell>
          <cell r="S3416" t="str">
            <v xml:space="preserve"> </v>
          </cell>
        </row>
        <row r="3417">
          <cell r="B3417">
            <v>409016</v>
          </cell>
          <cell r="C3417" t="str">
            <v>Nursery RevMedicaid Pending</v>
          </cell>
          <cell r="D3417" t="str">
            <v>Nursery Re</v>
          </cell>
          <cell r="E3417">
            <v>367</v>
          </cell>
          <cell r="F3417" t="str">
            <v>A</v>
          </cell>
          <cell r="G3417" t="str">
            <v>R</v>
          </cell>
          <cell r="H3417" t="str">
            <v>N</v>
          </cell>
          <cell r="I3417" t="str">
            <v>NI</v>
          </cell>
          <cell r="J3417">
            <v>0</v>
          </cell>
          <cell r="K3417">
            <v>0</v>
          </cell>
          <cell r="L3417" t="str">
            <v>Inpatient Revenue</v>
          </cell>
          <cell r="M3417" t="str">
            <v xml:space="preserve"> </v>
          </cell>
          <cell r="N3417">
            <v>0</v>
          </cell>
          <cell r="O3417" t="str">
            <v xml:space="preserve"> </v>
          </cell>
          <cell r="P3417">
            <v>0</v>
          </cell>
          <cell r="Q3417">
            <v>0</v>
          </cell>
          <cell r="R3417" t="str">
            <v xml:space="preserve"> </v>
          </cell>
          <cell r="S3417" t="str">
            <v xml:space="preserve"> </v>
          </cell>
        </row>
        <row r="3418">
          <cell r="B3418">
            <v>409020</v>
          </cell>
          <cell r="C3418" t="str">
            <v>Nursery RevenueHMOPPO</v>
          </cell>
          <cell r="D3418" t="str">
            <v>Nursery Re</v>
          </cell>
          <cell r="E3418">
            <v>367</v>
          </cell>
          <cell r="F3418" t="str">
            <v>A</v>
          </cell>
          <cell r="G3418" t="str">
            <v>R</v>
          </cell>
          <cell r="H3418" t="str">
            <v>N</v>
          </cell>
          <cell r="I3418" t="str">
            <v>NI</v>
          </cell>
          <cell r="J3418">
            <v>0</v>
          </cell>
          <cell r="K3418">
            <v>0</v>
          </cell>
          <cell r="L3418" t="str">
            <v>Inpatient Revenue</v>
          </cell>
          <cell r="M3418" t="str">
            <v xml:space="preserve"> </v>
          </cell>
          <cell r="N3418">
            <v>0</v>
          </cell>
          <cell r="O3418" t="str">
            <v xml:space="preserve"> </v>
          </cell>
          <cell r="P3418">
            <v>0</v>
          </cell>
          <cell r="Q3418">
            <v>0</v>
          </cell>
          <cell r="R3418" t="str">
            <v xml:space="preserve"> </v>
          </cell>
          <cell r="S3418" t="str">
            <v xml:space="preserve"> </v>
          </cell>
        </row>
        <row r="3419">
          <cell r="B3419">
            <v>409025</v>
          </cell>
          <cell r="C3419" t="str">
            <v>Nursery RevBlue Cross Trad</v>
          </cell>
          <cell r="D3419" t="str">
            <v>Nursery Re</v>
          </cell>
          <cell r="E3419">
            <v>367</v>
          </cell>
          <cell r="F3419" t="str">
            <v>A</v>
          </cell>
          <cell r="G3419" t="str">
            <v>R</v>
          </cell>
          <cell r="H3419" t="str">
            <v>N</v>
          </cell>
          <cell r="I3419" t="str">
            <v>NI</v>
          </cell>
          <cell r="J3419">
            <v>0</v>
          </cell>
          <cell r="K3419">
            <v>0</v>
          </cell>
          <cell r="L3419" t="str">
            <v>Inpatient Revenue</v>
          </cell>
          <cell r="M3419" t="str">
            <v xml:space="preserve"> </v>
          </cell>
          <cell r="N3419">
            <v>0</v>
          </cell>
          <cell r="O3419" t="str">
            <v xml:space="preserve"> </v>
          </cell>
          <cell r="P3419">
            <v>0</v>
          </cell>
          <cell r="Q3419">
            <v>0</v>
          </cell>
          <cell r="R3419" t="str">
            <v xml:space="preserve"> </v>
          </cell>
          <cell r="S3419" t="str">
            <v xml:space="preserve"> </v>
          </cell>
        </row>
        <row r="3420">
          <cell r="B3420">
            <v>409030</v>
          </cell>
          <cell r="C3420" t="str">
            <v>Nursery RevenueBlue Cross HMO</v>
          </cell>
          <cell r="D3420" t="str">
            <v>Nursery Re</v>
          </cell>
          <cell r="E3420">
            <v>367</v>
          </cell>
          <cell r="F3420" t="str">
            <v>A</v>
          </cell>
          <cell r="G3420" t="str">
            <v>R</v>
          </cell>
          <cell r="H3420" t="str">
            <v>N</v>
          </cell>
          <cell r="I3420" t="str">
            <v>NI</v>
          </cell>
          <cell r="J3420">
            <v>0</v>
          </cell>
          <cell r="K3420">
            <v>0</v>
          </cell>
          <cell r="L3420" t="str">
            <v>Inpatient Revenue</v>
          </cell>
          <cell r="M3420" t="str">
            <v xml:space="preserve"> </v>
          </cell>
          <cell r="N3420">
            <v>0</v>
          </cell>
          <cell r="O3420" t="str">
            <v xml:space="preserve"> </v>
          </cell>
          <cell r="P3420">
            <v>0</v>
          </cell>
          <cell r="Q3420">
            <v>0</v>
          </cell>
          <cell r="R3420" t="str">
            <v xml:space="preserve"> </v>
          </cell>
          <cell r="S3420" t="str">
            <v xml:space="preserve"> </v>
          </cell>
        </row>
        <row r="3421">
          <cell r="B3421">
            <v>409031</v>
          </cell>
          <cell r="C3421" t="str">
            <v>Nursery Revenue Blue Cross PPO</v>
          </cell>
          <cell r="D3421" t="str">
            <v>Nursery Re</v>
          </cell>
          <cell r="E3421">
            <v>367</v>
          </cell>
          <cell r="F3421" t="str">
            <v>A</v>
          </cell>
          <cell r="G3421" t="str">
            <v>R</v>
          </cell>
          <cell r="H3421" t="str">
            <v>N</v>
          </cell>
          <cell r="I3421" t="str">
            <v>NI</v>
          </cell>
          <cell r="J3421">
            <v>0</v>
          </cell>
          <cell r="K3421">
            <v>0</v>
          </cell>
          <cell r="L3421" t="str">
            <v>Inpatient Revenue</v>
          </cell>
          <cell r="M3421" t="str">
            <v xml:space="preserve"> </v>
          </cell>
          <cell r="N3421">
            <v>0</v>
          </cell>
          <cell r="O3421" t="str">
            <v xml:space="preserve"> </v>
          </cell>
          <cell r="P3421">
            <v>0</v>
          </cell>
          <cell r="Q3421">
            <v>0</v>
          </cell>
          <cell r="R3421" t="str">
            <v xml:space="preserve"> </v>
          </cell>
          <cell r="S3421" t="str">
            <v xml:space="preserve"> </v>
          </cell>
        </row>
        <row r="3422">
          <cell r="B3422">
            <v>409035</v>
          </cell>
          <cell r="C3422" t="str">
            <v>Nursery RevenueCommercial</v>
          </cell>
          <cell r="D3422" t="str">
            <v>Nursery Re</v>
          </cell>
          <cell r="E3422">
            <v>367</v>
          </cell>
          <cell r="F3422" t="str">
            <v>A</v>
          </cell>
          <cell r="G3422" t="str">
            <v>R</v>
          </cell>
          <cell r="H3422" t="str">
            <v>N</v>
          </cell>
          <cell r="I3422" t="str">
            <v>NI</v>
          </cell>
          <cell r="J3422">
            <v>0</v>
          </cell>
          <cell r="K3422">
            <v>0</v>
          </cell>
          <cell r="L3422" t="str">
            <v>Inpatient Revenue</v>
          </cell>
          <cell r="M3422" t="str">
            <v xml:space="preserve"> </v>
          </cell>
          <cell r="N3422">
            <v>0</v>
          </cell>
          <cell r="O3422" t="str">
            <v xml:space="preserve"> </v>
          </cell>
          <cell r="P3422">
            <v>0</v>
          </cell>
          <cell r="Q3422">
            <v>0</v>
          </cell>
          <cell r="R3422" t="str">
            <v xml:space="preserve"> </v>
          </cell>
          <cell r="S3422" t="str">
            <v xml:space="preserve"> </v>
          </cell>
        </row>
        <row r="3423">
          <cell r="B3423">
            <v>409036</v>
          </cell>
          <cell r="C3423" t="str">
            <v>Nursery Revenue CmrclMgdCar</v>
          </cell>
          <cell r="D3423" t="str">
            <v>Nursery Re</v>
          </cell>
          <cell r="E3423">
            <v>367</v>
          </cell>
          <cell r="F3423" t="str">
            <v>A</v>
          </cell>
          <cell r="G3423" t="str">
            <v>R</v>
          </cell>
          <cell r="H3423" t="str">
            <v>N</v>
          </cell>
          <cell r="I3423" t="str">
            <v>NI</v>
          </cell>
          <cell r="J3423">
            <v>0</v>
          </cell>
          <cell r="K3423">
            <v>0</v>
          </cell>
          <cell r="L3423" t="str">
            <v>Inpatient Revenue</v>
          </cell>
          <cell r="M3423" t="str">
            <v xml:space="preserve"> </v>
          </cell>
          <cell r="N3423">
            <v>0</v>
          </cell>
          <cell r="O3423" t="str">
            <v xml:space="preserve"> </v>
          </cell>
          <cell r="P3423">
            <v>0</v>
          </cell>
          <cell r="Q3423">
            <v>0</v>
          </cell>
          <cell r="R3423" t="str">
            <v xml:space="preserve"> </v>
          </cell>
          <cell r="S3423" t="str">
            <v xml:space="preserve"> </v>
          </cell>
        </row>
        <row r="3424">
          <cell r="B3424">
            <v>409037</v>
          </cell>
          <cell r="C3424" t="str">
            <v>Nursery Rev ChrtyCarPndngAplc</v>
          </cell>
          <cell r="D3424" t="str">
            <v>Nursery Re</v>
          </cell>
          <cell r="E3424">
            <v>367</v>
          </cell>
          <cell r="F3424" t="str">
            <v>A</v>
          </cell>
          <cell r="G3424" t="str">
            <v>R</v>
          </cell>
          <cell r="H3424" t="str">
            <v>N</v>
          </cell>
          <cell r="I3424" t="str">
            <v>NI</v>
          </cell>
          <cell r="J3424">
            <v>0</v>
          </cell>
          <cell r="K3424">
            <v>0</v>
          </cell>
          <cell r="L3424" t="str">
            <v>Inpatient Revenue</v>
          </cell>
          <cell r="M3424" t="str">
            <v xml:space="preserve"> </v>
          </cell>
          <cell r="N3424">
            <v>0</v>
          </cell>
          <cell r="O3424" t="str">
            <v xml:space="preserve"> </v>
          </cell>
          <cell r="P3424">
            <v>0</v>
          </cell>
          <cell r="Q3424">
            <v>0</v>
          </cell>
          <cell r="R3424" t="str">
            <v xml:space="preserve"> </v>
          </cell>
          <cell r="S3424" t="str">
            <v xml:space="preserve"> </v>
          </cell>
        </row>
        <row r="3425">
          <cell r="B3425">
            <v>409040</v>
          </cell>
          <cell r="C3425" t="str">
            <v>Nursery RevenueSelfPay Primary</v>
          </cell>
          <cell r="D3425" t="str">
            <v>Nursery Re</v>
          </cell>
          <cell r="E3425">
            <v>367</v>
          </cell>
          <cell r="F3425" t="str">
            <v>A</v>
          </cell>
          <cell r="G3425" t="str">
            <v>R</v>
          </cell>
          <cell r="H3425" t="str">
            <v>N</v>
          </cell>
          <cell r="I3425" t="str">
            <v>NI</v>
          </cell>
          <cell r="J3425">
            <v>0</v>
          </cell>
          <cell r="K3425">
            <v>0</v>
          </cell>
          <cell r="L3425" t="str">
            <v>Inpatient Revenue</v>
          </cell>
          <cell r="M3425" t="str">
            <v xml:space="preserve"> </v>
          </cell>
          <cell r="N3425">
            <v>0</v>
          </cell>
          <cell r="O3425" t="str">
            <v xml:space="preserve"> </v>
          </cell>
          <cell r="P3425">
            <v>0</v>
          </cell>
          <cell r="Q3425">
            <v>0</v>
          </cell>
          <cell r="R3425" t="str">
            <v xml:space="preserve"> </v>
          </cell>
          <cell r="S3425" t="str">
            <v xml:space="preserve"> </v>
          </cell>
        </row>
        <row r="3426">
          <cell r="B3426">
            <v>409041</v>
          </cell>
          <cell r="C3426" t="str">
            <v>Nursery Revenue SlfPyScndry</v>
          </cell>
          <cell r="D3426" t="str">
            <v>Nursery Re</v>
          </cell>
          <cell r="E3426">
            <v>367</v>
          </cell>
          <cell r="F3426" t="str">
            <v>A</v>
          </cell>
          <cell r="G3426" t="str">
            <v>R</v>
          </cell>
          <cell r="H3426" t="str">
            <v>N</v>
          </cell>
          <cell r="I3426" t="str">
            <v>NI</v>
          </cell>
          <cell r="J3426">
            <v>0</v>
          </cell>
          <cell r="K3426">
            <v>0</v>
          </cell>
          <cell r="L3426" t="str">
            <v>Inpatient Revenue</v>
          </cell>
          <cell r="M3426" t="str">
            <v xml:space="preserve"> </v>
          </cell>
          <cell r="N3426">
            <v>0</v>
          </cell>
          <cell r="O3426" t="str">
            <v xml:space="preserve"> </v>
          </cell>
          <cell r="P3426">
            <v>0</v>
          </cell>
          <cell r="Q3426">
            <v>0</v>
          </cell>
          <cell r="R3426" t="str">
            <v xml:space="preserve"> </v>
          </cell>
          <cell r="S3426" t="str">
            <v xml:space="preserve"> </v>
          </cell>
        </row>
        <row r="3427">
          <cell r="B3427">
            <v>409042</v>
          </cell>
          <cell r="C3427" t="str">
            <v>Nursery Revenue CptnRskBsdPyrs</v>
          </cell>
          <cell r="D3427" t="str">
            <v>Nursery Re</v>
          </cell>
          <cell r="E3427">
            <v>367</v>
          </cell>
          <cell r="F3427" t="str">
            <v>A</v>
          </cell>
          <cell r="G3427" t="str">
            <v>R</v>
          </cell>
          <cell r="H3427" t="str">
            <v>N</v>
          </cell>
          <cell r="I3427" t="str">
            <v>NI</v>
          </cell>
          <cell r="J3427">
            <v>0</v>
          </cell>
          <cell r="K3427">
            <v>0</v>
          </cell>
          <cell r="L3427" t="str">
            <v>Inpatient Revenue</v>
          </cell>
          <cell r="M3427" t="str">
            <v xml:space="preserve"> </v>
          </cell>
          <cell r="N3427">
            <v>0</v>
          </cell>
          <cell r="O3427" t="str">
            <v xml:space="preserve"> </v>
          </cell>
          <cell r="P3427">
            <v>0</v>
          </cell>
          <cell r="Q3427">
            <v>0</v>
          </cell>
          <cell r="R3427" t="str">
            <v xml:space="preserve"> </v>
          </cell>
          <cell r="S3427" t="str">
            <v xml:space="preserve"> </v>
          </cell>
        </row>
        <row r="3428">
          <cell r="B3428">
            <v>409045</v>
          </cell>
          <cell r="C3428" t="str">
            <v>Nursery RevenueCharity</v>
          </cell>
          <cell r="D3428" t="str">
            <v>Nursery Re</v>
          </cell>
          <cell r="E3428">
            <v>367</v>
          </cell>
          <cell r="F3428" t="str">
            <v>A</v>
          </cell>
          <cell r="G3428" t="str">
            <v>R</v>
          </cell>
          <cell r="H3428" t="str">
            <v>N</v>
          </cell>
          <cell r="I3428" t="str">
            <v>NI</v>
          </cell>
          <cell r="J3428">
            <v>0</v>
          </cell>
          <cell r="K3428">
            <v>0</v>
          </cell>
          <cell r="L3428" t="str">
            <v>Inpatient Revenue</v>
          </cell>
          <cell r="M3428" t="str">
            <v xml:space="preserve"> </v>
          </cell>
          <cell r="N3428">
            <v>0</v>
          </cell>
          <cell r="O3428" t="str">
            <v xml:space="preserve"> </v>
          </cell>
          <cell r="P3428">
            <v>0</v>
          </cell>
          <cell r="Q3428">
            <v>0</v>
          </cell>
          <cell r="R3428" t="str">
            <v xml:space="preserve"> </v>
          </cell>
          <cell r="S3428" t="str">
            <v xml:space="preserve"> </v>
          </cell>
        </row>
        <row r="3429">
          <cell r="B3429">
            <v>409050</v>
          </cell>
          <cell r="C3429" t="str">
            <v>Nursery RevenueOther</v>
          </cell>
          <cell r="D3429" t="str">
            <v>Nursery Re</v>
          </cell>
          <cell r="E3429">
            <v>367</v>
          </cell>
          <cell r="F3429" t="str">
            <v>A</v>
          </cell>
          <cell r="G3429" t="str">
            <v>R</v>
          </cell>
          <cell r="H3429" t="str">
            <v>N</v>
          </cell>
          <cell r="I3429" t="str">
            <v>NI</v>
          </cell>
          <cell r="J3429">
            <v>0</v>
          </cell>
          <cell r="K3429">
            <v>0</v>
          </cell>
          <cell r="L3429" t="str">
            <v>Inpatient Revenue</v>
          </cell>
          <cell r="M3429" t="str">
            <v xml:space="preserve"> </v>
          </cell>
          <cell r="N3429">
            <v>0</v>
          </cell>
          <cell r="O3429" t="str">
            <v xml:space="preserve"> </v>
          </cell>
          <cell r="P3429">
            <v>0</v>
          </cell>
          <cell r="Q3429">
            <v>0</v>
          </cell>
          <cell r="R3429" t="str">
            <v xml:space="preserve"> </v>
          </cell>
          <cell r="S3429" t="str">
            <v xml:space="preserve"> </v>
          </cell>
        </row>
        <row r="3430">
          <cell r="B3430">
            <v>409055</v>
          </cell>
          <cell r="C3430" t="str">
            <v>NurseryRevOtherNonHospBillgSys</v>
          </cell>
          <cell r="D3430" t="str">
            <v>NurseryRev</v>
          </cell>
          <cell r="E3430">
            <v>367</v>
          </cell>
          <cell r="F3430" t="str">
            <v>A</v>
          </cell>
          <cell r="G3430" t="str">
            <v>R</v>
          </cell>
          <cell r="H3430" t="str">
            <v>N</v>
          </cell>
          <cell r="I3430" t="str">
            <v>NI</v>
          </cell>
          <cell r="J3430">
            <v>0</v>
          </cell>
          <cell r="K3430">
            <v>0</v>
          </cell>
          <cell r="L3430" t="str">
            <v>Inpatient Revenue</v>
          </cell>
          <cell r="M3430" t="str">
            <v xml:space="preserve"> </v>
          </cell>
          <cell r="N3430">
            <v>0</v>
          </cell>
          <cell r="O3430" t="str">
            <v xml:space="preserve"> </v>
          </cell>
          <cell r="P3430">
            <v>0</v>
          </cell>
          <cell r="Q3430">
            <v>0</v>
          </cell>
          <cell r="R3430" t="str">
            <v xml:space="preserve"> </v>
          </cell>
          <cell r="S3430" t="str">
            <v xml:space="preserve"> </v>
          </cell>
        </row>
        <row r="3431">
          <cell r="B3431">
            <v>409060</v>
          </cell>
          <cell r="C3431" t="str">
            <v>Nursery RevenueDomestic Claims</v>
          </cell>
          <cell r="D3431" t="str">
            <v>Nursery Re</v>
          </cell>
          <cell r="E3431">
            <v>367</v>
          </cell>
          <cell r="F3431" t="str">
            <v>A</v>
          </cell>
          <cell r="G3431" t="str">
            <v>R</v>
          </cell>
          <cell r="H3431" t="str">
            <v>N</v>
          </cell>
          <cell r="I3431" t="str">
            <v>NI</v>
          </cell>
          <cell r="J3431">
            <v>0</v>
          </cell>
          <cell r="K3431">
            <v>0</v>
          </cell>
          <cell r="L3431" t="str">
            <v>Inpatient Revenue</v>
          </cell>
          <cell r="M3431" t="str">
            <v xml:space="preserve"> </v>
          </cell>
          <cell r="N3431">
            <v>0</v>
          </cell>
          <cell r="O3431" t="str">
            <v xml:space="preserve"> </v>
          </cell>
          <cell r="P3431">
            <v>0</v>
          </cell>
          <cell r="Q3431">
            <v>0</v>
          </cell>
          <cell r="R3431" t="str">
            <v xml:space="preserve"> </v>
          </cell>
          <cell r="S3431" t="str">
            <v xml:space="preserve"> </v>
          </cell>
        </row>
        <row r="3432">
          <cell r="B3432">
            <v>410000</v>
          </cell>
          <cell r="C3432" t="str">
            <v>IP Psych RevMedicare Trad</v>
          </cell>
          <cell r="D3432" t="str">
            <v>IP Psych R</v>
          </cell>
          <cell r="E3432">
            <v>367</v>
          </cell>
          <cell r="F3432" t="str">
            <v>A</v>
          </cell>
          <cell r="G3432" t="str">
            <v>R</v>
          </cell>
          <cell r="H3432" t="str">
            <v>N</v>
          </cell>
          <cell r="I3432" t="str">
            <v>NI</v>
          </cell>
          <cell r="J3432">
            <v>0</v>
          </cell>
          <cell r="K3432">
            <v>0</v>
          </cell>
          <cell r="L3432" t="str">
            <v>Inpatient Revenue</v>
          </cell>
          <cell r="M3432" t="str">
            <v xml:space="preserve"> </v>
          </cell>
          <cell r="N3432">
            <v>0</v>
          </cell>
          <cell r="O3432" t="str">
            <v xml:space="preserve"> </v>
          </cell>
          <cell r="P3432">
            <v>0</v>
          </cell>
          <cell r="Q3432">
            <v>0</v>
          </cell>
          <cell r="R3432" t="str">
            <v xml:space="preserve"> </v>
          </cell>
          <cell r="S3432" t="str">
            <v xml:space="preserve"> </v>
          </cell>
        </row>
        <row r="3433">
          <cell r="B3433">
            <v>410005</v>
          </cell>
          <cell r="C3433" t="str">
            <v>IP Psych RevMedicare MdgCare</v>
          </cell>
          <cell r="D3433" t="str">
            <v>IP Psych R</v>
          </cell>
          <cell r="E3433">
            <v>367</v>
          </cell>
          <cell r="F3433" t="str">
            <v>A</v>
          </cell>
          <cell r="G3433" t="str">
            <v>R</v>
          </cell>
          <cell r="H3433" t="str">
            <v>N</v>
          </cell>
          <cell r="I3433" t="str">
            <v>NI</v>
          </cell>
          <cell r="J3433">
            <v>0</v>
          </cell>
          <cell r="K3433">
            <v>0</v>
          </cell>
          <cell r="L3433" t="str">
            <v>Inpatient Revenue</v>
          </cell>
          <cell r="M3433" t="str">
            <v xml:space="preserve"> </v>
          </cell>
          <cell r="N3433">
            <v>0</v>
          </cell>
          <cell r="O3433" t="str">
            <v xml:space="preserve"> </v>
          </cell>
          <cell r="P3433">
            <v>0</v>
          </cell>
          <cell r="Q3433">
            <v>0</v>
          </cell>
          <cell r="R3433" t="str">
            <v xml:space="preserve"> </v>
          </cell>
          <cell r="S3433" t="str">
            <v xml:space="preserve"> </v>
          </cell>
        </row>
        <row r="3434">
          <cell r="B3434">
            <v>410010</v>
          </cell>
          <cell r="C3434" t="str">
            <v>IP Psych RevMedicaid Trad</v>
          </cell>
          <cell r="D3434" t="str">
            <v>IP Psych R</v>
          </cell>
          <cell r="E3434">
            <v>367</v>
          </cell>
          <cell r="F3434" t="str">
            <v>A</v>
          </cell>
          <cell r="G3434" t="str">
            <v>R</v>
          </cell>
          <cell r="H3434" t="str">
            <v>N</v>
          </cell>
          <cell r="I3434" t="str">
            <v>NI</v>
          </cell>
          <cell r="J3434">
            <v>0</v>
          </cell>
          <cell r="K3434">
            <v>0</v>
          </cell>
          <cell r="L3434" t="str">
            <v>Inpatient Revenue</v>
          </cell>
          <cell r="M3434" t="str">
            <v xml:space="preserve"> </v>
          </cell>
          <cell r="N3434">
            <v>0</v>
          </cell>
          <cell r="O3434" t="str">
            <v xml:space="preserve"> </v>
          </cell>
          <cell r="P3434">
            <v>0</v>
          </cell>
          <cell r="Q3434">
            <v>0</v>
          </cell>
          <cell r="R3434" t="str">
            <v xml:space="preserve"> </v>
          </cell>
          <cell r="S3434" t="str">
            <v xml:space="preserve"> </v>
          </cell>
        </row>
        <row r="3435">
          <cell r="B3435">
            <v>410015</v>
          </cell>
          <cell r="C3435" t="str">
            <v>IP Psych RevMedicaid MdgCare</v>
          </cell>
          <cell r="D3435" t="str">
            <v>IP Psych R</v>
          </cell>
          <cell r="E3435">
            <v>367</v>
          </cell>
          <cell r="F3435" t="str">
            <v>A</v>
          </cell>
          <cell r="G3435" t="str">
            <v>R</v>
          </cell>
          <cell r="H3435" t="str">
            <v>N</v>
          </cell>
          <cell r="I3435" t="str">
            <v>NI</v>
          </cell>
          <cell r="J3435">
            <v>0</v>
          </cell>
          <cell r="K3435">
            <v>0</v>
          </cell>
          <cell r="L3435" t="str">
            <v>Inpatient Revenue</v>
          </cell>
          <cell r="M3435" t="str">
            <v xml:space="preserve"> </v>
          </cell>
          <cell r="N3435">
            <v>0</v>
          </cell>
          <cell r="O3435" t="str">
            <v xml:space="preserve"> </v>
          </cell>
          <cell r="P3435">
            <v>0</v>
          </cell>
          <cell r="Q3435">
            <v>0</v>
          </cell>
          <cell r="R3435" t="str">
            <v xml:space="preserve"> </v>
          </cell>
          <cell r="S3435" t="str">
            <v xml:space="preserve"> </v>
          </cell>
        </row>
        <row r="3436">
          <cell r="B3436">
            <v>410016</v>
          </cell>
          <cell r="C3436" t="str">
            <v>Psych RevenueMedicaid Pending</v>
          </cell>
          <cell r="D3436" t="str">
            <v>Psych Reve</v>
          </cell>
          <cell r="E3436">
            <v>367</v>
          </cell>
          <cell r="F3436" t="str">
            <v>A</v>
          </cell>
          <cell r="G3436" t="str">
            <v>R</v>
          </cell>
          <cell r="H3436" t="str">
            <v>N</v>
          </cell>
          <cell r="I3436" t="str">
            <v>NI</v>
          </cell>
          <cell r="J3436">
            <v>0</v>
          </cell>
          <cell r="K3436">
            <v>0</v>
          </cell>
          <cell r="L3436" t="str">
            <v>Inpatient Revenue</v>
          </cell>
          <cell r="M3436" t="str">
            <v xml:space="preserve"> </v>
          </cell>
          <cell r="N3436">
            <v>0</v>
          </cell>
          <cell r="O3436" t="str">
            <v xml:space="preserve"> </v>
          </cell>
          <cell r="P3436">
            <v>0</v>
          </cell>
          <cell r="Q3436">
            <v>0</v>
          </cell>
          <cell r="R3436" t="str">
            <v xml:space="preserve"> </v>
          </cell>
          <cell r="S3436" t="str">
            <v xml:space="preserve"> </v>
          </cell>
        </row>
        <row r="3437">
          <cell r="B3437">
            <v>410020</v>
          </cell>
          <cell r="C3437" t="str">
            <v>IP Psych RevenueHMOPPO</v>
          </cell>
          <cell r="D3437" t="str">
            <v>IP Psych R</v>
          </cell>
          <cell r="E3437">
            <v>367</v>
          </cell>
          <cell r="F3437" t="str">
            <v>A</v>
          </cell>
          <cell r="G3437" t="str">
            <v>R</v>
          </cell>
          <cell r="H3437" t="str">
            <v>N</v>
          </cell>
          <cell r="I3437" t="str">
            <v>NI</v>
          </cell>
          <cell r="J3437">
            <v>0</v>
          </cell>
          <cell r="K3437">
            <v>0</v>
          </cell>
          <cell r="L3437" t="str">
            <v>Inpatient Revenue</v>
          </cell>
          <cell r="M3437" t="str">
            <v xml:space="preserve"> </v>
          </cell>
          <cell r="N3437">
            <v>0</v>
          </cell>
          <cell r="O3437" t="str">
            <v xml:space="preserve"> </v>
          </cell>
          <cell r="P3437">
            <v>0</v>
          </cell>
          <cell r="Q3437">
            <v>0</v>
          </cell>
          <cell r="R3437" t="str">
            <v xml:space="preserve"> </v>
          </cell>
          <cell r="S3437" t="str">
            <v xml:space="preserve"> </v>
          </cell>
        </row>
        <row r="3438">
          <cell r="B3438">
            <v>410025</v>
          </cell>
          <cell r="C3438" t="str">
            <v>IP Psych RevBlue Cross Trad</v>
          </cell>
          <cell r="D3438" t="str">
            <v>IP Psych R</v>
          </cell>
          <cell r="E3438">
            <v>367</v>
          </cell>
          <cell r="F3438" t="str">
            <v>A</v>
          </cell>
          <cell r="G3438" t="str">
            <v>R</v>
          </cell>
          <cell r="H3438" t="str">
            <v>N</v>
          </cell>
          <cell r="I3438" t="str">
            <v>NI</v>
          </cell>
          <cell r="J3438">
            <v>0</v>
          </cell>
          <cell r="K3438">
            <v>0</v>
          </cell>
          <cell r="L3438" t="str">
            <v>Inpatient Revenue</v>
          </cell>
          <cell r="M3438" t="str">
            <v xml:space="preserve"> </v>
          </cell>
          <cell r="N3438">
            <v>0</v>
          </cell>
          <cell r="O3438" t="str">
            <v xml:space="preserve"> </v>
          </cell>
          <cell r="P3438">
            <v>0</v>
          </cell>
          <cell r="Q3438">
            <v>0</v>
          </cell>
          <cell r="R3438" t="str">
            <v xml:space="preserve"> </v>
          </cell>
          <cell r="S3438" t="str">
            <v xml:space="preserve"> </v>
          </cell>
        </row>
        <row r="3439">
          <cell r="B3439">
            <v>410030</v>
          </cell>
          <cell r="C3439" t="str">
            <v>IP Psych RevenueBlue Cross HMO</v>
          </cell>
          <cell r="D3439" t="str">
            <v>IP Psych R</v>
          </cell>
          <cell r="E3439">
            <v>367</v>
          </cell>
          <cell r="F3439" t="str">
            <v>A</v>
          </cell>
          <cell r="G3439" t="str">
            <v>R</v>
          </cell>
          <cell r="H3439" t="str">
            <v>N</v>
          </cell>
          <cell r="I3439" t="str">
            <v>NI</v>
          </cell>
          <cell r="J3439">
            <v>0</v>
          </cell>
          <cell r="K3439">
            <v>0</v>
          </cell>
          <cell r="L3439" t="str">
            <v>Inpatient Revenue</v>
          </cell>
          <cell r="M3439" t="str">
            <v xml:space="preserve"> </v>
          </cell>
          <cell r="N3439">
            <v>0</v>
          </cell>
          <cell r="O3439" t="str">
            <v xml:space="preserve"> </v>
          </cell>
          <cell r="P3439">
            <v>0</v>
          </cell>
          <cell r="Q3439">
            <v>0</v>
          </cell>
          <cell r="R3439" t="str">
            <v xml:space="preserve"> </v>
          </cell>
          <cell r="S3439" t="str">
            <v xml:space="preserve"> </v>
          </cell>
        </row>
        <row r="3440">
          <cell r="B3440">
            <v>410031</v>
          </cell>
          <cell r="C3440" t="str">
            <v>IP Psych Revenue BCrossPPO</v>
          </cell>
          <cell r="D3440" t="str">
            <v>IP Psych R</v>
          </cell>
          <cell r="E3440">
            <v>367</v>
          </cell>
          <cell r="F3440" t="str">
            <v>A</v>
          </cell>
          <cell r="G3440" t="str">
            <v>R</v>
          </cell>
          <cell r="H3440" t="str">
            <v>N</v>
          </cell>
          <cell r="I3440" t="str">
            <v>NI</v>
          </cell>
          <cell r="J3440">
            <v>0</v>
          </cell>
          <cell r="K3440">
            <v>0</v>
          </cell>
          <cell r="L3440" t="str">
            <v>Inpatient Revenue</v>
          </cell>
          <cell r="M3440" t="str">
            <v xml:space="preserve"> </v>
          </cell>
          <cell r="N3440">
            <v>0</v>
          </cell>
          <cell r="O3440" t="str">
            <v xml:space="preserve"> </v>
          </cell>
          <cell r="P3440">
            <v>0</v>
          </cell>
          <cell r="Q3440">
            <v>0</v>
          </cell>
          <cell r="R3440" t="str">
            <v xml:space="preserve"> </v>
          </cell>
          <cell r="S3440" t="str">
            <v xml:space="preserve"> </v>
          </cell>
        </row>
        <row r="3441">
          <cell r="B3441">
            <v>410035</v>
          </cell>
          <cell r="C3441" t="str">
            <v>IP Psych RevenueCommercial</v>
          </cell>
          <cell r="D3441" t="str">
            <v>IP Psych R</v>
          </cell>
          <cell r="E3441">
            <v>367</v>
          </cell>
          <cell r="F3441" t="str">
            <v>A</v>
          </cell>
          <cell r="G3441" t="str">
            <v>R</v>
          </cell>
          <cell r="H3441" t="str">
            <v>N</v>
          </cell>
          <cell r="I3441" t="str">
            <v>NI</v>
          </cell>
          <cell r="J3441">
            <v>0</v>
          </cell>
          <cell r="K3441">
            <v>0</v>
          </cell>
          <cell r="L3441" t="str">
            <v>Inpatient Revenue</v>
          </cell>
          <cell r="M3441" t="str">
            <v xml:space="preserve"> </v>
          </cell>
          <cell r="N3441">
            <v>0</v>
          </cell>
          <cell r="O3441" t="str">
            <v xml:space="preserve"> </v>
          </cell>
          <cell r="P3441">
            <v>0</v>
          </cell>
          <cell r="Q3441">
            <v>0</v>
          </cell>
          <cell r="R3441" t="str">
            <v xml:space="preserve"> </v>
          </cell>
          <cell r="S3441" t="str">
            <v xml:space="preserve"> </v>
          </cell>
        </row>
        <row r="3442">
          <cell r="B3442">
            <v>410036</v>
          </cell>
          <cell r="C3442" t="str">
            <v>IP Psych Revenue CmrclMgdCar</v>
          </cell>
          <cell r="D3442" t="str">
            <v>IP Psych R</v>
          </cell>
          <cell r="E3442">
            <v>367</v>
          </cell>
          <cell r="F3442" t="str">
            <v>A</v>
          </cell>
          <cell r="G3442" t="str">
            <v>R</v>
          </cell>
          <cell r="H3442" t="str">
            <v>N</v>
          </cell>
          <cell r="I3442" t="str">
            <v>NI</v>
          </cell>
          <cell r="J3442">
            <v>0</v>
          </cell>
          <cell r="K3442">
            <v>0</v>
          </cell>
          <cell r="L3442" t="str">
            <v>Inpatient Revenue</v>
          </cell>
          <cell r="M3442" t="str">
            <v xml:space="preserve"> </v>
          </cell>
          <cell r="N3442">
            <v>0</v>
          </cell>
          <cell r="O3442" t="str">
            <v xml:space="preserve"> </v>
          </cell>
          <cell r="P3442">
            <v>0</v>
          </cell>
          <cell r="Q3442">
            <v>0</v>
          </cell>
          <cell r="R3442" t="str">
            <v xml:space="preserve"> </v>
          </cell>
          <cell r="S3442" t="str">
            <v xml:space="preserve"> </v>
          </cell>
        </row>
        <row r="3443">
          <cell r="B3443">
            <v>410037</v>
          </cell>
          <cell r="C3443" t="str">
            <v>IP Psych Rev ChrtyCarPndngAplc</v>
          </cell>
          <cell r="D3443" t="str">
            <v>IP Psych R</v>
          </cell>
          <cell r="E3443">
            <v>367</v>
          </cell>
          <cell r="F3443" t="str">
            <v>A</v>
          </cell>
          <cell r="G3443" t="str">
            <v>R</v>
          </cell>
          <cell r="H3443" t="str">
            <v>N</v>
          </cell>
          <cell r="I3443" t="str">
            <v>NI</v>
          </cell>
          <cell r="J3443">
            <v>0</v>
          </cell>
          <cell r="K3443">
            <v>0</v>
          </cell>
          <cell r="L3443" t="str">
            <v>Inpatient Revenue</v>
          </cell>
          <cell r="M3443" t="str">
            <v xml:space="preserve"> </v>
          </cell>
          <cell r="N3443">
            <v>0</v>
          </cell>
          <cell r="O3443" t="str">
            <v xml:space="preserve"> </v>
          </cell>
          <cell r="P3443">
            <v>0</v>
          </cell>
          <cell r="Q3443">
            <v>0</v>
          </cell>
          <cell r="R3443" t="str">
            <v xml:space="preserve"> </v>
          </cell>
          <cell r="S3443" t="str">
            <v xml:space="preserve"> </v>
          </cell>
        </row>
        <row r="3444">
          <cell r="B3444">
            <v>410040</v>
          </cell>
          <cell r="C3444" t="str">
            <v>IP Psych RevSelfPay Primary</v>
          </cell>
          <cell r="D3444" t="str">
            <v>IP Psych R</v>
          </cell>
          <cell r="E3444">
            <v>367</v>
          </cell>
          <cell r="F3444" t="str">
            <v>A</v>
          </cell>
          <cell r="G3444" t="str">
            <v>R</v>
          </cell>
          <cell r="H3444" t="str">
            <v>N</v>
          </cell>
          <cell r="I3444" t="str">
            <v>NI</v>
          </cell>
          <cell r="J3444">
            <v>0</v>
          </cell>
          <cell r="K3444">
            <v>0</v>
          </cell>
          <cell r="L3444" t="str">
            <v>Inpatient Revenue</v>
          </cell>
          <cell r="M3444" t="str">
            <v xml:space="preserve"> </v>
          </cell>
          <cell r="N3444">
            <v>0</v>
          </cell>
          <cell r="O3444" t="str">
            <v xml:space="preserve"> </v>
          </cell>
          <cell r="P3444">
            <v>0</v>
          </cell>
          <cell r="Q3444">
            <v>0</v>
          </cell>
          <cell r="R3444" t="str">
            <v xml:space="preserve"> </v>
          </cell>
          <cell r="S3444" t="str">
            <v xml:space="preserve"> </v>
          </cell>
        </row>
        <row r="3445">
          <cell r="B3445">
            <v>410041</v>
          </cell>
          <cell r="C3445" t="str">
            <v>IP Psych Revenue SlfPyScndry</v>
          </cell>
          <cell r="D3445" t="str">
            <v>IP Psych R</v>
          </cell>
          <cell r="E3445">
            <v>367</v>
          </cell>
          <cell r="F3445" t="str">
            <v>A</v>
          </cell>
          <cell r="G3445" t="str">
            <v>R</v>
          </cell>
          <cell r="H3445" t="str">
            <v>N</v>
          </cell>
          <cell r="I3445" t="str">
            <v>NI</v>
          </cell>
          <cell r="J3445">
            <v>0</v>
          </cell>
          <cell r="K3445">
            <v>0</v>
          </cell>
          <cell r="L3445" t="str">
            <v>Inpatient Revenue</v>
          </cell>
          <cell r="M3445" t="str">
            <v xml:space="preserve"> </v>
          </cell>
          <cell r="N3445">
            <v>0</v>
          </cell>
          <cell r="O3445" t="str">
            <v xml:space="preserve"> </v>
          </cell>
          <cell r="P3445">
            <v>0</v>
          </cell>
          <cell r="Q3445">
            <v>0</v>
          </cell>
          <cell r="R3445" t="str">
            <v xml:space="preserve"> </v>
          </cell>
          <cell r="S3445" t="str">
            <v xml:space="preserve"> </v>
          </cell>
        </row>
        <row r="3446">
          <cell r="B3446">
            <v>410042</v>
          </cell>
          <cell r="C3446" t="str">
            <v>IP Psych Rev CptnRskBsdPyrs</v>
          </cell>
          <cell r="D3446" t="str">
            <v>IP Psych R</v>
          </cell>
          <cell r="E3446">
            <v>367</v>
          </cell>
          <cell r="F3446" t="str">
            <v>A</v>
          </cell>
          <cell r="G3446" t="str">
            <v>R</v>
          </cell>
          <cell r="H3446" t="str">
            <v>N</v>
          </cell>
          <cell r="I3446" t="str">
            <v>NI</v>
          </cell>
          <cell r="J3446">
            <v>0</v>
          </cell>
          <cell r="K3446">
            <v>0</v>
          </cell>
          <cell r="L3446" t="str">
            <v>Inpatient Revenue</v>
          </cell>
          <cell r="M3446" t="str">
            <v xml:space="preserve"> </v>
          </cell>
          <cell r="N3446">
            <v>0</v>
          </cell>
          <cell r="O3446" t="str">
            <v xml:space="preserve"> </v>
          </cell>
          <cell r="P3446">
            <v>0</v>
          </cell>
          <cell r="Q3446">
            <v>0</v>
          </cell>
          <cell r="R3446" t="str">
            <v xml:space="preserve"> </v>
          </cell>
          <cell r="S3446" t="str">
            <v xml:space="preserve"> </v>
          </cell>
        </row>
        <row r="3447">
          <cell r="B3447">
            <v>410045</v>
          </cell>
          <cell r="C3447" t="str">
            <v>IP Psych RevenueCharity</v>
          </cell>
          <cell r="D3447" t="str">
            <v>IP Psych R</v>
          </cell>
          <cell r="E3447">
            <v>367</v>
          </cell>
          <cell r="F3447" t="str">
            <v>A</v>
          </cell>
          <cell r="G3447" t="str">
            <v>R</v>
          </cell>
          <cell r="H3447" t="str">
            <v>N</v>
          </cell>
          <cell r="I3447" t="str">
            <v>NI</v>
          </cell>
          <cell r="J3447">
            <v>0</v>
          </cell>
          <cell r="K3447">
            <v>0</v>
          </cell>
          <cell r="L3447" t="str">
            <v>Inpatient Revenue</v>
          </cell>
          <cell r="M3447" t="str">
            <v xml:space="preserve"> </v>
          </cell>
          <cell r="N3447">
            <v>0</v>
          </cell>
          <cell r="O3447" t="str">
            <v xml:space="preserve"> </v>
          </cell>
          <cell r="P3447">
            <v>0</v>
          </cell>
          <cell r="Q3447">
            <v>0</v>
          </cell>
          <cell r="R3447" t="str">
            <v xml:space="preserve"> </v>
          </cell>
          <cell r="S3447" t="str">
            <v xml:space="preserve"> </v>
          </cell>
        </row>
        <row r="3448">
          <cell r="B3448">
            <v>410050</v>
          </cell>
          <cell r="C3448" t="str">
            <v>IP Psych RevenueOther</v>
          </cell>
          <cell r="D3448" t="str">
            <v>IP Psych R</v>
          </cell>
          <cell r="E3448">
            <v>367</v>
          </cell>
          <cell r="F3448" t="str">
            <v>A</v>
          </cell>
          <cell r="G3448" t="str">
            <v>R</v>
          </cell>
          <cell r="H3448" t="str">
            <v>N</v>
          </cell>
          <cell r="I3448" t="str">
            <v>NI</v>
          </cell>
          <cell r="J3448">
            <v>0</v>
          </cell>
          <cell r="K3448">
            <v>0</v>
          </cell>
          <cell r="L3448" t="str">
            <v>Inpatient Revenue</v>
          </cell>
          <cell r="M3448" t="str">
            <v xml:space="preserve"> </v>
          </cell>
          <cell r="N3448">
            <v>0</v>
          </cell>
          <cell r="O3448" t="str">
            <v xml:space="preserve"> </v>
          </cell>
          <cell r="P3448">
            <v>0</v>
          </cell>
          <cell r="Q3448">
            <v>0</v>
          </cell>
          <cell r="R3448" t="str">
            <v xml:space="preserve"> </v>
          </cell>
          <cell r="S3448" t="str">
            <v xml:space="preserve"> </v>
          </cell>
        </row>
        <row r="3449">
          <cell r="B3449">
            <v>410055</v>
          </cell>
          <cell r="C3449" t="str">
            <v>PsychRevOtherNonHospBillgSys</v>
          </cell>
          <cell r="D3449" t="str">
            <v>PsychRevOt</v>
          </cell>
          <cell r="E3449">
            <v>367</v>
          </cell>
          <cell r="F3449" t="str">
            <v>A</v>
          </cell>
          <cell r="G3449" t="str">
            <v>R</v>
          </cell>
          <cell r="H3449" t="str">
            <v>N</v>
          </cell>
          <cell r="I3449" t="str">
            <v>NI</v>
          </cell>
          <cell r="J3449">
            <v>0</v>
          </cell>
          <cell r="K3449">
            <v>0</v>
          </cell>
          <cell r="L3449" t="str">
            <v>Inpatient Revenue</v>
          </cell>
          <cell r="M3449" t="str">
            <v xml:space="preserve"> </v>
          </cell>
          <cell r="N3449">
            <v>0</v>
          </cell>
          <cell r="O3449" t="str">
            <v xml:space="preserve"> </v>
          </cell>
          <cell r="P3449">
            <v>0</v>
          </cell>
          <cell r="Q3449">
            <v>0</v>
          </cell>
          <cell r="R3449" t="str">
            <v xml:space="preserve"> </v>
          </cell>
          <cell r="S3449" t="str">
            <v xml:space="preserve"> </v>
          </cell>
        </row>
        <row r="3450">
          <cell r="B3450">
            <v>410060</v>
          </cell>
          <cell r="C3450" t="str">
            <v>Psych RevenueDomestic Claims</v>
          </cell>
          <cell r="D3450" t="str">
            <v>Psych Reve</v>
          </cell>
          <cell r="E3450">
            <v>367</v>
          </cell>
          <cell r="F3450" t="str">
            <v>A</v>
          </cell>
          <cell r="G3450" t="str">
            <v>R</v>
          </cell>
          <cell r="H3450" t="str">
            <v>N</v>
          </cell>
          <cell r="I3450" t="str">
            <v>NI</v>
          </cell>
          <cell r="J3450">
            <v>0</v>
          </cell>
          <cell r="K3450">
            <v>0</v>
          </cell>
          <cell r="L3450" t="str">
            <v>Inpatient Revenue</v>
          </cell>
          <cell r="M3450" t="str">
            <v xml:space="preserve"> </v>
          </cell>
          <cell r="N3450">
            <v>0</v>
          </cell>
          <cell r="O3450" t="str">
            <v xml:space="preserve"> </v>
          </cell>
          <cell r="P3450">
            <v>0</v>
          </cell>
          <cell r="Q3450">
            <v>0</v>
          </cell>
          <cell r="R3450" t="str">
            <v xml:space="preserve"> </v>
          </cell>
          <cell r="S3450" t="str">
            <v xml:space="preserve"> </v>
          </cell>
        </row>
        <row r="3451">
          <cell r="B3451">
            <v>410131</v>
          </cell>
          <cell r="C3451" t="str">
            <v>Available For Future Use</v>
          </cell>
          <cell r="D3451" t="str">
            <v>FutureUse</v>
          </cell>
          <cell r="E3451">
            <v>367</v>
          </cell>
          <cell r="F3451" t="str">
            <v>I</v>
          </cell>
          <cell r="G3451" t="str">
            <v>R</v>
          </cell>
          <cell r="H3451" t="str">
            <v>N</v>
          </cell>
          <cell r="I3451" t="str">
            <v>NI</v>
          </cell>
          <cell r="J3451">
            <v>0</v>
          </cell>
          <cell r="K3451" t="str">
            <v>Invalid Account</v>
          </cell>
          <cell r="L3451" t="str">
            <v>Inpatient Revenue</v>
          </cell>
          <cell r="M3451" t="str">
            <v xml:space="preserve"> </v>
          </cell>
          <cell r="N3451">
            <v>0</v>
          </cell>
          <cell r="O3451" t="str">
            <v xml:space="preserve"> </v>
          </cell>
          <cell r="P3451">
            <v>0</v>
          </cell>
          <cell r="Q3451">
            <v>0</v>
          </cell>
          <cell r="R3451" t="str">
            <v xml:space="preserve"> </v>
          </cell>
          <cell r="S3451" t="str">
            <v xml:space="preserve"> </v>
          </cell>
        </row>
        <row r="3452">
          <cell r="B3452">
            <v>411000</v>
          </cell>
          <cell r="C3452" t="str">
            <v>RehabilitationRevMedicareTrad</v>
          </cell>
          <cell r="D3452" t="str">
            <v>Rehabilita</v>
          </cell>
          <cell r="E3452">
            <v>367</v>
          </cell>
          <cell r="F3452" t="str">
            <v>A</v>
          </cell>
          <cell r="G3452" t="str">
            <v>R</v>
          </cell>
          <cell r="H3452" t="str">
            <v>N</v>
          </cell>
          <cell r="I3452" t="str">
            <v>NI</v>
          </cell>
          <cell r="J3452">
            <v>0</v>
          </cell>
          <cell r="K3452">
            <v>0</v>
          </cell>
          <cell r="L3452" t="str">
            <v>Inpatient Revenue</v>
          </cell>
          <cell r="M3452" t="str">
            <v xml:space="preserve"> </v>
          </cell>
          <cell r="N3452">
            <v>0</v>
          </cell>
          <cell r="O3452" t="str">
            <v xml:space="preserve"> </v>
          </cell>
          <cell r="P3452">
            <v>0</v>
          </cell>
          <cell r="Q3452">
            <v>0</v>
          </cell>
          <cell r="R3452" t="str">
            <v xml:space="preserve"> </v>
          </cell>
          <cell r="S3452" t="str">
            <v xml:space="preserve"> </v>
          </cell>
        </row>
        <row r="3453">
          <cell r="B3453">
            <v>411005</v>
          </cell>
          <cell r="C3453" t="str">
            <v>RehabilitationRevMcareMdgCare</v>
          </cell>
          <cell r="D3453" t="str">
            <v>Rehabilita</v>
          </cell>
          <cell r="E3453">
            <v>367</v>
          </cell>
          <cell r="F3453" t="str">
            <v>A</v>
          </cell>
          <cell r="G3453" t="str">
            <v>R</v>
          </cell>
          <cell r="H3453" t="str">
            <v>N</v>
          </cell>
          <cell r="I3453" t="str">
            <v>NI</v>
          </cell>
          <cell r="J3453">
            <v>0</v>
          </cell>
          <cell r="K3453">
            <v>0</v>
          </cell>
          <cell r="L3453" t="str">
            <v>Inpatient Revenue</v>
          </cell>
          <cell r="M3453" t="str">
            <v xml:space="preserve"> </v>
          </cell>
          <cell r="N3453">
            <v>0</v>
          </cell>
          <cell r="O3453" t="str">
            <v xml:space="preserve"> </v>
          </cell>
          <cell r="P3453">
            <v>0</v>
          </cell>
          <cell r="Q3453">
            <v>0</v>
          </cell>
          <cell r="R3453" t="str">
            <v xml:space="preserve"> </v>
          </cell>
          <cell r="S3453" t="str">
            <v xml:space="preserve"> </v>
          </cell>
        </row>
        <row r="3454">
          <cell r="B3454">
            <v>411010</v>
          </cell>
          <cell r="C3454" t="str">
            <v>RehabilitationRevMedicaidTrad</v>
          </cell>
          <cell r="D3454" t="str">
            <v>Rehabilita</v>
          </cell>
          <cell r="E3454">
            <v>367</v>
          </cell>
          <cell r="F3454" t="str">
            <v>A</v>
          </cell>
          <cell r="G3454" t="str">
            <v>R</v>
          </cell>
          <cell r="H3454" t="str">
            <v>N</v>
          </cell>
          <cell r="I3454" t="str">
            <v>NI</v>
          </cell>
          <cell r="J3454">
            <v>0</v>
          </cell>
          <cell r="K3454">
            <v>0</v>
          </cell>
          <cell r="L3454" t="str">
            <v>Inpatient Revenue</v>
          </cell>
          <cell r="M3454" t="str">
            <v xml:space="preserve"> </v>
          </cell>
          <cell r="N3454">
            <v>0</v>
          </cell>
          <cell r="O3454" t="str">
            <v xml:space="preserve"> </v>
          </cell>
          <cell r="P3454">
            <v>0</v>
          </cell>
          <cell r="Q3454">
            <v>0</v>
          </cell>
          <cell r="R3454" t="str">
            <v xml:space="preserve"> </v>
          </cell>
          <cell r="S3454" t="str">
            <v xml:space="preserve"> </v>
          </cell>
        </row>
        <row r="3455">
          <cell r="B3455">
            <v>411015</v>
          </cell>
          <cell r="C3455" t="str">
            <v>RehabilitationRevMcaidMdgCare</v>
          </cell>
          <cell r="D3455" t="str">
            <v>Rehabilita</v>
          </cell>
          <cell r="E3455">
            <v>367</v>
          </cell>
          <cell r="F3455" t="str">
            <v>A</v>
          </cell>
          <cell r="G3455" t="str">
            <v>R</v>
          </cell>
          <cell r="H3455" t="str">
            <v>N</v>
          </cell>
          <cell r="I3455" t="str">
            <v>NI</v>
          </cell>
          <cell r="J3455">
            <v>0</v>
          </cell>
          <cell r="K3455">
            <v>0</v>
          </cell>
          <cell r="L3455" t="str">
            <v>Inpatient Revenue</v>
          </cell>
          <cell r="M3455" t="str">
            <v xml:space="preserve"> </v>
          </cell>
          <cell r="N3455">
            <v>0</v>
          </cell>
          <cell r="O3455" t="str">
            <v xml:space="preserve"> </v>
          </cell>
          <cell r="P3455">
            <v>0</v>
          </cell>
          <cell r="Q3455">
            <v>0</v>
          </cell>
          <cell r="R3455" t="str">
            <v xml:space="preserve"> </v>
          </cell>
          <cell r="S3455" t="str">
            <v xml:space="preserve"> </v>
          </cell>
        </row>
        <row r="3456">
          <cell r="B3456">
            <v>411016</v>
          </cell>
          <cell r="C3456" t="str">
            <v>RehabilitationRevMedicaidPendg</v>
          </cell>
          <cell r="D3456" t="str">
            <v>Rehabilita</v>
          </cell>
          <cell r="E3456">
            <v>367</v>
          </cell>
          <cell r="F3456" t="str">
            <v>A</v>
          </cell>
          <cell r="G3456" t="str">
            <v>R</v>
          </cell>
          <cell r="H3456" t="str">
            <v>N</v>
          </cell>
          <cell r="I3456" t="str">
            <v>NI</v>
          </cell>
          <cell r="J3456">
            <v>0</v>
          </cell>
          <cell r="K3456">
            <v>0</v>
          </cell>
          <cell r="L3456" t="str">
            <v>Inpatient Revenue</v>
          </cell>
          <cell r="M3456" t="str">
            <v xml:space="preserve"> </v>
          </cell>
          <cell r="N3456">
            <v>0</v>
          </cell>
          <cell r="O3456" t="str">
            <v xml:space="preserve"> </v>
          </cell>
          <cell r="P3456">
            <v>0</v>
          </cell>
          <cell r="Q3456">
            <v>0</v>
          </cell>
          <cell r="R3456" t="str">
            <v xml:space="preserve"> </v>
          </cell>
          <cell r="S3456" t="str">
            <v xml:space="preserve"> </v>
          </cell>
        </row>
        <row r="3457">
          <cell r="B3457">
            <v>411020</v>
          </cell>
          <cell r="C3457" t="str">
            <v>Rehabilitation RevenueHMOPPO</v>
          </cell>
          <cell r="D3457" t="str">
            <v>Rehabilita</v>
          </cell>
          <cell r="E3457">
            <v>367</v>
          </cell>
          <cell r="F3457" t="str">
            <v>A</v>
          </cell>
          <cell r="G3457" t="str">
            <v>R</v>
          </cell>
          <cell r="H3457" t="str">
            <v>N</v>
          </cell>
          <cell r="I3457" t="str">
            <v>NI</v>
          </cell>
          <cell r="J3457">
            <v>0</v>
          </cell>
          <cell r="K3457">
            <v>0</v>
          </cell>
          <cell r="L3457" t="str">
            <v>Inpatient Revenue</v>
          </cell>
          <cell r="M3457" t="str">
            <v xml:space="preserve"> </v>
          </cell>
          <cell r="N3457">
            <v>0</v>
          </cell>
          <cell r="O3457" t="str">
            <v xml:space="preserve"> </v>
          </cell>
          <cell r="P3457">
            <v>0</v>
          </cell>
          <cell r="Q3457">
            <v>0</v>
          </cell>
          <cell r="R3457" t="str">
            <v xml:space="preserve"> </v>
          </cell>
          <cell r="S3457" t="str">
            <v xml:space="preserve"> </v>
          </cell>
        </row>
        <row r="3458">
          <cell r="B3458">
            <v>411025</v>
          </cell>
          <cell r="C3458" t="str">
            <v>RehabilitationRevBlueCrossTrad</v>
          </cell>
          <cell r="D3458" t="str">
            <v>Rehabilita</v>
          </cell>
          <cell r="E3458">
            <v>367</v>
          </cell>
          <cell r="F3458" t="str">
            <v>A</v>
          </cell>
          <cell r="G3458" t="str">
            <v>R</v>
          </cell>
          <cell r="H3458" t="str">
            <v>N</v>
          </cell>
          <cell r="I3458" t="str">
            <v>NI</v>
          </cell>
          <cell r="J3458">
            <v>0</v>
          </cell>
          <cell r="K3458">
            <v>0</v>
          </cell>
          <cell r="L3458" t="str">
            <v>Inpatient Revenue</v>
          </cell>
          <cell r="M3458" t="str">
            <v xml:space="preserve"> </v>
          </cell>
          <cell r="N3458">
            <v>0</v>
          </cell>
          <cell r="O3458" t="str">
            <v xml:space="preserve"> </v>
          </cell>
          <cell r="P3458">
            <v>0</v>
          </cell>
          <cell r="Q3458">
            <v>0</v>
          </cell>
          <cell r="R3458" t="str">
            <v xml:space="preserve"> </v>
          </cell>
          <cell r="S3458" t="str">
            <v xml:space="preserve"> </v>
          </cell>
        </row>
        <row r="3459">
          <cell r="B3459">
            <v>411030</v>
          </cell>
          <cell r="C3459" t="str">
            <v>RehabilitationRevBlueCrossHMO</v>
          </cell>
          <cell r="D3459" t="str">
            <v>Rehabilita</v>
          </cell>
          <cell r="E3459">
            <v>367</v>
          </cell>
          <cell r="F3459" t="str">
            <v>A</v>
          </cell>
          <cell r="G3459" t="str">
            <v>R</v>
          </cell>
          <cell r="H3459" t="str">
            <v>N</v>
          </cell>
          <cell r="I3459" t="str">
            <v>NI</v>
          </cell>
          <cell r="J3459">
            <v>0</v>
          </cell>
          <cell r="K3459">
            <v>0</v>
          </cell>
          <cell r="L3459" t="str">
            <v>Inpatient Revenue</v>
          </cell>
          <cell r="M3459" t="str">
            <v xml:space="preserve"> </v>
          </cell>
          <cell r="N3459">
            <v>0</v>
          </cell>
          <cell r="O3459" t="str">
            <v xml:space="preserve"> </v>
          </cell>
          <cell r="P3459">
            <v>0</v>
          </cell>
          <cell r="Q3459">
            <v>0</v>
          </cell>
          <cell r="R3459" t="str">
            <v xml:space="preserve"> </v>
          </cell>
          <cell r="S3459" t="str">
            <v xml:space="preserve"> </v>
          </cell>
        </row>
        <row r="3460">
          <cell r="B3460">
            <v>411031</v>
          </cell>
          <cell r="C3460" t="str">
            <v>Rehab Revenue Blue Cross PPO</v>
          </cell>
          <cell r="D3460" t="str">
            <v>Rehab Reve</v>
          </cell>
          <cell r="E3460">
            <v>367</v>
          </cell>
          <cell r="F3460" t="str">
            <v>A</v>
          </cell>
          <cell r="G3460" t="str">
            <v>R</v>
          </cell>
          <cell r="H3460" t="str">
            <v>N</v>
          </cell>
          <cell r="I3460" t="str">
            <v>NI</v>
          </cell>
          <cell r="J3460">
            <v>0</v>
          </cell>
          <cell r="K3460">
            <v>0</v>
          </cell>
          <cell r="L3460" t="str">
            <v>Inpatient Revenue</v>
          </cell>
          <cell r="M3460" t="str">
            <v xml:space="preserve"> </v>
          </cell>
          <cell r="N3460">
            <v>0</v>
          </cell>
          <cell r="O3460" t="str">
            <v xml:space="preserve"> </v>
          </cell>
          <cell r="P3460">
            <v>0</v>
          </cell>
          <cell r="Q3460">
            <v>0</v>
          </cell>
          <cell r="R3460" t="str">
            <v xml:space="preserve"> </v>
          </cell>
          <cell r="S3460" t="str">
            <v xml:space="preserve"> </v>
          </cell>
        </row>
        <row r="3461">
          <cell r="B3461">
            <v>411035</v>
          </cell>
          <cell r="C3461" t="str">
            <v>Rehabilitation RevCommercial</v>
          </cell>
          <cell r="D3461" t="str">
            <v>Rehabilita</v>
          </cell>
          <cell r="E3461">
            <v>367</v>
          </cell>
          <cell r="F3461" t="str">
            <v>A</v>
          </cell>
          <cell r="G3461" t="str">
            <v>R</v>
          </cell>
          <cell r="H3461" t="str">
            <v>N</v>
          </cell>
          <cell r="I3461" t="str">
            <v>NI</v>
          </cell>
          <cell r="J3461">
            <v>0</v>
          </cell>
          <cell r="K3461">
            <v>0</v>
          </cell>
          <cell r="L3461" t="str">
            <v>Inpatient Revenue</v>
          </cell>
          <cell r="M3461" t="str">
            <v xml:space="preserve"> </v>
          </cell>
          <cell r="N3461">
            <v>0</v>
          </cell>
          <cell r="O3461" t="str">
            <v xml:space="preserve"> </v>
          </cell>
          <cell r="P3461">
            <v>0</v>
          </cell>
          <cell r="Q3461">
            <v>0</v>
          </cell>
          <cell r="R3461" t="str">
            <v xml:space="preserve"> </v>
          </cell>
          <cell r="S3461" t="str">
            <v xml:space="preserve"> </v>
          </cell>
        </row>
        <row r="3462">
          <cell r="B3462">
            <v>411036</v>
          </cell>
          <cell r="C3462" t="str">
            <v>Rehab Revenue CmrclMgdCar</v>
          </cell>
          <cell r="D3462" t="str">
            <v>Rehab Reve</v>
          </cell>
          <cell r="E3462">
            <v>367</v>
          </cell>
          <cell r="F3462" t="str">
            <v>A</v>
          </cell>
          <cell r="G3462" t="str">
            <v>R</v>
          </cell>
          <cell r="H3462" t="str">
            <v>N</v>
          </cell>
          <cell r="I3462" t="str">
            <v>NI</v>
          </cell>
          <cell r="J3462">
            <v>0</v>
          </cell>
          <cell r="K3462">
            <v>0</v>
          </cell>
          <cell r="L3462" t="str">
            <v>Inpatient Revenue</v>
          </cell>
          <cell r="M3462" t="str">
            <v xml:space="preserve"> </v>
          </cell>
          <cell r="N3462">
            <v>0</v>
          </cell>
          <cell r="O3462" t="str">
            <v xml:space="preserve"> </v>
          </cell>
          <cell r="P3462">
            <v>0</v>
          </cell>
          <cell r="Q3462">
            <v>0</v>
          </cell>
          <cell r="R3462" t="str">
            <v xml:space="preserve"> </v>
          </cell>
          <cell r="S3462" t="str">
            <v xml:space="preserve"> </v>
          </cell>
        </row>
        <row r="3463">
          <cell r="B3463">
            <v>411037</v>
          </cell>
          <cell r="C3463" t="str">
            <v>Rehab Rev ChrtyCarPndngAplc</v>
          </cell>
          <cell r="D3463" t="str">
            <v>Rehab Rev</v>
          </cell>
          <cell r="E3463">
            <v>367</v>
          </cell>
          <cell r="F3463" t="str">
            <v>A</v>
          </cell>
          <cell r="G3463" t="str">
            <v>R</v>
          </cell>
          <cell r="H3463" t="str">
            <v>N</v>
          </cell>
          <cell r="I3463" t="str">
            <v>NI</v>
          </cell>
          <cell r="J3463">
            <v>0</v>
          </cell>
          <cell r="K3463">
            <v>0</v>
          </cell>
          <cell r="L3463" t="str">
            <v>Inpatient Revenue</v>
          </cell>
          <cell r="M3463" t="str">
            <v xml:space="preserve"> </v>
          </cell>
          <cell r="N3463">
            <v>0</v>
          </cell>
          <cell r="O3463" t="str">
            <v xml:space="preserve"> </v>
          </cell>
          <cell r="P3463">
            <v>0</v>
          </cell>
          <cell r="Q3463">
            <v>0</v>
          </cell>
          <cell r="R3463" t="str">
            <v xml:space="preserve"> </v>
          </cell>
          <cell r="S3463" t="str">
            <v xml:space="preserve"> </v>
          </cell>
        </row>
        <row r="3464">
          <cell r="B3464">
            <v>411040</v>
          </cell>
          <cell r="C3464" t="str">
            <v>RehabRevSelfPayPrimary</v>
          </cell>
          <cell r="D3464" t="str">
            <v>RehabRevSe</v>
          </cell>
          <cell r="E3464">
            <v>367</v>
          </cell>
          <cell r="F3464" t="str">
            <v>A</v>
          </cell>
          <cell r="G3464" t="str">
            <v>R</v>
          </cell>
          <cell r="H3464" t="str">
            <v>N</v>
          </cell>
          <cell r="I3464" t="str">
            <v>NI</v>
          </cell>
          <cell r="J3464">
            <v>0</v>
          </cell>
          <cell r="K3464">
            <v>0</v>
          </cell>
          <cell r="L3464" t="str">
            <v>Inpatient Revenue</v>
          </cell>
          <cell r="M3464" t="str">
            <v xml:space="preserve"> </v>
          </cell>
          <cell r="N3464">
            <v>0</v>
          </cell>
          <cell r="O3464" t="str">
            <v xml:space="preserve"> </v>
          </cell>
          <cell r="P3464">
            <v>0</v>
          </cell>
          <cell r="Q3464">
            <v>0</v>
          </cell>
          <cell r="R3464" t="str">
            <v xml:space="preserve"> </v>
          </cell>
          <cell r="S3464" t="str">
            <v xml:space="preserve"> </v>
          </cell>
        </row>
        <row r="3465">
          <cell r="B3465">
            <v>411041</v>
          </cell>
          <cell r="C3465" t="str">
            <v>Rehab Revenue SlfPyScndry</v>
          </cell>
          <cell r="D3465" t="str">
            <v>Rehab Reve</v>
          </cell>
          <cell r="E3465">
            <v>367</v>
          </cell>
          <cell r="F3465" t="str">
            <v>A</v>
          </cell>
          <cell r="G3465" t="str">
            <v>R</v>
          </cell>
          <cell r="H3465" t="str">
            <v>N</v>
          </cell>
          <cell r="I3465" t="str">
            <v>NI</v>
          </cell>
          <cell r="J3465">
            <v>0</v>
          </cell>
          <cell r="K3465">
            <v>0</v>
          </cell>
          <cell r="L3465" t="str">
            <v>Inpatient Revenue</v>
          </cell>
          <cell r="M3465" t="str">
            <v xml:space="preserve"> </v>
          </cell>
          <cell r="N3465">
            <v>0</v>
          </cell>
          <cell r="O3465" t="str">
            <v xml:space="preserve"> </v>
          </cell>
          <cell r="P3465">
            <v>0</v>
          </cell>
          <cell r="Q3465">
            <v>0</v>
          </cell>
          <cell r="R3465" t="str">
            <v xml:space="preserve"> </v>
          </cell>
          <cell r="S3465" t="str">
            <v xml:space="preserve"> </v>
          </cell>
        </row>
        <row r="3466">
          <cell r="B3466">
            <v>411042</v>
          </cell>
          <cell r="C3466" t="str">
            <v>Rehab Revenue CptnRskBsdPyrs</v>
          </cell>
          <cell r="D3466" t="str">
            <v>Rehab Reve</v>
          </cell>
          <cell r="E3466">
            <v>367</v>
          </cell>
          <cell r="F3466" t="str">
            <v>A</v>
          </cell>
          <cell r="G3466" t="str">
            <v>R</v>
          </cell>
          <cell r="H3466" t="str">
            <v>N</v>
          </cell>
          <cell r="I3466" t="str">
            <v>NI</v>
          </cell>
          <cell r="J3466">
            <v>0</v>
          </cell>
          <cell r="K3466">
            <v>0</v>
          </cell>
          <cell r="L3466" t="str">
            <v>Inpatient Revenue</v>
          </cell>
          <cell r="M3466" t="str">
            <v xml:space="preserve"> </v>
          </cell>
          <cell r="N3466">
            <v>0</v>
          </cell>
          <cell r="O3466" t="str">
            <v xml:space="preserve"> </v>
          </cell>
          <cell r="P3466">
            <v>0</v>
          </cell>
          <cell r="Q3466">
            <v>0</v>
          </cell>
          <cell r="R3466" t="str">
            <v xml:space="preserve"> </v>
          </cell>
          <cell r="S3466" t="str">
            <v xml:space="preserve"> </v>
          </cell>
        </row>
        <row r="3467">
          <cell r="B3467">
            <v>411045</v>
          </cell>
          <cell r="C3467" t="str">
            <v>Rehabilitation RevenueCharity</v>
          </cell>
          <cell r="D3467" t="str">
            <v>Rehabilita</v>
          </cell>
          <cell r="E3467">
            <v>367</v>
          </cell>
          <cell r="F3467" t="str">
            <v>A</v>
          </cell>
          <cell r="G3467" t="str">
            <v>R</v>
          </cell>
          <cell r="H3467" t="str">
            <v>N</v>
          </cell>
          <cell r="I3467" t="str">
            <v>NI</v>
          </cell>
          <cell r="J3467">
            <v>0</v>
          </cell>
          <cell r="K3467">
            <v>0</v>
          </cell>
          <cell r="L3467" t="str">
            <v>Inpatient Revenue</v>
          </cell>
          <cell r="M3467" t="str">
            <v xml:space="preserve"> </v>
          </cell>
          <cell r="N3467">
            <v>0</v>
          </cell>
          <cell r="O3467" t="str">
            <v xml:space="preserve"> </v>
          </cell>
          <cell r="P3467">
            <v>0</v>
          </cell>
          <cell r="Q3467">
            <v>0</v>
          </cell>
          <cell r="R3467" t="str">
            <v xml:space="preserve"> </v>
          </cell>
          <cell r="S3467" t="str">
            <v xml:space="preserve"> </v>
          </cell>
        </row>
        <row r="3468">
          <cell r="B3468">
            <v>411050</v>
          </cell>
          <cell r="C3468" t="str">
            <v>Rehabilitation RevenueOther</v>
          </cell>
          <cell r="D3468" t="str">
            <v>Rehabilita</v>
          </cell>
          <cell r="E3468">
            <v>367</v>
          </cell>
          <cell r="F3468" t="str">
            <v>A</v>
          </cell>
          <cell r="G3468" t="str">
            <v>R</v>
          </cell>
          <cell r="H3468" t="str">
            <v>N</v>
          </cell>
          <cell r="I3468" t="str">
            <v>NI</v>
          </cell>
          <cell r="J3468">
            <v>0</v>
          </cell>
          <cell r="K3468">
            <v>0</v>
          </cell>
          <cell r="L3468" t="str">
            <v>Inpatient Revenue</v>
          </cell>
          <cell r="M3468" t="str">
            <v xml:space="preserve"> </v>
          </cell>
          <cell r="N3468">
            <v>0</v>
          </cell>
          <cell r="O3468" t="str">
            <v xml:space="preserve"> </v>
          </cell>
          <cell r="P3468">
            <v>0</v>
          </cell>
          <cell r="Q3468">
            <v>0</v>
          </cell>
          <cell r="R3468" t="str">
            <v xml:space="preserve"> </v>
          </cell>
          <cell r="S3468" t="str">
            <v xml:space="preserve"> </v>
          </cell>
        </row>
        <row r="3469">
          <cell r="B3469">
            <v>411051</v>
          </cell>
          <cell r="C3469" t="str">
            <v>Rehabilitation RevenueOther IP</v>
          </cell>
          <cell r="D3469" t="str">
            <v>Rehabilita</v>
          </cell>
          <cell r="E3469">
            <v>40725</v>
          </cell>
          <cell r="F3469" t="str">
            <v>A</v>
          </cell>
          <cell r="G3469" t="str">
            <v>R</v>
          </cell>
          <cell r="H3469" t="str">
            <v>N</v>
          </cell>
          <cell r="I3469" t="str">
            <v>NI</v>
          </cell>
          <cell r="J3469">
            <v>0</v>
          </cell>
          <cell r="K3469">
            <v>0</v>
          </cell>
          <cell r="L3469" t="str">
            <v>Inpatient Revenue</v>
          </cell>
          <cell r="M3469" t="str">
            <v xml:space="preserve"> </v>
          </cell>
          <cell r="N3469">
            <v>0</v>
          </cell>
          <cell r="O3469" t="str">
            <v xml:space="preserve"> </v>
          </cell>
          <cell r="P3469">
            <v>0</v>
          </cell>
          <cell r="Q3469">
            <v>0</v>
          </cell>
          <cell r="R3469" t="str">
            <v xml:space="preserve"> </v>
          </cell>
          <cell r="S3469" t="str">
            <v xml:space="preserve"> </v>
          </cell>
        </row>
        <row r="3470">
          <cell r="B3470">
            <v>411051</v>
          </cell>
          <cell r="C3470" t="str">
            <v>Rehabilitation RevenueOther IP</v>
          </cell>
          <cell r="D3470" t="str">
            <v>Rehabilita</v>
          </cell>
          <cell r="E3470">
            <v>367</v>
          </cell>
          <cell r="F3470" t="str">
            <v>A</v>
          </cell>
          <cell r="G3470" t="str">
            <v>R</v>
          </cell>
          <cell r="H3470" t="str">
            <v>N</v>
          </cell>
          <cell r="I3470" t="str">
            <v>NI</v>
          </cell>
          <cell r="J3470">
            <v>0</v>
          </cell>
          <cell r="K3470">
            <v>0</v>
          </cell>
          <cell r="L3470" t="str">
            <v>Inpatient Revenue</v>
          </cell>
          <cell r="M3470" t="str">
            <v xml:space="preserve"> </v>
          </cell>
          <cell r="N3470">
            <v>0</v>
          </cell>
          <cell r="O3470" t="str">
            <v xml:space="preserve"> </v>
          </cell>
          <cell r="P3470">
            <v>0</v>
          </cell>
          <cell r="Q3470">
            <v>0</v>
          </cell>
          <cell r="R3470" t="str">
            <v xml:space="preserve"> </v>
          </cell>
          <cell r="S3470" t="str">
            <v xml:space="preserve"> </v>
          </cell>
        </row>
        <row r="3471">
          <cell r="B3471">
            <v>411055</v>
          </cell>
          <cell r="C3471" t="str">
            <v>RehabRevOtherNonHospBillgSys</v>
          </cell>
          <cell r="D3471" t="str">
            <v>RehabRevOt</v>
          </cell>
          <cell r="E3471">
            <v>367</v>
          </cell>
          <cell r="F3471" t="str">
            <v>A</v>
          </cell>
          <cell r="G3471" t="str">
            <v>R</v>
          </cell>
          <cell r="H3471" t="str">
            <v>N</v>
          </cell>
          <cell r="I3471" t="str">
            <v>NI</v>
          </cell>
          <cell r="J3471">
            <v>0</v>
          </cell>
          <cell r="K3471">
            <v>0</v>
          </cell>
          <cell r="L3471" t="str">
            <v>Inpatient Revenue</v>
          </cell>
          <cell r="M3471" t="str">
            <v xml:space="preserve"> </v>
          </cell>
          <cell r="N3471">
            <v>0</v>
          </cell>
          <cell r="O3471" t="str">
            <v xml:space="preserve"> </v>
          </cell>
          <cell r="P3471">
            <v>0</v>
          </cell>
          <cell r="Q3471">
            <v>0</v>
          </cell>
          <cell r="R3471" t="str">
            <v xml:space="preserve"> </v>
          </cell>
          <cell r="S3471" t="str">
            <v xml:space="preserve"> </v>
          </cell>
        </row>
        <row r="3472">
          <cell r="B3472">
            <v>411060</v>
          </cell>
          <cell r="C3472" t="str">
            <v>Rehab Revenue Domestic Claims</v>
          </cell>
          <cell r="D3472" t="str">
            <v>Rehab Reve</v>
          </cell>
          <cell r="E3472">
            <v>367</v>
          </cell>
          <cell r="F3472" t="str">
            <v>A</v>
          </cell>
          <cell r="G3472" t="str">
            <v>R</v>
          </cell>
          <cell r="H3472" t="str">
            <v>N</v>
          </cell>
          <cell r="I3472" t="str">
            <v>NI</v>
          </cell>
          <cell r="J3472">
            <v>0</v>
          </cell>
          <cell r="K3472">
            <v>0</v>
          </cell>
          <cell r="L3472" t="str">
            <v>Inpatient Revenue</v>
          </cell>
          <cell r="M3472" t="str">
            <v xml:space="preserve"> </v>
          </cell>
          <cell r="N3472">
            <v>0</v>
          </cell>
          <cell r="O3472" t="str">
            <v xml:space="preserve"> </v>
          </cell>
          <cell r="P3472">
            <v>0</v>
          </cell>
          <cell r="Q3472">
            <v>0</v>
          </cell>
          <cell r="R3472" t="str">
            <v xml:space="preserve"> </v>
          </cell>
          <cell r="S3472" t="str">
            <v xml:space="preserve"> </v>
          </cell>
        </row>
        <row r="3473">
          <cell r="B3473">
            <v>412000</v>
          </cell>
          <cell r="C3473" t="str">
            <v>SkilledNursgCareRevMcareTrad</v>
          </cell>
          <cell r="D3473" t="str">
            <v>SkilledNur</v>
          </cell>
          <cell r="E3473">
            <v>367</v>
          </cell>
          <cell r="F3473" t="str">
            <v>A</v>
          </cell>
          <cell r="G3473" t="str">
            <v>R</v>
          </cell>
          <cell r="H3473" t="str">
            <v>N</v>
          </cell>
          <cell r="I3473" t="str">
            <v>NI</v>
          </cell>
          <cell r="J3473">
            <v>0</v>
          </cell>
          <cell r="K3473">
            <v>0</v>
          </cell>
          <cell r="L3473" t="str">
            <v>Inpatient Revenue</v>
          </cell>
          <cell r="M3473" t="str">
            <v xml:space="preserve"> </v>
          </cell>
          <cell r="N3473">
            <v>0</v>
          </cell>
          <cell r="O3473" t="str">
            <v xml:space="preserve"> </v>
          </cell>
          <cell r="P3473">
            <v>0</v>
          </cell>
          <cell r="Q3473">
            <v>0</v>
          </cell>
          <cell r="R3473" t="str">
            <v xml:space="preserve"> </v>
          </cell>
          <cell r="S3473" t="str">
            <v xml:space="preserve"> </v>
          </cell>
        </row>
        <row r="3474">
          <cell r="B3474">
            <v>412005</v>
          </cell>
          <cell r="C3474" t="str">
            <v>SkilledNursgCareRevMCreMdgCare</v>
          </cell>
          <cell r="D3474" t="str">
            <v>SkilledNur</v>
          </cell>
          <cell r="E3474">
            <v>367</v>
          </cell>
          <cell r="F3474" t="str">
            <v>A</v>
          </cell>
          <cell r="G3474" t="str">
            <v>R</v>
          </cell>
          <cell r="H3474" t="str">
            <v>N</v>
          </cell>
          <cell r="I3474" t="str">
            <v>NI</v>
          </cell>
          <cell r="J3474">
            <v>0</v>
          </cell>
          <cell r="K3474">
            <v>0</v>
          </cell>
          <cell r="L3474" t="str">
            <v>Inpatient Revenue</v>
          </cell>
          <cell r="M3474" t="str">
            <v xml:space="preserve"> </v>
          </cell>
          <cell r="N3474">
            <v>0</v>
          </cell>
          <cell r="O3474" t="str">
            <v xml:space="preserve"> </v>
          </cell>
          <cell r="P3474">
            <v>0</v>
          </cell>
          <cell r="Q3474">
            <v>0</v>
          </cell>
          <cell r="R3474" t="str">
            <v xml:space="preserve"> </v>
          </cell>
          <cell r="S3474" t="str">
            <v xml:space="preserve"> </v>
          </cell>
        </row>
        <row r="3475">
          <cell r="B3475">
            <v>412010</v>
          </cell>
          <cell r="C3475" t="str">
            <v>SkilledNursgCareRevMcaidTrad</v>
          </cell>
          <cell r="D3475" t="str">
            <v>SkilledNur</v>
          </cell>
          <cell r="E3475">
            <v>367</v>
          </cell>
          <cell r="F3475" t="str">
            <v>A</v>
          </cell>
          <cell r="G3475" t="str">
            <v>R</v>
          </cell>
          <cell r="H3475" t="str">
            <v>N</v>
          </cell>
          <cell r="I3475" t="str">
            <v>NI</v>
          </cell>
          <cell r="J3475">
            <v>0</v>
          </cell>
          <cell r="K3475">
            <v>0</v>
          </cell>
          <cell r="L3475" t="str">
            <v>Inpatient Revenue</v>
          </cell>
          <cell r="M3475" t="str">
            <v xml:space="preserve"> </v>
          </cell>
          <cell r="N3475">
            <v>0</v>
          </cell>
          <cell r="O3475" t="str">
            <v xml:space="preserve"> </v>
          </cell>
          <cell r="P3475">
            <v>0</v>
          </cell>
          <cell r="Q3475">
            <v>0</v>
          </cell>
          <cell r="R3475" t="str">
            <v xml:space="preserve"> </v>
          </cell>
          <cell r="S3475" t="str">
            <v xml:space="preserve"> </v>
          </cell>
        </row>
        <row r="3476">
          <cell r="B3476">
            <v>412015</v>
          </cell>
          <cell r="C3476" t="str">
            <v>SkilledNursgCareRevMCidMdgCare</v>
          </cell>
          <cell r="D3476" t="str">
            <v>SkilledNur</v>
          </cell>
          <cell r="E3476">
            <v>367</v>
          </cell>
          <cell r="F3476" t="str">
            <v>A</v>
          </cell>
          <cell r="G3476" t="str">
            <v>R</v>
          </cell>
          <cell r="H3476" t="str">
            <v>N</v>
          </cell>
          <cell r="I3476" t="str">
            <v>NI</v>
          </cell>
          <cell r="J3476">
            <v>0</v>
          </cell>
          <cell r="K3476">
            <v>0</v>
          </cell>
          <cell r="L3476" t="str">
            <v>Inpatient Revenue</v>
          </cell>
          <cell r="M3476" t="str">
            <v xml:space="preserve"> </v>
          </cell>
          <cell r="N3476">
            <v>0</v>
          </cell>
          <cell r="O3476" t="str">
            <v xml:space="preserve"> </v>
          </cell>
          <cell r="P3476">
            <v>0</v>
          </cell>
          <cell r="Q3476">
            <v>0</v>
          </cell>
          <cell r="R3476" t="str">
            <v xml:space="preserve"> </v>
          </cell>
          <cell r="S3476" t="str">
            <v xml:space="preserve"> </v>
          </cell>
        </row>
        <row r="3477">
          <cell r="B3477">
            <v>412016</v>
          </cell>
          <cell r="C3477" t="str">
            <v>SkilledNursgCareRevMcaidPendg</v>
          </cell>
          <cell r="D3477" t="str">
            <v>SkilledNur</v>
          </cell>
          <cell r="E3477">
            <v>367</v>
          </cell>
          <cell r="F3477" t="str">
            <v>A</v>
          </cell>
          <cell r="G3477" t="str">
            <v>R</v>
          </cell>
          <cell r="H3477" t="str">
            <v>N</v>
          </cell>
          <cell r="I3477" t="str">
            <v>NI</v>
          </cell>
          <cell r="J3477">
            <v>0</v>
          </cell>
          <cell r="K3477">
            <v>0</v>
          </cell>
          <cell r="L3477" t="str">
            <v>Inpatient Revenue</v>
          </cell>
          <cell r="M3477" t="str">
            <v xml:space="preserve"> </v>
          </cell>
          <cell r="N3477">
            <v>0</v>
          </cell>
          <cell r="O3477" t="str">
            <v xml:space="preserve"> </v>
          </cell>
          <cell r="P3477">
            <v>0</v>
          </cell>
          <cell r="Q3477">
            <v>0</v>
          </cell>
          <cell r="R3477" t="str">
            <v xml:space="preserve"> </v>
          </cell>
          <cell r="S3477" t="str">
            <v xml:space="preserve"> </v>
          </cell>
        </row>
        <row r="3478">
          <cell r="B3478">
            <v>412020</v>
          </cell>
          <cell r="C3478" t="str">
            <v>Skilled Nursing Care RevHMOPPO</v>
          </cell>
          <cell r="D3478" t="str">
            <v>Skilled Nu</v>
          </cell>
          <cell r="E3478">
            <v>367</v>
          </cell>
          <cell r="F3478" t="str">
            <v>A</v>
          </cell>
          <cell r="G3478" t="str">
            <v>R</v>
          </cell>
          <cell r="H3478" t="str">
            <v>N</v>
          </cell>
          <cell r="I3478" t="str">
            <v>NI</v>
          </cell>
          <cell r="J3478">
            <v>0</v>
          </cell>
          <cell r="K3478">
            <v>0</v>
          </cell>
          <cell r="L3478" t="str">
            <v>Inpatient Revenue</v>
          </cell>
          <cell r="M3478" t="str">
            <v xml:space="preserve"> </v>
          </cell>
          <cell r="N3478">
            <v>0</v>
          </cell>
          <cell r="O3478" t="str">
            <v xml:space="preserve"> </v>
          </cell>
          <cell r="P3478">
            <v>0</v>
          </cell>
          <cell r="Q3478">
            <v>0</v>
          </cell>
          <cell r="R3478" t="str">
            <v xml:space="preserve"> </v>
          </cell>
          <cell r="S3478" t="str">
            <v xml:space="preserve"> </v>
          </cell>
        </row>
        <row r="3479">
          <cell r="B3479">
            <v>412025</v>
          </cell>
          <cell r="C3479" t="str">
            <v>SkilledNursgCareRevBCrossTrad</v>
          </cell>
          <cell r="D3479" t="str">
            <v>SkilledNur</v>
          </cell>
          <cell r="E3479">
            <v>367</v>
          </cell>
          <cell r="F3479" t="str">
            <v>A</v>
          </cell>
          <cell r="G3479" t="str">
            <v>R</v>
          </cell>
          <cell r="H3479" t="str">
            <v>N</v>
          </cell>
          <cell r="I3479" t="str">
            <v>NI</v>
          </cell>
          <cell r="J3479">
            <v>0</v>
          </cell>
          <cell r="K3479">
            <v>0</v>
          </cell>
          <cell r="L3479" t="str">
            <v>Inpatient Revenue</v>
          </cell>
          <cell r="M3479" t="str">
            <v xml:space="preserve"> </v>
          </cell>
          <cell r="N3479">
            <v>0</v>
          </cell>
          <cell r="O3479" t="str">
            <v xml:space="preserve"> </v>
          </cell>
          <cell r="P3479">
            <v>0</v>
          </cell>
          <cell r="Q3479">
            <v>0</v>
          </cell>
          <cell r="R3479" t="str">
            <v xml:space="preserve"> </v>
          </cell>
          <cell r="S3479" t="str">
            <v xml:space="preserve"> </v>
          </cell>
        </row>
        <row r="3480">
          <cell r="B3480">
            <v>412030</v>
          </cell>
          <cell r="C3480" t="str">
            <v>SkilledNursgCareRevBCrossHMO</v>
          </cell>
          <cell r="D3480" t="str">
            <v>SkilledNur</v>
          </cell>
          <cell r="E3480">
            <v>367</v>
          </cell>
          <cell r="F3480" t="str">
            <v>A</v>
          </cell>
          <cell r="G3480" t="str">
            <v>R</v>
          </cell>
          <cell r="H3480" t="str">
            <v>N</v>
          </cell>
          <cell r="I3480" t="str">
            <v>NI</v>
          </cell>
          <cell r="J3480">
            <v>0</v>
          </cell>
          <cell r="K3480">
            <v>0</v>
          </cell>
          <cell r="L3480" t="str">
            <v>Inpatient Revenue</v>
          </cell>
          <cell r="M3480" t="str">
            <v xml:space="preserve"> </v>
          </cell>
          <cell r="N3480">
            <v>0</v>
          </cell>
          <cell r="O3480" t="str">
            <v xml:space="preserve"> </v>
          </cell>
          <cell r="P3480">
            <v>0</v>
          </cell>
          <cell r="Q3480">
            <v>0</v>
          </cell>
          <cell r="R3480" t="str">
            <v xml:space="preserve"> </v>
          </cell>
          <cell r="S3480" t="str">
            <v xml:space="preserve"> </v>
          </cell>
        </row>
        <row r="3481">
          <cell r="B3481">
            <v>412031</v>
          </cell>
          <cell r="C3481" t="str">
            <v>Sklld Nursg Car Rev BCrossPPO</v>
          </cell>
          <cell r="D3481" t="str">
            <v>Sklld Nurs</v>
          </cell>
          <cell r="E3481">
            <v>367</v>
          </cell>
          <cell r="F3481" t="str">
            <v>A</v>
          </cell>
          <cell r="G3481" t="str">
            <v>R</v>
          </cell>
          <cell r="H3481" t="str">
            <v>N</v>
          </cell>
          <cell r="I3481" t="str">
            <v>NI</v>
          </cell>
          <cell r="J3481">
            <v>0</v>
          </cell>
          <cell r="K3481">
            <v>0</v>
          </cell>
          <cell r="L3481" t="str">
            <v>Inpatient Revenue</v>
          </cell>
          <cell r="M3481" t="str">
            <v xml:space="preserve"> </v>
          </cell>
          <cell r="N3481">
            <v>0</v>
          </cell>
          <cell r="O3481" t="str">
            <v xml:space="preserve"> </v>
          </cell>
          <cell r="P3481">
            <v>0</v>
          </cell>
          <cell r="Q3481">
            <v>0</v>
          </cell>
          <cell r="R3481" t="str">
            <v xml:space="preserve"> </v>
          </cell>
          <cell r="S3481" t="str">
            <v xml:space="preserve"> </v>
          </cell>
        </row>
        <row r="3482">
          <cell r="B3482">
            <v>412035</v>
          </cell>
          <cell r="C3482" t="str">
            <v>SkilledNursgCareRevCommercial</v>
          </cell>
          <cell r="D3482" t="str">
            <v>SkilledNur</v>
          </cell>
          <cell r="E3482">
            <v>367</v>
          </cell>
          <cell r="F3482" t="str">
            <v>A</v>
          </cell>
          <cell r="G3482" t="str">
            <v>R</v>
          </cell>
          <cell r="H3482" t="str">
            <v>N</v>
          </cell>
          <cell r="I3482" t="str">
            <v>NI</v>
          </cell>
          <cell r="J3482">
            <v>0</v>
          </cell>
          <cell r="K3482">
            <v>0</v>
          </cell>
          <cell r="L3482" t="str">
            <v>Inpatient Revenue</v>
          </cell>
          <cell r="M3482" t="str">
            <v xml:space="preserve"> </v>
          </cell>
          <cell r="N3482">
            <v>0</v>
          </cell>
          <cell r="O3482" t="str">
            <v xml:space="preserve"> </v>
          </cell>
          <cell r="P3482">
            <v>0</v>
          </cell>
          <cell r="Q3482">
            <v>0</v>
          </cell>
          <cell r="R3482" t="str">
            <v xml:space="preserve"> </v>
          </cell>
          <cell r="S3482" t="str">
            <v xml:space="preserve"> </v>
          </cell>
        </row>
        <row r="3483">
          <cell r="B3483">
            <v>412036</v>
          </cell>
          <cell r="C3483" t="str">
            <v>Sklld Nursg CarRev CmrclMgdCar</v>
          </cell>
          <cell r="D3483" t="str">
            <v>Sklld Nurs</v>
          </cell>
          <cell r="E3483">
            <v>367</v>
          </cell>
          <cell r="F3483" t="str">
            <v>A</v>
          </cell>
          <cell r="G3483" t="str">
            <v>R</v>
          </cell>
          <cell r="H3483" t="str">
            <v>N</v>
          </cell>
          <cell r="I3483" t="str">
            <v>NI</v>
          </cell>
          <cell r="J3483">
            <v>0</v>
          </cell>
          <cell r="K3483">
            <v>0</v>
          </cell>
          <cell r="L3483" t="str">
            <v>Inpatient Revenue</v>
          </cell>
          <cell r="M3483" t="str">
            <v xml:space="preserve"> </v>
          </cell>
          <cell r="N3483">
            <v>0</v>
          </cell>
          <cell r="O3483" t="str">
            <v xml:space="preserve"> </v>
          </cell>
          <cell r="P3483">
            <v>0</v>
          </cell>
          <cell r="Q3483">
            <v>0</v>
          </cell>
          <cell r="R3483" t="str">
            <v xml:space="preserve"> </v>
          </cell>
          <cell r="S3483" t="str">
            <v xml:space="preserve"> </v>
          </cell>
        </row>
        <row r="3484">
          <cell r="B3484">
            <v>412037</v>
          </cell>
          <cell r="C3484" t="str">
            <v>Sklld NursgCarRevChrtyCarPdgAp</v>
          </cell>
          <cell r="D3484" t="str">
            <v>Sklld Nurs</v>
          </cell>
          <cell r="E3484">
            <v>367</v>
          </cell>
          <cell r="F3484" t="str">
            <v>A</v>
          </cell>
          <cell r="G3484" t="str">
            <v>R</v>
          </cell>
          <cell r="H3484" t="str">
            <v>N</v>
          </cell>
          <cell r="I3484" t="str">
            <v>NI</v>
          </cell>
          <cell r="J3484">
            <v>0</v>
          </cell>
          <cell r="K3484">
            <v>0</v>
          </cell>
          <cell r="L3484" t="str">
            <v>Inpatient Revenue</v>
          </cell>
          <cell r="M3484" t="str">
            <v xml:space="preserve"> </v>
          </cell>
          <cell r="N3484">
            <v>0</v>
          </cell>
          <cell r="O3484" t="str">
            <v xml:space="preserve"> </v>
          </cell>
          <cell r="P3484">
            <v>0</v>
          </cell>
          <cell r="Q3484">
            <v>0</v>
          </cell>
          <cell r="R3484" t="str">
            <v xml:space="preserve"> </v>
          </cell>
          <cell r="S3484" t="str">
            <v xml:space="preserve"> </v>
          </cell>
        </row>
        <row r="3485">
          <cell r="B3485">
            <v>412040</v>
          </cell>
          <cell r="C3485" t="str">
            <v>SkilledNursgCareRevSelfPayPrim</v>
          </cell>
          <cell r="D3485" t="str">
            <v>SkilledNur</v>
          </cell>
          <cell r="E3485">
            <v>367</v>
          </cell>
          <cell r="F3485" t="str">
            <v>A</v>
          </cell>
          <cell r="G3485" t="str">
            <v>R</v>
          </cell>
          <cell r="H3485" t="str">
            <v>N</v>
          </cell>
          <cell r="I3485" t="str">
            <v>NI</v>
          </cell>
          <cell r="J3485">
            <v>0</v>
          </cell>
          <cell r="K3485">
            <v>0</v>
          </cell>
          <cell r="L3485" t="str">
            <v>Inpatient Revenue</v>
          </cell>
          <cell r="M3485" t="str">
            <v xml:space="preserve"> </v>
          </cell>
          <cell r="N3485">
            <v>0</v>
          </cell>
          <cell r="O3485" t="str">
            <v xml:space="preserve"> </v>
          </cell>
          <cell r="P3485">
            <v>0</v>
          </cell>
          <cell r="Q3485">
            <v>0</v>
          </cell>
          <cell r="R3485" t="str">
            <v xml:space="preserve"> </v>
          </cell>
          <cell r="S3485" t="str">
            <v xml:space="preserve"> </v>
          </cell>
        </row>
        <row r="3486">
          <cell r="B3486">
            <v>412041</v>
          </cell>
          <cell r="C3486" t="str">
            <v>Sklld Nursg CarRev SlfPyScndry</v>
          </cell>
          <cell r="D3486" t="str">
            <v>Sklld Nurs</v>
          </cell>
          <cell r="E3486">
            <v>367</v>
          </cell>
          <cell r="F3486" t="str">
            <v>A</v>
          </cell>
          <cell r="G3486" t="str">
            <v>R</v>
          </cell>
          <cell r="H3486" t="str">
            <v>N</v>
          </cell>
          <cell r="I3486" t="str">
            <v>NI</v>
          </cell>
          <cell r="J3486">
            <v>0</v>
          </cell>
          <cell r="K3486">
            <v>0</v>
          </cell>
          <cell r="L3486" t="str">
            <v>Inpatient Revenue</v>
          </cell>
          <cell r="M3486" t="str">
            <v xml:space="preserve"> </v>
          </cell>
          <cell r="N3486">
            <v>0</v>
          </cell>
          <cell r="O3486" t="str">
            <v xml:space="preserve"> </v>
          </cell>
          <cell r="P3486">
            <v>0</v>
          </cell>
          <cell r="Q3486">
            <v>0</v>
          </cell>
          <cell r="R3486" t="str">
            <v xml:space="preserve"> </v>
          </cell>
          <cell r="S3486" t="str">
            <v xml:space="preserve"> </v>
          </cell>
        </row>
        <row r="3487">
          <cell r="B3487">
            <v>412042</v>
          </cell>
          <cell r="C3487" t="str">
            <v>SklldNursgCarRevCptnRskBsdPyrs</v>
          </cell>
          <cell r="D3487" t="str">
            <v>SklldNursg</v>
          </cell>
          <cell r="E3487">
            <v>367</v>
          </cell>
          <cell r="F3487" t="str">
            <v>A</v>
          </cell>
          <cell r="G3487" t="str">
            <v>R</v>
          </cell>
          <cell r="H3487" t="str">
            <v>N</v>
          </cell>
          <cell r="I3487" t="str">
            <v>NI</v>
          </cell>
          <cell r="J3487">
            <v>0</v>
          </cell>
          <cell r="K3487">
            <v>0</v>
          </cell>
          <cell r="L3487" t="str">
            <v>Inpatient Revenue</v>
          </cell>
          <cell r="M3487" t="str">
            <v xml:space="preserve"> </v>
          </cell>
          <cell r="N3487">
            <v>0</v>
          </cell>
          <cell r="O3487" t="str">
            <v xml:space="preserve"> </v>
          </cell>
          <cell r="P3487">
            <v>0</v>
          </cell>
          <cell r="Q3487">
            <v>0</v>
          </cell>
          <cell r="R3487" t="str">
            <v xml:space="preserve"> </v>
          </cell>
          <cell r="S3487" t="str">
            <v xml:space="preserve"> </v>
          </cell>
        </row>
        <row r="3488">
          <cell r="B3488">
            <v>412045</v>
          </cell>
          <cell r="C3488" t="str">
            <v>Skilled Nursg Care RevCharity</v>
          </cell>
          <cell r="D3488" t="str">
            <v>Skilled Nu</v>
          </cell>
          <cell r="E3488">
            <v>367</v>
          </cell>
          <cell r="F3488" t="str">
            <v>A</v>
          </cell>
          <cell r="G3488" t="str">
            <v>R</v>
          </cell>
          <cell r="H3488" t="str">
            <v>N</v>
          </cell>
          <cell r="I3488" t="str">
            <v>NI</v>
          </cell>
          <cell r="J3488">
            <v>0</v>
          </cell>
          <cell r="K3488">
            <v>0</v>
          </cell>
          <cell r="L3488" t="str">
            <v>Inpatient Revenue</v>
          </cell>
          <cell r="M3488" t="str">
            <v xml:space="preserve"> </v>
          </cell>
          <cell r="N3488">
            <v>0</v>
          </cell>
          <cell r="O3488" t="str">
            <v xml:space="preserve"> </v>
          </cell>
          <cell r="P3488">
            <v>0</v>
          </cell>
          <cell r="Q3488">
            <v>0</v>
          </cell>
          <cell r="R3488" t="str">
            <v xml:space="preserve"> </v>
          </cell>
          <cell r="S3488" t="str">
            <v xml:space="preserve"> </v>
          </cell>
        </row>
        <row r="3489">
          <cell r="B3489">
            <v>412050</v>
          </cell>
          <cell r="C3489" t="str">
            <v>Skilled Nursing Care RevOther</v>
          </cell>
          <cell r="D3489" t="str">
            <v>Skilled Nu</v>
          </cell>
          <cell r="E3489">
            <v>367</v>
          </cell>
          <cell r="F3489" t="str">
            <v>A</v>
          </cell>
          <cell r="G3489" t="str">
            <v>R</v>
          </cell>
          <cell r="H3489" t="str">
            <v>N</v>
          </cell>
          <cell r="I3489" t="str">
            <v>NI</v>
          </cell>
          <cell r="J3489">
            <v>0</v>
          </cell>
          <cell r="K3489">
            <v>0</v>
          </cell>
          <cell r="L3489" t="str">
            <v>Inpatient Revenue</v>
          </cell>
          <cell r="M3489" t="str">
            <v xml:space="preserve"> </v>
          </cell>
          <cell r="N3489">
            <v>0</v>
          </cell>
          <cell r="O3489" t="str">
            <v xml:space="preserve"> </v>
          </cell>
          <cell r="P3489">
            <v>0</v>
          </cell>
          <cell r="Q3489">
            <v>0</v>
          </cell>
          <cell r="R3489" t="str">
            <v xml:space="preserve"> </v>
          </cell>
          <cell r="S3489" t="str">
            <v xml:space="preserve"> </v>
          </cell>
        </row>
        <row r="3490">
          <cell r="B3490">
            <v>412055</v>
          </cell>
          <cell r="C3490" t="str">
            <v>SkilledNursgCareRevOthrNonHosp</v>
          </cell>
          <cell r="D3490" t="str">
            <v>SkilledNur</v>
          </cell>
          <cell r="E3490">
            <v>367</v>
          </cell>
          <cell r="F3490" t="str">
            <v>A</v>
          </cell>
          <cell r="G3490" t="str">
            <v>R</v>
          </cell>
          <cell r="H3490" t="str">
            <v>N</v>
          </cell>
          <cell r="I3490" t="str">
            <v>NI</v>
          </cell>
          <cell r="J3490">
            <v>0</v>
          </cell>
          <cell r="K3490">
            <v>0</v>
          </cell>
          <cell r="L3490" t="str">
            <v>Inpatient Revenue</v>
          </cell>
          <cell r="M3490" t="str">
            <v xml:space="preserve"> </v>
          </cell>
          <cell r="N3490">
            <v>0</v>
          </cell>
          <cell r="O3490" t="str">
            <v xml:space="preserve"> </v>
          </cell>
          <cell r="P3490">
            <v>0</v>
          </cell>
          <cell r="Q3490">
            <v>0</v>
          </cell>
          <cell r="R3490" t="str">
            <v xml:space="preserve"> </v>
          </cell>
          <cell r="S3490" t="str">
            <v xml:space="preserve"> </v>
          </cell>
        </row>
        <row r="3491">
          <cell r="B3491">
            <v>412060</v>
          </cell>
          <cell r="C3491" t="str">
            <v>Sklld Nursg Car Rev DmstcClms</v>
          </cell>
          <cell r="D3491" t="str">
            <v>Sklld Nurs</v>
          </cell>
          <cell r="E3491">
            <v>367</v>
          </cell>
          <cell r="F3491" t="str">
            <v>A</v>
          </cell>
          <cell r="G3491" t="str">
            <v>R</v>
          </cell>
          <cell r="H3491" t="str">
            <v>N</v>
          </cell>
          <cell r="I3491" t="str">
            <v>NI</v>
          </cell>
          <cell r="J3491">
            <v>0</v>
          </cell>
          <cell r="K3491">
            <v>0</v>
          </cell>
          <cell r="L3491" t="str">
            <v>Inpatient Revenue</v>
          </cell>
          <cell r="M3491" t="str">
            <v xml:space="preserve"> </v>
          </cell>
          <cell r="N3491">
            <v>0</v>
          </cell>
          <cell r="O3491" t="str">
            <v xml:space="preserve"> </v>
          </cell>
          <cell r="P3491">
            <v>0</v>
          </cell>
          <cell r="Q3491">
            <v>0</v>
          </cell>
          <cell r="R3491" t="str">
            <v xml:space="preserve"> </v>
          </cell>
          <cell r="S3491" t="str">
            <v xml:space="preserve"> </v>
          </cell>
        </row>
        <row r="3492">
          <cell r="B3492">
            <v>413000</v>
          </cell>
          <cell r="C3492" t="str">
            <v>StepDown RevMedicare Trad</v>
          </cell>
          <cell r="D3492" t="str">
            <v>StepDown R</v>
          </cell>
          <cell r="E3492">
            <v>367</v>
          </cell>
          <cell r="F3492" t="str">
            <v>A</v>
          </cell>
          <cell r="G3492" t="str">
            <v>R</v>
          </cell>
          <cell r="H3492" t="str">
            <v>N</v>
          </cell>
          <cell r="I3492" t="str">
            <v>NI</v>
          </cell>
          <cell r="J3492">
            <v>0</v>
          </cell>
          <cell r="K3492">
            <v>0</v>
          </cell>
          <cell r="L3492" t="str">
            <v>Inpatient Revenue</v>
          </cell>
          <cell r="M3492" t="str">
            <v xml:space="preserve"> </v>
          </cell>
          <cell r="N3492">
            <v>0</v>
          </cell>
          <cell r="O3492" t="str">
            <v xml:space="preserve"> </v>
          </cell>
          <cell r="P3492">
            <v>0</v>
          </cell>
          <cell r="Q3492">
            <v>0</v>
          </cell>
          <cell r="R3492" t="str">
            <v xml:space="preserve"> </v>
          </cell>
          <cell r="S3492" t="str">
            <v xml:space="preserve"> </v>
          </cell>
        </row>
        <row r="3493">
          <cell r="B3493">
            <v>413005</v>
          </cell>
          <cell r="C3493" t="str">
            <v>StepDown RevMedicare MdgCare</v>
          </cell>
          <cell r="D3493" t="str">
            <v>StepDown R</v>
          </cell>
          <cell r="E3493">
            <v>367</v>
          </cell>
          <cell r="F3493" t="str">
            <v>A</v>
          </cell>
          <cell r="G3493" t="str">
            <v>R</v>
          </cell>
          <cell r="H3493" t="str">
            <v>N</v>
          </cell>
          <cell r="I3493" t="str">
            <v>NI</v>
          </cell>
          <cell r="J3493">
            <v>0</v>
          </cell>
          <cell r="K3493">
            <v>0</v>
          </cell>
          <cell r="L3493" t="str">
            <v>Inpatient Revenue</v>
          </cell>
          <cell r="M3493" t="str">
            <v xml:space="preserve"> </v>
          </cell>
          <cell r="N3493">
            <v>0</v>
          </cell>
          <cell r="O3493" t="str">
            <v xml:space="preserve"> </v>
          </cell>
          <cell r="P3493">
            <v>0</v>
          </cell>
          <cell r="Q3493">
            <v>0</v>
          </cell>
          <cell r="R3493" t="str">
            <v xml:space="preserve"> </v>
          </cell>
          <cell r="S3493" t="str">
            <v xml:space="preserve"> </v>
          </cell>
        </row>
        <row r="3494">
          <cell r="B3494">
            <v>413010</v>
          </cell>
          <cell r="C3494" t="str">
            <v>StepDown RevMedicaid Trad</v>
          </cell>
          <cell r="D3494" t="str">
            <v>StepDown R</v>
          </cell>
          <cell r="E3494">
            <v>367</v>
          </cell>
          <cell r="F3494" t="str">
            <v>A</v>
          </cell>
          <cell r="G3494" t="str">
            <v>R</v>
          </cell>
          <cell r="H3494" t="str">
            <v>N</v>
          </cell>
          <cell r="I3494" t="str">
            <v>NI</v>
          </cell>
          <cell r="J3494">
            <v>0</v>
          </cell>
          <cell r="K3494">
            <v>0</v>
          </cell>
          <cell r="L3494" t="str">
            <v>Inpatient Revenue</v>
          </cell>
          <cell r="M3494" t="str">
            <v xml:space="preserve"> </v>
          </cell>
          <cell r="N3494">
            <v>0</v>
          </cell>
          <cell r="O3494" t="str">
            <v xml:space="preserve"> </v>
          </cell>
          <cell r="P3494">
            <v>0</v>
          </cell>
          <cell r="Q3494">
            <v>0</v>
          </cell>
          <cell r="R3494" t="str">
            <v xml:space="preserve"> </v>
          </cell>
          <cell r="S3494" t="str">
            <v xml:space="preserve"> </v>
          </cell>
        </row>
        <row r="3495">
          <cell r="B3495">
            <v>413015</v>
          </cell>
          <cell r="C3495" t="str">
            <v>StepDown RevMedicaid MdgCare</v>
          </cell>
          <cell r="D3495" t="str">
            <v>StepDown R</v>
          </cell>
          <cell r="E3495">
            <v>367</v>
          </cell>
          <cell r="F3495" t="str">
            <v>A</v>
          </cell>
          <cell r="G3495" t="str">
            <v>R</v>
          </cell>
          <cell r="H3495" t="str">
            <v>N</v>
          </cell>
          <cell r="I3495" t="str">
            <v>NI</v>
          </cell>
          <cell r="J3495">
            <v>0</v>
          </cell>
          <cell r="K3495">
            <v>0</v>
          </cell>
          <cell r="L3495" t="str">
            <v>Inpatient Revenue</v>
          </cell>
          <cell r="M3495" t="str">
            <v xml:space="preserve"> </v>
          </cell>
          <cell r="N3495">
            <v>0</v>
          </cell>
          <cell r="O3495" t="str">
            <v xml:space="preserve"> </v>
          </cell>
          <cell r="P3495">
            <v>0</v>
          </cell>
          <cell r="Q3495">
            <v>0</v>
          </cell>
          <cell r="R3495" t="str">
            <v xml:space="preserve"> </v>
          </cell>
          <cell r="S3495" t="str">
            <v xml:space="preserve"> </v>
          </cell>
        </row>
        <row r="3496">
          <cell r="B3496">
            <v>413016</v>
          </cell>
          <cell r="C3496" t="str">
            <v>StepDown RevMedicaid Pending</v>
          </cell>
          <cell r="D3496" t="str">
            <v>StepDown R</v>
          </cell>
          <cell r="E3496">
            <v>367</v>
          </cell>
          <cell r="F3496" t="str">
            <v>A</v>
          </cell>
          <cell r="G3496" t="str">
            <v>R</v>
          </cell>
          <cell r="H3496" t="str">
            <v>N</v>
          </cell>
          <cell r="I3496" t="str">
            <v>NI</v>
          </cell>
          <cell r="J3496">
            <v>0</v>
          </cell>
          <cell r="K3496">
            <v>0</v>
          </cell>
          <cell r="L3496" t="str">
            <v>Inpatient Revenue</v>
          </cell>
          <cell r="M3496" t="str">
            <v xml:space="preserve"> </v>
          </cell>
          <cell r="N3496">
            <v>0</v>
          </cell>
          <cell r="O3496" t="str">
            <v xml:space="preserve"> </v>
          </cell>
          <cell r="P3496">
            <v>0</v>
          </cell>
          <cell r="Q3496">
            <v>0</v>
          </cell>
          <cell r="R3496" t="str">
            <v xml:space="preserve"> </v>
          </cell>
          <cell r="S3496" t="str">
            <v xml:space="preserve"> </v>
          </cell>
        </row>
        <row r="3497">
          <cell r="B3497">
            <v>413020</v>
          </cell>
          <cell r="C3497" t="str">
            <v>StepDown RevenueHMOPPO</v>
          </cell>
          <cell r="D3497" t="str">
            <v>StepDown R</v>
          </cell>
          <cell r="E3497">
            <v>367</v>
          </cell>
          <cell r="F3497" t="str">
            <v>A</v>
          </cell>
          <cell r="G3497" t="str">
            <v>R</v>
          </cell>
          <cell r="H3497" t="str">
            <v>N</v>
          </cell>
          <cell r="I3497" t="str">
            <v>NI</v>
          </cell>
          <cell r="J3497">
            <v>0</v>
          </cell>
          <cell r="K3497">
            <v>0</v>
          </cell>
          <cell r="L3497" t="str">
            <v>Inpatient Revenue</v>
          </cell>
          <cell r="M3497" t="str">
            <v xml:space="preserve"> </v>
          </cell>
          <cell r="N3497">
            <v>0</v>
          </cell>
          <cell r="O3497" t="str">
            <v xml:space="preserve"> </v>
          </cell>
          <cell r="P3497">
            <v>0</v>
          </cell>
          <cell r="Q3497">
            <v>0</v>
          </cell>
          <cell r="R3497" t="str">
            <v xml:space="preserve"> </v>
          </cell>
          <cell r="S3497" t="str">
            <v xml:space="preserve"> </v>
          </cell>
        </row>
        <row r="3498">
          <cell r="B3498">
            <v>413025</v>
          </cell>
          <cell r="C3498" t="str">
            <v>StepDown RevBlue Cross Trad</v>
          </cell>
          <cell r="D3498" t="str">
            <v>StepDown R</v>
          </cell>
          <cell r="E3498">
            <v>367</v>
          </cell>
          <cell r="F3498" t="str">
            <v>A</v>
          </cell>
          <cell r="G3498" t="str">
            <v>R</v>
          </cell>
          <cell r="H3498" t="str">
            <v>N</v>
          </cell>
          <cell r="I3498" t="str">
            <v>NI</v>
          </cell>
          <cell r="J3498">
            <v>0</v>
          </cell>
          <cell r="K3498">
            <v>0</v>
          </cell>
          <cell r="L3498" t="str">
            <v>Inpatient Revenue</v>
          </cell>
          <cell r="M3498" t="str">
            <v xml:space="preserve"> </v>
          </cell>
          <cell r="N3498">
            <v>0</v>
          </cell>
          <cell r="O3498" t="str">
            <v xml:space="preserve"> </v>
          </cell>
          <cell r="P3498">
            <v>0</v>
          </cell>
          <cell r="Q3498">
            <v>0</v>
          </cell>
          <cell r="R3498" t="str">
            <v xml:space="preserve"> </v>
          </cell>
          <cell r="S3498" t="str">
            <v xml:space="preserve"> </v>
          </cell>
        </row>
        <row r="3499">
          <cell r="B3499">
            <v>413030</v>
          </cell>
          <cell r="C3499" t="str">
            <v>StepDown RevenueBlue Cross HMO</v>
          </cell>
          <cell r="D3499" t="str">
            <v>StepDown R</v>
          </cell>
          <cell r="E3499">
            <v>367</v>
          </cell>
          <cell r="F3499" t="str">
            <v>A</v>
          </cell>
          <cell r="G3499" t="str">
            <v>R</v>
          </cell>
          <cell r="H3499" t="str">
            <v>N</v>
          </cell>
          <cell r="I3499" t="str">
            <v>NI</v>
          </cell>
          <cell r="J3499">
            <v>0</v>
          </cell>
          <cell r="K3499">
            <v>0</v>
          </cell>
          <cell r="L3499" t="str">
            <v>Inpatient Revenue</v>
          </cell>
          <cell r="M3499" t="str">
            <v xml:space="preserve"> </v>
          </cell>
          <cell r="N3499">
            <v>0</v>
          </cell>
          <cell r="O3499" t="str">
            <v xml:space="preserve"> </v>
          </cell>
          <cell r="P3499">
            <v>0</v>
          </cell>
          <cell r="Q3499">
            <v>0</v>
          </cell>
          <cell r="R3499" t="str">
            <v xml:space="preserve"> </v>
          </cell>
          <cell r="S3499" t="str">
            <v xml:space="preserve"> </v>
          </cell>
        </row>
        <row r="3500">
          <cell r="B3500">
            <v>413031</v>
          </cell>
          <cell r="C3500" t="str">
            <v>Step Down Revenue BCrossPPO</v>
          </cell>
          <cell r="D3500" t="str">
            <v>Step Down</v>
          </cell>
          <cell r="E3500">
            <v>367</v>
          </cell>
          <cell r="F3500" t="str">
            <v>A</v>
          </cell>
          <cell r="G3500" t="str">
            <v>R</v>
          </cell>
          <cell r="H3500" t="str">
            <v>N</v>
          </cell>
          <cell r="I3500" t="str">
            <v>NI</v>
          </cell>
          <cell r="J3500">
            <v>0</v>
          </cell>
          <cell r="K3500">
            <v>0</v>
          </cell>
          <cell r="L3500" t="str">
            <v>Inpatient Revenue</v>
          </cell>
          <cell r="M3500" t="str">
            <v xml:space="preserve"> </v>
          </cell>
          <cell r="N3500">
            <v>0</v>
          </cell>
          <cell r="O3500" t="str">
            <v xml:space="preserve"> </v>
          </cell>
          <cell r="P3500">
            <v>0</v>
          </cell>
          <cell r="Q3500">
            <v>0</v>
          </cell>
          <cell r="R3500" t="str">
            <v xml:space="preserve"> </v>
          </cell>
          <cell r="S3500" t="str">
            <v xml:space="preserve"> </v>
          </cell>
        </row>
        <row r="3501">
          <cell r="B3501">
            <v>413035</v>
          </cell>
          <cell r="C3501" t="str">
            <v>StepDown RevenueCommercial</v>
          </cell>
          <cell r="D3501" t="str">
            <v>StepDown R</v>
          </cell>
          <cell r="E3501">
            <v>367</v>
          </cell>
          <cell r="F3501" t="str">
            <v>A</v>
          </cell>
          <cell r="G3501" t="str">
            <v>R</v>
          </cell>
          <cell r="H3501" t="str">
            <v>N</v>
          </cell>
          <cell r="I3501" t="str">
            <v>NI</v>
          </cell>
          <cell r="J3501">
            <v>0</v>
          </cell>
          <cell r="K3501">
            <v>0</v>
          </cell>
          <cell r="L3501" t="str">
            <v>Inpatient Revenue</v>
          </cell>
          <cell r="M3501" t="str">
            <v xml:space="preserve"> </v>
          </cell>
          <cell r="N3501">
            <v>0</v>
          </cell>
          <cell r="O3501" t="str">
            <v xml:space="preserve"> </v>
          </cell>
          <cell r="P3501">
            <v>0</v>
          </cell>
          <cell r="Q3501">
            <v>0</v>
          </cell>
          <cell r="R3501" t="str">
            <v xml:space="preserve"> </v>
          </cell>
          <cell r="S3501" t="str">
            <v xml:space="preserve"> </v>
          </cell>
        </row>
        <row r="3502">
          <cell r="B3502">
            <v>413036</v>
          </cell>
          <cell r="C3502" t="str">
            <v>Step Down Revenue CmrclMgdCar</v>
          </cell>
          <cell r="D3502" t="str">
            <v>Step Down</v>
          </cell>
          <cell r="E3502">
            <v>367</v>
          </cell>
          <cell r="F3502" t="str">
            <v>A</v>
          </cell>
          <cell r="G3502" t="str">
            <v>R</v>
          </cell>
          <cell r="H3502" t="str">
            <v>N</v>
          </cell>
          <cell r="I3502" t="str">
            <v>NI</v>
          </cell>
          <cell r="J3502">
            <v>0</v>
          </cell>
          <cell r="K3502">
            <v>0</v>
          </cell>
          <cell r="L3502" t="str">
            <v>Inpatient Revenue</v>
          </cell>
          <cell r="M3502" t="str">
            <v xml:space="preserve"> </v>
          </cell>
          <cell r="N3502">
            <v>0</v>
          </cell>
          <cell r="O3502" t="str">
            <v xml:space="preserve"> </v>
          </cell>
          <cell r="P3502">
            <v>0</v>
          </cell>
          <cell r="Q3502">
            <v>0</v>
          </cell>
          <cell r="R3502" t="str">
            <v xml:space="preserve"> </v>
          </cell>
          <cell r="S3502" t="str">
            <v xml:space="preserve"> </v>
          </cell>
        </row>
        <row r="3503">
          <cell r="B3503">
            <v>413037</v>
          </cell>
          <cell r="C3503" t="str">
            <v>StpDwn Rev ChrtyCarPndngAplc</v>
          </cell>
          <cell r="D3503" t="str">
            <v>StpDwn Rev</v>
          </cell>
          <cell r="E3503">
            <v>367</v>
          </cell>
          <cell r="F3503" t="str">
            <v>A</v>
          </cell>
          <cell r="G3503" t="str">
            <v>R</v>
          </cell>
          <cell r="H3503" t="str">
            <v>N</v>
          </cell>
          <cell r="I3503" t="str">
            <v>NI</v>
          </cell>
          <cell r="J3503">
            <v>0</v>
          </cell>
          <cell r="K3503">
            <v>0</v>
          </cell>
          <cell r="L3503" t="str">
            <v>Inpatient Revenue</v>
          </cell>
          <cell r="M3503" t="str">
            <v xml:space="preserve"> </v>
          </cell>
          <cell r="N3503">
            <v>0</v>
          </cell>
          <cell r="O3503" t="str">
            <v xml:space="preserve"> </v>
          </cell>
          <cell r="P3503">
            <v>0</v>
          </cell>
          <cell r="Q3503">
            <v>0</v>
          </cell>
          <cell r="R3503" t="str">
            <v xml:space="preserve"> </v>
          </cell>
          <cell r="S3503" t="str">
            <v xml:space="preserve"> </v>
          </cell>
        </row>
        <row r="3504">
          <cell r="B3504">
            <v>413040</v>
          </cell>
          <cell r="C3504" t="str">
            <v>StepDown RevSelfPay Primary</v>
          </cell>
          <cell r="D3504" t="str">
            <v>StepDown R</v>
          </cell>
          <cell r="E3504">
            <v>367</v>
          </cell>
          <cell r="F3504" t="str">
            <v>A</v>
          </cell>
          <cell r="G3504" t="str">
            <v>R</v>
          </cell>
          <cell r="H3504" t="str">
            <v>N</v>
          </cell>
          <cell r="I3504" t="str">
            <v>NI</v>
          </cell>
          <cell r="J3504">
            <v>0</v>
          </cell>
          <cell r="K3504">
            <v>0</v>
          </cell>
          <cell r="L3504" t="str">
            <v>Inpatient Revenue</v>
          </cell>
          <cell r="M3504" t="str">
            <v xml:space="preserve"> </v>
          </cell>
          <cell r="N3504">
            <v>0</v>
          </cell>
          <cell r="O3504" t="str">
            <v xml:space="preserve"> </v>
          </cell>
          <cell r="P3504">
            <v>0</v>
          </cell>
          <cell r="Q3504">
            <v>0</v>
          </cell>
          <cell r="R3504" t="str">
            <v xml:space="preserve"> </v>
          </cell>
          <cell r="S3504" t="str">
            <v xml:space="preserve"> </v>
          </cell>
        </row>
        <row r="3505">
          <cell r="B3505">
            <v>413041</v>
          </cell>
          <cell r="C3505" t="str">
            <v>Step Down Revenue SlfPyScndry</v>
          </cell>
          <cell r="D3505" t="str">
            <v>Step Down</v>
          </cell>
          <cell r="E3505">
            <v>367</v>
          </cell>
          <cell r="F3505" t="str">
            <v>A</v>
          </cell>
          <cell r="G3505" t="str">
            <v>R</v>
          </cell>
          <cell r="H3505" t="str">
            <v>N</v>
          </cell>
          <cell r="I3505" t="str">
            <v>NI</v>
          </cell>
          <cell r="J3505">
            <v>0</v>
          </cell>
          <cell r="K3505">
            <v>0</v>
          </cell>
          <cell r="L3505" t="str">
            <v>Inpatient Revenue</v>
          </cell>
          <cell r="M3505" t="str">
            <v xml:space="preserve"> </v>
          </cell>
          <cell r="N3505">
            <v>0</v>
          </cell>
          <cell r="O3505" t="str">
            <v xml:space="preserve"> </v>
          </cell>
          <cell r="P3505">
            <v>0</v>
          </cell>
          <cell r="Q3505">
            <v>0</v>
          </cell>
          <cell r="R3505" t="str">
            <v xml:space="preserve"> </v>
          </cell>
          <cell r="S3505" t="str">
            <v xml:space="preserve"> </v>
          </cell>
        </row>
        <row r="3506">
          <cell r="B3506">
            <v>413042</v>
          </cell>
          <cell r="C3506" t="str">
            <v>Step Down Rev CptnRskBsdPyrs</v>
          </cell>
          <cell r="D3506" t="str">
            <v>Step Down</v>
          </cell>
          <cell r="E3506">
            <v>367</v>
          </cell>
          <cell r="F3506" t="str">
            <v>A</v>
          </cell>
          <cell r="G3506" t="str">
            <v>R</v>
          </cell>
          <cell r="H3506" t="str">
            <v>N</v>
          </cell>
          <cell r="I3506" t="str">
            <v>NI</v>
          </cell>
          <cell r="J3506">
            <v>0</v>
          </cell>
          <cell r="K3506">
            <v>0</v>
          </cell>
          <cell r="L3506" t="str">
            <v>Inpatient Revenue</v>
          </cell>
          <cell r="M3506" t="str">
            <v xml:space="preserve"> </v>
          </cell>
          <cell r="N3506">
            <v>0</v>
          </cell>
          <cell r="O3506" t="str">
            <v xml:space="preserve"> </v>
          </cell>
          <cell r="P3506">
            <v>0</v>
          </cell>
          <cell r="Q3506">
            <v>0</v>
          </cell>
          <cell r="R3506" t="str">
            <v xml:space="preserve"> </v>
          </cell>
          <cell r="S3506" t="str">
            <v xml:space="preserve"> </v>
          </cell>
        </row>
        <row r="3507">
          <cell r="B3507">
            <v>413045</v>
          </cell>
          <cell r="C3507" t="str">
            <v>StepDown RevenueCharity</v>
          </cell>
          <cell r="D3507" t="str">
            <v>StepDown R</v>
          </cell>
          <cell r="E3507">
            <v>367</v>
          </cell>
          <cell r="F3507" t="str">
            <v>A</v>
          </cell>
          <cell r="G3507" t="str">
            <v>R</v>
          </cell>
          <cell r="H3507" t="str">
            <v>N</v>
          </cell>
          <cell r="I3507" t="str">
            <v>NI</v>
          </cell>
          <cell r="J3507">
            <v>0</v>
          </cell>
          <cell r="K3507">
            <v>0</v>
          </cell>
          <cell r="L3507" t="str">
            <v>Inpatient Revenue</v>
          </cell>
          <cell r="M3507" t="str">
            <v xml:space="preserve"> </v>
          </cell>
          <cell r="N3507">
            <v>0</v>
          </cell>
          <cell r="O3507" t="str">
            <v xml:space="preserve"> </v>
          </cell>
          <cell r="P3507">
            <v>0</v>
          </cell>
          <cell r="Q3507">
            <v>0</v>
          </cell>
          <cell r="R3507" t="str">
            <v xml:space="preserve"> </v>
          </cell>
          <cell r="S3507" t="str">
            <v xml:space="preserve"> </v>
          </cell>
        </row>
        <row r="3508">
          <cell r="B3508">
            <v>413050</v>
          </cell>
          <cell r="C3508" t="str">
            <v>StepDown RevenueOther</v>
          </cell>
          <cell r="D3508" t="str">
            <v>StepDown R</v>
          </cell>
          <cell r="E3508">
            <v>367</v>
          </cell>
          <cell r="F3508" t="str">
            <v>A</v>
          </cell>
          <cell r="G3508" t="str">
            <v>R</v>
          </cell>
          <cell r="H3508" t="str">
            <v>N</v>
          </cell>
          <cell r="I3508" t="str">
            <v>NI</v>
          </cell>
          <cell r="J3508">
            <v>0</v>
          </cell>
          <cell r="K3508">
            <v>0</v>
          </cell>
          <cell r="L3508" t="str">
            <v>Inpatient Revenue</v>
          </cell>
          <cell r="M3508" t="str">
            <v xml:space="preserve"> </v>
          </cell>
          <cell r="N3508">
            <v>0</v>
          </cell>
          <cell r="O3508" t="str">
            <v xml:space="preserve"> </v>
          </cell>
          <cell r="P3508">
            <v>0</v>
          </cell>
          <cell r="Q3508">
            <v>0</v>
          </cell>
          <cell r="R3508" t="str">
            <v xml:space="preserve"> </v>
          </cell>
          <cell r="S3508" t="str">
            <v xml:space="preserve"> </v>
          </cell>
        </row>
        <row r="3509">
          <cell r="B3509">
            <v>413055</v>
          </cell>
          <cell r="C3509" t="str">
            <v>StepDownRevOthrNonHospBillgSys</v>
          </cell>
          <cell r="D3509" t="str">
            <v>StepDownRe</v>
          </cell>
          <cell r="E3509">
            <v>367</v>
          </cell>
          <cell r="F3509" t="str">
            <v>A</v>
          </cell>
          <cell r="G3509" t="str">
            <v>R</v>
          </cell>
          <cell r="H3509" t="str">
            <v>N</v>
          </cell>
          <cell r="I3509" t="str">
            <v>NI</v>
          </cell>
          <cell r="J3509">
            <v>0</v>
          </cell>
          <cell r="K3509">
            <v>0</v>
          </cell>
          <cell r="L3509" t="str">
            <v>Inpatient Revenue</v>
          </cell>
          <cell r="M3509" t="str">
            <v xml:space="preserve"> </v>
          </cell>
          <cell r="N3509">
            <v>0</v>
          </cell>
          <cell r="O3509" t="str">
            <v xml:space="preserve"> </v>
          </cell>
          <cell r="P3509">
            <v>0</v>
          </cell>
          <cell r="Q3509">
            <v>0</v>
          </cell>
          <cell r="R3509" t="str">
            <v xml:space="preserve"> </v>
          </cell>
          <cell r="S3509" t="str">
            <v xml:space="preserve"> </v>
          </cell>
        </row>
        <row r="3510">
          <cell r="B3510">
            <v>413060</v>
          </cell>
          <cell r="C3510" t="str">
            <v>Step Down Revenue DmstcClms</v>
          </cell>
          <cell r="D3510" t="str">
            <v>Step Down</v>
          </cell>
          <cell r="E3510">
            <v>367</v>
          </cell>
          <cell r="F3510" t="str">
            <v>A</v>
          </cell>
          <cell r="G3510" t="str">
            <v>R</v>
          </cell>
          <cell r="H3510" t="str">
            <v>N</v>
          </cell>
          <cell r="I3510" t="str">
            <v>NI</v>
          </cell>
          <cell r="J3510">
            <v>0</v>
          </cell>
          <cell r="K3510">
            <v>0</v>
          </cell>
          <cell r="L3510" t="str">
            <v>Inpatient Revenue</v>
          </cell>
          <cell r="M3510" t="str">
            <v xml:space="preserve"> </v>
          </cell>
          <cell r="N3510">
            <v>0</v>
          </cell>
          <cell r="O3510" t="str">
            <v xml:space="preserve"> </v>
          </cell>
          <cell r="P3510">
            <v>0</v>
          </cell>
          <cell r="Q3510">
            <v>0</v>
          </cell>
          <cell r="R3510" t="str">
            <v xml:space="preserve"> </v>
          </cell>
          <cell r="S3510" t="str">
            <v xml:space="preserve"> </v>
          </cell>
        </row>
        <row r="3511">
          <cell r="B3511">
            <v>415000</v>
          </cell>
          <cell r="C3511" t="str">
            <v>IP Ancillary RevMedicare Trad</v>
          </cell>
          <cell r="D3511" t="str">
            <v>IP Ancilla</v>
          </cell>
          <cell r="E3511">
            <v>367</v>
          </cell>
          <cell r="F3511" t="str">
            <v>A</v>
          </cell>
          <cell r="G3511" t="str">
            <v>R</v>
          </cell>
          <cell r="H3511" t="str">
            <v>N</v>
          </cell>
          <cell r="I3511" t="str">
            <v>NI</v>
          </cell>
          <cell r="J3511">
            <v>0</v>
          </cell>
          <cell r="K3511">
            <v>0</v>
          </cell>
          <cell r="L3511" t="str">
            <v>Inpatient Revenue</v>
          </cell>
          <cell r="M3511" t="str">
            <v xml:space="preserve"> </v>
          </cell>
          <cell r="N3511">
            <v>0</v>
          </cell>
          <cell r="O3511" t="str">
            <v xml:space="preserve"> </v>
          </cell>
          <cell r="P3511">
            <v>0</v>
          </cell>
          <cell r="Q3511">
            <v>0</v>
          </cell>
          <cell r="R3511" t="str">
            <v xml:space="preserve"> </v>
          </cell>
          <cell r="S3511" t="str">
            <v xml:space="preserve"> </v>
          </cell>
        </row>
        <row r="3512">
          <cell r="B3512">
            <v>415005</v>
          </cell>
          <cell r="C3512" t="str">
            <v>IPAncillaryRevMedicareMdgCare</v>
          </cell>
          <cell r="D3512" t="str">
            <v>IPAncillar</v>
          </cell>
          <cell r="E3512">
            <v>367</v>
          </cell>
          <cell r="F3512" t="str">
            <v>A</v>
          </cell>
          <cell r="G3512" t="str">
            <v>R</v>
          </cell>
          <cell r="H3512" t="str">
            <v>N</v>
          </cell>
          <cell r="I3512" t="str">
            <v>NI</v>
          </cell>
          <cell r="J3512">
            <v>0</v>
          </cell>
          <cell r="K3512">
            <v>0</v>
          </cell>
          <cell r="L3512" t="str">
            <v>Inpatient Revenue</v>
          </cell>
          <cell r="M3512" t="str">
            <v xml:space="preserve"> </v>
          </cell>
          <cell r="N3512">
            <v>0</v>
          </cell>
          <cell r="O3512" t="str">
            <v xml:space="preserve"> </v>
          </cell>
          <cell r="P3512">
            <v>0</v>
          </cell>
          <cell r="Q3512">
            <v>0</v>
          </cell>
          <cell r="R3512" t="str">
            <v xml:space="preserve"> </v>
          </cell>
          <cell r="S3512" t="str">
            <v xml:space="preserve"> </v>
          </cell>
        </row>
        <row r="3513">
          <cell r="B3513">
            <v>415010</v>
          </cell>
          <cell r="C3513" t="str">
            <v>IP Ancillary RevMedicaid Trad</v>
          </cell>
          <cell r="D3513" t="str">
            <v>IP Ancilla</v>
          </cell>
          <cell r="E3513">
            <v>367</v>
          </cell>
          <cell r="F3513" t="str">
            <v>A</v>
          </cell>
          <cell r="G3513" t="str">
            <v>R</v>
          </cell>
          <cell r="H3513" t="str">
            <v>N</v>
          </cell>
          <cell r="I3513" t="str">
            <v>NI</v>
          </cell>
          <cell r="J3513">
            <v>0</v>
          </cell>
          <cell r="K3513">
            <v>0</v>
          </cell>
          <cell r="L3513" t="str">
            <v>Inpatient Revenue</v>
          </cell>
          <cell r="M3513" t="str">
            <v xml:space="preserve"> </v>
          </cell>
          <cell r="N3513">
            <v>0</v>
          </cell>
          <cell r="O3513" t="str">
            <v xml:space="preserve"> </v>
          </cell>
          <cell r="P3513">
            <v>0</v>
          </cell>
          <cell r="Q3513">
            <v>0</v>
          </cell>
          <cell r="R3513" t="str">
            <v xml:space="preserve"> </v>
          </cell>
          <cell r="S3513" t="str">
            <v xml:space="preserve"> </v>
          </cell>
        </row>
        <row r="3514">
          <cell r="B3514">
            <v>415015</v>
          </cell>
          <cell r="C3514" t="str">
            <v>IPAncillaryRevMedicaidMdgCare</v>
          </cell>
          <cell r="D3514" t="str">
            <v>IPAncillar</v>
          </cell>
          <cell r="E3514">
            <v>367</v>
          </cell>
          <cell r="F3514" t="str">
            <v>A</v>
          </cell>
          <cell r="G3514" t="str">
            <v>R</v>
          </cell>
          <cell r="H3514" t="str">
            <v>N</v>
          </cell>
          <cell r="I3514" t="str">
            <v>NI</v>
          </cell>
          <cell r="J3514">
            <v>0</v>
          </cell>
          <cell r="K3514">
            <v>0</v>
          </cell>
          <cell r="L3514" t="str">
            <v>Inpatient Revenue</v>
          </cell>
          <cell r="M3514" t="str">
            <v xml:space="preserve"> </v>
          </cell>
          <cell r="N3514">
            <v>0</v>
          </cell>
          <cell r="O3514" t="str">
            <v xml:space="preserve"> </v>
          </cell>
          <cell r="P3514">
            <v>0</v>
          </cell>
          <cell r="Q3514">
            <v>0</v>
          </cell>
          <cell r="R3514" t="str">
            <v xml:space="preserve"> </v>
          </cell>
          <cell r="S3514" t="str">
            <v xml:space="preserve"> </v>
          </cell>
        </row>
        <row r="3515">
          <cell r="B3515">
            <v>415016</v>
          </cell>
          <cell r="C3515" t="str">
            <v>IP Ancillary RevMedicaid Pendg</v>
          </cell>
          <cell r="D3515" t="str">
            <v>IP Ancilla</v>
          </cell>
          <cell r="E3515">
            <v>367</v>
          </cell>
          <cell r="F3515" t="str">
            <v>A</v>
          </cell>
          <cell r="G3515" t="str">
            <v>R</v>
          </cell>
          <cell r="H3515" t="str">
            <v>N</v>
          </cell>
          <cell r="I3515" t="str">
            <v>NI</v>
          </cell>
          <cell r="J3515">
            <v>0</v>
          </cell>
          <cell r="K3515">
            <v>0</v>
          </cell>
          <cell r="L3515" t="str">
            <v>Inpatient Revenue</v>
          </cell>
          <cell r="M3515" t="str">
            <v xml:space="preserve"> </v>
          </cell>
          <cell r="N3515">
            <v>0</v>
          </cell>
          <cell r="O3515" t="str">
            <v xml:space="preserve"> </v>
          </cell>
          <cell r="P3515">
            <v>0</v>
          </cell>
          <cell r="Q3515">
            <v>0</v>
          </cell>
          <cell r="R3515" t="str">
            <v xml:space="preserve"> </v>
          </cell>
          <cell r="S3515" t="str">
            <v xml:space="preserve"> </v>
          </cell>
        </row>
        <row r="3516">
          <cell r="B3516">
            <v>415020</v>
          </cell>
          <cell r="C3516" t="str">
            <v>IP Ancillary RevenueHMOPPO</v>
          </cell>
          <cell r="D3516" t="str">
            <v>IP Ancilla</v>
          </cell>
          <cell r="E3516">
            <v>367</v>
          </cell>
          <cell r="F3516" t="str">
            <v>A</v>
          </cell>
          <cell r="G3516" t="str">
            <v>R</v>
          </cell>
          <cell r="H3516" t="str">
            <v>N</v>
          </cell>
          <cell r="I3516" t="str">
            <v>NI</v>
          </cell>
          <cell r="J3516">
            <v>0</v>
          </cell>
          <cell r="K3516">
            <v>0</v>
          </cell>
          <cell r="L3516" t="str">
            <v>Inpatient Revenue</v>
          </cell>
          <cell r="M3516" t="str">
            <v xml:space="preserve"> </v>
          </cell>
          <cell r="N3516">
            <v>0</v>
          </cell>
          <cell r="O3516" t="str">
            <v xml:space="preserve"> </v>
          </cell>
          <cell r="P3516">
            <v>0</v>
          </cell>
          <cell r="Q3516">
            <v>0</v>
          </cell>
          <cell r="R3516" t="str">
            <v xml:space="preserve"> </v>
          </cell>
          <cell r="S3516" t="str">
            <v xml:space="preserve"> </v>
          </cell>
        </row>
        <row r="3517">
          <cell r="B3517">
            <v>415025</v>
          </cell>
          <cell r="C3517" t="str">
            <v>IPAncillaryRevBlueCrossTrad</v>
          </cell>
          <cell r="D3517" t="str">
            <v>IPAncillar</v>
          </cell>
          <cell r="E3517">
            <v>367</v>
          </cell>
          <cell r="F3517" t="str">
            <v>A</v>
          </cell>
          <cell r="G3517" t="str">
            <v>R</v>
          </cell>
          <cell r="H3517" t="str">
            <v>N</v>
          </cell>
          <cell r="I3517" t="str">
            <v>NI</v>
          </cell>
          <cell r="J3517">
            <v>0</v>
          </cell>
          <cell r="K3517">
            <v>0</v>
          </cell>
          <cell r="L3517" t="str">
            <v>Inpatient Revenue</v>
          </cell>
          <cell r="M3517" t="str">
            <v xml:space="preserve"> </v>
          </cell>
          <cell r="N3517">
            <v>0</v>
          </cell>
          <cell r="O3517" t="str">
            <v xml:space="preserve"> </v>
          </cell>
          <cell r="P3517">
            <v>0</v>
          </cell>
          <cell r="Q3517">
            <v>0</v>
          </cell>
          <cell r="R3517" t="str">
            <v xml:space="preserve"> </v>
          </cell>
          <cell r="S3517" t="str">
            <v xml:space="preserve"> </v>
          </cell>
        </row>
        <row r="3518">
          <cell r="B3518">
            <v>415030</v>
          </cell>
          <cell r="C3518" t="str">
            <v>IP Ancillary RevBlue Cross HMO</v>
          </cell>
          <cell r="D3518" t="str">
            <v>IP Ancilla</v>
          </cell>
          <cell r="E3518">
            <v>367</v>
          </cell>
          <cell r="F3518" t="str">
            <v>A</v>
          </cell>
          <cell r="G3518" t="str">
            <v>R</v>
          </cell>
          <cell r="H3518" t="str">
            <v>N</v>
          </cell>
          <cell r="I3518" t="str">
            <v>NI</v>
          </cell>
          <cell r="J3518">
            <v>0</v>
          </cell>
          <cell r="K3518">
            <v>0</v>
          </cell>
          <cell r="L3518" t="str">
            <v>Inpatient Revenue</v>
          </cell>
          <cell r="M3518" t="str">
            <v xml:space="preserve"> </v>
          </cell>
          <cell r="N3518">
            <v>0</v>
          </cell>
          <cell r="O3518" t="str">
            <v xml:space="preserve"> </v>
          </cell>
          <cell r="P3518">
            <v>0</v>
          </cell>
          <cell r="Q3518">
            <v>0</v>
          </cell>
          <cell r="R3518" t="str">
            <v xml:space="preserve"> </v>
          </cell>
          <cell r="S3518" t="str">
            <v xml:space="preserve"> </v>
          </cell>
        </row>
        <row r="3519">
          <cell r="B3519">
            <v>415031</v>
          </cell>
          <cell r="C3519" t="str">
            <v>IP Ancillary Revenue BCrossPPO</v>
          </cell>
          <cell r="D3519" t="str">
            <v>IP Ancilla</v>
          </cell>
          <cell r="E3519">
            <v>367</v>
          </cell>
          <cell r="F3519" t="str">
            <v>A</v>
          </cell>
          <cell r="G3519" t="str">
            <v>R</v>
          </cell>
          <cell r="H3519" t="str">
            <v>N</v>
          </cell>
          <cell r="I3519" t="str">
            <v>NI</v>
          </cell>
          <cell r="J3519">
            <v>0</v>
          </cell>
          <cell r="K3519">
            <v>0</v>
          </cell>
          <cell r="L3519" t="str">
            <v>Inpatient Revenue</v>
          </cell>
          <cell r="M3519" t="str">
            <v xml:space="preserve"> </v>
          </cell>
          <cell r="N3519">
            <v>0</v>
          </cell>
          <cell r="O3519" t="str">
            <v xml:space="preserve"> </v>
          </cell>
          <cell r="P3519">
            <v>0</v>
          </cell>
          <cell r="Q3519">
            <v>0</v>
          </cell>
          <cell r="R3519" t="str">
            <v xml:space="preserve"> </v>
          </cell>
          <cell r="S3519" t="str">
            <v xml:space="preserve"> </v>
          </cell>
        </row>
        <row r="3520">
          <cell r="B3520">
            <v>415035</v>
          </cell>
          <cell r="C3520" t="str">
            <v>IP Ancillary RevenueCommercial</v>
          </cell>
          <cell r="D3520" t="str">
            <v>IP Ancilla</v>
          </cell>
          <cell r="E3520">
            <v>367</v>
          </cell>
          <cell r="F3520" t="str">
            <v>A</v>
          </cell>
          <cell r="G3520" t="str">
            <v>R</v>
          </cell>
          <cell r="H3520" t="str">
            <v>N</v>
          </cell>
          <cell r="I3520" t="str">
            <v>NI</v>
          </cell>
          <cell r="J3520">
            <v>0</v>
          </cell>
          <cell r="K3520">
            <v>0</v>
          </cell>
          <cell r="L3520" t="str">
            <v>Inpatient Revenue</v>
          </cell>
          <cell r="M3520" t="str">
            <v xml:space="preserve"> </v>
          </cell>
          <cell r="N3520">
            <v>0</v>
          </cell>
          <cell r="O3520" t="str">
            <v xml:space="preserve"> </v>
          </cell>
          <cell r="P3520">
            <v>0</v>
          </cell>
          <cell r="Q3520">
            <v>0</v>
          </cell>
          <cell r="R3520" t="str">
            <v xml:space="preserve"> </v>
          </cell>
          <cell r="S3520" t="str">
            <v xml:space="preserve"> </v>
          </cell>
        </row>
        <row r="3521">
          <cell r="B3521">
            <v>415036</v>
          </cell>
          <cell r="C3521" t="str">
            <v>IP Ancillary Rev CmrclMgdCar</v>
          </cell>
          <cell r="D3521" t="str">
            <v>IP Ancilla</v>
          </cell>
          <cell r="E3521">
            <v>367</v>
          </cell>
          <cell r="F3521" t="str">
            <v>A</v>
          </cell>
          <cell r="G3521" t="str">
            <v>R</v>
          </cell>
          <cell r="H3521" t="str">
            <v>N</v>
          </cell>
          <cell r="I3521" t="str">
            <v>NI</v>
          </cell>
          <cell r="J3521">
            <v>0</v>
          </cell>
          <cell r="K3521">
            <v>0</v>
          </cell>
          <cell r="L3521" t="str">
            <v>Inpatient Revenue</v>
          </cell>
          <cell r="M3521" t="str">
            <v xml:space="preserve"> </v>
          </cell>
          <cell r="N3521">
            <v>0</v>
          </cell>
          <cell r="O3521" t="str">
            <v xml:space="preserve"> </v>
          </cell>
          <cell r="P3521">
            <v>0</v>
          </cell>
          <cell r="Q3521">
            <v>0</v>
          </cell>
          <cell r="R3521" t="str">
            <v xml:space="preserve"> </v>
          </cell>
          <cell r="S3521" t="str">
            <v xml:space="preserve"> </v>
          </cell>
        </row>
        <row r="3522">
          <cell r="B3522">
            <v>415037</v>
          </cell>
          <cell r="C3522" t="str">
            <v>IP AnclryRev ChrtyCarPndngAplc</v>
          </cell>
          <cell r="D3522" t="str">
            <v>IP AnclryR</v>
          </cell>
          <cell r="E3522">
            <v>367</v>
          </cell>
          <cell r="F3522" t="str">
            <v>A</v>
          </cell>
          <cell r="G3522" t="str">
            <v>R</v>
          </cell>
          <cell r="H3522" t="str">
            <v>N</v>
          </cell>
          <cell r="I3522" t="str">
            <v>NI</v>
          </cell>
          <cell r="J3522">
            <v>0</v>
          </cell>
          <cell r="K3522">
            <v>0</v>
          </cell>
          <cell r="L3522" t="str">
            <v>Inpatient Revenue</v>
          </cell>
          <cell r="M3522" t="str">
            <v xml:space="preserve"> </v>
          </cell>
          <cell r="N3522">
            <v>0</v>
          </cell>
          <cell r="O3522" t="str">
            <v xml:space="preserve"> </v>
          </cell>
          <cell r="P3522">
            <v>0</v>
          </cell>
          <cell r="Q3522">
            <v>0</v>
          </cell>
          <cell r="R3522" t="str">
            <v xml:space="preserve"> </v>
          </cell>
          <cell r="S3522" t="str">
            <v xml:space="preserve"> </v>
          </cell>
        </row>
        <row r="3523">
          <cell r="B3523">
            <v>415040</v>
          </cell>
          <cell r="C3523" t="str">
            <v>IPAncillaryRevSelfPayPrimary</v>
          </cell>
          <cell r="D3523" t="str">
            <v>IPAncillar</v>
          </cell>
          <cell r="E3523">
            <v>367</v>
          </cell>
          <cell r="F3523" t="str">
            <v>A</v>
          </cell>
          <cell r="G3523" t="str">
            <v>R</v>
          </cell>
          <cell r="H3523" t="str">
            <v>N</v>
          </cell>
          <cell r="I3523" t="str">
            <v>NI</v>
          </cell>
          <cell r="J3523">
            <v>0</v>
          </cell>
          <cell r="K3523">
            <v>0</v>
          </cell>
          <cell r="L3523" t="str">
            <v>Inpatient Revenue</v>
          </cell>
          <cell r="M3523" t="str">
            <v xml:space="preserve"> </v>
          </cell>
          <cell r="N3523">
            <v>0</v>
          </cell>
          <cell r="O3523" t="str">
            <v xml:space="preserve"> </v>
          </cell>
          <cell r="P3523">
            <v>0</v>
          </cell>
          <cell r="Q3523">
            <v>0</v>
          </cell>
          <cell r="R3523" t="str">
            <v xml:space="preserve"> </v>
          </cell>
          <cell r="S3523" t="str">
            <v xml:space="preserve"> </v>
          </cell>
        </row>
        <row r="3524">
          <cell r="B3524">
            <v>415041</v>
          </cell>
          <cell r="C3524" t="str">
            <v>IP Ancillary Rev SlfPyScndry</v>
          </cell>
          <cell r="D3524" t="str">
            <v>IP Ancilla</v>
          </cell>
          <cell r="E3524">
            <v>367</v>
          </cell>
          <cell r="F3524" t="str">
            <v>A</v>
          </cell>
          <cell r="G3524" t="str">
            <v>R</v>
          </cell>
          <cell r="H3524" t="str">
            <v>N</v>
          </cell>
          <cell r="I3524" t="str">
            <v>NI</v>
          </cell>
          <cell r="J3524">
            <v>0</v>
          </cell>
          <cell r="K3524">
            <v>0</v>
          </cell>
          <cell r="L3524" t="str">
            <v>Inpatient Revenue</v>
          </cell>
          <cell r="M3524" t="str">
            <v xml:space="preserve"> </v>
          </cell>
          <cell r="N3524">
            <v>0</v>
          </cell>
          <cell r="O3524" t="str">
            <v xml:space="preserve"> </v>
          </cell>
          <cell r="P3524">
            <v>0</v>
          </cell>
          <cell r="Q3524">
            <v>0</v>
          </cell>
          <cell r="R3524" t="str">
            <v xml:space="preserve"> </v>
          </cell>
          <cell r="S3524" t="str">
            <v xml:space="preserve"> </v>
          </cell>
        </row>
        <row r="3525">
          <cell r="B3525">
            <v>415042</v>
          </cell>
          <cell r="C3525" t="str">
            <v>IP Anclry Rev CptnRskBsdPyrs</v>
          </cell>
          <cell r="D3525" t="str">
            <v>IP Anclry</v>
          </cell>
          <cell r="E3525">
            <v>367</v>
          </cell>
          <cell r="F3525" t="str">
            <v>A</v>
          </cell>
          <cell r="G3525" t="str">
            <v>R</v>
          </cell>
          <cell r="H3525" t="str">
            <v>N</v>
          </cell>
          <cell r="I3525" t="str">
            <v>NI</v>
          </cell>
          <cell r="J3525">
            <v>0</v>
          </cell>
          <cell r="K3525">
            <v>0</v>
          </cell>
          <cell r="L3525" t="str">
            <v>Inpatient Revenue</v>
          </cell>
          <cell r="M3525" t="str">
            <v xml:space="preserve"> </v>
          </cell>
          <cell r="N3525">
            <v>0</v>
          </cell>
          <cell r="O3525" t="str">
            <v xml:space="preserve"> </v>
          </cell>
          <cell r="P3525">
            <v>0</v>
          </cell>
          <cell r="Q3525">
            <v>0</v>
          </cell>
          <cell r="R3525" t="str">
            <v xml:space="preserve"> </v>
          </cell>
          <cell r="S3525" t="str">
            <v xml:space="preserve"> </v>
          </cell>
        </row>
        <row r="3526">
          <cell r="B3526">
            <v>415045</v>
          </cell>
          <cell r="C3526" t="str">
            <v>IP Ancillary RevenueCharity</v>
          </cell>
          <cell r="D3526" t="str">
            <v>IP Ancilla</v>
          </cell>
          <cell r="E3526">
            <v>367</v>
          </cell>
          <cell r="F3526" t="str">
            <v>A</v>
          </cell>
          <cell r="G3526" t="str">
            <v>R</v>
          </cell>
          <cell r="H3526" t="str">
            <v>N</v>
          </cell>
          <cell r="I3526" t="str">
            <v>NI</v>
          </cell>
          <cell r="J3526">
            <v>0</v>
          </cell>
          <cell r="K3526">
            <v>0</v>
          </cell>
          <cell r="L3526" t="str">
            <v>Inpatient Revenue</v>
          </cell>
          <cell r="M3526" t="str">
            <v xml:space="preserve"> </v>
          </cell>
          <cell r="N3526">
            <v>0</v>
          </cell>
          <cell r="O3526" t="str">
            <v xml:space="preserve"> </v>
          </cell>
          <cell r="P3526">
            <v>0</v>
          </cell>
          <cell r="Q3526">
            <v>0</v>
          </cell>
          <cell r="R3526" t="str">
            <v xml:space="preserve"> </v>
          </cell>
          <cell r="S3526" t="str">
            <v xml:space="preserve"> </v>
          </cell>
        </row>
        <row r="3527">
          <cell r="B3527">
            <v>415050</v>
          </cell>
          <cell r="C3527" t="str">
            <v>IP Ancillary RevenueOther</v>
          </cell>
          <cell r="D3527" t="str">
            <v>IP Ancilla</v>
          </cell>
          <cell r="E3527">
            <v>367</v>
          </cell>
          <cell r="F3527" t="str">
            <v>A</v>
          </cell>
          <cell r="G3527" t="str">
            <v>R</v>
          </cell>
          <cell r="H3527" t="str">
            <v>N</v>
          </cell>
          <cell r="I3527" t="str">
            <v>NI</v>
          </cell>
          <cell r="J3527">
            <v>0</v>
          </cell>
          <cell r="K3527">
            <v>0</v>
          </cell>
          <cell r="L3527" t="str">
            <v>Inpatient Revenue</v>
          </cell>
          <cell r="M3527" t="str">
            <v xml:space="preserve"> </v>
          </cell>
          <cell r="N3527">
            <v>0</v>
          </cell>
          <cell r="O3527" t="str">
            <v xml:space="preserve"> </v>
          </cell>
          <cell r="P3527">
            <v>0</v>
          </cell>
          <cell r="Q3527">
            <v>0</v>
          </cell>
          <cell r="R3527" t="str">
            <v xml:space="preserve"> </v>
          </cell>
          <cell r="S3527" t="str">
            <v xml:space="preserve"> </v>
          </cell>
        </row>
        <row r="3528">
          <cell r="B3528">
            <v>415055</v>
          </cell>
          <cell r="C3528" t="str">
            <v>IPAnciRevOtherNonHospBillgSys</v>
          </cell>
          <cell r="D3528" t="str">
            <v>IPAnciRevO</v>
          </cell>
          <cell r="E3528">
            <v>367</v>
          </cell>
          <cell r="F3528" t="str">
            <v>A</v>
          </cell>
          <cell r="G3528" t="str">
            <v>R</v>
          </cell>
          <cell r="H3528" t="str">
            <v>N</v>
          </cell>
          <cell r="I3528" t="str">
            <v>NI</v>
          </cell>
          <cell r="J3528">
            <v>0</v>
          </cell>
          <cell r="K3528">
            <v>0</v>
          </cell>
          <cell r="L3528" t="str">
            <v>Inpatient Revenue</v>
          </cell>
          <cell r="M3528" t="str">
            <v xml:space="preserve"> </v>
          </cell>
          <cell r="N3528">
            <v>0</v>
          </cell>
          <cell r="O3528" t="str">
            <v xml:space="preserve"> </v>
          </cell>
          <cell r="P3528">
            <v>0</v>
          </cell>
          <cell r="Q3528">
            <v>0</v>
          </cell>
          <cell r="R3528" t="str">
            <v xml:space="preserve"> </v>
          </cell>
          <cell r="S3528" t="str">
            <v xml:space="preserve"> </v>
          </cell>
        </row>
        <row r="3529">
          <cell r="B3529">
            <v>415060</v>
          </cell>
          <cell r="C3529" t="str">
            <v>IPAncillaryRevDomesticClaims</v>
          </cell>
          <cell r="D3529" t="str">
            <v>IPAncillar</v>
          </cell>
          <cell r="E3529">
            <v>367</v>
          </cell>
          <cell r="F3529" t="str">
            <v>A</v>
          </cell>
          <cell r="G3529" t="str">
            <v>R</v>
          </cell>
          <cell r="H3529" t="str">
            <v>N</v>
          </cell>
          <cell r="I3529" t="str">
            <v>NI</v>
          </cell>
          <cell r="J3529">
            <v>0</v>
          </cell>
          <cell r="K3529">
            <v>0</v>
          </cell>
          <cell r="L3529" t="str">
            <v>Inpatient Revenue</v>
          </cell>
          <cell r="M3529" t="str">
            <v xml:space="preserve"> </v>
          </cell>
          <cell r="N3529">
            <v>0</v>
          </cell>
          <cell r="O3529" t="str">
            <v xml:space="preserve"> </v>
          </cell>
          <cell r="P3529">
            <v>0</v>
          </cell>
          <cell r="Q3529">
            <v>0</v>
          </cell>
          <cell r="R3529" t="str">
            <v xml:space="preserve"> </v>
          </cell>
          <cell r="S3529" t="str">
            <v xml:space="preserve"> </v>
          </cell>
        </row>
        <row r="3530">
          <cell r="B3530">
            <v>415065</v>
          </cell>
          <cell r="C3530" t="str">
            <v>IP Ancillary Contra Rev Other</v>
          </cell>
          <cell r="D3530" t="str">
            <v>IP Ancilla</v>
          </cell>
          <cell r="E3530">
            <v>367</v>
          </cell>
          <cell r="F3530" t="str">
            <v>A</v>
          </cell>
          <cell r="G3530" t="str">
            <v>R</v>
          </cell>
          <cell r="H3530" t="str">
            <v>N</v>
          </cell>
          <cell r="I3530" t="str">
            <v>NI</v>
          </cell>
          <cell r="J3530">
            <v>0</v>
          </cell>
          <cell r="K3530">
            <v>0</v>
          </cell>
          <cell r="L3530" t="str">
            <v>Inpatient Revenue</v>
          </cell>
          <cell r="M3530" t="str">
            <v xml:space="preserve"> </v>
          </cell>
          <cell r="N3530">
            <v>0</v>
          </cell>
          <cell r="O3530" t="str">
            <v xml:space="preserve"> </v>
          </cell>
          <cell r="P3530">
            <v>0</v>
          </cell>
          <cell r="Q3530">
            <v>0</v>
          </cell>
          <cell r="R3530" t="str">
            <v xml:space="preserve"> </v>
          </cell>
          <cell r="S3530" t="str">
            <v xml:space="preserve"> </v>
          </cell>
        </row>
        <row r="3531">
          <cell r="B3531">
            <v>415500</v>
          </cell>
          <cell r="C3531" t="str">
            <v>IP Ancillary ContraRev MC Trad</v>
          </cell>
          <cell r="D3531" t="str">
            <v>IPAnConMCT</v>
          </cell>
          <cell r="E3531">
            <v>367</v>
          </cell>
          <cell r="F3531" t="str">
            <v>A</v>
          </cell>
          <cell r="G3531" t="str">
            <v>R</v>
          </cell>
          <cell r="H3531" t="str">
            <v>N</v>
          </cell>
          <cell r="I3531" t="str">
            <v>NI</v>
          </cell>
          <cell r="J3531">
            <v>0</v>
          </cell>
          <cell r="K3531">
            <v>0</v>
          </cell>
          <cell r="L3531" t="str">
            <v>Inpatient Revenue</v>
          </cell>
          <cell r="M3531">
            <v>0</v>
          </cell>
          <cell r="N3531">
            <v>0</v>
          </cell>
          <cell r="O3531">
            <v>0</v>
          </cell>
          <cell r="P3531">
            <v>0</v>
          </cell>
          <cell r="Q3531">
            <v>0</v>
          </cell>
          <cell r="R3531">
            <v>0</v>
          </cell>
          <cell r="S3531">
            <v>0</v>
          </cell>
        </row>
        <row r="3532">
          <cell r="B3532">
            <v>415501</v>
          </cell>
          <cell r="C3532" t="str">
            <v>IP Ancillary Contra Rev MC Mgd</v>
          </cell>
          <cell r="D3532" t="str">
            <v>IPAnConMCm</v>
          </cell>
          <cell r="E3532">
            <v>368</v>
          </cell>
          <cell r="F3532" t="str">
            <v>I</v>
          </cell>
          <cell r="G3532" t="str">
            <v>R</v>
          </cell>
          <cell r="H3532" t="str">
            <v>N</v>
          </cell>
          <cell r="I3532" t="str">
            <v>NI</v>
          </cell>
          <cell r="J3532">
            <v>0</v>
          </cell>
          <cell r="K3532">
            <v>0</v>
          </cell>
          <cell r="L3532" t="str">
            <v>Inpatient Revenue</v>
          </cell>
          <cell r="M3532">
            <v>0</v>
          </cell>
          <cell r="N3532">
            <v>0</v>
          </cell>
          <cell r="O3532">
            <v>0</v>
          </cell>
          <cell r="P3532">
            <v>0</v>
          </cell>
          <cell r="Q3532">
            <v>0</v>
          </cell>
          <cell r="R3532">
            <v>0</v>
          </cell>
          <cell r="S3532">
            <v>0</v>
          </cell>
        </row>
        <row r="3533">
          <cell r="B3533">
            <v>415501</v>
          </cell>
          <cell r="C3533" t="str">
            <v>IP Ancillary Contra Rev MC Mgd</v>
          </cell>
          <cell r="D3533" t="str">
            <v>IPAnConMCm</v>
          </cell>
          <cell r="E3533">
            <v>367</v>
          </cell>
          <cell r="F3533" t="str">
            <v>A</v>
          </cell>
          <cell r="G3533" t="str">
            <v>R</v>
          </cell>
          <cell r="H3533" t="str">
            <v>N</v>
          </cell>
          <cell r="I3533" t="str">
            <v>NI</v>
          </cell>
          <cell r="J3533">
            <v>0</v>
          </cell>
          <cell r="K3533">
            <v>0</v>
          </cell>
          <cell r="L3533" t="str">
            <v>Inpatient Revenue</v>
          </cell>
          <cell r="M3533">
            <v>0</v>
          </cell>
          <cell r="N3533">
            <v>0</v>
          </cell>
          <cell r="O3533">
            <v>0</v>
          </cell>
          <cell r="P3533">
            <v>0</v>
          </cell>
          <cell r="Q3533">
            <v>0</v>
          </cell>
          <cell r="R3533">
            <v>0</v>
          </cell>
          <cell r="S3533">
            <v>0</v>
          </cell>
        </row>
        <row r="3534">
          <cell r="B3534">
            <v>415502</v>
          </cell>
          <cell r="C3534" t="str">
            <v>IP Ancillary ContraRev MA Trad</v>
          </cell>
          <cell r="D3534" t="str">
            <v>IPAnConMAT</v>
          </cell>
          <cell r="E3534">
            <v>368</v>
          </cell>
          <cell r="F3534" t="str">
            <v>I</v>
          </cell>
          <cell r="G3534" t="str">
            <v>R</v>
          </cell>
          <cell r="H3534" t="str">
            <v>N</v>
          </cell>
          <cell r="I3534" t="str">
            <v>NI</v>
          </cell>
          <cell r="J3534">
            <v>0</v>
          </cell>
          <cell r="K3534">
            <v>0</v>
          </cell>
          <cell r="L3534" t="str">
            <v>Inpatient Revenue</v>
          </cell>
          <cell r="M3534">
            <v>0</v>
          </cell>
          <cell r="N3534">
            <v>0</v>
          </cell>
          <cell r="O3534">
            <v>0</v>
          </cell>
          <cell r="P3534">
            <v>0</v>
          </cell>
          <cell r="Q3534">
            <v>0</v>
          </cell>
          <cell r="R3534">
            <v>0</v>
          </cell>
          <cell r="S3534">
            <v>0</v>
          </cell>
        </row>
        <row r="3535">
          <cell r="B3535">
            <v>415502</v>
          </cell>
          <cell r="C3535" t="str">
            <v>IP Ancillary ContraRev MA Trad</v>
          </cell>
          <cell r="D3535" t="str">
            <v>IPAnConMAT</v>
          </cell>
          <cell r="E3535">
            <v>367</v>
          </cell>
          <cell r="F3535" t="str">
            <v>A</v>
          </cell>
          <cell r="G3535" t="str">
            <v>R</v>
          </cell>
          <cell r="H3535" t="str">
            <v>N</v>
          </cell>
          <cell r="I3535" t="str">
            <v>NI</v>
          </cell>
          <cell r="J3535">
            <v>0</v>
          </cell>
          <cell r="K3535">
            <v>0</v>
          </cell>
          <cell r="L3535" t="str">
            <v>Inpatient Revenue</v>
          </cell>
          <cell r="M3535">
            <v>0</v>
          </cell>
          <cell r="N3535">
            <v>0</v>
          </cell>
          <cell r="O3535">
            <v>0</v>
          </cell>
          <cell r="P3535">
            <v>0</v>
          </cell>
          <cell r="Q3535">
            <v>0</v>
          </cell>
          <cell r="R3535">
            <v>0</v>
          </cell>
          <cell r="S3535">
            <v>0</v>
          </cell>
        </row>
        <row r="3536">
          <cell r="B3536">
            <v>415503</v>
          </cell>
          <cell r="C3536" t="str">
            <v>IP Ancillary Contra Rev MA Mgd</v>
          </cell>
          <cell r="D3536" t="str">
            <v>IPAnConMAm</v>
          </cell>
          <cell r="E3536">
            <v>41628</v>
          </cell>
          <cell r="F3536" t="str">
            <v>I</v>
          </cell>
          <cell r="G3536" t="str">
            <v>R</v>
          </cell>
          <cell r="H3536" t="str">
            <v>N</v>
          </cell>
          <cell r="I3536" t="str">
            <v>NI</v>
          </cell>
          <cell r="J3536">
            <v>0</v>
          </cell>
          <cell r="K3536">
            <v>0</v>
          </cell>
          <cell r="L3536" t="str">
            <v>Inpatient Revenue</v>
          </cell>
          <cell r="M3536">
            <v>0</v>
          </cell>
          <cell r="N3536">
            <v>0</v>
          </cell>
          <cell r="O3536">
            <v>0</v>
          </cell>
          <cell r="P3536">
            <v>0</v>
          </cell>
          <cell r="Q3536">
            <v>0</v>
          </cell>
          <cell r="R3536">
            <v>0</v>
          </cell>
          <cell r="S3536">
            <v>0</v>
          </cell>
        </row>
        <row r="3537">
          <cell r="B3537">
            <v>415503</v>
          </cell>
          <cell r="C3537" t="str">
            <v>IP Ancillary Contra Rev MA Mgd</v>
          </cell>
          <cell r="D3537" t="str">
            <v>IPAnConMAm</v>
          </cell>
          <cell r="E3537">
            <v>367</v>
          </cell>
          <cell r="F3537" t="str">
            <v>A</v>
          </cell>
          <cell r="G3537" t="str">
            <v>R</v>
          </cell>
          <cell r="H3537" t="str">
            <v>N</v>
          </cell>
          <cell r="I3537" t="str">
            <v>NI</v>
          </cell>
          <cell r="J3537">
            <v>0</v>
          </cell>
          <cell r="K3537">
            <v>0</v>
          </cell>
          <cell r="L3537" t="str">
            <v>Inpatient Revenue</v>
          </cell>
          <cell r="M3537">
            <v>0</v>
          </cell>
          <cell r="N3537">
            <v>0</v>
          </cell>
          <cell r="O3537">
            <v>0</v>
          </cell>
          <cell r="P3537">
            <v>0</v>
          </cell>
          <cell r="Q3537">
            <v>0</v>
          </cell>
          <cell r="R3537">
            <v>0</v>
          </cell>
          <cell r="S3537">
            <v>0</v>
          </cell>
        </row>
        <row r="3538">
          <cell r="B3538">
            <v>415504</v>
          </cell>
          <cell r="C3538" t="str">
            <v>IP Ancillary ContraRev MA Pend</v>
          </cell>
          <cell r="D3538" t="str">
            <v>IPAnConMAp</v>
          </cell>
          <cell r="E3538">
            <v>41628</v>
          </cell>
          <cell r="F3538" t="str">
            <v>I</v>
          </cell>
          <cell r="G3538" t="str">
            <v>R</v>
          </cell>
          <cell r="H3538" t="str">
            <v>N</v>
          </cell>
          <cell r="I3538" t="str">
            <v>NI</v>
          </cell>
          <cell r="J3538">
            <v>0</v>
          </cell>
          <cell r="K3538">
            <v>0</v>
          </cell>
          <cell r="L3538" t="str">
            <v>Inpatient Revenue</v>
          </cell>
          <cell r="M3538">
            <v>0</v>
          </cell>
          <cell r="N3538">
            <v>0</v>
          </cell>
          <cell r="O3538">
            <v>0</v>
          </cell>
          <cell r="P3538">
            <v>0</v>
          </cell>
          <cell r="Q3538">
            <v>0</v>
          </cell>
          <cell r="R3538">
            <v>0</v>
          </cell>
          <cell r="S3538">
            <v>0</v>
          </cell>
        </row>
        <row r="3539">
          <cell r="B3539">
            <v>415504</v>
          </cell>
          <cell r="C3539" t="str">
            <v>IP Ancillary ContraRev MA Pend</v>
          </cell>
          <cell r="D3539" t="str">
            <v>IPAnConMAp</v>
          </cell>
          <cell r="E3539">
            <v>367</v>
          </cell>
          <cell r="F3539" t="str">
            <v>A</v>
          </cell>
          <cell r="G3539" t="str">
            <v>R</v>
          </cell>
          <cell r="H3539" t="str">
            <v>N</v>
          </cell>
          <cell r="I3539" t="str">
            <v>NI</v>
          </cell>
          <cell r="J3539">
            <v>0</v>
          </cell>
          <cell r="K3539">
            <v>0</v>
          </cell>
          <cell r="L3539" t="str">
            <v>Inpatient Revenue</v>
          </cell>
          <cell r="M3539">
            <v>0</v>
          </cell>
          <cell r="N3539">
            <v>0</v>
          </cell>
          <cell r="O3539">
            <v>0</v>
          </cell>
          <cell r="P3539">
            <v>0</v>
          </cell>
          <cell r="Q3539">
            <v>0</v>
          </cell>
          <cell r="R3539">
            <v>0</v>
          </cell>
          <cell r="S3539">
            <v>0</v>
          </cell>
        </row>
        <row r="3540">
          <cell r="B3540">
            <v>415505</v>
          </cell>
          <cell r="C3540" t="str">
            <v>IP Ancillary Contra Rev MC Mgd</v>
          </cell>
          <cell r="D3540" t="str">
            <v>IPAnConMCm</v>
          </cell>
          <cell r="E3540">
            <v>369</v>
          </cell>
          <cell r="F3540" t="str">
            <v>A</v>
          </cell>
          <cell r="G3540" t="str">
            <v>R</v>
          </cell>
          <cell r="H3540" t="str">
            <v>N</v>
          </cell>
          <cell r="I3540" t="str">
            <v>NI</v>
          </cell>
          <cell r="J3540">
            <v>0</v>
          </cell>
          <cell r="K3540">
            <v>0</v>
          </cell>
          <cell r="L3540" t="str">
            <v>Inpatient Revenue</v>
          </cell>
          <cell r="M3540">
            <v>0</v>
          </cell>
          <cell r="N3540">
            <v>0</v>
          </cell>
          <cell r="O3540">
            <v>0</v>
          </cell>
          <cell r="P3540">
            <v>0</v>
          </cell>
          <cell r="Q3540">
            <v>0</v>
          </cell>
          <cell r="R3540">
            <v>0</v>
          </cell>
          <cell r="S3540">
            <v>0</v>
          </cell>
        </row>
        <row r="3541">
          <cell r="B3541">
            <v>415505</v>
          </cell>
          <cell r="C3541" t="str">
            <v>IP Ancillary ContraRev HMO PPO</v>
          </cell>
          <cell r="D3541" t="str">
            <v>IPAnConHP</v>
          </cell>
          <cell r="E3541">
            <v>368</v>
          </cell>
          <cell r="F3541" t="str">
            <v>I</v>
          </cell>
          <cell r="G3541" t="str">
            <v>R</v>
          </cell>
          <cell r="H3541" t="str">
            <v>N</v>
          </cell>
          <cell r="I3541" t="str">
            <v>NI</v>
          </cell>
          <cell r="J3541">
            <v>0</v>
          </cell>
          <cell r="K3541">
            <v>0</v>
          </cell>
          <cell r="L3541" t="str">
            <v>Inpatient Revenue</v>
          </cell>
          <cell r="M3541">
            <v>0</v>
          </cell>
          <cell r="N3541">
            <v>0</v>
          </cell>
          <cell r="O3541">
            <v>0</v>
          </cell>
          <cell r="P3541">
            <v>0</v>
          </cell>
          <cell r="Q3541">
            <v>0</v>
          </cell>
          <cell r="R3541">
            <v>0</v>
          </cell>
          <cell r="S3541">
            <v>0</v>
          </cell>
        </row>
        <row r="3542">
          <cell r="B3542">
            <v>415505</v>
          </cell>
          <cell r="C3542" t="str">
            <v>IP Ancillary ContraRev HMO PPO</v>
          </cell>
          <cell r="D3542" t="str">
            <v>IPAnConHP</v>
          </cell>
          <cell r="E3542">
            <v>367</v>
          </cell>
          <cell r="F3542" t="str">
            <v>A</v>
          </cell>
          <cell r="G3542" t="str">
            <v>R</v>
          </cell>
          <cell r="H3542" t="str">
            <v>N</v>
          </cell>
          <cell r="I3542" t="str">
            <v>NI</v>
          </cell>
          <cell r="J3542">
            <v>0</v>
          </cell>
          <cell r="K3542">
            <v>0</v>
          </cell>
          <cell r="L3542" t="str">
            <v>Inpatient Revenue</v>
          </cell>
          <cell r="M3542">
            <v>0</v>
          </cell>
          <cell r="N3542">
            <v>0</v>
          </cell>
          <cell r="O3542">
            <v>0</v>
          </cell>
          <cell r="P3542">
            <v>0</v>
          </cell>
          <cell r="Q3542">
            <v>0</v>
          </cell>
          <cell r="R3542">
            <v>0</v>
          </cell>
          <cell r="S3542">
            <v>0</v>
          </cell>
        </row>
        <row r="3543">
          <cell r="B3543">
            <v>415506</v>
          </cell>
          <cell r="C3543" t="str">
            <v>IP Ancillary ContraRev BC Trad</v>
          </cell>
          <cell r="D3543" t="str">
            <v>IPAnConBCt</v>
          </cell>
          <cell r="E3543">
            <v>368</v>
          </cell>
          <cell r="F3543" t="str">
            <v>I</v>
          </cell>
          <cell r="G3543" t="str">
            <v>R</v>
          </cell>
          <cell r="H3543" t="str">
            <v>N</v>
          </cell>
          <cell r="I3543" t="str">
            <v>NI</v>
          </cell>
          <cell r="J3543">
            <v>0</v>
          </cell>
          <cell r="K3543">
            <v>0</v>
          </cell>
          <cell r="L3543" t="str">
            <v>Inpatient Revenue</v>
          </cell>
          <cell r="M3543">
            <v>0</v>
          </cell>
          <cell r="N3543">
            <v>0</v>
          </cell>
          <cell r="O3543">
            <v>0</v>
          </cell>
          <cell r="P3543">
            <v>0</v>
          </cell>
          <cell r="Q3543">
            <v>0</v>
          </cell>
          <cell r="R3543">
            <v>0</v>
          </cell>
          <cell r="S3543">
            <v>0</v>
          </cell>
        </row>
        <row r="3544">
          <cell r="B3544">
            <v>415506</v>
          </cell>
          <cell r="C3544" t="str">
            <v>IP Ancillary ContraRev BC Trad</v>
          </cell>
          <cell r="D3544" t="str">
            <v>IPAnConBCt</v>
          </cell>
          <cell r="E3544">
            <v>367</v>
          </cell>
          <cell r="F3544" t="str">
            <v>A</v>
          </cell>
          <cell r="G3544" t="str">
            <v>R</v>
          </cell>
          <cell r="H3544" t="str">
            <v>N</v>
          </cell>
          <cell r="I3544" t="str">
            <v>NI</v>
          </cell>
          <cell r="J3544">
            <v>0</v>
          </cell>
          <cell r="K3544">
            <v>0</v>
          </cell>
          <cell r="L3544" t="str">
            <v>Inpatient Revenue</v>
          </cell>
          <cell r="M3544">
            <v>0</v>
          </cell>
          <cell r="N3544">
            <v>0</v>
          </cell>
          <cell r="O3544">
            <v>0</v>
          </cell>
          <cell r="P3544">
            <v>0</v>
          </cell>
          <cell r="Q3544">
            <v>0</v>
          </cell>
          <cell r="R3544">
            <v>0</v>
          </cell>
          <cell r="S3544">
            <v>0</v>
          </cell>
        </row>
        <row r="3545">
          <cell r="B3545">
            <v>415507</v>
          </cell>
          <cell r="C3545" t="str">
            <v>IP Ancillary Contra Rev BC HMO</v>
          </cell>
          <cell r="D3545" t="str">
            <v>IPAnConBCh</v>
          </cell>
          <cell r="E3545">
            <v>368</v>
          </cell>
          <cell r="F3545" t="str">
            <v>I</v>
          </cell>
          <cell r="G3545" t="str">
            <v>R</v>
          </cell>
          <cell r="H3545" t="str">
            <v>N</v>
          </cell>
          <cell r="I3545" t="str">
            <v>NI</v>
          </cell>
          <cell r="J3545">
            <v>0</v>
          </cell>
          <cell r="K3545">
            <v>0</v>
          </cell>
          <cell r="L3545" t="str">
            <v>Inpatient Revenue</v>
          </cell>
          <cell r="M3545">
            <v>0</v>
          </cell>
          <cell r="N3545">
            <v>0</v>
          </cell>
          <cell r="O3545">
            <v>0</v>
          </cell>
          <cell r="P3545">
            <v>0</v>
          </cell>
          <cell r="Q3545">
            <v>0</v>
          </cell>
          <cell r="R3545">
            <v>0</v>
          </cell>
          <cell r="S3545">
            <v>0</v>
          </cell>
        </row>
        <row r="3546">
          <cell r="B3546">
            <v>415507</v>
          </cell>
          <cell r="C3546" t="str">
            <v>IP Ancillary Contra Rev BC HMO</v>
          </cell>
          <cell r="D3546" t="str">
            <v>IPAnConBCh</v>
          </cell>
          <cell r="E3546">
            <v>367</v>
          </cell>
          <cell r="F3546" t="str">
            <v>A</v>
          </cell>
          <cell r="G3546" t="str">
            <v>R</v>
          </cell>
          <cell r="H3546" t="str">
            <v>N</v>
          </cell>
          <cell r="I3546" t="str">
            <v>NI</v>
          </cell>
          <cell r="J3546">
            <v>0</v>
          </cell>
          <cell r="K3546">
            <v>0</v>
          </cell>
          <cell r="L3546" t="str">
            <v>Inpatient Revenue</v>
          </cell>
          <cell r="M3546">
            <v>0</v>
          </cell>
          <cell r="N3546">
            <v>0</v>
          </cell>
          <cell r="O3546">
            <v>0</v>
          </cell>
          <cell r="P3546">
            <v>0</v>
          </cell>
          <cell r="Q3546">
            <v>0</v>
          </cell>
          <cell r="R3546">
            <v>0</v>
          </cell>
          <cell r="S3546">
            <v>0</v>
          </cell>
        </row>
        <row r="3547">
          <cell r="B3547">
            <v>415508</v>
          </cell>
          <cell r="C3547" t="str">
            <v>IP Ancillary Contra Rev BC PPO</v>
          </cell>
          <cell r="D3547" t="str">
            <v>IPAnConBCp</v>
          </cell>
          <cell r="E3547">
            <v>368</v>
          </cell>
          <cell r="F3547" t="str">
            <v>I</v>
          </cell>
          <cell r="G3547" t="str">
            <v>R</v>
          </cell>
          <cell r="H3547" t="str">
            <v>N</v>
          </cell>
          <cell r="I3547" t="str">
            <v>NI</v>
          </cell>
          <cell r="J3547">
            <v>0</v>
          </cell>
          <cell r="K3547">
            <v>0</v>
          </cell>
          <cell r="L3547" t="str">
            <v>Inpatient Revenue</v>
          </cell>
          <cell r="M3547">
            <v>0</v>
          </cell>
          <cell r="N3547">
            <v>0</v>
          </cell>
          <cell r="O3547">
            <v>0</v>
          </cell>
          <cell r="P3547">
            <v>0</v>
          </cell>
          <cell r="Q3547">
            <v>0</v>
          </cell>
          <cell r="R3547">
            <v>0</v>
          </cell>
          <cell r="S3547">
            <v>0</v>
          </cell>
        </row>
        <row r="3548">
          <cell r="B3548">
            <v>415508</v>
          </cell>
          <cell r="C3548" t="str">
            <v>IP Ancillary Contra Rev BC PPO</v>
          </cell>
          <cell r="D3548" t="str">
            <v>IPAnConBCp</v>
          </cell>
          <cell r="E3548">
            <v>367</v>
          </cell>
          <cell r="F3548" t="str">
            <v>A</v>
          </cell>
          <cell r="G3548" t="str">
            <v>R</v>
          </cell>
          <cell r="H3548" t="str">
            <v>N</v>
          </cell>
          <cell r="I3548" t="str">
            <v>NI</v>
          </cell>
          <cell r="J3548">
            <v>0</v>
          </cell>
          <cell r="K3548">
            <v>0</v>
          </cell>
          <cell r="L3548" t="str">
            <v>Inpatient Revenue</v>
          </cell>
          <cell r="M3548">
            <v>0</v>
          </cell>
          <cell r="N3548">
            <v>0</v>
          </cell>
          <cell r="O3548">
            <v>0</v>
          </cell>
          <cell r="P3548">
            <v>0</v>
          </cell>
          <cell r="Q3548">
            <v>0</v>
          </cell>
          <cell r="R3548">
            <v>0</v>
          </cell>
          <cell r="S3548">
            <v>0</v>
          </cell>
        </row>
        <row r="3549">
          <cell r="B3549">
            <v>415509</v>
          </cell>
          <cell r="C3549" t="str">
            <v>IP Ancillary ContraRev Commcl</v>
          </cell>
          <cell r="D3549" t="str">
            <v>IPAnConCom</v>
          </cell>
          <cell r="E3549">
            <v>368</v>
          </cell>
          <cell r="F3549" t="str">
            <v>I</v>
          </cell>
          <cell r="G3549" t="str">
            <v>R</v>
          </cell>
          <cell r="H3549" t="str">
            <v>N</v>
          </cell>
          <cell r="I3549" t="str">
            <v>NI</v>
          </cell>
          <cell r="J3549">
            <v>0</v>
          </cell>
          <cell r="K3549">
            <v>0</v>
          </cell>
          <cell r="L3549" t="str">
            <v>Inpatient Revenue</v>
          </cell>
          <cell r="M3549">
            <v>0</v>
          </cell>
          <cell r="N3549">
            <v>0</v>
          </cell>
          <cell r="O3549">
            <v>0</v>
          </cell>
          <cell r="P3549">
            <v>0</v>
          </cell>
          <cell r="Q3549">
            <v>0</v>
          </cell>
          <cell r="R3549">
            <v>0</v>
          </cell>
          <cell r="S3549">
            <v>0</v>
          </cell>
        </row>
        <row r="3550">
          <cell r="B3550">
            <v>415509</v>
          </cell>
          <cell r="C3550" t="str">
            <v>IP Ancillary ContraRev Commcl</v>
          </cell>
          <cell r="D3550" t="str">
            <v>IPAnConCom</v>
          </cell>
          <cell r="E3550">
            <v>367</v>
          </cell>
          <cell r="F3550" t="str">
            <v>A</v>
          </cell>
          <cell r="G3550" t="str">
            <v>R</v>
          </cell>
          <cell r="H3550" t="str">
            <v>N</v>
          </cell>
          <cell r="I3550" t="str">
            <v>NI</v>
          </cell>
          <cell r="J3550">
            <v>0</v>
          </cell>
          <cell r="K3550">
            <v>0</v>
          </cell>
          <cell r="L3550" t="str">
            <v>Inpatient Revenue</v>
          </cell>
          <cell r="M3550">
            <v>0</v>
          </cell>
          <cell r="N3550">
            <v>0</v>
          </cell>
          <cell r="O3550">
            <v>0</v>
          </cell>
          <cell r="P3550">
            <v>0</v>
          </cell>
          <cell r="Q3550">
            <v>0</v>
          </cell>
          <cell r="R3550">
            <v>0</v>
          </cell>
          <cell r="S3550">
            <v>0</v>
          </cell>
        </row>
        <row r="3551">
          <cell r="B3551">
            <v>415510</v>
          </cell>
          <cell r="C3551" t="str">
            <v>IP Ancillary ContraRev MA Trad</v>
          </cell>
          <cell r="D3551" t="str">
            <v>IPAnConMAT</v>
          </cell>
          <cell r="E3551">
            <v>369</v>
          </cell>
          <cell r="F3551" t="str">
            <v>A</v>
          </cell>
          <cell r="G3551" t="str">
            <v>R</v>
          </cell>
          <cell r="H3551" t="str">
            <v>N</v>
          </cell>
          <cell r="I3551" t="str">
            <v>NI</v>
          </cell>
          <cell r="J3551">
            <v>0</v>
          </cell>
          <cell r="K3551">
            <v>0</v>
          </cell>
          <cell r="L3551" t="str">
            <v>Inpatient Revenue</v>
          </cell>
          <cell r="M3551">
            <v>0</v>
          </cell>
          <cell r="N3551">
            <v>0</v>
          </cell>
          <cell r="O3551">
            <v>0</v>
          </cell>
          <cell r="P3551">
            <v>0</v>
          </cell>
          <cell r="Q3551">
            <v>0</v>
          </cell>
          <cell r="R3551">
            <v>0</v>
          </cell>
          <cell r="S3551">
            <v>0</v>
          </cell>
        </row>
        <row r="3552">
          <cell r="B3552">
            <v>415510</v>
          </cell>
          <cell r="C3552" t="str">
            <v>IP Ancillary ContraRev CommMgd</v>
          </cell>
          <cell r="D3552" t="str">
            <v>IPAnConCmM</v>
          </cell>
          <cell r="E3552">
            <v>368</v>
          </cell>
          <cell r="F3552" t="str">
            <v>I</v>
          </cell>
          <cell r="G3552" t="str">
            <v>R</v>
          </cell>
          <cell r="H3552" t="str">
            <v>N</v>
          </cell>
          <cell r="I3552" t="str">
            <v>NI</v>
          </cell>
          <cell r="J3552">
            <v>0</v>
          </cell>
          <cell r="K3552">
            <v>0</v>
          </cell>
          <cell r="L3552" t="str">
            <v>Inpatient Revenue</v>
          </cell>
          <cell r="M3552">
            <v>0</v>
          </cell>
          <cell r="N3552">
            <v>0</v>
          </cell>
          <cell r="O3552">
            <v>0</v>
          </cell>
          <cell r="P3552">
            <v>0</v>
          </cell>
          <cell r="Q3552">
            <v>0</v>
          </cell>
          <cell r="R3552">
            <v>0</v>
          </cell>
          <cell r="S3552">
            <v>0</v>
          </cell>
        </row>
        <row r="3553">
          <cell r="B3553">
            <v>415510</v>
          </cell>
          <cell r="C3553" t="str">
            <v>IP Ancillary ContraRev CommMgd</v>
          </cell>
          <cell r="D3553" t="str">
            <v>IPAnConCmM</v>
          </cell>
          <cell r="E3553">
            <v>367</v>
          </cell>
          <cell r="F3553" t="str">
            <v>A</v>
          </cell>
          <cell r="G3553" t="str">
            <v>R</v>
          </cell>
          <cell r="H3553" t="str">
            <v>N</v>
          </cell>
          <cell r="I3553" t="str">
            <v>NI</v>
          </cell>
          <cell r="J3553">
            <v>0</v>
          </cell>
          <cell r="K3553">
            <v>0</v>
          </cell>
          <cell r="L3553" t="str">
            <v>Inpatient Revenue</v>
          </cell>
          <cell r="M3553">
            <v>0</v>
          </cell>
          <cell r="N3553">
            <v>0</v>
          </cell>
          <cell r="O3553">
            <v>0</v>
          </cell>
          <cell r="P3553">
            <v>0</v>
          </cell>
          <cell r="Q3553">
            <v>0</v>
          </cell>
          <cell r="R3553">
            <v>0</v>
          </cell>
          <cell r="S3553">
            <v>0</v>
          </cell>
        </row>
        <row r="3554">
          <cell r="B3554">
            <v>415511</v>
          </cell>
          <cell r="C3554" t="str">
            <v>IP AncillaryContraRev CharPend</v>
          </cell>
          <cell r="D3554" t="str">
            <v>IPAnConCHp</v>
          </cell>
          <cell r="E3554">
            <v>368</v>
          </cell>
          <cell r="F3554" t="str">
            <v>I</v>
          </cell>
          <cell r="G3554" t="str">
            <v>R</v>
          </cell>
          <cell r="H3554" t="str">
            <v>N</v>
          </cell>
          <cell r="I3554" t="str">
            <v>NI</v>
          </cell>
          <cell r="J3554">
            <v>0</v>
          </cell>
          <cell r="K3554">
            <v>0</v>
          </cell>
          <cell r="L3554" t="str">
            <v>Inpatient Revenue</v>
          </cell>
          <cell r="M3554">
            <v>0</v>
          </cell>
          <cell r="N3554">
            <v>0</v>
          </cell>
          <cell r="O3554">
            <v>0</v>
          </cell>
          <cell r="P3554">
            <v>0</v>
          </cell>
          <cell r="Q3554">
            <v>0</v>
          </cell>
          <cell r="R3554">
            <v>0</v>
          </cell>
          <cell r="S3554">
            <v>0</v>
          </cell>
        </row>
        <row r="3555">
          <cell r="B3555">
            <v>415511</v>
          </cell>
          <cell r="C3555" t="str">
            <v>IP AncillaryContraRev CharPend</v>
          </cell>
          <cell r="D3555" t="str">
            <v>IPAnConCHp</v>
          </cell>
          <cell r="E3555">
            <v>367</v>
          </cell>
          <cell r="F3555" t="str">
            <v>A</v>
          </cell>
          <cell r="G3555" t="str">
            <v>R</v>
          </cell>
          <cell r="H3555" t="str">
            <v>N</v>
          </cell>
          <cell r="I3555" t="str">
            <v>NI</v>
          </cell>
          <cell r="J3555">
            <v>0</v>
          </cell>
          <cell r="K3555">
            <v>0</v>
          </cell>
          <cell r="L3555" t="str">
            <v>Inpatient Revenue</v>
          </cell>
          <cell r="M3555">
            <v>0</v>
          </cell>
          <cell r="N3555">
            <v>0</v>
          </cell>
          <cell r="O3555">
            <v>0</v>
          </cell>
          <cell r="P3555">
            <v>0</v>
          </cell>
          <cell r="Q3555">
            <v>0</v>
          </cell>
          <cell r="R3555">
            <v>0</v>
          </cell>
          <cell r="S3555">
            <v>0</v>
          </cell>
        </row>
        <row r="3556">
          <cell r="B3556">
            <v>415512</v>
          </cell>
          <cell r="C3556" t="str">
            <v>IP AncillaryContraRev SelfPay1</v>
          </cell>
          <cell r="D3556" t="str">
            <v>IPAnConSP1</v>
          </cell>
          <cell r="E3556">
            <v>368</v>
          </cell>
          <cell r="F3556" t="str">
            <v>I</v>
          </cell>
          <cell r="G3556" t="str">
            <v>R</v>
          </cell>
          <cell r="H3556" t="str">
            <v>N</v>
          </cell>
          <cell r="I3556" t="str">
            <v>NI</v>
          </cell>
          <cell r="J3556">
            <v>0</v>
          </cell>
          <cell r="K3556">
            <v>0</v>
          </cell>
          <cell r="L3556" t="str">
            <v>Inpatient Revenue</v>
          </cell>
          <cell r="M3556">
            <v>0</v>
          </cell>
          <cell r="N3556">
            <v>0</v>
          </cell>
          <cell r="O3556">
            <v>0</v>
          </cell>
          <cell r="P3556">
            <v>0</v>
          </cell>
          <cell r="Q3556">
            <v>0</v>
          </cell>
          <cell r="R3556">
            <v>0</v>
          </cell>
          <cell r="S3556">
            <v>0</v>
          </cell>
        </row>
        <row r="3557">
          <cell r="B3557">
            <v>415512</v>
          </cell>
          <cell r="C3557" t="str">
            <v>IP AncillaryContraRev SelfPay1</v>
          </cell>
          <cell r="D3557" t="str">
            <v>IPAnConSP1</v>
          </cell>
          <cell r="E3557">
            <v>367</v>
          </cell>
          <cell r="F3557" t="str">
            <v>A</v>
          </cell>
          <cell r="G3557" t="str">
            <v>R</v>
          </cell>
          <cell r="H3557" t="str">
            <v>N</v>
          </cell>
          <cell r="I3557" t="str">
            <v>NI</v>
          </cell>
          <cell r="J3557">
            <v>0</v>
          </cell>
          <cell r="K3557">
            <v>0</v>
          </cell>
          <cell r="L3557" t="str">
            <v>Inpatient Revenue</v>
          </cell>
          <cell r="M3557">
            <v>0</v>
          </cell>
          <cell r="N3557">
            <v>0</v>
          </cell>
          <cell r="O3557">
            <v>0</v>
          </cell>
          <cell r="P3557">
            <v>0</v>
          </cell>
          <cell r="Q3557">
            <v>0</v>
          </cell>
          <cell r="R3557">
            <v>0</v>
          </cell>
          <cell r="S3557">
            <v>0</v>
          </cell>
        </row>
        <row r="3558">
          <cell r="B3558">
            <v>415513</v>
          </cell>
          <cell r="C3558" t="str">
            <v>IP AncillaryContraRev SelfPay2</v>
          </cell>
          <cell r="D3558" t="str">
            <v>IPAnConSP2</v>
          </cell>
          <cell r="E3558">
            <v>368</v>
          </cell>
          <cell r="F3558" t="str">
            <v>I</v>
          </cell>
          <cell r="G3558" t="str">
            <v>R</v>
          </cell>
          <cell r="H3558" t="str">
            <v>N</v>
          </cell>
          <cell r="I3558" t="str">
            <v>NI</v>
          </cell>
          <cell r="J3558">
            <v>0</v>
          </cell>
          <cell r="K3558">
            <v>0</v>
          </cell>
          <cell r="L3558" t="str">
            <v>Inpatient Revenue</v>
          </cell>
          <cell r="M3558">
            <v>0</v>
          </cell>
          <cell r="N3558">
            <v>0</v>
          </cell>
          <cell r="O3558">
            <v>0</v>
          </cell>
          <cell r="P3558">
            <v>0</v>
          </cell>
          <cell r="Q3558">
            <v>0</v>
          </cell>
          <cell r="R3558">
            <v>0</v>
          </cell>
          <cell r="S3558">
            <v>0</v>
          </cell>
        </row>
        <row r="3559">
          <cell r="B3559">
            <v>415513</v>
          </cell>
          <cell r="C3559" t="str">
            <v>IP AncillaryContraRev SelfPay2</v>
          </cell>
          <cell r="D3559" t="str">
            <v>IPAnConSP2</v>
          </cell>
          <cell r="E3559">
            <v>367</v>
          </cell>
          <cell r="F3559" t="str">
            <v>A</v>
          </cell>
          <cell r="G3559" t="str">
            <v>R</v>
          </cell>
          <cell r="H3559" t="str">
            <v>N</v>
          </cell>
          <cell r="I3559" t="str">
            <v>NI</v>
          </cell>
          <cell r="J3559">
            <v>0</v>
          </cell>
          <cell r="K3559">
            <v>0</v>
          </cell>
          <cell r="L3559" t="str">
            <v>Inpatient Revenue</v>
          </cell>
          <cell r="M3559">
            <v>0</v>
          </cell>
          <cell r="N3559">
            <v>0</v>
          </cell>
          <cell r="O3559">
            <v>0</v>
          </cell>
          <cell r="P3559">
            <v>0</v>
          </cell>
          <cell r="Q3559">
            <v>0</v>
          </cell>
          <cell r="R3559">
            <v>0</v>
          </cell>
          <cell r="S3559">
            <v>0</v>
          </cell>
        </row>
        <row r="3560">
          <cell r="B3560">
            <v>415514</v>
          </cell>
          <cell r="C3560" t="str">
            <v>IP AncillaryContraRev Cap Risk</v>
          </cell>
          <cell r="D3560" t="str">
            <v>IPAnConCpR</v>
          </cell>
          <cell r="E3560">
            <v>368</v>
          </cell>
          <cell r="F3560" t="str">
            <v>I</v>
          </cell>
          <cell r="G3560" t="str">
            <v>R</v>
          </cell>
          <cell r="H3560" t="str">
            <v>N</v>
          </cell>
          <cell r="I3560" t="str">
            <v>NI</v>
          </cell>
          <cell r="J3560">
            <v>0</v>
          </cell>
          <cell r="K3560">
            <v>0</v>
          </cell>
          <cell r="L3560" t="str">
            <v>Inpatient Revenue</v>
          </cell>
          <cell r="M3560">
            <v>0</v>
          </cell>
          <cell r="N3560">
            <v>0</v>
          </cell>
          <cell r="O3560">
            <v>0</v>
          </cell>
          <cell r="P3560">
            <v>0</v>
          </cell>
          <cell r="Q3560">
            <v>0</v>
          </cell>
          <cell r="R3560">
            <v>0</v>
          </cell>
          <cell r="S3560">
            <v>0</v>
          </cell>
        </row>
        <row r="3561">
          <cell r="B3561">
            <v>415514</v>
          </cell>
          <cell r="C3561" t="str">
            <v>IP AncillaryContraRev Cap Risk</v>
          </cell>
          <cell r="D3561" t="str">
            <v>IPAnConCpR</v>
          </cell>
          <cell r="E3561">
            <v>367</v>
          </cell>
          <cell r="F3561" t="str">
            <v>A</v>
          </cell>
          <cell r="G3561" t="str">
            <v>R</v>
          </cell>
          <cell r="H3561" t="str">
            <v>N</v>
          </cell>
          <cell r="I3561" t="str">
            <v>NI</v>
          </cell>
          <cell r="J3561">
            <v>0</v>
          </cell>
          <cell r="K3561">
            <v>0</v>
          </cell>
          <cell r="L3561" t="str">
            <v>Inpatient Revenue</v>
          </cell>
          <cell r="M3561">
            <v>0</v>
          </cell>
          <cell r="N3561">
            <v>0</v>
          </cell>
          <cell r="O3561">
            <v>0</v>
          </cell>
          <cell r="P3561">
            <v>0</v>
          </cell>
          <cell r="Q3561">
            <v>0</v>
          </cell>
          <cell r="R3561">
            <v>0</v>
          </cell>
          <cell r="S3561">
            <v>0</v>
          </cell>
        </row>
        <row r="3562">
          <cell r="B3562">
            <v>415515</v>
          </cell>
          <cell r="C3562" t="str">
            <v>IP Ancillary Contra Rev MA Mgd</v>
          </cell>
          <cell r="D3562" t="str">
            <v>IPAnConMAm</v>
          </cell>
          <cell r="E3562">
            <v>369</v>
          </cell>
          <cell r="F3562" t="str">
            <v>A</v>
          </cell>
          <cell r="G3562" t="str">
            <v>R</v>
          </cell>
          <cell r="H3562" t="str">
            <v>N</v>
          </cell>
          <cell r="I3562" t="str">
            <v>NI</v>
          </cell>
          <cell r="J3562">
            <v>0</v>
          </cell>
          <cell r="K3562">
            <v>0</v>
          </cell>
          <cell r="L3562" t="str">
            <v>Inpatient Revenue</v>
          </cell>
          <cell r="M3562">
            <v>0</v>
          </cell>
          <cell r="N3562">
            <v>0</v>
          </cell>
          <cell r="O3562">
            <v>0</v>
          </cell>
          <cell r="P3562">
            <v>0</v>
          </cell>
          <cell r="Q3562">
            <v>0</v>
          </cell>
          <cell r="R3562">
            <v>0</v>
          </cell>
          <cell r="S3562">
            <v>0</v>
          </cell>
        </row>
        <row r="3563">
          <cell r="B3563">
            <v>415515</v>
          </cell>
          <cell r="C3563" t="str">
            <v>IP Ancillary ContraRev Charity</v>
          </cell>
          <cell r="D3563" t="str">
            <v>IPAnConCHR</v>
          </cell>
          <cell r="E3563">
            <v>368</v>
          </cell>
          <cell r="F3563" t="str">
            <v>I</v>
          </cell>
          <cell r="G3563" t="str">
            <v>R</v>
          </cell>
          <cell r="H3563" t="str">
            <v>N</v>
          </cell>
          <cell r="I3563" t="str">
            <v>NI</v>
          </cell>
          <cell r="J3563">
            <v>0</v>
          </cell>
          <cell r="K3563">
            <v>0</v>
          </cell>
          <cell r="L3563" t="str">
            <v>Inpatient Revenue</v>
          </cell>
          <cell r="M3563">
            <v>0</v>
          </cell>
          <cell r="N3563">
            <v>0</v>
          </cell>
          <cell r="O3563">
            <v>0</v>
          </cell>
          <cell r="P3563">
            <v>0</v>
          </cell>
          <cell r="Q3563">
            <v>0</v>
          </cell>
          <cell r="R3563">
            <v>0</v>
          </cell>
          <cell r="S3563">
            <v>0</v>
          </cell>
        </row>
        <row r="3564">
          <cell r="B3564">
            <v>415515</v>
          </cell>
          <cell r="C3564" t="str">
            <v>IP Ancillary ContraRev Charity</v>
          </cell>
          <cell r="D3564" t="str">
            <v>IPAnConCHR</v>
          </cell>
          <cell r="E3564">
            <v>367</v>
          </cell>
          <cell r="F3564" t="str">
            <v>A</v>
          </cell>
          <cell r="G3564" t="str">
            <v>R</v>
          </cell>
          <cell r="H3564" t="str">
            <v>N</v>
          </cell>
          <cell r="I3564" t="str">
            <v>NI</v>
          </cell>
          <cell r="J3564">
            <v>0</v>
          </cell>
          <cell r="K3564">
            <v>0</v>
          </cell>
          <cell r="L3564" t="str">
            <v>Inpatient Revenue</v>
          </cell>
          <cell r="M3564">
            <v>0</v>
          </cell>
          <cell r="N3564">
            <v>0</v>
          </cell>
          <cell r="O3564">
            <v>0</v>
          </cell>
          <cell r="P3564">
            <v>0</v>
          </cell>
          <cell r="Q3564">
            <v>0</v>
          </cell>
          <cell r="R3564">
            <v>0</v>
          </cell>
          <cell r="S3564">
            <v>0</v>
          </cell>
        </row>
        <row r="3565">
          <cell r="B3565">
            <v>415516</v>
          </cell>
          <cell r="C3565" t="str">
            <v>IP Ancillary ContraRev MA Pend</v>
          </cell>
          <cell r="D3565" t="str">
            <v>IPAnConMAp</v>
          </cell>
          <cell r="E3565">
            <v>369</v>
          </cell>
          <cell r="F3565" t="str">
            <v>A</v>
          </cell>
          <cell r="G3565" t="str">
            <v>R</v>
          </cell>
          <cell r="H3565" t="str">
            <v>N</v>
          </cell>
          <cell r="I3565" t="str">
            <v>NI</v>
          </cell>
          <cell r="J3565">
            <v>0</v>
          </cell>
          <cell r="K3565">
            <v>0</v>
          </cell>
          <cell r="L3565" t="str">
            <v>Inpatient Revenue</v>
          </cell>
          <cell r="M3565">
            <v>0</v>
          </cell>
          <cell r="N3565">
            <v>0</v>
          </cell>
          <cell r="O3565">
            <v>0</v>
          </cell>
          <cell r="P3565">
            <v>0</v>
          </cell>
          <cell r="Q3565">
            <v>0</v>
          </cell>
          <cell r="R3565">
            <v>0</v>
          </cell>
          <cell r="S3565">
            <v>0</v>
          </cell>
        </row>
        <row r="3566">
          <cell r="B3566">
            <v>415516</v>
          </cell>
          <cell r="C3566" t="str">
            <v>IP Ancillary Contra Rev Other</v>
          </cell>
          <cell r="D3566" t="str">
            <v>IPAnConOth</v>
          </cell>
          <cell r="E3566">
            <v>368</v>
          </cell>
          <cell r="F3566" t="str">
            <v>I</v>
          </cell>
          <cell r="G3566" t="str">
            <v>R</v>
          </cell>
          <cell r="H3566" t="str">
            <v>N</v>
          </cell>
          <cell r="I3566" t="str">
            <v>NI</v>
          </cell>
          <cell r="J3566">
            <v>0</v>
          </cell>
          <cell r="K3566">
            <v>0</v>
          </cell>
          <cell r="L3566" t="str">
            <v>Inpatient Revenue</v>
          </cell>
          <cell r="M3566">
            <v>0</v>
          </cell>
          <cell r="N3566">
            <v>0</v>
          </cell>
          <cell r="O3566">
            <v>0</v>
          </cell>
          <cell r="P3566">
            <v>0</v>
          </cell>
          <cell r="Q3566">
            <v>0</v>
          </cell>
          <cell r="R3566">
            <v>0</v>
          </cell>
          <cell r="S3566">
            <v>0</v>
          </cell>
        </row>
        <row r="3567">
          <cell r="B3567">
            <v>415516</v>
          </cell>
          <cell r="C3567" t="str">
            <v>IP Ancillary Contra Rev Other</v>
          </cell>
          <cell r="D3567" t="str">
            <v>IPAnConOth</v>
          </cell>
          <cell r="E3567">
            <v>367</v>
          </cell>
          <cell r="F3567" t="str">
            <v>A</v>
          </cell>
          <cell r="G3567" t="str">
            <v>R</v>
          </cell>
          <cell r="H3567" t="str">
            <v>N</v>
          </cell>
          <cell r="I3567" t="str">
            <v>NI</v>
          </cell>
          <cell r="J3567">
            <v>0</v>
          </cell>
          <cell r="K3567">
            <v>0</v>
          </cell>
          <cell r="L3567" t="str">
            <v>Inpatient Revenue</v>
          </cell>
          <cell r="M3567">
            <v>0</v>
          </cell>
          <cell r="N3567">
            <v>0</v>
          </cell>
          <cell r="O3567">
            <v>0</v>
          </cell>
          <cell r="P3567">
            <v>0</v>
          </cell>
          <cell r="Q3567">
            <v>0</v>
          </cell>
          <cell r="R3567">
            <v>0</v>
          </cell>
          <cell r="S3567">
            <v>0</v>
          </cell>
        </row>
        <row r="3568">
          <cell r="B3568">
            <v>415517</v>
          </cell>
          <cell r="C3568" t="str">
            <v>IPAncillaryContraRev OthNonHsp</v>
          </cell>
          <cell r="D3568" t="str">
            <v>IPAnConONH</v>
          </cell>
          <cell r="E3568">
            <v>368</v>
          </cell>
          <cell r="F3568" t="str">
            <v>I</v>
          </cell>
          <cell r="G3568" t="str">
            <v>R</v>
          </cell>
          <cell r="H3568" t="str">
            <v>N</v>
          </cell>
          <cell r="I3568" t="str">
            <v>NI</v>
          </cell>
          <cell r="J3568">
            <v>0</v>
          </cell>
          <cell r="K3568">
            <v>0</v>
          </cell>
          <cell r="L3568" t="str">
            <v>Inpatient Revenue</v>
          </cell>
          <cell r="M3568">
            <v>0</v>
          </cell>
          <cell r="N3568">
            <v>0</v>
          </cell>
          <cell r="O3568">
            <v>0</v>
          </cell>
          <cell r="P3568">
            <v>0</v>
          </cell>
          <cell r="Q3568">
            <v>0</v>
          </cell>
          <cell r="R3568">
            <v>0</v>
          </cell>
          <cell r="S3568">
            <v>0</v>
          </cell>
        </row>
        <row r="3569">
          <cell r="B3569">
            <v>415517</v>
          </cell>
          <cell r="C3569" t="str">
            <v>IPAncillaryContraRev OthNonHsp</v>
          </cell>
          <cell r="D3569" t="str">
            <v>IPAnConONH</v>
          </cell>
          <cell r="E3569">
            <v>367</v>
          </cell>
          <cell r="F3569" t="str">
            <v>A</v>
          </cell>
          <cell r="G3569" t="str">
            <v>R</v>
          </cell>
          <cell r="H3569" t="str">
            <v>N</v>
          </cell>
          <cell r="I3569" t="str">
            <v>NI</v>
          </cell>
          <cell r="J3569">
            <v>0</v>
          </cell>
          <cell r="K3569">
            <v>0</v>
          </cell>
          <cell r="L3569" t="str">
            <v>Inpatient Revenue</v>
          </cell>
          <cell r="M3569">
            <v>0</v>
          </cell>
          <cell r="N3569">
            <v>0</v>
          </cell>
          <cell r="O3569">
            <v>0</v>
          </cell>
          <cell r="P3569">
            <v>0</v>
          </cell>
          <cell r="Q3569">
            <v>0</v>
          </cell>
          <cell r="R3569">
            <v>0</v>
          </cell>
          <cell r="S3569">
            <v>0</v>
          </cell>
        </row>
        <row r="3570">
          <cell r="B3570">
            <v>415518</v>
          </cell>
          <cell r="C3570" t="str">
            <v>IP AncillaryContraRev DmstcClm</v>
          </cell>
          <cell r="D3570" t="str">
            <v>IPAnConDmC</v>
          </cell>
          <cell r="E3570">
            <v>368</v>
          </cell>
          <cell r="F3570" t="str">
            <v>I</v>
          </cell>
          <cell r="G3570" t="str">
            <v>R</v>
          </cell>
          <cell r="H3570" t="str">
            <v>N</v>
          </cell>
          <cell r="I3570" t="str">
            <v>NI</v>
          </cell>
          <cell r="J3570">
            <v>0</v>
          </cell>
          <cell r="K3570">
            <v>0</v>
          </cell>
          <cell r="L3570" t="str">
            <v>Inpatient Revenue</v>
          </cell>
          <cell r="M3570">
            <v>0</v>
          </cell>
          <cell r="N3570">
            <v>0</v>
          </cell>
          <cell r="O3570">
            <v>0</v>
          </cell>
          <cell r="P3570">
            <v>0</v>
          </cell>
          <cell r="Q3570">
            <v>0</v>
          </cell>
          <cell r="R3570">
            <v>0</v>
          </cell>
          <cell r="S3570">
            <v>0</v>
          </cell>
        </row>
        <row r="3571">
          <cell r="B3571">
            <v>415518</v>
          </cell>
          <cell r="C3571" t="str">
            <v>IP AncillaryContraRev DmstcClm</v>
          </cell>
          <cell r="D3571" t="str">
            <v>IPAnConDmC</v>
          </cell>
          <cell r="E3571">
            <v>367</v>
          </cell>
          <cell r="F3571" t="str">
            <v>A</v>
          </cell>
          <cell r="G3571" t="str">
            <v>R</v>
          </cell>
          <cell r="H3571" t="str">
            <v>N</v>
          </cell>
          <cell r="I3571" t="str">
            <v>NI</v>
          </cell>
          <cell r="J3571">
            <v>0</v>
          </cell>
          <cell r="K3571">
            <v>0</v>
          </cell>
          <cell r="L3571" t="str">
            <v>Inpatient Revenue</v>
          </cell>
          <cell r="M3571">
            <v>0</v>
          </cell>
          <cell r="N3571">
            <v>0</v>
          </cell>
          <cell r="O3571">
            <v>0</v>
          </cell>
          <cell r="P3571">
            <v>0</v>
          </cell>
          <cell r="Q3571">
            <v>0</v>
          </cell>
          <cell r="R3571">
            <v>0</v>
          </cell>
          <cell r="S3571">
            <v>0</v>
          </cell>
        </row>
        <row r="3572">
          <cell r="B3572">
            <v>415520</v>
          </cell>
          <cell r="C3572" t="str">
            <v>IP Ancillary ContraRev HMO PPO</v>
          </cell>
          <cell r="D3572" t="str">
            <v>IPAnConHP</v>
          </cell>
          <cell r="E3572">
            <v>367</v>
          </cell>
          <cell r="F3572" t="str">
            <v>A</v>
          </cell>
          <cell r="G3572" t="str">
            <v>R</v>
          </cell>
          <cell r="H3572" t="str">
            <v>N</v>
          </cell>
          <cell r="I3572" t="str">
            <v>NI</v>
          </cell>
          <cell r="J3572">
            <v>0</v>
          </cell>
          <cell r="K3572">
            <v>0</v>
          </cell>
          <cell r="L3572" t="str">
            <v>Inpatient Revenue</v>
          </cell>
          <cell r="M3572">
            <v>0</v>
          </cell>
          <cell r="N3572">
            <v>0</v>
          </cell>
          <cell r="O3572">
            <v>0</v>
          </cell>
          <cell r="P3572">
            <v>0</v>
          </cell>
          <cell r="Q3572">
            <v>0</v>
          </cell>
          <cell r="R3572">
            <v>0</v>
          </cell>
          <cell r="S3572">
            <v>0</v>
          </cell>
        </row>
        <row r="3573">
          <cell r="B3573">
            <v>415525</v>
          </cell>
          <cell r="C3573" t="str">
            <v>IP Ancillary ContraRev BC Trad</v>
          </cell>
          <cell r="D3573" t="str">
            <v>IPAnConBCt</v>
          </cell>
          <cell r="E3573">
            <v>367</v>
          </cell>
          <cell r="F3573" t="str">
            <v>A</v>
          </cell>
          <cell r="G3573" t="str">
            <v>R</v>
          </cell>
          <cell r="H3573" t="str">
            <v>N</v>
          </cell>
          <cell r="I3573" t="str">
            <v>NI</v>
          </cell>
          <cell r="J3573">
            <v>0</v>
          </cell>
          <cell r="K3573">
            <v>0</v>
          </cell>
          <cell r="L3573" t="str">
            <v>Inpatient Revenue</v>
          </cell>
          <cell r="M3573">
            <v>0</v>
          </cell>
          <cell r="N3573">
            <v>0</v>
          </cell>
          <cell r="O3573">
            <v>0</v>
          </cell>
          <cell r="P3573">
            <v>0</v>
          </cell>
          <cell r="Q3573">
            <v>0</v>
          </cell>
          <cell r="R3573">
            <v>0</v>
          </cell>
          <cell r="S3573">
            <v>0</v>
          </cell>
        </row>
        <row r="3574">
          <cell r="B3574">
            <v>415530</v>
          </cell>
          <cell r="C3574" t="str">
            <v>IP Ancillary Contra Rev BC HMO</v>
          </cell>
          <cell r="D3574" t="str">
            <v>IPAnConBCh</v>
          </cell>
          <cell r="E3574">
            <v>367</v>
          </cell>
          <cell r="F3574" t="str">
            <v>A</v>
          </cell>
          <cell r="G3574" t="str">
            <v>R</v>
          </cell>
          <cell r="H3574" t="str">
            <v>N</v>
          </cell>
          <cell r="I3574" t="str">
            <v>NI</v>
          </cell>
          <cell r="J3574">
            <v>0</v>
          </cell>
          <cell r="K3574">
            <v>0</v>
          </cell>
          <cell r="L3574" t="str">
            <v>Inpatient Revenue</v>
          </cell>
          <cell r="M3574">
            <v>0</v>
          </cell>
          <cell r="N3574">
            <v>0</v>
          </cell>
          <cell r="O3574">
            <v>0</v>
          </cell>
          <cell r="P3574">
            <v>0</v>
          </cell>
          <cell r="Q3574">
            <v>0</v>
          </cell>
          <cell r="R3574">
            <v>0</v>
          </cell>
          <cell r="S3574">
            <v>0</v>
          </cell>
        </row>
        <row r="3575">
          <cell r="B3575">
            <v>415531</v>
          </cell>
          <cell r="C3575" t="str">
            <v>IP Ancillary Contra Rev BC PPO</v>
          </cell>
          <cell r="D3575" t="str">
            <v>IPAnConBCp</v>
          </cell>
          <cell r="E3575">
            <v>367</v>
          </cell>
          <cell r="F3575" t="str">
            <v>A</v>
          </cell>
          <cell r="G3575" t="str">
            <v>R</v>
          </cell>
          <cell r="H3575" t="str">
            <v>N</v>
          </cell>
          <cell r="I3575" t="str">
            <v>NI</v>
          </cell>
          <cell r="J3575">
            <v>0</v>
          </cell>
          <cell r="K3575">
            <v>0</v>
          </cell>
          <cell r="L3575" t="str">
            <v>Inpatient Revenue</v>
          </cell>
          <cell r="M3575">
            <v>0</v>
          </cell>
          <cell r="N3575">
            <v>0</v>
          </cell>
          <cell r="O3575">
            <v>0</v>
          </cell>
          <cell r="P3575">
            <v>0</v>
          </cell>
          <cell r="Q3575">
            <v>0</v>
          </cell>
          <cell r="R3575">
            <v>0</v>
          </cell>
          <cell r="S3575">
            <v>0</v>
          </cell>
        </row>
        <row r="3576">
          <cell r="B3576">
            <v>415535</v>
          </cell>
          <cell r="C3576" t="str">
            <v>IP Ancillary ContraRev-Commcl</v>
          </cell>
          <cell r="D3576" t="str">
            <v>IPAnConCom</v>
          </cell>
          <cell r="E3576">
            <v>367</v>
          </cell>
          <cell r="F3576" t="str">
            <v>A</v>
          </cell>
          <cell r="G3576" t="str">
            <v>R</v>
          </cell>
          <cell r="H3576" t="str">
            <v>N</v>
          </cell>
          <cell r="I3576" t="str">
            <v>NI</v>
          </cell>
          <cell r="J3576">
            <v>0</v>
          </cell>
          <cell r="K3576">
            <v>0</v>
          </cell>
          <cell r="L3576" t="str">
            <v>Inpatient Revenue</v>
          </cell>
          <cell r="M3576">
            <v>0</v>
          </cell>
          <cell r="N3576">
            <v>0</v>
          </cell>
          <cell r="O3576">
            <v>0</v>
          </cell>
          <cell r="P3576">
            <v>0</v>
          </cell>
          <cell r="Q3576">
            <v>0</v>
          </cell>
          <cell r="R3576">
            <v>0</v>
          </cell>
          <cell r="S3576">
            <v>0</v>
          </cell>
        </row>
        <row r="3577">
          <cell r="B3577">
            <v>415536</v>
          </cell>
          <cell r="C3577" t="str">
            <v>IP Ancillary ContraRev CommMgd</v>
          </cell>
          <cell r="D3577" t="str">
            <v>IPAnConCmM</v>
          </cell>
          <cell r="E3577">
            <v>367</v>
          </cell>
          <cell r="F3577" t="str">
            <v>A</v>
          </cell>
          <cell r="G3577" t="str">
            <v>R</v>
          </cell>
          <cell r="H3577" t="str">
            <v>N</v>
          </cell>
          <cell r="I3577" t="str">
            <v>NI</v>
          </cell>
          <cell r="J3577">
            <v>0</v>
          </cell>
          <cell r="K3577">
            <v>0</v>
          </cell>
          <cell r="L3577" t="str">
            <v>Inpatient Revenue</v>
          </cell>
          <cell r="M3577">
            <v>0</v>
          </cell>
          <cell r="N3577">
            <v>0</v>
          </cell>
          <cell r="O3577">
            <v>0</v>
          </cell>
          <cell r="P3577">
            <v>0</v>
          </cell>
          <cell r="Q3577">
            <v>0</v>
          </cell>
          <cell r="R3577">
            <v>0</v>
          </cell>
          <cell r="S3577">
            <v>0</v>
          </cell>
        </row>
        <row r="3578">
          <cell r="B3578">
            <v>415537</v>
          </cell>
          <cell r="C3578" t="str">
            <v>IP AncillaryContraRev CharPend</v>
          </cell>
          <cell r="D3578" t="str">
            <v>IPAnConCHp</v>
          </cell>
          <cell r="E3578">
            <v>367</v>
          </cell>
          <cell r="F3578" t="str">
            <v>A</v>
          </cell>
          <cell r="G3578" t="str">
            <v>R</v>
          </cell>
          <cell r="H3578" t="str">
            <v>N</v>
          </cell>
          <cell r="I3578" t="str">
            <v>NI</v>
          </cell>
          <cell r="J3578">
            <v>0</v>
          </cell>
          <cell r="K3578">
            <v>0</v>
          </cell>
          <cell r="L3578" t="str">
            <v>Inpatient Revenue</v>
          </cell>
          <cell r="M3578">
            <v>0</v>
          </cell>
          <cell r="N3578">
            <v>0</v>
          </cell>
          <cell r="O3578">
            <v>0</v>
          </cell>
          <cell r="P3578">
            <v>0</v>
          </cell>
          <cell r="Q3578">
            <v>0</v>
          </cell>
          <cell r="R3578">
            <v>0</v>
          </cell>
          <cell r="S3578">
            <v>0</v>
          </cell>
        </row>
        <row r="3579">
          <cell r="B3579">
            <v>415540</v>
          </cell>
          <cell r="C3579" t="str">
            <v>IP AncillaryContraRev SelfPay1</v>
          </cell>
          <cell r="D3579" t="str">
            <v>IPAnConSP1</v>
          </cell>
          <cell r="E3579">
            <v>367</v>
          </cell>
          <cell r="F3579" t="str">
            <v>A</v>
          </cell>
          <cell r="G3579" t="str">
            <v>R</v>
          </cell>
          <cell r="H3579" t="str">
            <v>N</v>
          </cell>
          <cell r="I3579" t="str">
            <v>NI</v>
          </cell>
          <cell r="J3579">
            <v>0</v>
          </cell>
          <cell r="K3579">
            <v>0</v>
          </cell>
          <cell r="L3579" t="str">
            <v>Inpatient Revenue</v>
          </cell>
          <cell r="M3579">
            <v>0</v>
          </cell>
          <cell r="N3579">
            <v>0</v>
          </cell>
          <cell r="O3579">
            <v>0</v>
          </cell>
          <cell r="P3579">
            <v>0</v>
          </cell>
          <cell r="Q3579">
            <v>0</v>
          </cell>
          <cell r="R3579">
            <v>0</v>
          </cell>
          <cell r="S3579">
            <v>0</v>
          </cell>
        </row>
        <row r="3580">
          <cell r="B3580">
            <v>415541</v>
          </cell>
          <cell r="C3580" t="str">
            <v>IP AncillaryContraRev SelfPay2</v>
          </cell>
          <cell r="D3580" t="str">
            <v>IPAnConSP2</v>
          </cell>
          <cell r="E3580">
            <v>367</v>
          </cell>
          <cell r="F3580" t="str">
            <v>A</v>
          </cell>
          <cell r="G3580" t="str">
            <v>R</v>
          </cell>
          <cell r="H3580" t="str">
            <v>N</v>
          </cell>
          <cell r="I3580" t="str">
            <v>NI</v>
          </cell>
          <cell r="J3580">
            <v>0</v>
          </cell>
          <cell r="K3580">
            <v>0</v>
          </cell>
          <cell r="L3580" t="str">
            <v>Inpatient Revenue</v>
          </cell>
          <cell r="M3580">
            <v>0</v>
          </cell>
          <cell r="N3580">
            <v>0</v>
          </cell>
          <cell r="O3580">
            <v>0</v>
          </cell>
          <cell r="P3580">
            <v>0</v>
          </cell>
          <cell r="Q3580">
            <v>0</v>
          </cell>
          <cell r="R3580">
            <v>0</v>
          </cell>
          <cell r="S3580">
            <v>0</v>
          </cell>
        </row>
        <row r="3581">
          <cell r="B3581">
            <v>415542</v>
          </cell>
          <cell r="C3581" t="str">
            <v>IP AncillaryContraRev Cap Risk</v>
          </cell>
          <cell r="D3581" t="str">
            <v>IPAnConCpR</v>
          </cell>
          <cell r="E3581">
            <v>367</v>
          </cell>
          <cell r="F3581" t="str">
            <v>A</v>
          </cell>
          <cell r="G3581" t="str">
            <v>R</v>
          </cell>
          <cell r="H3581" t="str">
            <v>N</v>
          </cell>
          <cell r="I3581" t="str">
            <v>NI</v>
          </cell>
          <cell r="J3581">
            <v>0</v>
          </cell>
          <cell r="K3581">
            <v>0</v>
          </cell>
          <cell r="L3581" t="str">
            <v>Inpatient Revenue</v>
          </cell>
          <cell r="M3581">
            <v>0</v>
          </cell>
          <cell r="N3581">
            <v>0</v>
          </cell>
          <cell r="O3581">
            <v>0</v>
          </cell>
          <cell r="P3581">
            <v>0</v>
          </cell>
          <cell r="Q3581">
            <v>0</v>
          </cell>
          <cell r="R3581">
            <v>0</v>
          </cell>
          <cell r="S3581">
            <v>0</v>
          </cell>
        </row>
        <row r="3582">
          <cell r="B3582">
            <v>415545</v>
          </cell>
          <cell r="C3582" t="str">
            <v>IP Ancillary ContraRev Charity</v>
          </cell>
          <cell r="D3582" t="str">
            <v>IPAnConCHR</v>
          </cell>
          <cell r="E3582">
            <v>367</v>
          </cell>
          <cell r="F3582" t="str">
            <v>A</v>
          </cell>
          <cell r="G3582" t="str">
            <v>R</v>
          </cell>
          <cell r="H3582" t="str">
            <v>N</v>
          </cell>
          <cell r="I3582" t="str">
            <v>NI</v>
          </cell>
          <cell r="J3582">
            <v>0</v>
          </cell>
          <cell r="K3582">
            <v>0</v>
          </cell>
          <cell r="L3582" t="str">
            <v>Inpatient Revenue</v>
          </cell>
          <cell r="M3582">
            <v>0</v>
          </cell>
          <cell r="N3582">
            <v>0</v>
          </cell>
          <cell r="O3582">
            <v>0</v>
          </cell>
          <cell r="P3582">
            <v>0</v>
          </cell>
          <cell r="Q3582">
            <v>0</v>
          </cell>
          <cell r="R3582">
            <v>0</v>
          </cell>
          <cell r="S3582">
            <v>0</v>
          </cell>
        </row>
        <row r="3583">
          <cell r="B3583">
            <v>415550</v>
          </cell>
          <cell r="C3583" t="str">
            <v>IP Ancillary Contra Rev Other</v>
          </cell>
          <cell r="D3583" t="str">
            <v>IPAnConOth</v>
          </cell>
          <cell r="E3583">
            <v>367</v>
          </cell>
          <cell r="F3583" t="str">
            <v>A</v>
          </cell>
          <cell r="G3583" t="str">
            <v>R</v>
          </cell>
          <cell r="H3583" t="str">
            <v>N</v>
          </cell>
          <cell r="I3583" t="str">
            <v>NI</v>
          </cell>
          <cell r="J3583">
            <v>0</v>
          </cell>
          <cell r="K3583">
            <v>0</v>
          </cell>
          <cell r="L3583" t="str">
            <v>Inpatient Revenue</v>
          </cell>
          <cell r="M3583">
            <v>0</v>
          </cell>
          <cell r="N3583">
            <v>0</v>
          </cell>
          <cell r="O3583">
            <v>0</v>
          </cell>
          <cell r="P3583">
            <v>0</v>
          </cell>
          <cell r="Q3583">
            <v>0</v>
          </cell>
          <cell r="R3583">
            <v>0</v>
          </cell>
          <cell r="S3583">
            <v>0</v>
          </cell>
        </row>
        <row r="3584">
          <cell r="B3584">
            <v>415555</v>
          </cell>
          <cell r="C3584" t="str">
            <v>IPAncillaryContraRev OthNonHsp</v>
          </cell>
          <cell r="D3584" t="str">
            <v>IPAnConONH</v>
          </cell>
          <cell r="E3584">
            <v>367</v>
          </cell>
          <cell r="F3584" t="str">
            <v>A</v>
          </cell>
          <cell r="G3584" t="str">
            <v>R</v>
          </cell>
          <cell r="H3584" t="str">
            <v>N</v>
          </cell>
          <cell r="I3584" t="str">
            <v>NI</v>
          </cell>
          <cell r="J3584">
            <v>0</v>
          </cell>
          <cell r="K3584">
            <v>0</v>
          </cell>
          <cell r="L3584" t="str">
            <v>Inpatient Revenue</v>
          </cell>
          <cell r="M3584">
            <v>0</v>
          </cell>
          <cell r="N3584">
            <v>0</v>
          </cell>
          <cell r="O3584">
            <v>0</v>
          </cell>
          <cell r="P3584">
            <v>0</v>
          </cell>
          <cell r="Q3584">
            <v>0</v>
          </cell>
          <cell r="R3584">
            <v>0</v>
          </cell>
          <cell r="S3584">
            <v>0</v>
          </cell>
        </row>
        <row r="3585">
          <cell r="B3585">
            <v>415560</v>
          </cell>
          <cell r="C3585" t="str">
            <v>IP AncillaryContraRev DmstcClm</v>
          </cell>
          <cell r="D3585" t="str">
            <v>IPAnConDmC</v>
          </cell>
          <cell r="E3585">
            <v>367</v>
          </cell>
          <cell r="F3585" t="str">
            <v>A</v>
          </cell>
          <cell r="G3585" t="str">
            <v>R</v>
          </cell>
          <cell r="H3585" t="str">
            <v>N</v>
          </cell>
          <cell r="I3585" t="str">
            <v>NI</v>
          </cell>
          <cell r="J3585">
            <v>0</v>
          </cell>
          <cell r="K3585">
            <v>0</v>
          </cell>
          <cell r="L3585" t="str">
            <v>Inpatient Revenue</v>
          </cell>
          <cell r="M3585">
            <v>0</v>
          </cell>
          <cell r="N3585">
            <v>0</v>
          </cell>
          <cell r="O3585">
            <v>0</v>
          </cell>
          <cell r="P3585">
            <v>0</v>
          </cell>
          <cell r="Q3585">
            <v>0</v>
          </cell>
          <cell r="R3585">
            <v>0</v>
          </cell>
          <cell r="S3585">
            <v>0</v>
          </cell>
        </row>
        <row r="3586">
          <cell r="B3586">
            <v>416000</v>
          </cell>
          <cell r="C3586" t="str">
            <v>Ancillary RevMedicare Trad</v>
          </cell>
          <cell r="D3586" t="str">
            <v>Ancillary</v>
          </cell>
          <cell r="E3586">
            <v>367</v>
          </cell>
          <cell r="F3586" t="str">
            <v>A</v>
          </cell>
          <cell r="G3586" t="str">
            <v>R</v>
          </cell>
          <cell r="H3586" t="str">
            <v>N</v>
          </cell>
          <cell r="I3586" t="str">
            <v>NI</v>
          </cell>
          <cell r="J3586">
            <v>0</v>
          </cell>
          <cell r="K3586">
            <v>0</v>
          </cell>
          <cell r="L3586" t="str">
            <v>Inpatient Revenue</v>
          </cell>
          <cell r="M3586" t="str">
            <v xml:space="preserve"> </v>
          </cell>
          <cell r="N3586">
            <v>0</v>
          </cell>
          <cell r="O3586" t="str">
            <v xml:space="preserve"> </v>
          </cell>
          <cell r="P3586">
            <v>0</v>
          </cell>
          <cell r="Q3586">
            <v>0</v>
          </cell>
          <cell r="R3586" t="str">
            <v xml:space="preserve"> </v>
          </cell>
          <cell r="S3586" t="str">
            <v xml:space="preserve"> </v>
          </cell>
        </row>
        <row r="3587">
          <cell r="B3587">
            <v>416005</v>
          </cell>
          <cell r="C3587" t="str">
            <v>Ancillary RevMedicare MdgCare</v>
          </cell>
          <cell r="D3587" t="str">
            <v>Ancillary</v>
          </cell>
          <cell r="E3587">
            <v>367</v>
          </cell>
          <cell r="F3587" t="str">
            <v>A</v>
          </cell>
          <cell r="G3587" t="str">
            <v>R</v>
          </cell>
          <cell r="H3587" t="str">
            <v>N</v>
          </cell>
          <cell r="I3587" t="str">
            <v>NI</v>
          </cell>
          <cell r="J3587">
            <v>0</v>
          </cell>
          <cell r="K3587">
            <v>0</v>
          </cell>
          <cell r="L3587" t="str">
            <v>Inpatient Revenue</v>
          </cell>
          <cell r="M3587" t="str">
            <v xml:space="preserve"> </v>
          </cell>
          <cell r="N3587">
            <v>0</v>
          </cell>
          <cell r="O3587" t="str">
            <v xml:space="preserve"> </v>
          </cell>
          <cell r="P3587">
            <v>0</v>
          </cell>
          <cell r="Q3587">
            <v>0</v>
          </cell>
          <cell r="R3587" t="str">
            <v xml:space="preserve"> </v>
          </cell>
          <cell r="S3587" t="str">
            <v xml:space="preserve"> </v>
          </cell>
        </row>
        <row r="3588">
          <cell r="B3588">
            <v>416010</v>
          </cell>
          <cell r="C3588" t="str">
            <v>Ancillary RevMedicaid Trad</v>
          </cell>
          <cell r="D3588" t="str">
            <v>Ancillary</v>
          </cell>
          <cell r="E3588">
            <v>367</v>
          </cell>
          <cell r="F3588" t="str">
            <v>A</v>
          </cell>
          <cell r="G3588" t="str">
            <v>R</v>
          </cell>
          <cell r="H3588" t="str">
            <v>N</v>
          </cell>
          <cell r="I3588" t="str">
            <v>NI</v>
          </cell>
          <cell r="J3588">
            <v>0</v>
          </cell>
          <cell r="K3588">
            <v>0</v>
          </cell>
          <cell r="L3588" t="str">
            <v>Inpatient Revenue</v>
          </cell>
          <cell r="M3588" t="str">
            <v xml:space="preserve"> </v>
          </cell>
          <cell r="N3588">
            <v>0</v>
          </cell>
          <cell r="O3588" t="str">
            <v xml:space="preserve"> </v>
          </cell>
          <cell r="P3588">
            <v>0</v>
          </cell>
          <cell r="Q3588">
            <v>0</v>
          </cell>
          <cell r="R3588" t="str">
            <v xml:space="preserve"> </v>
          </cell>
          <cell r="S3588" t="str">
            <v xml:space="preserve"> </v>
          </cell>
        </row>
        <row r="3589">
          <cell r="B3589">
            <v>416015</v>
          </cell>
          <cell r="C3589" t="str">
            <v>Ancillary RevMedicaid MdgCare</v>
          </cell>
          <cell r="D3589" t="str">
            <v>Ancillary</v>
          </cell>
          <cell r="E3589">
            <v>367</v>
          </cell>
          <cell r="F3589" t="str">
            <v>A</v>
          </cell>
          <cell r="G3589" t="str">
            <v>R</v>
          </cell>
          <cell r="H3589" t="str">
            <v>N</v>
          </cell>
          <cell r="I3589" t="str">
            <v>NI</v>
          </cell>
          <cell r="J3589">
            <v>0</v>
          </cell>
          <cell r="K3589">
            <v>0</v>
          </cell>
          <cell r="L3589" t="str">
            <v>Inpatient Revenue</v>
          </cell>
          <cell r="M3589" t="str">
            <v xml:space="preserve"> </v>
          </cell>
          <cell r="N3589">
            <v>0</v>
          </cell>
          <cell r="O3589" t="str">
            <v xml:space="preserve"> </v>
          </cell>
          <cell r="P3589">
            <v>0</v>
          </cell>
          <cell r="Q3589">
            <v>0</v>
          </cell>
          <cell r="R3589" t="str">
            <v xml:space="preserve"> </v>
          </cell>
          <cell r="S3589" t="str">
            <v xml:space="preserve"> </v>
          </cell>
        </row>
        <row r="3590">
          <cell r="B3590">
            <v>416016</v>
          </cell>
          <cell r="C3590" t="str">
            <v>Ancillary RevMedicaid Pending</v>
          </cell>
          <cell r="D3590" t="str">
            <v>Ancillary</v>
          </cell>
          <cell r="E3590">
            <v>367</v>
          </cell>
          <cell r="F3590" t="str">
            <v>A</v>
          </cell>
          <cell r="G3590" t="str">
            <v>R</v>
          </cell>
          <cell r="H3590" t="str">
            <v>N</v>
          </cell>
          <cell r="I3590" t="str">
            <v>NI</v>
          </cell>
          <cell r="J3590">
            <v>0</v>
          </cell>
          <cell r="K3590">
            <v>0</v>
          </cell>
          <cell r="L3590" t="str">
            <v>Inpatient Revenue</v>
          </cell>
          <cell r="M3590" t="str">
            <v xml:space="preserve"> </v>
          </cell>
          <cell r="N3590">
            <v>0</v>
          </cell>
          <cell r="O3590" t="str">
            <v xml:space="preserve"> </v>
          </cell>
          <cell r="P3590">
            <v>0</v>
          </cell>
          <cell r="Q3590">
            <v>0</v>
          </cell>
          <cell r="R3590" t="str">
            <v xml:space="preserve"> </v>
          </cell>
          <cell r="S3590" t="str">
            <v xml:space="preserve"> </v>
          </cell>
        </row>
        <row r="3591">
          <cell r="B3591">
            <v>416020</v>
          </cell>
          <cell r="C3591" t="str">
            <v>Ancillary RevenueHMOPPO</v>
          </cell>
          <cell r="D3591" t="str">
            <v>Ancillary</v>
          </cell>
          <cell r="E3591">
            <v>367</v>
          </cell>
          <cell r="F3591" t="str">
            <v>A</v>
          </cell>
          <cell r="G3591" t="str">
            <v>R</v>
          </cell>
          <cell r="H3591" t="str">
            <v>N</v>
          </cell>
          <cell r="I3591" t="str">
            <v>NI</v>
          </cell>
          <cell r="J3591">
            <v>0</v>
          </cell>
          <cell r="K3591">
            <v>0</v>
          </cell>
          <cell r="L3591" t="str">
            <v>Inpatient Revenue</v>
          </cell>
          <cell r="M3591" t="str">
            <v xml:space="preserve"> </v>
          </cell>
          <cell r="N3591">
            <v>0</v>
          </cell>
          <cell r="O3591" t="str">
            <v xml:space="preserve"> </v>
          </cell>
          <cell r="P3591">
            <v>0</v>
          </cell>
          <cell r="Q3591">
            <v>0</v>
          </cell>
          <cell r="R3591" t="str">
            <v xml:space="preserve"> </v>
          </cell>
          <cell r="S3591" t="str">
            <v xml:space="preserve"> </v>
          </cell>
        </row>
        <row r="3592">
          <cell r="B3592">
            <v>416025</v>
          </cell>
          <cell r="C3592" t="str">
            <v>Ancillary RevBlue Cross Trad</v>
          </cell>
          <cell r="D3592" t="str">
            <v>Ancillary</v>
          </cell>
          <cell r="E3592">
            <v>367</v>
          </cell>
          <cell r="F3592" t="str">
            <v>A</v>
          </cell>
          <cell r="G3592" t="str">
            <v>R</v>
          </cell>
          <cell r="H3592" t="str">
            <v>N</v>
          </cell>
          <cell r="I3592" t="str">
            <v>NI</v>
          </cell>
          <cell r="J3592">
            <v>0</v>
          </cell>
          <cell r="K3592">
            <v>0</v>
          </cell>
          <cell r="L3592" t="str">
            <v>Inpatient Revenue</v>
          </cell>
          <cell r="M3592" t="str">
            <v xml:space="preserve"> </v>
          </cell>
          <cell r="N3592">
            <v>0</v>
          </cell>
          <cell r="O3592" t="str">
            <v xml:space="preserve"> </v>
          </cell>
          <cell r="P3592">
            <v>0</v>
          </cell>
          <cell r="Q3592">
            <v>0</v>
          </cell>
          <cell r="R3592" t="str">
            <v xml:space="preserve"> </v>
          </cell>
          <cell r="S3592" t="str">
            <v xml:space="preserve"> </v>
          </cell>
        </row>
        <row r="3593">
          <cell r="B3593">
            <v>416030</v>
          </cell>
          <cell r="C3593" t="str">
            <v>Ancillary RevBlue Cross HMO</v>
          </cell>
          <cell r="D3593" t="str">
            <v>Ancillary</v>
          </cell>
          <cell r="E3593">
            <v>367</v>
          </cell>
          <cell r="F3593" t="str">
            <v>A</v>
          </cell>
          <cell r="G3593" t="str">
            <v>R</v>
          </cell>
          <cell r="H3593" t="str">
            <v>N</v>
          </cell>
          <cell r="I3593" t="str">
            <v>NI</v>
          </cell>
          <cell r="J3593">
            <v>0</v>
          </cell>
          <cell r="K3593">
            <v>0</v>
          </cell>
          <cell r="L3593" t="str">
            <v>Inpatient Revenue</v>
          </cell>
          <cell r="M3593" t="str">
            <v xml:space="preserve"> </v>
          </cell>
          <cell r="N3593">
            <v>0</v>
          </cell>
          <cell r="O3593" t="str">
            <v xml:space="preserve"> </v>
          </cell>
          <cell r="P3593">
            <v>0</v>
          </cell>
          <cell r="Q3593">
            <v>0</v>
          </cell>
          <cell r="R3593" t="str">
            <v xml:space="preserve"> </v>
          </cell>
          <cell r="S3593" t="str">
            <v xml:space="preserve"> </v>
          </cell>
        </row>
        <row r="3594">
          <cell r="B3594">
            <v>416031</v>
          </cell>
          <cell r="C3594" t="str">
            <v>Ancillary Revenue BCrossPPO</v>
          </cell>
          <cell r="D3594" t="str">
            <v>Ancillary</v>
          </cell>
          <cell r="E3594">
            <v>367</v>
          </cell>
          <cell r="F3594" t="str">
            <v>A</v>
          </cell>
          <cell r="G3594" t="str">
            <v>R</v>
          </cell>
          <cell r="H3594" t="str">
            <v>N</v>
          </cell>
          <cell r="I3594" t="str">
            <v>NI</v>
          </cell>
          <cell r="J3594">
            <v>0</v>
          </cell>
          <cell r="K3594">
            <v>0</v>
          </cell>
          <cell r="L3594" t="str">
            <v>Inpatient Revenue</v>
          </cell>
          <cell r="M3594" t="str">
            <v xml:space="preserve"> </v>
          </cell>
          <cell r="N3594">
            <v>0</v>
          </cell>
          <cell r="O3594" t="str">
            <v xml:space="preserve"> </v>
          </cell>
          <cell r="P3594">
            <v>0</v>
          </cell>
          <cell r="Q3594">
            <v>0</v>
          </cell>
          <cell r="R3594" t="str">
            <v xml:space="preserve"> </v>
          </cell>
          <cell r="S3594" t="str">
            <v xml:space="preserve"> </v>
          </cell>
        </row>
        <row r="3595">
          <cell r="B3595">
            <v>416035</v>
          </cell>
          <cell r="C3595" t="str">
            <v>Ancillary RevenueCommercial</v>
          </cell>
          <cell r="D3595" t="str">
            <v>Ancillary</v>
          </cell>
          <cell r="E3595">
            <v>367</v>
          </cell>
          <cell r="F3595" t="str">
            <v>A</v>
          </cell>
          <cell r="G3595" t="str">
            <v>R</v>
          </cell>
          <cell r="H3595" t="str">
            <v>N</v>
          </cell>
          <cell r="I3595" t="str">
            <v>NI</v>
          </cell>
          <cell r="J3595">
            <v>0</v>
          </cell>
          <cell r="K3595">
            <v>0</v>
          </cell>
          <cell r="L3595" t="str">
            <v>Inpatient Revenue</v>
          </cell>
          <cell r="M3595" t="str">
            <v xml:space="preserve"> </v>
          </cell>
          <cell r="N3595">
            <v>0</v>
          </cell>
          <cell r="O3595" t="str">
            <v xml:space="preserve"> </v>
          </cell>
          <cell r="P3595">
            <v>0</v>
          </cell>
          <cell r="Q3595">
            <v>0</v>
          </cell>
          <cell r="R3595" t="str">
            <v xml:space="preserve"> </v>
          </cell>
          <cell r="S3595" t="str">
            <v xml:space="preserve"> </v>
          </cell>
        </row>
        <row r="3596">
          <cell r="B3596">
            <v>416036</v>
          </cell>
          <cell r="C3596" t="str">
            <v>Ancillary Revenue CmrclMgdCar</v>
          </cell>
          <cell r="D3596" t="str">
            <v>Ancillary</v>
          </cell>
          <cell r="E3596">
            <v>367</v>
          </cell>
          <cell r="F3596" t="str">
            <v>A</v>
          </cell>
          <cell r="G3596" t="str">
            <v>R</v>
          </cell>
          <cell r="H3596" t="str">
            <v>N</v>
          </cell>
          <cell r="I3596" t="str">
            <v>NI</v>
          </cell>
          <cell r="J3596">
            <v>0</v>
          </cell>
          <cell r="K3596">
            <v>0</v>
          </cell>
          <cell r="L3596" t="str">
            <v>Inpatient Revenue</v>
          </cell>
          <cell r="M3596" t="str">
            <v xml:space="preserve"> </v>
          </cell>
          <cell r="N3596">
            <v>0</v>
          </cell>
          <cell r="O3596" t="str">
            <v xml:space="preserve"> </v>
          </cell>
          <cell r="P3596">
            <v>0</v>
          </cell>
          <cell r="Q3596">
            <v>0</v>
          </cell>
          <cell r="R3596" t="str">
            <v xml:space="preserve"> </v>
          </cell>
          <cell r="S3596" t="str">
            <v xml:space="preserve"> </v>
          </cell>
        </row>
        <row r="3597">
          <cell r="B3597">
            <v>416037</v>
          </cell>
          <cell r="C3597" t="str">
            <v>Anclry Rev ChrtyCarPndngAplc</v>
          </cell>
          <cell r="D3597" t="str">
            <v>Anclry Rev</v>
          </cell>
          <cell r="E3597">
            <v>367</v>
          </cell>
          <cell r="F3597" t="str">
            <v>A</v>
          </cell>
          <cell r="G3597" t="str">
            <v>R</v>
          </cell>
          <cell r="H3597" t="str">
            <v>N</v>
          </cell>
          <cell r="I3597" t="str">
            <v>NI</v>
          </cell>
          <cell r="J3597">
            <v>0</v>
          </cell>
          <cell r="K3597">
            <v>0</v>
          </cell>
          <cell r="L3597" t="str">
            <v>Inpatient Revenue</v>
          </cell>
          <cell r="M3597" t="str">
            <v xml:space="preserve"> </v>
          </cell>
          <cell r="N3597">
            <v>0</v>
          </cell>
          <cell r="O3597" t="str">
            <v xml:space="preserve"> </v>
          </cell>
          <cell r="P3597">
            <v>0</v>
          </cell>
          <cell r="Q3597">
            <v>0</v>
          </cell>
          <cell r="R3597" t="str">
            <v xml:space="preserve"> </v>
          </cell>
          <cell r="S3597" t="str">
            <v xml:space="preserve"> </v>
          </cell>
        </row>
        <row r="3598">
          <cell r="B3598">
            <v>416040</v>
          </cell>
          <cell r="C3598" t="str">
            <v>Ancillary RevSelfPay Primary</v>
          </cell>
          <cell r="D3598" t="str">
            <v>Ancillary</v>
          </cell>
          <cell r="E3598">
            <v>367</v>
          </cell>
          <cell r="F3598" t="str">
            <v>A</v>
          </cell>
          <cell r="G3598" t="str">
            <v>R</v>
          </cell>
          <cell r="H3598" t="str">
            <v>N</v>
          </cell>
          <cell r="I3598" t="str">
            <v>NI</v>
          </cell>
          <cell r="J3598">
            <v>0</v>
          </cell>
          <cell r="K3598">
            <v>0</v>
          </cell>
          <cell r="L3598" t="str">
            <v>Inpatient Revenue</v>
          </cell>
          <cell r="M3598" t="str">
            <v xml:space="preserve"> </v>
          </cell>
          <cell r="N3598">
            <v>0</v>
          </cell>
          <cell r="O3598" t="str">
            <v xml:space="preserve"> </v>
          </cell>
          <cell r="P3598">
            <v>0</v>
          </cell>
          <cell r="Q3598">
            <v>0</v>
          </cell>
          <cell r="R3598" t="str">
            <v xml:space="preserve"> </v>
          </cell>
          <cell r="S3598" t="str">
            <v xml:space="preserve"> </v>
          </cell>
        </row>
        <row r="3599">
          <cell r="B3599">
            <v>416041</v>
          </cell>
          <cell r="C3599" t="str">
            <v>Ancillary Revenue SlfPyScndry</v>
          </cell>
          <cell r="D3599" t="str">
            <v>Ancillary</v>
          </cell>
          <cell r="E3599">
            <v>367</v>
          </cell>
          <cell r="F3599" t="str">
            <v>A</v>
          </cell>
          <cell r="G3599" t="str">
            <v>R</v>
          </cell>
          <cell r="H3599" t="str">
            <v>N</v>
          </cell>
          <cell r="I3599" t="str">
            <v>NI</v>
          </cell>
          <cell r="J3599">
            <v>0</v>
          </cell>
          <cell r="K3599">
            <v>0</v>
          </cell>
          <cell r="L3599" t="str">
            <v>Inpatient Revenue</v>
          </cell>
          <cell r="M3599" t="str">
            <v xml:space="preserve"> </v>
          </cell>
          <cell r="N3599">
            <v>0</v>
          </cell>
          <cell r="O3599" t="str">
            <v xml:space="preserve"> </v>
          </cell>
          <cell r="P3599">
            <v>0</v>
          </cell>
          <cell r="Q3599">
            <v>0</v>
          </cell>
          <cell r="R3599" t="str">
            <v xml:space="preserve"> </v>
          </cell>
          <cell r="S3599" t="str">
            <v xml:space="preserve"> </v>
          </cell>
        </row>
        <row r="3600">
          <cell r="B3600">
            <v>416042</v>
          </cell>
          <cell r="C3600" t="str">
            <v>Ancillary Rev CptnRskBsdPyrs</v>
          </cell>
          <cell r="D3600" t="str">
            <v>Ancillary</v>
          </cell>
          <cell r="E3600">
            <v>367</v>
          </cell>
          <cell r="F3600" t="str">
            <v>A</v>
          </cell>
          <cell r="G3600" t="str">
            <v>R</v>
          </cell>
          <cell r="H3600" t="str">
            <v>N</v>
          </cell>
          <cell r="I3600" t="str">
            <v>NI</v>
          </cell>
          <cell r="J3600">
            <v>0</v>
          </cell>
          <cell r="K3600">
            <v>0</v>
          </cell>
          <cell r="L3600" t="str">
            <v>Inpatient Revenue</v>
          </cell>
          <cell r="M3600" t="str">
            <v xml:space="preserve"> </v>
          </cell>
          <cell r="N3600">
            <v>0</v>
          </cell>
          <cell r="O3600" t="str">
            <v xml:space="preserve"> </v>
          </cell>
          <cell r="P3600">
            <v>0</v>
          </cell>
          <cell r="Q3600">
            <v>0</v>
          </cell>
          <cell r="R3600" t="str">
            <v xml:space="preserve"> </v>
          </cell>
          <cell r="S3600" t="str">
            <v xml:space="preserve"> </v>
          </cell>
        </row>
        <row r="3601">
          <cell r="B3601">
            <v>416045</v>
          </cell>
          <cell r="C3601" t="str">
            <v>Ancillary RevenueCharity</v>
          </cell>
          <cell r="D3601" t="str">
            <v>Ancillary</v>
          </cell>
          <cell r="E3601">
            <v>367</v>
          </cell>
          <cell r="F3601" t="str">
            <v>A</v>
          </cell>
          <cell r="G3601" t="str">
            <v>R</v>
          </cell>
          <cell r="H3601" t="str">
            <v>N</v>
          </cell>
          <cell r="I3601" t="str">
            <v>NI</v>
          </cell>
          <cell r="J3601">
            <v>0</v>
          </cell>
          <cell r="K3601">
            <v>0</v>
          </cell>
          <cell r="L3601" t="str">
            <v>Inpatient Revenue</v>
          </cell>
          <cell r="M3601" t="str">
            <v xml:space="preserve"> </v>
          </cell>
          <cell r="N3601">
            <v>0</v>
          </cell>
          <cell r="O3601" t="str">
            <v xml:space="preserve"> </v>
          </cell>
          <cell r="P3601">
            <v>0</v>
          </cell>
          <cell r="Q3601">
            <v>0</v>
          </cell>
          <cell r="R3601" t="str">
            <v xml:space="preserve"> </v>
          </cell>
          <cell r="S3601" t="str">
            <v xml:space="preserve"> </v>
          </cell>
        </row>
        <row r="3602">
          <cell r="B3602">
            <v>416050</v>
          </cell>
          <cell r="C3602" t="str">
            <v>Ancillary RevenueOther</v>
          </cell>
          <cell r="D3602" t="str">
            <v>Ancillary</v>
          </cell>
          <cell r="E3602">
            <v>367</v>
          </cell>
          <cell r="F3602" t="str">
            <v>A</v>
          </cell>
          <cell r="G3602" t="str">
            <v>R</v>
          </cell>
          <cell r="H3602" t="str">
            <v>N</v>
          </cell>
          <cell r="I3602" t="str">
            <v>NI</v>
          </cell>
          <cell r="J3602">
            <v>0</v>
          </cell>
          <cell r="K3602">
            <v>0</v>
          </cell>
          <cell r="L3602" t="str">
            <v>Inpatient Revenue</v>
          </cell>
          <cell r="M3602" t="str">
            <v xml:space="preserve"> </v>
          </cell>
          <cell r="N3602">
            <v>0</v>
          </cell>
          <cell r="O3602" t="str">
            <v xml:space="preserve"> </v>
          </cell>
          <cell r="P3602">
            <v>0</v>
          </cell>
          <cell r="Q3602">
            <v>0</v>
          </cell>
          <cell r="R3602" t="str">
            <v xml:space="preserve"> </v>
          </cell>
          <cell r="S3602" t="str">
            <v xml:space="preserve"> </v>
          </cell>
        </row>
        <row r="3603">
          <cell r="B3603">
            <v>416055</v>
          </cell>
          <cell r="C3603" t="str">
            <v>AnciRevOtherNonHospBillgSys</v>
          </cell>
          <cell r="D3603" t="str">
            <v>AnciRevOth</v>
          </cell>
          <cell r="E3603">
            <v>367</v>
          </cell>
          <cell r="F3603" t="str">
            <v>A</v>
          </cell>
          <cell r="G3603" t="str">
            <v>R</v>
          </cell>
          <cell r="H3603" t="str">
            <v>N</v>
          </cell>
          <cell r="I3603" t="str">
            <v>NI</v>
          </cell>
          <cell r="J3603">
            <v>0</v>
          </cell>
          <cell r="K3603">
            <v>0</v>
          </cell>
          <cell r="L3603" t="str">
            <v>Inpatient Revenue</v>
          </cell>
          <cell r="M3603" t="str">
            <v xml:space="preserve"> </v>
          </cell>
          <cell r="N3603">
            <v>0</v>
          </cell>
          <cell r="O3603" t="str">
            <v xml:space="preserve"> </v>
          </cell>
          <cell r="P3603">
            <v>0</v>
          </cell>
          <cell r="Q3603">
            <v>0</v>
          </cell>
          <cell r="R3603" t="str">
            <v xml:space="preserve"> </v>
          </cell>
          <cell r="S3603" t="str">
            <v xml:space="preserve"> </v>
          </cell>
        </row>
        <row r="3604">
          <cell r="B3604">
            <v>416060</v>
          </cell>
          <cell r="C3604" t="str">
            <v>Ancillary RevDomestic Claims</v>
          </cell>
          <cell r="D3604" t="str">
            <v>Ancillary</v>
          </cell>
          <cell r="E3604">
            <v>367</v>
          </cell>
          <cell r="F3604" t="str">
            <v>A</v>
          </cell>
          <cell r="G3604" t="str">
            <v>R</v>
          </cell>
          <cell r="H3604" t="str">
            <v>N</v>
          </cell>
          <cell r="I3604" t="str">
            <v>NI</v>
          </cell>
          <cell r="J3604">
            <v>0</v>
          </cell>
          <cell r="K3604">
            <v>0</v>
          </cell>
          <cell r="L3604" t="str">
            <v>Inpatient Revenue</v>
          </cell>
          <cell r="M3604" t="str">
            <v xml:space="preserve"> </v>
          </cell>
          <cell r="N3604">
            <v>0</v>
          </cell>
          <cell r="O3604" t="str">
            <v xml:space="preserve"> </v>
          </cell>
          <cell r="P3604">
            <v>0</v>
          </cell>
          <cell r="Q3604">
            <v>0</v>
          </cell>
          <cell r="R3604" t="str">
            <v xml:space="preserve"> </v>
          </cell>
          <cell r="S3604" t="str">
            <v xml:space="preserve"> </v>
          </cell>
        </row>
        <row r="3605">
          <cell r="B3605">
            <v>417000</v>
          </cell>
          <cell r="C3605" t="str">
            <v>IP Supply RevMedicare Trad</v>
          </cell>
          <cell r="D3605" t="str">
            <v>IP Supply</v>
          </cell>
          <cell r="E3605">
            <v>367</v>
          </cell>
          <cell r="F3605" t="str">
            <v>A</v>
          </cell>
          <cell r="G3605" t="str">
            <v>R</v>
          </cell>
          <cell r="H3605" t="str">
            <v>N</v>
          </cell>
          <cell r="I3605" t="str">
            <v>NI</v>
          </cell>
          <cell r="J3605">
            <v>0</v>
          </cell>
          <cell r="K3605">
            <v>0</v>
          </cell>
          <cell r="L3605" t="str">
            <v>Inpatient Revenue</v>
          </cell>
          <cell r="M3605" t="str">
            <v xml:space="preserve"> </v>
          </cell>
          <cell r="N3605">
            <v>0</v>
          </cell>
          <cell r="O3605" t="str">
            <v xml:space="preserve"> </v>
          </cell>
          <cell r="P3605">
            <v>0</v>
          </cell>
          <cell r="Q3605">
            <v>0</v>
          </cell>
          <cell r="R3605" t="str">
            <v xml:space="preserve"> </v>
          </cell>
          <cell r="S3605" t="str">
            <v xml:space="preserve"> </v>
          </cell>
        </row>
        <row r="3606">
          <cell r="B3606">
            <v>417005</v>
          </cell>
          <cell r="C3606" t="str">
            <v>IP Supply RevMedicare MdgCare</v>
          </cell>
          <cell r="D3606" t="str">
            <v>IP Supply</v>
          </cell>
          <cell r="E3606">
            <v>367</v>
          </cell>
          <cell r="F3606" t="str">
            <v>A</v>
          </cell>
          <cell r="G3606" t="str">
            <v>R</v>
          </cell>
          <cell r="H3606" t="str">
            <v>N</v>
          </cell>
          <cell r="I3606" t="str">
            <v>NI</v>
          </cell>
          <cell r="J3606">
            <v>0</v>
          </cell>
          <cell r="K3606">
            <v>0</v>
          </cell>
          <cell r="L3606" t="str">
            <v>Inpatient Revenue</v>
          </cell>
          <cell r="M3606" t="str">
            <v xml:space="preserve"> </v>
          </cell>
          <cell r="N3606">
            <v>0</v>
          </cell>
          <cell r="O3606" t="str">
            <v xml:space="preserve"> </v>
          </cell>
          <cell r="P3606">
            <v>0</v>
          </cell>
          <cell r="Q3606">
            <v>0</v>
          </cell>
          <cell r="R3606" t="str">
            <v xml:space="preserve"> </v>
          </cell>
          <cell r="S3606" t="str">
            <v xml:space="preserve"> </v>
          </cell>
        </row>
        <row r="3607">
          <cell r="B3607">
            <v>417010</v>
          </cell>
          <cell r="C3607" t="str">
            <v>IP Supply RevMedicaid Trad</v>
          </cell>
          <cell r="D3607" t="str">
            <v>IP Supply</v>
          </cell>
          <cell r="E3607">
            <v>367</v>
          </cell>
          <cell r="F3607" t="str">
            <v>A</v>
          </cell>
          <cell r="G3607" t="str">
            <v>R</v>
          </cell>
          <cell r="H3607" t="str">
            <v>N</v>
          </cell>
          <cell r="I3607" t="str">
            <v>NI</v>
          </cell>
          <cell r="J3607">
            <v>0</v>
          </cell>
          <cell r="K3607">
            <v>0</v>
          </cell>
          <cell r="L3607" t="str">
            <v>Inpatient Revenue</v>
          </cell>
          <cell r="M3607" t="str">
            <v xml:space="preserve"> </v>
          </cell>
          <cell r="N3607">
            <v>0</v>
          </cell>
          <cell r="O3607" t="str">
            <v xml:space="preserve"> </v>
          </cell>
          <cell r="P3607">
            <v>0</v>
          </cell>
          <cell r="Q3607">
            <v>0</v>
          </cell>
          <cell r="R3607" t="str">
            <v xml:space="preserve"> </v>
          </cell>
          <cell r="S3607" t="str">
            <v xml:space="preserve"> </v>
          </cell>
        </row>
        <row r="3608">
          <cell r="B3608">
            <v>417015</v>
          </cell>
          <cell r="C3608" t="str">
            <v>IP Supply RevMedicaid MdgCare</v>
          </cell>
          <cell r="D3608" t="str">
            <v>IP Supply</v>
          </cell>
          <cell r="E3608">
            <v>367</v>
          </cell>
          <cell r="F3608" t="str">
            <v>A</v>
          </cell>
          <cell r="G3608" t="str">
            <v>R</v>
          </cell>
          <cell r="H3608" t="str">
            <v>N</v>
          </cell>
          <cell r="I3608" t="str">
            <v>NI</v>
          </cell>
          <cell r="J3608">
            <v>0</v>
          </cell>
          <cell r="K3608">
            <v>0</v>
          </cell>
          <cell r="L3608" t="str">
            <v>Inpatient Revenue</v>
          </cell>
          <cell r="M3608" t="str">
            <v xml:space="preserve"> </v>
          </cell>
          <cell r="N3608">
            <v>0</v>
          </cell>
          <cell r="O3608" t="str">
            <v xml:space="preserve"> </v>
          </cell>
          <cell r="P3608">
            <v>0</v>
          </cell>
          <cell r="Q3608">
            <v>0</v>
          </cell>
          <cell r="R3608" t="str">
            <v xml:space="preserve"> </v>
          </cell>
          <cell r="S3608" t="str">
            <v xml:space="preserve"> </v>
          </cell>
        </row>
        <row r="3609">
          <cell r="B3609">
            <v>417016</v>
          </cell>
          <cell r="C3609" t="str">
            <v>IP Supply RevMedicaid Pending</v>
          </cell>
          <cell r="D3609" t="str">
            <v>IP Supply</v>
          </cell>
          <cell r="E3609">
            <v>367</v>
          </cell>
          <cell r="F3609" t="str">
            <v>A</v>
          </cell>
          <cell r="G3609" t="str">
            <v>R</v>
          </cell>
          <cell r="H3609" t="str">
            <v>N</v>
          </cell>
          <cell r="I3609" t="str">
            <v>NI</v>
          </cell>
          <cell r="J3609">
            <v>0</v>
          </cell>
          <cell r="K3609">
            <v>0</v>
          </cell>
          <cell r="L3609" t="str">
            <v>Inpatient Revenue</v>
          </cell>
          <cell r="M3609" t="str">
            <v xml:space="preserve"> </v>
          </cell>
          <cell r="N3609">
            <v>0</v>
          </cell>
          <cell r="O3609" t="str">
            <v xml:space="preserve"> </v>
          </cell>
          <cell r="P3609">
            <v>0</v>
          </cell>
          <cell r="Q3609">
            <v>0</v>
          </cell>
          <cell r="R3609" t="str">
            <v xml:space="preserve"> </v>
          </cell>
          <cell r="S3609" t="str">
            <v xml:space="preserve"> </v>
          </cell>
        </row>
        <row r="3610">
          <cell r="B3610">
            <v>417020</v>
          </cell>
          <cell r="C3610" t="str">
            <v>IP Supply RevenueHMOPPO</v>
          </cell>
          <cell r="D3610" t="str">
            <v>IP Supply</v>
          </cell>
          <cell r="E3610">
            <v>367</v>
          </cell>
          <cell r="F3610" t="str">
            <v>A</v>
          </cell>
          <cell r="G3610" t="str">
            <v>R</v>
          </cell>
          <cell r="H3610" t="str">
            <v>N</v>
          </cell>
          <cell r="I3610" t="str">
            <v>NI</v>
          </cell>
          <cell r="J3610">
            <v>0</v>
          </cell>
          <cell r="K3610">
            <v>0</v>
          </cell>
          <cell r="L3610" t="str">
            <v>Inpatient Revenue</v>
          </cell>
          <cell r="M3610" t="str">
            <v xml:space="preserve"> </v>
          </cell>
          <cell r="N3610">
            <v>0</v>
          </cell>
          <cell r="O3610" t="str">
            <v xml:space="preserve"> </v>
          </cell>
          <cell r="P3610">
            <v>0</v>
          </cell>
          <cell r="Q3610">
            <v>0</v>
          </cell>
          <cell r="R3610" t="str">
            <v xml:space="preserve"> </v>
          </cell>
          <cell r="S3610" t="str">
            <v xml:space="preserve"> </v>
          </cell>
        </row>
        <row r="3611">
          <cell r="B3611">
            <v>417025</v>
          </cell>
          <cell r="C3611" t="str">
            <v>IP Supply RevBlue Cross Trad</v>
          </cell>
          <cell r="D3611" t="str">
            <v>IP Supply</v>
          </cell>
          <cell r="E3611">
            <v>367</v>
          </cell>
          <cell r="F3611" t="str">
            <v>A</v>
          </cell>
          <cell r="G3611" t="str">
            <v>R</v>
          </cell>
          <cell r="H3611" t="str">
            <v>N</v>
          </cell>
          <cell r="I3611" t="str">
            <v>NI</v>
          </cell>
          <cell r="J3611">
            <v>0</v>
          </cell>
          <cell r="K3611">
            <v>0</v>
          </cell>
          <cell r="L3611" t="str">
            <v>Inpatient Revenue</v>
          </cell>
          <cell r="M3611" t="str">
            <v xml:space="preserve"> </v>
          </cell>
          <cell r="N3611">
            <v>0</v>
          </cell>
          <cell r="O3611" t="str">
            <v xml:space="preserve"> </v>
          </cell>
          <cell r="P3611">
            <v>0</v>
          </cell>
          <cell r="Q3611">
            <v>0</v>
          </cell>
          <cell r="R3611" t="str">
            <v xml:space="preserve"> </v>
          </cell>
          <cell r="S3611" t="str">
            <v xml:space="preserve"> </v>
          </cell>
        </row>
        <row r="3612">
          <cell r="B3612">
            <v>417030</v>
          </cell>
          <cell r="C3612" t="str">
            <v>IP Supply RevBlue Cross HMO</v>
          </cell>
          <cell r="D3612" t="str">
            <v>IP Supply</v>
          </cell>
          <cell r="E3612">
            <v>367</v>
          </cell>
          <cell r="F3612" t="str">
            <v>A</v>
          </cell>
          <cell r="G3612" t="str">
            <v>R</v>
          </cell>
          <cell r="H3612" t="str">
            <v>N</v>
          </cell>
          <cell r="I3612" t="str">
            <v>NI</v>
          </cell>
          <cell r="J3612">
            <v>0</v>
          </cell>
          <cell r="K3612">
            <v>0</v>
          </cell>
          <cell r="L3612" t="str">
            <v>Inpatient Revenue</v>
          </cell>
          <cell r="M3612" t="str">
            <v xml:space="preserve"> </v>
          </cell>
          <cell r="N3612">
            <v>0</v>
          </cell>
          <cell r="O3612" t="str">
            <v xml:space="preserve"> </v>
          </cell>
          <cell r="P3612">
            <v>0</v>
          </cell>
          <cell r="Q3612">
            <v>0</v>
          </cell>
          <cell r="R3612" t="str">
            <v xml:space="preserve"> </v>
          </cell>
          <cell r="S3612" t="str">
            <v xml:space="preserve"> </v>
          </cell>
        </row>
        <row r="3613">
          <cell r="B3613">
            <v>417031</v>
          </cell>
          <cell r="C3613" t="str">
            <v>IP Supply Revenue BCrossPPO</v>
          </cell>
          <cell r="D3613" t="str">
            <v>IP Supply</v>
          </cell>
          <cell r="E3613">
            <v>367</v>
          </cell>
          <cell r="F3613" t="str">
            <v>A</v>
          </cell>
          <cell r="G3613" t="str">
            <v>R</v>
          </cell>
          <cell r="H3613" t="str">
            <v>N</v>
          </cell>
          <cell r="I3613" t="str">
            <v>NI</v>
          </cell>
          <cell r="J3613">
            <v>0</v>
          </cell>
          <cell r="K3613">
            <v>0</v>
          </cell>
          <cell r="L3613" t="str">
            <v>Inpatient Revenue</v>
          </cell>
          <cell r="M3613" t="str">
            <v xml:space="preserve"> </v>
          </cell>
          <cell r="N3613">
            <v>0</v>
          </cell>
          <cell r="O3613" t="str">
            <v xml:space="preserve"> </v>
          </cell>
          <cell r="P3613">
            <v>0</v>
          </cell>
          <cell r="Q3613">
            <v>0</v>
          </cell>
          <cell r="R3613" t="str">
            <v xml:space="preserve"> </v>
          </cell>
          <cell r="S3613" t="str">
            <v xml:space="preserve"> </v>
          </cell>
        </row>
        <row r="3614">
          <cell r="B3614">
            <v>417035</v>
          </cell>
          <cell r="C3614" t="str">
            <v>IP Supply RevenueCommercial</v>
          </cell>
          <cell r="D3614" t="str">
            <v>IP Supply</v>
          </cell>
          <cell r="E3614">
            <v>367</v>
          </cell>
          <cell r="F3614" t="str">
            <v>A</v>
          </cell>
          <cell r="G3614" t="str">
            <v>R</v>
          </cell>
          <cell r="H3614" t="str">
            <v>N</v>
          </cell>
          <cell r="I3614" t="str">
            <v>NI</v>
          </cell>
          <cell r="J3614">
            <v>0</v>
          </cell>
          <cell r="K3614">
            <v>0</v>
          </cell>
          <cell r="L3614" t="str">
            <v>Inpatient Revenue</v>
          </cell>
          <cell r="M3614" t="str">
            <v xml:space="preserve"> </v>
          </cell>
          <cell r="N3614">
            <v>0</v>
          </cell>
          <cell r="O3614" t="str">
            <v xml:space="preserve"> </v>
          </cell>
          <cell r="P3614">
            <v>0</v>
          </cell>
          <cell r="Q3614">
            <v>0</v>
          </cell>
          <cell r="R3614" t="str">
            <v xml:space="preserve"> </v>
          </cell>
          <cell r="S3614" t="str">
            <v xml:space="preserve"> </v>
          </cell>
        </row>
        <row r="3615">
          <cell r="B3615">
            <v>417036</v>
          </cell>
          <cell r="C3615" t="str">
            <v>IP Supply Revenue CmrclMgdCar</v>
          </cell>
          <cell r="D3615" t="str">
            <v>IP Supply</v>
          </cell>
          <cell r="E3615">
            <v>367</v>
          </cell>
          <cell r="F3615" t="str">
            <v>A</v>
          </cell>
          <cell r="G3615" t="str">
            <v>R</v>
          </cell>
          <cell r="H3615" t="str">
            <v>N</v>
          </cell>
          <cell r="I3615" t="str">
            <v>NI</v>
          </cell>
          <cell r="J3615">
            <v>0</v>
          </cell>
          <cell r="K3615">
            <v>0</v>
          </cell>
          <cell r="L3615" t="str">
            <v>Inpatient Revenue</v>
          </cell>
          <cell r="M3615" t="str">
            <v xml:space="preserve"> </v>
          </cell>
          <cell r="N3615">
            <v>0</v>
          </cell>
          <cell r="O3615" t="str">
            <v xml:space="preserve"> </v>
          </cell>
          <cell r="P3615">
            <v>0</v>
          </cell>
          <cell r="Q3615">
            <v>0</v>
          </cell>
          <cell r="R3615" t="str">
            <v xml:space="preserve"> </v>
          </cell>
          <cell r="S3615" t="str">
            <v xml:space="preserve"> </v>
          </cell>
        </row>
        <row r="3616">
          <cell r="B3616">
            <v>417037</v>
          </cell>
          <cell r="C3616" t="str">
            <v>IP SupplyRev ChrtyCarPndngAplc</v>
          </cell>
          <cell r="D3616" t="str">
            <v>IP SupplyR</v>
          </cell>
          <cell r="E3616">
            <v>367</v>
          </cell>
          <cell r="F3616" t="str">
            <v>A</v>
          </cell>
          <cell r="G3616" t="str">
            <v>R</v>
          </cell>
          <cell r="H3616" t="str">
            <v>N</v>
          </cell>
          <cell r="I3616" t="str">
            <v>NI</v>
          </cell>
          <cell r="J3616">
            <v>0</v>
          </cell>
          <cell r="K3616">
            <v>0</v>
          </cell>
          <cell r="L3616" t="str">
            <v>Inpatient Revenue</v>
          </cell>
          <cell r="M3616" t="str">
            <v xml:space="preserve"> </v>
          </cell>
          <cell r="N3616">
            <v>0</v>
          </cell>
          <cell r="O3616" t="str">
            <v xml:space="preserve"> </v>
          </cell>
          <cell r="P3616">
            <v>0</v>
          </cell>
          <cell r="Q3616">
            <v>0</v>
          </cell>
          <cell r="R3616" t="str">
            <v xml:space="preserve"> </v>
          </cell>
          <cell r="S3616" t="str">
            <v xml:space="preserve"> </v>
          </cell>
        </row>
        <row r="3617">
          <cell r="B3617">
            <v>417040</v>
          </cell>
          <cell r="C3617" t="str">
            <v>IP Supply RevSelfPay Primary</v>
          </cell>
          <cell r="D3617" t="str">
            <v>IP Supply</v>
          </cell>
          <cell r="E3617">
            <v>367</v>
          </cell>
          <cell r="F3617" t="str">
            <v>A</v>
          </cell>
          <cell r="G3617" t="str">
            <v>R</v>
          </cell>
          <cell r="H3617" t="str">
            <v>N</v>
          </cell>
          <cell r="I3617" t="str">
            <v>NI</v>
          </cell>
          <cell r="J3617">
            <v>0</v>
          </cell>
          <cell r="K3617">
            <v>0</v>
          </cell>
          <cell r="L3617" t="str">
            <v>Inpatient Revenue</v>
          </cell>
          <cell r="M3617" t="str">
            <v xml:space="preserve"> </v>
          </cell>
          <cell r="N3617">
            <v>0</v>
          </cell>
          <cell r="O3617" t="str">
            <v xml:space="preserve"> </v>
          </cell>
          <cell r="P3617">
            <v>0</v>
          </cell>
          <cell r="Q3617">
            <v>0</v>
          </cell>
          <cell r="R3617" t="str">
            <v xml:space="preserve"> </v>
          </cell>
          <cell r="S3617" t="str">
            <v xml:space="preserve"> </v>
          </cell>
        </row>
        <row r="3618">
          <cell r="B3618">
            <v>417041</v>
          </cell>
          <cell r="C3618" t="str">
            <v>IP Supply Revenue SlfPyScndry</v>
          </cell>
          <cell r="D3618" t="str">
            <v>IP Supply</v>
          </cell>
          <cell r="E3618">
            <v>367</v>
          </cell>
          <cell r="F3618" t="str">
            <v>A</v>
          </cell>
          <cell r="G3618" t="str">
            <v>R</v>
          </cell>
          <cell r="H3618" t="str">
            <v>N</v>
          </cell>
          <cell r="I3618" t="str">
            <v>NI</v>
          </cell>
          <cell r="J3618">
            <v>0</v>
          </cell>
          <cell r="K3618">
            <v>0</v>
          </cell>
          <cell r="L3618" t="str">
            <v>Inpatient Revenue</v>
          </cell>
          <cell r="M3618" t="str">
            <v xml:space="preserve"> </v>
          </cell>
          <cell r="N3618">
            <v>0</v>
          </cell>
          <cell r="O3618" t="str">
            <v xml:space="preserve"> </v>
          </cell>
          <cell r="P3618">
            <v>0</v>
          </cell>
          <cell r="Q3618">
            <v>0</v>
          </cell>
          <cell r="R3618" t="str">
            <v xml:space="preserve"> </v>
          </cell>
          <cell r="S3618" t="str">
            <v xml:space="preserve"> </v>
          </cell>
        </row>
        <row r="3619">
          <cell r="B3619">
            <v>417042</v>
          </cell>
          <cell r="C3619" t="str">
            <v>IP Supply Rev CptnRskBsdPyrs</v>
          </cell>
          <cell r="D3619" t="str">
            <v>IP Supply</v>
          </cell>
          <cell r="E3619">
            <v>367</v>
          </cell>
          <cell r="F3619" t="str">
            <v>A</v>
          </cell>
          <cell r="G3619" t="str">
            <v>R</v>
          </cell>
          <cell r="H3619" t="str">
            <v>N</v>
          </cell>
          <cell r="I3619" t="str">
            <v>NI</v>
          </cell>
          <cell r="J3619">
            <v>0</v>
          </cell>
          <cell r="K3619">
            <v>0</v>
          </cell>
          <cell r="L3619" t="str">
            <v>Inpatient Revenue</v>
          </cell>
          <cell r="M3619" t="str">
            <v xml:space="preserve"> </v>
          </cell>
          <cell r="N3619">
            <v>0</v>
          </cell>
          <cell r="O3619" t="str">
            <v xml:space="preserve"> </v>
          </cell>
          <cell r="P3619">
            <v>0</v>
          </cell>
          <cell r="Q3619">
            <v>0</v>
          </cell>
          <cell r="R3619" t="str">
            <v xml:space="preserve"> </v>
          </cell>
          <cell r="S3619" t="str">
            <v xml:space="preserve"> </v>
          </cell>
        </row>
        <row r="3620">
          <cell r="B3620">
            <v>417045</v>
          </cell>
          <cell r="C3620" t="str">
            <v>IP Supply RevenueCharity</v>
          </cell>
          <cell r="D3620" t="str">
            <v>IP Supply</v>
          </cell>
          <cell r="E3620">
            <v>367</v>
          </cell>
          <cell r="F3620" t="str">
            <v>A</v>
          </cell>
          <cell r="G3620" t="str">
            <v>R</v>
          </cell>
          <cell r="H3620" t="str">
            <v>N</v>
          </cell>
          <cell r="I3620" t="str">
            <v>NI</v>
          </cell>
          <cell r="J3620">
            <v>0</v>
          </cell>
          <cell r="K3620">
            <v>0</v>
          </cell>
          <cell r="L3620" t="str">
            <v>Inpatient Revenue</v>
          </cell>
          <cell r="M3620" t="str">
            <v xml:space="preserve"> </v>
          </cell>
          <cell r="N3620">
            <v>0</v>
          </cell>
          <cell r="O3620" t="str">
            <v xml:space="preserve"> </v>
          </cell>
          <cell r="P3620">
            <v>0</v>
          </cell>
          <cell r="Q3620">
            <v>0</v>
          </cell>
          <cell r="R3620" t="str">
            <v xml:space="preserve"> </v>
          </cell>
          <cell r="S3620" t="str">
            <v xml:space="preserve"> </v>
          </cell>
        </row>
        <row r="3621">
          <cell r="B3621">
            <v>417050</v>
          </cell>
          <cell r="C3621" t="str">
            <v>IP Supply RevenueOther</v>
          </cell>
          <cell r="D3621" t="str">
            <v>IP Supply</v>
          </cell>
          <cell r="E3621">
            <v>367</v>
          </cell>
          <cell r="F3621" t="str">
            <v>A</v>
          </cell>
          <cell r="G3621" t="str">
            <v>R</v>
          </cell>
          <cell r="H3621" t="str">
            <v>N</v>
          </cell>
          <cell r="I3621" t="str">
            <v>NI</v>
          </cell>
          <cell r="J3621">
            <v>0</v>
          </cell>
          <cell r="K3621">
            <v>0</v>
          </cell>
          <cell r="L3621" t="str">
            <v>Inpatient Revenue</v>
          </cell>
          <cell r="M3621" t="str">
            <v xml:space="preserve"> </v>
          </cell>
          <cell r="N3621">
            <v>0</v>
          </cell>
          <cell r="O3621" t="str">
            <v xml:space="preserve"> </v>
          </cell>
          <cell r="P3621">
            <v>0</v>
          </cell>
          <cell r="Q3621">
            <v>0</v>
          </cell>
          <cell r="R3621" t="str">
            <v xml:space="preserve"> </v>
          </cell>
          <cell r="S3621" t="str">
            <v xml:space="preserve"> </v>
          </cell>
        </row>
        <row r="3622">
          <cell r="B3622">
            <v>417055</v>
          </cell>
          <cell r="C3622" t="str">
            <v>IPSupplyRevOthrNonHospBillgSys</v>
          </cell>
          <cell r="D3622" t="str">
            <v>IPSupplyRe</v>
          </cell>
          <cell r="E3622">
            <v>367</v>
          </cell>
          <cell r="F3622" t="str">
            <v>A</v>
          </cell>
          <cell r="G3622" t="str">
            <v>R</v>
          </cell>
          <cell r="H3622" t="str">
            <v>N</v>
          </cell>
          <cell r="I3622" t="str">
            <v>NI</v>
          </cell>
          <cell r="J3622">
            <v>0</v>
          </cell>
          <cell r="K3622">
            <v>0</v>
          </cell>
          <cell r="L3622" t="str">
            <v>Inpatient Revenue</v>
          </cell>
          <cell r="M3622" t="str">
            <v xml:space="preserve"> </v>
          </cell>
          <cell r="N3622">
            <v>0</v>
          </cell>
          <cell r="O3622" t="str">
            <v xml:space="preserve"> </v>
          </cell>
          <cell r="P3622">
            <v>0</v>
          </cell>
          <cell r="Q3622">
            <v>0</v>
          </cell>
          <cell r="R3622" t="str">
            <v xml:space="preserve"> </v>
          </cell>
          <cell r="S3622" t="str">
            <v xml:space="preserve"> </v>
          </cell>
        </row>
        <row r="3623">
          <cell r="B3623">
            <v>417060</v>
          </cell>
          <cell r="C3623" t="str">
            <v>IP Supply RevDomestic Claims</v>
          </cell>
          <cell r="D3623" t="str">
            <v>IP Supply</v>
          </cell>
          <cell r="E3623">
            <v>367</v>
          </cell>
          <cell r="F3623" t="str">
            <v>A</v>
          </cell>
          <cell r="G3623" t="str">
            <v>R</v>
          </cell>
          <cell r="H3623" t="str">
            <v>N</v>
          </cell>
          <cell r="I3623" t="str">
            <v>NI</v>
          </cell>
          <cell r="J3623">
            <v>0</v>
          </cell>
          <cell r="K3623">
            <v>0</v>
          </cell>
          <cell r="L3623" t="str">
            <v>Inpatient Revenue</v>
          </cell>
          <cell r="M3623" t="str">
            <v xml:space="preserve"> </v>
          </cell>
          <cell r="N3623">
            <v>0</v>
          </cell>
          <cell r="O3623" t="str">
            <v xml:space="preserve"> </v>
          </cell>
          <cell r="P3623">
            <v>0</v>
          </cell>
          <cell r="Q3623">
            <v>0</v>
          </cell>
          <cell r="R3623" t="str">
            <v xml:space="preserve"> </v>
          </cell>
          <cell r="S3623" t="str">
            <v xml:space="preserve"> </v>
          </cell>
        </row>
        <row r="3624">
          <cell r="B3624">
            <v>417500</v>
          </cell>
          <cell r="C3624" t="str">
            <v>Supply RevMedicare Traditional</v>
          </cell>
          <cell r="D3624" t="str">
            <v>Supply Rev</v>
          </cell>
          <cell r="E3624">
            <v>367</v>
          </cell>
          <cell r="F3624" t="str">
            <v>A</v>
          </cell>
          <cell r="G3624" t="str">
            <v>R</v>
          </cell>
          <cell r="H3624" t="str">
            <v>N</v>
          </cell>
          <cell r="I3624" t="str">
            <v>NI</v>
          </cell>
          <cell r="J3624">
            <v>0</v>
          </cell>
          <cell r="K3624">
            <v>0</v>
          </cell>
          <cell r="L3624" t="str">
            <v>Inpatient Revenue</v>
          </cell>
          <cell r="M3624" t="str">
            <v xml:space="preserve"> </v>
          </cell>
          <cell r="N3624">
            <v>0</v>
          </cell>
          <cell r="O3624" t="str">
            <v xml:space="preserve"> </v>
          </cell>
          <cell r="P3624">
            <v>0</v>
          </cell>
          <cell r="Q3624">
            <v>0</v>
          </cell>
          <cell r="R3624" t="str">
            <v xml:space="preserve"> </v>
          </cell>
          <cell r="S3624" t="str">
            <v xml:space="preserve"> </v>
          </cell>
        </row>
        <row r="3625">
          <cell r="B3625">
            <v>417505</v>
          </cell>
          <cell r="C3625" t="str">
            <v>Supply RevMedicare MdgCare</v>
          </cell>
          <cell r="D3625" t="str">
            <v>Supply Rev</v>
          </cell>
          <cell r="E3625">
            <v>367</v>
          </cell>
          <cell r="F3625" t="str">
            <v>A</v>
          </cell>
          <cell r="G3625" t="str">
            <v>R</v>
          </cell>
          <cell r="H3625" t="str">
            <v>N</v>
          </cell>
          <cell r="I3625" t="str">
            <v>NI</v>
          </cell>
          <cell r="J3625">
            <v>0</v>
          </cell>
          <cell r="K3625">
            <v>0</v>
          </cell>
          <cell r="L3625" t="str">
            <v>Inpatient Revenue</v>
          </cell>
          <cell r="M3625" t="str">
            <v xml:space="preserve"> </v>
          </cell>
          <cell r="N3625">
            <v>0</v>
          </cell>
          <cell r="O3625" t="str">
            <v xml:space="preserve"> </v>
          </cell>
          <cell r="P3625">
            <v>0</v>
          </cell>
          <cell r="Q3625">
            <v>0</v>
          </cell>
          <cell r="R3625" t="str">
            <v xml:space="preserve"> </v>
          </cell>
          <cell r="S3625" t="str">
            <v xml:space="preserve"> </v>
          </cell>
        </row>
        <row r="3626">
          <cell r="B3626">
            <v>417510</v>
          </cell>
          <cell r="C3626" t="str">
            <v>Supply RevMedicaid Traditional</v>
          </cell>
          <cell r="D3626" t="str">
            <v>Supply Rev</v>
          </cell>
          <cell r="E3626">
            <v>367</v>
          </cell>
          <cell r="F3626" t="str">
            <v>A</v>
          </cell>
          <cell r="G3626" t="str">
            <v>R</v>
          </cell>
          <cell r="H3626" t="str">
            <v>N</v>
          </cell>
          <cell r="I3626" t="str">
            <v>NI</v>
          </cell>
          <cell r="J3626">
            <v>0</v>
          </cell>
          <cell r="K3626">
            <v>0</v>
          </cell>
          <cell r="L3626" t="str">
            <v>Inpatient Revenue</v>
          </cell>
          <cell r="M3626" t="str">
            <v xml:space="preserve"> </v>
          </cell>
          <cell r="N3626">
            <v>0</v>
          </cell>
          <cell r="O3626" t="str">
            <v xml:space="preserve"> </v>
          </cell>
          <cell r="P3626">
            <v>0</v>
          </cell>
          <cell r="Q3626">
            <v>0</v>
          </cell>
          <cell r="R3626" t="str">
            <v xml:space="preserve"> </v>
          </cell>
          <cell r="S3626" t="str">
            <v xml:space="preserve"> </v>
          </cell>
        </row>
        <row r="3627">
          <cell r="B3627">
            <v>417515</v>
          </cell>
          <cell r="C3627" t="str">
            <v>Supply RevMedicaid MdgCare</v>
          </cell>
          <cell r="D3627" t="str">
            <v>Supply Rev</v>
          </cell>
          <cell r="E3627">
            <v>367</v>
          </cell>
          <cell r="F3627" t="str">
            <v>A</v>
          </cell>
          <cell r="G3627" t="str">
            <v>R</v>
          </cell>
          <cell r="H3627" t="str">
            <v>N</v>
          </cell>
          <cell r="I3627" t="str">
            <v>NI</v>
          </cell>
          <cell r="J3627">
            <v>0</v>
          </cell>
          <cell r="K3627">
            <v>0</v>
          </cell>
          <cell r="L3627" t="str">
            <v>Inpatient Revenue</v>
          </cell>
          <cell r="M3627" t="str">
            <v xml:space="preserve"> </v>
          </cell>
          <cell r="N3627">
            <v>0</v>
          </cell>
          <cell r="O3627" t="str">
            <v xml:space="preserve"> </v>
          </cell>
          <cell r="P3627">
            <v>0</v>
          </cell>
          <cell r="Q3627">
            <v>0</v>
          </cell>
          <cell r="R3627" t="str">
            <v xml:space="preserve"> </v>
          </cell>
          <cell r="S3627" t="str">
            <v xml:space="preserve"> </v>
          </cell>
        </row>
        <row r="3628">
          <cell r="B3628">
            <v>417516</v>
          </cell>
          <cell r="C3628" t="str">
            <v>Supply RevenueMedicaid Pending</v>
          </cell>
          <cell r="D3628" t="str">
            <v>Supply Rev</v>
          </cell>
          <cell r="E3628">
            <v>367</v>
          </cell>
          <cell r="F3628" t="str">
            <v>A</v>
          </cell>
          <cell r="G3628" t="str">
            <v>R</v>
          </cell>
          <cell r="H3628" t="str">
            <v>N</v>
          </cell>
          <cell r="I3628" t="str">
            <v>NI</v>
          </cell>
          <cell r="J3628">
            <v>0</v>
          </cell>
          <cell r="K3628">
            <v>0</v>
          </cell>
          <cell r="L3628" t="str">
            <v>Inpatient Revenue</v>
          </cell>
          <cell r="M3628" t="str">
            <v xml:space="preserve"> </v>
          </cell>
          <cell r="N3628">
            <v>0</v>
          </cell>
          <cell r="O3628" t="str">
            <v xml:space="preserve"> </v>
          </cell>
          <cell r="P3628">
            <v>0</v>
          </cell>
          <cell r="Q3628">
            <v>0</v>
          </cell>
          <cell r="R3628" t="str">
            <v xml:space="preserve"> </v>
          </cell>
          <cell r="S3628" t="str">
            <v xml:space="preserve"> </v>
          </cell>
        </row>
        <row r="3629">
          <cell r="B3629">
            <v>417520</v>
          </cell>
          <cell r="C3629" t="str">
            <v>Supply RevenueHMOPPO</v>
          </cell>
          <cell r="D3629" t="str">
            <v>Supply Rev</v>
          </cell>
          <cell r="E3629">
            <v>367</v>
          </cell>
          <cell r="F3629" t="str">
            <v>A</v>
          </cell>
          <cell r="G3629" t="str">
            <v>R</v>
          </cell>
          <cell r="H3629" t="str">
            <v>N</v>
          </cell>
          <cell r="I3629" t="str">
            <v>NI</v>
          </cell>
          <cell r="J3629">
            <v>0</v>
          </cell>
          <cell r="K3629">
            <v>0</v>
          </cell>
          <cell r="L3629" t="str">
            <v>Inpatient Revenue</v>
          </cell>
          <cell r="M3629" t="str">
            <v xml:space="preserve"> </v>
          </cell>
          <cell r="N3629">
            <v>0</v>
          </cell>
          <cell r="O3629" t="str">
            <v xml:space="preserve"> </v>
          </cell>
          <cell r="P3629">
            <v>0</v>
          </cell>
          <cell r="Q3629">
            <v>0</v>
          </cell>
          <cell r="R3629" t="str">
            <v xml:space="preserve"> </v>
          </cell>
          <cell r="S3629" t="str">
            <v xml:space="preserve"> </v>
          </cell>
        </row>
        <row r="3630">
          <cell r="B3630">
            <v>417525</v>
          </cell>
          <cell r="C3630" t="str">
            <v>Supply RevBlue Cross Trad</v>
          </cell>
          <cell r="D3630" t="str">
            <v>Supply Rev</v>
          </cell>
          <cell r="E3630">
            <v>367</v>
          </cell>
          <cell r="F3630" t="str">
            <v>A</v>
          </cell>
          <cell r="G3630" t="str">
            <v>R</v>
          </cell>
          <cell r="H3630" t="str">
            <v>N</v>
          </cell>
          <cell r="I3630" t="str">
            <v>NI</v>
          </cell>
          <cell r="J3630">
            <v>0</v>
          </cell>
          <cell r="K3630">
            <v>0</v>
          </cell>
          <cell r="L3630" t="str">
            <v>Inpatient Revenue</v>
          </cell>
          <cell r="M3630" t="str">
            <v xml:space="preserve"> </v>
          </cell>
          <cell r="N3630">
            <v>0</v>
          </cell>
          <cell r="O3630" t="str">
            <v xml:space="preserve"> </v>
          </cell>
          <cell r="P3630">
            <v>0</v>
          </cell>
          <cell r="Q3630">
            <v>0</v>
          </cell>
          <cell r="R3630" t="str">
            <v xml:space="preserve"> </v>
          </cell>
          <cell r="S3630" t="str">
            <v xml:space="preserve"> </v>
          </cell>
        </row>
        <row r="3631">
          <cell r="B3631">
            <v>417530</v>
          </cell>
          <cell r="C3631" t="str">
            <v>Supply RevenueBlue Cross HMO</v>
          </cell>
          <cell r="D3631" t="str">
            <v>Supply Rev</v>
          </cell>
          <cell r="E3631">
            <v>367</v>
          </cell>
          <cell r="F3631" t="str">
            <v>A</v>
          </cell>
          <cell r="G3631" t="str">
            <v>R</v>
          </cell>
          <cell r="H3631" t="str">
            <v>N</v>
          </cell>
          <cell r="I3631" t="str">
            <v>NI</v>
          </cell>
          <cell r="J3631">
            <v>0</v>
          </cell>
          <cell r="K3631">
            <v>0</v>
          </cell>
          <cell r="L3631" t="str">
            <v>Inpatient Revenue</v>
          </cell>
          <cell r="M3631" t="str">
            <v xml:space="preserve"> </v>
          </cell>
          <cell r="N3631">
            <v>0</v>
          </cell>
          <cell r="O3631" t="str">
            <v xml:space="preserve"> </v>
          </cell>
          <cell r="P3631">
            <v>0</v>
          </cell>
          <cell r="Q3631">
            <v>0</v>
          </cell>
          <cell r="R3631" t="str">
            <v xml:space="preserve"> </v>
          </cell>
          <cell r="S3631" t="str">
            <v xml:space="preserve"> </v>
          </cell>
        </row>
        <row r="3632">
          <cell r="B3632">
            <v>417531</v>
          </cell>
          <cell r="C3632" t="str">
            <v>Supply Revenue Blue Cross PPO</v>
          </cell>
          <cell r="D3632" t="str">
            <v>Supply Rev</v>
          </cell>
          <cell r="E3632">
            <v>367</v>
          </cell>
          <cell r="F3632" t="str">
            <v>A</v>
          </cell>
          <cell r="G3632" t="str">
            <v>R</v>
          </cell>
          <cell r="H3632" t="str">
            <v>N</v>
          </cell>
          <cell r="I3632" t="str">
            <v>NI</v>
          </cell>
          <cell r="J3632">
            <v>0</v>
          </cell>
          <cell r="K3632">
            <v>0</v>
          </cell>
          <cell r="L3632" t="str">
            <v>Inpatient Revenue</v>
          </cell>
          <cell r="M3632" t="str">
            <v xml:space="preserve"> </v>
          </cell>
          <cell r="N3632">
            <v>0</v>
          </cell>
          <cell r="O3632" t="str">
            <v xml:space="preserve"> </v>
          </cell>
          <cell r="P3632">
            <v>0</v>
          </cell>
          <cell r="Q3632">
            <v>0</v>
          </cell>
          <cell r="R3632" t="str">
            <v xml:space="preserve"> </v>
          </cell>
          <cell r="S3632" t="str">
            <v xml:space="preserve"> </v>
          </cell>
        </row>
        <row r="3633">
          <cell r="B3633">
            <v>417535</v>
          </cell>
          <cell r="C3633" t="str">
            <v>Supply RevenueCommercial</v>
          </cell>
          <cell r="D3633" t="str">
            <v>Supply Rev</v>
          </cell>
          <cell r="E3633">
            <v>367</v>
          </cell>
          <cell r="F3633" t="str">
            <v>A</v>
          </cell>
          <cell r="G3633" t="str">
            <v>R</v>
          </cell>
          <cell r="H3633" t="str">
            <v>N</v>
          </cell>
          <cell r="I3633" t="str">
            <v>NI</v>
          </cell>
          <cell r="J3633">
            <v>0</v>
          </cell>
          <cell r="K3633">
            <v>0</v>
          </cell>
          <cell r="L3633" t="str">
            <v>Inpatient Revenue</v>
          </cell>
          <cell r="M3633" t="str">
            <v xml:space="preserve"> </v>
          </cell>
          <cell r="N3633">
            <v>0</v>
          </cell>
          <cell r="O3633" t="str">
            <v xml:space="preserve"> </v>
          </cell>
          <cell r="P3633">
            <v>0</v>
          </cell>
          <cell r="Q3633">
            <v>0</v>
          </cell>
          <cell r="R3633" t="str">
            <v xml:space="preserve"> </v>
          </cell>
          <cell r="S3633" t="str">
            <v xml:space="preserve"> </v>
          </cell>
        </row>
        <row r="3634">
          <cell r="B3634">
            <v>417536</v>
          </cell>
          <cell r="C3634" t="str">
            <v>Supply Revenue CmrclMgdCar</v>
          </cell>
          <cell r="D3634" t="str">
            <v>Supply Rev</v>
          </cell>
          <cell r="E3634">
            <v>367</v>
          </cell>
          <cell r="F3634" t="str">
            <v>A</v>
          </cell>
          <cell r="G3634" t="str">
            <v>R</v>
          </cell>
          <cell r="H3634" t="str">
            <v>N</v>
          </cell>
          <cell r="I3634" t="str">
            <v>NI</v>
          </cell>
          <cell r="J3634">
            <v>0</v>
          </cell>
          <cell r="K3634">
            <v>0</v>
          </cell>
          <cell r="L3634" t="str">
            <v>Inpatient Revenue</v>
          </cell>
          <cell r="M3634" t="str">
            <v xml:space="preserve"> </v>
          </cell>
          <cell r="N3634">
            <v>0</v>
          </cell>
          <cell r="O3634" t="str">
            <v xml:space="preserve"> </v>
          </cell>
          <cell r="P3634">
            <v>0</v>
          </cell>
          <cell r="Q3634">
            <v>0</v>
          </cell>
          <cell r="R3634" t="str">
            <v xml:space="preserve"> </v>
          </cell>
          <cell r="S3634" t="str">
            <v xml:space="preserve"> </v>
          </cell>
        </row>
        <row r="3635">
          <cell r="B3635">
            <v>417537</v>
          </cell>
          <cell r="C3635" t="str">
            <v>Supply Rev ChrtyCarPndngAplc</v>
          </cell>
          <cell r="D3635" t="str">
            <v>Supply Rev</v>
          </cell>
          <cell r="E3635">
            <v>367</v>
          </cell>
          <cell r="F3635" t="str">
            <v>A</v>
          </cell>
          <cell r="G3635" t="str">
            <v>R</v>
          </cell>
          <cell r="H3635" t="str">
            <v>N</v>
          </cell>
          <cell r="I3635" t="str">
            <v>NI</v>
          </cell>
          <cell r="J3635">
            <v>0</v>
          </cell>
          <cell r="K3635">
            <v>0</v>
          </cell>
          <cell r="L3635" t="str">
            <v>Inpatient Revenue</v>
          </cell>
          <cell r="M3635" t="str">
            <v xml:space="preserve"> </v>
          </cell>
          <cell r="N3635">
            <v>0</v>
          </cell>
          <cell r="O3635" t="str">
            <v xml:space="preserve"> </v>
          </cell>
          <cell r="P3635">
            <v>0</v>
          </cell>
          <cell r="Q3635">
            <v>0</v>
          </cell>
          <cell r="R3635" t="str">
            <v xml:space="preserve"> </v>
          </cell>
          <cell r="S3635" t="str">
            <v xml:space="preserve"> </v>
          </cell>
        </row>
        <row r="3636">
          <cell r="B3636">
            <v>417540</v>
          </cell>
          <cell r="C3636" t="str">
            <v>Supply RevenueSelfPay</v>
          </cell>
          <cell r="D3636" t="str">
            <v>Supply Rev</v>
          </cell>
          <cell r="E3636">
            <v>367</v>
          </cell>
          <cell r="F3636" t="str">
            <v>A</v>
          </cell>
          <cell r="G3636" t="str">
            <v>R</v>
          </cell>
          <cell r="H3636" t="str">
            <v>N</v>
          </cell>
          <cell r="I3636" t="str">
            <v>NI</v>
          </cell>
          <cell r="J3636">
            <v>0</v>
          </cell>
          <cell r="K3636">
            <v>0</v>
          </cell>
          <cell r="L3636" t="str">
            <v>Inpatient Revenue</v>
          </cell>
          <cell r="M3636" t="str">
            <v xml:space="preserve"> </v>
          </cell>
          <cell r="N3636">
            <v>0</v>
          </cell>
          <cell r="O3636" t="str">
            <v xml:space="preserve"> </v>
          </cell>
          <cell r="P3636">
            <v>0</v>
          </cell>
          <cell r="Q3636">
            <v>0</v>
          </cell>
          <cell r="R3636" t="str">
            <v xml:space="preserve"> </v>
          </cell>
          <cell r="S3636" t="str">
            <v xml:space="preserve"> </v>
          </cell>
        </row>
        <row r="3637">
          <cell r="B3637">
            <v>417541</v>
          </cell>
          <cell r="C3637" t="str">
            <v>Supply Revenue SlfPyScndry</v>
          </cell>
          <cell r="D3637" t="str">
            <v>Supply Rev</v>
          </cell>
          <cell r="E3637">
            <v>367</v>
          </cell>
          <cell r="F3637" t="str">
            <v>A</v>
          </cell>
          <cell r="G3637" t="str">
            <v>R</v>
          </cell>
          <cell r="H3637" t="str">
            <v>N</v>
          </cell>
          <cell r="I3637" t="str">
            <v>NI</v>
          </cell>
          <cell r="J3637">
            <v>0</v>
          </cell>
          <cell r="K3637">
            <v>0</v>
          </cell>
          <cell r="L3637" t="str">
            <v>Inpatient Revenue</v>
          </cell>
          <cell r="M3637" t="str">
            <v xml:space="preserve"> </v>
          </cell>
          <cell r="N3637">
            <v>0</v>
          </cell>
          <cell r="O3637" t="str">
            <v xml:space="preserve"> </v>
          </cell>
          <cell r="P3637">
            <v>0</v>
          </cell>
          <cell r="Q3637">
            <v>0</v>
          </cell>
          <cell r="R3637" t="str">
            <v xml:space="preserve"> </v>
          </cell>
          <cell r="S3637" t="str">
            <v xml:space="preserve"> </v>
          </cell>
        </row>
        <row r="3638">
          <cell r="B3638">
            <v>417542</v>
          </cell>
          <cell r="C3638" t="str">
            <v>Supply Revenue CptnRskBsdPyrs</v>
          </cell>
          <cell r="D3638" t="str">
            <v>Supply Rev</v>
          </cell>
          <cell r="E3638">
            <v>367</v>
          </cell>
          <cell r="F3638" t="str">
            <v>A</v>
          </cell>
          <cell r="G3638" t="str">
            <v>R</v>
          </cell>
          <cell r="H3638" t="str">
            <v>N</v>
          </cell>
          <cell r="I3638" t="str">
            <v>NI</v>
          </cell>
          <cell r="J3638">
            <v>0</v>
          </cell>
          <cell r="K3638">
            <v>0</v>
          </cell>
          <cell r="L3638" t="str">
            <v>Inpatient Revenue</v>
          </cell>
          <cell r="M3638" t="str">
            <v xml:space="preserve"> </v>
          </cell>
          <cell r="N3638">
            <v>0</v>
          </cell>
          <cell r="O3638" t="str">
            <v xml:space="preserve"> </v>
          </cell>
          <cell r="P3638">
            <v>0</v>
          </cell>
          <cell r="Q3638">
            <v>0</v>
          </cell>
          <cell r="R3638" t="str">
            <v xml:space="preserve"> </v>
          </cell>
          <cell r="S3638" t="str">
            <v xml:space="preserve"> </v>
          </cell>
        </row>
        <row r="3639">
          <cell r="B3639">
            <v>417545</v>
          </cell>
          <cell r="C3639" t="str">
            <v>Supply RevenueCharity</v>
          </cell>
          <cell r="D3639" t="str">
            <v>Supply Rev</v>
          </cell>
          <cell r="E3639">
            <v>367</v>
          </cell>
          <cell r="F3639" t="str">
            <v>A</v>
          </cell>
          <cell r="G3639" t="str">
            <v>R</v>
          </cell>
          <cell r="H3639" t="str">
            <v>N</v>
          </cell>
          <cell r="I3639" t="str">
            <v>NI</v>
          </cell>
          <cell r="J3639">
            <v>0</v>
          </cell>
          <cell r="K3639">
            <v>0</v>
          </cell>
          <cell r="L3639" t="str">
            <v>Inpatient Revenue</v>
          </cell>
          <cell r="M3639" t="str">
            <v xml:space="preserve"> </v>
          </cell>
          <cell r="N3639">
            <v>0</v>
          </cell>
          <cell r="O3639" t="str">
            <v xml:space="preserve"> </v>
          </cell>
          <cell r="P3639">
            <v>0</v>
          </cell>
          <cell r="Q3639">
            <v>0</v>
          </cell>
          <cell r="R3639" t="str">
            <v xml:space="preserve"> </v>
          </cell>
          <cell r="S3639" t="str">
            <v xml:space="preserve"> </v>
          </cell>
        </row>
        <row r="3640">
          <cell r="B3640">
            <v>417550</v>
          </cell>
          <cell r="C3640" t="str">
            <v>Supply RevenueOther</v>
          </cell>
          <cell r="D3640" t="str">
            <v>Supply Rev</v>
          </cell>
          <cell r="E3640">
            <v>367</v>
          </cell>
          <cell r="F3640" t="str">
            <v>A</v>
          </cell>
          <cell r="G3640" t="str">
            <v>R</v>
          </cell>
          <cell r="H3640" t="str">
            <v>N</v>
          </cell>
          <cell r="I3640" t="str">
            <v>NI</v>
          </cell>
          <cell r="J3640">
            <v>0</v>
          </cell>
          <cell r="K3640">
            <v>0</v>
          </cell>
          <cell r="L3640" t="str">
            <v>Inpatient Revenue</v>
          </cell>
          <cell r="M3640" t="str">
            <v xml:space="preserve"> </v>
          </cell>
          <cell r="N3640">
            <v>0</v>
          </cell>
          <cell r="O3640" t="str">
            <v xml:space="preserve"> </v>
          </cell>
          <cell r="P3640">
            <v>0</v>
          </cell>
          <cell r="Q3640">
            <v>0</v>
          </cell>
          <cell r="R3640" t="str">
            <v xml:space="preserve"> </v>
          </cell>
          <cell r="S3640" t="str">
            <v xml:space="preserve"> </v>
          </cell>
        </row>
        <row r="3641">
          <cell r="B3641">
            <v>417555</v>
          </cell>
          <cell r="C3641" t="str">
            <v>SupplyRevOtherNonHospBillgSys</v>
          </cell>
          <cell r="D3641" t="str">
            <v>SupplyRevO</v>
          </cell>
          <cell r="E3641">
            <v>367</v>
          </cell>
          <cell r="F3641" t="str">
            <v>A</v>
          </cell>
          <cell r="G3641" t="str">
            <v>R</v>
          </cell>
          <cell r="H3641" t="str">
            <v>N</v>
          </cell>
          <cell r="I3641" t="str">
            <v>NI</v>
          </cell>
          <cell r="J3641">
            <v>0</v>
          </cell>
          <cell r="K3641">
            <v>0</v>
          </cell>
          <cell r="L3641" t="str">
            <v>Inpatient Revenue</v>
          </cell>
          <cell r="M3641" t="str">
            <v xml:space="preserve"> </v>
          </cell>
          <cell r="N3641">
            <v>0</v>
          </cell>
          <cell r="O3641" t="str">
            <v xml:space="preserve"> </v>
          </cell>
          <cell r="P3641">
            <v>0</v>
          </cell>
          <cell r="Q3641">
            <v>0</v>
          </cell>
          <cell r="R3641" t="str">
            <v xml:space="preserve"> </v>
          </cell>
          <cell r="S3641" t="str">
            <v xml:space="preserve"> </v>
          </cell>
        </row>
        <row r="3642">
          <cell r="B3642">
            <v>417560</v>
          </cell>
          <cell r="C3642" t="str">
            <v>Supply RevenueDomestic Claims</v>
          </cell>
          <cell r="D3642" t="str">
            <v>Supply Rev</v>
          </cell>
          <cell r="E3642">
            <v>367</v>
          </cell>
          <cell r="F3642" t="str">
            <v>A</v>
          </cell>
          <cell r="G3642" t="str">
            <v>R</v>
          </cell>
          <cell r="H3642" t="str">
            <v>N</v>
          </cell>
          <cell r="I3642" t="str">
            <v>NI</v>
          </cell>
          <cell r="J3642">
            <v>0</v>
          </cell>
          <cell r="K3642">
            <v>0</v>
          </cell>
          <cell r="L3642" t="str">
            <v>Inpatient Revenue</v>
          </cell>
          <cell r="M3642" t="str">
            <v xml:space="preserve"> </v>
          </cell>
          <cell r="N3642">
            <v>0</v>
          </cell>
          <cell r="O3642" t="str">
            <v xml:space="preserve"> </v>
          </cell>
          <cell r="P3642">
            <v>0</v>
          </cell>
          <cell r="Q3642">
            <v>0</v>
          </cell>
          <cell r="R3642" t="str">
            <v xml:space="preserve"> </v>
          </cell>
          <cell r="S3642" t="str">
            <v xml:space="preserve"> </v>
          </cell>
        </row>
        <row r="3643">
          <cell r="B3643">
            <v>418000</v>
          </cell>
          <cell r="C3643" t="str">
            <v>Emerg Dept RevMedicare Trad</v>
          </cell>
          <cell r="D3643" t="str">
            <v>Emerg Dept</v>
          </cell>
          <cell r="E3643">
            <v>367</v>
          </cell>
          <cell r="F3643" t="str">
            <v>A</v>
          </cell>
          <cell r="G3643" t="str">
            <v>R</v>
          </cell>
          <cell r="H3643" t="str">
            <v>N</v>
          </cell>
          <cell r="I3643" t="str">
            <v>NI</v>
          </cell>
          <cell r="J3643">
            <v>0</v>
          </cell>
          <cell r="K3643">
            <v>0</v>
          </cell>
          <cell r="L3643" t="str">
            <v>Outpatient Revenue</v>
          </cell>
          <cell r="M3643" t="str">
            <v xml:space="preserve"> </v>
          </cell>
          <cell r="N3643">
            <v>0</v>
          </cell>
          <cell r="O3643" t="str">
            <v xml:space="preserve"> </v>
          </cell>
          <cell r="P3643">
            <v>0</v>
          </cell>
          <cell r="Q3643">
            <v>0</v>
          </cell>
          <cell r="R3643" t="str">
            <v xml:space="preserve"> </v>
          </cell>
          <cell r="S3643" t="str">
            <v xml:space="preserve"> </v>
          </cell>
        </row>
        <row r="3644">
          <cell r="B3644">
            <v>418005</v>
          </cell>
          <cell r="C3644" t="str">
            <v>Emerg Dept RevMedicare MdgCare</v>
          </cell>
          <cell r="D3644" t="str">
            <v>Emerg Dept</v>
          </cell>
          <cell r="E3644">
            <v>367</v>
          </cell>
          <cell r="F3644" t="str">
            <v>A</v>
          </cell>
          <cell r="G3644" t="str">
            <v>R</v>
          </cell>
          <cell r="H3644" t="str">
            <v>N</v>
          </cell>
          <cell r="I3644" t="str">
            <v>NI</v>
          </cell>
          <cell r="J3644">
            <v>0</v>
          </cell>
          <cell r="K3644">
            <v>0</v>
          </cell>
          <cell r="L3644" t="str">
            <v>Outpatient Revenue</v>
          </cell>
          <cell r="M3644" t="str">
            <v xml:space="preserve"> </v>
          </cell>
          <cell r="N3644">
            <v>0</v>
          </cell>
          <cell r="O3644" t="str">
            <v xml:space="preserve"> </v>
          </cell>
          <cell r="P3644">
            <v>0</v>
          </cell>
          <cell r="Q3644">
            <v>0</v>
          </cell>
          <cell r="R3644" t="str">
            <v xml:space="preserve"> </v>
          </cell>
          <cell r="S3644" t="str">
            <v xml:space="preserve"> </v>
          </cell>
        </row>
        <row r="3645">
          <cell r="B3645">
            <v>418010</v>
          </cell>
          <cell r="C3645" t="str">
            <v>Emerg Dept RevMedicaid Trad</v>
          </cell>
          <cell r="D3645" t="str">
            <v>Emerg Dept</v>
          </cell>
          <cell r="E3645">
            <v>367</v>
          </cell>
          <cell r="F3645" t="str">
            <v>A</v>
          </cell>
          <cell r="G3645" t="str">
            <v>R</v>
          </cell>
          <cell r="H3645" t="str">
            <v>N</v>
          </cell>
          <cell r="I3645" t="str">
            <v>NI</v>
          </cell>
          <cell r="J3645">
            <v>0</v>
          </cell>
          <cell r="K3645">
            <v>0</v>
          </cell>
          <cell r="L3645" t="str">
            <v>Outpatient Revenue</v>
          </cell>
          <cell r="M3645" t="str">
            <v xml:space="preserve"> </v>
          </cell>
          <cell r="N3645">
            <v>0</v>
          </cell>
          <cell r="O3645" t="str">
            <v xml:space="preserve"> </v>
          </cell>
          <cell r="P3645">
            <v>0</v>
          </cell>
          <cell r="Q3645">
            <v>0</v>
          </cell>
          <cell r="R3645" t="str">
            <v xml:space="preserve"> </v>
          </cell>
          <cell r="S3645" t="str">
            <v xml:space="preserve"> </v>
          </cell>
        </row>
        <row r="3646">
          <cell r="B3646">
            <v>418015</v>
          </cell>
          <cell r="C3646" t="str">
            <v>Emerg Dept RevMedicaid MdgCare</v>
          </cell>
          <cell r="D3646" t="str">
            <v>Emerg Dept</v>
          </cell>
          <cell r="E3646">
            <v>367</v>
          </cell>
          <cell r="F3646" t="str">
            <v>A</v>
          </cell>
          <cell r="G3646" t="str">
            <v>R</v>
          </cell>
          <cell r="H3646" t="str">
            <v>N</v>
          </cell>
          <cell r="I3646" t="str">
            <v>NI</v>
          </cell>
          <cell r="J3646">
            <v>0</v>
          </cell>
          <cell r="K3646">
            <v>0</v>
          </cell>
          <cell r="L3646" t="str">
            <v>Outpatient Revenue</v>
          </cell>
          <cell r="M3646" t="str">
            <v xml:space="preserve"> </v>
          </cell>
          <cell r="N3646">
            <v>0</v>
          </cell>
          <cell r="O3646" t="str">
            <v xml:space="preserve"> </v>
          </cell>
          <cell r="P3646">
            <v>0</v>
          </cell>
          <cell r="Q3646">
            <v>0</v>
          </cell>
          <cell r="R3646" t="str">
            <v xml:space="preserve"> </v>
          </cell>
          <cell r="S3646" t="str">
            <v xml:space="preserve"> </v>
          </cell>
        </row>
        <row r="3647">
          <cell r="B3647">
            <v>418016</v>
          </cell>
          <cell r="C3647" t="str">
            <v>Emerg Dept RevMedicaid Pendg</v>
          </cell>
          <cell r="D3647" t="str">
            <v>Emerg Dept</v>
          </cell>
          <cell r="E3647">
            <v>367</v>
          </cell>
          <cell r="F3647" t="str">
            <v>A</v>
          </cell>
          <cell r="G3647" t="str">
            <v>R</v>
          </cell>
          <cell r="H3647" t="str">
            <v>N</v>
          </cell>
          <cell r="I3647" t="str">
            <v>NI</v>
          </cell>
          <cell r="J3647">
            <v>0</v>
          </cell>
          <cell r="K3647">
            <v>0</v>
          </cell>
          <cell r="L3647" t="str">
            <v>Outpatient Revenue</v>
          </cell>
          <cell r="M3647" t="str">
            <v xml:space="preserve"> </v>
          </cell>
          <cell r="N3647">
            <v>0</v>
          </cell>
          <cell r="O3647" t="str">
            <v xml:space="preserve"> </v>
          </cell>
          <cell r="P3647">
            <v>0</v>
          </cell>
          <cell r="Q3647">
            <v>0</v>
          </cell>
          <cell r="R3647" t="str">
            <v xml:space="preserve"> </v>
          </cell>
          <cell r="S3647" t="str">
            <v xml:space="preserve"> </v>
          </cell>
        </row>
        <row r="3648">
          <cell r="B3648">
            <v>418020</v>
          </cell>
          <cell r="C3648" t="str">
            <v>Emergency Department RevHMOPPO</v>
          </cell>
          <cell r="D3648" t="str">
            <v>Emergency</v>
          </cell>
          <cell r="E3648">
            <v>367</v>
          </cell>
          <cell r="F3648" t="str">
            <v>A</v>
          </cell>
          <cell r="G3648" t="str">
            <v>R</v>
          </cell>
          <cell r="H3648" t="str">
            <v>N</v>
          </cell>
          <cell r="I3648" t="str">
            <v>NI</v>
          </cell>
          <cell r="J3648">
            <v>0</v>
          </cell>
          <cell r="K3648">
            <v>0</v>
          </cell>
          <cell r="L3648" t="str">
            <v>Outpatient Revenue</v>
          </cell>
          <cell r="M3648" t="str">
            <v xml:space="preserve"> </v>
          </cell>
          <cell r="N3648">
            <v>0</v>
          </cell>
          <cell r="O3648" t="str">
            <v xml:space="preserve"> </v>
          </cell>
          <cell r="P3648">
            <v>0</v>
          </cell>
          <cell r="Q3648">
            <v>0</v>
          </cell>
          <cell r="R3648" t="str">
            <v xml:space="preserve"> </v>
          </cell>
          <cell r="S3648" t="str">
            <v xml:space="preserve"> </v>
          </cell>
        </row>
        <row r="3649">
          <cell r="B3649">
            <v>418025</v>
          </cell>
          <cell r="C3649" t="str">
            <v>Emerg Dept RevBlue Cross Trad</v>
          </cell>
          <cell r="D3649" t="str">
            <v>Emerg Dept</v>
          </cell>
          <cell r="E3649">
            <v>367</v>
          </cell>
          <cell r="F3649" t="str">
            <v>A</v>
          </cell>
          <cell r="G3649" t="str">
            <v>R</v>
          </cell>
          <cell r="H3649" t="str">
            <v>N</v>
          </cell>
          <cell r="I3649" t="str">
            <v>NI</v>
          </cell>
          <cell r="J3649">
            <v>0</v>
          </cell>
          <cell r="K3649">
            <v>0</v>
          </cell>
          <cell r="L3649" t="str">
            <v>Outpatient Revenue</v>
          </cell>
          <cell r="M3649" t="str">
            <v xml:space="preserve"> </v>
          </cell>
          <cell r="N3649">
            <v>0</v>
          </cell>
          <cell r="O3649" t="str">
            <v xml:space="preserve"> </v>
          </cell>
          <cell r="P3649">
            <v>0</v>
          </cell>
          <cell r="Q3649">
            <v>0</v>
          </cell>
          <cell r="R3649" t="str">
            <v xml:space="preserve"> </v>
          </cell>
          <cell r="S3649" t="str">
            <v xml:space="preserve"> </v>
          </cell>
        </row>
        <row r="3650">
          <cell r="B3650">
            <v>418030</v>
          </cell>
          <cell r="C3650" t="str">
            <v>Emerg Dept RevBlue Cross HMO</v>
          </cell>
          <cell r="D3650" t="str">
            <v>Emerg Dept</v>
          </cell>
          <cell r="E3650">
            <v>367</v>
          </cell>
          <cell r="F3650" t="str">
            <v>A</v>
          </cell>
          <cell r="G3650" t="str">
            <v>R</v>
          </cell>
          <cell r="H3650" t="str">
            <v>N</v>
          </cell>
          <cell r="I3650" t="str">
            <v>NI</v>
          </cell>
          <cell r="J3650">
            <v>0</v>
          </cell>
          <cell r="K3650">
            <v>0</v>
          </cell>
          <cell r="L3650" t="str">
            <v>Outpatient Revenue</v>
          </cell>
          <cell r="M3650" t="str">
            <v xml:space="preserve"> </v>
          </cell>
          <cell r="N3650">
            <v>0</v>
          </cell>
          <cell r="O3650" t="str">
            <v xml:space="preserve"> </v>
          </cell>
          <cell r="P3650">
            <v>0</v>
          </cell>
          <cell r="Q3650">
            <v>0</v>
          </cell>
          <cell r="R3650" t="str">
            <v xml:space="preserve"> </v>
          </cell>
          <cell r="S3650" t="str">
            <v xml:space="preserve"> </v>
          </cell>
        </row>
        <row r="3651">
          <cell r="B3651">
            <v>418031</v>
          </cell>
          <cell r="C3651" t="str">
            <v>ER Dept Rev BCrossPPO</v>
          </cell>
          <cell r="D3651" t="str">
            <v>ER Dept Re</v>
          </cell>
          <cell r="E3651">
            <v>367</v>
          </cell>
          <cell r="F3651" t="str">
            <v>A</v>
          </cell>
          <cell r="G3651" t="str">
            <v>R</v>
          </cell>
          <cell r="H3651" t="str">
            <v>N</v>
          </cell>
          <cell r="I3651" t="str">
            <v>NI</v>
          </cell>
          <cell r="J3651">
            <v>0</v>
          </cell>
          <cell r="K3651">
            <v>0</v>
          </cell>
          <cell r="L3651" t="str">
            <v>Outpatient Revenue</v>
          </cell>
          <cell r="M3651" t="str">
            <v xml:space="preserve"> </v>
          </cell>
          <cell r="N3651">
            <v>0</v>
          </cell>
          <cell r="O3651" t="str">
            <v xml:space="preserve"> </v>
          </cell>
          <cell r="P3651">
            <v>0</v>
          </cell>
          <cell r="Q3651">
            <v>0</v>
          </cell>
          <cell r="R3651" t="str">
            <v xml:space="preserve"> </v>
          </cell>
          <cell r="S3651" t="str">
            <v xml:space="preserve"> </v>
          </cell>
        </row>
        <row r="3652">
          <cell r="B3652">
            <v>418035</v>
          </cell>
          <cell r="C3652" t="str">
            <v>Emerg Department RevCommercial</v>
          </cell>
          <cell r="D3652" t="str">
            <v>Emerg Depa</v>
          </cell>
          <cell r="E3652">
            <v>367</v>
          </cell>
          <cell r="F3652" t="str">
            <v>A</v>
          </cell>
          <cell r="G3652" t="str">
            <v>R</v>
          </cell>
          <cell r="H3652" t="str">
            <v>N</v>
          </cell>
          <cell r="I3652" t="str">
            <v>NI</v>
          </cell>
          <cell r="J3652">
            <v>0</v>
          </cell>
          <cell r="K3652">
            <v>0</v>
          </cell>
          <cell r="L3652" t="str">
            <v>Outpatient Revenue</v>
          </cell>
          <cell r="M3652" t="str">
            <v xml:space="preserve"> </v>
          </cell>
          <cell r="N3652">
            <v>0</v>
          </cell>
          <cell r="O3652" t="str">
            <v xml:space="preserve"> </v>
          </cell>
          <cell r="P3652">
            <v>0</v>
          </cell>
          <cell r="Q3652">
            <v>0</v>
          </cell>
          <cell r="R3652" t="str">
            <v xml:space="preserve"> </v>
          </cell>
          <cell r="S3652" t="str">
            <v xml:space="preserve"> </v>
          </cell>
        </row>
        <row r="3653">
          <cell r="B3653">
            <v>418036</v>
          </cell>
          <cell r="C3653" t="str">
            <v>ER Dept Rev CmrclMgdCar</v>
          </cell>
          <cell r="D3653" t="str">
            <v>ER Dept Re</v>
          </cell>
          <cell r="E3653">
            <v>367</v>
          </cell>
          <cell r="F3653" t="str">
            <v>A</v>
          </cell>
          <cell r="G3653" t="str">
            <v>R</v>
          </cell>
          <cell r="H3653" t="str">
            <v>N</v>
          </cell>
          <cell r="I3653" t="str">
            <v>NI</v>
          </cell>
          <cell r="J3653">
            <v>0</v>
          </cell>
          <cell r="K3653">
            <v>0</v>
          </cell>
          <cell r="L3653" t="str">
            <v>Outpatient Revenue</v>
          </cell>
          <cell r="M3653" t="str">
            <v xml:space="preserve"> </v>
          </cell>
          <cell r="N3653">
            <v>0</v>
          </cell>
          <cell r="O3653" t="str">
            <v xml:space="preserve"> </v>
          </cell>
          <cell r="P3653">
            <v>0</v>
          </cell>
          <cell r="Q3653">
            <v>0</v>
          </cell>
          <cell r="R3653" t="str">
            <v xml:space="preserve"> </v>
          </cell>
          <cell r="S3653" t="str">
            <v xml:space="preserve"> </v>
          </cell>
        </row>
        <row r="3654">
          <cell r="B3654">
            <v>418037</v>
          </cell>
          <cell r="C3654" t="str">
            <v>ER Dept Rev ChrtyCarPndngAplc</v>
          </cell>
          <cell r="D3654" t="str">
            <v>ER Dept Re</v>
          </cell>
          <cell r="E3654">
            <v>367</v>
          </cell>
          <cell r="F3654" t="str">
            <v>A</v>
          </cell>
          <cell r="G3654" t="str">
            <v>R</v>
          </cell>
          <cell r="H3654" t="str">
            <v>N</v>
          </cell>
          <cell r="I3654" t="str">
            <v>NI</v>
          </cell>
          <cell r="J3654">
            <v>0</v>
          </cell>
          <cell r="K3654">
            <v>0</v>
          </cell>
          <cell r="L3654" t="str">
            <v>Outpatient Revenue</v>
          </cell>
          <cell r="M3654" t="str">
            <v xml:space="preserve"> </v>
          </cell>
          <cell r="N3654">
            <v>0</v>
          </cell>
          <cell r="O3654" t="str">
            <v xml:space="preserve"> </v>
          </cell>
          <cell r="P3654">
            <v>0</v>
          </cell>
          <cell r="Q3654">
            <v>0</v>
          </cell>
          <cell r="R3654" t="str">
            <v xml:space="preserve"> </v>
          </cell>
          <cell r="S3654" t="str">
            <v xml:space="preserve"> </v>
          </cell>
        </row>
        <row r="3655">
          <cell r="B3655">
            <v>418040</v>
          </cell>
          <cell r="C3655" t="str">
            <v>Emerg Dept RevSelfPay Primary</v>
          </cell>
          <cell r="D3655" t="str">
            <v>Emerg Dept</v>
          </cell>
          <cell r="E3655">
            <v>367</v>
          </cell>
          <cell r="F3655" t="str">
            <v>A</v>
          </cell>
          <cell r="G3655" t="str">
            <v>R</v>
          </cell>
          <cell r="H3655" t="str">
            <v>N</v>
          </cell>
          <cell r="I3655" t="str">
            <v>NI</v>
          </cell>
          <cell r="J3655">
            <v>0</v>
          </cell>
          <cell r="K3655">
            <v>0</v>
          </cell>
          <cell r="L3655" t="str">
            <v>Outpatient Revenue</v>
          </cell>
          <cell r="M3655" t="str">
            <v xml:space="preserve"> </v>
          </cell>
          <cell r="N3655">
            <v>0</v>
          </cell>
          <cell r="O3655" t="str">
            <v xml:space="preserve"> </v>
          </cell>
          <cell r="P3655">
            <v>0</v>
          </cell>
          <cell r="Q3655">
            <v>0</v>
          </cell>
          <cell r="R3655" t="str">
            <v xml:space="preserve"> </v>
          </cell>
          <cell r="S3655" t="str">
            <v xml:space="preserve"> </v>
          </cell>
        </row>
        <row r="3656">
          <cell r="B3656">
            <v>418041</v>
          </cell>
          <cell r="C3656" t="str">
            <v>ER Dept Rev SlfPyScndry</v>
          </cell>
          <cell r="D3656" t="str">
            <v>ER Dept Re</v>
          </cell>
          <cell r="E3656">
            <v>367</v>
          </cell>
          <cell r="F3656" t="str">
            <v>A</v>
          </cell>
          <cell r="G3656" t="str">
            <v>R</v>
          </cell>
          <cell r="H3656" t="str">
            <v>N</v>
          </cell>
          <cell r="I3656" t="str">
            <v>NI</v>
          </cell>
          <cell r="J3656">
            <v>0</v>
          </cell>
          <cell r="K3656">
            <v>0</v>
          </cell>
          <cell r="L3656" t="str">
            <v>Outpatient Revenue</v>
          </cell>
          <cell r="M3656" t="str">
            <v xml:space="preserve"> </v>
          </cell>
          <cell r="N3656">
            <v>0</v>
          </cell>
          <cell r="O3656" t="str">
            <v xml:space="preserve"> </v>
          </cell>
          <cell r="P3656">
            <v>0</v>
          </cell>
          <cell r="Q3656">
            <v>0</v>
          </cell>
          <cell r="R3656" t="str">
            <v xml:space="preserve"> </v>
          </cell>
          <cell r="S3656" t="str">
            <v xml:space="preserve"> </v>
          </cell>
        </row>
        <row r="3657">
          <cell r="B3657">
            <v>418042</v>
          </cell>
          <cell r="C3657" t="str">
            <v>ER Dept Rev CptnRskBsdPyrs</v>
          </cell>
          <cell r="D3657" t="str">
            <v>ER Dept Re</v>
          </cell>
          <cell r="E3657">
            <v>367</v>
          </cell>
          <cell r="F3657" t="str">
            <v>A</v>
          </cell>
          <cell r="G3657" t="str">
            <v>R</v>
          </cell>
          <cell r="H3657" t="str">
            <v>N</v>
          </cell>
          <cell r="I3657" t="str">
            <v>NI</v>
          </cell>
          <cell r="J3657">
            <v>0</v>
          </cell>
          <cell r="K3657">
            <v>0</v>
          </cell>
          <cell r="L3657" t="str">
            <v>Outpatient Revenue</v>
          </cell>
          <cell r="M3657" t="str">
            <v xml:space="preserve"> </v>
          </cell>
          <cell r="N3657">
            <v>0</v>
          </cell>
          <cell r="O3657" t="str">
            <v xml:space="preserve"> </v>
          </cell>
          <cell r="P3657">
            <v>0</v>
          </cell>
          <cell r="Q3657">
            <v>0</v>
          </cell>
          <cell r="R3657" t="str">
            <v xml:space="preserve"> </v>
          </cell>
          <cell r="S3657" t="str">
            <v xml:space="preserve"> </v>
          </cell>
        </row>
        <row r="3658">
          <cell r="B3658">
            <v>418045</v>
          </cell>
          <cell r="C3658" t="str">
            <v>Emerg Department RevCharity</v>
          </cell>
          <cell r="D3658" t="str">
            <v>Emerg Depa</v>
          </cell>
          <cell r="E3658">
            <v>367</v>
          </cell>
          <cell r="F3658" t="str">
            <v>A</v>
          </cell>
          <cell r="G3658" t="str">
            <v>R</v>
          </cell>
          <cell r="H3658" t="str">
            <v>N</v>
          </cell>
          <cell r="I3658" t="str">
            <v>NI</v>
          </cell>
          <cell r="J3658">
            <v>0</v>
          </cell>
          <cell r="K3658">
            <v>0</v>
          </cell>
          <cell r="L3658" t="str">
            <v>Outpatient Revenue</v>
          </cell>
          <cell r="M3658" t="str">
            <v xml:space="preserve"> </v>
          </cell>
          <cell r="N3658">
            <v>0</v>
          </cell>
          <cell r="O3658" t="str">
            <v xml:space="preserve"> </v>
          </cell>
          <cell r="P3658">
            <v>0</v>
          </cell>
          <cell r="Q3658">
            <v>0</v>
          </cell>
          <cell r="R3658" t="str">
            <v xml:space="preserve"> </v>
          </cell>
          <cell r="S3658" t="str">
            <v xml:space="preserve"> </v>
          </cell>
        </row>
        <row r="3659">
          <cell r="B3659">
            <v>418050</v>
          </cell>
          <cell r="C3659" t="str">
            <v>Emergency Department RevOther</v>
          </cell>
          <cell r="D3659" t="str">
            <v>Emergency</v>
          </cell>
          <cell r="E3659">
            <v>367</v>
          </cell>
          <cell r="F3659" t="str">
            <v>A</v>
          </cell>
          <cell r="G3659" t="str">
            <v>R</v>
          </cell>
          <cell r="H3659" t="str">
            <v>N</v>
          </cell>
          <cell r="I3659" t="str">
            <v>NI</v>
          </cell>
          <cell r="J3659">
            <v>0</v>
          </cell>
          <cell r="K3659">
            <v>0</v>
          </cell>
          <cell r="L3659" t="str">
            <v>Outpatient Revenue</v>
          </cell>
          <cell r="M3659" t="str">
            <v xml:space="preserve"> </v>
          </cell>
          <cell r="N3659">
            <v>0</v>
          </cell>
          <cell r="O3659" t="str">
            <v xml:space="preserve"> </v>
          </cell>
          <cell r="P3659">
            <v>0</v>
          </cell>
          <cell r="Q3659">
            <v>0</v>
          </cell>
          <cell r="R3659" t="str">
            <v xml:space="preserve"> </v>
          </cell>
          <cell r="S3659" t="str">
            <v xml:space="preserve"> </v>
          </cell>
        </row>
        <row r="3660">
          <cell r="B3660">
            <v>418055</v>
          </cell>
          <cell r="C3660" t="str">
            <v>EmergDeptRevOthrNonHospBillSys</v>
          </cell>
          <cell r="D3660" t="str">
            <v>EmergDeptR</v>
          </cell>
          <cell r="E3660">
            <v>367</v>
          </cell>
          <cell r="F3660" t="str">
            <v>A</v>
          </cell>
          <cell r="G3660" t="str">
            <v>R</v>
          </cell>
          <cell r="H3660" t="str">
            <v>N</v>
          </cell>
          <cell r="I3660" t="str">
            <v>NI</v>
          </cell>
          <cell r="J3660">
            <v>0</v>
          </cell>
          <cell r="K3660">
            <v>0</v>
          </cell>
          <cell r="L3660" t="str">
            <v>Outpatient Revenue</v>
          </cell>
          <cell r="M3660" t="str">
            <v xml:space="preserve"> </v>
          </cell>
          <cell r="N3660">
            <v>0</v>
          </cell>
          <cell r="O3660" t="str">
            <v xml:space="preserve"> </v>
          </cell>
          <cell r="P3660">
            <v>0</v>
          </cell>
          <cell r="Q3660">
            <v>0</v>
          </cell>
          <cell r="R3660" t="str">
            <v xml:space="preserve"> </v>
          </cell>
          <cell r="S3660" t="str">
            <v xml:space="preserve"> </v>
          </cell>
        </row>
        <row r="3661">
          <cell r="B3661">
            <v>418060</v>
          </cell>
          <cell r="C3661" t="str">
            <v>Emerg Dept RevDomestic Claims</v>
          </cell>
          <cell r="D3661" t="str">
            <v>Emerg Dept</v>
          </cell>
          <cell r="E3661">
            <v>367</v>
          </cell>
          <cell r="F3661" t="str">
            <v>A</v>
          </cell>
          <cell r="G3661" t="str">
            <v>R</v>
          </cell>
          <cell r="H3661" t="str">
            <v>N</v>
          </cell>
          <cell r="I3661" t="str">
            <v>NI</v>
          </cell>
          <cell r="J3661">
            <v>0</v>
          </cell>
          <cell r="K3661">
            <v>0</v>
          </cell>
          <cell r="L3661" t="str">
            <v>Outpatient Revenue</v>
          </cell>
          <cell r="M3661" t="str">
            <v xml:space="preserve"> </v>
          </cell>
          <cell r="N3661">
            <v>0</v>
          </cell>
          <cell r="O3661" t="str">
            <v xml:space="preserve"> </v>
          </cell>
          <cell r="P3661">
            <v>0</v>
          </cell>
          <cell r="Q3661">
            <v>0</v>
          </cell>
          <cell r="R3661" t="str">
            <v xml:space="preserve"> </v>
          </cell>
          <cell r="S3661" t="str">
            <v xml:space="preserve"> </v>
          </cell>
        </row>
        <row r="3662">
          <cell r="B3662">
            <v>419000</v>
          </cell>
          <cell r="C3662" t="str">
            <v>OP Ancillary RevMedicare Trad</v>
          </cell>
          <cell r="D3662" t="str">
            <v>OP Ancilla</v>
          </cell>
          <cell r="E3662">
            <v>367</v>
          </cell>
          <cell r="F3662" t="str">
            <v>A</v>
          </cell>
          <cell r="G3662" t="str">
            <v>R</v>
          </cell>
          <cell r="H3662" t="str">
            <v>N</v>
          </cell>
          <cell r="I3662" t="str">
            <v>NI</v>
          </cell>
          <cell r="J3662">
            <v>0</v>
          </cell>
          <cell r="K3662">
            <v>0</v>
          </cell>
          <cell r="L3662" t="str">
            <v>Outpatient Revenue</v>
          </cell>
          <cell r="M3662" t="str">
            <v xml:space="preserve"> </v>
          </cell>
          <cell r="N3662">
            <v>0</v>
          </cell>
          <cell r="O3662" t="str">
            <v xml:space="preserve"> </v>
          </cell>
          <cell r="P3662">
            <v>0</v>
          </cell>
          <cell r="Q3662">
            <v>0</v>
          </cell>
          <cell r="R3662" t="str">
            <v xml:space="preserve"> </v>
          </cell>
          <cell r="S3662" t="str">
            <v xml:space="preserve"> </v>
          </cell>
        </row>
        <row r="3663">
          <cell r="B3663">
            <v>419005</v>
          </cell>
          <cell r="C3663" t="str">
            <v>OPAncillaryRevMedicareMdgCare</v>
          </cell>
          <cell r="D3663" t="str">
            <v>OPAncillar</v>
          </cell>
          <cell r="E3663">
            <v>367</v>
          </cell>
          <cell r="F3663" t="str">
            <v>A</v>
          </cell>
          <cell r="G3663" t="str">
            <v>R</v>
          </cell>
          <cell r="H3663" t="str">
            <v>N</v>
          </cell>
          <cell r="I3663" t="str">
            <v>NI</v>
          </cell>
          <cell r="J3663">
            <v>0</v>
          </cell>
          <cell r="K3663">
            <v>0</v>
          </cell>
          <cell r="L3663" t="str">
            <v>Outpatient Revenue</v>
          </cell>
          <cell r="M3663" t="str">
            <v xml:space="preserve"> </v>
          </cell>
          <cell r="N3663">
            <v>0</v>
          </cell>
          <cell r="O3663" t="str">
            <v xml:space="preserve"> </v>
          </cell>
          <cell r="P3663">
            <v>0</v>
          </cell>
          <cell r="Q3663">
            <v>0</v>
          </cell>
          <cell r="R3663" t="str">
            <v xml:space="preserve"> </v>
          </cell>
          <cell r="S3663" t="str">
            <v xml:space="preserve"> </v>
          </cell>
        </row>
        <row r="3664">
          <cell r="B3664">
            <v>419010</v>
          </cell>
          <cell r="C3664" t="str">
            <v>OP Ancillary RevMedicaid Trad</v>
          </cell>
          <cell r="D3664" t="str">
            <v>OP Ancilla</v>
          </cell>
          <cell r="E3664">
            <v>367</v>
          </cell>
          <cell r="F3664" t="str">
            <v>A</v>
          </cell>
          <cell r="G3664" t="str">
            <v>R</v>
          </cell>
          <cell r="H3664" t="str">
            <v>N</v>
          </cell>
          <cell r="I3664" t="str">
            <v>NI</v>
          </cell>
          <cell r="J3664">
            <v>0</v>
          </cell>
          <cell r="K3664">
            <v>0</v>
          </cell>
          <cell r="L3664" t="str">
            <v>Outpatient Revenue</v>
          </cell>
          <cell r="M3664" t="str">
            <v xml:space="preserve"> </v>
          </cell>
          <cell r="N3664">
            <v>0</v>
          </cell>
          <cell r="O3664" t="str">
            <v xml:space="preserve"> </v>
          </cell>
          <cell r="P3664">
            <v>0</v>
          </cell>
          <cell r="Q3664">
            <v>0</v>
          </cell>
          <cell r="R3664" t="str">
            <v xml:space="preserve"> </v>
          </cell>
          <cell r="S3664" t="str">
            <v xml:space="preserve"> </v>
          </cell>
        </row>
        <row r="3665">
          <cell r="B3665">
            <v>419015</v>
          </cell>
          <cell r="C3665" t="str">
            <v>OPAncillaryRevMedicaidMdgCare</v>
          </cell>
          <cell r="D3665" t="str">
            <v>OPAncillar</v>
          </cell>
          <cell r="E3665">
            <v>367</v>
          </cell>
          <cell r="F3665" t="str">
            <v>A</v>
          </cell>
          <cell r="G3665" t="str">
            <v>R</v>
          </cell>
          <cell r="H3665" t="str">
            <v>N</v>
          </cell>
          <cell r="I3665" t="str">
            <v>NI</v>
          </cell>
          <cell r="J3665">
            <v>0</v>
          </cell>
          <cell r="K3665">
            <v>0</v>
          </cell>
          <cell r="L3665" t="str">
            <v>Outpatient Revenue</v>
          </cell>
          <cell r="M3665" t="str">
            <v xml:space="preserve"> </v>
          </cell>
          <cell r="N3665">
            <v>0</v>
          </cell>
          <cell r="O3665" t="str">
            <v xml:space="preserve"> </v>
          </cell>
          <cell r="P3665">
            <v>0</v>
          </cell>
          <cell r="Q3665">
            <v>0</v>
          </cell>
          <cell r="R3665" t="str">
            <v xml:space="preserve"> </v>
          </cell>
          <cell r="S3665" t="str">
            <v xml:space="preserve"> </v>
          </cell>
        </row>
        <row r="3666">
          <cell r="B3666">
            <v>419016</v>
          </cell>
          <cell r="C3666" t="str">
            <v>OP Ancillary RevMedicaid Pendg</v>
          </cell>
          <cell r="D3666" t="str">
            <v>OP Ancilla</v>
          </cell>
          <cell r="E3666">
            <v>367</v>
          </cell>
          <cell r="F3666" t="str">
            <v>A</v>
          </cell>
          <cell r="G3666" t="str">
            <v>R</v>
          </cell>
          <cell r="H3666" t="str">
            <v>N</v>
          </cell>
          <cell r="I3666" t="str">
            <v>NI</v>
          </cell>
          <cell r="J3666">
            <v>0</v>
          </cell>
          <cell r="K3666">
            <v>0</v>
          </cell>
          <cell r="L3666" t="str">
            <v>Outpatient Revenue</v>
          </cell>
          <cell r="M3666" t="str">
            <v xml:space="preserve"> </v>
          </cell>
          <cell r="N3666">
            <v>0</v>
          </cell>
          <cell r="O3666" t="str">
            <v xml:space="preserve"> </v>
          </cell>
          <cell r="P3666">
            <v>0</v>
          </cell>
          <cell r="Q3666">
            <v>0</v>
          </cell>
          <cell r="R3666" t="str">
            <v xml:space="preserve"> </v>
          </cell>
          <cell r="S3666" t="str">
            <v xml:space="preserve"> </v>
          </cell>
        </row>
        <row r="3667">
          <cell r="B3667">
            <v>419020</v>
          </cell>
          <cell r="C3667" t="str">
            <v>OP Ancillary RevenueHMOPPO</v>
          </cell>
          <cell r="D3667" t="str">
            <v>OP Ancilla</v>
          </cell>
          <cell r="E3667">
            <v>367</v>
          </cell>
          <cell r="F3667" t="str">
            <v>A</v>
          </cell>
          <cell r="G3667" t="str">
            <v>R</v>
          </cell>
          <cell r="H3667" t="str">
            <v>N</v>
          </cell>
          <cell r="I3667" t="str">
            <v>NI</v>
          </cell>
          <cell r="J3667">
            <v>0</v>
          </cell>
          <cell r="K3667">
            <v>0</v>
          </cell>
          <cell r="L3667" t="str">
            <v>Outpatient Revenue</v>
          </cell>
          <cell r="M3667" t="str">
            <v xml:space="preserve"> </v>
          </cell>
          <cell r="N3667">
            <v>0</v>
          </cell>
          <cell r="O3667" t="str">
            <v xml:space="preserve"> </v>
          </cell>
          <cell r="P3667">
            <v>0</v>
          </cell>
          <cell r="Q3667">
            <v>0</v>
          </cell>
          <cell r="R3667" t="str">
            <v xml:space="preserve"> </v>
          </cell>
          <cell r="S3667" t="str">
            <v xml:space="preserve"> </v>
          </cell>
        </row>
        <row r="3668">
          <cell r="B3668">
            <v>419025</v>
          </cell>
          <cell r="C3668" t="str">
            <v>OPAncillaryRevBlueCrossTrad</v>
          </cell>
          <cell r="D3668" t="str">
            <v>OPAncillar</v>
          </cell>
          <cell r="E3668">
            <v>367</v>
          </cell>
          <cell r="F3668" t="str">
            <v>A</v>
          </cell>
          <cell r="G3668" t="str">
            <v>R</v>
          </cell>
          <cell r="H3668" t="str">
            <v>N</v>
          </cell>
          <cell r="I3668" t="str">
            <v>NI</v>
          </cell>
          <cell r="J3668">
            <v>0</v>
          </cell>
          <cell r="K3668">
            <v>0</v>
          </cell>
          <cell r="L3668" t="str">
            <v>Outpatient Revenue</v>
          </cell>
          <cell r="M3668" t="str">
            <v xml:space="preserve"> </v>
          </cell>
          <cell r="N3668">
            <v>0</v>
          </cell>
          <cell r="O3668" t="str">
            <v xml:space="preserve"> </v>
          </cell>
          <cell r="P3668">
            <v>0</v>
          </cell>
          <cell r="Q3668">
            <v>0</v>
          </cell>
          <cell r="R3668" t="str">
            <v xml:space="preserve"> </v>
          </cell>
          <cell r="S3668" t="str">
            <v xml:space="preserve"> </v>
          </cell>
        </row>
        <row r="3669">
          <cell r="B3669">
            <v>419030</v>
          </cell>
          <cell r="C3669" t="str">
            <v>OP Ancillary RevBlue Cross HMO</v>
          </cell>
          <cell r="D3669" t="str">
            <v>OP Ancilla</v>
          </cell>
          <cell r="E3669">
            <v>367</v>
          </cell>
          <cell r="F3669" t="str">
            <v>A</v>
          </cell>
          <cell r="G3669" t="str">
            <v>R</v>
          </cell>
          <cell r="H3669" t="str">
            <v>N</v>
          </cell>
          <cell r="I3669" t="str">
            <v>NI</v>
          </cell>
          <cell r="J3669">
            <v>0</v>
          </cell>
          <cell r="K3669">
            <v>0</v>
          </cell>
          <cell r="L3669" t="str">
            <v>Outpatient Revenue</v>
          </cell>
          <cell r="M3669" t="str">
            <v xml:space="preserve"> </v>
          </cell>
          <cell r="N3669">
            <v>0</v>
          </cell>
          <cell r="O3669" t="str">
            <v xml:space="preserve"> </v>
          </cell>
          <cell r="P3669">
            <v>0</v>
          </cell>
          <cell r="Q3669">
            <v>0</v>
          </cell>
          <cell r="R3669" t="str">
            <v xml:space="preserve"> </v>
          </cell>
          <cell r="S3669" t="str">
            <v xml:space="preserve"> </v>
          </cell>
        </row>
        <row r="3670">
          <cell r="B3670">
            <v>419031</v>
          </cell>
          <cell r="C3670" t="str">
            <v>OP Ancillary Revenue BCrossPPO</v>
          </cell>
          <cell r="D3670" t="str">
            <v>OP Ancilla</v>
          </cell>
          <cell r="E3670">
            <v>367</v>
          </cell>
          <cell r="F3670" t="str">
            <v>A</v>
          </cell>
          <cell r="G3670" t="str">
            <v>R</v>
          </cell>
          <cell r="H3670" t="str">
            <v>N</v>
          </cell>
          <cell r="I3670" t="str">
            <v>NI</v>
          </cell>
          <cell r="J3670">
            <v>0</v>
          </cell>
          <cell r="K3670">
            <v>0</v>
          </cell>
          <cell r="L3670" t="str">
            <v>Outpatient Revenue</v>
          </cell>
          <cell r="M3670" t="str">
            <v xml:space="preserve"> </v>
          </cell>
          <cell r="N3670">
            <v>0</v>
          </cell>
          <cell r="O3670" t="str">
            <v xml:space="preserve"> </v>
          </cell>
          <cell r="P3670">
            <v>0</v>
          </cell>
          <cell r="Q3670">
            <v>0</v>
          </cell>
          <cell r="R3670" t="str">
            <v xml:space="preserve"> </v>
          </cell>
          <cell r="S3670" t="str">
            <v xml:space="preserve"> </v>
          </cell>
        </row>
        <row r="3671">
          <cell r="B3671">
            <v>419035</v>
          </cell>
          <cell r="C3671" t="str">
            <v>OP Ancillary RevenueCommercial</v>
          </cell>
          <cell r="D3671" t="str">
            <v>OP Ancilla</v>
          </cell>
          <cell r="E3671">
            <v>367</v>
          </cell>
          <cell r="F3671" t="str">
            <v>A</v>
          </cell>
          <cell r="G3671" t="str">
            <v>R</v>
          </cell>
          <cell r="H3671" t="str">
            <v>N</v>
          </cell>
          <cell r="I3671" t="str">
            <v>NI</v>
          </cell>
          <cell r="J3671">
            <v>0</v>
          </cell>
          <cell r="K3671">
            <v>0</v>
          </cell>
          <cell r="L3671" t="str">
            <v>Outpatient Revenue</v>
          </cell>
          <cell r="M3671" t="str">
            <v xml:space="preserve"> </v>
          </cell>
          <cell r="N3671">
            <v>0</v>
          </cell>
          <cell r="O3671" t="str">
            <v xml:space="preserve"> </v>
          </cell>
          <cell r="P3671">
            <v>0</v>
          </cell>
          <cell r="Q3671">
            <v>0</v>
          </cell>
          <cell r="R3671" t="str">
            <v xml:space="preserve"> </v>
          </cell>
          <cell r="S3671" t="str">
            <v xml:space="preserve"> </v>
          </cell>
        </row>
        <row r="3672">
          <cell r="B3672">
            <v>419036</v>
          </cell>
          <cell r="C3672" t="str">
            <v>OP Ancillary Rev CmrclMgdCar</v>
          </cell>
          <cell r="D3672" t="str">
            <v>OP Ancilla</v>
          </cell>
          <cell r="E3672">
            <v>367</v>
          </cell>
          <cell r="F3672" t="str">
            <v>A</v>
          </cell>
          <cell r="G3672" t="str">
            <v>R</v>
          </cell>
          <cell r="H3672" t="str">
            <v>N</v>
          </cell>
          <cell r="I3672" t="str">
            <v>NI</v>
          </cell>
          <cell r="J3672">
            <v>0</v>
          </cell>
          <cell r="K3672">
            <v>0</v>
          </cell>
          <cell r="L3672" t="str">
            <v>Outpatient Revenue</v>
          </cell>
          <cell r="M3672" t="str">
            <v xml:space="preserve"> </v>
          </cell>
          <cell r="N3672">
            <v>0</v>
          </cell>
          <cell r="O3672" t="str">
            <v xml:space="preserve"> </v>
          </cell>
          <cell r="P3672">
            <v>0</v>
          </cell>
          <cell r="Q3672">
            <v>0</v>
          </cell>
          <cell r="R3672" t="str">
            <v xml:space="preserve"> </v>
          </cell>
          <cell r="S3672" t="str">
            <v xml:space="preserve"> </v>
          </cell>
        </row>
        <row r="3673">
          <cell r="B3673">
            <v>419037</v>
          </cell>
          <cell r="C3673" t="str">
            <v>OP AnclryRev ChrtyCarPndngAplc</v>
          </cell>
          <cell r="D3673" t="str">
            <v>OP AnclryR</v>
          </cell>
          <cell r="E3673">
            <v>367</v>
          </cell>
          <cell r="F3673" t="str">
            <v>A</v>
          </cell>
          <cell r="G3673" t="str">
            <v>R</v>
          </cell>
          <cell r="H3673" t="str">
            <v>N</v>
          </cell>
          <cell r="I3673" t="str">
            <v>NI</v>
          </cell>
          <cell r="J3673">
            <v>0</v>
          </cell>
          <cell r="K3673">
            <v>0</v>
          </cell>
          <cell r="L3673" t="str">
            <v>Outpatient Revenue</v>
          </cell>
          <cell r="M3673" t="str">
            <v xml:space="preserve"> </v>
          </cell>
          <cell r="N3673">
            <v>0</v>
          </cell>
          <cell r="O3673" t="str">
            <v xml:space="preserve"> </v>
          </cell>
          <cell r="P3673">
            <v>0</v>
          </cell>
          <cell r="Q3673">
            <v>0</v>
          </cell>
          <cell r="R3673" t="str">
            <v xml:space="preserve"> </v>
          </cell>
          <cell r="S3673" t="str">
            <v xml:space="preserve"> </v>
          </cell>
        </row>
        <row r="3674">
          <cell r="B3674">
            <v>419040</v>
          </cell>
          <cell r="C3674" t="str">
            <v>OPAncillaryRevSelfPayPrimary</v>
          </cell>
          <cell r="D3674" t="str">
            <v>OPAncillar</v>
          </cell>
          <cell r="E3674">
            <v>367</v>
          </cell>
          <cell r="F3674" t="str">
            <v>A</v>
          </cell>
          <cell r="G3674" t="str">
            <v>R</v>
          </cell>
          <cell r="H3674" t="str">
            <v>N</v>
          </cell>
          <cell r="I3674" t="str">
            <v>NI</v>
          </cell>
          <cell r="J3674">
            <v>0</v>
          </cell>
          <cell r="K3674">
            <v>0</v>
          </cell>
          <cell r="L3674" t="str">
            <v>Outpatient Revenue</v>
          </cell>
          <cell r="M3674" t="str">
            <v xml:space="preserve"> </v>
          </cell>
          <cell r="N3674">
            <v>0</v>
          </cell>
          <cell r="O3674" t="str">
            <v xml:space="preserve"> </v>
          </cell>
          <cell r="P3674">
            <v>0</v>
          </cell>
          <cell r="Q3674">
            <v>0</v>
          </cell>
          <cell r="R3674" t="str">
            <v xml:space="preserve"> </v>
          </cell>
          <cell r="S3674" t="str">
            <v xml:space="preserve"> </v>
          </cell>
        </row>
        <row r="3675">
          <cell r="B3675">
            <v>419041</v>
          </cell>
          <cell r="C3675" t="str">
            <v>OP Ancillary Rev SlfPyScndry</v>
          </cell>
          <cell r="D3675" t="str">
            <v>OP Ancilla</v>
          </cell>
          <cell r="E3675">
            <v>367</v>
          </cell>
          <cell r="F3675" t="str">
            <v>A</v>
          </cell>
          <cell r="G3675" t="str">
            <v>R</v>
          </cell>
          <cell r="H3675" t="str">
            <v>N</v>
          </cell>
          <cell r="I3675" t="str">
            <v>NI</v>
          </cell>
          <cell r="J3675">
            <v>0</v>
          </cell>
          <cell r="K3675">
            <v>0</v>
          </cell>
          <cell r="L3675" t="str">
            <v>Outpatient Revenue</v>
          </cell>
          <cell r="M3675" t="str">
            <v xml:space="preserve"> </v>
          </cell>
          <cell r="N3675">
            <v>0</v>
          </cell>
          <cell r="O3675" t="str">
            <v xml:space="preserve"> </v>
          </cell>
          <cell r="P3675">
            <v>0</v>
          </cell>
          <cell r="Q3675">
            <v>0</v>
          </cell>
          <cell r="R3675" t="str">
            <v xml:space="preserve"> </v>
          </cell>
          <cell r="S3675" t="str">
            <v xml:space="preserve"> </v>
          </cell>
        </row>
        <row r="3676">
          <cell r="B3676">
            <v>419042</v>
          </cell>
          <cell r="C3676" t="str">
            <v>OP Anclry Rev CptnRskBsdPyrs</v>
          </cell>
          <cell r="D3676" t="str">
            <v>OP Anclry</v>
          </cell>
          <cell r="E3676">
            <v>367</v>
          </cell>
          <cell r="F3676" t="str">
            <v>A</v>
          </cell>
          <cell r="G3676" t="str">
            <v>R</v>
          </cell>
          <cell r="H3676" t="str">
            <v>N</v>
          </cell>
          <cell r="I3676" t="str">
            <v>NI</v>
          </cell>
          <cell r="J3676">
            <v>0</v>
          </cell>
          <cell r="K3676">
            <v>0</v>
          </cell>
          <cell r="L3676" t="str">
            <v>Outpatient Revenue</v>
          </cell>
          <cell r="M3676" t="str">
            <v xml:space="preserve"> </v>
          </cell>
          <cell r="N3676">
            <v>0</v>
          </cell>
          <cell r="O3676" t="str">
            <v xml:space="preserve"> </v>
          </cell>
          <cell r="P3676">
            <v>0</v>
          </cell>
          <cell r="Q3676">
            <v>0</v>
          </cell>
          <cell r="R3676" t="str">
            <v xml:space="preserve"> </v>
          </cell>
          <cell r="S3676" t="str">
            <v xml:space="preserve"> </v>
          </cell>
        </row>
        <row r="3677">
          <cell r="B3677">
            <v>419045</v>
          </cell>
          <cell r="C3677" t="str">
            <v>OP Ancillary RevenueCharity</v>
          </cell>
          <cell r="D3677" t="str">
            <v>OP Ancilla</v>
          </cell>
          <cell r="E3677">
            <v>367</v>
          </cell>
          <cell r="F3677" t="str">
            <v>A</v>
          </cell>
          <cell r="G3677" t="str">
            <v>R</v>
          </cell>
          <cell r="H3677" t="str">
            <v>N</v>
          </cell>
          <cell r="I3677" t="str">
            <v>NI</v>
          </cell>
          <cell r="J3677">
            <v>0</v>
          </cell>
          <cell r="K3677">
            <v>0</v>
          </cell>
          <cell r="L3677" t="str">
            <v>Outpatient Revenue</v>
          </cell>
          <cell r="M3677" t="str">
            <v xml:space="preserve"> </v>
          </cell>
          <cell r="N3677">
            <v>0</v>
          </cell>
          <cell r="O3677" t="str">
            <v xml:space="preserve"> </v>
          </cell>
          <cell r="P3677">
            <v>0</v>
          </cell>
          <cell r="Q3677">
            <v>0</v>
          </cell>
          <cell r="R3677" t="str">
            <v xml:space="preserve"> </v>
          </cell>
          <cell r="S3677" t="str">
            <v xml:space="preserve"> </v>
          </cell>
        </row>
        <row r="3678">
          <cell r="B3678">
            <v>419050</v>
          </cell>
          <cell r="C3678" t="str">
            <v>OP Ancillary RevenueOther</v>
          </cell>
          <cell r="D3678" t="str">
            <v>OP Ancilla</v>
          </cell>
          <cell r="E3678">
            <v>367</v>
          </cell>
          <cell r="F3678" t="str">
            <v>A</v>
          </cell>
          <cell r="G3678" t="str">
            <v>R</v>
          </cell>
          <cell r="H3678" t="str">
            <v>N</v>
          </cell>
          <cell r="I3678" t="str">
            <v>NI</v>
          </cell>
          <cell r="J3678">
            <v>0</v>
          </cell>
          <cell r="K3678">
            <v>0</v>
          </cell>
          <cell r="L3678" t="str">
            <v>Outpatient Revenue</v>
          </cell>
          <cell r="M3678" t="str">
            <v xml:space="preserve"> </v>
          </cell>
          <cell r="N3678">
            <v>0</v>
          </cell>
          <cell r="O3678" t="str">
            <v xml:space="preserve"> </v>
          </cell>
          <cell r="P3678">
            <v>0</v>
          </cell>
          <cell r="Q3678">
            <v>0</v>
          </cell>
          <cell r="R3678" t="str">
            <v xml:space="preserve"> </v>
          </cell>
          <cell r="S3678" t="str">
            <v xml:space="preserve"> </v>
          </cell>
        </row>
        <row r="3679">
          <cell r="B3679">
            <v>419055</v>
          </cell>
          <cell r="C3679" t="str">
            <v>OPAnciRevOtherNonHospBillgSys</v>
          </cell>
          <cell r="D3679" t="str">
            <v>OPAnciRevO</v>
          </cell>
          <cell r="E3679">
            <v>367</v>
          </cell>
          <cell r="F3679" t="str">
            <v>A</v>
          </cell>
          <cell r="G3679" t="str">
            <v>R</v>
          </cell>
          <cell r="H3679" t="str">
            <v>N</v>
          </cell>
          <cell r="I3679" t="str">
            <v>NI</v>
          </cell>
          <cell r="J3679">
            <v>0</v>
          </cell>
          <cell r="K3679">
            <v>0</v>
          </cell>
          <cell r="L3679" t="str">
            <v>Outpatient Revenue</v>
          </cell>
          <cell r="M3679" t="str">
            <v xml:space="preserve"> </v>
          </cell>
          <cell r="N3679">
            <v>0</v>
          </cell>
          <cell r="O3679" t="str">
            <v xml:space="preserve"> </v>
          </cell>
          <cell r="P3679">
            <v>0</v>
          </cell>
          <cell r="Q3679">
            <v>0</v>
          </cell>
          <cell r="R3679" t="str">
            <v xml:space="preserve"> </v>
          </cell>
          <cell r="S3679" t="str">
            <v xml:space="preserve"> </v>
          </cell>
        </row>
        <row r="3680">
          <cell r="B3680">
            <v>419060</v>
          </cell>
          <cell r="C3680" t="str">
            <v>OPAncillaryRevDomesticClaims</v>
          </cell>
          <cell r="D3680" t="str">
            <v>OPAncillar</v>
          </cell>
          <cell r="E3680">
            <v>367</v>
          </cell>
          <cell r="F3680" t="str">
            <v>A</v>
          </cell>
          <cell r="G3680" t="str">
            <v>R</v>
          </cell>
          <cell r="H3680" t="str">
            <v>N</v>
          </cell>
          <cell r="I3680" t="str">
            <v>NI</v>
          </cell>
          <cell r="J3680">
            <v>0</v>
          </cell>
          <cell r="K3680">
            <v>0</v>
          </cell>
          <cell r="L3680" t="str">
            <v>Outpatient Revenue</v>
          </cell>
          <cell r="M3680" t="str">
            <v xml:space="preserve"> </v>
          </cell>
          <cell r="N3680">
            <v>0</v>
          </cell>
          <cell r="O3680" t="str">
            <v xml:space="preserve"> </v>
          </cell>
          <cell r="P3680">
            <v>0</v>
          </cell>
          <cell r="Q3680">
            <v>0</v>
          </cell>
          <cell r="R3680" t="str">
            <v xml:space="preserve"> </v>
          </cell>
          <cell r="S3680" t="str">
            <v xml:space="preserve"> </v>
          </cell>
        </row>
        <row r="3681">
          <cell r="B3681">
            <v>419065</v>
          </cell>
          <cell r="C3681" t="str">
            <v>OP Ancillary Contra RevOther</v>
          </cell>
          <cell r="D3681" t="str">
            <v>OP Ancilla</v>
          </cell>
          <cell r="E3681">
            <v>367</v>
          </cell>
          <cell r="F3681" t="str">
            <v>A</v>
          </cell>
          <cell r="G3681" t="str">
            <v>R</v>
          </cell>
          <cell r="H3681" t="str">
            <v>N</v>
          </cell>
          <cell r="I3681" t="str">
            <v>NI</v>
          </cell>
          <cell r="J3681">
            <v>0</v>
          </cell>
          <cell r="K3681">
            <v>0</v>
          </cell>
          <cell r="L3681" t="str">
            <v>Outpatient Revenue</v>
          </cell>
          <cell r="M3681" t="str">
            <v xml:space="preserve"> </v>
          </cell>
          <cell r="N3681">
            <v>0</v>
          </cell>
          <cell r="O3681" t="str">
            <v xml:space="preserve"> </v>
          </cell>
          <cell r="P3681">
            <v>0</v>
          </cell>
          <cell r="Q3681">
            <v>0</v>
          </cell>
          <cell r="R3681" t="str">
            <v xml:space="preserve"> </v>
          </cell>
          <cell r="S3681" t="str">
            <v xml:space="preserve"> </v>
          </cell>
        </row>
        <row r="3682">
          <cell r="B3682">
            <v>419500</v>
          </cell>
          <cell r="C3682" t="str">
            <v>OP Ancillary ContraRev MC Trad</v>
          </cell>
          <cell r="D3682" t="str">
            <v>OPAnConMCT</v>
          </cell>
          <cell r="E3682">
            <v>367</v>
          </cell>
          <cell r="F3682" t="str">
            <v>A</v>
          </cell>
          <cell r="G3682" t="str">
            <v>R</v>
          </cell>
          <cell r="H3682" t="str">
            <v>N</v>
          </cell>
          <cell r="I3682" t="str">
            <v>NI</v>
          </cell>
          <cell r="J3682">
            <v>0</v>
          </cell>
          <cell r="K3682">
            <v>0</v>
          </cell>
          <cell r="L3682" t="str">
            <v>Outpatient Revenue</v>
          </cell>
          <cell r="M3682" t="str">
            <v xml:space="preserve"> </v>
          </cell>
          <cell r="N3682">
            <v>0</v>
          </cell>
          <cell r="O3682" t="str">
            <v xml:space="preserve"> </v>
          </cell>
          <cell r="P3682">
            <v>0</v>
          </cell>
          <cell r="Q3682">
            <v>0</v>
          </cell>
          <cell r="R3682" t="str">
            <v xml:space="preserve"> </v>
          </cell>
          <cell r="S3682" t="str">
            <v xml:space="preserve"> </v>
          </cell>
        </row>
        <row r="3683">
          <cell r="B3683">
            <v>419501</v>
          </cell>
          <cell r="C3683" t="str">
            <v>OP Ancillary Contra Rev MC Mgd</v>
          </cell>
          <cell r="D3683" t="str">
            <v>OPAnConMCm</v>
          </cell>
          <cell r="E3683">
            <v>368</v>
          </cell>
          <cell r="F3683" t="str">
            <v>I</v>
          </cell>
          <cell r="G3683" t="str">
            <v>R</v>
          </cell>
          <cell r="H3683" t="str">
            <v>N</v>
          </cell>
          <cell r="I3683" t="str">
            <v>NI</v>
          </cell>
          <cell r="J3683">
            <v>0</v>
          </cell>
          <cell r="K3683">
            <v>0</v>
          </cell>
          <cell r="L3683" t="str">
            <v>Outpatient Revenue</v>
          </cell>
          <cell r="M3683" t="str">
            <v xml:space="preserve"> </v>
          </cell>
          <cell r="N3683">
            <v>0</v>
          </cell>
          <cell r="O3683" t="str">
            <v xml:space="preserve"> </v>
          </cell>
          <cell r="P3683">
            <v>0</v>
          </cell>
          <cell r="Q3683">
            <v>0</v>
          </cell>
          <cell r="R3683" t="str">
            <v xml:space="preserve"> </v>
          </cell>
          <cell r="S3683" t="str">
            <v xml:space="preserve"> </v>
          </cell>
        </row>
        <row r="3684">
          <cell r="B3684">
            <v>419501</v>
          </cell>
          <cell r="C3684" t="str">
            <v>OP Ancillary Contra Rev MC Mgd</v>
          </cell>
          <cell r="D3684" t="str">
            <v>OPAnConMCm</v>
          </cell>
          <cell r="E3684">
            <v>367</v>
          </cell>
          <cell r="F3684" t="str">
            <v>A</v>
          </cell>
          <cell r="G3684" t="str">
            <v>R</v>
          </cell>
          <cell r="H3684" t="str">
            <v>N</v>
          </cell>
          <cell r="I3684" t="str">
            <v>NI</v>
          </cell>
          <cell r="J3684">
            <v>0</v>
          </cell>
          <cell r="K3684">
            <v>0</v>
          </cell>
          <cell r="L3684" t="str">
            <v>Outpatient Revenue</v>
          </cell>
          <cell r="M3684" t="str">
            <v xml:space="preserve"> </v>
          </cell>
          <cell r="N3684">
            <v>0</v>
          </cell>
          <cell r="O3684" t="str">
            <v xml:space="preserve"> </v>
          </cell>
          <cell r="P3684">
            <v>0</v>
          </cell>
          <cell r="Q3684">
            <v>0</v>
          </cell>
          <cell r="R3684" t="str">
            <v xml:space="preserve"> </v>
          </cell>
          <cell r="S3684" t="str">
            <v xml:space="preserve"> </v>
          </cell>
        </row>
        <row r="3685">
          <cell r="B3685">
            <v>419502</v>
          </cell>
          <cell r="C3685" t="str">
            <v>OP Ancillary ContraRev MA Trad</v>
          </cell>
          <cell r="D3685" t="str">
            <v>OPAnConMAT</v>
          </cell>
          <cell r="E3685">
            <v>368</v>
          </cell>
          <cell r="F3685" t="str">
            <v>I</v>
          </cell>
          <cell r="G3685" t="str">
            <v>R</v>
          </cell>
          <cell r="H3685" t="str">
            <v>N</v>
          </cell>
          <cell r="I3685" t="str">
            <v>NI</v>
          </cell>
          <cell r="J3685">
            <v>0</v>
          </cell>
          <cell r="K3685">
            <v>0</v>
          </cell>
          <cell r="L3685" t="str">
            <v>Outpatient Revenue</v>
          </cell>
          <cell r="M3685" t="str">
            <v xml:space="preserve"> </v>
          </cell>
          <cell r="N3685">
            <v>0</v>
          </cell>
          <cell r="O3685" t="str">
            <v xml:space="preserve"> </v>
          </cell>
          <cell r="P3685">
            <v>0</v>
          </cell>
          <cell r="Q3685">
            <v>0</v>
          </cell>
          <cell r="R3685" t="str">
            <v xml:space="preserve"> </v>
          </cell>
          <cell r="S3685" t="str">
            <v xml:space="preserve"> </v>
          </cell>
        </row>
        <row r="3686">
          <cell r="B3686">
            <v>419502</v>
          </cell>
          <cell r="C3686" t="str">
            <v>OP Ancillary ContraRev MA Trad</v>
          </cell>
          <cell r="D3686" t="str">
            <v>OPAnConMAT</v>
          </cell>
          <cell r="E3686">
            <v>367</v>
          </cell>
          <cell r="F3686" t="str">
            <v>A</v>
          </cell>
          <cell r="G3686" t="str">
            <v>R</v>
          </cell>
          <cell r="H3686" t="str">
            <v>N</v>
          </cell>
          <cell r="I3686" t="str">
            <v>NI</v>
          </cell>
          <cell r="J3686">
            <v>0</v>
          </cell>
          <cell r="K3686">
            <v>0</v>
          </cell>
          <cell r="L3686" t="str">
            <v>Outpatient Revenue</v>
          </cell>
          <cell r="M3686" t="str">
            <v xml:space="preserve"> </v>
          </cell>
          <cell r="N3686">
            <v>0</v>
          </cell>
          <cell r="O3686" t="str">
            <v xml:space="preserve"> </v>
          </cell>
          <cell r="P3686">
            <v>0</v>
          </cell>
          <cell r="Q3686">
            <v>0</v>
          </cell>
          <cell r="R3686" t="str">
            <v xml:space="preserve"> </v>
          </cell>
          <cell r="S3686" t="str">
            <v xml:space="preserve"> </v>
          </cell>
        </row>
        <row r="3687">
          <cell r="B3687">
            <v>419503</v>
          </cell>
          <cell r="C3687" t="str">
            <v>OP Ancillary Contra Rev MA Mgd</v>
          </cell>
          <cell r="D3687" t="str">
            <v>OPAnConMAm</v>
          </cell>
          <cell r="E3687">
            <v>368</v>
          </cell>
          <cell r="F3687" t="str">
            <v>I</v>
          </cell>
          <cell r="G3687" t="str">
            <v>R</v>
          </cell>
          <cell r="H3687" t="str">
            <v>N</v>
          </cell>
          <cell r="I3687" t="str">
            <v>NI</v>
          </cell>
          <cell r="J3687">
            <v>0</v>
          </cell>
          <cell r="K3687">
            <v>0</v>
          </cell>
          <cell r="L3687" t="str">
            <v>Outpatient Revenue</v>
          </cell>
          <cell r="M3687" t="str">
            <v xml:space="preserve"> </v>
          </cell>
          <cell r="N3687">
            <v>0</v>
          </cell>
          <cell r="O3687" t="str">
            <v xml:space="preserve"> </v>
          </cell>
          <cell r="P3687">
            <v>0</v>
          </cell>
          <cell r="Q3687">
            <v>0</v>
          </cell>
          <cell r="R3687" t="str">
            <v xml:space="preserve"> </v>
          </cell>
          <cell r="S3687" t="str">
            <v xml:space="preserve"> </v>
          </cell>
        </row>
        <row r="3688">
          <cell r="B3688">
            <v>419503</v>
          </cell>
          <cell r="C3688" t="str">
            <v>OP Ancillary Contra Rev MA Mgd</v>
          </cell>
          <cell r="D3688" t="str">
            <v>OPAnConMAm</v>
          </cell>
          <cell r="E3688">
            <v>367</v>
          </cell>
          <cell r="F3688" t="str">
            <v>A</v>
          </cell>
          <cell r="G3688" t="str">
            <v>R</v>
          </cell>
          <cell r="H3688" t="str">
            <v>N</v>
          </cell>
          <cell r="I3688" t="str">
            <v>NI</v>
          </cell>
          <cell r="J3688">
            <v>0</v>
          </cell>
          <cell r="K3688">
            <v>0</v>
          </cell>
          <cell r="L3688" t="str">
            <v>Outpatient Revenue</v>
          </cell>
          <cell r="M3688" t="str">
            <v xml:space="preserve"> </v>
          </cell>
          <cell r="N3688">
            <v>0</v>
          </cell>
          <cell r="O3688" t="str">
            <v xml:space="preserve"> </v>
          </cell>
          <cell r="P3688">
            <v>0</v>
          </cell>
          <cell r="Q3688">
            <v>0</v>
          </cell>
          <cell r="R3688" t="str">
            <v xml:space="preserve"> </v>
          </cell>
          <cell r="S3688" t="str">
            <v xml:space="preserve"> </v>
          </cell>
        </row>
        <row r="3689">
          <cell r="B3689">
            <v>419504</v>
          </cell>
          <cell r="C3689" t="str">
            <v>OP Ancillary ContraRev MA Pend</v>
          </cell>
          <cell r="D3689" t="str">
            <v>OPAnConMAp</v>
          </cell>
          <cell r="E3689">
            <v>368</v>
          </cell>
          <cell r="F3689" t="str">
            <v>I</v>
          </cell>
          <cell r="G3689" t="str">
            <v>R</v>
          </cell>
          <cell r="H3689" t="str">
            <v>N</v>
          </cell>
          <cell r="I3689" t="str">
            <v>NI</v>
          </cell>
          <cell r="J3689">
            <v>0</v>
          </cell>
          <cell r="K3689">
            <v>0</v>
          </cell>
          <cell r="L3689" t="str">
            <v>Outpatient Revenue</v>
          </cell>
          <cell r="M3689" t="str">
            <v xml:space="preserve"> </v>
          </cell>
          <cell r="N3689">
            <v>0</v>
          </cell>
          <cell r="O3689" t="str">
            <v xml:space="preserve"> </v>
          </cell>
          <cell r="P3689">
            <v>0</v>
          </cell>
          <cell r="Q3689">
            <v>0</v>
          </cell>
          <cell r="R3689" t="str">
            <v xml:space="preserve"> </v>
          </cell>
          <cell r="S3689" t="str">
            <v xml:space="preserve"> </v>
          </cell>
        </row>
        <row r="3690">
          <cell r="B3690">
            <v>419504</v>
          </cell>
          <cell r="C3690" t="str">
            <v>OP Ancillary ContraRev MA Pend</v>
          </cell>
          <cell r="D3690" t="str">
            <v>OPAnConMAp</v>
          </cell>
          <cell r="E3690">
            <v>367</v>
          </cell>
          <cell r="F3690" t="str">
            <v>A</v>
          </cell>
          <cell r="G3690" t="str">
            <v>R</v>
          </cell>
          <cell r="H3690" t="str">
            <v>N</v>
          </cell>
          <cell r="I3690" t="str">
            <v>NI</v>
          </cell>
          <cell r="J3690">
            <v>0</v>
          </cell>
          <cell r="K3690">
            <v>0</v>
          </cell>
          <cell r="L3690" t="str">
            <v>Outpatient Revenue</v>
          </cell>
          <cell r="M3690" t="str">
            <v xml:space="preserve"> </v>
          </cell>
          <cell r="N3690">
            <v>0</v>
          </cell>
          <cell r="O3690" t="str">
            <v xml:space="preserve"> </v>
          </cell>
          <cell r="P3690">
            <v>0</v>
          </cell>
          <cell r="Q3690">
            <v>0</v>
          </cell>
          <cell r="R3690" t="str">
            <v xml:space="preserve"> </v>
          </cell>
          <cell r="S3690" t="str">
            <v xml:space="preserve"> </v>
          </cell>
        </row>
        <row r="3691">
          <cell r="B3691">
            <v>419505</v>
          </cell>
          <cell r="C3691" t="str">
            <v>OP Ancillary Contra Rev MC Mgd</v>
          </cell>
          <cell r="D3691" t="str">
            <v>OPAnConMCm</v>
          </cell>
          <cell r="E3691">
            <v>369</v>
          </cell>
          <cell r="F3691" t="str">
            <v>A</v>
          </cell>
          <cell r="G3691" t="str">
            <v>R</v>
          </cell>
          <cell r="H3691" t="str">
            <v>N</v>
          </cell>
          <cell r="I3691" t="str">
            <v>NI</v>
          </cell>
          <cell r="J3691">
            <v>0</v>
          </cell>
          <cell r="K3691">
            <v>0</v>
          </cell>
          <cell r="L3691" t="str">
            <v>Outpatient Revenue</v>
          </cell>
          <cell r="M3691" t="str">
            <v xml:space="preserve"> </v>
          </cell>
          <cell r="N3691">
            <v>0</v>
          </cell>
          <cell r="O3691" t="str">
            <v xml:space="preserve"> </v>
          </cell>
          <cell r="P3691">
            <v>0</v>
          </cell>
          <cell r="Q3691">
            <v>0</v>
          </cell>
          <cell r="R3691" t="str">
            <v xml:space="preserve"> </v>
          </cell>
          <cell r="S3691" t="str">
            <v xml:space="preserve"> </v>
          </cell>
        </row>
        <row r="3692">
          <cell r="B3692">
            <v>419505</v>
          </cell>
          <cell r="C3692" t="str">
            <v>OP Ancillary ContraRev HMO PPO</v>
          </cell>
          <cell r="D3692" t="str">
            <v>OPAnConHP</v>
          </cell>
          <cell r="E3692">
            <v>368</v>
          </cell>
          <cell r="F3692" t="str">
            <v>I</v>
          </cell>
          <cell r="G3692" t="str">
            <v>R</v>
          </cell>
          <cell r="H3692" t="str">
            <v>N</v>
          </cell>
          <cell r="I3692" t="str">
            <v>NI</v>
          </cell>
          <cell r="J3692">
            <v>0</v>
          </cell>
          <cell r="K3692">
            <v>0</v>
          </cell>
          <cell r="L3692" t="str">
            <v>Outpatient Revenue</v>
          </cell>
          <cell r="M3692" t="str">
            <v xml:space="preserve"> </v>
          </cell>
          <cell r="N3692">
            <v>0</v>
          </cell>
          <cell r="O3692" t="str">
            <v xml:space="preserve"> </v>
          </cell>
          <cell r="P3692">
            <v>0</v>
          </cell>
          <cell r="Q3692">
            <v>0</v>
          </cell>
          <cell r="R3692" t="str">
            <v xml:space="preserve"> </v>
          </cell>
          <cell r="S3692" t="str">
            <v xml:space="preserve"> </v>
          </cell>
        </row>
        <row r="3693">
          <cell r="B3693">
            <v>419505</v>
          </cell>
          <cell r="C3693" t="str">
            <v>OP Ancillary ContraRev HMO PPO</v>
          </cell>
          <cell r="D3693" t="str">
            <v>OPAnConHP</v>
          </cell>
          <cell r="E3693">
            <v>367</v>
          </cell>
          <cell r="F3693" t="str">
            <v>A</v>
          </cell>
          <cell r="G3693" t="str">
            <v>R</v>
          </cell>
          <cell r="H3693" t="str">
            <v>N</v>
          </cell>
          <cell r="I3693" t="str">
            <v>NI</v>
          </cell>
          <cell r="J3693">
            <v>0</v>
          </cell>
          <cell r="K3693">
            <v>0</v>
          </cell>
          <cell r="L3693" t="str">
            <v>Outpatient Revenue</v>
          </cell>
          <cell r="M3693" t="str">
            <v xml:space="preserve"> </v>
          </cell>
          <cell r="N3693">
            <v>0</v>
          </cell>
          <cell r="O3693" t="str">
            <v xml:space="preserve"> </v>
          </cell>
          <cell r="P3693">
            <v>0</v>
          </cell>
          <cell r="Q3693">
            <v>0</v>
          </cell>
          <cell r="R3693" t="str">
            <v xml:space="preserve"> </v>
          </cell>
          <cell r="S3693" t="str">
            <v xml:space="preserve"> </v>
          </cell>
        </row>
        <row r="3694">
          <cell r="B3694">
            <v>419506</v>
          </cell>
          <cell r="C3694" t="str">
            <v>OP Ancillary ContraRev BC Trad</v>
          </cell>
          <cell r="D3694" t="str">
            <v>OPAnConBCt</v>
          </cell>
          <cell r="E3694">
            <v>368</v>
          </cell>
          <cell r="F3694" t="str">
            <v>I</v>
          </cell>
          <cell r="G3694" t="str">
            <v>R</v>
          </cell>
          <cell r="H3694" t="str">
            <v>N</v>
          </cell>
          <cell r="I3694" t="str">
            <v>NI</v>
          </cell>
          <cell r="J3694">
            <v>0</v>
          </cell>
          <cell r="K3694">
            <v>0</v>
          </cell>
          <cell r="L3694" t="str">
            <v>Outpatient Revenue</v>
          </cell>
          <cell r="M3694" t="str">
            <v xml:space="preserve"> </v>
          </cell>
          <cell r="N3694">
            <v>0</v>
          </cell>
          <cell r="O3694" t="str">
            <v xml:space="preserve"> </v>
          </cell>
          <cell r="P3694">
            <v>0</v>
          </cell>
          <cell r="Q3694">
            <v>0</v>
          </cell>
          <cell r="R3694" t="str">
            <v xml:space="preserve"> </v>
          </cell>
          <cell r="S3694" t="str">
            <v xml:space="preserve"> </v>
          </cell>
        </row>
        <row r="3695">
          <cell r="B3695">
            <v>419506</v>
          </cell>
          <cell r="C3695" t="str">
            <v>OP Ancillary ContraRev BC Trad</v>
          </cell>
          <cell r="D3695" t="str">
            <v>OPAnConBCt</v>
          </cell>
          <cell r="E3695">
            <v>367</v>
          </cell>
          <cell r="F3695" t="str">
            <v>A</v>
          </cell>
          <cell r="G3695" t="str">
            <v>R</v>
          </cell>
          <cell r="H3695" t="str">
            <v>N</v>
          </cell>
          <cell r="I3695" t="str">
            <v>NI</v>
          </cell>
          <cell r="J3695">
            <v>0</v>
          </cell>
          <cell r="K3695">
            <v>0</v>
          </cell>
          <cell r="L3695" t="str">
            <v>Outpatient Revenue</v>
          </cell>
          <cell r="M3695" t="str">
            <v xml:space="preserve"> </v>
          </cell>
          <cell r="N3695">
            <v>0</v>
          </cell>
          <cell r="O3695" t="str">
            <v xml:space="preserve"> </v>
          </cell>
          <cell r="P3695">
            <v>0</v>
          </cell>
          <cell r="Q3695">
            <v>0</v>
          </cell>
          <cell r="R3695" t="str">
            <v xml:space="preserve"> </v>
          </cell>
          <cell r="S3695" t="str">
            <v xml:space="preserve"> </v>
          </cell>
        </row>
        <row r="3696">
          <cell r="B3696">
            <v>419507</v>
          </cell>
          <cell r="C3696" t="str">
            <v>OP Ancillary Contra Rev BC HMO</v>
          </cell>
          <cell r="D3696" t="str">
            <v>OPAnConBCh</v>
          </cell>
          <cell r="E3696">
            <v>368</v>
          </cell>
          <cell r="F3696" t="str">
            <v>I</v>
          </cell>
          <cell r="G3696" t="str">
            <v>R</v>
          </cell>
          <cell r="H3696" t="str">
            <v>N</v>
          </cell>
          <cell r="I3696" t="str">
            <v>NI</v>
          </cell>
          <cell r="J3696">
            <v>0</v>
          </cell>
          <cell r="K3696">
            <v>0</v>
          </cell>
          <cell r="L3696" t="str">
            <v>Outpatient Revenue</v>
          </cell>
          <cell r="M3696" t="str">
            <v xml:space="preserve"> </v>
          </cell>
          <cell r="N3696">
            <v>0</v>
          </cell>
          <cell r="O3696" t="str">
            <v xml:space="preserve"> </v>
          </cell>
          <cell r="P3696">
            <v>0</v>
          </cell>
          <cell r="Q3696">
            <v>0</v>
          </cell>
          <cell r="R3696" t="str">
            <v xml:space="preserve"> </v>
          </cell>
          <cell r="S3696" t="str">
            <v xml:space="preserve"> </v>
          </cell>
        </row>
        <row r="3697">
          <cell r="B3697">
            <v>419507</v>
          </cell>
          <cell r="C3697" t="str">
            <v>OP Ancillary Contra Rev BC HMO</v>
          </cell>
          <cell r="D3697" t="str">
            <v>OPAnConBCh</v>
          </cell>
          <cell r="E3697">
            <v>367</v>
          </cell>
          <cell r="F3697" t="str">
            <v>A</v>
          </cell>
          <cell r="G3697" t="str">
            <v>R</v>
          </cell>
          <cell r="H3697" t="str">
            <v>N</v>
          </cell>
          <cell r="I3697" t="str">
            <v>NI</v>
          </cell>
          <cell r="J3697">
            <v>0</v>
          </cell>
          <cell r="K3697">
            <v>0</v>
          </cell>
          <cell r="L3697" t="str">
            <v>Outpatient Revenue</v>
          </cell>
          <cell r="M3697" t="str">
            <v xml:space="preserve"> </v>
          </cell>
          <cell r="N3697">
            <v>0</v>
          </cell>
          <cell r="O3697" t="str">
            <v xml:space="preserve"> </v>
          </cell>
          <cell r="P3697">
            <v>0</v>
          </cell>
          <cell r="Q3697">
            <v>0</v>
          </cell>
          <cell r="R3697" t="str">
            <v xml:space="preserve"> </v>
          </cell>
          <cell r="S3697" t="str">
            <v xml:space="preserve"> </v>
          </cell>
        </row>
        <row r="3698">
          <cell r="B3698">
            <v>419508</v>
          </cell>
          <cell r="C3698" t="str">
            <v>OP Ancillary Contra Rev BC PPO</v>
          </cell>
          <cell r="D3698" t="str">
            <v>OPAnConBCp</v>
          </cell>
          <cell r="E3698">
            <v>368</v>
          </cell>
          <cell r="F3698" t="str">
            <v>I</v>
          </cell>
          <cell r="G3698" t="str">
            <v>R</v>
          </cell>
          <cell r="H3698" t="str">
            <v>N</v>
          </cell>
          <cell r="I3698" t="str">
            <v>NI</v>
          </cell>
          <cell r="J3698">
            <v>0</v>
          </cell>
          <cell r="K3698">
            <v>0</v>
          </cell>
          <cell r="L3698" t="str">
            <v>Outpatient Revenue</v>
          </cell>
          <cell r="M3698" t="str">
            <v xml:space="preserve"> </v>
          </cell>
          <cell r="N3698">
            <v>0</v>
          </cell>
          <cell r="O3698" t="str">
            <v xml:space="preserve"> </v>
          </cell>
          <cell r="P3698">
            <v>0</v>
          </cell>
          <cell r="Q3698">
            <v>0</v>
          </cell>
          <cell r="R3698" t="str">
            <v xml:space="preserve"> </v>
          </cell>
          <cell r="S3698" t="str">
            <v xml:space="preserve"> </v>
          </cell>
        </row>
        <row r="3699">
          <cell r="B3699">
            <v>419508</v>
          </cell>
          <cell r="C3699" t="str">
            <v>OP Ancillary Contra Rev BC PPO</v>
          </cell>
          <cell r="D3699" t="str">
            <v>OPAnConBCp</v>
          </cell>
          <cell r="E3699">
            <v>367</v>
          </cell>
          <cell r="F3699" t="str">
            <v>A</v>
          </cell>
          <cell r="G3699" t="str">
            <v>R</v>
          </cell>
          <cell r="H3699" t="str">
            <v>N</v>
          </cell>
          <cell r="I3699" t="str">
            <v>NI</v>
          </cell>
          <cell r="J3699">
            <v>0</v>
          </cell>
          <cell r="K3699">
            <v>0</v>
          </cell>
          <cell r="L3699" t="str">
            <v>Outpatient Revenue</v>
          </cell>
          <cell r="M3699" t="str">
            <v xml:space="preserve"> </v>
          </cell>
          <cell r="N3699">
            <v>0</v>
          </cell>
          <cell r="O3699" t="str">
            <v xml:space="preserve"> </v>
          </cell>
          <cell r="P3699">
            <v>0</v>
          </cell>
          <cell r="Q3699">
            <v>0</v>
          </cell>
          <cell r="R3699" t="str">
            <v xml:space="preserve"> </v>
          </cell>
          <cell r="S3699" t="str">
            <v xml:space="preserve"> </v>
          </cell>
        </row>
        <row r="3700">
          <cell r="B3700">
            <v>419509</v>
          </cell>
          <cell r="C3700" t="str">
            <v>OP Ancillary ContraRev Commcl</v>
          </cell>
          <cell r="D3700" t="str">
            <v>OPAnConCom</v>
          </cell>
          <cell r="E3700">
            <v>368</v>
          </cell>
          <cell r="F3700" t="str">
            <v>I</v>
          </cell>
          <cell r="G3700" t="str">
            <v>R</v>
          </cell>
          <cell r="H3700" t="str">
            <v>N</v>
          </cell>
          <cell r="I3700" t="str">
            <v>NI</v>
          </cell>
          <cell r="J3700">
            <v>0</v>
          </cell>
          <cell r="K3700">
            <v>0</v>
          </cell>
          <cell r="L3700" t="str">
            <v>Outpatient Revenue</v>
          </cell>
          <cell r="M3700" t="str">
            <v xml:space="preserve"> </v>
          </cell>
          <cell r="N3700">
            <v>0</v>
          </cell>
          <cell r="O3700" t="str">
            <v xml:space="preserve"> </v>
          </cell>
          <cell r="P3700">
            <v>0</v>
          </cell>
          <cell r="Q3700">
            <v>0</v>
          </cell>
          <cell r="R3700" t="str">
            <v xml:space="preserve"> </v>
          </cell>
          <cell r="S3700" t="str">
            <v xml:space="preserve"> </v>
          </cell>
        </row>
        <row r="3701">
          <cell r="B3701">
            <v>419509</v>
          </cell>
          <cell r="C3701" t="str">
            <v>OP Ancillary ContraRev Commcl</v>
          </cell>
          <cell r="D3701" t="str">
            <v>OPAnConCom</v>
          </cell>
          <cell r="E3701">
            <v>367</v>
          </cell>
          <cell r="F3701" t="str">
            <v>A</v>
          </cell>
          <cell r="G3701" t="str">
            <v>R</v>
          </cell>
          <cell r="H3701" t="str">
            <v>N</v>
          </cell>
          <cell r="I3701" t="str">
            <v>NI</v>
          </cell>
          <cell r="J3701">
            <v>0</v>
          </cell>
          <cell r="K3701">
            <v>0</v>
          </cell>
          <cell r="L3701" t="str">
            <v>Outpatient Revenue</v>
          </cell>
          <cell r="M3701" t="str">
            <v xml:space="preserve"> </v>
          </cell>
          <cell r="N3701">
            <v>0</v>
          </cell>
          <cell r="O3701" t="str">
            <v xml:space="preserve"> </v>
          </cell>
          <cell r="P3701">
            <v>0</v>
          </cell>
          <cell r="Q3701">
            <v>0</v>
          </cell>
          <cell r="R3701" t="str">
            <v xml:space="preserve"> </v>
          </cell>
          <cell r="S3701" t="str">
            <v xml:space="preserve"> </v>
          </cell>
        </row>
        <row r="3702">
          <cell r="B3702">
            <v>419510</v>
          </cell>
          <cell r="C3702" t="str">
            <v>OP Ancillary ContraRev MA Trad</v>
          </cell>
          <cell r="D3702" t="str">
            <v>OPAnConMAT</v>
          </cell>
          <cell r="E3702">
            <v>369</v>
          </cell>
          <cell r="F3702" t="str">
            <v>A</v>
          </cell>
          <cell r="G3702" t="str">
            <v>R</v>
          </cell>
          <cell r="H3702" t="str">
            <v>N</v>
          </cell>
          <cell r="I3702" t="str">
            <v>NI</v>
          </cell>
          <cell r="J3702">
            <v>0</v>
          </cell>
          <cell r="K3702">
            <v>0</v>
          </cell>
          <cell r="L3702" t="str">
            <v>Outpatient Revenue</v>
          </cell>
          <cell r="M3702" t="str">
            <v xml:space="preserve"> </v>
          </cell>
          <cell r="N3702">
            <v>0</v>
          </cell>
          <cell r="O3702" t="str">
            <v xml:space="preserve"> </v>
          </cell>
          <cell r="P3702">
            <v>0</v>
          </cell>
          <cell r="Q3702">
            <v>0</v>
          </cell>
          <cell r="R3702" t="str">
            <v xml:space="preserve"> </v>
          </cell>
          <cell r="S3702" t="str">
            <v xml:space="preserve"> </v>
          </cell>
        </row>
        <row r="3703">
          <cell r="B3703">
            <v>419510</v>
          </cell>
          <cell r="C3703" t="str">
            <v>OP Ancillary ContraRev CommMgd</v>
          </cell>
          <cell r="D3703" t="str">
            <v>OPAnConCmM</v>
          </cell>
          <cell r="E3703">
            <v>368</v>
          </cell>
          <cell r="F3703" t="str">
            <v>I</v>
          </cell>
          <cell r="G3703" t="str">
            <v>R</v>
          </cell>
          <cell r="H3703" t="str">
            <v>N</v>
          </cell>
          <cell r="I3703" t="str">
            <v>NI</v>
          </cell>
          <cell r="J3703">
            <v>0</v>
          </cell>
          <cell r="K3703">
            <v>0</v>
          </cell>
          <cell r="L3703" t="str">
            <v>Outpatient Revenue</v>
          </cell>
          <cell r="M3703" t="str">
            <v xml:space="preserve"> </v>
          </cell>
          <cell r="N3703">
            <v>0</v>
          </cell>
          <cell r="O3703" t="str">
            <v xml:space="preserve"> </v>
          </cell>
          <cell r="P3703">
            <v>0</v>
          </cell>
          <cell r="Q3703">
            <v>0</v>
          </cell>
          <cell r="R3703" t="str">
            <v xml:space="preserve"> </v>
          </cell>
          <cell r="S3703" t="str">
            <v xml:space="preserve"> </v>
          </cell>
        </row>
        <row r="3704">
          <cell r="B3704">
            <v>419510</v>
          </cell>
          <cell r="C3704" t="str">
            <v>OP Ancillary ContraRev CommMgd</v>
          </cell>
          <cell r="D3704" t="str">
            <v>OPAnConCmM</v>
          </cell>
          <cell r="E3704">
            <v>367</v>
          </cell>
          <cell r="F3704" t="str">
            <v>A</v>
          </cell>
          <cell r="G3704" t="str">
            <v>R</v>
          </cell>
          <cell r="H3704" t="str">
            <v>N</v>
          </cell>
          <cell r="I3704" t="str">
            <v>NI</v>
          </cell>
          <cell r="J3704">
            <v>0</v>
          </cell>
          <cell r="K3704">
            <v>0</v>
          </cell>
          <cell r="L3704" t="str">
            <v>Outpatient Revenue</v>
          </cell>
          <cell r="M3704" t="str">
            <v xml:space="preserve"> </v>
          </cell>
          <cell r="N3704">
            <v>0</v>
          </cell>
          <cell r="O3704" t="str">
            <v xml:space="preserve"> </v>
          </cell>
          <cell r="P3704">
            <v>0</v>
          </cell>
          <cell r="Q3704">
            <v>0</v>
          </cell>
          <cell r="R3704" t="str">
            <v xml:space="preserve"> </v>
          </cell>
          <cell r="S3704" t="str">
            <v xml:space="preserve"> </v>
          </cell>
        </row>
        <row r="3705">
          <cell r="B3705">
            <v>419511</v>
          </cell>
          <cell r="C3705" t="str">
            <v>OP AncillaryContraRev CharPend</v>
          </cell>
          <cell r="D3705" t="str">
            <v>OPAnConCHp</v>
          </cell>
          <cell r="E3705">
            <v>368</v>
          </cell>
          <cell r="F3705" t="str">
            <v>I</v>
          </cell>
          <cell r="G3705" t="str">
            <v>R</v>
          </cell>
          <cell r="H3705" t="str">
            <v>N</v>
          </cell>
          <cell r="I3705" t="str">
            <v>NI</v>
          </cell>
          <cell r="J3705">
            <v>0</v>
          </cell>
          <cell r="K3705">
            <v>0</v>
          </cell>
          <cell r="L3705" t="str">
            <v>Outpatient Revenue</v>
          </cell>
          <cell r="M3705" t="str">
            <v xml:space="preserve"> </v>
          </cell>
          <cell r="N3705">
            <v>0</v>
          </cell>
          <cell r="O3705" t="str">
            <v xml:space="preserve"> </v>
          </cell>
          <cell r="P3705">
            <v>0</v>
          </cell>
          <cell r="Q3705">
            <v>0</v>
          </cell>
          <cell r="R3705" t="str">
            <v xml:space="preserve"> </v>
          </cell>
          <cell r="S3705" t="str">
            <v xml:space="preserve"> </v>
          </cell>
        </row>
        <row r="3706">
          <cell r="B3706">
            <v>419511</v>
          </cell>
          <cell r="C3706" t="str">
            <v>OP AncillaryContraRev CharPend</v>
          </cell>
          <cell r="D3706" t="str">
            <v>OPAnConCHp</v>
          </cell>
          <cell r="E3706">
            <v>367</v>
          </cell>
          <cell r="F3706" t="str">
            <v>A</v>
          </cell>
          <cell r="G3706" t="str">
            <v>R</v>
          </cell>
          <cell r="H3706" t="str">
            <v>N</v>
          </cell>
          <cell r="I3706" t="str">
            <v>NI</v>
          </cell>
          <cell r="J3706">
            <v>0</v>
          </cell>
          <cell r="K3706">
            <v>0</v>
          </cell>
          <cell r="L3706" t="str">
            <v>Outpatient Revenue</v>
          </cell>
          <cell r="M3706" t="str">
            <v xml:space="preserve"> </v>
          </cell>
          <cell r="N3706">
            <v>0</v>
          </cell>
          <cell r="O3706" t="str">
            <v xml:space="preserve"> </v>
          </cell>
          <cell r="P3706">
            <v>0</v>
          </cell>
          <cell r="Q3706">
            <v>0</v>
          </cell>
          <cell r="R3706" t="str">
            <v xml:space="preserve"> </v>
          </cell>
          <cell r="S3706" t="str">
            <v xml:space="preserve"> </v>
          </cell>
        </row>
        <row r="3707">
          <cell r="B3707">
            <v>419512</v>
          </cell>
          <cell r="C3707" t="str">
            <v>OP AncillaryContraRev SelfPay1</v>
          </cell>
          <cell r="D3707" t="str">
            <v>OPAnConSP1</v>
          </cell>
          <cell r="E3707">
            <v>368</v>
          </cell>
          <cell r="F3707" t="str">
            <v>I</v>
          </cell>
          <cell r="G3707" t="str">
            <v>R</v>
          </cell>
          <cell r="H3707" t="str">
            <v>N</v>
          </cell>
          <cell r="I3707" t="str">
            <v>NI</v>
          </cell>
          <cell r="J3707">
            <v>0</v>
          </cell>
          <cell r="K3707">
            <v>0</v>
          </cell>
          <cell r="L3707" t="str">
            <v>Outpatient Revenue</v>
          </cell>
          <cell r="M3707" t="str">
            <v xml:space="preserve"> </v>
          </cell>
          <cell r="N3707">
            <v>0</v>
          </cell>
          <cell r="O3707" t="str">
            <v xml:space="preserve"> </v>
          </cell>
          <cell r="P3707">
            <v>0</v>
          </cell>
          <cell r="Q3707">
            <v>0</v>
          </cell>
          <cell r="R3707" t="str">
            <v xml:space="preserve"> </v>
          </cell>
          <cell r="S3707" t="str">
            <v xml:space="preserve"> </v>
          </cell>
        </row>
        <row r="3708">
          <cell r="B3708">
            <v>419512</v>
          </cell>
          <cell r="C3708" t="str">
            <v>OP AncillaryContraRev SelfPay1</v>
          </cell>
          <cell r="D3708" t="str">
            <v>OPAnConSP1</v>
          </cell>
          <cell r="E3708">
            <v>367</v>
          </cell>
          <cell r="F3708" t="str">
            <v>A</v>
          </cell>
          <cell r="G3708" t="str">
            <v>R</v>
          </cell>
          <cell r="H3708" t="str">
            <v>N</v>
          </cell>
          <cell r="I3708" t="str">
            <v>NI</v>
          </cell>
          <cell r="J3708">
            <v>0</v>
          </cell>
          <cell r="K3708">
            <v>0</v>
          </cell>
          <cell r="L3708" t="str">
            <v>Outpatient Revenue</v>
          </cell>
          <cell r="M3708" t="str">
            <v xml:space="preserve"> </v>
          </cell>
          <cell r="N3708">
            <v>0</v>
          </cell>
          <cell r="O3708" t="str">
            <v xml:space="preserve"> </v>
          </cell>
          <cell r="P3708">
            <v>0</v>
          </cell>
          <cell r="Q3708">
            <v>0</v>
          </cell>
          <cell r="R3708" t="str">
            <v xml:space="preserve"> </v>
          </cell>
          <cell r="S3708" t="str">
            <v xml:space="preserve"> </v>
          </cell>
        </row>
        <row r="3709">
          <cell r="B3709">
            <v>419513</v>
          </cell>
          <cell r="C3709" t="str">
            <v>OP AncillaryContraRev SelfPay2</v>
          </cell>
          <cell r="D3709" t="str">
            <v>OPAnConSP2</v>
          </cell>
          <cell r="E3709">
            <v>368</v>
          </cell>
          <cell r="F3709" t="str">
            <v>I</v>
          </cell>
          <cell r="G3709" t="str">
            <v>R</v>
          </cell>
          <cell r="H3709" t="str">
            <v>N</v>
          </cell>
          <cell r="I3709" t="str">
            <v>NI</v>
          </cell>
          <cell r="J3709">
            <v>0</v>
          </cell>
          <cell r="K3709">
            <v>0</v>
          </cell>
          <cell r="L3709" t="str">
            <v>Outpatient Revenue</v>
          </cell>
          <cell r="M3709" t="str">
            <v xml:space="preserve"> </v>
          </cell>
          <cell r="N3709">
            <v>0</v>
          </cell>
          <cell r="O3709" t="str">
            <v xml:space="preserve"> </v>
          </cell>
          <cell r="P3709">
            <v>0</v>
          </cell>
          <cell r="Q3709">
            <v>0</v>
          </cell>
          <cell r="R3709" t="str">
            <v xml:space="preserve"> </v>
          </cell>
          <cell r="S3709" t="str">
            <v xml:space="preserve"> </v>
          </cell>
        </row>
        <row r="3710">
          <cell r="B3710">
            <v>419513</v>
          </cell>
          <cell r="C3710" t="str">
            <v>OP AncillaryContraRev SelfPay2</v>
          </cell>
          <cell r="D3710" t="str">
            <v>OPAnConSP2</v>
          </cell>
          <cell r="E3710">
            <v>367</v>
          </cell>
          <cell r="F3710" t="str">
            <v>A</v>
          </cell>
          <cell r="G3710" t="str">
            <v>R</v>
          </cell>
          <cell r="H3710" t="str">
            <v>N</v>
          </cell>
          <cell r="I3710" t="str">
            <v>NI</v>
          </cell>
          <cell r="J3710">
            <v>0</v>
          </cell>
          <cell r="K3710">
            <v>0</v>
          </cell>
          <cell r="L3710" t="str">
            <v>Outpatient Revenue</v>
          </cell>
          <cell r="M3710" t="str">
            <v xml:space="preserve"> </v>
          </cell>
          <cell r="N3710">
            <v>0</v>
          </cell>
          <cell r="O3710" t="str">
            <v xml:space="preserve"> </v>
          </cell>
          <cell r="P3710">
            <v>0</v>
          </cell>
          <cell r="Q3710">
            <v>0</v>
          </cell>
          <cell r="R3710" t="str">
            <v xml:space="preserve"> </v>
          </cell>
          <cell r="S3710" t="str">
            <v xml:space="preserve"> </v>
          </cell>
        </row>
        <row r="3711">
          <cell r="B3711">
            <v>419514</v>
          </cell>
          <cell r="C3711" t="str">
            <v>OP AncillaryContraRev Cap Risk</v>
          </cell>
          <cell r="D3711" t="str">
            <v>OPAnConCpR</v>
          </cell>
          <cell r="E3711">
            <v>368</v>
          </cell>
          <cell r="F3711" t="str">
            <v>I</v>
          </cell>
          <cell r="G3711" t="str">
            <v>R</v>
          </cell>
          <cell r="H3711" t="str">
            <v>N</v>
          </cell>
          <cell r="I3711" t="str">
            <v>NI</v>
          </cell>
          <cell r="J3711">
            <v>0</v>
          </cell>
          <cell r="K3711">
            <v>0</v>
          </cell>
          <cell r="L3711" t="str">
            <v>Outpatient Revenue</v>
          </cell>
          <cell r="M3711" t="str">
            <v xml:space="preserve"> </v>
          </cell>
          <cell r="N3711">
            <v>0</v>
          </cell>
          <cell r="O3711" t="str">
            <v xml:space="preserve"> </v>
          </cell>
          <cell r="P3711">
            <v>0</v>
          </cell>
          <cell r="Q3711">
            <v>0</v>
          </cell>
          <cell r="R3711" t="str">
            <v xml:space="preserve"> </v>
          </cell>
          <cell r="S3711" t="str">
            <v xml:space="preserve"> </v>
          </cell>
        </row>
        <row r="3712">
          <cell r="B3712">
            <v>419514</v>
          </cell>
          <cell r="C3712" t="str">
            <v>OP AncillaryContraRev Cap Risk</v>
          </cell>
          <cell r="D3712" t="str">
            <v>OPAnConCpR</v>
          </cell>
          <cell r="E3712">
            <v>367</v>
          </cell>
          <cell r="F3712" t="str">
            <v>A</v>
          </cell>
          <cell r="G3712" t="str">
            <v>R</v>
          </cell>
          <cell r="H3712" t="str">
            <v>N</v>
          </cell>
          <cell r="I3712" t="str">
            <v>NI</v>
          </cell>
          <cell r="J3712">
            <v>0</v>
          </cell>
          <cell r="K3712">
            <v>0</v>
          </cell>
          <cell r="L3712" t="str">
            <v>Outpatient Revenue</v>
          </cell>
          <cell r="M3712" t="str">
            <v xml:space="preserve"> </v>
          </cell>
          <cell r="N3712">
            <v>0</v>
          </cell>
          <cell r="O3712" t="str">
            <v xml:space="preserve"> </v>
          </cell>
          <cell r="P3712">
            <v>0</v>
          </cell>
          <cell r="Q3712">
            <v>0</v>
          </cell>
          <cell r="R3712" t="str">
            <v xml:space="preserve"> </v>
          </cell>
          <cell r="S3712" t="str">
            <v xml:space="preserve"> </v>
          </cell>
        </row>
        <row r="3713">
          <cell r="B3713">
            <v>419515</v>
          </cell>
          <cell r="C3713" t="str">
            <v>OP Ancillary Contra Rev-MA Mgd</v>
          </cell>
          <cell r="D3713" t="str">
            <v>OPAnConMAm</v>
          </cell>
          <cell r="E3713">
            <v>369</v>
          </cell>
          <cell r="F3713" t="str">
            <v>A</v>
          </cell>
          <cell r="G3713" t="str">
            <v>R</v>
          </cell>
          <cell r="H3713" t="str">
            <v>N</v>
          </cell>
          <cell r="I3713" t="str">
            <v>NI</v>
          </cell>
          <cell r="J3713">
            <v>0</v>
          </cell>
          <cell r="K3713">
            <v>0</v>
          </cell>
          <cell r="L3713" t="str">
            <v>Outpatient Revenue</v>
          </cell>
          <cell r="M3713" t="str">
            <v xml:space="preserve"> </v>
          </cell>
          <cell r="N3713">
            <v>0</v>
          </cell>
          <cell r="O3713" t="str">
            <v xml:space="preserve"> </v>
          </cell>
          <cell r="P3713">
            <v>0</v>
          </cell>
          <cell r="Q3713">
            <v>0</v>
          </cell>
          <cell r="R3713" t="str">
            <v xml:space="preserve"> </v>
          </cell>
          <cell r="S3713" t="str">
            <v xml:space="preserve"> </v>
          </cell>
        </row>
        <row r="3714">
          <cell r="B3714">
            <v>419515</v>
          </cell>
          <cell r="C3714" t="str">
            <v>OP Ancillary ContraRev Charity</v>
          </cell>
          <cell r="D3714" t="str">
            <v>OPAnConCHR</v>
          </cell>
          <cell r="E3714">
            <v>368</v>
          </cell>
          <cell r="F3714" t="str">
            <v>I</v>
          </cell>
          <cell r="G3714" t="str">
            <v>R</v>
          </cell>
          <cell r="H3714" t="str">
            <v>N</v>
          </cell>
          <cell r="I3714" t="str">
            <v>NI</v>
          </cell>
          <cell r="J3714">
            <v>0</v>
          </cell>
          <cell r="K3714">
            <v>0</v>
          </cell>
          <cell r="L3714" t="str">
            <v>Outpatient Revenue</v>
          </cell>
          <cell r="M3714" t="str">
            <v xml:space="preserve"> </v>
          </cell>
          <cell r="N3714">
            <v>0</v>
          </cell>
          <cell r="O3714" t="str">
            <v xml:space="preserve"> </v>
          </cell>
          <cell r="P3714">
            <v>0</v>
          </cell>
          <cell r="Q3714">
            <v>0</v>
          </cell>
          <cell r="R3714" t="str">
            <v xml:space="preserve"> </v>
          </cell>
          <cell r="S3714" t="str">
            <v xml:space="preserve"> </v>
          </cell>
        </row>
        <row r="3715">
          <cell r="B3715">
            <v>419515</v>
          </cell>
          <cell r="C3715" t="str">
            <v>OP Ancillary ContraRev Charity</v>
          </cell>
          <cell r="D3715" t="str">
            <v>OPAnConCHR</v>
          </cell>
          <cell r="E3715">
            <v>367</v>
          </cell>
          <cell r="F3715" t="str">
            <v>A</v>
          </cell>
          <cell r="G3715" t="str">
            <v>R</v>
          </cell>
          <cell r="H3715" t="str">
            <v>N</v>
          </cell>
          <cell r="I3715" t="str">
            <v>NI</v>
          </cell>
          <cell r="J3715">
            <v>0</v>
          </cell>
          <cell r="K3715">
            <v>0</v>
          </cell>
          <cell r="L3715" t="str">
            <v>Outpatient Revenue</v>
          </cell>
          <cell r="M3715" t="str">
            <v xml:space="preserve"> </v>
          </cell>
          <cell r="N3715">
            <v>0</v>
          </cell>
          <cell r="O3715" t="str">
            <v xml:space="preserve"> </v>
          </cell>
          <cell r="P3715">
            <v>0</v>
          </cell>
          <cell r="Q3715">
            <v>0</v>
          </cell>
          <cell r="R3715" t="str">
            <v xml:space="preserve"> </v>
          </cell>
          <cell r="S3715" t="str">
            <v xml:space="preserve"> </v>
          </cell>
        </row>
        <row r="3716">
          <cell r="B3716">
            <v>419516</v>
          </cell>
          <cell r="C3716" t="str">
            <v>OP Ancillary ContraRev MA Pend</v>
          </cell>
          <cell r="D3716" t="str">
            <v>OPAnConMAp</v>
          </cell>
          <cell r="E3716">
            <v>369</v>
          </cell>
          <cell r="F3716" t="str">
            <v>A</v>
          </cell>
          <cell r="G3716" t="str">
            <v>R</v>
          </cell>
          <cell r="H3716" t="str">
            <v>N</v>
          </cell>
          <cell r="I3716" t="str">
            <v>NI</v>
          </cell>
          <cell r="J3716">
            <v>0</v>
          </cell>
          <cell r="K3716">
            <v>0</v>
          </cell>
          <cell r="L3716" t="str">
            <v>Outpatient Revenue</v>
          </cell>
          <cell r="M3716" t="str">
            <v xml:space="preserve"> </v>
          </cell>
          <cell r="N3716">
            <v>0</v>
          </cell>
          <cell r="O3716" t="str">
            <v xml:space="preserve"> </v>
          </cell>
          <cell r="P3716">
            <v>0</v>
          </cell>
          <cell r="Q3716">
            <v>0</v>
          </cell>
          <cell r="R3716" t="str">
            <v xml:space="preserve"> </v>
          </cell>
          <cell r="S3716" t="str">
            <v xml:space="preserve"> </v>
          </cell>
        </row>
        <row r="3717">
          <cell r="B3717">
            <v>419516</v>
          </cell>
          <cell r="C3717" t="str">
            <v>OP Ancillary Contra Rev Other</v>
          </cell>
          <cell r="D3717" t="str">
            <v>OPAnConOth</v>
          </cell>
          <cell r="E3717">
            <v>368</v>
          </cell>
          <cell r="F3717" t="str">
            <v>I</v>
          </cell>
          <cell r="G3717" t="str">
            <v>R</v>
          </cell>
          <cell r="H3717" t="str">
            <v>N</v>
          </cell>
          <cell r="I3717" t="str">
            <v>NI</v>
          </cell>
          <cell r="J3717">
            <v>0</v>
          </cell>
          <cell r="K3717">
            <v>0</v>
          </cell>
          <cell r="L3717" t="str">
            <v>Outpatient Revenue</v>
          </cell>
          <cell r="M3717" t="str">
            <v xml:space="preserve"> </v>
          </cell>
          <cell r="N3717">
            <v>0</v>
          </cell>
          <cell r="O3717" t="str">
            <v xml:space="preserve"> </v>
          </cell>
          <cell r="P3717">
            <v>0</v>
          </cell>
          <cell r="Q3717">
            <v>0</v>
          </cell>
          <cell r="R3717" t="str">
            <v xml:space="preserve"> </v>
          </cell>
          <cell r="S3717" t="str">
            <v xml:space="preserve"> </v>
          </cell>
        </row>
        <row r="3718">
          <cell r="B3718">
            <v>419516</v>
          </cell>
          <cell r="C3718" t="str">
            <v>OP Ancillary Contra Rev Other</v>
          </cell>
          <cell r="D3718" t="str">
            <v>OPAnConOth</v>
          </cell>
          <cell r="E3718">
            <v>367</v>
          </cell>
          <cell r="F3718" t="str">
            <v>A</v>
          </cell>
          <cell r="G3718" t="str">
            <v>R</v>
          </cell>
          <cell r="H3718" t="str">
            <v>N</v>
          </cell>
          <cell r="I3718" t="str">
            <v>NI</v>
          </cell>
          <cell r="J3718">
            <v>0</v>
          </cell>
          <cell r="K3718">
            <v>0</v>
          </cell>
          <cell r="L3718" t="str">
            <v>Outpatient Revenue</v>
          </cell>
          <cell r="M3718" t="str">
            <v xml:space="preserve"> </v>
          </cell>
          <cell r="N3718">
            <v>0</v>
          </cell>
          <cell r="O3718" t="str">
            <v xml:space="preserve"> </v>
          </cell>
          <cell r="P3718">
            <v>0</v>
          </cell>
          <cell r="Q3718">
            <v>0</v>
          </cell>
          <cell r="R3718" t="str">
            <v xml:space="preserve"> </v>
          </cell>
          <cell r="S3718" t="str">
            <v xml:space="preserve"> </v>
          </cell>
        </row>
        <row r="3719">
          <cell r="B3719">
            <v>419517</v>
          </cell>
          <cell r="C3719" t="str">
            <v>OPAncillaryContraRev OthNonHsp</v>
          </cell>
          <cell r="D3719" t="str">
            <v>OPAnConONH</v>
          </cell>
          <cell r="E3719">
            <v>368</v>
          </cell>
          <cell r="F3719" t="str">
            <v>I</v>
          </cell>
          <cell r="G3719" t="str">
            <v>R</v>
          </cell>
          <cell r="H3719" t="str">
            <v>N</v>
          </cell>
          <cell r="I3719" t="str">
            <v>NI</v>
          </cell>
          <cell r="J3719">
            <v>0</v>
          </cell>
          <cell r="K3719">
            <v>0</v>
          </cell>
          <cell r="L3719" t="str">
            <v>Outpatient Revenue</v>
          </cell>
          <cell r="M3719" t="str">
            <v xml:space="preserve"> </v>
          </cell>
          <cell r="N3719">
            <v>0</v>
          </cell>
          <cell r="O3719" t="str">
            <v xml:space="preserve"> </v>
          </cell>
          <cell r="P3719">
            <v>0</v>
          </cell>
          <cell r="Q3719">
            <v>0</v>
          </cell>
          <cell r="R3719" t="str">
            <v xml:space="preserve"> </v>
          </cell>
          <cell r="S3719" t="str">
            <v xml:space="preserve"> </v>
          </cell>
        </row>
        <row r="3720">
          <cell r="B3720">
            <v>419517</v>
          </cell>
          <cell r="C3720" t="str">
            <v>OPAncillaryContraRev OthNonHsp</v>
          </cell>
          <cell r="D3720" t="str">
            <v>OPAnConONH</v>
          </cell>
          <cell r="E3720">
            <v>367</v>
          </cell>
          <cell r="F3720" t="str">
            <v>A</v>
          </cell>
          <cell r="G3720" t="str">
            <v>R</v>
          </cell>
          <cell r="H3720" t="str">
            <v>N</v>
          </cell>
          <cell r="I3720" t="str">
            <v>NI</v>
          </cell>
          <cell r="J3720">
            <v>0</v>
          </cell>
          <cell r="K3720">
            <v>0</v>
          </cell>
          <cell r="L3720" t="str">
            <v>Outpatient Revenue</v>
          </cell>
          <cell r="M3720" t="str">
            <v xml:space="preserve"> </v>
          </cell>
          <cell r="N3720">
            <v>0</v>
          </cell>
          <cell r="O3720" t="str">
            <v xml:space="preserve"> </v>
          </cell>
          <cell r="P3720">
            <v>0</v>
          </cell>
          <cell r="Q3720">
            <v>0</v>
          </cell>
          <cell r="R3720" t="str">
            <v xml:space="preserve"> </v>
          </cell>
          <cell r="S3720" t="str">
            <v xml:space="preserve"> </v>
          </cell>
        </row>
        <row r="3721">
          <cell r="B3721">
            <v>419518</v>
          </cell>
          <cell r="C3721" t="str">
            <v>OP AncillaryContraRev DmstcClm</v>
          </cell>
          <cell r="D3721" t="str">
            <v>OPAnConDmC</v>
          </cell>
          <cell r="E3721">
            <v>368</v>
          </cell>
          <cell r="F3721" t="str">
            <v>I</v>
          </cell>
          <cell r="G3721" t="str">
            <v>R</v>
          </cell>
          <cell r="H3721" t="str">
            <v>N</v>
          </cell>
          <cell r="I3721" t="str">
            <v>NI</v>
          </cell>
          <cell r="J3721">
            <v>0</v>
          </cell>
          <cell r="K3721">
            <v>0</v>
          </cell>
          <cell r="L3721" t="str">
            <v>Outpatient Revenue</v>
          </cell>
          <cell r="M3721" t="str">
            <v xml:space="preserve"> </v>
          </cell>
          <cell r="N3721">
            <v>0</v>
          </cell>
          <cell r="O3721" t="str">
            <v xml:space="preserve"> </v>
          </cell>
          <cell r="P3721">
            <v>0</v>
          </cell>
          <cell r="Q3721">
            <v>0</v>
          </cell>
          <cell r="R3721" t="str">
            <v xml:space="preserve"> </v>
          </cell>
          <cell r="S3721" t="str">
            <v xml:space="preserve"> </v>
          </cell>
        </row>
        <row r="3722">
          <cell r="B3722">
            <v>419518</v>
          </cell>
          <cell r="C3722" t="str">
            <v>OP AncillaryContraRev DmstcClm</v>
          </cell>
          <cell r="D3722" t="str">
            <v>OPAnConDmC</v>
          </cell>
          <cell r="E3722">
            <v>367</v>
          </cell>
          <cell r="F3722" t="str">
            <v>A</v>
          </cell>
          <cell r="G3722" t="str">
            <v>R</v>
          </cell>
          <cell r="H3722" t="str">
            <v>N</v>
          </cell>
          <cell r="I3722" t="str">
            <v>NI</v>
          </cell>
          <cell r="J3722">
            <v>0</v>
          </cell>
          <cell r="K3722">
            <v>0</v>
          </cell>
          <cell r="L3722" t="str">
            <v>Outpatient Revenue</v>
          </cell>
          <cell r="M3722" t="str">
            <v xml:space="preserve"> </v>
          </cell>
          <cell r="N3722">
            <v>0</v>
          </cell>
          <cell r="O3722" t="str">
            <v xml:space="preserve"> </v>
          </cell>
          <cell r="P3722">
            <v>0</v>
          </cell>
          <cell r="Q3722">
            <v>0</v>
          </cell>
          <cell r="R3722" t="str">
            <v xml:space="preserve"> </v>
          </cell>
          <cell r="S3722" t="str">
            <v xml:space="preserve"> </v>
          </cell>
        </row>
        <row r="3723">
          <cell r="B3723">
            <v>419520</v>
          </cell>
          <cell r="C3723" t="str">
            <v>OP Ancillary ContraRev-HMO PPO</v>
          </cell>
          <cell r="D3723" t="str">
            <v>OPAnConHP</v>
          </cell>
          <cell r="E3723">
            <v>367</v>
          </cell>
          <cell r="F3723" t="str">
            <v>A</v>
          </cell>
          <cell r="G3723" t="str">
            <v>R</v>
          </cell>
          <cell r="H3723" t="str">
            <v>N</v>
          </cell>
          <cell r="I3723" t="str">
            <v>NI</v>
          </cell>
          <cell r="J3723">
            <v>0</v>
          </cell>
          <cell r="K3723">
            <v>0</v>
          </cell>
          <cell r="L3723" t="str">
            <v>Outpatient Revenue</v>
          </cell>
          <cell r="M3723">
            <v>0</v>
          </cell>
          <cell r="N3723">
            <v>0</v>
          </cell>
          <cell r="O3723">
            <v>0</v>
          </cell>
          <cell r="P3723">
            <v>0</v>
          </cell>
          <cell r="Q3723">
            <v>0</v>
          </cell>
          <cell r="R3723">
            <v>0</v>
          </cell>
          <cell r="S3723">
            <v>0</v>
          </cell>
        </row>
        <row r="3724">
          <cell r="B3724">
            <v>419525</v>
          </cell>
          <cell r="C3724" t="str">
            <v>OP Ancillary ContraRev BC Trad</v>
          </cell>
          <cell r="D3724" t="str">
            <v>OPAnConBCt</v>
          </cell>
          <cell r="E3724">
            <v>367</v>
          </cell>
          <cell r="F3724" t="str">
            <v>A</v>
          </cell>
          <cell r="G3724" t="str">
            <v>R</v>
          </cell>
          <cell r="H3724" t="str">
            <v>N</v>
          </cell>
          <cell r="I3724" t="str">
            <v>NI</v>
          </cell>
          <cell r="J3724">
            <v>0</v>
          </cell>
          <cell r="K3724">
            <v>0</v>
          </cell>
          <cell r="L3724" t="str">
            <v>Outpatient Revenue</v>
          </cell>
          <cell r="M3724">
            <v>0</v>
          </cell>
          <cell r="N3724">
            <v>0</v>
          </cell>
          <cell r="O3724">
            <v>0</v>
          </cell>
          <cell r="P3724">
            <v>0</v>
          </cell>
          <cell r="Q3724">
            <v>0</v>
          </cell>
          <cell r="R3724">
            <v>0</v>
          </cell>
          <cell r="S3724">
            <v>0</v>
          </cell>
        </row>
        <row r="3725">
          <cell r="B3725">
            <v>419530</v>
          </cell>
          <cell r="C3725" t="str">
            <v>OP Ancillary Contra Rev BC HMO</v>
          </cell>
          <cell r="D3725" t="str">
            <v>OPAnConBCh</v>
          </cell>
          <cell r="E3725">
            <v>367</v>
          </cell>
          <cell r="F3725" t="str">
            <v>A</v>
          </cell>
          <cell r="G3725" t="str">
            <v>R</v>
          </cell>
          <cell r="H3725" t="str">
            <v>N</v>
          </cell>
          <cell r="I3725" t="str">
            <v>NI</v>
          </cell>
          <cell r="J3725">
            <v>0</v>
          </cell>
          <cell r="K3725">
            <v>0</v>
          </cell>
          <cell r="L3725" t="str">
            <v>Outpatient Revenue</v>
          </cell>
          <cell r="M3725">
            <v>0</v>
          </cell>
          <cell r="N3725">
            <v>0</v>
          </cell>
          <cell r="O3725">
            <v>0</v>
          </cell>
          <cell r="P3725">
            <v>0</v>
          </cell>
          <cell r="Q3725">
            <v>0</v>
          </cell>
          <cell r="R3725">
            <v>0</v>
          </cell>
          <cell r="S3725">
            <v>0</v>
          </cell>
        </row>
        <row r="3726">
          <cell r="B3726">
            <v>419531</v>
          </cell>
          <cell r="C3726" t="str">
            <v>OP Ancillary Contra Rev BC PPO</v>
          </cell>
          <cell r="D3726" t="str">
            <v>OPAnConBCp</v>
          </cell>
          <cell r="E3726">
            <v>367</v>
          </cell>
          <cell r="F3726" t="str">
            <v>A</v>
          </cell>
          <cell r="G3726" t="str">
            <v>R</v>
          </cell>
          <cell r="H3726" t="str">
            <v>N</v>
          </cell>
          <cell r="I3726" t="str">
            <v>NI</v>
          </cell>
          <cell r="J3726">
            <v>0</v>
          </cell>
          <cell r="K3726">
            <v>0</v>
          </cell>
          <cell r="L3726" t="str">
            <v>Outpatient Revenue</v>
          </cell>
          <cell r="M3726">
            <v>0</v>
          </cell>
          <cell r="N3726">
            <v>0</v>
          </cell>
          <cell r="O3726">
            <v>0</v>
          </cell>
          <cell r="P3726">
            <v>0</v>
          </cell>
          <cell r="Q3726">
            <v>0</v>
          </cell>
          <cell r="R3726">
            <v>0</v>
          </cell>
          <cell r="S3726">
            <v>0</v>
          </cell>
        </row>
        <row r="3727">
          <cell r="B3727">
            <v>419535</v>
          </cell>
          <cell r="C3727" t="str">
            <v>OP Ancillary ContraRev Commcl</v>
          </cell>
          <cell r="D3727" t="str">
            <v>OPAnConCom</v>
          </cell>
          <cell r="E3727">
            <v>367</v>
          </cell>
          <cell r="F3727" t="str">
            <v>A</v>
          </cell>
          <cell r="G3727" t="str">
            <v>R</v>
          </cell>
          <cell r="H3727" t="str">
            <v>N</v>
          </cell>
          <cell r="I3727" t="str">
            <v>NI</v>
          </cell>
          <cell r="J3727">
            <v>0</v>
          </cell>
          <cell r="K3727">
            <v>0</v>
          </cell>
          <cell r="L3727" t="str">
            <v>Outpatient Revenue</v>
          </cell>
          <cell r="M3727">
            <v>0</v>
          </cell>
          <cell r="N3727">
            <v>0</v>
          </cell>
          <cell r="O3727">
            <v>0</v>
          </cell>
          <cell r="P3727">
            <v>0</v>
          </cell>
          <cell r="Q3727">
            <v>0</v>
          </cell>
          <cell r="R3727">
            <v>0</v>
          </cell>
          <cell r="S3727">
            <v>0</v>
          </cell>
        </row>
        <row r="3728">
          <cell r="B3728">
            <v>419536</v>
          </cell>
          <cell r="C3728" t="str">
            <v>OP Ancillary ContraRev-CommMgd</v>
          </cell>
          <cell r="D3728" t="str">
            <v>OPAnConCmM</v>
          </cell>
          <cell r="E3728">
            <v>367</v>
          </cell>
          <cell r="F3728" t="str">
            <v>A</v>
          </cell>
          <cell r="G3728" t="str">
            <v>R</v>
          </cell>
          <cell r="H3728" t="str">
            <v>N</v>
          </cell>
          <cell r="I3728" t="str">
            <v>NI</v>
          </cell>
          <cell r="J3728">
            <v>0</v>
          </cell>
          <cell r="K3728">
            <v>0</v>
          </cell>
          <cell r="L3728" t="str">
            <v>Outpatient Revenue</v>
          </cell>
          <cell r="M3728">
            <v>0</v>
          </cell>
          <cell r="N3728">
            <v>0</v>
          </cell>
          <cell r="O3728">
            <v>0</v>
          </cell>
          <cell r="P3728">
            <v>0</v>
          </cell>
          <cell r="Q3728">
            <v>0</v>
          </cell>
          <cell r="R3728">
            <v>0</v>
          </cell>
          <cell r="S3728">
            <v>0</v>
          </cell>
        </row>
        <row r="3729">
          <cell r="B3729">
            <v>419537</v>
          </cell>
          <cell r="C3729" t="str">
            <v>OP AncillaryContraRev CharPend</v>
          </cell>
          <cell r="D3729" t="str">
            <v>OPAnConCHp</v>
          </cell>
          <cell r="E3729">
            <v>367</v>
          </cell>
          <cell r="F3729" t="str">
            <v>A</v>
          </cell>
          <cell r="G3729" t="str">
            <v>R</v>
          </cell>
          <cell r="H3729" t="str">
            <v>N</v>
          </cell>
          <cell r="I3729" t="str">
            <v>NI</v>
          </cell>
          <cell r="J3729">
            <v>0</v>
          </cell>
          <cell r="K3729">
            <v>0</v>
          </cell>
          <cell r="L3729" t="str">
            <v>Outpatient Revenue</v>
          </cell>
          <cell r="M3729">
            <v>0</v>
          </cell>
          <cell r="N3729">
            <v>0</v>
          </cell>
          <cell r="O3729">
            <v>0</v>
          </cell>
          <cell r="P3729">
            <v>0</v>
          </cell>
          <cell r="Q3729">
            <v>0</v>
          </cell>
          <cell r="R3729">
            <v>0</v>
          </cell>
          <cell r="S3729">
            <v>0</v>
          </cell>
        </row>
        <row r="3730">
          <cell r="B3730">
            <v>419540</v>
          </cell>
          <cell r="C3730" t="str">
            <v>OP AncillaryContraRev SelfPay1</v>
          </cell>
          <cell r="D3730" t="str">
            <v>OPAnConSP1</v>
          </cell>
          <cell r="E3730">
            <v>367</v>
          </cell>
          <cell r="F3730" t="str">
            <v>A</v>
          </cell>
          <cell r="G3730" t="str">
            <v>R</v>
          </cell>
          <cell r="H3730" t="str">
            <v>N</v>
          </cell>
          <cell r="I3730" t="str">
            <v>NI</v>
          </cell>
          <cell r="J3730">
            <v>0</v>
          </cell>
          <cell r="K3730">
            <v>0</v>
          </cell>
          <cell r="L3730" t="str">
            <v>Outpatient Revenue</v>
          </cell>
          <cell r="M3730">
            <v>0</v>
          </cell>
          <cell r="N3730">
            <v>0</v>
          </cell>
          <cell r="O3730">
            <v>0</v>
          </cell>
          <cell r="P3730">
            <v>0</v>
          </cell>
          <cell r="Q3730">
            <v>0</v>
          </cell>
          <cell r="R3730">
            <v>0</v>
          </cell>
          <cell r="S3730">
            <v>0</v>
          </cell>
        </row>
        <row r="3731">
          <cell r="B3731">
            <v>419541</v>
          </cell>
          <cell r="C3731" t="str">
            <v>OP AncillaryContraRev SelfPay2</v>
          </cell>
          <cell r="D3731" t="str">
            <v>OPAnConSP2</v>
          </cell>
          <cell r="E3731">
            <v>367</v>
          </cell>
          <cell r="F3731" t="str">
            <v>A</v>
          </cell>
          <cell r="G3731" t="str">
            <v>R</v>
          </cell>
          <cell r="H3731" t="str">
            <v>N</v>
          </cell>
          <cell r="I3731" t="str">
            <v>NI</v>
          </cell>
          <cell r="J3731">
            <v>0</v>
          </cell>
          <cell r="K3731">
            <v>0</v>
          </cell>
          <cell r="L3731" t="str">
            <v>Outpatient Revenue</v>
          </cell>
          <cell r="M3731">
            <v>0</v>
          </cell>
          <cell r="N3731">
            <v>0</v>
          </cell>
          <cell r="O3731">
            <v>0</v>
          </cell>
          <cell r="P3731">
            <v>0</v>
          </cell>
          <cell r="Q3731">
            <v>0</v>
          </cell>
          <cell r="R3731">
            <v>0</v>
          </cell>
          <cell r="S3731">
            <v>0</v>
          </cell>
        </row>
        <row r="3732">
          <cell r="B3732">
            <v>419542</v>
          </cell>
          <cell r="C3732" t="str">
            <v>OP AncillaryContraRev Cap Risk</v>
          </cell>
          <cell r="D3732" t="str">
            <v>OPAnConCpR</v>
          </cell>
          <cell r="E3732">
            <v>367</v>
          </cell>
          <cell r="F3732" t="str">
            <v>A</v>
          </cell>
          <cell r="G3732" t="str">
            <v>R</v>
          </cell>
          <cell r="H3732" t="str">
            <v>N</v>
          </cell>
          <cell r="I3732" t="str">
            <v>NI</v>
          </cell>
          <cell r="J3732">
            <v>0</v>
          </cell>
          <cell r="K3732">
            <v>0</v>
          </cell>
          <cell r="L3732" t="str">
            <v>Outpatient Revenue</v>
          </cell>
          <cell r="M3732">
            <v>0</v>
          </cell>
          <cell r="N3732">
            <v>0</v>
          </cell>
          <cell r="O3732">
            <v>0</v>
          </cell>
          <cell r="P3732">
            <v>0</v>
          </cell>
          <cell r="Q3732">
            <v>0</v>
          </cell>
          <cell r="R3732">
            <v>0</v>
          </cell>
          <cell r="S3732">
            <v>0</v>
          </cell>
        </row>
        <row r="3733">
          <cell r="B3733">
            <v>419545</v>
          </cell>
          <cell r="C3733" t="str">
            <v>OP Ancillary ContraRev Charity</v>
          </cell>
          <cell r="D3733" t="str">
            <v>OPAnConCHR</v>
          </cell>
          <cell r="E3733">
            <v>367</v>
          </cell>
          <cell r="F3733" t="str">
            <v>A</v>
          </cell>
          <cell r="G3733" t="str">
            <v>R</v>
          </cell>
          <cell r="H3733" t="str">
            <v>N</v>
          </cell>
          <cell r="I3733" t="str">
            <v>NI</v>
          </cell>
          <cell r="J3733">
            <v>0</v>
          </cell>
          <cell r="K3733">
            <v>0</v>
          </cell>
          <cell r="L3733" t="str">
            <v>Outpatient Revenue</v>
          </cell>
          <cell r="M3733">
            <v>0</v>
          </cell>
          <cell r="N3733">
            <v>0</v>
          </cell>
          <cell r="O3733">
            <v>0</v>
          </cell>
          <cell r="P3733">
            <v>0</v>
          </cell>
          <cell r="Q3733">
            <v>0</v>
          </cell>
          <cell r="R3733">
            <v>0</v>
          </cell>
          <cell r="S3733">
            <v>0</v>
          </cell>
        </row>
        <row r="3734">
          <cell r="B3734">
            <v>419550</v>
          </cell>
          <cell r="C3734" t="str">
            <v>OP Ancillary Contra Rev Other</v>
          </cell>
          <cell r="D3734" t="str">
            <v>OPAnConOth</v>
          </cell>
          <cell r="E3734">
            <v>367</v>
          </cell>
          <cell r="F3734" t="str">
            <v>A</v>
          </cell>
          <cell r="G3734" t="str">
            <v>R</v>
          </cell>
          <cell r="H3734" t="str">
            <v>N</v>
          </cell>
          <cell r="I3734" t="str">
            <v>NI</v>
          </cell>
          <cell r="J3734">
            <v>0</v>
          </cell>
          <cell r="K3734">
            <v>0</v>
          </cell>
          <cell r="L3734" t="str">
            <v>Outpatient Revenue</v>
          </cell>
          <cell r="M3734">
            <v>0</v>
          </cell>
          <cell r="N3734">
            <v>0</v>
          </cell>
          <cell r="O3734">
            <v>0</v>
          </cell>
          <cell r="P3734">
            <v>0</v>
          </cell>
          <cell r="Q3734">
            <v>0</v>
          </cell>
          <cell r="R3734">
            <v>0</v>
          </cell>
          <cell r="S3734">
            <v>0</v>
          </cell>
        </row>
        <row r="3735">
          <cell r="B3735">
            <v>419555</v>
          </cell>
          <cell r="C3735" t="str">
            <v>OPAncillaryContraRev OthNonHsp</v>
          </cell>
          <cell r="D3735" t="str">
            <v>OPAnConONH</v>
          </cell>
          <cell r="E3735">
            <v>367</v>
          </cell>
          <cell r="F3735" t="str">
            <v>A</v>
          </cell>
          <cell r="G3735" t="str">
            <v>R</v>
          </cell>
          <cell r="H3735" t="str">
            <v>N</v>
          </cell>
          <cell r="I3735" t="str">
            <v>NI</v>
          </cell>
          <cell r="J3735">
            <v>0</v>
          </cell>
          <cell r="K3735">
            <v>0</v>
          </cell>
          <cell r="L3735" t="str">
            <v>Outpatient Revenue</v>
          </cell>
          <cell r="M3735">
            <v>0</v>
          </cell>
          <cell r="N3735">
            <v>0</v>
          </cell>
          <cell r="O3735">
            <v>0</v>
          </cell>
          <cell r="P3735">
            <v>0</v>
          </cell>
          <cell r="Q3735">
            <v>0</v>
          </cell>
          <cell r="R3735">
            <v>0</v>
          </cell>
          <cell r="S3735">
            <v>0</v>
          </cell>
        </row>
        <row r="3736">
          <cell r="B3736">
            <v>419560</v>
          </cell>
          <cell r="C3736" t="str">
            <v>OP AncillaryContraRev DmstcClm</v>
          </cell>
          <cell r="D3736" t="str">
            <v>OPAnConDmC</v>
          </cell>
          <cell r="E3736">
            <v>367</v>
          </cell>
          <cell r="F3736" t="str">
            <v>A</v>
          </cell>
          <cell r="G3736" t="str">
            <v>R</v>
          </cell>
          <cell r="H3736" t="str">
            <v>N</v>
          </cell>
          <cell r="I3736" t="str">
            <v>NI</v>
          </cell>
          <cell r="J3736">
            <v>0</v>
          </cell>
          <cell r="K3736">
            <v>0</v>
          </cell>
          <cell r="L3736" t="str">
            <v>Outpatient Revenue</v>
          </cell>
          <cell r="M3736">
            <v>0</v>
          </cell>
          <cell r="N3736">
            <v>0</v>
          </cell>
          <cell r="O3736">
            <v>0</v>
          </cell>
          <cell r="P3736">
            <v>0</v>
          </cell>
          <cell r="Q3736">
            <v>0</v>
          </cell>
          <cell r="R3736">
            <v>0</v>
          </cell>
          <cell r="S3736">
            <v>0</v>
          </cell>
        </row>
        <row r="3737">
          <cell r="B3737">
            <v>420000</v>
          </cell>
          <cell r="C3737" t="str">
            <v>OP Psych RevMedicare Trad</v>
          </cell>
          <cell r="D3737" t="str">
            <v>OP Psych R</v>
          </cell>
          <cell r="E3737">
            <v>367</v>
          </cell>
          <cell r="F3737" t="str">
            <v>A</v>
          </cell>
          <cell r="G3737" t="str">
            <v>R</v>
          </cell>
          <cell r="H3737" t="str">
            <v>N</v>
          </cell>
          <cell r="I3737" t="str">
            <v>NI</v>
          </cell>
          <cell r="J3737">
            <v>0</v>
          </cell>
          <cell r="K3737">
            <v>0</v>
          </cell>
          <cell r="L3737" t="str">
            <v>Outpatient Revenue</v>
          </cell>
          <cell r="M3737" t="str">
            <v xml:space="preserve"> </v>
          </cell>
          <cell r="N3737">
            <v>0</v>
          </cell>
          <cell r="O3737" t="str">
            <v xml:space="preserve"> </v>
          </cell>
          <cell r="P3737">
            <v>0</v>
          </cell>
          <cell r="Q3737">
            <v>0</v>
          </cell>
          <cell r="R3737" t="str">
            <v xml:space="preserve"> </v>
          </cell>
          <cell r="S3737" t="str">
            <v xml:space="preserve"> </v>
          </cell>
        </row>
        <row r="3738">
          <cell r="B3738">
            <v>420005</v>
          </cell>
          <cell r="C3738" t="str">
            <v>OP Psych RevMedicare MdgCare</v>
          </cell>
          <cell r="D3738" t="str">
            <v>OP Psych R</v>
          </cell>
          <cell r="E3738">
            <v>367</v>
          </cell>
          <cell r="F3738" t="str">
            <v>A</v>
          </cell>
          <cell r="G3738" t="str">
            <v>R</v>
          </cell>
          <cell r="H3738" t="str">
            <v>N</v>
          </cell>
          <cell r="I3738" t="str">
            <v>NI</v>
          </cell>
          <cell r="J3738">
            <v>0</v>
          </cell>
          <cell r="K3738">
            <v>0</v>
          </cell>
          <cell r="L3738" t="str">
            <v>Outpatient Revenue</v>
          </cell>
          <cell r="M3738" t="str">
            <v xml:space="preserve"> </v>
          </cell>
          <cell r="N3738">
            <v>0</v>
          </cell>
          <cell r="O3738" t="str">
            <v xml:space="preserve"> </v>
          </cell>
          <cell r="P3738">
            <v>0</v>
          </cell>
          <cell r="Q3738">
            <v>0</v>
          </cell>
          <cell r="R3738" t="str">
            <v xml:space="preserve"> </v>
          </cell>
          <cell r="S3738" t="str">
            <v xml:space="preserve"> </v>
          </cell>
        </row>
        <row r="3739">
          <cell r="B3739">
            <v>420010</v>
          </cell>
          <cell r="C3739" t="str">
            <v>OP Psych RevMedicaid Trad</v>
          </cell>
          <cell r="D3739" t="str">
            <v>OP Psych R</v>
          </cell>
          <cell r="E3739">
            <v>367</v>
          </cell>
          <cell r="F3739" t="str">
            <v>A</v>
          </cell>
          <cell r="G3739" t="str">
            <v>R</v>
          </cell>
          <cell r="H3739" t="str">
            <v>N</v>
          </cell>
          <cell r="I3739" t="str">
            <v>NI</v>
          </cell>
          <cell r="J3739">
            <v>0</v>
          </cell>
          <cell r="K3739">
            <v>0</v>
          </cell>
          <cell r="L3739" t="str">
            <v>Outpatient Revenue</v>
          </cell>
          <cell r="M3739" t="str">
            <v xml:space="preserve"> </v>
          </cell>
          <cell r="N3739">
            <v>0</v>
          </cell>
          <cell r="O3739" t="str">
            <v xml:space="preserve"> </v>
          </cell>
          <cell r="P3739">
            <v>0</v>
          </cell>
          <cell r="Q3739">
            <v>0</v>
          </cell>
          <cell r="R3739" t="str">
            <v xml:space="preserve"> </v>
          </cell>
          <cell r="S3739" t="str">
            <v xml:space="preserve"> </v>
          </cell>
        </row>
        <row r="3740">
          <cell r="B3740">
            <v>420015</v>
          </cell>
          <cell r="C3740" t="str">
            <v>OP Psych RevMedicaid MdgCare</v>
          </cell>
          <cell r="D3740" t="str">
            <v>OP Psych R</v>
          </cell>
          <cell r="E3740">
            <v>367</v>
          </cell>
          <cell r="F3740" t="str">
            <v>A</v>
          </cell>
          <cell r="G3740" t="str">
            <v>R</v>
          </cell>
          <cell r="H3740" t="str">
            <v>N</v>
          </cell>
          <cell r="I3740" t="str">
            <v>NI</v>
          </cell>
          <cell r="J3740">
            <v>0</v>
          </cell>
          <cell r="K3740">
            <v>0</v>
          </cell>
          <cell r="L3740" t="str">
            <v>Outpatient Revenue</v>
          </cell>
          <cell r="M3740" t="str">
            <v xml:space="preserve"> </v>
          </cell>
          <cell r="N3740">
            <v>0</v>
          </cell>
          <cell r="O3740" t="str">
            <v xml:space="preserve"> </v>
          </cell>
          <cell r="P3740">
            <v>0</v>
          </cell>
          <cell r="Q3740">
            <v>0</v>
          </cell>
          <cell r="R3740" t="str">
            <v xml:space="preserve"> </v>
          </cell>
          <cell r="S3740" t="str">
            <v xml:space="preserve"> </v>
          </cell>
        </row>
        <row r="3741">
          <cell r="B3741">
            <v>420016</v>
          </cell>
          <cell r="C3741" t="str">
            <v>OP Psych RevMedicaid Pending</v>
          </cell>
          <cell r="D3741" t="str">
            <v>OP Psych R</v>
          </cell>
          <cell r="E3741">
            <v>367</v>
          </cell>
          <cell r="F3741" t="str">
            <v>A</v>
          </cell>
          <cell r="G3741" t="str">
            <v>R</v>
          </cell>
          <cell r="H3741" t="str">
            <v>N</v>
          </cell>
          <cell r="I3741" t="str">
            <v>NI</v>
          </cell>
          <cell r="J3741">
            <v>0</v>
          </cell>
          <cell r="K3741">
            <v>0</v>
          </cell>
          <cell r="L3741" t="str">
            <v>Outpatient Revenue</v>
          </cell>
          <cell r="M3741" t="str">
            <v xml:space="preserve"> </v>
          </cell>
          <cell r="N3741">
            <v>0</v>
          </cell>
          <cell r="O3741" t="str">
            <v xml:space="preserve"> </v>
          </cell>
          <cell r="P3741">
            <v>0</v>
          </cell>
          <cell r="Q3741">
            <v>0</v>
          </cell>
          <cell r="R3741" t="str">
            <v xml:space="preserve"> </v>
          </cell>
          <cell r="S3741" t="str">
            <v xml:space="preserve"> </v>
          </cell>
        </row>
        <row r="3742">
          <cell r="B3742">
            <v>420020</v>
          </cell>
          <cell r="C3742" t="str">
            <v>OP Psych RevenueHMOPPO</v>
          </cell>
          <cell r="D3742" t="str">
            <v>OP Psych R</v>
          </cell>
          <cell r="E3742">
            <v>367</v>
          </cell>
          <cell r="F3742" t="str">
            <v>A</v>
          </cell>
          <cell r="G3742" t="str">
            <v>R</v>
          </cell>
          <cell r="H3742" t="str">
            <v>N</v>
          </cell>
          <cell r="I3742" t="str">
            <v>NI</v>
          </cell>
          <cell r="J3742">
            <v>0</v>
          </cell>
          <cell r="K3742">
            <v>0</v>
          </cell>
          <cell r="L3742" t="str">
            <v>Outpatient Revenue</v>
          </cell>
          <cell r="M3742" t="str">
            <v xml:space="preserve"> </v>
          </cell>
          <cell r="N3742">
            <v>0</v>
          </cell>
          <cell r="O3742" t="str">
            <v xml:space="preserve"> </v>
          </cell>
          <cell r="P3742">
            <v>0</v>
          </cell>
          <cell r="Q3742">
            <v>0</v>
          </cell>
          <cell r="R3742" t="str">
            <v xml:space="preserve"> </v>
          </cell>
          <cell r="S3742" t="str">
            <v xml:space="preserve"> </v>
          </cell>
        </row>
        <row r="3743">
          <cell r="B3743">
            <v>420025</v>
          </cell>
          <cell r="C3743" t="str">
            <v>OP Psych RevBlue Cross Trad</v>
          </cell>
          <cell r="D3743" t="str">
            <v>OP Psych R</v>
          </cell>
          <cell r="E3743">
            <v>367</v>
          </cell>
          <cell r="F3743" t="str">
            <v>A</v>
          </cell>
          <cell r="G3743" t="str">
            <v>R</v>
          </cell>
          <cell r="H3743" t="str">
            <v>N</v>
          </cell>
          <cell r="I3743" t="str">
            <v>NI</v>
          </cell>
          <cell r="J3743">
            <v>0</v>
          </cell>
          <cell r="K3743">
            <v>0</v>
          </cell>
          <cell r="L3743" t="str">
            <v>Outpatient Revenue</v>
          </cell>
          <cell r="M3743" t="str">
            <v xml:space="preserve"> </v>
          </cell>
          <cell r="N3743">
            <v>0</v>
          </cell>
          <cell r="O3743" t="str">
            <v xml:space="preserve"> </v>
          </cell>
          <cell r="P3743">
            <v>0</v>
          </cell>
          <cell r="Q3743">
            <v>0</v>
          </cell>
          <cell r="R3743" t="str">
            <v xml:space="preserve"> </v>
          </cell>
          <cell r="S3743" t="str">
            <v xml:space="preserve"> </v>
          </cell>
        </row>
        <row r="3744">
          <cell r="B3744">
            <v>420030</v>
          </cell>
          <cell r="C3744" t="str">
            <v>OP Psych RevenueBlue Cross HMO</v>
          </cell>
          <cell r="D3744" t="str">
            <v>OP Psych R</v>
          </cell>
          <cell r="E3744">
            <v>367</v>
          </cell>
          <cell r="F3744" t="str">
            <v>A</v>
          </cell>
          <cell r="G3744" t="str">
            <v>R</v>
          </cell>
          <cell r="H3744" t="str">
            <v>N</v>
          </cell>
          <cell r="I3744" t="str">
            <v>NI</v>
          </cell>
          <cell r="J3744">
            <v>0</v>
          </cell>
          <cell r="K3744">
            <v>0</v>
          </cell>
          <cell r="L3744" t="str">
            <v>Outpatient Revenue</v>
          </cell>
          <cell r="M3744" t="str">
            <v xml:space="preserve"> </v>
          </cell>
          <cell r="N3744">
            <v>0</v>
          </cell>
          <cell r="O3744" t="str">
            <v xml:space="preserve"> </v>
          </cell>
          <cell r="P3744">
            <v>0</v>
          </cell>
          <cell r="Q3744">
            <v>0</v>
          </cell>
          <cell r="R3744" t="str">
            <v xml:space="preserve"> </v>
          </cell>
          <cell r="S3744" t="str">
            <v xml:space="preserve"> </v>
          </cell>
        </row>
        <row r="3745">
          <cell r="B3745">
            <v>420031</v>
          </cell>
          <cell r="C3745" t="str">
            <v>OP Psych Revenue BCrossPPO</v>
          </cell>
          <cell r="D3745" t="str">
            <v>OP Psych R</v>
          </cell>
          <cell r="E3745">
            <v>367</v>
          </cell>
          <cell r="F3745" t="str">
            <v>A</v>
          </cell>
          <cell r="G3745" t="str">
            <v>R</v>
          </cell>
          <cell r="H3745" t="str">
            <v>N</v>
          </cell>
          <cell r="I3745" t="str">
            <v>NI</v>
          </cell>
          <cell r="J3745">
            <v>0</v>
          </cell>
          <cell r="K3745">
            <v>0</v>
          </cell>
          <cell r="L3745" t="str">
            <v>Outpatient Revenue</v>
          </cell>
          <cell r="M3745" t="str">
            <v xml:space="preserve"> </v>
          </cell>
          <cell r="N3745">
            <v>0</v>
          </cell>
          <cell r="O3745" t="str">
            <v xml:space="preserve"> </v>
          </cell>
          <cell r="P3745">
            <v>0</v>
          </cell>
          <cell r="Q3745">
            <v>0</v>
          </cell>
          <cell r="R3745" t="str">
            <v xml:space="preserve"> </v>
          </cell>
          <cell r="S3745" t="str">
            <v xml:space="preserve"> </v>
          </cell>
        </row>
        <row r="3746">
          <cell r="B3746">
            <v>420035</v>
          </cell>
          <cell r="C3746" t="str">
            <v>OP Psych RevenueCommercial</v>
          </cell>
          <cell r="D3746" t="str">
            <v>OP Psych R</v>
          </cell>
          <cell r="E3746">
            <v>367</v>
          </cell>
          <cell r="F3746" t="str">
            <v>A</v>
          </cell>
          <cell r="G3746" t="str">
            <v>R</v>
          </cell>
          <cell r="H3746" t="str">
            <v>N</v>
          </cell>
          <cell r="I3746" t="str">
            <v>NI</v>
          </cell>
          <cell r="J3746">
            <v>0</v>
          </cell>
          <cell r="K3746">
            <v>0</v>
          </cell>
          <cell r="L3746" t="str">
            <v>Outpatient Revenue</v>
          </cell>
          <cell r="M3746" t="str">
            <v xml:space="preserve"> </v>
          </cell>
          <cell r="N3746">
            <v>0</v>
          </cell>
          <cell r="O3746" t="str">
            <v xml:space="preserve"> </v>
          </cell>
          <cell r="P3746">
            <v>0</v>
          </cell>
          <cell r="Q3746">
            <v>0</v>
          </cell>
          <cell r="R3746" t="str">
            <v xml:space="preserve"> </v>
          </cell>
          <cell r="S3746" t="str">
            <v xml:space="preserve"> </v>
          </cell>
        </row>
        <row r="3747">
          <cell r="B3747">
            <v>420036</v>
          </cell>
          <cell r="C3747" t="str">
            <v>OP Psych Revenue CmrclMgdCar</v>
          </cell>
          <cell r="D3747" t="str">
            <v>OP Psych R</v>
          </cell>
          <cell r="E3747">
            <v>367</v>
          </cell>
          <cell r="F3747" t="str">
            <v>A</v>
          </cell>
          <cell r="G3747" t="str">
            <v>R</v>
          </cell>
          <cell r="H3747" t="str">
            <v>N</v>
          </cell>
          <cell r="I3747" t="str">
            <v>NI</v>
          </cell>
          <cell r="J3747">
            <v>0</v>
          </cell>
          <cell r="K3747">
            <v>0</v>
          </cell>
          <cell r="L3747" t="str">
            <v>Outpatient Revenue</v>
          </cell>
          <cell r="M3747" t="str">
            <v xml:space="preserve"> </v>
          </cell>
          <cell r="N3747">
            <v>0</v>
          </cell>
          <cell r="O3747" t="str">
            <v xml:space="preserve"> </v>
          </cell>
          <cell r="P3747">
            <v>0</v>
          </cell>
          <cell r="Q3747">
            <v>0</v>
          </cell>
          <cell r="R3747" t="str">
            <v xml:space="preserve"> </v>
          </cell>
          <cell r="S3747" t="str">
            <v xml:space="preserve"> </v>
          </cell>
        </row>
        <row r="3748">
          <cell r="B3748">
            <v>420037</v>
          </cell>
          <cell r="C3748" t="str">
            <v>OP Psych Rev ChrtyCarPndngAplc</v>
          </cell>
          <cell r="D3748" t="str">
            <v>OP Psych R</v>
          </cell>
          <cell r="E3748">
            <v>367</v>
          </cell>
          <cell r="F3748" t="str">
            <v>A</v>
          </cell>
          <cell r="G3748" t="str">
            <v>R</v>
          </cell>
          <cell r="H3748" t="str">
            <v>N</v>
          </cell>
          <cell r="I3748" t="str">
            <v>NI</v>
          </cell>
          <cell r="J3748">
            <v>0</v>
          </cell>
          <cell r="K3748">
            <v>0</v>
          </cell>
          <cell r="L3748" t="str">
            <v>Outpatient Revenue</v>
          </cell>
          <cell r="M3748" t="str">
            <v xml:space="preserve"> </v>
          </cell>
          <cell r="N3748">
            <v>0</v>
          </cell>
          <cell r="O3748" t="str">
            <v xml:space="preserve"> </v>
          </cell>
          <cell r="P3748">
            <v>0</v>
          </cell>
          <cell r="Q3748">
            <v>0</v>
          </cell>
          <cell r="R3748" t="str">
            <v xml:space="preserve"> </v>
          </cell>
          <cell r="S3748" t="str">
            <v xml:space="preserve"> </v>
          </cell>
        </row>
        <row r="3749">
          <cell r="B3749">
            <v>420040</v>
          </cell>
          <cell r="C3749" t="str">
            <v>OP Psych RevSelfPay Primary</v>
          </cell>
          <cell r="D3749" t="str">
            <v>OP Psych R</v>
          </cell>
          <cell r="E3749">
            <v>367</v>
          </cell>
          <cell r="F3749" t="str">
            <v>A</v>
          </cell>
          <cell r="G3749" t="str">
            <v>R</v>
          </cell>
          <cell r="H3749" t="str">
            <v>N</v>
          </cell>
          <cell r="I3749" t="str">
            <v>NI</v>
          </cell>
          <cell r="J3749">
            <v>0</v>
          </cell>
          <cell r="K3749">
            <v>0</v>
          </cell>
          <cell r="L3749" t="str">
            <v>Outpatient Revenue</v>
          </cell>
          <cell r="M3749" t="str">
            <v xml:space="preserve"> </v>
          </cell>
          <cell r="N3749">
            <v>0</v>
          </cell>
          <cell r="O3749" t="str">
            <v xml:space="preserve"> </v>
          </cell>
          <cell r="P3749">
            <v>0</v>
          </cell>
          <cell r="Q3749">
            <v>0</v>
          </cell>
          <cell r="R3749" t="str">
            <v xml:space="preserve"> </v>
          </cell>
          <cell r="S3749" t="str">
            <v xml:space="preserve"> </v>
          </cell>
        </row>
        <row r="3750">
          <cell r="B3750">
            <v>420041</v>
          </cell>
          <cell r="C3750" t="str">
            <v>OP Psych Revenue SlfPyScndry</v>
          </cell>
          <cell r="D3750" t="str">
            <v>OP Psych R</v>
          </cell>
          <cell r="E3750">
            <v>367</v>
          </cell>
          <cell r="F3750" t="str">
            <v>A</v>
          </cell>
          <cell r="G3750" t="str">
            <v>R</v>
          </cell>
          <cell r="H3750" t="str">
            <v>N</v>
          </cell>
          <cell r="I3750" t="str">
            <v>NI</v>
          </cell>
          <cell r="J3750">
            <v>0</v>
          </cell>
          <cell r="K3750">
            <v>0</v>
          </cell>
          <cell r="L3750" t="str">
            <v>Outpatient Revenue</v>
          </cell>
          <cell r="M3750" t="str">
            <v xml:space="preserve"> </v>
          </cell>
          <cell r="N3750">
            <v>0</v>
          </cell>
          <cell r="O3750" t="str">
            <v xml:space="preserve"> </v>
          </cell>
          <cell r="P3750">
            <v>0</v>
          </cell>
          <cell r="Q3750">
            <v>0</v>
          </cell>
          <cell r="R3750" t="str">
            <v xml:space="preserve"> </v>
          </cell>
          <cell r="S3750" t="str">
            <v xml:space="preserve"> </v>
          </cell>
        </row>
        <row r="3751">
          <cell r="B3751">
            <v>420042</v>
          </cell>
          <cell r="C3751" t="str">
            <v>OP Psych Rev CptnRskBsdPyrs</v>
          </cell>
          <cell r="D3751" t="str">
            <v>OP Psych R</v>
          </cell>
          <cell r="E3751">
            <v>367</v>
          </cell>
          <cell r="F3751" t="str">
            <v>A</v>
          </cell>
          <cell r="G3751" t="str">
            <v>R</v>
          </cell>
          <cell r="H3751" t="str">
            <v>N</v>
          </cell>
          <cell r="I3751" t="str">
            <v>NI</v>
          </cell>
          <cell r="J3751">
            <v>0</v>
          </cell>
          <cell r="K3751">
            <v>0</v>
          </cell>
          <cell r="L3751" t="str">
            <v>Outpatient Revenue</v>
          </cell>
          <cell r="M3751" t="str">
            <v xml:space="preserve"> </v>
          </cell>
          <cell r="N3751">
            <v>0</v>
          </cell>
          <cell r="O3751" t="str">
            <v xml:space="preserve"> </v>
          </cell>
          <cell r="P3751">
            <v>0</v>
          </cell>
          <cell r="Q3751">
            <v>0</v>
          </cell>
          <cell r="R3751" t="str">
            <v xml:space="preserve"> </v>
          </cell>
          <cell r="S3751" t="str">
            <v xml:space="preserve"> </v>
          </cell>
        </row>
        <row r="3752">
          <cell r="B3752">
            <v>420045</v>
          </cell>
          <cell r="C3752" t="str">
            <v>OP Psych RevenueCharity</v>
          </cell>
          <cell r="D3752" t="str">
            <v>OP Psych R</v>
          </cell>
          <cell r="E3752">
            <v>367</v>
          </cell>
          <cell r="F3752" t="str">
            <v>A</v>
          </cell>
          <cell r="G3752" t="str">
            <v>R</v>
          </cell>
          <cell r="H3752" t="str">
            <v>N</v>
          </cell>
          <cell r="I3752" t="str">
            <v>NI</v>
          </cell>
          <cell r="J3752">
            <v>0</v>
          </cell>
          <cell r="K3752">
            <v>0</v>
          </cell>
          <cell r="L3752" t="str">
            <v>Outpatient Revenue</v>
          </cell>
          <cell r="M3752" t="str">
            <v xml:space="preserve"> </v>
          </cell>
          <cell r="N3752">
            <v>0</v>
          </cell>
          <cell r="O3752" t="str">
            <v xml:space="preserve"> </v>
          </cell>
          <cell r="P3752">
            <v>0</v>
          </cell>
          <cell r="Q3752">
            <v>0</v>
          </cell>
          <cell r="R3752" t="str">
            <v xml:space="preserve"> </v>
          </cell>
          <cell r="S3752" t="str">
            <v xml:space="preserve"> </v>
          </cell>
        </row>
        <row r="3753">
          <cell r="B3753">
            <v>420050</v>
          </cell>
          <cell r="C3753" t="str">
            <v>OP Psych RevenueOther</v>
          </cell>
          <cell r="D3753" t="str">
            <v>OP Psych R</v>
          </cell>
          <cell r="E3753">
            <v>367</v>
          </cell>
          <cell r="F3753" t="str">
            <v>A</v>
          </cell>
          <cell r="G3753" t="str">
            <v>R</v>
          </cell>
          <cell r="H3753" t="str">
            <v>N</v>
          </cell>
          <cell r="I3753" t="str">
            <v>NI</v>
          </cell>
          <cell r="J3753">
            <v>0</v>
          </cell>
          <cell r="K3753">
            <v>0</v>
          </cell>
          <cell r="L3753" t="str">
            <v>Outpatient Revenue</v>
          </cell>
          <cell r="M3753" t="str">
            <v xml:space="preserve"> </v>
          </cell>
          <cell r="N3753">
            <v>0</v>
          </cell>
          <cell r="O3753" t="str">
            <v xml:space="preserve"> </v>
          </cell>
          <cell r="P3753">
            <v>0</v>
          </cell>
          <cell r="Q3753">
            <v>0</v>
          </cell>
          <cell r="R3753" t="str">
            <v xml:space="preserve"> </v>
          </cell>
          <cell r="S3753" t="str">
            <v xml:space="preserve"> </v>
          </cell>
        </row>
        <row r="3754">
          <cell r="B3754">
            <v>420055</v>
          </cell>
          <cell r="C3754" t="str">
            <v>OPPsychRevOtherNonHospBillgSys</v>
          </cell>
          <cell r="D3754" t="str">
            <v>OPPsychRev</v>
          </cell>
          <cell r="E3754">
            <v>367</v>
          </cell>
          <cell r="F3754" t="str">
            <v>A</v>
          </cell>
          <cell r="G3754" t="str">
            <v>R</v>
          </cell>
          <cell r="H3754" t="str">
            <v>N</v>
          </cell>
          <cell r="I3754" t="str">
            <v>NI</v>
          </cell>
          <cell r="J3754">
            <v>0</v>
          </cell>
          <cell r="K3754">
            <v>0</v>
          </cell>
          <cell r="L3754" t="str">
            <v>Outpatient Revenue</v>
          </cell>
          <cell r="M3754" t="str">
            <v xml:space="preserve"> </v>
          </cell>
          <cell r="N3754">
            <v>0</v>
          </cell>
          <cell r="O3754" t="str">
            <v xml:space="preserve"> </v>
          </cell>
          <cell r="P3754">
            <v>0</v>
          </cell>
          <cell r="Q3754">
            <v>0</v>
          </cell>
          <cell r="R3754" t="str">
            <v xml:space="preserve"> </v>
          </cell>
          <cell r="S3754" t="str">
            <v xml:space="preserve"> </v>
          </cell>
        </row>
        <row r="3755">
          <cell r="B3755">
            <v>420060</v>
          </cell>
          <cell r="C3755" t="str">
            <v>OP Psych Revenue DmstcClms</v>
          </cell>
          <cell r="D3755" t="str">
            <v>OP Psych R</v>
          </cell>
          <cell r="E3755">
            <v>367</v>
          </cell>
          <cell r="F3755" t="str">
            <v>A</v>
          </cell>
          <cell r="G3755" t="str">
            <v>R</v>
          </cell>
          <cell r="H3755" t="str">
            <v>N</v>
          </cell>
          <cell r="I3755" t="str">
            <v>NI</v>
          </cell>
          <cell r="J3755">
            <v>0</v>
          </cell>
          <cell r="K3755">
            <v>0</v>
          </cell>
          <cell r="L3755" t="str">
            <v>Outpatient Revenue</v>
          </cell>
          <cell r="M3755" t="str">
            <v xml:space="preserve"> </v>
          </cell>
          <cell r="N3755">
            <v>0</v>
          </cell>
          <cell r="O3755" t="str">
            <v xml:space="preserve"> </v>
          </cell>
          <cell r="P3755">
            <v>0</v>
          </cell>
          <cell r="Q3755">
            <v>0</v>
          </cell>
          <cell r="R3755" t="str">
            <v xml:space="preserve"> </v>
          </cell>
          <cell r="S3755" t="str">
            <v xml:space="preserve"> </v>
          </cell>
        </row>
        <row r="3756">
          <cell r="B3756">
            <v>420500</v>
          </cell>
          <cell r="C3756" t="str">
            <v>Psych RevMedicare Traditional</v>
          </cell>
          <cell r="D3756" t="str">
            <v>Psych RevM</v>
          </cell>
          <cell r="E3756">
            <v>367</v>
          </cell>
          <cell r="F3756" t="str">
            <v>A</v>
          </cell>
          <cell r="G3756" t="str">
            <v>R</v>
          </cell>
          <cell r="H3756" t="str">
            <v>N</v>
          </cell>
          <cell r="I3756" t="str">
            <v>NI</v>
          </cell>
          <cell r="J3756">
            <v>0</v>
          </cell>
          <cell r="K3756">
            <v>0</v>
          </cell>
          <cell r="L3756" t="str">
            <v>Outpatient Revenue</v>
          </cell>
          <cell r="M3756" t="str">
            <v xml:space="preserve"> </v>
          </cell>
          <cell r="N3756">
            <v>0</v>
          </cell>
          <cell r="O3756" t="str">
            <v xml:space="preserve"> </v>
          </cell>
          <cell r="P3756">
            <v>0</v>
          </cell>
          <cell r="Q3756">
            <v>0</v>
          </cell>
          <cell r="R3756" t="str">
            <v xml:space="preserve"> </v>
          </cell>
          <cell r="S3756" t="str">
            <v xml:space="preserve"> </v>
          </cell>
        </row>
        <row r="3757">
          <cell r="B3757">
            <v>420505</v>
          </cell>
          <cell r="C3757" t="str">
            <v>Psych RevMedicare Managed Care</v>
          </cell>
          <cell r="D3757" t="str">
            <v>Psych RevM</v>
          </cell>
          <cell r="E3757">
            <v>367</v>
          </cell>
          <cell r="F3757" t="str">
            <v>A</v>
          </cell>
          <cell r="G3757" t="str">
            <v>R</v>
          </cell>
          <cell r="H3757" t="str">
            <v>N</v>
          </cell>
          <cell r="I3757" t="str">
            <v>NI</v>
          </cell>
          <cell r="J3757">
            <v>0</v>
          </cell>
          <cell r="K3757">
            <v>0</v>
          </cell>
          <cell r="L3757" t="str">
            <v>Outpatient Revenue</v>
          </cell>
          <cell r="M3757" t="str">
            <v xml:space="preserve"> </v>
          </cell>
          <cell r="N3757">
            <v>0</v>
          </cell>
          <cell r="O3757" t="str">
            <v xml:space="preserve"> </v>
          </cell>
          <cell r="P3757">
            <v>0</v>
          </cell>
          <cell r="Q3757">
            <v>0</v>
          </cell>
          <cell r="R3757" t="str">
            <v xml:space="preserve"> </v>
          </cell>
          <cell r="S3757" t="str">
            <v xml:space="preserve"> </v>
          </cell>
        </row>
        <row r="3758">
          <cell r="B3758">
            <v>420510</v>
          </cell>
          <cell r="C3758" t="str">
            <v>Psych RevMedicaid Traditional</v>
          </cell>
          <cell r="D3758" t="str">
            <v>Psych RevM</v>
          </cell>
          <cell r="E3758">
            <v>367</v>
          </cell>
          <cell r="F3758" t="str">
            <v>A</v>
          </cell>
          <cell r="G3758" t="str">
            <v>R</v>
          </cell>
          <cell r="H3758" t="str">
            <v>N</v>
          </cell>
          <cell r="I3758" t="str">
            <v>NI</v>
          </cell>
          <cell r="J3758">
            <v>0</v>
          </cell>
          <cell r="K3758">
            <v>0</v>
          </cell>
          <cell r="L3758" t="str">
            <v>Outpatient Revenue</v>
          </cell>
          <cell r="M3758" t="str">
            <v xml:space="preserve"> </v>
          </cell>
          <cell r="N3758">
            <v>0</v>
          </cell>
          <cell r="O3758" t="str">
            <v xml:space="preserve"> </v>
          </cell>
          <cell r="P3758">
            <v>0</v>
          </cell>
          <cell r="Q3758">
            <v>0</v>
          </cell>
          <cell r="R3758" t="str">
            <v xml:space="preserve"> </v>
          </cell>
          <cell r="S3758" t="str">
            <v xml:space="preserve"> </v>
          </cell>
        </row>
        <row r="3759">
          <cell r="B3759">
            <v>420515</v>
          </cell>
          <cell r="C3759" t="str">
            <v>Psych RevMedicaid Managed Care</v>
          </cell>
          <cell r="D3759" t="str">
            <v>Psych RevM</v>
          </cell>
          <cell r="E3759">
            <v>367</v>
          </cell>
          <cell r="F3759" t="str">
            <v>A</v>
          </cell>
          <cell r="G3759" t="str">
            <v>R</v>
          </cell>
          <cell r="H3759" t="str">
            <v>N</v>
          </cell>
          <cell r="I3759" t="str">
            <v>NI</v>
          </cell>
          <cell r="J3759">
            <v>0</v>
          </cell>
          <cell r="K3759">
            <v>0</v>
          </cell>
          <cell r="L3759" t="str">
            <v>Outpatient Revenue</v>
          </cell>
          <cell r="M3759" t="str">
            <v xml:space="preserve"> </v>
          </cell>
          <cell r="N3759">
            <v>0</v>
          </cell>
          <cell r="O3759" t="str">
            <v xml:space="preserve"> </v>
          </cell>
          <cell r="P3759">
            <v>0</v>
          </cell>
          <cell r="Q3759">
            <v>0</v>
          </cell>
          <cell r="R3759" t="str">
            <v xml:space="preserve"> </v>
          </cell>
          <cell r="S3759" t="str">
            <v xml:space="preserve"> </v>
          </cell>
        </row>
        <row r="3760">
          <cell r="B3760">
            <v>420516</v>
          </cell>
          <cell r="C3760" t="str">
            <v>Psych Revenue Medicaid Pending</v>
          </cell>
          <cell r="D3760" t="str">
            <v>Psych Reve</v>
          </cell>
          <cell r="E3760">
            <v>367</v>
          </cell>
          <cell r="F3760" t="str">
            <v>A</v>
          </cell>
          <cell r="G3760" t="str">
            <v>R</v>
          </cell>
          <cell r="H3760" t="str">
            <v>N</v>
          </cell>
          <cell r="I3760" t="str">
            <v>NI</v>
          </cell>
          <cell r="J3760">
            <v>0</v>
          </cell>
          <cell r="K3760">
            <v>0</v>
          </cell>
          <cell r="L3760" t="str">
            <v>Outpatient Revenue</v>
          </cell>
          <cell r="M3760" t="str">
            <v xml:space="preserve"> </v>
          </cell>
          <cell r="N3760">
            <v>0</v>
          </cell>
          <cell r="O3760" t="str">
            <v xml:space="preserve"> </v>
          </cell>
          <cell r="P3760">
            <v>0</v>
          </cell>
          <cell r="Q3760">
            <v>0</v>
          </cell>
          <cell r="R3760" t="str">
            <v xml:space="preserve"> </v>
          </cell>
          <cell r="S3760" t="str">
            <v xml:space="preserve"> </v>
          </cell>
        </row>
        <row r="3761">
          <cell r="B3761">
            <v>420520</v>
          </cell>
          <cell r="C3761" t="str">
            <v>Psych RevenueHMOPPO</v>
          </cell>
          <cell r="D3761" t="str">
            <v>Psych Reve</v>
          </cell>
          <cell r="E3761">
            <v>367</v>
          </cell>
          <cell r="F3761" t="str">
            <v>A</v>
          </cell>
          <cell r="G3761" t="str">
            <v>R</v>
          </cell>
          <cell r="H3761" t="str">
            <v>N</v>
          </cell>
          <cell r="I3761" t="str">
            <v>NI</v>
          </cell>
          <cell r="J3761">
            <v>0</v>
          </cell>
          <cell r="K3761">
            <v>0</v>
          </cell>
          <cell r="L3761" t="str">
            <v>Outpatient Revenue</v>
          </cell>
          <cell r="M3761" t="str">
            <v xml:space="preserve"> </v>
          </cell>
          <cell r="N3761">
            <v>0</v>
          </cell>
          <cell r="O3761" t="str">
            <v xml:space="preserve"> </v>
          </cell>
          <cell r="P3761">
            <v>0</v>
          </cell>
          <cell r="Q3761">
            <v>0</v>
          </cell>
          <cell r="R3761" t="str">
            <v xml:space="preserve"> </v>
          </cell>
          <cell r="S3761" t="str">
            <v xml:space="preserve"> </v>
          </cell>
        </row>
        <row r="3762">
          <cell r="B3762">
            <v>420525</v>
          </cell>
          <cell r="C3762" t="str">
            <v>Psych RevBlue Cross Trad</v>
          </cell>
          <cell r="D3762" t="str">
            <v>Psych RevB</v>
          </cell>
          <cell r="E3762">
            <v>367</v>
          </cell>
          <cell r="F3762" t="str">
            <v>A</v>
          </cell>
          <cell r="G3762" t="str">
            <v>R</v>
          </cell>
          <cell r="H3762" t="str">
            <v>N</v>
          </cell>
          <cell r="I3762" t="str">
            <v>NI</v>
          </cell>
          <cell r="J3762">
            <v>0</v>
          </cell>
          <cell r="K3762">
            <v>0</v>
          </cell>
          <cell r="L3762" t="str">
            <v>Outpatient Revenue</v>
          </cell>
          <cell r="M3762" t="str">
            <v xml:space="preserve"> </v>
          </cell>
          <cell r="N3762">
            <v>0</v>
          </cell>
          <cell r="O3762" t="str">
            <v xml:space="preserve"> </v>
          </cell>
          <cell r="P3762">
            <v>0</v>
          </cell>
          <cell r="Q3762">
            <v>0</v>
          </cell>
          <cell r="R3762" t="str">
            <v xml:space="preserve"> </v>
          </cell>
          <cell r="S3762" t="str">
            <v xml:space="preserve"> </v>
          </cell>
        </row>
        <row r="3763">
          <cell r="B3763">
            <v>420530</v>
          </cell>
          <cell r="C3763" t="str">
            <v>Psych RevenueBlue Cross HMO</v>
          </cell>
          <cell r="D3763" t="str">
            <v>Psych Reve</v>
          </cell>
          <cell r="E3763">
            <v>367</v>
          </cell>
          <cell r="F3763" t="str">
            <v>A</v>
          </cell>
          <cell r="G3763" t="str">
            <v>R</v>
          </cell>
          <cell r="H3763" t="str">
            <v>N</v>
          </cell>
          <cell r="I3763" t="str">
            <v>NI</v>
          </cell>
          <cell r="J3763">
            <v>0</v>
          </cell>
          <cell r="K3763">
            <v>0</v>
          </cell>
          <cell r="L3763" t="str">
            <v>Outpatient Revenue</v>
          </cell>
          <cell r="M3763" t="str">
            <v xml:space="preserve"> </v>
          </cell>
          <cell r="N3763">
            <v>0</v>
          </cell>
          <cell r="O3763" t="str">
            <v xml:space="preserve"> </v>
          </cell>
          <cell r="P3763">
            <v>0</v>
          </cell>
          <cell r="Q3763">
            <v>0</v>
          </cell>
          <cell r="R3763" t="str">
            <v xml:space="preserve"> </v>
          </cell>
          <cell r="S3763" t="str">
            <v xml:space="preserve"> </v>
          </cell>
        </row>
        <row r="3764">
          <cell r="B3764">
            <v>420531</v>
          </cell>
          <cell r="C3764" t="str">
            <v>Psych Revenue Blue Cross PPO</v>
          </cell>
          <cell r="D3764" t="str">
            <v>Psych Reve</v>
          </cell>
          <cell r="E3764">
            <v>367</v>
          </cell>
          <cell r="F3764" t="str">
            <v>A</v>
          </cell>
          <cell r="G3764" t="str">
            <v>R</v>
          </cell>
          <cell r="H3764" t="str">
            <v>N</v>
          </cell>
          <cell r="I3764" t="str">
            <v>NI</v>
          </cell>
          <cell r="J3764">
            <v>0</v>
          </cell>
          <cell r="K3764">
            <v>0</v>
          </cell>
          <cell r="L3764" t="str">
            <v>Outpatient Revenue</v>
          </cell>
          <cell r="M3764" t="str">
            <v xml:space="preserve"> </v>
          </cell>
          <cell r="N3764">
            <v>0</v>
          </cell>
          <cell r="O3764" t="str">
            <v xml:space="preserve"> </v>
          </cell>
          <cell r="P3764">
            <v>0</v>
          </cell>
          <cell r="Q3764">
            <v>0</v>
          </cell>
          <cell r="R3764" t="str">
            <v xml:space="preserve"> </v>
          </cell>
          <cell r="S3764" t="str">
            <v xml:space="preserve"> </v>
          </cell>
        </row>
        <row r="3765">
          <cell r="B3765">
            <v>420535</v>
          </cell>
          <cell r="C3765" t="str">
            <v>Psych RevenueCommercial</v>
          </cell>
          <cell r="D3765" t="str">
            <v>Psych Reve</v>
          </cell>
          <cell r="E3765">
            <v>367</v>
          </cell>
          <cell r="F3765" t="str">
            <v>A</v>
          </cell>
          <cell r="G3765" t="str">
            <v>R</v>
          </cell>
          <cell r="H3765" t="str">
            <v>N</v>
          </cell>
          <cell r="I3765" t="str">
            <v>NI</v>
          </cell>
          <cell r="J3765">
            <v>0</v>
          </cell>
          <cell r="K3765">
            <v>0</v>
          </cell>
          <cell r="L3765" t="str">
            <v>Outpatient Revenue</v>
          </cell>
          <cell r="M3765" t="str">
            <v xml:space="preserve"> </v>
          </cell>
          <cell r="N3765">
            <v>0</v>
          </cell>
          <cell r="O3765" t="str">
            <v xml:space="preserve"> </v>
          </cell>
          <cell r="P3765">
            <v>0</v>
          </cell>
          <cell r="Q3765">
            <v>0</v>
          </cell>
          <cell r="R3765" t="str">
            <v xml:space="preserve"> </v>
          </cell>
          <cell r="S3765" t="str">
            <v xml:space="preserve"> </v>
          </cell>
        </row>
        <row r="3766">
          <cell r="B3766">
            <v>420536</v>
          </cell>
          <cell r="C3766" t="str">
            <v>Psych Revenue CmrclMgdCar</v>
          </cell>
          <cell r="D3766" t="str">
            <v>Psych Reve</v>
          </cell>
          <cell r="E3766">
            <v>367</v>
          </cell>
          <cell r="F3766" t="str">
            <v>A</v>
          </cell>
          <cell r="G3766" t="str">
            <v>R</v>
          </cell>
          <cell r="H3766" t="str">
            <v>N</v>
          </cell>
          <cell r="I3766" t="str">
            <v>NI</v>
          </cell>
          <cell r="J3766">
            <v>0</v>
          </cell>
          <cell r="K3766">
            <v>0</v>
          </cell>
          <cell r="L3766" t="str">
            <v>Outpatient Revenue</v>
          </cell>
          <cell r="M3766" t="str">
            <v xml:space="preserve"> </v>
          </cell>
          <cell r="N3766">
            <v>0</v>
          </cell>
          <cell r="O3766" t="str">
            <v xml:space="preserve"> </v>
          </cell>
          <cell r="P3766">
            <v>0</v>
          </cell>
          <cell r="Q3766">
            <v>0</v>
          </cell>
          <cell r="R3766" t="str">
            <v xml:space="preserve"> </v>
          </cell>
          <cell r="S3766" t="str">
            <v xml:space="preserve"> </v>
          </cell>
        </row>
        <row r="3767">
          <cell r="B3767">
            <v>420537</v>
          </cell>
          <cell r="C3767" t="str">
            <v>Psych Rev ChrtyCarPndngAplc</v>
          </cell>
          <cell r="D3767" t="str">
            <v>Psych Rev</v>
          </cell>
          <cell r="E3767">
            <v>367</v>
          </cell>
          <cell r="F3767" t="str">
            <v>A</v>
          </cell>
          <cell r="G3767" t="str">
            <v>R</v>
          </cell>
          <cell r="H3767" t="str">
            <v>N</v>
          </cell>
          <cell r="I3767" t="str">
            <v>NI</v>
          </cell>
          <cell r="J3767">
            <v>0</v>
          </cell>
          <cell r="K3767">
            <v>0</v>
          </cell>
          <cell r="L3767" t="str">
            <v>Outpatient Revenue</v>
          </cell>
          <cell r="M3767" t="str">
            <v xml:space="preserve"> </v>
          </cell>
          <cell r="N3767">
            <v>0</v>
          </cell>
          <cell r="O3767" t="str">
            <v xml:space="preserve"> </v>
          </cell>
          <cell r="P3767">
            <v>0</v>
          </cell>
          <cell r="Q3767">
            <v>0</v>
          </cell>
          <cell r="R3767" t="str">
            <v xml:space="preserve"> </v>
          </cell>
          <cell r="S3767" t="str">
            <v xml:space="preserve"> </v>
          </cell>
        </row>
        <row r="3768">
          <cell r="B3768">
            <v>420540</v>
          </cell>
          <cell r="C3768" t="str">
            <v>Psych RevenueSelfPay Primary</v>
          </cell>
          <cell r="D3768" t="str">
            <v>Psych Reve</v>
          </cell>
          <cell r="E3768">
            <v>367</v>
          </cell>
          <cell r="F3768" t="str">
            <v>A</v>
          </cell>
          <cell r="G3768" t="str">
            <v>R</v>
          </cell>
          <cell r="H3768" t="str">
            <v>N</v>
          </cell>
          <cell r="I3768" t="str">
            <v>NI</v>
          </cell>
          <cell r="J3768">
            <v>0</v>
          </cell>
          <cell r="K3768">
            <v>0</v>
          </cell>
          <cell r="L3768" t="str">
            <v>Outpatient Revenue</v>
          </cell>
          <cell r="M3768" t="str">
            <v xml:space="preserve"> </v>
          </cell>
          <cell r="N3768">
            <v>0</v>
          </cell>
          <cell r="O3768" t="str">
            <v xml:space="preserve"> </v>
          </cell>
          <cell r="P3768">
            <v>0</v>
          </cell>
          <cell r="Q3768">
            <v>0</v>
          </cell>
          <cell r="R3768" t="str">
            <v xml:space="preserve"> </v>
          </cell>
          <cell r="S3768" t="str">
            <v xml:space="preserve"> </v>
          </cell>
        </row>
        <row r="3769">
          <cell r="B3769">
            <v>420541</v>
          </cell>
          <cell r="C3769" t="str">
            <v>Psych RevSelfPsych RevPayScdry</v>
          </cell>
          <cell r="D3769" t="str">
            <v>Psych RevS</v>
          </cell>
          <cell r="E3769">
            <v>367</v>
          </cell>
          <cell r="F3769" t="str">
            <v>A</v>
          </cell>
          <cell r="G3769" t="str">
            <v>R</v>
          </cell>
          <cell r="H3769" t="str">
            <v>N</v>
          </cell>
          <cell r="I3769" t="str">
            <v>NI</v>
          </cell>
          <cell r="J3769">
            <v>0</v>
          </cell>
          <cell r="K3769">
            <v>0</v>
          </cell>
          <cell r="L3769" t="str">
            <v>Outpatient Revenue</v>
          </cell>
          <cell r="M3769" t="str">
            <v xml:space="preserve"> </v>
          </cell>
          <cell r="N3769">
            <v>0</v>
          </cell>
          <cell r="O3769" t="str">
            <v xml:space="preserve"> </v>
          </cell>
          <cell r="P3769">
            <v>0</v>
          </cell>
          <cell r="Q3769">
            <v>0</v>
          </cell>
          <cell r="R3769" t="str">
            <v xml:space="preserve"> </v>
          </cell>
          <cell r="S3769" t="str">
            <v xml:space="preserve"> </v>
          </cell>
        </row>
        <row r="3770">
          <cell r="B3770">
            <v>420542</v>
          </cell>
          <cell r="C3770" t="str">
            <v>Psych Revenue CptnRskBsdPyrs</v>
          </cell>
          <cell r="D3770" t="str">
            <v>Psych Reve</v>
          </cell>
          <cell r="E3770">
            <v>367</v>
          </cell>
          <cell r="F3770" t="str">
            <v>A</v>
          </cell>
          <cell r="G3770" t="str">
            <v>R</v>
          </cell>
          <cell r="H3770" t="str">
            <v>N</v>
          </cell>
          <cell r="I3770" t="str">
            <v>NI</v>
          </cell>
          <cell r="J3770">
            <v>0</v>
          </cell>
          <cell r="K3770">
            <v>0</v>
          </cell>
          <cell r="L3770" t="str">
            <v>Outpatient Revenue</v>
          </cell>
          <cell r="M3770" t="str">
            <v xml:space="preserve"> </v>
          </cell>
          <cell r="N3770">
            <v>0</v>
          </cell>
          <cell r="O3770" t="str">
            <v xml:space="preserve"> </v>
          </cell>
          <cell r="P3770">
            <v>0</v>
          </cell>
          <cell r="Q3770">
            <v>0</v>
          </cell>
          <cell r="R3770" t="str">
            <v xml:space="preserve"> </v>
          </cell>
          <cell r="S3770" t="str">
            <v xml:space="preserve"> </v>
          </cell>
        </row>
        <row r="3771">
          <cell r="B3771">
            <v>420545</v>
          </cell>
          <cell r="C3771" t="str">
            <v>Psych RevenueCharity</v>
          </cell>
          <cell r="D3771" t="str">
            <v>Psych Reve</v>
          </cell>
          <cell r="E3771">
            <v>367</v>
          </cell>
          <cell r="F3771" t="str">
            <v>A</v>
          </cell>
          <cell r="G3771" t="str">
            <v>R</v>
          </cell>
          <cell r="H3771" t="str">
            <v>N</v>
          </cell>
          <cell r="I3771" t="str">
            <v>NI</v>
          </cell>
          <cell r="J3771">
            <v>0</v>
          </cell>
          <cell r="K3771">
            <v>0</v>
          </cell>
          <cell r="L3771" t="str">
            <v>Outpatient Revenue</v>
          </cell>
          <cell r="M3771" t="str">
            <v xml:space="preserve"> </v>
          </cell>
          <cell r="N3771">
            <v>0</v>
          </cell>
          <cell r="O3771" t="str">
            <v xml:space="preserve"> </v>
          </cell>
          <cell r="P3771">
            <v>0</v>
          </cell>
          <cell r="Q3771">
            <v>0</v>
          </cell>
          <cell r="R3771" t="str">
            <v xml:space="preserve"> </v>
          </cell>
          <cell r="S3771" t="str">
            <v xml:space="preserve"> </v>
          </cell>
        </row>
        <row r="3772">
          <cell r="B3772">
            <v>420550</v>
          </cell>
          <cell r="C3772" t="str">
            <v>Psych RevenueOther</v>
          </cell>
          <cell r="D3772" t="str">
            <v>Psych Reve</v>
          </cell>
          <cell r="E3772">
            <v>367</v>
          </cell>
          <cell r="F3772" t="str">
            <v>A</v>
          </cell>
          <cell r="G3772" t="str">
            <v>R</v>
          </cell>
          <cell r="H3772" t="str">
            <v>N</v>
          </cell>
          <cell r="I3772" t="str">
            <v>NI</v>
          </cell>
          <cell r="J3772">
            <v>0</v>
          </cell>
          <cell r="K3772">
            <v>0</v>
          </cell>
          <cell r="L3772" t="str">
            <v>Outpatient Revenue</v>
          </cell>
          <cell r="M3772" t="str">
            <v xml:space="preserve"> </v>
          </cell>
          <cell r="N3772">
            <v>0</v>
          </cell>
          <cell r="O3772" t="str">
            <v xml:space="preserve"> </v>
          </cell>
          <cell r="P3772">
            <v>0</v>
          </cell>
          <cell r="Q3772">
            <v>0</v>
          </cell>
          <cell r="R3772" t="str">
            <v xml:space="preserve"> </v>
          </cell>
          <cell r="S3772" t="str">
            <v xml:space="preserve"> </v>
          </cell>
        </row>
        <row r="3773">
          <cell r="B3773">
            <v>420555</v>
          </cell>
          <cell r="C3773" t="str">
            <v>PsychRevOthrNonHospBillgSys</v>
          </cell>
          <cell r="D3773" t="str">
            <v>PsychRevOt</v>
          </cell>
          <cell r="E3773">
            <v>367</v>
          </cell>
          <cell r="F3773" t="str">
            <v>A</v>
          </cell>
          <cell r="G3773" t="str">
            <v>R</v>
          </cell>
          <cell r="H3773" t="str">
            <v>N</v>
          </cell>
          <cell r="I3773" t="str">
            <v>NI</v>
          </cell>
          <cell r="J3773">
            <v>0</v>
          </cell>
          <cell r="K3773">
            <v>0</v>
          </cell>
          <cell r="L3773" t="str">
            <v>Outpatient Revenue</v>
          </cell>
          <cell r="M3773" t="str">
            <v xml:space="preserve"> </v>
          </cell>
          <cell r="N3773">
            <v>0</v>
          </cell>
          <cell r="O3773" t="str">
            <v xml:space="preserve"> </v>
          </cell>
          <cell r="P3773">
            <v>0</v>
          </cell>
          <cell r="Q3773">
            <v>0</v>
          </cell>
          <cell r="R3773" t="str">
            <v xml:space="preserve"> </v>
          </cell>
          <cell r="S3773" t="str">
            <v xml:space="preserve"> </v>
          </cell>
        </row>
        <row r="3774">
          <cell r="B3774">
            <v>420560</v>
          </cell>
          <cell r="C3774" t="str">
            <v>Psych Revenue Domestic Claims</v>
          </cell>
          <cell r="D3774" t="str">
            <v>Psych Reve</v>
          </cell>
          <cell r="E3774">
            <v>367</v>
          </cell>
          <cell r="F3774" t="str">
            <v>A</v>
          </cell>
          <cell r="G3774" t="str">
            <v>R</v>
          </cell>
          <cell r="H3774" t="str">
            <v>N</v>
          </cell>
          <cell r="I3774" t="str">
            <v>NI</v>
          </cell>
          <cell r="J3774">
            <v>0</v>
          </cell>
          <cell r="K3774">
            <v>0</v>
          </cell>
          <cell r="L3774" t="str">
            <v>Outpatient Revenue</v>
          </cell>
          <cell r="M3774" t="str">
            <v xml:space="preserve"> </v>
          </cell>
          <cell r="N3774">
            <v>0</v>
          </cell>
          <cell r="O3774" t="str">
            <v xml:space="preserve"> </v>
          </cell>
          <cell r="P3774">
            <v>0</v>
          </cell>
          <cell r="Q3774">
            <v>0</v>
          </cell>
          <cell r="R3774" t="str">
            <v xml:space="preserve"> </v>
          </cell>
          <cell r="S3774" t="str">
            <v xml:space="preserve"> </v>
          </cell>
        </row>
        <row r="3775">
          <cell r="B3775">
            <v>421000</v>
          </cell>
          <cell r="C3775" t="str">
            <v>OPObservationRevMedicareTrad</v>
          </cell>
          <cell r="D3775" t="str">
            <v>OPObservat</v>
          </cell>
          <cell r="E3775">
            <v>367</v>
          </cell>
          <cell r="F3775" t="str">
            <v>A</v>
          </cell>
          <cell r="G3775" t="str">
            <v>R</v>
          </cell>
          <cell r="H3775" t="str">
            <v>N</v>
          </cell>
          <cell r="I3775" t="str">
            <v>NI</v>
          </cell>
          <cell r="J3775">
            <v>0</v>
          </cell>
          <cell r="K3775">
            <v>0</v>
          </cell>
          <cell r="L3775" t="str">
            <v>Outpatient Revenue</v>
          </cell>
          <cell r="M3775" t="str">
            <v xml:space="preserve"> </v>
          </cell>
          <cell r="N3775">
            <v>0</v>
          </cell>
          <cell r="O3775" t="str">
            <v xml:space="preserve"> </v>
          </cell>
          <cell r="P3775">
            <v>0</v>
          </cell>
          <cell r="Q3775">
            <v>0</v>
          </cell>
          <cell r="R3775" t="str">
            <v xml:space="preserve"> </v>
          </cell>
          <cell r="S3775" t="str">
            <v xml:space="preserve"> </v>
          </cell>
        </row>
        <row r="3776">
          <cell r="B3776">
            <v>421005</v>
          </cell>
          <cell r="C3776" t="str">
            <v>OPObservationRevMcareMdgCare</v>
          </cell>
          <cell r="D3776" t="str">
            <v>OPObservat</v>
          </cell>
          <cell r="E3776">
            <v>367</v>
          </cell>
          <cell r="F3776" t="str">
            <v>A</v>
          </cell>
          <cell r="G3776" t="str">
            <v>R</v>
          </cell>
          <cell r="H3776" t="str">
            <v>N</v>
          </cell>
          <cell r="I3776" t="str">
            <v>NI</v>
          </cell>
          <cell r="J3776">
            <v>0</v>
          </cell>
          <cell r="K3776">
            <v>0</v>
          </cell>
          <cell r="L3776" t="str">
            <v>Outpatient Revenue</v>
          </cell>
          <cell r="M3776" t="str">
            <v xml:space="preserve"> </v>
          </cell>
          <cell r="N3776">
            <v>0</v>
          </cell>
          <cell r="O3776" t="str">
            <v xml:space="preserve"> </v>
          </cell>
          <cell r="P3776">
            <v>0</v>
          </cell>
          <cell r="Q3776">
            <v>0</v>
          </cell>
          <cell r="R3776" t="str">
            <v xml:space="preserve"> </v>
          </cell>
          <cell r="S3776" t="str">
            <v xml:space="preserve"> </v>
          </cell>
        </row>
        <row r="3777">
          <cell r="B3777">
            <v>421010</v>
          </cell>
          <cell r="C3777" t="str">
            <v>OPObservationRevMedicaidTrad</v>
          </cell>
          <cell r="D3777" t="str">
            <v>OPObservat</v>
          </cell>
          <cell r="E3777">
            <v>367</v>
          </cell>
          <cell r="F3777" t="str">
            <v>A</v>
          </cell>
          <cell r="G3777" t="str">
            <v>R</v>
          </cell>
          <cell r="H3777" t="str">
            <v>N</v>
          </cell>
          <cell r="I3777" t="str">
            <v>NI</v>
          </cell>
          <cell r="J3777">
            <v>0</v>
          </cell>
          <cell r="K3777">
            <v>0</v>
          </cell>
          <cell r="L3777" t="str">
            <v>Outpatient Revenue</v>
          </cell>
          <cell r="M3777" t="str">
            <v xml:space="preserve"> </v>
          </cell>
          <cell r="N3777">
            <v>0</v>
          </cell>
          <cell r="O3777" t="str">
            <v xml:space="preserve"> </v>
          </cell>
          <cell r="P3777">
            <v>0</v>
          </cell>
          <cell r="Q3777">
            <v>0</v>
          </cell>
          <cell r="R3777" t="str">
            <v xml:space="preserve"> </v>
          </cell>
          <cell r="S3777" t="str">
            <v xml:space="preserve"> </v>
          </cell>
        </row>
        <row r="3778">
          <cell r="B3778">
            <v>421015</v>
          </cell>
          <cell r="C3778" t="str">
            <v>OPObservationRevMcaidMdgCare</v>
          </cell>
          <cell r="D3778" t="str">
            <v>OPObservat</v>
          </cell>
          <cell r="E3778">
            <v>367</v>
          </cell>
          <cell r="F3778" t="str">
            <v>A</v>
          </cell>
          <cell r="G3778" t="str">
            <v>R</v>
          </cell>
          <cell r="H3778" t="str">
            <v>N</v>
          </cell>
          <cell r="I3778" t="str">
            <v>NI</v>
          </cell>
          <cell r="J3778">
            <v>0</v>
          </cell>
          <cell r="K3778">
            <v>0</v>
          </cell>
          <cell r="L3778" t="str">
            <v>Outpatient Revenue</v>
          </cell>
          <cell r="M3778" t="str">
            <v xml:space="preserve"> </v>
          </cell>
          <cell r="N3778">
            <v>0</v>
          </cell>
          <cell r="O3778" t="str">
            <v xml:space="preserve"> </v>
          </cell>
          <cell r="P3778">
            <v>0</v>
          </cell>
          <cell r="Q3778">
            <v>0</v>
          </cell>
          <cell r="R3778" t="str">
            <v xml:space="preserve"> </v>
          </cell>
          <cell r="S3778" t="str">
            <v xml:space="preserve"> </v>
          </cell>
        </row>
        <row r="3779">
          <cell r="B3779">
            <v>421016</v>
          </cell>
          <cell r="C3779" t="str">
            <v>OPObservationRevMedicaidPendg</v>
          </cell>
          <cell r="D3779" t="str">
            <v>OPObservat</v>
          </cell>
          <cell r="E3779">
            <v>367</v>
          </cell>
          <cell r="F3779" t="str">
            <v>A</v>
          </cell>
          <cell r="G3779" t="str">
            <v>R</v>
          </cell>
          <cell r="H3779" t="str">
            <v>N</v>
          </cell>
          <cell r="I3779" t="str">
            <v>NI</v>
          </cell>
          <cell r="J3779">
            <v>0</v>
          </cell>
          <cell r="K3779">
            <v>0</v>
          </cell>
          <cell r="L3779" t="str">
            <v>Outpatient Revenue</v>
          </cell>
          <cell r="M3779" t="str">
            <v xml:space="preserve"> </v>
          </cell>
          <cell r="N3779">
            <v>0</v>
          </cell>
          <cell r="O3779" t="str">
            <v xml:space="preserve"> </v>
          </cell>
          <cell r="P3779">
            <v>0</v>
          </cell>
          <cell r="Q3779">
            <v>0</v>
          </cell>
          <cell r="R3779" t="str">
            <v xml:space="preserve"> </v>
          </cell>
          <cell r="S3779" t="str">
            <v xml:space="preserve"> </v>
          </cell>
        </row>
        <row r="3780">
          <cell r="B3780">
            <v>421020</v>
          </cell>
          <cell r="C3780" t="str">
            <v>OP Observation RevenueHMOPPO</v>
          </cell>
          <cell r="D3780" t="str">
            <v>OP Observa</v>
          </cell>
          <cell r="E3780">
            <v>367</v>
          </cell>
          <cell r="F3780" t="str">
            <v>A</v>
          </cell>
          <cell r="G3780" t="str">
            <v>R</v>
          </cell>
          <cell r="H3780" t="str">
            <v>N</v>
          </cell>
          <cell r="I3780" t="str">
            <v>NI</v>
          </cell>
          <cell r="J3780">
            <v>0</v>
          </cell>
          <cell r="K3780">
            <v>0</v>
          </cell>
          <cell r="L3780" t="str">
            <v>Outpatient Revenue</v>
          </cell>
          <cell r="M3780" t="str">
            <v xml:space="preserve"> </v>
          </cell>
          <cell r="N3780">
            <v>0</v>
          </cell>
          <cell r="O3780" t="str">
            <v xml:space="preserve"> </v>
          </cell>
          <cell r="P3780">
            <v>0</v>
          </cell>
          <cell r="Q3780">
            <v>0</v>
          </cell>
          <cell r="R3780" t="str">
            <v xml:space="preserve"> </v>
          </cell>
          <cell r="S3780" t="str">
            <v xml:space="preserve"> </v>
          </cell>
        </row>
        <row r="3781">
          <cell r="B3781">
            <v>421025</v>
          </cell>
          <cell r="C3781" t="str">
            <v>OPObservationRevBlueCrossTrad</v>
          </cell>
          <cell r="D3781" t="str">
            <v>OPObservat</v>
          </cell>
          <cell r="E3781">
            <v>367</v>
          </cell>
          <cell r="F3781" t="str">
            <v>A</v>
          </cell>
          <cell r="G3781" t="str">
            <v>R</v>
          </cell>
          <cell r="H3781" t="str">
            <v>N</v>
          </cell>
          <cell r="I3781" t="str">
            <v>NI</v>
          </cell>
          <cell r="J3781">
            <v>0</v>
          </cell>
          <cell r="K3781">
            <v>0</v>
          </cell>
          <cell r="L3781" t="str">
            <v>Outpatient Revenue</v>
          </cell>
          <cell r="M3781" t="str">
            <v xml:space="preserve"> </v>
          </cell>
          <cell r="N3781">
            <v>0</v>
          </cell>
          <cell r="O3781" t="str">
            <v xml:space="preserve"> </v>
          </cell>
          <cell r="P3781">
            <v>0</v>
          </cell>
          <cell r="Q3781">
            <v>0</v>
          </cell>
          <cell r="R3781" t="str">
            <v xml:space="preserve"> </v>
          </cell>
          <cell r="S3781" t="str">
            <v xml:space="preserve"> </v>
          </cell>
        </row>
        <row r="3782">
          <cell r="B3782">
            <v>421030</v>
          </cell>
          <cell r="C3782" t="str">
            <v>OPObservationRevBlueCrossHMO</v>
          </cell>
          <cell r="D3782" t="str">
            <v>OPObservat</v>
          </cell>
          <cell r="E3782">
            <v>367</v>
          </cell>
          <cell r="F3782" t="str">
            <v>A</v>
          </cell>
          <cell r="G3782" t="str">
            <v>R</v>
          </cell>
          <cell r="H3782" t="str">
            <v>N</v>
          </cell>
          <cell r="I3782" t="str">
            <v>NI</v>
          </cell>
          <cell r="J3782">
            <v>0</v>
          </cell>
          <cell r="K3782">
            <v>0</v>
          </cell>
          <cell r="L3782" t="str">
            <v>Outpatient Revenue</v>
          </cell>
          <cell r="M3782" t="str">
            <v xml:space="preserve"> </v>
          </cell>
          <cell r="N3782">
            <v>0</v>
          </cell>
          <cell r="O3782" t="str">
            <v xml:space="preserve"> </v>
          </cell>
          <cell r="P3782">
            <v>0</v>
          </cell>
          <cell r="Q3782">
            <v>0</v>
          </cell>
          <cell r="R3782" t="str">
            <v xml:space="preserve"> </v>
          </cell>
          <cell r="S3782" t="str">
            <v xml:space="preserve"> </v>
          </cell>
        </row>
        <row r="3783">
          <cell r="B3783">
            <v>421031</v>
          </cell>
          <cell r="C3783" t="str">
            <v>OP Observation Rev BCrossPPO</v>
          </cell>
          <cell r="D3783" t="str">
            <v>OP Observa</v>
          </cell>
          <cell r="E3783">
            <v>367</v>
          </cell>
          <cell r="F3783" t="str">
            <v>A</v>
          </cell>
          <cell r="G3783" t="str">
            <v>R</v>
          </cell>
          <cell r="H3783" t="str">
            <v>N</v>
          </cell>
          <cell r="I3783" t="str">
            <v>NI</v>
          </cell>
          <cell r="J3783">
            <v>0</v>
          </cell>
          <cell r="K3783">
            <v>0</v>
          </cell>
          <cell r="L3783" t="str">
            <v>Outpatient Revenue</v>
          </cell>
          <cell r="M3783" t="str">
            <v xml:space="preserve"> </v>
          </cell>
          <cell r="N3783">
            <v>0</v>
          </cell>
          <cell r="O3783" t="str">
            <v xml:space="preserve"> </v>
          </cell>
          <cell r="P3783">
            <v>0</v>
          </cell>
          <cell r="Q3783">
            <v>0</v>
          </cell>
          <cell r="R3783" t="str">
            <v xml:space="preserve"> </v>
          </cell>
          <cell r="S3783" t="str">
            <v xml:space="preserve"> </v>
          </cell>
        </row>
        <row r="3784">
          <cell r="B3784">
            <v>421035</v>
          </cell>
          <cell r="C3784" t="str">
            <v>OP Observation RevCommercial</v>
          </cell>
          <cell r="D3784" t="str">
            <v>OP Observa</v>
          </cell>
          <cell r="E3784">
            <v>367</v>
          </cell>
          <cell r="F3784" t="str">
            <v>A</v>
          </cell>
          <cell r="G3784" t="str">
            <v>R</v>
          </cell>
          <cell r="H3784" t="str">
            <v>N</v>
          </cell>
          <cell r="I3784" t="str">
            <v>NI</v>
          </cell>
          <cell r="J3784">
            <v>0</v>
          </cell>
          <cell r="K3784">
            <v>0</v>
          </cell>
          <cell r="L3784" t="str">
            <v>Outpatient Revenue</v>
          </cell>
          <cell r="M3784" t="str">
            <v xml:space="preserve"> </v>
          </cell>
          <cell r="N3784">
            <v>0</v>
          </cell>
          <cell r="O3784" t="str">
            <v xml:space="preserve"> </v>
          </cell>
          <cell r="P3784">
            <v>0</v>
          </cell>
          <cell r="Q3784">
            <v>0</v>
          </cell>
          <cell r="R3784" t="str">
            <v xml:space="preserve"> </v>
          </cell>
          <cell r="S3784" t="str">
            <v xml:space="preserve"> </v>
          </cell>
        </row>
        <row r="3785">
          <cell r="B3785">
            <v>421036</v>
          </cell>
          <cell r="C3785" t="str">
            <v>OP Observation Rev CmrclMgdCar</v>
          </cell>
          <cell r="D3785" t="str">
            <v>OP Observa</v>
          </cell>
          <cell r="E3785">
            <v>367</v>
          </cell>
          <cell r="F3785" t="str">
            <v>A</v>
          </cell>
          <cell r="G3785" t="str">
            <v>R</v>
          </cell>
          <cell r="H3785" t="str">
            <v>N</v>
          </cell>
          <cell r="I3785" t="str">
            <v>NI</v>
          </cell>
          <cell r="J3785">
            <v>0</v>
          </cell>
          <cell r="K3785">
            <v>0</v>
          </cell>
          <cell r="L3785" t="str">
            <v>Outpatient Revenue</v>
          </cell>
          <cell r="M3785" t="str">
            <v xml:space="preserve"> </v>
          </cell>
          <cell r="N3785">
            <v>0</v>
          </cell>
          <cell r="O3785" t="str">
            <v xml:space="preserve"> </v>
          </cell>
          <cell r="P3785">
            <v>0</v>
          </cell>
          <cell r="Q3785">
            <v>0</v>
          </cell>
          <cell r="R3785" t="str">
            <v xml:space="preserve"> </v>
          </cell>
          <cell r="S3785" t="str">
            <v xml:space="preserve"> </v>
          </cell>
        </row>
        <row r="3786">
          <cell r="B3786">
            <v>421037</v>
          </cell>
          <cell r="C3786" t="str">
            <v>OP Obsrv Rev ChrtyCarPndngAplc</v>
          </cell>
          <cell r="D3786" t="str">
            <v>OP Obsrv R</v>
          </cell>
          <cell r="E3786">
            <v>367</v>
          </cell>
          <cell r="F3786" t="str">
            <v>A</v>
          </cell>
          <cell r="G3786" t="str">
            <v>R</v>
          </cell>
          <cell r="H3786" t="str">
            <v>N</v>
          </cell>
          <cell r="I3786" t="str">
            <v>NI</v>
          </cell>
          <cell r="J3786">
            <v>0</v>
          </cell>
          <cell r="K3786">
            <v>0</v>
          </cell>
          <cell r="L3786" t="str">
            <v>Outpatient Revenue</v>
          </cell>
          <cell r="M3786" t="str">
            <v xml:space="preserve"> </v>
          </cell>
          <cell r="N3786">
            <v>0</v>
          </cell>
          <cell r="O3786" t="str">
            <v xml:space="preserve"> </v>
          </cell>
          <cell r="P3786">
            <v>0</v>
          </cell>
          <cell r="Q3786">
            <v>0</v>
          </cell>
          <cell r="R3786" t="str">
            <v xml:space="preserve"> </v>
          </cell>
          <cell r="S3786" t="str">
            <v xml:space="preserve"> </v>
          </cell>
        </row>
        <row r="3787">
          <cell r="B3787">
            <v>421040</v>
          </cell>
          <cell r="C3787" t="str">
            <v>OPObservationRevSelfPayPrimary</v>
          </cell>
          <cell r="D3787" t="str">
            <v>OPObservat</v>
          </cell>
          <cell r="E3787">
            <v>367</v>
          </cell>
          <cell r="F3787" t="str">
            <v>A</v>
          </cell>
          <cell r="G3787" t="str">
            <v>R</v>
          </cell>
          <cell r="H3787" t="str">
            <v>N</v>
          </cell>
          <cell r="I3787" t="str">
            <v>NI</v>
          </cell>
          <cell r="J3787">
            <v>0</v>
          </cell>
          <cell r="K3787">
            <v>0</v>
          </cell>
          <cell r="L3787" t="str">
            <v>Outpatient Revenue</v>
          </cell>
          <cell r="M3787" t="str">
            <v xml:space="preserve"> </v>
          </cell>
          <cell r="N3787">
            <v>0</v>
          </cell>
          <cell r="O3787" t="str">
            <v xml:space="preserve"> </v>
          </cell>
          <cell r="P3787">
            <v>0</v>
          </cell>
          <cell r="Q3787">
            <v>0</v>
          </cell>
          <cell r="R3787" t="str">
            <v xml:space="preserve"> </v>
          </cell>
          <cell r="S3787" t="str">
            <v xml:space="preserve"> </v>
          </cell>
        </row>
        <row r="3788">
          <cell r="B3788">
            <v>421041</v>
          </cell>
          <cell r="C3788" t="str">
            <v>OP Observation Rev SlfPyScndry</v>
          </cell>
          <cell r="D3788" t="str">
            <v>OP Observa</v>
          </cell>
          <cell r="E3788">
            <v>367</v>
          </cell>
          <cell r="F3788" t="str">
            <v>A</v>
          </cell>
          <cell r="G3788" t="str">
            <v>R</v>
          </cell>
          <cell r="H3788" t="str">
            <v>N</v>
          </cell>
          <cell r="I3788" t="str">
            <v>NI</v>
          </cell>
          <cell r="J3788">
            <v>0</v>
          </cell>
          <cell r="K3788">
            <v>0</v>
          </cell>
          <cell r="L3788" t="str">
            <v>Outpatient Revenue</v>
          </cell>
          <cell r="M3788" t="str">
            <v xml:space="preserve"> </v>
          </cell>
          <cell r="N3788">
            <v>0</v>
          </cell>
          <cell r="O3788" t="str">
            <v xml:space="preserve"> </v>
          </cell>
          <cell r="P3788">
            <v>0</v>
          </cell>
          <cell r="Q3788">
            <v>0</v>
          </cell>
          <cell r="R3788" t="str">
            <v xml:space="preserve"> </v>
          </cell>
          <cell r="S3788" t="str">
            <v xml:space="preserve"> </v>
          </cell>
        </row>
        <row r="3789">
          <cell r="B3789">
            <v>421042</v>
          </cell>
          <cell r="C3789" t="str">
            <v>OP Obsrv Rev CptnRskBsdPyrs</v>
          </cell>
          <cell r="D3789" t="str">
            <v>OP Obsrv R</v>
          </cell>
          <cell r="E3789">
            <v>367</v>
          </cell>
          <cell r="F3789" t="str">
            <v>A</v>
          </cell>
          <cell r="G3789" t="str">
            <v>R</v>
          </cell>
          <cell r="H3789" t="str">
            <v>N</v>
          </cell>
          <cell r="I3789" t="str">
            <v>NI</v>
          </cell>
          <cell r="J3789">
            <v>0</v>
          </cell>
          <cell r="K3789">
            <v>0</v>
          </cell>
          <cell r="L3789" t="str">
            <v>Outpatient Revenue</v>
          </cell>
          <cell r="M3789" t="str">
            <v xml:space="preserve"> </v>
          </cell>
          <cell r="N3789">
            <v>0</v>
          </cell>
          <cell r="O3789" t="str">
            <v xml:space="preserve"> </v>
          </cell>
          <cell r="P3789">
            <v>0</v>
          </cell>
          <cell r="Q3789">
            <v>0</v>
          </cell>
          <cell r="R3789" t="str">
            <v xml:space="preserve"> </v>
          </cell>
          <cell r="S3789" t="str">
            <v xml:space="preserve"> </v>
          </cell>
        </row>
        <row r="3790">
          <cell r="B3790">
            <v>421045</v>
          </cell>
          <cell r="C3790" t="str">
            <v>OP Observation RevenueCharity</v>
          </cell>
          <cell r="D3790" t="str">
            <v>OP Observa</v>
          </cell>
          <cell r="E3790">
            <v>367</v>
          </cell>
          <cell r="F3790" t="str">
            <v>A</v>
          </cell>
          <cell r="G3790" t="str">
            <v>R</v>
          </cell>
          <cell r="H3790" t="str">
            <v>N</v>
          </cell>
          <cell r="I3790" t="str">
            <v>NI</v>
          </cell>
          <cell r="J3790">
            <v>0</v>
          </cell>
          <cell r="K3790">
            <v>0</v>
          </cell>
          <cell r="L3790" t="str">
            <v>Outpatient Revenue</v>
          </cell>
          <cell r="M3790" t="str">
            <v xml:space="preserve"> </v>
          </cell>
          <cell r="N3790">
            <v>0</v>
          </cell>
          <cell r="O3790" t="str">
            <v xml:space="preserve"> </v>
          </cell>
          <cell r="P3790">
            <v>0</v>
          </cell>
          <cell r="Q3790">
            <v>0</v>
          </cell>
          <cell r="R3790" t="str">
            <v xml:space="preserve"> </v>
          </cell>
          <cell r="S3790" t="str">
            <v xml:space="preserve"> </v>
          </cell>
        </row>
        <row r="3791">
          <cell r="B3791">
            <v>421050</v>
          </cell>
          <cell r="C3791" t="str">
            <v>OP Observation RevenueOther</v>
          </cell>
          <cell r="D3791" t="str">
            <v>OP Observa</v>
          </cell>
          <cell r="E3791">
            <v>367</v>
          </cell>
          <cell r="F3791" t="str">
            <v>A</v>
          </cell>
          <cell r="G3791" t="str">
            <v>R</v>
          </cell>
          <cell r="H3791" t="str">
            <v>N</v>
          </cell>
          <cell r="I3791" t="str">
            <v>NI</v>
          </cell>
          <cell r="J3791">
            <v>0</v>
          </cell>
          <cell r="K3791">
            <v>0</v>
          </cell>
          <cell r="L3791" t="str">
            <v>Outpatient Revenue</v>
          </cell>
          <cell r="M3791" t="str">
            <v xml:space="preserve"> </v>
          </cell>
          <cell r="N3791">
            <v>0</v>
          </cell>
          <cell r="O3791" t="str">
            <v xml:space="preserve"> </v>
          </cell>
          <cell r="P3791">
            <v>0</v>
          </cell>
          <cell r="Q3791">
            <v>0</v>
          </cell>
          <cell r="R3791" t="str">
            <v xml:space="preserve"> </v>
          </cell>
          <cell r="S3791" t="str">
            <v xml:space="preserve"> </v>
          </cell>
        </row>
        <row r="3792">
          <cell r="B3792">
            <v>421055</v>
          </cell>
          <cell r="C3792" t="str">
            <v>OPObsRevOthrNonHospBillSys</v>
          </cell>
          <cell r="D3792" t="str">
            <v>OPObsRevOt</v>
          </cell>
          <cell r="E3792">
            <v>367</v>
          </cell>
          <cell r="F3792" t="str">
            <v>A</v>
          </cell>
          <cell r="G3792" t="str">
            <v>R</v>
          </cell>
          <cell r="H3792" t="str">
            <v>N</v>
          </cell>
          <cell r="I3792" t="str">
            <v>NI</v>
          </cell>
          <cell r="J3792">
            <v>0</v>
          </cell>
          <cell r="K3792">
            <v>0</v>
          </cell>
          <cell r="L3792" t="str">
            <v>Outpatient Revenue</v>
          </cell>
          <cell r="M3792" t="str">
            <v xml:space="preserve"> </v>
          </cell>
          <cell r="N3792">
            <v>0</v>
          </cell>
          <cell r="O3792" t="str">
            <v xml:space="preserve"> </v>
          </cell>
          <cell r="P3792">
            <v>0</v>
          </cell>
          <cell r="Q3792">
            <v>0</v>
          </cell>
          <cell r="R3792" t="str">
            <v xml:space="preserve"> </v>
          </cell>
          <cell r="S3792" t="str">
            <v xml:space="preserve"> </v>
          </cell>
        </row>
        <row r="3793">
          <cell r="B3793">
            <v>421060</v>
          </cell>
          <cell r="C3793" t="str">
            <v>OP Observation Rev DmstcClms</v>
          </cell>
          <cell r="D3793" t="str">
            <v>OP Observa</v>
          </cell>
          <cell r="E3793">
            <v>367</v>
          </cell>
          <cell r="F3793" t="str">
            <v>A</v>
          </cell>
          <cell r="G3793" t="str">
            <v>R</v>
          </cell>
          <cell r="H3793" t="str">
            <v>N</v>
          </cell>
          <cell r="I3793" t="str">
            <v>NI</v>
          </cell>
          <cell r="J3793">
            <v>0</v>
          </cell>
          <cell r="K3793">
            <v>0</v>
          </cell>
          <cell r="L3793" t="str">
            <v>Outpatient Revenue</v>
          </cell>
          <cell r="M3793" t="str">
            <v xml:space="preserve"> </v>
          </cell>
          <cell r="N3793">
            <v>0</v>
          </cell>
          <cell r="O3793" t="str">
            <v xml:space="preserve"> </v>
          </cell>
          <cell r="P3793">
            <v>0</v>
          </cell>
          <cell r="Q3793">
            <v>0</v>
          </cell>
          <cell r="R3793" t="str">
            <v xml:space="preserve"> </v>
          </cell>
          <cell r="S3793" t="str">
            <v xml:space="preserve"> </v>
          </cell>
        </row>
        <row r="3794">
          <cell r="B3794">
            <v>421500</v>
          </cell>
          <cell r="C3794" t="str">
            <v>Observation RevMedicare Trad</v>
          </cell>
          <cell r="D3794" t="str">
            <v>Observatio</v>
          </cell>
          <cell r="E3794">
            <v>367</v>
          </cell>
          <cell r="F3794" t="str">
            <v>A</v>
          </cell>
          <cell r="G3794" t="str">
            <v>R</v>
          </cell>
          <cell r="H3794" t="str">
            <v>N</v>
          </cell>
          <cell r="I3794" t="str">
            <v>NI</v>
          </cell>
          <cell r="J3794">
            <v>0</v>
          </cell>
          <cell r="K3794">
            <v>0</v>
          </cell>
          <cell r="L3794" t="str">
            <v>Outpatient Revenue</v>
          </cell>
          <cell r="M3794" t="str">
            <v xml:space="preserve"> </v>
          </cell>
          <cell r="N3794">
            <v>0</v>
          </cell>
          <cell r="O3794" t="str">
            <v xml:space="preserve"> </v>
          </cell>
          <cell r="P3794">
            <v>0</v>
          </cell>
          <cell r="Q3794">
            <v>0</v>
          </cell>
          <cell r="R3794" t="str">
            <v xml:space="preserve"> </v>
          </cell>
          <cell r="S3794" t="str">
            <v xml:space="preserve"> </v>
          </cell>
        </row>
        <row r="3795">
          <cell r="B3795">
            <v>421505</v>
          </cell>
          <cell r="C3795" t="str">
            <v>ObservationRevMedicareMdgCare</v>
          </cell>
          <cell r="D3795" t="str">
            <v>Observatio</v>
          </cell>
          <cell r="E3795">
            <v>367</v>
          </cell>
          <cell r="F3795" t="str">
            <v>A</v>
          </cell>
          <cell r="G3795" t="str">
            <v>R</v>
          </cell>
          <cell r="H3795" t="str">
            <v>N</v>
          </cell>
          <cell r="I3795" t="str">
            <v>NI</v>
          </cell>
          <cell r="J3795">
            <v>0</v>
          </cell>
          <cell r="K3795">
            <v>0</v>
          </cell>
          <cell r="L3795" t="str">
            <v>Outpatient Revenue</v>
          </cell>
          <cell r="M3795" t="str">
            <v xml:space="preserve"> </v>
          </cell>
          <cell r="N3795">
            <v>0</v>
          </cell>
          <cell r="O3795" t="str">
            <v xml:space="preserve"> </v>
          </cell>
          <cell r="P3795">
            <v>0</v>
          </cell>
          <cell r="Q3795">
            <v>0</v>
          </cell>
          <cell r="R3795" t="str">
            <v xml:space="preserve"> </v>
          </cell>
          <cell r="S3795" t="str">
            <v xml:space="preserve"> </v>
          </cell>
        </row>
        <row r="3796">
          <cell r="B3796">
            <v>421510</v>
          </cell>
          <cell r="C3796" t="str">
            <v>Observation RevMedicaid Trad</v>
          </cell>
          <cell r="D3796" t="str">
            <v>Observatio</v>
          </cell>
          <cell r="E3796">
            <v>367</v>
          </cell>
          <cell r="F3796" t="str">
            <v>A</v>
          </cell>
          <cell r="G3796" t="str">
            <v>R</v>
          </cell>
          <cell r="H3796" t="str">
            <v>N</v>
          </cell>
          <cell r="I3796" t="str">
            <v>NI</v>
          </cell>
          <cell r="J3796">
            <v>0</v>
          </cell>
          <cell r="K3796">
            <v>0</v>
          </cell>
          <cell r="L3796" t="str">
            <v>Outpatient Revenue</v>
          </cell>
          <cell r="M3796" t="str">
            <v xml:space="preserve"> </v>
          </cell>
          <cell r="N3796">
            <v>0</v>
          </cell>
          <cell r="O3796" t="str">
            <v xml:space="preserve"> </v>
          </cell>
          <cell r="P3796">
            <v>0</v>
          </cell>
          <cell r="Q3796">
            <v>0</v>
          </cell>
          <cell r="R3796" t="str">
            <v xml:space="preserve"> </v>
          </cell>
          <cell r="S3796" t="str">
            <v xml:space="preserve"> </v>
          </cell>
        </row>
        <row r="3797">
          <cell r="B3797">
            <v>421515</v>
          </cell>
          <cell r="C3797" t="str">
            <v>ObservationRevMedicaidMdgCare</v>
          </cell>
          <cell r="D3797" t="str">
            <v>Observatio</v>
          </cell>
          <cell r="E3797">
            <v>367</v>
          </cell>
          <cell r="F3797" t="str">
            <v>A</v>
          </cell>
          <cell r="G3797" t="str">
            <v>R</v>
          </cell>
          <cell r="H3797" t="str">
            <v>N</v>
          </cell>
          <cell r="I3797" t="str">
            <v>NI</v>
          </cell>
          <cell r="J3797">
            <v>0</v>
          </cell>
          <cell r="K3797">
            <v>0</v>
          </cell>
          <cell r="L3797" t="str">
            <v>Outpatient Revenue</v>
          </cell>
          <cell r="M3797" t="str">
            <v xml:space="preserve"> </v>
          </cell>
          <cell r="N3797">
            <v>0</v>
          </cell>
          <cell r="O3797" t="str">
            <v xml:space="preserve"> </v>
          </cell>
          <cell r="P3797">
            <v>0</v>
          </cell>
          <cell r="Q3797">
            <v>0</v>
          </cell>
          <cell r="R3797" t="str">
            <v xml:space="preserve"> </v>
          </cell>
          <cell r="S3797" t="str">
            <v xml:space="preserve"> </v>
          </cell>
        </row>
        <row r="3798">
          <cell r="B3798">
            <v>421516</v>
          </cell>
          <cell r="C3798" t="str">
            <v>Observation RevMedicaid Pendg</v>
          </cell>
          <cell r="D3798" t="str">
            <v>Observatio</v>
          </cell>
          <cell r="E3798">
            <v>367</v>
          </cell>
          <cell r="F3798" t="str">
            <v>A</v>
          </cell>
          <cell r="G3798" t="str">
            <v>R</v>
          </cell>
          <cell r="H3798" t="str">
            <v>N</v>
          </cell>
          <cell r="I3798" t="str">
            <v>NI</v>
          </cell>
          <cell r="J3798">
            <v>0</v>
          </cell>
          <cell r="K3798">
            <v>0</v>
          </cell>
          <cell r="L3798" t="str">
            <v>Outpatient Revenue</v>
          </cell>
          <cell r="M3798" t="str">
            <v xml:space="preserve"> </v>
          </cell>
          <cell r="N3798">
            <v>0</v>
          </cell>
          <cell r="O3798" t="str">
            <v xml:space="preserve"> </v>
          </cell>
          <cell r="P3798">
            <v>0</v>
          </cell>
          <cell r="Q3798">
            <v>0</v>
          </cell>
          <cell r="R3798" t="str">
            <v xml:space="preserve"> </v>
          </cell>
          <cell r="S3798" t="str">
            <v xml:space="preserve"> </v>
          </cell>
        </row>
        <row r="3799">
          <cell r="B3799">
            <v>421520</v>
          </cell>
          <cell r="C3799" t="str">
            <v>Observation RevenueHMOPPO</v>
          </cell>
          <cell r="D3799" t="str">
            <v>Observatio</v>
          </cell>
          <cell r="E3799">
            <v>367</v>
          </cell>
          <cell r="F3799" t="str">
            <v>A</v>
          </cell>
          <cell r="G3799" t="str">
            <v>R</v>
          </cell>
          <cell r="H3799" t="str">
            <v>N</v>
          </cell>
          <cell r="I3799" t="str">
            <v>NI</v>
          </cell>
          <cell r="J3799">
            <v>0</v>
          </cell>
          <cell r="K3799">
            <v>0</v>
          </cell>
          <cell r="L3799" t="str">
            <v>Outpatient Revenue</v>
          </cell>
          <cell r="M3799" t="str">
            <v xml:space="preserve"> </v>
          </cell>
          <cell r="N3799">
            <v>0</v>
          </cell>
          <cell r="O3799" t="str">
            <v xml:space="preserve"> </v>
          </cell>
          <cell r="P3799">
            <v>0</v>
          </cell>
          <cell r="Q3799">
            <v>0</v>
          </cell>
          <cell r="R3799" t="str">
            <v xml:space="preserve"> </v>
          </cell>
          <cell r="S3799" t="str">
            <v xml:space="preserve"> </v>
          </cell>
        </row>
        <row r="3800">
          <cell r="B3800">
            <v>421525</v>
          </cell>
          <cell r="C3800" t="str">
            <v>Observation RevBlue Cross Trad</v>
          </cell>
          <cell r="D3800" t="str">
            <v>Observatio</v>
          </cell>
          <cell r="E3800">
            <v>367</v>
          </cell>
          <cell r="F3800" t="str">
            <v>A</v>
          </cell>
          <cell r="G3800" t="str">
            <v>R</v>
          </cell>
          <cell r="H3800" t="str">
            <v>N</v>
          </cell>
          <cell r="I3800" t="str">
            <v>NI</v>
          </cell>
          <cell r="J3800">
            <v>0</v>
          </cell>
          <cell r="K3800">
            <v>0</v>
          </cell>
          <cell r="L3800" t="str">
            <v>Outpatient Revenue</v>
          </cell>
          <cell r="M3800" t="str">
            <v xml:space="preserve"> </v>
          </cell>
          <cell r="N3800">
            <v>0</v>
          </cell>
          <cell r="O3800" t="str">
            <v xml:space="preserve"> </v>
          </cell>
          <cell r="P3800">
            <v>0</v>
          </cell>
          <cell r="Q3800">
            <v>0</v>
          </cell>
          <cell r="R3800" t="str">
            <v xml:space="preserve"> </v>
          </cell>
          <cell r="S3800" t="str">
            <v xml:space="preserve"> </v>
          </cell>
        </row>
        <row r="3801">
          <cell r="B3801">
            <v>421530</v>
          </cell>
          <cell r="C3801" t="str">
            <v>Observation RevBlue Cross HMO</v>
          </cell>
          <cell r="D3801" t="str">
            <v>Observatio</v>
          </cell>
          <cell r="E3801">
            <v>367</v>
          </cell>
          <cell r="F3801" t="str">
            <v>A</v>
          </cell>
          <cell r="G3801" t="str">
            <v>R</v>
          </cell>
          <cell r="H3801" t="str">
            <v>N</v>
          </cell>
          <cell r="I3801" t="str">
            <v>NI</v>
          </cell>
          <cell r="J3801">
            <v>0</v>
          </cell>
          <cell r="K3801">
            <v>0</v>
          </cell>
          <cell r="L3801" t="str">
            <v>Outpatient Revenue</v>
          </cell>
          <cell r="M3801" t="str">
            <v xml:space="preserve"> </v>
          </cell>
          <cell r="N3801">
            <v>0</v>
          </cell>
          <cell r="O3801" t="str">
            <v xml:space="preserve"> </v>
          </cell>
          <cell r="P3801">
            <v>0</v>
          </cell>
          <cell r="Q3801">
            <v>0</v>
          </cell>
          <cell r="R3801" t="str">
            <v xml:space="preserve"> </v>
          </cell>
          <cell r="S3801" t="str">
            <v xml:space="preserve"> </v>
          </cell>
        </row>
        <row r="3802">
          <cell r="B3802">
            <v>421531</v>
          </cell>
          <cell r="C3802" t="str">
            <v>Observation Revenue BCrossPPO</v>
          </cell>
          <cell r="D3802" t="str">
            <v>Observatio</v>
          </cell>
          <cell r="E3802">
            <v>367</v>
          </cell>
          <cell r="F3802" t="str">
            <v>A</v>
          </cell>
          <cell r="G3802" t="str">
            <v>R</v>
          </cell>
          <cell r="H3802" t="str">
            <v>N</v>
          </cell>
          <cell r="I3802" t="str">
            <v>NI</v>
          </cell>
          <cell r="J3802">
            <v>0</v>
          </cell>
          <cell r="K3802">
            <v>0</v>
          </cell>
          <cell r="L3802" t="str">
            <v>Outpatient Revenue</v>
          </cell>
          <cell r="M3802" t="str">
            <v xml:space="preserve"> </v>
          </cell>
          <cell r="N3802">
            <v>0</v>
          </cell>
          <cell r="O3802" t="str">
            <v xml:space="preserve"> </v>
          </cell>
          <cell r="P3802">
            <v>0</v>
          </cell>
          <cell r="Q3802">
            <v>0</v>
          </cell>
          <cell r="R3802" t="str">
            <v xml:space="preserve"> </v>
          </cell>
          <cell r="S3802" t="str">
            <v xml:space="preserve"> </v>
          </cell>
        </row>
        <row r="3803">
          <cell r="B3803">
            <v>421535</v>
          </cell>
          <cell r="C3803" t="str">
            <v>Observation RevenueCommercial</v>
          </cell>
          <cell r="D3803" t="str">
            <v>Observatio</v>
          </cell>
          <cell r="E3803">
            <v>367</v>
          </cell>
          <cell r="F3803" t="str">
            <v>A</v>
          </cell>
          <cell r="G3803" t="str">
            <v>R</v>
          </cell>
          <cell r="H3803" t="str">
            <v>N</v>
          </cell>
          <cell r="I3803" t="str">
            <v>NI</v>
          </cell>
          <cell r="J3803">
            <v>0</v>
          </cell>
          <cell r="K3803">
            <v>0</v>
          </cell>
          <cell r="L3803" t="str">
            <v>Outpatient Revenue</v>
          </cell>
          <cell r="M3803" t="str">
            <v xml:space="preserve"> </v>
          </cell>
          <cell r="N3803">
            <v>0</v>
          </cell>
          <cell r="O3803" t="str">
            <v xml:space="preserve"> </v>
          </cell>
          <cell r="P3803">
            <v>0</v>
          </cell>
          <cell r="Q3803">
            <v>0</v>
          </cell>
          <cell r="R3803" t="str">
            <v xml:space="preserve"> </v>
          </cell>
          <cell r="S3803" t="str">
            <v xml:space="preserve"> </v>
          </cell>
        </row>
        <row r="3804">
          <cell r="B3804">
            <v>421536</v>
          </cell>
          <cell r="C3804" t="str">
            <v>Observation Rev CmrclMgdCar</v>
          </cell>
          <cell r="D3804" t="str">
            <v>Observatio</v>
          </cell>
          <cell r="E3804">
            <v>367</v>
          </cell>
          <cell r="F3804" t="str">
            <v>A</v>
          </cell>
          <cell r="G3804" t="str">
            <v>R</v>
          </cell>
          <cell r="H3804" t="str">
            <v>N</v>
          </cell>
          <cell r="I3804" t="str">
            <v>NI</v>
          </cell>
          <cell r="J3804">
            <v>0</v>
          </cell>
          <cell r="K3804">
            <v>0</v>
          </cell>
          <cell r="L3804" t="str">
            <v>Outpatient Revenue</v>
          </cell>
          <cell r="M3804" t="str">
            <v xml:space="preserve"> </v>
          </cell>
          <cell r="N3804">
            <v>0</v>
          </cell>
          <cell r="O3804" t="str">
            <v xml:space="preserve"> </v>
          </cell>
          <cell r="P3804">
            <v>0</v>
          </cell>
          <cell r="Q3804">
            <v>0</v>
          </cell>
          <cell r="R3804" t="str">
            <v xml:space="preserve"> </v>
          </cell>
          <cell r="S3804" t="str">
            <v xml:space="preserve"> </v>
          </cell>
        </row>
        <row r="3805">
          <cell r="B3805">
            <v>421537</v>
          </cell>
          <cell r="C3805" t="str">
            <v>Obsrv Rev ChrtyCarPndngAplc</v>
          </cell>
          <cell r="D3805" t="str">
            <v>Obsrv Rev</v>
          </cell>
          <cell r="E3805">
            <v>367</v>
          </cell>
          <cell r="F3805" t="str">
            <v>A</v>
          </cell>
          <cell r="G3805" t="str">
            <v>R</v>
          </cell>
          <cell r="H3805" t="str">
            <v>N</v>
          </cell>
          <cell r="I3805" t="str">
            <v>NI</v>
          </cell>
          <cell r="J3805">
            <v>0</v>
          </cell>
          <cell r="K3805">
            <v>0</v>
          </cell>
          <cell r="L3805" t="str">
            <v>Outpatient Revenue</v>
          </cell>
          <cell r="M3805" t="str">
            <v xml:space="preserve"> </v>
          </cell>
          <cell r="N3805">
            <v>0</v>
          </cell>
          <cell r="O3805" t="str">
            <v xml:space="preserve"> </v>
          </cell>
          <cell r="P3805">
            <v>0</v>
          </cell>
          <cell r="Q3805">
            <v>0</v>
          </cell>
          <cell r="R3805" t="str">
            <v xml:space="preserve"> </v>
          </cell>
          <cell r="S3805" t="str">
            <v xml:space="preserve"> </v>
          </cell>
        </row>
        <row r="3806">
          <cell r="B3806">
            <v>421540</v>
          </cell>
          <cell r="C3806" t="str">
            <v>Observation RevenueSelfPay</v>
          </cell>
          <cell r="D3806" t="str">
            <v>Observatio</v>
          </cell>
          <cell r="E3806">
            <v>367</v>
          </cell>
          <cell r="F3806" t="str">
            <v>A</v>
          </cell>
          <cell r="G3806" t="str">
            <v>R</v>
          </cell>
          <cell r="H3806" t="str">
            <v>N</v>
          </cell>
          <cell r="I3806" t="str">
            <v>NI</v>
          </cell>
          <cell r="J3806">
            <v>0</v>
          </cell>
          <cell r="K3806">
            <v>0</v>
          </cell>
          <cell r="L3806" t="str">
            <v>Outpatient Revenue</v>
          </cell>
          <cell r="M3806" t="str">
            <v xml:space="preserve"> </v>
          </cell>
          <cell r="N3806">
            <v>0</v>
          </cell>
          <cell r="O3806" t="str">
            <v xml:space="preserve"> </v>
          </cell>
          <cell r="P3806">
            <v>0</v>
          </cell>
          <cell r="Q3806">
            <v>0</v>
          </cell>
          <cell r="R3806" t="str">
            <v xml:space="preserve"> </v>
          </cell>
          <cell r="S3806" t="str">
            <v xml:space="preserve"> </v>
          </cell>
        </row>
        <row r="3807">
          <cell r="B3807">
            <v>421541</v>
          </cell>
          <cell r="C3807" t="str">
            <v>Observation Rev SlfPyScndry</v>
          </cell>
          <cell r="D3807" t="str">
            <v>Observatio</v>
          </cell>
          <cell r="E3807">
            <v>367</v>
          </cell>
          <cell r="F3807" t="str">
            <v>A</v>
          </cell>
          <cell r="G3807" t="str">
            <v>R</v>
          </cell>
          <cell r="H3807" t="str">
            <v>N</v>
          </cell>
          <cell r="I3807" t="str">
            <v>NI</v>
          </cell>
          <cell r="J3807">
            <v>0</v>
          </cell>
          <cell r="K3807">
            <v>0</v>
          </cell>
          <cell r="L3807" t="str">
            <v>Outpatient Revenue</v>
          </cell>
          <cell r="M3807" t="str">
            <v xml:space="preserve"> </v>
          </cell>
          <cell r="N3807">
            <v>0</v>
          </cell>
          <cell r="O3807" t="str">
            <v xml:space="preserve"> </v>
          </cell>
          <cell r="P3807">
            <v>0</v>
          </cell>
          <cell r="Q3807">
            <v>0</v>
          </cell>
          <cell r="R3807" t="str">
            <v xml:space="preserve"> </v>
          </cell>
          <cell r="S3807" t="str">
            <v xml:space="preserve"> </v>
          </cell>
        </row>
        <row r="3808">
          <cell r="B3808">
            <v>421542</v>
          </cell>
          <cell r="C3808" t="str">
            <v>Observation Rev CptnRskBsdPyrs</v>
          </cell>
          <cell r="D3808" t="str">
            <v>Observatio</v>
          </cell>
          <cell r="E3808">
            <v>367</v>
          </cell>
          <cell r="F3808" t="str">
            <v>A</v>
          </cell>
          <cell r="G3808" t="str">
            <v>R</v>
          </cell>
          <cell r="H3808" t="str">
            <v>N</v>
          </cell>
          <cell r="I3808" t="str">
            <v>NI</v>
          </cell>
          <cell r="J3808">
            <v>0</v>
          </cell>
          <cell r="K3808">
            <v>0</v>
          </cell>
          <cell r="L3808" t="str">
            <v>Outpatient Revenue</v>
          </cell>
          <cell r="M3808" t="str">
            <v xml:space="preserve"> </v>
          </cell>
          <cell r="N3808">
            <v>0</v>
          </cell>
          <cell r="O3808" t="str">
            <v xml:space="preserve"> </v>
          </cell>
          <cell r="P3808">
            <v>0</v>
          </cell>
          <cell r="Q3808">
            <v>0</v>
          </cell>
          <cell r="R3808" t="str">
            <v xml:space="preserve"> </v>
          </cell>
          <cell r="S3808" t="str">
            <v xml:space="preserve"> </v>
          </cell>
        </row>
        <row r="3809">
          <cell r="B3809">
            <v>421545</v>
          </cell>
          <cell r="C3809" t="str">
            <v>Observation RevenueCharity</v>
          </cell>
          <cell r="D3809" t="str">
            <v>Observatio</v>
          </cell>
          <cell r="E3809">
            <v>367</v>
          </cell>
          <cell r="F3809" t="str">
            <v>A</v>
          </cell>
          <cell r="G3809" t="str">
            <v>R</v>
          </cell>
          <cell r="H3809" t="str">
            <v>N</v>
          </cell>
          <cell r="I3809" t="str">
            <v>NI</v>
          </cell>
          <cell r="J3809">
            <v>0</v>
          </cell>
          <cell r="K3809">
            <v>0</v>
          </cell>
          <cell r="L3809" t="str">
            <v>Outpatient Revenue</v>
          </cell>
          <cell r="M3809" t="str">
            <v xml:space="preserve"> </v>
          </cell>
          <cell r="N3809">
            <v>0</v>
          </cell>
          <cell r="O3809" t="str">
            <v xml:space="preserve"> </v>
          </cell>
          <cell r="P3809">
            <v>0</v>
          </cell>
          <cell r="Q3809">
            <v>0</v>
          </cell>
          <cell r="R3809" t="str">
            <v xml:space="preserve"> </v>
          </cell>
          <cell r="S3809" t="str">
            <v xml:space="preserve"> </v>
          </cell>
        </row>
        <row r="3810">
          <cell r="B3810">
            <v>421550</v>
          </cell>
          <cell r="C3810" t="str">
            <v>Observation RevenueOther</v>
          </cell>
          <cell r="D3810" t="str">
            <v>Observatio</v>
          </cell>
          <cell r="E3810">
            <v>367</v>
          </cell>
          <cell r="F3810" t="str">
            <v>A</v>
          </cell>
          <cell r="G3810" t="str">
            <v>R</v>
          </cell>
          <cell r="H3810" t="str">
            <v>N</v>
          </cell>
          <cell r="I3810" t="str">
            <v>NI</v>
          </cell>
          <cell r="J3810">
            <v>0</v>
          </cell>
          <cell r="K3810">
            <v>0</v>
          </cell>
          <cell r="L3810" t="str">
            <v>Outpatient Revenue</v>
          </cell>
          <cell r="M3810" t="str">
            <v xml:space="preserve"> </v>
          </cell>
          <cell r="N3810">
            <v>0</v>
          </cell>
          <cell r="O3810" t="str">
            <v xml:space="preserve"> </v>
          </cell>
          <cell r="P3810">
            <v>0</v>
          </cell>
          <cell r="Q3810">
            <v>0</v>
          </cell>
          <cell r="R3810" t="str">
            <v xml:space="preserve"> </v>
          </cell>
          <cell r="S3810" t="str">
            <v xml:space="preserve"> </v>
          </cell>
        </row>
        <row r="3811">
          <cell r="B3811">
            <v>421555</v>
          </cell>
          <cell r="C3811" t="str">
            <v>ObsRevOtherNonHospBillgSys</v>
          </cell>
          <cell r="D3811" t="str">
            <v>ObsRevOthe</v>
          </cell>
          <cell r="E3811">
            <v>367</v>
          </cell>
          <cell r="F3811" t="str">
            <v>A</v>
          </cell>
          <cell r="G3811" t="str">
            <v>R</v>
          </cell>
          <cell r="H3811" t="str">
            <v>N</v>
          </cell>
          <cell r="I3811" t="str">
            <v>NI</v>
          </cell>
          <cell r="J3811">
            <v>0</v>
          </cell>
          <cell r="K3811">
            <v>0</v>
          </cell>
          <cell r="L3811" t="str">
            <v>Outpatient Revenue</v>
          </cell>
          <cell r="M3811" t="str">
            <v xml:space="preserve"> </v>
          </cell>
          <cell r="N3811">
            <v>0</v>
          </cell>
          <cell r="O3811" t="str">
            <v xml:space="preserve"> </v>
          </cell>
          <cell r="P3811">
            <v>0</v>
          </cell>
          <cell r="Q3811">
            <v>0</v>
          </cell>
          <cell r="R3811" t="str">
            <v xml:space="preserve"> </v>
          </cell>
          <cell r="S3811" t="str">
            <v xml:space="preserve"> </v>
          </cell>
        </row>
        <row r="3812">
          <cell r="B3812">
            <v>421560</v>
          </cell>
          <cell r="C3812" t="str">
            <v>Observation Revenue DmstcClms</v>
          </cell>
          <cell r="D3812" t="str">
            <v>Observatio</v>
          </cell>
          <cell r="E3812">
            <v>367</v>
          </cell>
          <cell r="F3812" t="str">
            <v>A</v>
          </cell>
          <cell r="G3812" t="str">
            <v>R</v>
          </cell>
          <cell r="H3812" t="str">
            <v>N</v>
          </cell>
          <cell r="I3812" t="str">
            <v>NI</v>
          </cell>
          <cell r="J3812">
            <v>0</v>
          </cell>
          <cell r="K3812">
            <v>0</v>
          </cell>
          <cell r="L3812" t="str">
            <v>Outpatient Revenue</v>
          </cell>
          <cell r="M3812" t="str">
            <v xml:space="preserve"> </v>
          </cell>
          <cell r="N3812">
            <v>0</v>
          </cell>
          <cell r="O3812" t="str">
            <v xml:space="preserve"> </v>
          </cell>
          <cell r="P3812">
            <v>0</v>
          </cell>
          <cell r="Q3812">
            <v>0</v>
          </cell>
          <cell r="R3812" t="str">
            <v xml:space="preserve"> </v>
          </cell>
          <cell r="S3812" t="str">
            <v xml:space="preserve"> </v>
          </cell>
        </row>
        <row r="3813">
          <cell r="B3813">
            <v>421565</v>
          </cell>
          <cell r="C3813" t="str">
            <v>IP Routine Observation Revenue</v>
          </cell>
          <cell r="D3813" t="str">
            <v>IPRtnObsR</v>
          </cell>
          <cell r="E3813">
            <v>41149</v>
          </cell>
          <cell r="F3813" t="str">
            <v>I</v>
          </cell>
          <cell r="G3813" t="str">
            <v>R</v>
          </cell>
          <cell r="H3813" t="str">
            <v>N</v>
          </cell>
          <cell r="I3813" t="str">
            <v>NI</v>
          </cell>
          <cell r="J3813">
            <v>0</v>
          </cell>
          <cell r="K3813" t="str">
            <v>Invalid Account</v>
          </cell>
          <cell r="L3813" t="str">
            <v xml:space="preserve"> </v>
          </cell>
          <cell r="M3813" t="str">
            <v xml:space="preserve"> </v>
          </cell>
          <cell r="N3813">
            <v>0</v>
          </cell>
          <cell r="O3813" t="str">
            <v xml:space="preserve"> </v>
          </cell>
          <cell r="P3813">
            <v>0</v>
          </cell>
          <cell r="Q3813">
            <v>0</v>
          </cell>
          <cell r="R3813" t="str">
            <v xml:space="preserve"> </v>
          </cell>
          <cell r="S3813" t="str">
            <v xml:space="preserve"> </v>
          </cell>
        </row>
        <row r="3814">
          <cell r="B3814">
            <v>421565</v>
          </cell>
          <cell r="C3814" t="str">
            <v>IP Routine Observation Revenue</v>
          </cell>
          <cell r="D3814" t="str">
            <v>IPRtnObsR</v>
          </cell>
          <cell r="E3814">
            <v>367</v>
          </cell>
          <cell r="F3814" t="str">
            <v>A</v>
          </cell>
          <cell r="G3814" t="str">
            <v>R</v>
          </cell>
          <cell r="H3814" t="str">
            <v>N</v>
          </cell>
          <cell r="I3814" t="str">
            <v>NI</v>
          </cell>
          <cell r="J3814">
            <v>0</v>
          </cell>
          <cell r="K3814" t="str">
            <v>Invalid Account</v>
          </cell>
          <cell r="L3814" t="str">
            <v xml:space="preserve"> </v>
          </cell>
          <cell r="M3814" t="str">
            <v xml:space="preserve"> </v>
          </cell>
          <cell r="N3814">
            <v>0</v>
          </cell>
          <cell r="O3814" t="str">
            <v xml:space="preserve"> </v>
          </cell>
          <cell r="P3814">
            <v>0</v>
          </cell>
          <cell r="Q3814">
            <v>0</v>
          </cell>
          <cell r="R3814" t="str">
            <v xml:space="preserve"> </v>
          </cell>
          <cell r="S3814" t="str">
            <v xml:space="preserve"> </v>
          </cell>
        </row>
        <row r="3815">
          <cell r="B3815">
            <v>421570</v>
          </cell>
          <cell r="C3815" t="str">
            <v>IP Rtn Obs Rev Mcar Mgd Car</v>
          </cell>
          <cell r="D3815" t="str">
            <v>IPRnObsRMc</v>
          </cell>
          <cell r="E3815">
            <v>41149</v>
          </cell>
          <cell r="F3815" t="str">
            <v>I</v>
          </cell>
          <cell r="G3815" t="str">
            <v>R</v>
          </cell>
          <cell r="H3815" t="str">
            <v>N</v>
          </cell>
          <cell r="I3815" t="str">
            <v>NI</v>
          </cell>
          <cell r="J3815">
            <v>0</v>
          </cell>
          <cell r="K3815" t="str">
            <v>Invalid Account</v>
          </cell>
          <cell r="L3815" t="str">
            <v>Outpatient Revenue</v>
          </cell>
          <cell r="M3815" t="str">
            <v xml:space="preserve"> </v>
          </cell>
          <cell r="N3815">
            <v>0</v>
          </cell>
          <cell r="O3815" t="str">
            <v xml:space="preserve"> </v>
          </cell>
          <cell r="P3815">
            <v>0</v>
          </cell>
          <cell r="Q3815">
            <v>0</v>
          </cell>
          <cell r="R3815" t="str">
            <v xml:space="preserve"> </v>
          </cell>
          <cell r="S3815" t="str">
            <v xml:space="preserve"> </v>
          </cell>
        </row>
        <row r="3816">
          <cell r="B3816">
            <v>421570</v>
          </cell>
          <cell r="C3816" t="str">
            <v>IP Rtn Obs Rev Mcar Mgd Car</v>
          </cell>
          <cell r="D3816" t="str">
            <v>IPRnObsRMc</v>
          </cell>
          <cell r="E3816">
            <v>367</v>
          </cell>
          <cell r="F3816" t="str">
            <v>A</v>
          </cell>
          <cell r="G3816" t="str">
            <v>R</v>
          </cell>
          <cell r="H3816" t="str">
            <v>N</v>
          </cell>
          <cell r="I3816" t="str">
            <v>NI</v>
          </cell>
          <cell r="J3816">
            <v>0</v>
          </cell>
          <cell r="K3816" t="str">
            <v>Invalid Account</v>
          </cell>
          <cell r="L3816" t="str">
            <v>Outpatient Revenue</v>
          </cell>
          <cell r="M3816" t="str">
            <v xml:space="preserve"> </v>
          </cell>
          <cell r="N3816">
            <v>0</v>
          </cell>
          <cell r="O3816" t="str">
            <v xml:space="preserve"> </v>
          </cell>
          <cell r="P3816">
            <v>0</v>
          </cell>
          <cell r="Q3816">
            <v>0</v>
          </cell>
          <cell r="R3816" t="str">
            <v xml:space="preserve"> </v>
          </cell>
          <cell r="S3816" t="str">
            <v xml:space="preserve"> </v>
          </cell>
        </row>
        <row r="3817">
          <cell r="B3817">
            <v>421575</v>
          </cell>
          <cell r="C3817" t="str">
            <v>IP Rtn Obs Rev Mcar Nonmgd Cr</v>
          </cell>
          <cell r="D3817" t="str">
            <v>IPRnObsRNm</v>
          </cell>
          <cell r="E3817">
            <v>41149</v>
          </cell>
          <cell r="F3817" t="str">
            <v>I</v>
          </cell>
          <cell r="G3817" t="str">
            <v>R</v>
          </cell>
          <cell r="H3817" t="str">
            <v>N</v>
          </cell>
          <cell r="I3817" t="str">
            <v>NI</v>
          </cell>
          <cell r="J3817">
            <v>0</v>
          </cell>
          <cell r="K3817" t="str">
            <v>Invalid Account</v>
          </cell>
          <cell r="L3817" t="str">
            <v>Outpatient Revenue</v>
          </cell>
          <cell r="M3817" t="str">
            <v xml:space="preserve"> </v>
          </cell>
          <cell r="N3817">
            <v>0</v>
          </cell>
          <cell r="O3817" t="str">
            <v xml:space="preserve"> </v>
          </cell>
          <cell r="P3817">
            <v>0</v>
          </cell>
          <cell r="Q3817">
            <v>0</v>
          </cell>
          <cell r="R3817" t="str">
            <v xml:space="preserve"> </v>
          </cell>
          <cell r="S3817" t="str">
            <v xml:space="preserve"> </v>
          </cell>
        </row>
        <row r="3818">
          <cell r="B3818">
            <v>421575</v>
          </cell>
          <cell r="C3818" t="str">
            <v>IP Rtn Obs Rev Mcar Nonmgd Cr</v>
          </cell>
          <cell r="D3818" t="str">
            <v>IPRnObsRNm</v>
          </cell>
          <cell r="E3818">
            <v>367</v>
          </cell>
          <cell r="F3818" t="str">
            <v>A</v>
          </cell>
          <cell r="G3818" t="str">
            <v>R</v>
          </cell>
          <cell r="H3818" t="str">
            <v>N</v>
          </cell>
          <cell r="I3818" t="str">
            <v>NI</v>
          </cell>
          <cell r="J3818">
            <v>0</v>
          </cell>
          <cell r="K3818" t="str">
            <v>Invalid Account</v>
          </cell>
          <cell r="L3818" t="str">
            <v>Outpatient Revenue</v>
          </cell>
          <cell r="M3818" t="str">
            <v xml:space="preserve"> </v>
          </cell>
          <cell r="N3818">
            <v>0</v>
          </cell>
          <cell r="O3818" t="str">
            <v xml:space="preserve"> </v>
          </cell>
          <cell r="P3818">
            <v>0</v>
          </cell>
          <cell r="Q3818">
            <v>0</v>
          </cell>
          <cell r="R3818" t="str">
            <v xml:space="preserve"> </v>
          </cell>
          <cell r="S3818" t="str">
            <v xml:space="preserve"> </v>
          </cell>
        </row>
        <row r="3819">
          <cell r="B3819">
            <v>421580</v>
          </cell>
          <cell r="C3819" t="str">
            <v>IP Rtn Obs Rev Mcaid Mgd Car</v>
          </cell>
          <cell r="D3819" t="str">
            <v>IPRnObsRMa</v>
          </cell>
          <cell r="E3819">
            <v>41149</v>
          </cell>
          <cell r="F3819" t="str">
            <v>I</v>
          </cell>
          <cell r="G3819" t="str">
            <v>R</v>
          </cell>
          <cell r="H3819" t="str">
            <v>N</v>
          </cell>
          <cell r="I3819" t="str">
            <v>NI</v>
          </cell>
          <cell r="J3819">
            <v>0</v>
          </cell>
          <cell r="K3819" t="str">
            <v>Invalid Account</v>
          </cell>
          <cell r="L3819" t="str">
            <v>Outpatient Revenue</v>
          </cell>
          <cell r="M3819" t="str">
            <v xml:space="preserve"> </v>
          </cell>
          <cell r="N3819">
            <v>0</v>
          </cell>
          <cell r="O3819" t="str">
            <v xml:space="preserve"> </v>
          </cell>
          <cell r="P3819">
            <v>0</v>
          </cell>
          <cell r="Q3819">
            <v>0</v>
          </cell>
          <cell r="R3819" t="str">
            <v xml:space="preserve"> </v>
          </cell>
          <cell r="S3819" t="str">
            <v xml:space="preserve"> </v>
          </cell>
        </row>
        <row r="3820">
          <cell r="B3820">
            <v>421580</v>
          </cell>
          <cell r="C3820" t="str">
            <v>IP Rtn Obs Rev Mcaid Mgd Car</v>
          </cell>
          <cell r="D3820" t="str">
            <v>IPRnObsRMa</v>
          </cell>
          <cell r="E3820">
            <v>367</v>
          </cell>
          <cell r="F3820" t="str">
            <v>A</v>
          </cell>
          <cell r="G3820" t="str">
            <v>R</v>
          </cell>
          <cell r="H3820" t="str">
            <v>N</v>
          </cell>
          <cell r="I3820" t="str">
            <v>NI</v>
          </cell>
          <cell r="J3820">
            <v>0</v>
          </cell>
          <cell r="K3820" t="str">
            <v>Invalid Account</v>
          </cell>
          <cell r="L3820" t="str">
            <v>Outpatient Revenue</v>
          </cell>
          <cell r="M3820" t="str">
            <v xml:space="preserve"> </v>
          </cell>
          <cell r="N3820">
            <v>0</v>
          </cell>
          <cell r="O3820" t="str">
            <v xml:space="preserve"> </v>
          </cell>
          <cell r="P3820">
            <v>0</v>
          </cell>
          <cell r="Q3820">
            <v>0</v>
          </cell>
          <cell r="R3820" t="str">
            <v xml:space="preserve"> </v>
          </cell>
          <cell r="S3820" t="str">
            <v xml:space="preserve"> </v>
          </cell>
        </row>
        <row r="3821">
          <cell r="B3821">
            <v>421585</v>
          </cell>
          <cell r="C3821" t="str">
            <v>IP Rtn Obs Rev Mcaid Nonmgd Cr</v>
          </cell>
          <cell r="D3821" t="str">
            <v>IPRnObsRMd</v>
          </cell>
          <cell r="E3821">
            <v>41149</v>
          </cell>
          <cell r="F3821" t="str">
            <v>I</v>
          </cell>
          <cell r="G3821" t="str">
            <v>R</v>
          </cell>
          <cell r="H3821" t="str">
            <v>N</v>
          </cell>
          <cell r="I3821" t="str">
            <v>NI</v>
          </cell>
          <cell r="J3821">
            <v>0</v>
          </cell>
          <cell r="K3821" t="str">
            <v>Invalid Account</v>
          </cell>
          <cell r="L3821" t="str">
            <v>Outpatient Revenue</v>
          </cell>
          <cell r="M3821" t="str">
            <v xml:space="preserve"> </v>
          </cell>
          <cell r="N3821">
            <v>0</v>
          </cell>
          <cell r="O3821" t="str">
            <v xml:space="preserve"> </v>
          </cell>
          <cell r="P3821">
            <v>0</v>
          </cell>
          <cell r="Q3821">
            <v>0</v>
          </cell>
          <cell r="R3821" t="str">
            <v xml:space="preserve"> </v>
          </cell>
          <cell r="S3821" t="str">
            <v xml:space="preserve"> </v>
          </cell>
        </row>
        <row r="3822">
          <cell r="B3822">
            <v>421585</v>
          </cell>
          <cell r="C3822" t="str">
            <v>IP Rtn Obs Rev Mcaid Nonmgd Cr</v>
          </cell>
          <cell r="D3822" t="str">
            <v>IPRnObsRMd</v>
          </cell>
          <cell r="E3822">
            <v>367</v>
          </cell>
          <cell r="F3822" t="str">
            <v>A</v>
          </cell>
          <cell r="G3822" t="str">
            <v>R</v>
          </cell>
          <cell r="H3822" t="str">
            <v>N</v>
          </cell>
          <cell r="I3822" t="str">
            <v>NI</v>
          </cell>
          <cell r="J3822">
            <v>0</v>
          </cell>
          <cell r="K3822" t="str">
            <v>Invalid Account</v>
          </cell>
          <cell r="L3822" t="str">
            <v>Outpatient Revenue</v>
          </cell>
          <cell r="M3822" t="str">
            <v xml:space="preserve"> </v>
          </cell>
          <cell r="N3822">
            <v>0</v>
          </cell>
          <cell r="O3822" t="str">
            <v xml:space="preserve"> </v>
          </cell>
          <cell r="P3822">
            <v>0</v>
          </cell>
          <cell r="Q3822">
            <v>0</v>
          </cell>
          <cell r="R3822" t="str">
            <v xml:space="preserve"> </v>
          </cell>
          <cell r="S3822" t="str">
            <v xml:space="preserve"> </v>
          </cell>
        </row>
        <row r="3823">
          <cell r="B3823">
            <v>421590</v>
          </cell>
          <cell r="C3823" t="str">
            <v>IP Rtn Obs Rev Bl Crss Mgd Car</v>
          </cell>
          <cell r="D3823" t="str">
            <v>IPRnObsRBm</v>
          </cell>
          <cell r="E3823">
            <v>41149</v>
          </cell>
          <cell r="F3823" t="str">
            <v>I</v>
          </cell>
          <cell r="G3823" t="str">
            <v>R</v>
          </cell>
          <cell r="H3823" t="str">
            <v>N</v>
          </cell>
          <cell r="I3823" t="str">
            <v>NI</v>
          </cell>
          <cell r="J3823">
            <v>0</v>
          </cell>
          <cell r="K3823" t="str">
            <v>Invalid Account</v>
          </cell>
          <cell r="L3823" t="str">
            <v>Outpatient Revenue</v>
          </cell>
          <cell r="M3823" t="str">
            <v xml:space="preserve"> </v>
          </cell>
          <cell r="N3823">
            <v>0</v>
          </cell>
          <cell r="O3823" t="str">
            <v xml:space="preserve"> </v>
          </cell>
          <cell r="P3823">
            <v>0</v>
          </cell>
          <cell r="Q3823">
            <v>0</v>
          </cell>
          <cell r="R3823" t="str">
            <v xml:space="preserve"> </v>
          </cell>
          <cell r="S3823" t="str">
            <v xml:space="preserve"> </v>
          </cell>
        </row>
        <row r="3824">
          <cell r="B3824">
            <v>421590</v>
          </cell>
          <cell r="C3824" t="str">
            <v>IP Rtn Obs Rev Bl Crss Mgd Car</v>
          </cell>
          <cell r="D3824" t="str">
            <v>IPRnObsRBm</v>
          </cell>
          <cell r="E3824">
            <v>367</v>
          </cell>
          <cell r="F3824" t="str">
            <v>A</v>
          </cell>
          <cell r="G3824" t="str">
            <v>R</v>
          </cell>
          <cell r="H3824" t="str">
            <v>N</v>
          </cell>
          <cell r="I3824" t="str">
            <v>NI</v>
          </cell>
          <cell r="J3824">
            <v>0</v>
          </cell>
          <cell r="K3824" t="str">
            <v>Invalid Account</v>
          </cell>
          <cell r="L3824" t="str">
            <v>Outpatient Revenue</v>
          </cell>
          <cell r="M3824" t="str">
            <v xml:space="preserve"> </v>
          </cell>
          <cell r="N3824">
            <v>0</v>
          </cell>
          <cell r="O3824" t="str">
            <v xml:space="preserve"> </v>
          </cell>
          <cell r="P3824">
            <v>0</v>
          </cell>
          <cell r="Q3824">
            <v>0</v>
          </cell>
          <cell r="R3824" t="str">
            <v xml:space="preserve"> </v>
          </cell>
          <cell r="S3824" t="str">
            <v xml:space="preserve"> </v>
          </cell>
        </row>
        <row r="3825">
          <cell r="B3825">
            <v>421595</v>
          </cell>
          <cell r="C3825" t="str">
            <v>IP Rtn Obs Rev Bl Cr Nonmgd Cr</v>
          </cell>
          <cell r="D3825" t="str">
            <v>IPRnObsRBn</v>
          </cell>
          <cell r="E3825">
            <v>41149</v>
          </cell>
          <cell r="F3825" t="str">
            <v>I</v>
          </cell>
          <cell r="G3825" t="str">
            <v>R</v>
          </cell>
          <cell r="H3825" t="str">
            <v>N</v>
          </cell>
          <cell r="I3825" t="str">
            <v>NI</v>
          </cell>
          <cell r="J3825">
            <v>0</v>
          </cell>
          <cell r="K3825" t="str">
            <v>Invalid Account</v>
          </cell>
          <cell r="L3825" t="str">
            <v>Outpatient Revenue</v>
          </cell>
          <cell r="M3825" t="str">
            <v xml:space="preserve"> </v>
          </cell>
          <cell r="N3825">
            <v>0</v>
          </cell>
          <cell r="O3825" t="str">
            <v xml:space="preserve"> </v>
          </cell>
          <cell r="P3825">
            <v>0</v>
          </cell>
          <cell r="Q3825">
            <v>0</v>
          </cell>
          <cell r="R3825" t="str">
            <v xml:space="preserve"> </v>
          </cell>
          <cell r="S3825" t="str">
            <v xml:space="preserve"> </v>
          </cell>
        </row>
        <row r="3826">
          <cell r="B3826">
            <v>421595</v>
          </cell>
          <cell r="C3826" t="str">
            <v>IP Rtn Obs Rev Bl Cr Nonmgd Cr</v>
          </cell>
          <cell r="D3826" t="str">
            <v>IPRnObsRBn</v>
          </cell>
          <cell r="E3826">
            <v>367</v>
          </cell>
          <cell r="F3826" t="str">
            <v>A</v>
          </cell>
          <cell r="G3826" t="str">
            <v>R</v>
          </cell>
          <cell r="H3826" t="str">
            <v>N</v>
          </cell>
          <cell r="I3826" t="str">
            <v>NI</v>
          </cell>
          <cell r="J3826">
            <v>0</v>
          </cell>
          <cell r="K3826" t="str">
            <v>Invalid Account</v>
          </cell>
          <cell r="L3826" t="str">
            <v>Outpatient Revenue</v>
          </cell>
          <cell r="M3826" t="str">
            <v xml:space="preserve"> </v>
          </cell>
          <cell r="N3826">
            <v>0</v>
          </cell>
          <cell r="O3826" t="str">
            <v xml:space="preserve"> </v>
          </cell>
          <cell r="P3826">
            <v>0</v>
          </cell>
          <cell r="Q3826">
            <v>0</v>
          </cell>
          <cell r="R3826" t="str">
            <v xml:space="preserve"> </v>
          </cell>
          <cell r="S3826" t="str">
            <v xml:space="preserve"> </v>
          </cell>
        </row>
        <row r="3827">
          <cell r="B3827">
            <v>421600</v>
          </cell>
          <cell r="C3827" t="str">
            <v>IPRtnObsRevMcareTraditionalCr</v>
          </cell>
          <cell r="D3827" t="str">
            <v>IPRnObRvMT</v>
          </cell>
          <cell r="E3827">
            <v>41150</v>
          </cell>
          <cell r="F3827" t="str">
            <v>A</v>
          </cell>
          <cell r="G3827" t="str">
            <v>R</v>
          </cell>
          <cell r="H3827" t="str">
            <v>N</v>
          </cell>
          <cell r="I3827" t="str">
            <v>NI</v>
          </cell>
          <cell r="J3827">
            <v>0</v>
          </cell>
          <cell r="K3827" t="str">
            <v>Invalid Account</v>
          </cell>
          <cell r="L3827" t="str">
            <v>Outpatient Revenue</v>
          </cell>
          <cell r="M3827" t="str">
            <v xml:space="preserve"> </v>
          </cell>
          <cell r="N3827">
            <v>0</v>
          </cell>
          <cell r="O3827" t="str">
            <v xml:space="preserve"> </v>
          </cell>
          <cell r="P3827">
            <v>0</v>
          </cell>
          <cell r="Q3827">
            <v>0</v>
          </cell>
          <cell r="R3827" t="str">
            <v xml:space="preserve"> </v>
          </cell>
          <cell r="S3827" t="str">
            <v xml:space="preserve"> </v>
          </cell>
        </row>
        <row r="3828">
          <cell r="B3828">
            <v>421600</v>
          </cell>
          <cell r="C3828" t="str">
            <v>IP Rtn Obs Rev HMO PPO</v>
          </cell>
          <cell r="D3828" t="str">
            <v>IPRnObsRHm</v>
          </cell>
          <cell r="E3828">
            <v>41149</v>
          </cell>
          <cell r="F3828" t="str">
            <v>I</v>
          </cell>
          <cell r="G3828" t="str">
            <v>R</v>
          </cell>
          <cell r="H3828" t="str">
            <v>N</v>
          </cell>
          <cell r="I3828" t="str">
            <v>NI</v>
          </cell>
          <cell r="J3828">
            <v>0</v>
          </cell>
          <cell r="K3828" t="str">
            <v>Invalid Account</v>
          </cell>
          <cell r="L3828" t="str">
            <v>Outpatient Revenue</v>
          </cell>
          <cell r="M3828" t="str">
            <v xml:space="preserve"> </v>
          </cell>
          <cell r="N3828">
            <v>0</v>
          </cell>
          <cell r="O3828" t="str">
            <v xml:space="preserve"> </v>
          </cell>
          <cell r="P3828">
            <v>0</v>
          </cell>
          <cell r="Q3828">
            <v>0</v>
          </cell>
          <cell r="R3828" t="str">
            <v xml:space="preserve"> </v>
          </cell>
          <cell r="S3828" t="str">
            <v xml:space="preserve"> </v>
          </cell>
        </row>
        <row r="3829">
          <cell r="B3829">
            <v>421600</v>
          </cell>
          <cell r="C3829" t="str">
            <v>IP Rtn Obs Rev HMO PPO</v>
          </cell>
          <cell r="D3829" t="str">
            <v>IPRnObsRHm</v>
          </cell>
          <cell r="E3829">
            <v>367</v>
          </cell>
          <cell r="F3829" t="str">
            <v>A</v>
          </cell>
          <cell r="G3829" t="str">
            <v>R</v>
          </cell>
          <cell r="H3829" t="str">
            <v>N</v>
          </cell>
          <cell r="I3829" t="str">
            <v>NI</v>
          </cell>
          <cell r="J3829">
            <v>0</v>
          </cell>
          <cell r="K3829" t="str">
            <v>Invalid Account</v>
          </cell>
          <cell r="L3829" t="str">
            <v>Outpatient Revenue</v>
          </cell>
          <cell r="M3829" t="str">
            <v xml:space="preserve"> </v>
          </cell>
          <cell r="N3829">
            <v>0</v>
          </cell>
          <cell r="O3829" t="str">
            <v xml:space="preserve"> </v>
          </cell>
          <cell r="P3829">
            <v>0</v>
          </cell>
          <cell r="Q3829">
            <v>0</v>
          </cell>
          <cell r="R3829" t="str">
            <v xml:space="preserve"> </v>
          </cell>
          <cell r="S3829" t="str">
            <v xml:space="preserve"> </v>
          </cell>
        </row>
        <row r="3830">
          <cell r="B3830">
            <v>421605</v>
          </cell>
          <cell r="C3830" t="str">
            <v>IPRtnObsRevMcareManagedCr</v>
          </cell>
          <cell r="D3830" t="str">
            <v>IPRnObRMM</v>
          </cell>
          <cell r="E3830">
            <v>41150</v>
          </cell>
          <cell r="F3830" t="str">
            <v>A</v>
          </cell>
          <cell r="G3830" t="str">
            <v>R</v>
          </cell>
          <cell r="H3830" t="str">
            <v>N</v>
          </cell>
          <cell r="I3830" t="str">
            <v>NI</v>
          </cell>
          <cell r="J3830">
            <v>0</v>
          </cell>
          <cell r="K3830">
            <v>0</v>
          </cell>
          <cell r="L3830" t="str">
            <v>Outpatient Revenue</v>
          </cell>
          <cell r="M3830" t="str">
            <v xml:space="preserve"> </v>
          </cell>
          <cell r="N3830">
            <v>0</v>
          </cell>
          <cell r="O3830" t="str">
            <v xml:space="preserve"> </v>
          </cell>
          <cell r="P3830">
            <v>0</v>
          </cell>
          <cell r="Q3830">
            <v>0</v>
          </cell>
          <cell r="R3830" t="str">
            <v xml:space="preserve"> </v>
          </cell>
          <cell r="S3830" t="str">
            <v xml:space="preserve"> </v>
          </cell>
        </row>
        <row r="3831">
          <cell r="B3831">
            <v>421605</v>
          </cell>
          <cell r="C3831" t="str">
            <v>IP Rtn Obs Rev Commercial</v>
          </cell>
          <cell r="D3831" t="str">
            <v>IPRnObsRCo</v>
          </cell>
          <cell r="E3831">
            <v>41149</v>
          </cell>
          <cell r="F3831" t="str">
            <v>I</v>
          </cell>
          <cell r="G3831" t="str">
            <v>R</v>
          </cell>
          <cell r="H3831" t="str">
            <v>N</v>
          </cell>
          <cell r="I3831" t="str">
            <v>NI</v>
          </cell>
          <cell r="J3831">
            <v>0</v>
          </cell>
          <cell r="K3831">
            <v>0</v>
          </cell>
          <cell r="L3831" t="str">
            <v>Outpatient Revenue</v>
          </cell>
          <cell r="M3831" t="str">
            <v xml:space="preserve"> </v>
          </cell>
          <cell r="N3831">
            <v>0</v>
          </cell>
          <cell r="O3831" t="str">
            <v xml:space="preserve"> </v>
          </cell>
          <cell r="P3831">
            <v>0</v>
          </cell>
          <cell r="Q3831">
            <v>0</v>
          </cell>
          <cell r="R3831" t="str">
            <v xml:space="preserve"> </v>
          </cell>
          <cell r="S3831" t="str">
            <v xml:space="preserve"> </v>
          </cell>
        </row>
        <row r="3832">
          <cell r="B3832">
            <v>421605</v>
          </cell>
          <cell r="C3832" t="str">
            <v>IP Rtn Obs Rev Commercial</v>
          </cell>
          <cell r="D3832" t="str">
            <v>IPRnObsRCo</v>
          </cell>
          <cell r="E3832">
            <v>367</v>
          </cell>
          <cell r="F3832" t="str">
            <v>A</v>
          </cell>
          <cell r="G3832" t="str">
            <v>R</v>
          </cell>
          <cell r="H3832" t="str">
            <v>N</v>
          </cell>
          <cell r="I3832" t="str">
            <v>NI</v>
          </cell>
          <cell r="J3832">
            <v>0</v>
          </cell>
          <cell r="K3832">
            <v>0</v>
          </cell>
          <cell r="L3832" t="str">
            <v>Outpatient Revenue</v>
          </cell>
          <cell r="M3832" t="str">
            <v xml:space="preserve"> </v>
          </cell>
          <cell r="N3832">
            <v>0</v>
          </cell>
          <cell r="O3832" t="str">
            <v xml:space="preserve"> </v>
          </cell>
          <cell r="P3832">
            <v>0</v>
          </cell>
          <cell r="Q3832">
            <v>0</v>
          </cell>
          <cell r="R3832" t="str">
            <v xml:space="preserve"> </v>
          </cell>
          <cell r="S3832" t="str">
            <v xml:space="preserve"> </v>
          </cell>
        </row>
        <row r="3833">
          <cell r="B3833">
            <v>421610</v>
          </cell>
          <cell r="C3833" t="str">
            <v>IPRtnObsRevMcaidTraditionalCr</v>
          </cell>
          <cell r="D3833" t="str">
            <v>IPRnObsRMT</v>
          </cell>
          <cell r="E3833">
            <v>41150</v>
          </cell>
          <cell r="F3833" t="str">
            <v>A</v>
          </cell>
          <cell r="G3833" t="str">
            <v>R</v>
          </cell>
          <cell r="H3833" t="str">
            <v>N</v>
          </cell>
          <cell r="I3833" t="str">
            <v>NI</v>
          </cell>
          <cell r="J3833">
            <v>0</v>
          </cell>
          <cell r="K3833">
            <v>0</v>
          </cell>
          <cell r="L3833" t="str">
            <v>Outpatient Revenue</v>
          </cell>
          <cell r="M3833" t="str">
            <v xml:space="preserve"> </v>
          </cell>
          <cell r="N3833">
            <v>0</v>
          </cell>
          <cell r="O3833" t="str">
            <v xml:space="preserve"> </v>
          </cell>
          <cell r="P3833">
            <v>0</v>
          </cell>
          <cell r="Q3833">
            <v>0</v>
          </cell>
          <cell r="R3833" t="str">
            <v xml:space="preserve"> </v>
          </cell>
          <cell r="S3833" t="str">
            <v xml:space="preserve"> </v>
          </cell>
        </row>
        <row r="3834">
          <cell r="B3834">
            <v>421610</v>
          </cell>
          <cell r="C3834" t="str">
            <v>IP Rtn Obs Rev Self Pay</v>
          </cell>
          <cell r="D3834" t="str">
            <v>IPRnObsRSp</v>
          </cell>
          <cell r="E3834">
            <v>41149</v>
          </cell>
          <cell r="F3834" t="str">
            <v>I</v>
          </cell>
          <cell r="G3834" t="str">
            <v>R</v>
          </cell>
          <cell r="H3834" t="str">
            <v>N</v>
          </cell>
          <cell r="I3834" t="str">
            <v>NI</v>
          </cell>
          <cell r="J3834">
            <v>0</v>
          </cell>
          <cell r="K3834">
            <v>0</v>
          </cell>
          <cell r="L3834" t="str">
            <v>Outpatient Revenue</v>
          </cell>
          <cell r="M3834" t="str">
            <v xml:space="preserve"> </v>
          </cell>
          <cell r="N3834">
            <v>0</v>
          </cell>
          <cell r="O3834" t="str">
            <v xml:space="preserve"> </v>
          </cell>
          <cell r="P3834">
            <v>0</v>
          </cell>
          <cell r="Q3834">
            <v>0</v>
          </cell>
          <cell r="R3834" t="str">
            <v xml:space="preserve"> </v>
          </cell>
          <cell r="S3834" t="str">
            <v xml:space="preserve"> </v>
          </cell>
        </row>
        <row r="3835">
          <cell r="B3835">
            <v>421610</v>
          </cell>
          <cell r="C3835" t="str">
            <v>IP Rtn Obs Rev Self Pay</v>
          </cell>
          <cell r="D3835" t="str">
            <v>IPRnObsRSp</v>
          </cell>
          <cell r="E3835">
            <v>367</v>
          </cell>
          <cell r="F3835" t="str">
            <v>A</v>
          </cell>
          <cell r="G3835" t="str">
            <v>R</v>
          </cell>
          <cell r="H3835" t="str">
            <v>N</v>
          </cell>
          <cell r="I3835" t="str">
            <v>NI</v>
          </cell>
          <cell r="J3835">
            <v>0</v>
          </cell>
          <cell r="K3835">
            <v>0</v>
          </cell>
          <cell r="L3835" t="str">
            <v>Outpatient Revenue</v>
          </cell>
          <cell r="M3835" t="str">
            <v xml:space="preserve"> </v>
          </cell>
          <cell r="N3835">
            <v>0</v>
          </cell>
          <cell r="O3835" t="str">
            <v xml:space="preserve"> </v>
          </cell>
          <cell r="P3835">
            <v>0</v>
          </cell>
          <cell r="Q3835">
            <v>0</v>
          </cell>
          <cell r="R3835" t="str">
            <v xml:space="preserve"> </v>
          </cell>
          <cell r="S3835" t="str">
            <v xml:space="preserve"> </v>
          </cell>
        </row>
        <row r="3836">
          <cell r="B3836">
            <v>421615</v>
          </cell>
          <cell r="C3836" t="str">
            <v>IPRtnObsRevMcaidManagedCr</v>
          </cell>
          <cell r="D3836" t="str">
            <v>IPRnObRMdM</v>
          </cell>
          <cell r="E3836">
            <v>41150</v>
          </cell>
          <cell r="F3836" t="str">
            <v>A</v>
          </cell>
          <cell r="G3836" t="str">
            <v>R</v>
          </cell>
          <cell r="H3836" t="str">
            <v>N</v>
          </cell>
          <cell r="I3836" t="str">
            <v>NI</v>
          </cell>
          <cell r="J3836">
            <v>0</v>
          </cell>
          <cell r="K3836">
            <v>0</v>
          </cell>
          <cell r="L3836" t="str">
            <v>Outpatient Revenue</v>
          </cell>
          <cell r="M3836" t="str">
            <v xml:space="preserve"> </v>
          </cell>
          <cell r="N3836">
            <v>0</v>
          </cell>
          <cell r="O3836" t="str">
            <v xml:space="preserve"> </v>
          </cell>
          <cell r="P3836">
            <v>0</v>
          </cell>
          <cell r="Q3836">
            <v>0</v>
          </cell>
          <cell r="R3836" t="str">
            <v xml:space="preserve"> </v>
          </cell>
          <cell r="S3836" t="str">
            <v xml:space="preserve"> </v>
          </cell>
        </row>
        <row r="3837">
          <cell r="B3837">
            <v>421615</v>
          </cell>
          <cell r="C3837" t="str">
            <v>IP Rtn Obs Rev Domestic</v>
          </cell>
          <cell r="D3837" t="str">
            <v>IPRnObsRDo</v>
          </cell>
          <cell r="E3837">
            <v>41149</v>
          </cell>
          <cell r="F3837" t="str">
            <v>I</v>
          </cell>
          <cell r="G3837" t="str">
            <v>R</v>
          </cell>
          <cell r="H3837" t="str">
            <v>N</v>
          </cell>
          <cell r="I3837" t="str">
            <v>NI</v>
          </cell>
          <cell r="J3837">
            <v>0</v>
          </cell>
          <cell r="K3837">
            <v>0</v>
          </cell>
          <cell r="L3837" t="str">
            <v>Outpatient Revenue</v>
          </cell>
          <cell r="M3837" t="str">
            <v xml:space="preserve"> </v>
          </cell>
          <cell r="N3837">
            <v>0</v>
          </cell>
          <cell r="O3837" t="str">
            <v xml:space="preserve"> </v>
          </cell>
          <cell r="P3837">
            <v>0</v>
          </cell>
          <cell r="Q3837">
            <v>0</v>
          </cell>
          <cell r="R3837" t="str">
            <v xml:space="preserve"> </v>
          </cell>
          <cell r="S3837" t="str">
            <v xml:space="preserve"> </v>
          </cell>
        </row>
        <row r="3838">
          <cell r="B3838">
            <v>421615</v>
          </cell>
          <cell r="C3838" t="str">
            <v>IP Rtn Obs Rev Domestic</v>
          </cell>
          <cell r="D3838" t="str">
            <v>IPRnObsRDo</v>
          </cell>
          <cell r="E3838">
            <v>367</v>
          </cell>
          <cell r="F3838" t="str">
            <v>A</v>
          </cell>
          <cell r="G3838" t="str">
            <v>R</v>
          </cell>
          <cell r="H3838" t="str">
            <v>N</v>
          </cell>
          <cell r="I3838" t="str">
            <v>NI</v>
          </cell>
          <cell r="J3838">
            <v>0</v>
          </cell>
          <cell r="K3838">
            <v>0</v>
          </cell>
          <cell r="L3838" t="str">
            <v>Outpatient Revenue</v>
          </cell>
          <cell r="M3838" t="str">
            <v xml:space="preserve"> </v>
          </cell>
          <cell r="N3838">
            <v>0</v>
          </cell>
          <cell r="O3838" t="str">
            <v xml:space="preserve"> </v>
          </cell>
          <cell r="P3838">
            <v>0</v>
          </cell>
          <cell r="Q3838">
            <v>0</v>
          </cell>
          <cell r="R3838" t="str">
            <v xml:space="preserve"> </v>
          </cell>
          <cell r="S3838" t="str">
            <v xml:space="preserve"> </v>
          </cell>
        </row>
        <row r="3839">
          <cell r="B3839">
            <v>421620</v>
          </cell>
          <cell r="C3839" t="str">
            <v>IPRtnObsRevHMOPPO</v>
          </cell>
          <cell r="D3839" t="str">
            <v>IPRnObRHP</v>
          </cell>
          <cell r="E3839">
            <v>41150</v>
          </cell>
          <cell r="F3839" t="str">
            <v>A</v>
          </cell>
          <cell r="G3839" t="str">
            <v>R</v>
          </cell>
          <cell r="H3839" t="str">
            <v>N</v>
          </cell>
          <cell r="I3839" t="str">
            <v>NI</v>
          </cell>
          <cell r="J3839">
            <v>0</v>
          </cell>
          <cell r="K3839">
            <v>0</v>
          </cell>
          <cell r="L3839" t="str">
            <v>Outpatient Revenue</v>
          </cell>
          <cell r="M3839" t="str">
            <v xml:space="preserve"> </v>
          </cell>
          <cell r="N3839">
            <v>0</v>
          </cell>
          <cell r="O3839" t="str">
            <v xml:space="preserve"> </v>
          </cell>
          <cell r="P3839">
            <v>0</v>
          </cell>
          <cell r="Q3839">
            <v>0</v>
          </cell>
          <cell r="R3839" t="str">
            <v xml:space="preserve"> </v>
          </cell>
          <cell r="S3839" t="str">
            <v xml:space="preserve"> </v>
          </cell>
        </row>
        <row r="3840">
          <cell r="B3840">
            <v>421620</v>
          </cell>
          <cell r="C3840" t="str">
            <v>IP Rtn Obs Rev Other</v>
          </cell>
          <cell r="D3840" t="str">
            <v>IPRnObsROt</v>
          </cell>
          <cell r="E3840">
            <v>41149</v>
          </cell>
          <cell r="F3840" t="str">
            <v>I</v>
          </cell>
          <cell r="G3840" t="str">
            <v>R</v>
          </cell>
          <cell r="H3840" t="str">
            <v>N</v>
          </cell>
          <cell r="I3840" t="str">
            <v>NI</v>
          </cell>
          <cell r="J3840">
            <v>0</v>
          </cell>
          <cell r="K3840">
            <v>0</v>
          </cell>
          <cell r="L3840" t="str">
            <v>Outpatient Revenue</v>
          </cell>
          <cell r="M3840" t="str">
            <v xml:space="preserve"> </v>
          </cell>
          <cell r="N3840">
            <v>0</v>
          </cell>
          <cell r="O3840" t="str">
            <v xml:space="preserve"> </v>
          </cell>
          <cell r="P3840">
            <v>0</v>
          </cell>
          <cell r="Q3840">
            <v>0</v>
          </cell>
          <cell r="R3840" t="str">
            <v xml:space="preserve"> </v>
          </cell>
          <cell r="S3840" t="str">
            <v xml:space="preserve"> </v>
          </cell>
        </row>
        <row r="3841">
          <cell r="B3841">
            <v>421620</v>
          </cell>
          <cell r="C3841" t="str">
            <v>IP Rtn Obs Rev Other</v>
          </cell>
          <cell r="D3841" t="str">
            <v>IPRnObsROt</v>
          </cell>
          <cell r="E3841">
            <v>367</v>
          </cell>
          <cell r="F3841" t="str">
            <v>A</v>
          </cell>
          <cell r="G3841" t="str">
            <v>R</v>
          </cell>
          <cell r="H3841" t="str">
            <v>N</v>
          </cell>
          <cell r="I3841" t="str">
            <v>NI</v>
          </cell>
          <cell r="J3841">
            <v>0</v>
          </cell>
          <cell r="K3841">
            <v>0</v>
          </cell>
          <cell r="L3841" t="str">
            <v>Outpatient Revenue</v>
          </cell>
          <cell r="M3841" t="str">
            <v xml:space="preserve"> </v>
          </cell>
          <cell r="N3841">
            <v>0</v>
          </cell>
          <cell r="O3841" t="str">
            <v xml:space="preserve"> </v>
          </cell>
          <cell r="P3841">
            <v>0</v>
          </cell>
          <cell r="Q3841">
            <v>0</v>
          </cell>
          <cell r="R3841" t="str">
            <v xml:space="preserve"> </v>
          </cell>
          <cell r="S3841" t="str">
            <v xml:space="preserve"> </v>
          </cell>
        </row>
        <row r="3842">
          <cell r="B3842">
            <v>421625</v>
          </cell>
          <cell r="C3842" t="str">
            <v>IPRtnObsRevBlCrssTraditionalCr</v>
          </cell>
          <cell r="D3842" t="str">
            <v>IPRnObRBcT</v>
          </cell>
          <cell r="E3842">
            <v>367</v>
          </cell>
          <cell r="F3842" t="str">
            <v>A</v>
          </cell>
          <cell r="G3842" t="str">
            <v>R</v>
          </cell>
          <cell r="H3842" t="str">
            <v>N</v>
          </cell>
          <cell r="I3842" t="str">
            <v>NI</v>
          </cell>
          <cell r="J3842">
            <v>0</v>
          </cell>
          <cell r="K3842">
            <v>0</v>
          </cell>
          <cell r="L3842" t="str">
            <v xml:space="preserve"> </v>
          </cell>
          <cell r="M3842" t="str">
            <v xml:space="preserve"> </v>
          </cell>
          <cell r="N3842">
            <v>0</v>
          </cell>
          <cell r="O3842" t="str">
            <v xml:space="preserve"> </v>
          </cell>
          <cell r="P3842">
            <v>0</v>
          </cell>
          <cell r="Q3842">
            <v>0</v>
          </cell>
          <cell r="R3842" t="str">
            <v xml:space="preserve"> </v>
          </cell>
          <cell r="S3842" t="str">
            <v xml:space="preserve"> </v>
          </cell>
        </row>
        <row r="3843">
          <cell r="B3843">
            <v>421630</v>
          </cell>
          <cell r="C3843" t="str">
            <v>IPRtnObsRevBlCrHMO</v>
          </cell>
          <cell r="D3843" t="str">
            <v>IPRbObRBcH</v>
          </cell>
          <cell r="E3843">
            <v>367</v>
          </cell>
          <cell r="F3843" t="str">
            <v>A</v>
          </cell>
          <cell r="G3843" t="str">
            <v>R</v>
          </cell>
          <cell r="H3843" t="str">
            <v>N</v>
          </cell>
          <cell r="I3843" t="str">
            <v>NI</v>
          </cell>
          <cell r="J3843">
            <v>0</v>
          </cell>
          <cell r="K3843">
            <v>0</v>
          </cell>
          <cell r="L3843" t="str">
            <v xml:space="preserve"> </v>
          </cell>
          <cell r="M3843" t="str">
            <v xml:space="preserve"> </v>
          </cell>
          <cell r="N3843">
            <v>0</v>
          </cell>
          <cell r="O3843" t="str">
            <v xml:space="preserve"> </v>
          </cell>
          <cell r="P3843">
            <v>0</v>
          </cell>
          <cell r="Q3843">
            <v>0</v>
          </cell>
          <cell r="R3843" t="str">
            <v xml:space="preserve"> </v>
          </cell>
          <cell r="S3843" t="str">
            <v xml:space="preserve"> </v>
          </cell>
        </row>
        <row r="3844">
          <cell r="B3844">
            <v>421631</v>
          </cell>
          <cell r="C3844" t="str">
            <v>IPRtnObsRevBlCrPPO</v>
          </cell>
          <cell r="D3844" t="str">
            <v>IPRnObRBcP</v>
          </cell>
          <cell r="E3844">
            <v>367</v>
          </cell>
          <cell r="F3844" t="str">
            <v>A</v>
          </cell>
          <cell r="G3844" t="str">
            <v>R</v>
          </cell>
          <cell r="H3844" t="str">
            <v>N</v>
          </cell>
          <cell r="I3844" t="str">
            <v>NI</v>
          </cell>
          <cell r="J3844">
            <v>0</v>
          </cell>
          <cell r="K3844">
            <v>0</v>
          </cell>
          <cell r="L3844" t="str">
            <v xml:space="preserve"> </v>
          </cell>
          <cell r="M3844" t="str">
            <v xml:space="preserve"> </v>
          </cell>
          <cell r="N3844">
            <v>0</v>
          </cell>
          <cell r="O3844" t="str">
            <v xml:space="preserve"> </v>
          </cell>
          <cell r="P3844">
            <v>0</v>
          </cell>
          <cell r="Q3844">
            <v>0</v>
          </cell>
          <cell r="R3844" t="str">
            <v xml:space="preserve"> </v>
          </cell>
          <cell r="S3844" t="str">
            <v xml:space="preserve"> </v>
          </cell>
        </row>
        <row r="3845">
          <cell r="B3845">
            <v>421635</v>
          </cell>
          <cell r="C3845" t="str">
            <v>IPRtnObsRevCommercial</v>
          </cell>
          <cell r="D3845" t="str">
            <v>IPRnObRCmr</v>
          </cell>
          <cell r="E3845">
            <v>367</v>
          </cell>
          <cell r="F3845" t="str">
            <v>A</v>
          </cell>
          <cell r="G3845" t="str">
            <v>R</v>
          </cell>
          <cell r="H3845" t="str">
            <v>N</v>
          </cell>
          <cell r="I3845" t="str">
            <v>NI</v>
          </cell>
          <cell r="J3845">
            <v>0</v>
          </cell>
          <cell r="K3845">
            <v>0</v>
          </cell>
          <cell r="L3845" t="str">
            <v xml:space="preserve"> </v>
          </cell>
          <cell r="M3845" t="str">
            <v xml:space="preserve"> </v>
          </cell>
          <cell r="N3845">
            <v>0</v>
          </cell>
          <cell r="O3845" t="str">
            <v xml:space="preserve"> </v>
          </cell>
          <cell r="P3845">
            <v>0</v>
          </cell>
          <cell r="Q3845">
            <v>0</v>
          </cell>
          <cell r="R3845" t="str">
            <v xml:space="preserve"> </v>
          </cell>
          <cell r="S3845" t="str">
            <v xml:space="preserve"> </v>
          </cell>
        </row>
        <row r="3846">
          <cell r="B3846">
            <v>421640</v>
          </cell>
          <cell r="C3846" t="str">
            <v>IPRtnObsRevSelfPay</v>
          </cell>
          <cell r="D3846" t="str">
            <v>IPRnObRSP</v>
          </cell>
          <cell r="E3846">
            <v>367</v>
          </cell>
          <cell r="F3846" t="str">
            <v>A</v>
          </cell>
          <cell r="G3846" t="str">
            <v>R</v>
          </cell>
          <cell r="H3846" t="str">
            <v>N</v>
          </cell>
          <cell r="I3846" t="str">
            <v>NI</v>
          </cell>
          <cell r="J3846">
            <v>0</v>
          </cell>
          <cell r="K3846">
            <v>0</v>
          </cell>
          <cell r="L3846" t="str">
            <v xml:space="preserve"> </v>
          </cell>
          <cell r="M3846" t="str">
            <v xml:space="preserve"> </v>
          </cell>
          <cell r="N3846">
            <v>0</v>
          </cell>
          <cell r="O3846" t="str">
            <v xml:space="preserve"> </v>
          </cell>
          <cell r="P3846">
            <v>0</v>
          </cell>
          <cell r="Q3846">
            <v>0</v>
          </cell>
          <cell r="R3846" t="str">
            <v xml:space="preserve"> </v>
          </cell>
          <cell r="S3846" t="str">
            <v xml:space="preserve"> </v>
          </cell>
        </row>
        <row r="3847">
          <cell r="B3847">
            <v>421650</v>
          </cell>
          <cell r="C3847" t="str">
            <v>IPRtnObsRevOther</v>
          </cell>
          <cell r="D3847" t="str">
            <v>IPRnObROth</v>
          </cell>
          <cell r="E3847">
            <v>367</v>
          </cell>
          <cell r="F3847" t="str">
            <v>A</v>
          </cell>
          <cell r="G3847" t="str">
            <v>R</v>
          </cell>
          <cell r="H3847" t="str">
            <v>N</v>
          </cell>
          <cell r="I3847" t="str">
            <v>NI</v>
          </cell>
          <cell r="J3847">
            <v>0</v>
          </cell>
          <cell r="K3847">
            <v>0</v>
          </cell>
          <cell r="L3847" t="str">
            <v xml:space="preserve"> </v>
          </cell>
          <cell r="M3847" t="str">
            <v xml:space="preserve"> </v>
          </cell>
          <cell r="N3847">
            <v>0</v>
          </cell>
          <cell r="O3847" t="str">
            <v xml:space="preserve"> </v>
          </cell>
          <cell r="P3847">
            <v>0</v>
          </cell>
          <cell r="Q3847">
            <v>0</v>
          </cell>
          <cell r="R3847" t="str">
            <v xml:space="preserve"> </v>
          </cell>
          <cell r="S3847" t="str">
            <v xml:space="preserve"> </v>
          </cell>
        </row>
        <row r="3848">
          <cell r="B3848">
            <v>421660</v>
          </cell>
          <cell r="C3848" t="str">
            <v>IPRtnObsRevDomestic</v>
          </cell>
          <cell r="D3848" t="str">
            <v>IPRnObRDom</v>
          </cell>
          <cell r="E3848">
            <v>367</v>
          </cell>
          <cell r="F3848" t="str">
            <v>A</v>
          </cell>
          <cell r="G3848" t="str">
            <v>R</v>
          </cell>
          <cell r="H3848" t="str">
            <v>N</v>
          </cell>
          <cell r="I3848" t="str">
            <v>NI</v>
          </cell>
          <cell r="J3848">
            <v>0</v>
          </cell>
          <cell r="K3848">
            <v>0</v>
          </cell>
          <cell r="L3848" t="str">
            <v xml:space="preserve"> </v>
          </cell>
          <cell r="M3848" t="str">
            <v xml:space="preserve"> </v>
          </cell>
          <cell r="N3848">
            <v>0</v>
          </cell>
          <cell r="O3848" t="str">
            <v xml:space="preserve"> </v>
          </cell>
          <cell r="P3848">
            <v>0</v>
          </cell>
          <cell r="Q3848">
            <v>0</v>
          </cell>
          <cell r="R3848" t="str">
            <v xml:space="preserve"> </v>
          </cell>
          <cell r="S3848" t="str">
            <v xml:space="preserve"> </v>
          </cell>
        </row>
        <row r="3849">
          <cell r="B3849">
            <v>422000</v>
          </cell>
          <cell r="C3849" t="str">
            <v>OP Supply RevMedicare Trad</v>
          </cell>
          <cell r="D3849" t="str">
            <v>OP Supply</v>
          </cell>
          <cell r="E3849">
            <v>367</v>
          </cell>
          <cell r="F3849" t="str">
            <v>A</v>
          </cell>
          <cell r="G3849" t="str">
            <v>R</v>
          </cell>
          <cell r="H3849" t="str">
            <v>N</v>
          </cell>
          <cell r="I3849" t="str">
            <v>NI</v>
          </cell>
          <cell r="J3849">
            <v>0</v>
          </cell>
          <cell r="K3849">
            <v>0</v>
          </cell>
          <cell r="L3849" t="str">
            <v>Outpatient Revenue</v>
          </cell>
          <cell r="M3849" t="str">
            <v xml:space="preserve"> </v>
          </cell>
          <cell r="N3849">
            <v>0</v>
          </cell>
          <cell r="O3849" t="str">
            <v xml:space="preserve"> </v>
          </cell>
          <cell r="P3849">
            <v>0</v>
          </cell>
          <cell r="Q3849">
            <v>0</v>
          </cell>
          <cell r="R3849" t="str">
            <v xml:space="preserve"> </v>
          </cell>
          <cell r="S3849" t="str">
            <v xml:space="preserve"> </v>
          </cell>
        </row>
        <row r="3850">
          <cell r="B3850">
            <v>422005</v>
          </cell>
          <cell r="C3850" t="str">
            <v>OP Supply RevMedicare MdgCare</v>
          </cell>
          <cell r="D3850" t="str">
            <v>OP Supply</v>
          </cell>
          <cell r="E3850">
            <v>367</v>
          </cell>
          <cell r="F3850" t="str">
            <v>A</v>
          </cell>
          <cell r="G3850" t="str">
            <v>R</v>
          </cell>
          <cell r="H3850" t="str">
            <v>N</v>
          </cell>
          <cell r="I3850" t="str">
            <v>NI</v>
          </cell>
          <cell r="J3850">
            <v>0</v>
          </cell>
          <cell r="K3850">
            <v>0</v>
          </cell>
          <cell r="L3850" t="str">
            <v>Outpatient Revenue</v>
          </cell>
          <cell r="M3850" t="str">
            <v xml:space="preserve"> </v>
          </cell>
          <cell r="N3850">
            <v>0</v>
          </cell>
          <cell r="O3850" t="str">
            <v xml:space="preserve"> </v>
          </cell>
          <cell r="P3850">
            <v>0</v>
          </cell>
          <cell r="Q3850">
            <v>0</v>
          </cell>
          <cell r="R3850" t="str">
            <v xml:space="preserve"> </v>
          </cell>
          <cell r="S3850" t="str">
            <v xml:space="preserve"> </v>
          </cell>
        </row>
        <row r="3851">
          <cell r="B3851">
            <v>422010</v>
          </cell>
          <cell r="C3851" t="str">
            <v>OP Supply RevMedicaid Trad</v>
          </cell>
          <cell r="D3851" t="str">
            <v>OP Supply</v>
          </cell>
          <cell r="E3851">
            <v>367</v>
          </cell>
          <cell r="F3851" t="str">
            <v>A</v>
          </cell>
          <cell r="G3851" t="str">
            <v>R</v>
          </cell>
          <cell r="H3851" t="str">
            <v>N</v>
          </cell>
          <cell r="I3851" t="str">
            <v>NI</v>
          </cell>
          <cell r="J3851">
            <v>0</v>
          </cell>
          <cell r="K3851">
            <v>0</v>
          </cell>
          <cell r="L3851" t="str">
            <v>Outpatient Revenue</v>
          </cell>
          <cell r="M3851" t="str">
            <v xml:space="preserve"> </v>
          </cell>
          <cell r="N3851">
            <v>0</v>
          </cell>
          <cell r="O3851" t="str">
            <v xml:space="preserve"> </v>
          </cell>
          <cell r="P3851">
            <v>0</v>
          </cell>
          <cell r="Q3851">
            <v>0</v>
          </cell>
          <cell r="R3851" t="str">
            <v xml:space="preserve"> </v>
          </cell>
          <cell r="S3851" t="str">
            <v xml:space="preserve"> </v>
          </cell>
        </row>
        <row r="3852">
          <cell r="B3852">
            <v>422015</v>
          </cell>
          <cell r="C3852" t="str">
            <v>OP Supply RevMedicaid MdgCare</v>
          </cell>
          <cell r="D3852" t="str">
            <v>OP Supply</v>
          </cell>
          <cell r="E3852">
            <v>367</v>
          </cell>
          <cell r="F3852" t="str">
            <v>A</v>
          </cell>
          <cell r="G3852" t="str">
            <v>R</v>
          </cell>
          <cell r="H3852" t="str">
            <v>N</v>
          </cell>
          <cell r="I3852" t="str">
            <v>NI</v>
          </cell>
          <cell r="J3852">
            <v>0</v>
          </cell>
          <cell r="K3852">
            <v>0</v>
          </cell>
          <cell r="L3852" t="str">
            <v>Outpatient Revenue</v>
          </cell>
          <cell r="M3852" t="str">
            <v xml:space="preserve"> </v>
          </cell>
          <cell r="N3852">
            <v>0</v>
          </cell>
          <cell r="O3852" t="str">
            <v xml:space="preserve"> </v>
          </cell>
          <cell r="P3852">
            <v>0</v>
          </cell>
          <cell r="Q3852">
            <v>0</v>
          </cell>
          <cell r="R3852" t="str">
            <v xml:space="preserve"> </v>
          </cell>
          <cell r="S3852" t="str">
            <v xml:space="preserve"> </v>
          </cell>
        </row>
        <row r="3853">
          <cell r="B3853">
            <v>422016</v>
          </cell>
          <cell r="C3853" t="str">
            <v>OP Supply RevMedicaid Pending</v>
          </cell>
          <cell r="D3853" t="str">
            <v>OP Supply</v>
          </cell>
          <cell r="E3853">
            <v>367</v>
          </cell>
          <cell r="F3853" t="str">
            <v>A</v>
          </cell>
          <cell r="G3853" t="str">
            <v>R</v>
          </cell>
          <cell r="H3853" t="str">
            <v>N</v>
          </cell>
          <cell r="I3853" t="str">
            <v>NI</v>
          </cell>
          <cell r="J3853">
            <v>0</v>
          </cell>
          <cell r="K3853">
            <v>0</v>
          </cell>
          <cell r="L3853" t="str">
            <v>Outpatient Revenue</v>
          </cell>
          <cell r="M3853" t="str">
            <v xml:space="preserve"> </v>
          </cell>
          <cell r="N3853">
            <v>0</v>
          </cell>
          <cell r="O3853" t="str">
            <v xml:space="preserve"> </v>
          </cell>
          <cell r="P3853">
            <v>0</v>
          </cell>
          <cell r="Q3853">
            <v>0</v>
          </cell>
          <cell r="R3853" t="str">
            <v xml:space="preserve"> </v>
          </cell>
          <cell r="S3853" t="str">
            <v xml:space="preserve"> </v>
          </cell>
        </row>
        <row r="3854">
          <cell r="B3854">
            <v>422020</v>
          </cell>
          <cell r="C3854" t="str">
            <v>OP Supply RevenueHMOPPO</v>
          </cell>
          <cell r="D3854" t="str">
            <v>OP Supply</v>
          </cell>
          <cell r="E3854">
            <v>367</v>
          </cell>
          <cell r="F3854" t="str">
            <v>A</v>
          </cell>
          <cell r="G3854" t="str">
            <v>R</v>
          </cell>
          <cell r="H3854" t="str">
            <v>N</v>
          </cell>
          <cell r="I3854" t="str">
            <v>NI</v>
          </cell>
          <cell r="J3854">
            <v>0</v>
          </cell>
          <cell r="K3854">
            <v>0</v>
          </cell>
          <cell r="L3854" t="str">
            <v>Outpatient Revenue</v>
          </cell>
          <cell r="M3854" t="str">
            <v xml:space="preserve"> </v>
          </cell>
          <cell r="N3854">
            <v>0</v>
          </cell>
          <cell r="O3854" t="str">
            <v xml:space="preserve"> </v>
          </cell>
          <cell r="P3854">
            <v>0</v>
          </cell>
          <cell r="Q3854">
            <v>0</v>
          </cell>
          <cell r="R3854" t="str">
            <v xml:space="preserve"> </v>
          </cell>
          <cell r="S3854" t="str">
            <v xml:space="preserve"> </v>
          </cell>
        </row>
        <row r="3855">
          <cell r="B3855">
            <v>422025</v>
          </cell>
          <cell r="C3855" t="str">
            <v>OP Supply RevBlue Cross Trad</v>
          </cell>
          <cell r="D3855" t="str">
            <v>OP Supply</v>
          </cell>
          <cell r="E3855">
            <v>367</v>
          </cell>
          <cell r="F3855" t="str">
            <v>A</v>
          </cell>
          <cell r="G3855" t="str">
            <v>R</v>
          </cell>
          <cell r="H3855" t="str">
            <v>N</v>
          </cell>
          <cell r="I3855" t="str">
            <v>NI</v>
          </cell>
          <cell r="J3855">
            <v>0</v>
          </cell>
          <cell r="K3855">
            <v>0</v>
          </cell>
          <cell r="L3855" t="str">
            <v>Outpatient Revenue</v>
          </cell>
          <cell r="M3855" t="str">
            <v xml:space="preserve"> </v>
          </cell>
          <cell r="N3855">
            <v>0</v>
          </cell>
          <cell r="O3855" t="str">
            <v xml:space="preserve"> </v>
          </cell>
          <cell r="P3855">
            <v>0</v>
          </cell>
          <cell r="Q3855">
            <v>0</v>
          </cell>
          <cell r="R3855" t="str">
            <v xml:space="preserve"> </v>
          </cell>
          <cell r="S3855" t="str">
            <v xml:space="preserve"> </v>
          </cell>
        </row>
        <row r="3856">
          <cell r="B3856">
            <v>422030</v>
          </cell>
          <cell r="C3856" t="str">
            <v>OP Supply RevBlue Cross HMO</v>
          </cell>
          <cell r="D3856" t="str">
            <v>OP Supply</v>
          </cell>
          <cell r="E3856">
            <v>367</v>
          </cell>
          <cell r="F3856" t="str">
            <v>A</v>
          </cell>
          <cell r="G3856" t="str">
            <v>R</v>
          </cell>
          <cell r="H3856" t="str">
            <v>N</v>
          </cell>
          <cell r="I3856" t="str">
            <v>NI</v>
          </cell>
          <cell r="J3856">
            <v>0</v>
          </cell>
          <cell r="K3856">
            <v>0</v>
          </cell>
          <cell r="L3856" t="str">
            <v>Outpatient Revenue</v>
          </cell>
          <cell r="M3856" t="str">
            <v xml:space="preserve"> </v>
          </cell>
          <cell r="N3856">
            <v>0</v>
          </cell>
          <cell r="O3856" t="str">
            <v xml:space="preserve"> </v>
          </cell>
          <cell r="P3856">
            <v>0</v>
          </cell>
          <cell r="Q3856">
            <v>0</v>
          </cell>
          <cell r="R3856" t="str">
            <v xml:space="preserve"> </v>
          </cell>
          <cell r="S3856" t="str">
            <v xml:space="preserve"> </v>
          </cell>
        </row>
        <row r="3857">
          <cell r="B3857">
            <v>422031</v>
          </cell>
          <cell r="C3857" t="str">
            <v>OP Supply Revenue BCrossPPO</v>
          </cell>
          <cell r="D3857" t="str">
            <v>OP Supply</v>
          </cell>
          <cell r="E3857">
            <v>367</v>
          </cell>
          <cell r="F3857" t="str">
            <v>A</v>
          </cell>
          <cell r="G3857" t="str">
            <v>R</v>
          </cell>
          <cell r="H3857" t="str">
            <v>N</v>
          </cell>
          <cell r="I3857" t="str">
            <v>NI</v>
          </cell>
          <cell r="J3857">
            <v>0</v>
          </cell>
          <cell r="K3857">
            <v>0</v>
          </cell>
          <cell r="L3857" t="str">
            <v>Outpatient Revenue</v>
          </cell>
          <cell r="M3857" t="str">
            <v xml:space="preserve"> </v>
          </cell>
          <cell r="N3857">
            <v>0</v>
          </cell>
          <cell r="O3857" t="str">
            <v xml:space="preserve"> </v>
          </cell>
          <cell r="P3857">
            <v>0</v>
          </cell>
          <cell r="Q3857">
            <v>0</v>
          </cell>
          <cell r="R3857" t="str">
            <v xml:space="preserve"> </v>
          </cell>
          <cell r="S3857" t="str">
            <v xml:space="preserve"> </v>
          </cell>
        </row>
        <row r="3858">
          <cell r="B3858">
            <v>422035</v>
          </cell>
          <cell r="C3858" t="str">
            <v>OP Supply RevenueCommercial</v>
          </cell>
          <cell r="D3858" t="str">
            <v>OP Supply</v>
          </cell>
          <cell r="E3858">
            <v>367</v>
          </cell>
          <cell r="F3858" t="str">
            <v>A</v>
          </cell>
          <cell r="G3858" t="str">
            <v>R</v>
          </cell>
          <cell r="H3858" t="str">
            <v>N</v>
          </cell>
          <cell r="I3858" t="str">
            <v>NI</v>
          </cell>
          <cell r="J3858">
            <v>0</v>
          </cell>
          <cell r="K3858">
            <v>0</v>
          </cell>
          <cell r="L3858" t="str">
            <v>Outpatient Revenue</v>
          </cell>
          <cell r="M3858" t="str">
            <v xml:space="preserve"> </v>
          </cell>
          <cell r="N3858">
            <v>0</v>
          </cell>
          <cell r="O3858" t="str">
            <v xml:space="preserve"> </v>
          </cell>
          <cell r="P3858">
            <v>0</v>
          </cell>
          <cell r="Q3858">
            <v>0</v>
          </cell>
          <cell r="R3858" t="str">
            <v xml:space="preserve"> </v>
          </cell>
          <cell r="S3858" t="str">
            <v xml:space="preserve"> </v>
          </cell>
        </row>
        <row r="3859">
          <cell r="B3859">
            <v>422036</v>
          </cell>
          <cell r="C3859" t="str">
            <v>OP Supply Revenue CmrclMgdCar</v>
          </cell>
          <cell r="D3859" t="str">
            <v>OP Supply</v>
          </cell>
          <cell r="E3859">
            <v>367</v>
          </cell>
          <cell r="F3859" t="str">
            <v>A</v>
          </cell>
          <cell r="G3859" t="str">
            <v>R</v>
          </cell>
          <cell r="H3859" t="str">
            <v>N</v>
          </cell>
          <cell r="I3859" t="str">
            <v>NI</v>
          </cell>
          <cell r="J3859">
            <v>0</v>
          </cell>
          <cell r="K3859">
            <v>0</v>
          </cell>
          <cell r="L3859" t="str">
            <v>Outpatient Revenue</v>
          </cell>
          <cell r="M3859" t="str">
            <v xml:space="preserve"> </v>
          </cell>
          <cell r="N3859">
            <v>0</v>
          </cell>
          <cell r="O3859" t="str">
            <v xml:space="preserve"> </v>
          </cell>
          <cell r="P3859">
            <v>0</v>
          </cell>
          <cell r="Q3859">
            <v>0</v>
          </cell>
          <cell r="R3859" t="str">
            <v xml:space="preserve"> </v>
          </cell>
          <cell r="S3859" t="str">
            <v xml:space="preserve"> </v>
          </cell>
        </row>
        <row r="3860">
          <cell r="B3860">
            <v>422037</v>
          </cell>
          <cell r="C3860" t="str">
            <v>OP SupplyRev ChrtyCarPndngAplc</v>
          </cell>
          <cell r="D3860" t="str">
            <v>OP SupplyR</v>
          </cell>
          <cell r="E3860">
            <v>367</v>
          </cell>
          <cell r="F3860" t="str">
            <v>A</v>
          </cell>
          <cell r="G3860" t="str">
            <v>R</v>
          </cell>
          <cell r="H3860" t="str">
            <v>N</v>
          </cell>
          <cell r="I3860" t="str">
            <v>NI</v>
          </cell>
          <cell r="J3860">
            <v>0</v>
          </cell>
          <cell r="K3860">
            <v>0</v>
          </cell>
          <cell r="L3860" t="str">
            <v>Outpatient Revenue</v>
          </cell>
          <cell r="M3860" t="str">
            <v xml:space="preserve"> </v>
          </cell>
          <cell r="N3860">
            <v>0</v>
          </cell>
          <cell r="O3860" t="str">
            <v xml:space="preserve"> </v>
          </cell>
          <cell r="P3860">
            <v>0</v>
          </cell>
          <cell r="Q3860">
            <v>0</v>
          </cell>
          <cell r="R3860" t="str">
            <v xml:space="preserve"> </v>
          </cell>
          <cell r="S3860" t="str">
            <v xml:space="preserve"> </v>
          </cell>
        </row>
        <row r="3861">
          <cell r="B3861">
            <v>422040</v>
          </cell>
          <cell r="C3861" t="str">
            <v>OP Supply RevSelfPay Primary</v>
          </cell>
          <cell r="D3861" t="str">
            <v>OP Supply</v>
          </cell>
          <cell r="E3861">
            <v>367</v>
          </cell>
          <cell r="F3861" t="str">
            <v>A</v>
          </cell>
          <cell r="G3861" t="str">
            <v>R</v>
          </cell>
          <cell r="H3861" t="str">
            <v>N</v>
          </cell>
          <cell r="I3861" t="str">
            <v>NI</v>
          </cell>
          <cell r="J3861">
            <v>0</v>
          </cell>
          <cell r="K3861">
            <v>0</v>
          </cell>
          <cell r="L3861" t="str">
            <v>Outpatient Revenue</v>
          </cell>
          <cell r="M3861" t="str">
            <v xml:space="preserve"> </v>
          </cell>
          <cell r="N3861">
            <v>0</v>
          </cell>
          <cell r="O3861" t="str">
            <v xml:space="preserve"> </v>
          </cell>
          <cell r="P3861">
            <v>0</v>
          </cell>
          <cell r="Q3861">
            <v>0</v>
          </cell>
          <cell r="R3861" t="str">
            <v xml:space="preserve"> </v>
          </cell>
          <cell r="S3861" t="str">
            <v xml:space="preserve"> </v>
          </cell>
        </row>
        <row r="3862">
          <cell r="B3862">
            <v>422041</v>
          </cell>
          <cell r="C3862" t="str">
            <v>OP Supply Revenue SlfPyScndry</v>
          </cell>
          <cell r="D3862" t="str">
            <v>OP Supply</v>
          </cell>
          <cell r="E3862">
            <v>367</v>
          </cell>
          <cell r="F3862" t="str">
            <v>A</v>
          </cell>
          <cell r="G3862" t="str">
            <v>R</v>
          </cell>
          <cell r="H3862" t="str">
            <v>N</v>
          </cell>
          <cell r="I3862" t="str">
            <v>NI</v>
          </cell>
          <cell r="J3862">
            <v>0</v>
          </cell>
          <cell r="K3862">
            <v>0</v>
          </cell>
          <cell r="L3862" t="str">
            <v>Outpatient Revenue</v>
          </cell>
          <cell r="M3862" t="str">
            <v xml:space="preserve"> </v>
          </cell>
          <cell r="N3862">
            <v>0</v>
          </cell>
          <cell r="O3862" t="str">
            <v xml:space="preserve"> </v>
          </cell>
          <cell r="P3862">
            <v>0</v>
          </cell>
          <cell r="Q3862">
            <v>0</v>
          </cell>
          <cell r="R3862" t="str">
            <v xml:space="preserve"> </v>
          </cell>
          <cell r="S3862" t="str">
            <v xml:space="preserve"> </v>
          </cell>
        </row>
        <row r="3863">
          <cell r="B3863">
            <v>422042</v>
          </cell>
          <cell r="C3863" t="str">
            <v>OP Supply Rev CptnRskBsdPyrs</v>
          </cell>
          <cell r="D3863" t="str">
            <v>OP Supply</v>
          </cell>
          <cell r="E3863">
            <v>367</v>
          </cell>
          <cell r="F3863" t="str">
            <v>A</v>
          </cell>
          <cell r="G3863" t="str">
            <v>R</v>
          </cell>
          <cell r="H3863" t="str">
            <v>N</v>
          </cell>
          <cell r="I3863" t="str">
            <v>NI</v>
          </cell>
          <cell r="J3863">
            <v>0</v>
          </cell>
          <cell r="K3863">
            <v>0</v>
          </cell>
          <cell r="L3863" t="str">
            <v>Outpatient Revenue</v>
          </cell>
          <cell r="M3863" t="str">
            <v xml:space="preserve"> </v>
          </cell>
          <cell r="N3863">
            <v>0</v>
          </cell>
          <cell r="O3863" t="str">
            <v xml:space="preserve"> </v>
          </cell>
          <cell r="P3863">
            <v>0</v>
          </cell>
          <cell r="Q3863">
            <v>0</v>
          </cell>
          <cell r="R3863" t="str">
            <v xml:space="preserve"> </v>
          </cell>
          <cell r="S3863" t="str">
            <v xml:space="preserve"> </v>
          </cell>
        </row>
        <row r="3864">
          <cell r="B3864">
            <v>422045</v>
          </cell>
          <cell r="C3864" t="str">
            <v>OP Supply RevenueCharity</v>
          </cell>
          <cell r="D3864" t="str">
            <v>OP Supply</v>
          </cell>
          <cell r="E3864">
            <v>367</v>
          </cell>
          <cell r="F3864" t="str">
            <v>A</v>
          </cell>
          <cell r="G3864" t="str">
            <v>R</v>
          </cell>
          <cell r="H3864" t="str">
            <v>N</v>
          </cell>
          <cell r="I3864" t="str">
            <v>NI</v>
          </cell>
          <cell r="J3864">
            <v>0</v>
          </cell>
          <cell r="K3864">
            <v>0</v>
          </cell>
          <cell r="L3864" t="str">
            <v>Outpatient Revenue</v>
          </cell>
          <cell r="M3864" t="str">
            <v xml:space="preserve"> </v>
          </cell>
          <cell r="N3864">
            <v>0</v>
          </cell>
          <cell r="O3864" t="str">
            <v xml:space="preserve"> </v>
          </cell>
          <cell r="P3864">
            <v>0</v>
          </cell>
          <cell r="Q3864">
            <v>0</v>
          </cell>
          <cell r="R3864" t="str">
            <v xml:space="preserve"> </v>
          </cell>
          <cell r="S3864" t="str">
            <v xml:space="preserve"> </v>
          </cell>
        </row>
        <row r="3865">
          <cell r="B3865">
            <v>422050</v>
          </cell>
          <cell r="C3865" t="str">
            <v>OP Supply RevenueOther</v>
          </cell>
          <cell r="D3865" t="str">
            <v>OP Supply</v>
          </cell>
          <cell r="E3865">
            <v>367</v>
          </cell>
          <cell r="F3865" t="str">
            <v>A</v>
          </cell>
          <cell r="G3865" t="str">
            <v>R</v>
          </cell>
          <cell r="H3865" t="str">
            <v>N</v>
          </cell>
          <cell r="I3865" t="str">
            <v>NI</v>
          </cell>
          <cell r="J3865">
            <v>0</v>
          </cell>
          <cell r="K3865">
            <v>0</v>
          </cell>
          <cell r="L3865" t="str">
            <v>Outpatient Revenue</v>
          </cell>
          <cell r="M3865" t="str">
            <v xml:space="preserve"> </v>
          </cell>
          <cell r="N3865">
            <v>0</v>
          </cell>
          <cell r="O3865" t="str">
            <v xml:space="preserve"> </v>
          </cell>
          <cell r="P3865">
            <v>0</v>
          </cell>
          <cell r="Q3865">
            <v>0</v>
          </cell>
          <cell r="R3865" t="str">
            <v xml:space="preserve"> </v>
          </cell>
          <cell r="S3865" t="str">
            <v xml:space="preserve"> </v>
          </cell>
        </row>
        <row r="3866">
          <cell r="B3866">
            <v>422055</v>
          </cell>
          <cell r="C3866" t="str">
            <v>OPSupplyRevOthrNonHospBillgSys</v>
          </cell>
          <cell r="D3866" t="str">
            <v>OPSupplyRe</v>
          </cell>
          <cell r="E3866">
            <v>367</v>
          </cell>
          <cell r="F3866" t="str">
            <v>A</v>
          </cell>
          <cell r="G3866" t="str">
            <v>R</v>
          </cell>
          <cell r="H3866" t="str">
            <v>N</v>
          </cell>
          <cell r="I3866" t="str">
            <v>NI</v>
          </cell>
          <cell r="J3866">
            <v>0</v>
          </cell>
          <cell r="K3866">
            <v>0</v>
          </cell>
          <cell r="L3866" t="str">
            <v>Outpatient Revenue</v>
          </cell>
          <cell r="M3866" t="str">
            <v xml:space="preserve"> </v>
          </cell>
          <cell r="N3866">
            <v>0</v>
          </cell>
          <cell r="O3866" t="str">
            <v xml:space="preserve"> </v>
          </cell>
          <cell r="P3866">
            <v>0</v>
          </cell>
          <cell r="Q3866">
            <v>0</v>
          </cell>
          <cell r="R3866" t="str">
            <v xml:space="preserve"> </v>
          </cell>
          <cell r="S3866" t="str">
            <v xml:space="preserve"> </v>
          </cell>
        </row>
        <row r="3867">
          <cell r="B3867">
            <v>422060</v>
          </cell>
          <cell r="C3867" t="str">
            <v>OP Supply Revenue DmstcClms</v>
          </cell>
          <cell r="D3867" t="str">
            <v>OP Supply</v>
          </cell>
          <cell r="E3867">
            <v>367</v>
          </cell>
          <cell r="F3867" t="str">
            <v>A</v>
          </cell>
          <cell r="G3867" t="str">
            <v>R</v>
          </cell>
          <cell r="H3867" t="str">
            <v>N</v>
          </cell>
          <cell r="I3867" t="str">
            <v>NI</v>
          </cell>
          <cell r="J3867">
            <v>0</v>
          </cell>
          <cell r="K3867">
            <v>0</v>
          </cell>
          <cell r="L3867" t="str">
            <v>Outpatient Revenue</v>
          </cell>
          <cell r="M3867" t="str">
            <v xml:space="preserve"> </v>
          </cell>
          <cell r="N3867">
            <v>0</v>
          </cell>
          <cell r="O3867" t="str">
            <v xml:space="preserve"> </v>
          </cell>
          <cell r="P3867">
            <v>0</v>
          </cell>
          <cell r="Q3867">
            <v>0</v>
          </cell>
          <cell r="R3867" t="str">
            <v xml:space="preserve"> </v>
          </cell>
          <cell r="S3867" t="str">
            <v xml:space="preserve"> </v>
          </cell>
        </row>
        <row r="3868">
          <cell r="B3868">
            <v>425000</v>
          </cell>
          <cell r="C3868" t="str">
            <v>IPPhysServiceRevMedicareTrad</v>
          </cell>
          <cell r="D3868" t="str">
            <v>IPPhysServ</v>
          </cell>
          <cell r="E3868">
            <v>367</v>
          </cell>
          <cell r="F3868" t="str">
            <v>A</v>
          </cell>
          <cell r="G3868" t="str">
            <v>R</v>
          </cell>
          <cell r="H3868" t="str">
            <v>N</v>
          </cell>
          <cell r="I3868" t="str">
            <v>NI</v>
          </cell>
          <cell r="J3868">
            <v>0</v>
          </cell>
          <cell r="K3868">
            <v>0</v>
          </cell>
          <cell r="L3868" t="str">
            <v xml:space="preserve"> </v>
          </cell>
          <cell r="M3868" t="str">
            <v xml:space="preserve"> </v>
          </cell>
          <cell r="N3868">
            <v>0</v>
          </cell>
          <cell r="O3868" t="str">
            <v xml:space="preserve"> </v>
          </cell>
          <cell r="P3868">
            <v>0</v>
          </cell>
          <cell r="Q3868">
            <v>0</v>
          </cell>
          <cell r="R3868" t="str">
            <v xml:space="preserve"> </v>
          </cell>
          <cell r="S3868" t="str">
            <v xml:space="preserve"> </v>
          </cell>
        </row>
        <row r="3869">
          <cell r="B3869">
            <v>425005</v>
          </cell>
          <cell r="C3869" t="str">
            <v>IPPhysServiceRevMcareMdgCare</v>
          </cell>
          <cell r="D3869" t="str">
            <v>IPPhysServ</v>
          </cell>
          <cell r="E3869">
            <v>367</v>
          </cell>
          <cell r="F3869" t="str">
            <v>A</v>
          </cell>
          <cell r="G3869" t="str">
            <v>R</v>
          </cell>
          <cell r="H3869" t="str">
            <v>N</v>
          </cell>
          <cell r="I3869" t="str">
            <v>NI</v>
          </cell>
          <cell r="J3869">
            <v>0</v>
          </cell>
          <cell r="K3869">
            <v>0</v>
          </cell>
          <cell r="L3869" t="str">
            <v xml:space="preserve"> </v>
          </cell>
          <cell r="M3869" t="str">
            <v xml:space="preserve"> </v>
          </cell>
          <cell r="N3869">
            <v>0</v>
          </cell>
          <cell r="O3869" t="str">
            <v xml:space="preserve"> </v>
          </cell>
          <cell r="P3869">
            <v>0</v>
          </cell>
          <cell r="Q3869">
            <v>0</v>
          </cell>
          <cell r="R3869" t="str">
            <v xml:space="preserve"> </v>
          </cell>
          <cell r="S3869" t="str">
            <v xml:space="preserve"> </v>
          </cell>
        </row>
        <row r="3870">
          <cell r="B3870">
            <v>425010</v>
          </cell>
          <cell r="C3870" t="str">
            <v>IPPhysServiceRevMedicaidTrad</v>
          </cell>
          <cell r="D3870" t="str">
            <v>IPPhysServ</v>
          </cell>
          <cell r="E3870">
            <v>367</v>
          </cell>
          <cell r="F3870" t="str">
            <v>A</v>
          </cell>
          <cell r="G3870" t="str">
            <v>R</v>
          </cell>
          <cell r="H3870" t="str">
            <v>N</v>
          </cell>
          <cell r="I3870" t="str">
            <v>NI</v>
          </cell>
          <cell r="J3870">
            <v>0</v>
          </cell>
          <cell r="K3870">
            <v>0</v>
          </cell>
          <cell r="L3870" t="str">
            <v xml:space="preserve"> </v>
          </cell>
          <cell r="M3870" t="str">
            <v xml:space="preserve"> </v>
          </cell>
          <cell r="N3870">
            <v>0</v>
          </cell>
          <cell r="O3870" t="str">
            <v xml:space="preserve"> </v>
          </cell>
          <cell r="P3870">
            <v>0</v>
          </cell>
          <cell r="Q3870">
            <v>0</v>
          </cell>
          <cell r="R3870" t="str">
            <v xml:space="preserve"> </v>
          </cell>
          <cell r="S3870" t="str">
            <v xml:space="preserve"> </v>
          </cell>
        </row>
        <row r="3871">
          <cell r="B3871">
            <v>425015</v>
          </cell>
          <cell r="C3871" t="str">
            <v>IPPhysServiceRevMcaidMdgCare</v>
          </cell>
          <cell r="D3871" t="str">
            <v>IPPhysServ</v>
          </cell>
          <cell r="E3871">
            <v>367</v>
          </cell>
          <cell r="F3871" t="str">
            <v>A</v>
          </cell>
          <cell r="G3871" t="str">
            <v>R</v>
          </cell>
          <cell r="H3871" t="str">
            <v>N</v>
          </cell>
          <cell r="I3871" t="str">
            <v>NI</v>
          </cell>
          <cell r="J3871">
            <v>0</v>
          </cell>
          <cell r="K3871">
            <v>0</v>
          </cell>
          <cell r="L3871" t="str">
            <v xml:space="preserve"> </v>
          </cell>
          <cell r="M3871" t="str">
            <v xml:space="preserve"> </v>
          </cell>
          <cell r="N3871">
            <v>0</v>
          </cell>
          <cell r="O3871" t="str">
            <v xml:space="preserve"> </v>
          </cell>
          <cell r="P3871">
            <v>0</v>
          </cell>
          <cell r="Q3871">
            <v>0</v>
          </cell>
          <cell r="R3871" t="str">
            <v xml:space="preserve"> </v>
          </cell>
          <cell r="S3871" t="str">
            <v xml:space="preserve"> </v>
          </cell>
        </row>
        <row r="3872">
          <cell r="B3872">
            <v>425016</v>
          </cell>
          <cell r="C3872" t="str">
            <v>IPPhysServiceRevMedicaidPendg</v>
          </cell>
          <cell r="D3872" t="str">
            <v>IPPhysServ</v>
          </cell>
          <cell r="E3872">
            <v>367</v>
          </cell>
          <cell r="F3872" t="str">
            <v>A</v>
          </cell>
          <cell r="G3872" t="str">
            <v>R</v>
          </cell>
          <cell r="H3872" t="str">
            <v>N</v>
          </cell>
          <cell r="I3872" t="str">
            <v>NI</v>
          </cell>
          <cell r="J3872">
            <v>0</v>
          </cell>
          <cell r="K3872">
            <v>0</v>
          </cell>
          <cell r="L3872" t="str">
            <v xml:space="preserve"> </v>
          </cell>
          <cell r="M3872" t="str">
            <v xml:space="preserve"> </v>
          </cell>
          <cell r="N3872">
            <v>0</v>
          </cell>
          <cell r="O3872" t="str">
            <v xml:space="preserve"> </v>
          </cell>
          <cell r="P3872">
            <v>0</v>
          </cell>
          <cell r="Q3872">
            <v>0</v>
          </cell>
          <cell r="R3872" t="str">
            <v xml:space="preserve"> </v>
          </cell>
          <cell r="S3872" t="str">
            <v xml:space="preserve"> </v>
          </cell>
        </row>
        <row r="3873">
          <cell r="B3873">
            <v>425020</v>
          </cell>
          <cell r="C3873" t="str">
            <v>IP Physician Service RevHMOPPO</v>
          </cell>
          <cell r="D3873" t="str">
            <v>IP Physici</v>
          </cell>
          <cell r="E3873">
            <v>367</v>
          </cell>
          <cell r="F3873" t="str">
            <v>A</v>
          </cell>
          <cell r="G3873" t="str">
            <v>R</v>
          </cell>
          <cell r="H3873" t="str">
            <v>N</v>
          </cell>
          <cell r="I3873" t="str">
            <v>NI</v>
          </cell>
          <cell r="J3873">
            <v>0</v>
          </cell>
          <cell r="K3873">
            <v>0</v>
          </cell>
          <cell r="L3873" t="str">
            <v xml:space="preserve"> </v>
          </cell>
          <cell r="M3873" t="str">
            <v xml:space="preserve"> </v>
          </cell>
          <cell r="N3873">
            <v>0</v>
          </cell>
          <cell r="O3873" t="str">
            <v xml:space="preserve"> </v>
          </cell>
          <cell r="P3873">
            <v>0</v>
          </cell>
          <cell r="Q3873">
            <v>0</v>
          </cell>
          <cell r="R3873" t="str">
            <v xml:space="preserve"> </v>
          </cell>
          <cell r="S3873" t="str">
            <v xml:space="preserve"> </v>
          </cell>
        </row>
        <row r="3874">
          <cell r="B3874">
            <v>425025</v>
          </cell>
          <cell r="C3874" t="str">
            <v>IPPhysServiceRevBlueCrossTrad</v>
          </cell>
          <cell r="D3874" t="str">
            <v>IPPhysServ</v>
          </cell>
          <cell r="E3874">
            <v>367</v>
          </cell>
          <cell r="F3874" t="str">
            <v>A</v>
          </cell>
          <cell r="G3874" t="str">
            <v>R</v>
          </cell>
          <cell r="H3874" t="str">
            <v>N</v>
          </cell>
          <cell r="I3874" t="str">
            <v>NI</v>
          </cell>
          <cell r="J3874">
            <v>0</v>
          </cell>
          <cell r="K3874">
            <v>0</v>
          </cell>
          <cell r="L3874" t="str">
            <v xml:space="preserve"> </v>
          </cell>
          <cell r="M3874" t="str">
            <v xml:space="preserve"> </v>
          </cell>
          <cell r="N3874">
            <v>0</v>
          </cell>
          <cell r="O3874" t="str">
            <v xml:space="preserve"> </v>
          </cell>
          <cell r="P3874">
            <v>0</v>
          </cell>
          <cell r="Q3874">
            <v>0</v>
          </cell>
          <cell r="R3874" t="str">
            <v xml:space="preserve"> </v>
          </cell>
          <cell r="S3874" t="str">
            <v xml:space="preserve"> </v>
          </cell>
        </row>
        <row r="3875">
          <cell r="B3875">
            <v>425030</v>
          </cell>
          <cell r="C3875" t="str">
            <v>IPPhysServiceRevBlueCrossHMO</v>
          </cell>
          <cell r="D3875" t="str">
            <v>IPPhysServ</v>
          </cell>
          <cell r="E3875">
            <v>367</v>
          </cell>
          <cell r="F3875" t="str">
            <v>A</v>
          </cell>
          <cell r="G3875" t="str">
            <v>R</v>
          </cell>
          <cell r="H3875" t="str">
            <v>N</v>
          </cell>
          <cell r="I3875" t="str">
            <v>NI</v>
          </cell>
          <cell r="J3875">
            <v>0</v>
          </cell>
          <cell r="K3875">
            <v>0</v>
          </cell>
          <cell r="L3875" t="str">
            <v xml:space="preserve"> </v>
          </cell>
          <cell r="M3875" t="str">
            <v xml:space="preserve"> </v>
          </cell>
          <cell r="N3875">
            <v>0</v>
          </cell>
          <cell r="O3875" t="str">
            <v xml:space="preserve"> </v>
          </cell>
          <cell r="P3875">
            <v>0</v>
          </cell>
          <cell r="Q3875">
            <v>0</v>
          </cell>
          <cell r="R3875" t="str">
            <v xml:space="preserve"> </v>
          </cell>
          <cell r="S3875" t="str">
            <v xml:space="preserve"> </v>
          </cell>
        </row>
        <row r="3876">
          <cell r="B3876">
            <v>425031</v>
          </cell>
          <cell r="C3876" t="str">
            <v>IP Phys Srvc Revenue BCrossPPO</v>
          </cell>
          <cell r="D3876" t="str">
            <v>IP Phys Sr</v>
          </cell>
          <cell r="E3876">
            <v>367</v>
          </cell>
          <cell r="F3876" t="str">
            <v>A</v>
          </cell>
          <cell r="G3876" t="str">
            <v>R</v>
          </cell>
          <cell r="H3876" t="str">
            <v>N</v>
          </cell>
          <cell r="I3876" t="str">
            <v>NI</v>
          </cell>
          <cell r="J3876">
            <v>0</v>
          </cell>
          <cell r="K3876">
            <v>0</v>
          </cell>
          <cell r="L3876" t="str">
            <v xml:space="preserve"> </v>
          </cell>
          <cell r="M3876" t="str">
            <v xml:space="preserve"> </v>
          </cell>
          <cell r="N3876">
            <v>0</v>
          </cell>
          <cell r="O3876" t="str">
            <v xml:space="preserve"> </v>
          </cell>
          <cell r="P3876">
            <v>0</v>
          </cell>
          <cell r="Q3876">
            <v>0</v>
          </cell>
          <cell r="R3876" t="str">
            <v xml:space="preserve"> </v>
          </cell>
          <cell r="S3876" t="str">
            <v xml:space="preserve"> </v>
          </cell>
        </row>
        <row r="3877">
          <cell r="B3877">
            <v>425035</v>
          </cell>
          <cell r="C3877" t="str">
            <v>IP Phys Service RevCommercial</v>
          </cell>
          <cell r="D3877" t="str">
            <v>IP Phys Se</v>
          </cell>
          <cell r="E3877">
            <v>367</v>
          </cell>
          <cell r="F3877" t="str">
            <v>A</v>
          </cell>
          <cell r="G3877" t="str">
            <v>R</v>
          </cell>
          <cell r="H3877" t="str">
            <v>N</v>
          </cell>
          <cell r="I3877" t="str">
            <v>NI</v>
          </cell>
          <cell r="J3877">
            <v>0</v>
          </cell>
          <cell r="K3877">
            <v>0</v>
          </cell>
          <cell r="L3877" t="str">
            <v xml:space="preserve"> </v>
          </cell>
          <cell r="M3877" t="str">
            <v xml:space="preserve"> </v>
          </cell>
          <cell r="N3877">
            <v>0</v>
          </cell>
          <cell r="O3877" t="str">
            <v xml:space="preserve"> </v>
          </cell>
          <cell r="P3877">
            <v>0</v>
          </cell>
          <cell r="Q3877">
            <v>0</v>
          </cell>
          <cell r="R3877" t="str">
            <v xml:space="preserve"> </v>
          </cell>
          <cell r="S3877" t="str">
            <v xml:space="preserve"> </v>
          </cell>
        </row>
        <row r="3878">
          <cell r="B3878">
            <v>425036</v>
          </cell>
          <cell r="C3878" t="str">
            <v>IP Phys Srvc Rev CmrclMgdCar</v>
          </cell>
          <cell r="D3878" t="str">
            <v>IP Phys Sr</v>
          </cell>
          <cell r="E3878">
            <v>367</v>
          </cell>
          <cell r="F3878" t="str">
            <v>A</v>
          </cell>
          <cell r="G3878" t="str">
            <v>R</v>
          </cell>
          <cell r="H3878" t="str">
            <v>N</v>
          </cell>
          <cell r="I3878" t="str">
            <v>NI</v>
          </cell>
          <cell r="J3878">
            <v>0</v>
          </cell>
          <cell r="K3878">
            <v>0</v>
          </cell>
          <cell r="L3878" t="str">
            <v xml:space="preserve"> </v>
          </cell>
          <cell r="M3878" t="str">
            <v xml:space="preserve"> </v>
          </cell>
          <cell r="N3878">
            <v>0</v>
          </cell>
          <cell r="O3878" t="str">
            <v xml:space="preserve"> </v>
          </cell>
          <cell r="P3878">
            <v>0</v>
          </cell>
          <cell r="Q3878">
            <v>0</v>
          </cell>
          <cell r="R3878" t="str">
            <v xml:space="preserve"> </v>
          </cell>
          <cell r="S3878" t="str">
            <v xml:space="preserve"> </v>
          </cell>
        </row>
        <row r="3879">
          <cell r="B3879">
            <v>425037</v>
          </cell>
          <cell r="C3879" t="str">
            <v>IP PhysSrvcRevChrtyCarPndngApl</v>
          </cell>
          <cell r="D3879" t="str">
            <v>IP PhysSrv</v>
          </cell>
          <cell r="E3879">
            <v>367</v>
          </cell>
          <cell r="F3879" t="str">
            <v>A</v>
          </cell>
          <cell r="G3879" t="str">
            <v>R</v>
          </cell>
          <cell r="H3879" t="str">
            <v>N</v>
          </cell>
          <cell r="I3879" t="str">
            <v>NI</v>
          </cell>
          <cell r="J3879">
            <v>0</v>
          </cell>
          <cell r="K3879">
            <v>0</v>
          </cell>
          <cell r="L3879" t="str">
            <v xml:space="preserve"> </v>
          </cell>
          <cell r="M3879" t="str">
            <v xml:space="preserve"> </v>
          </cell>
          <cell r="N3879">
            <v>0</v>
          </cell>
          <cell r="O3879" t="str">
            <v xml:space="preserve"> </v>
          </cell>
          <cell r="P3879">
            <v>0</v>
          </cell>
          <cell r="Q3879">
            <v>0</v>
          </cell>
          <cell r="R3879" t="str">
            <v xml:space="preserve"> </v>
          </cell>
          <cell r="S3879" t="str">
            <v xml:space="preserve"> </v>
          </cell>
        </row>
        <row r="3880">
          <cell r="B3880">
            <v>425040</v>
          </cell>
          <cell r="C3880" t="str">
            <v>IPPhysServiceRevSelfPayPrimary</v>
          </cell>
          <cell r="D3880" t="str">
            <v>IPPhysServ</v>
          </cell>
          <cell r="E3880">
            <v>367</v>
          </cell>
          <cell r="F3880" t="str">
            <v>A</v>
          </cell>
          <cell r="G3880" t="str">
            <v>R</v>
          </cell>
          <cell r="H3880" t="str">
            <v>N</v>
          </cell>
          <cell r="I3880" t="str">
            <v>NI</v>
          </cell>
          <cell r="J3880">
            <v>0</v>
          </cell>
          <cell r="K3880">
            <v>0</v>
          </cell>
          <cell r="L3880" t="str">
            <v xml:space="preserve"> </v>
          </cell>
          <cell r="M3880" t="str">
            <v xml:space="preserve"> </v>
          </cell>
          <cell r="N3880">
            <v>0</v>
          </cell>
          <cell r="O3880" t="str">
            <v xml:space="preserve"> </v>
          </cell>
          <cell r="P3880">
            <v>0</v>
          </cell>
          <cell r="Q3880">
            <v>0</v>
          </cell>
          <cell r="R3880" t="str">
            <v xml:space="preserve"> </v>
          </cell>
          <cell r="S3880" t="str">
            <v xml:space="preserve"> </v>
          </cell>
        </row>
        <row r="3881">
          <cell r="B3881">
            <v>425041</v>
          </cell>
          <cell r="C3881" t="str">
            <v>IP Phys Srvc Rev SlfPyScndry</v>
          </cell>
          <cell r="D3881" t="str">
            <v>IP Phys Sr</v>
          </cell>
          <cell r="E3881">
            <v>367</v>
          </cell>
          <cell r="F3881" t="str">
            <v>A</v>
          </cell>
          <cell r="G3881" t="str">
            <v>R</v>
          </cell>
          <cell r="H3881" t="str">
            <v>N</v>
          </cell>
          <cell r="I3881" t="str">
            <v>NI</v>
          </cell>
          <cell r="J3881">
            <v>0</v>
          </cell>
          <cell r="K3881">
            <v>0</v>
          </cell>
          <cell r="L3881" t="str">
            <v xml:space="preserve"> </v>
          </cell>
          <cell r="M3881" t="str">
            <v xml:space="preserve"> </v>
          </cell>
          <cell r="N3881">
            <v>0</v>
          </cell>
          <cell r="O3881" t="str">
            <v xml:space="preserve"> </v>
          </cell>
          <cell r="P3881">
            <v>0</v>
          </cell>
          <cell r="Q3881">
            <v>0</v>
          </cell>
          <cell r="R3881" t="str">
            <v xml:space="preserve"> </v>
          </cell>
          <cell r="S3881" t="str">
            <v xml:space="preserve"> </v>
          </cell>
        </row>
        <row r="3882">
          <cell r="B3882">
            <v>425042</v>
          </cell>
          <cell r="C3882" t="str">
            <v>IP PhysSrvcRev CptnRskBsdPyrs</v>
          </cell>
          <cell r="D3882" t="str">
            <v>IP PhysSrv</v>
          </cell>
          <cell r="E3882">
            <v>367</v>
          </cell>
          <cell r="F3882" t="str">
            <v>A</v>
          </cell>
          <cell r="G3882" t="str">
            <v>R</v>
          </cell>
          <cell r="H3882" t="str">
            <v>N</v>
          </cell>
          <cell r="I3882" t="str">
            <v>NI</v>
          </cell>
          <cell r="J3882">
            <v>0</v>
          </cell>
          <cell r="K3882">
            <v>0</v>
          </cell>
          <cell r="L3882" t="str">
            <v xml:space="preserve"> </v>
          </cell>
          <cell r="M3882" t="str">
            <v xml:space="preserve"> </v>
          </cell>
          <cell r="N3882">
            <v>0</v>
          </cell>
          <cell r="O3882" t="str">
            <v xml:space="preserve"> </v>
          </cell>
          <cell r="P3882">
            <v>0</v>
          </cell>
          <cell r="Q3882">
            <v>0</v>
          </cell>
          <cell r="R3882" t="str">
            <v xml:space="preserve"> </v>
          </cell>
          <cell r="S3882" t="str">
            <v xml:space="preserve"> </v>
          </cell>
        </row>
        <row r="3883">
          <cell r="B3883">
            <v>425045</v>
          </cell>
          <cell r="C3883" t="str">
            <v>IP Phys Service RevCharity</v>
          </cell>
          <cell r="D3883" t="str">
            <v>IP Phys Se</v>
          </cell>
          <cell r="E3883">
            <v>367</v>
          </cell>
          <cell r="F3883" t="str">
            <v>A</v>
          </cell>
          <cell r="G3883" t="str">
            <v>R</v>
          </cell>
          <cell r="H3883" t="str">
            <v>N</v>
          </cell>
          <cell r="I3883" t="str">
            <v>NI</v>
          </cell>
          <cell r="J3883">
            <v>0</v>
          </cell>
          <cell r="K3883">
            <v>0</v>
          </cell>
          <cell r="L3883" t="str">
            <v xml:space="preserve"> </v>
          </cell>
          <cell r="M3883" t="str">
            <v xml:space="preserve"> </v>
          </cell>
          <cell r="N3883">
            <v>0</v>
          </cell>
          <cell r="O3883" t="str">
            <v xml:space="preserve"> </v>
          </cell>
          <cell r="P3883">
            <v>0</v>
          </cell>
          <cell r="Q3883">
            <v>0</v>
          </cell>
          <cell r="R3883" t="str">
            <v xml:space="preserve"> </v>
          </cell>
          <cell r="S3883" t="str">
            <v xml:space="preserve"> </v>
          </cell>
        </row>
        <row r="3884">
          <cell r="B3884">
            <v>425050</v>
          </cell>
          <cell r="C3884" t="str">
            <v>IP Physician Service RevOther</v>
          </cell>
          <cell r="D3884" t="str">
            <v>IP Physici</v>
          </cell>
          <cell r="E3884">
            <v>367</v>
          </cell>
          <cell r="F3884" t="str">
            <v>A</v>
          </cell>
          <cell r="G3884" t="str">
            <v>R</v>
          </cell>
          <cell r="H3884" t="str">
            <v>N</v>
          </cell>
          <cell r="I3884" t="str">
            <v>NI</v>
          </cell>
          <cell r="J3884">
            <v>0</v>
          </cell>
          <cell r="K3884">
            <v>0</v>
          </cell>
          <cell r="L3884" t="str">
            <v xml:space="preserve"> </v>
          </cell>
          <cell r="M3884" t="str">
            <v xml:space="preserve"> </v>
          </cell>
          <cell r="N3884">
            <v>0</v>
          </cell>
          <cell r="O3884" t="str">
            <v xml:space="preserve"> </v>
          </cell>
          <cell r="P3884">
            <v>0</v>
          </cell>
          <cell r="Q3884">
            <v>0</v>
          </cell>
          <cell r="R3884" t="str">
            <v xml:space="preserve"> </v>
          </cell>
          <cell r="S3884" t="str">
            <v xml:space="preserve"> </v>
          </cell>
        </row>
        <row r="3885">
          <cell r="B3885">
            <v>425055</v>
          </cell>
          <cell r="C3885" t="str">
            <v>IPPhysSrvcRevOthrNonHospBillSy</v>
          </cell>
          <cell r="D3885" t="str">
            <v>IPPhysSrvc</v>
          </cell>
          <cell r="E3885">
            <v>367</v>
          </cell>
          <cell r="F3885" t="str">
            <v>A</v>
          </cell>
          <cell r="G3885" t="str">
            <v>R</v>
          </cell>
          <cell r="H3885" t="str">
            <v>N</v>
          </cell>
          <cell r="I3885" t="str">
            <v>NI</v>
          </cell>
          <cell r="J3885">
            <v>0</v>
          </cell>
          <cell r="K3885">
            <v>0</v>
          </cell>
          <cell r="L3885" t="str">
            <v xml:space="preserve"> </v>
          </cell>
          <cell r="M3885" t="str">
            <v xml:space="preserve"> </v>
          </cell>
          <cell r="N3885">
            <v>0</v>
          </cell>
          <cell r="O3885" t="str">
            <v xml:space="preserve"> </v>
          </cell>
          <cell r="P3885">
            <v>0</v>
          </cell>
          <cell r="Q3885">
            <v>0</v>
          </cell>
          <cell r="R3885" t="str">
            <v xml:space="preserve"> </v>
          </cell>
          <cell r="S3885" t="str">
            <v xml:space="preserve"> </v>
          </cell>
        </row>
        <row r="3886">
          <cell r="B3886">
            <v>425060</v>
          </cell>
          <cell r="C3886" t="str">
            <v>IP Phys Srvc Revenue DmstcClms</v>
          </cell>
          <cell r="D3886" t="str">
            <v>IP Phys Sr</v>
          </cell>
          <cell r="E3886">
            <v>367</v>
          </cell>
          <cell r="F3886" t="str">
            <v>A</v>
          </cell>
          <cell r="G3886" t="str">
            <v>R</v>
          </cell>
          <cell r="H3886" t="str">
            <v>N</v>
          </cell>
          <cell r="I3886" t="str">
            <v>NI</v>
          </cell>
          <cell r="J3886">
            <v>0</v>
          </cell>
          <cell r="K3886">
            <v>0</v>
          </cell>
          <cell r="L3886" t="str">
            <v xml:space="preserve"> </v>
          </cell>
          <cell r="M3886" t="str">
            <v xml:space="preserve"> </v>
          </cell>
          <cell r="N3886">
            <v>0</v>
          </cell>
          <cell r="O3886" t="str">
            <v xml:space="preserve"> </v>
          </cell>
          <cell r="P3886">
            <v>0</v>
          </cell>
          <cell r="Q3886">
            <v>0</v>
          </cell>
          <cell r="R3886" t="str">
            <v xml:space="preserve"> </v>
          </cell>
          <cell r="S3886" t="str">
            <v xml:space="preserve"> </v>
          </cell>
        </row>
        <row r="3887">
          <cell r="B3887">
            <v>426000</v>
          </cell>
          <cell r="C3887" t="str">
            <v>OPPhysServiceRevMedicareTrad</v>
          </cell>
          <cell r="D3887" t="str">
            <v>OPPhysServ</v>
          </cell>
          <cell r="E3887">
            <v>367</v>
          </cell>
          <cell r="F3887" t="str">
            <v>A</v>
          </cell>
          <cell r="G3887" t="str">
            <v>R</v>
          </cell>
          <cell r="H3887" t="str">
            <v>N</v>
          </cell>
          <cell r="I3887" t="str">
            <v>NI</v>
          </cell>
          <cell r="J3887">
            <v>0</v>
          </cell>
          <cell r="K3887">
            <v>0</v>
          </cell>
          <cell r="L3887" t="str">
            <v xml:space="preserve"> </v>
          </cell>
          <cell r="M3887" t="str">
            <v xml:space="preserve"> </v>
          </cell>
          <cell r="N3887">
            <v>0</v>
          </cell>
          <cell r="O3887" t="str">
            <v xml:space="preserve"> </v>
          </cell>
          <cell r="P3887">
            <v>0</v>
          </cell>
          <cell r="Q3887">
            <v>0</v>
          </cell>
          <cell r="R3887" t="str">
            <v xml:space="preserve"> </v>
          </cell>
          <cell r="S3887" t="str">
            <v xml:space="preserve"> </v>
          </cell>
        </row>
        <row r="3888">
          <cell r="B3888">
            <v>426005</v>
          </cell>
          <cell r="C3888" t="str">
            <v>OPPhysServiceRevMcareMdgCare</v>
          </cell>
          <cell r="D3888" t="str">
            <v>OPPhysServ</v>
          </cell>
          <cell r="E3888">
            <v>367</v>
          </cell>
          <cell r="F3888" t="str">
            <v>A</v>
          </cell>
          <cell r="G3888" t="str">
            <v>R</v>
          </cell>
          <cell r="H3888" t="str">
            <v>N</v>
          </cell>
          <cell r="I3888" t="str">
            <v>NI</v>
          </cell>
          <cell r="J3888">
            <v>0</v>
          </cell>
          <cell r="K3888">
            <v>0</v>
          </cell>
          <cell r="L3888" t="str">
            <v xml:space="preserve"> </v>
          </cell>
          <cell r="M3888" t="str">
            <v xml:space="preserve"> </v>
          </cell>
          <cell r="N3888">
            <v>0</v>
          </cell>
          <cell r="O3888" t="str">
            <v xml:space="preserve"> </v>
          </cell>
          <cell r="P3888">
            <v>0</v>
          </cell>
          <cell r="Q3888">
            <v>0</v>
          </cell>
          <cell r="R3888" t="str">
            <v xml:space="preserve"> </v>
          </cell>
          <cell r="S3888" t="str">
            <v xml:space="preserve"> </v>
          </cell>
        </row>
        <row r="3889">
          <cell r="B3889">
            <v>426010</v>
          </cell>
          <cell r="C3889" t="str">
            <v>OPPhysServiceRevMedicaidTrad</v>
          </cell>
          <cell r="D3889" t="str">
            <v>OPPhysServ</v>
          </cell>
          <cell r="E3889">
            <v>367</v>
          </cell>
          <cell r="F3889" t="str">
            <v>A</v>
          </cell>
          <cell r="G3889" t="str">
            <v>R</v>
          </cell>
          <cell r="H3889" t="str">
            <v>N</v>
          </cell>
          <cell r="I3889" t="str">
            <v>NI</v>
          </cell>
          <cell r="J3889">
            <v>0</v>
          </cell>
          <cell r="K3889">
            <v>0</v>
          </cell>
          <cell r="L3889" t="str">
            <v xml:space="preserve"> </v>
          </cell>
          <cell r="M3889" t="str">
            <v xml:space="preserve"> </v>
          </cell>
          <cell r="N3889">
            <v>0</v>
          </cell>
          <cell r="O3889" t="str">
            <v xml:space="preserve"> </v>
          </cell>
          <cell r="P3889">
            <v>0</v>
          </cell>
          <cell r="Q3889">
            <v>0</v>
          </cell>
          <cell r="R3889" t="str">
            <v xml:space="preserve"> </v>
          </cell>
          <cell r="S3889" t="str">
            <v xml:space="preserve"> </v>
          </cell>
        </row>
        <row r="3890">
          <cell r="B3890">
            <v>426015</v>
          </cell>
          <cell r="C3890" t="str">
            <v>OPPhysServiceRevMcaidMdgCare</v>
          </cell>
          <cell r="D3890" t="str">
            <v>OPPhysServ</v>
          </cell>
          <cell r="E3890">
            <v>367</v>
          </cell>
          <cell r="F3890" t="str">
            <v>A</v>
          </cell>
          <cell r="G3890" t="str">
            <v>R</v>
          </cell>
          <cell r="H3890" t="str">
            <v>N</v>
          </cell>
          <cell r="I3890" t="str">
            <v>NI</v>
          </cell>
          <cell r="J3890">
            <v>0</v>
          </cell>
          <cell r="K3890">
            <v>0</v>
          </cell>
          <cell r="L3890" t="str">
            <v xml:space="preserve"> </v>
          </cell>
          <cell r="M3890" t="str">
            <v xml:space="preserve"> </v>
          </cell>
          <cell r="N3890">
            <v>0</v>
          </cell>
          <cell r="O3890" t="str">
            <v xml:space="preserve"> </v>
          </cell>
          <cell r="P3890">
            <v>0</v>
          </cell>
          <cell r="Q3890">
            <v>0</v>
          </cell>
          <cell r="R3890" t="str">
            <v xml:space="preserve"> </v>
          </cell>
          <cell r="S3890" t="str">
            <v xml:space="preserve"> </v>
          </cell>
        </row>
        <row r="3891">
          <cell r="B3891">
            <v>426016</v>
          </cell>
          <cell r="C3891" t="str">
            <v>OPPhysServiceRevMedicaidPendg</v>
          </cell>
          <cell r="D3891" t="str">
            <v>OPPhysServ</v>
          </cell>
          <cell r="E3891">
            <v>367</v>
          </cell>
          <cell r="F3891" t="str">
            <v>A</v>
          </cell>
          <cell r="G3891" t="str">
            <v>R</v>
          </cell>
          <cell r="H3891" t="str">
            <v>N</v>
          </cell>
          <cell r="I3891" t="str">
            <v>NI</v>
          </cell>
          <cell r="J3891">
            <v>0</v>
          </cell>
          <cell r="K3891">
            <v>0</v>
          </cell>
          <cell r="L3891" t="str">
            <v xml:space="preserve"> </v>
          </cell>
          <cell r="M3891" t="str">
            <v xml:space="preserve"> </v>
          </cell>
          <cell r="N3891">
            <v>0</v>
          </cell>
          <cell r="O3891" t="str">
            <v xml:space="preserve"> </v>
          </cell>
          <cell r="P3891">
            <v>0</v>
          </cell>
          <cell r="Q3891">
            <v>0</v>
          </cell>
          <cell r="R3891" t="str">
            <v xml:space="preserve"> </v>
          </cell>
          <cell r="S3891" t="str">
            <v xml:space="preserve"> </v>
          </cell>
        </row>
        <row r="3892">
          <cell r="B3892">
            <v>426020</v>
          </cell>
          <cell r="C3892" t="str">
            <v>OP Physician Service RevHMOPPO</v>
          </cell>
          <cell r="D3892" t="str">
            <v>OP Physici</v>
          </cell>
          <cell r="E3892">
            <v>367</v>
          </cell>
          <cell r="F3892" t="str">
            <v>A</v>
          </cell>
          <cell r="G3892" t="str">
            <v>R</v>
          </cell>
          <cell r="H3892" t="str">
            <v>N</v>
          </cell>
          <cell r="I3892" t="str">
            <v>NI</v>
          </cell>
          <cell r="J3892">
            <v>0</v>
          </cell>
          <cell r="K3892">
            <v>0</v>
          </cell>
          <cell r="L3892" t="str">
            <v xml:space="preserve"> </v>
          </cell>
          <cell r="M3892" t="str">
            <v xml:space="preserve"> </v>
          </cell>
          <cell r="N3892">
            <v>0</v>
          </cell>
          <cell r="O3892" t="str">
            <v xml:space="preserve"> </v>
          </cell>
          <cell r="P3892">
            <v>0</v>
          </cell>
          <cell r="Q3892">
            <v>0</v>
          </cell>
          <cell r="R3892" t="str">
            <v xml:space="preserve"> </v>
          </cell>
          <cell r="S3892" t="str">
            <v xml:space="preserve"> </v>
          </cell>
        </row>
        <row r="3893">
          <cell r="B3893">
            <v>426025</v>
          </cell>
          <cell r="C3893" t="str">
            <v>OPPhysServiceRevBlueCrossTrad</v>
          </cell>
          <cell r="D3893" t="str">
            <v>OPPhysServ</v>
          </cell>
          <cell r="E3893">
            <v>367</v>
          </cell>
          <cell r="F3893" t="str">
            <v>A</v>
          </cell>
          <cell r="G3893" t="str">
            <v>R</v>
          </cell>
          <cell r="H3893" t="str">
            <v>N</v>
          </cell>
          <cell r="I3893" t="str">
            <v>NI</v>
          </cell>
          <cell r="J3893">
            <v>0</v>
          </cell>
          <cell r="K3893">
            <v>0</v>
          </cell>
          <cell r="L3893" t="str">
            <v xml:space="preserve"> </v>
          </cell>
          <cell r="M3893" t="str">
            <v xml:space="preserve"> </v>
          </cell>
          <cell r="N3893">
            <v>0</v>
          </cell>
          <cell r="O3893" t="str">
            <v xml:space="preserve"> </v>
          </cell>
          <cell r="P3893">
            <v>0</v>
          </cell>
          <cell r="Q3893">
            <v>0</v>
          </cell>
          <cell r="R3893" t="str">
            <v xml:space="preserve"> </v>
          </cell>
          <cell r="S3893" t="str">
            <v xml:space="preserve"> </v>
          </cell>
        </row>
        <row r="3894">
          <cell r="B3894">
            <v>426030</v>
          </cell>
          <cell r="C3894" t="str">
            <v>OPPhysServiceRevBlueCrossHMO</v>
          </cell>
          <cell r="D3894" t="str">
            <v>OPPhysServ</v>
          </cell>
          <cell r="E3894">
            <v>367</v>
          </cell>
          <cell r="F3894" t="str">
            <v>A</v>
          </cell>
          <cell r="G3894" t="str">
            <v>R</v>
          </cell>
          <cell r="H3894" t="str">
            <v>N</v>
          </cell>
          <cell r="I3894" t="str">
            <v>NI</v>
          </cell>
          <cell r="J3894">
            <v>0</v>
          </cell>
          <cell r="K3894">
            <v>0</v>
          </cell>
          <cell r="L3894" t="str">
            <v xml:space="preserve"> </v>
          </cell>
          <cell r="M3894" t="str">
            <v xml:space="preserve"> </v>
          </cell>
          <cell r="N3894">
            <v>0</v>
          </cell>
          <cell r="O3894" t="str">
            <v xml:space="preserve"> </v>
          </cell>
          <cell r="P3894">
            <v>0</v>
          </cell>
          <cell r="Q3894">
            <v>0</v>
          </cell>
          <cell r="R3894" t="str">
            <v xml:space="preserve"> </v>
          </cell>
          <cell r="S3894" t="str">
            <v xml:space="preserve"> </v>
          </cell>
        </row>
        <row r="3895">
          <cell r="B3895">
            <v>426031</v>
          </cell>
          <cell r="C3895" t="str">
            <v>OP Phys Srvc Revenue BCrossPPO</v>
          </cell>
          <cell r="D3895" t="str">
            <v>OP Phys Sr</v>
          </cell>
          <cell r="E3895">
            <v>367</v>
          </cell>
          <cell r="F3895" t="str">
            <v>A</v>
          </cell>
          <cell r="G3895" t="str">
            <v>R</v>
          </cell>
          <cell r="H3895" t="str">
            <v>N</v>
          </cell>
          <cell r="I3895" t="str">
            <v>NI</v>
          </cell>
          <cell r="J3895">
            <v>0</v>
          </cell>
          <cell r="K3895">
            <v>0</v>
          </cell>
          <cell r="L3895" t="str">
            <v xml:space="preserve"> </v>
          </cell>
          <cell r="M3895" t="str">
            <v xml:space="preserve"> </v>
          </cell>
          <cell r="N3895">
            <v>0</v>
          </cell>
          <cell r="O3895" t="str">
            <v xml:space="preserve"> </v>
          </cell>
          <cell r="P3895">
            <v>0</v>
          </cell>
          <cell r="Q3895">
            <v>0</v>
          </cell>
          <cell r="R3895" t="str">
            <v xml:space="preserve"> </v>
          </cell>
          <cell r="S3895" t="str">
            <v xml:space="preserve"> </v>
          </cell>
        </row>
        <row r="3896">
          <cell r="B3896">
            <v>426035</v>
          </cell>
          <cell r="C3896" t="str">
            <v>OP Phys Service RevCommercial</v>
          </cell>
          <cell r="D3896" t="str">
            <v>OP Phys Se</v>
          </cell>
          <cell r="E3896">
            <v>367</v>
          </cell>
          <cell r="F3896" t="str">
            <v>A</v>
          </cell>
          <cell r="G3896" t="str">
            <v>R</v>
          </cell>
          <cell r="H3896" t="str">
            <v>N</v>
          </cell>
          <cell r="I3896" t="str">
            <v>NI</v>
          </cell>
          <cell r="J3896">
            <v>0</v>
          </cell>
          <cell r="K3896">
            <v>0</v>
          </cell>
          <cell r="L3896" t="str">
            <v xml:space="preserve"> </v>
          </cell>
          <cell r="M3896" t="str">
            <v xml:space="preserve"> </v>
          </cell>
          <cell r="N3896">
            <v>0</v>
          </cell>
          <cell r="O3896" t="str">
            <v xml:space="preserve"> </v>
          </cell>
          <cell r="P3896">
            <v>0</v>
          </cell>
          <cell r="Q3896">
            <v>0</v>
          </cell>
          <cell r="R3896" t="str">
            <v xml:space="preserve"> </v>
          </cell>
          <cell r="S3896" t="str">
            <v xml:space="preserve"> </v>
          </cell>
        </row>
        <row r="3897">
          <cell r="B3897">
            <v>426036</v>
          </cell>
          <cell r="C3897" t="str">
            <v>OP Phys Srvc Rev CmrclMgdCar</v>
          </cell>
          <cell r="D3897" t="str">
            <v>OP Phys Sr</v>
          </cell>
          <cell r="E3897">
            <v>367</v>
          </cell>
          <cell r="F3897" t="str">
            <v>A</v>
          </cell>
          <cell r="G3897" t="str">
            <v>R</v>
          </cell>
          <cell r="H3897" t="str">
            <v>N</v>
          </cell>
          <cell r="I3897" t="str">
            <v>NI</v>
          </cell>
          <cell r="J3897">
            <v>0</v>
          </cell>
          <cell r="K3897">
            <v>0</v>
          </cell>
          <cell r="L3897" t="str">
            <v xml:space="preserve"> </v>
          </cell>
          <cell r="M3897" t="str">
            <v xml:space="preserve"> </v>
          </cell>
          <cell r="N3897">
            <v>0</v>
          </cell>
          <cell r="O3897" t="str">
            <v xml:space="preserve"> </v>
          </cell>
          <cell r="P3897">
            <v>0</v>
          </cell>
          <cell r="Q3897">
            <v>0</v>
          </cell>
          <cell r="R3897" t="str">
            <v xml:space="preserve"> </v>
          </cell>
          <cell r="S3897" t="str">
            <v xml:space="preserve"> </v>
          </cell>
        </row>
        <row r="3898">
          <cell r="B3898">
            <v>426037</v>
          </cell>
          <cell r="C3898" t="str">
            <v>OP PhysSrvcRevChrtyCarPndngApl</v>
          </cell>
          <cell r="D3898" t="str">
            <v>OP PhysSrv</v>
          </cell>
          <cell r="E3898">
            <v>367</v>
          </cell>
          <cell r="F3898" t="str">
            <v>A</v>
          </cell>
          <cell r="G3898" t="str">
            <v>R</v>
          </cell>
          <cell r="H3898" t="str">
            <v>N</v>
          </cell>
          <cell r="I3898" t="str">
            <v>NI</v>
          </cell>
          <cell r="J3898">
            <v>0</v>
          </cell>
          <cell r="K3898">
            <v>0</v>
          </cell>
          <cell r="L3898" t="str">
            <v xml:space="preserve"> </v>
          </cell>
          <cell r="M3898" t="str">
            <v xml:space="preserve"> </v>
          </cell>
          <cell r="N3898">
            <v>0</v>
          </cell>
          <cell r="O3898" t="str">
            <v xml:space="preserve"> </v>
          </cell>
          <cell r="P3898">
            <v>0</v>
          </cell>
          <cell r="Q3898">
            <v>0</v>
          </cell>
          <cell r="R3898" t="str">
            <v xml:space="preserve"> </v>
          </cell>
          <cell r="S3898" t="str">
            <v xml:space="preserve"> </v>
          </cell>
        </row>
        <row r="3899">
          <cell r="B3899">
            <v>426040</v>
          </cell>
          <cell r="C3899" t="str">
            <v>OPPhysServiceRevSelfPayPrimary</v>
          </cell>
          <cell r="D3899" t="str">
            <v>OPPhysServ</v>
          </cell>
          <cell r="E3899">
            <v>367</v>
          </cell>
          <cell r="F3899" t="str">
            <v>A</v>
          </cell>
          <cell r="G3899" t="str">
            <v>R</v>
          </cell>
          <cell r="H3899" t="str">
            <v>N</v>
          </cell>
          <cell r="I3899" t="str">
            <v>NI</v>
          </cell>
          <cell r="J3899">
            <v>0</v>
          </cell>
          <cell r="K3899">
            <v>0</v>
          </cell>
          <cell r="L3899" t="str">
            <v xml:space="preserve"> </v>
          </cell>
          <cell r="M3899" t="str">
            <v xml:space="preserve"> </v>
          </cell>
          <cell r="N3899">
            <v>0</v>
          </cell>
          <cell r="O3899" t="str">
            <v xml:space="preserve"> </v>
          </cell>
          <cell r="P3899">
            <v>0</v>
          </cell>
          <cell r="Q3899">
            <v>0</v>
          </cell>
          <cell r="R3899" t="str">
            <v xml:space="preserve"> </v>
          </cell>
          <cell r="S3899" t="str">
            <v xml:space="preserve"> </v>
          </cell>
        </row>
        <row r="3900">
          <cell r="B3900">
            <v>426041</v>
          </cell>
          <cell r="C3900" t="str">
            <v>OP Phys Srvc Rev SlfPyScndry</v>
          </cell>
          <cell r="D3900" t="str">
            <v>OP Phys Sr</v>
          </cell>
          <cell r="E3900">
            <v>367</v>
          </cell>
          <cell r="F3900" t="str">
            <v>A</v>
          </cell>
          <cell r="G3900" t="str">
            <v>R</v>
          </cell>
          <cell r="H3900" t="str">
            <v>N</v>
          </cell>
          <cell r="I3900" t="str">
            <v>NI</v>
          </cell>
          <cell r="J3900">
            <v>0</v>
          </cell>
          <cell r="K3900">
            <v>0</v>
          </cell>
          <cell r="L3900" t="str">
            <v xml:space="preserve"> </v>
          </cell>
          <cell r="M3900" t="str">
            <v xml:space="preserve"> </v>
          </cell>
          <cell r="N3900">
            <v>0</v>
          </cell>
          <cell r="O3900" t="str">
            <v xml:space="preserve"> </v>
          </cell>
          <cell r="P3900">
            <v>0</v>
          </cell>
          <cell r="Q3900">
            <v>0</v>
          </cell>
          <cell r="R3900" t="str">
            <v xml:space="preserve"> </v>
          </cell>
          <cell r="S3900" t="str">
            <v xml:space="preserve"> </v>
          </cell>
        </row>
        <row r="3901">
          <cell r="B3901">
            <v>426042</v>
          </cell>
          <cell r="C3901" t="str">
            <v>OP PhysSrvcRev CptnRskBsdPyrs</v>
          </cell>
          <cell r="D3901" t="str">
            <v>OP PhysSrv</v>
          </cell>
          <cell r="E3901">
            <v>367</v>
          </cell>
          <cell r="F3901" t="str">
            <v>A</v>
          </cell>
          <cell r="G3901" t="str">
            <v>R</v>
          </cell>
          <cell r="H3901" t="str">
            <v>N</v>
          </cell>
          <cell r="I3901" t="str">
            <v>NI</v>
          </cell>
          <cell r="J3901">
            <v>0</v>
          </cell>
          <cell r="K3901">
            <v>0</v>
          </cell>
          <cell r="L3901" t="str">
            <v xml:space="preserve"> </v>
          </cell>
          <cell r="M3901" t="str">
            <v xml:space="preserve"> </v>
          </cell>
          <cell r="N3901">
            <v>0</v>
          </cell>
          <cell r="O3901" t="str">
            <v xml:space="preserve"> </v>
          </cell>
          <cell r="P3901">
            <v>0</v>
          </cell>
          <cell r="Q3901">
            <v>0</v>
          </cell>
          <cell r="R3901" t="str">
            <v xml:space="preserve"> </v>
          </cell>
          <cell r="S3901" t="str">
            <v xml:space="preserve"> </v>
          </cell>
        </row>
        <row r="3902">
          <cell r="B3902">
            <v>426045</v>
          </cell>
          <cell r="C3902" t="str">
            <v>OP Phys Service RevCharity</v>
          </cell>
          <cell r="D3902" t="str">
            <v>OP Phys Se</v>
          </cell>
          <cell r="E3902">
            <v>367</v>
          </cell>
          <cell r="F3902" t="str">
            <v>A</v>
          </cell>
          <cell r="G3902" t="str">
            <v>R</v>
          </cell>
          <cell r="H3902" t="str">
            <v>N</v>
          </cell>
          <cell r="I3902" t="str">
            <v>NI</v>
          </cell>
          <cell r="J3902">
            <v>0</v>
          </cell>
          <cell r="K3902">
            <v>0</v>
          </cell>
          <cell r="L3902" t="str">
            <v xml:space="preserve"> </v>
          </cell>
          <cell r="M3902" t="str">
            <v xml:space="preserve"> </v>
          </cell>
          <cell r="N3902">
            <v>0</v>
          </cell>
          <cell r="O3902" t="str">
            <v xml:space="preserve"> </v>
          </cell>
          <cell r="P3902">
            <v>0</v>
          </cell>
          <cell r="Q3902">
            <v>0</v>
          </cell>
          <cell r="R3902" t="str">
            <v xml:space="preserve"> </v>
          </cell>
          <cell r="S3902" t="str">
            <v xml:space="preserve"> </v>
          </cell>
        </row>
        <row r="3903">
          <cell r="B3903">
            <v>426050</v>
          </cell>
          <cell r="C3903" t="str">
            <v>OP Physician Service RevOther</v>
          </cell>
          <cell r="D3903" t="str">
            <v>OP Physici</v>
          </cell>
          <cell r="E3903">
            <v>367</v>
          </cell>
          <cell r="F3903" t="str">
            <v>A</v>
          </cell>
          <cell r="G3903" t="str">
            <v>R</v>
          </cell>
          <cell r="H3903" t="str">
            <v>N</v>
          </cell>
          <cell r="I3903" t="str">
            <v>NI</v>
          </cell>
          <cell r="J3903">
            <v>0</v>
          </cell>
          <cell r="K3903">
            <v>0</v>
          </cell>
          <cell r="L3903" t="str">
            <v xml:space="preserve"> </v>
          </cell>
          <cell r="M3903" t="str">
            <v xml:space="preserve"> </v>
          </cell>
          <cell r="N3903">
            <v>0</v>
          </cell>
          <cell r="O3903" t="str">
            <v xml:space="preserve"> </v>
          </cell>
          <cell r="P3903">
            <v>0</v>
          </cell>
          <cell r="Q3903">
            <v>0</v>
          </cell>
          <cell r="R3903" t="str">
            <v xml:space="preserve"> </v>
          </cell>
          <cell r="S3903" t="str">
            <v xml:space="preserve"> </v>
          </cell>
        </row>
        <row r="3904">
          <cell r="B3904">
            <v>426055</v>
          </cell>
          <cell r="C3904" t="str">
            <v>OPPhysSrvcRevOthrNonHospBillSy</v>
          </cell>
          <cell r="D3904" t="str">
            <v>OPPhysSrvc</v>
          </cell>
          <cell r="E3904">
            <v>367</v>
          </cell>
          <cell r="F3904" t="str">
            <v>A</v>
          </cell>
          <cell r="G3904" t="str">
            <v>R</v>
          </cell>
          <cell r="H3904" t="str">
            <v>N</v>
          </cell>
          <cell r="I3904" t="str">
            <v>NI</v>
          </cell>
          <cell r="J3904">
            <v>0</v>
          </cell>
          <cell r="K3904">
            <v>0</v>
          </cell>
          <cell r="L3904" t="str">
            <v xml:space="preserve"> </v>
          </cell>
          <cell r="M3904" t="str">
            <v xml:space="preserve"> </v>
          </cell>
          <cell r="N3904">
            <v>0</v>
          </cell>
          <cell r="O3904" t="str">
            <v xml:space="preserve"> </v>
          </cell>
          <cell r="P3904">
            <v>0</v>
          </cell>
          <cell r="Q3904">
            <v>0</v>
          </cell>
          <cell r="R3904" t="str">
            <v xml:space="preserve"> </v>
          </cell>
          <cell r="S3904" t="str">
            <v xml:space="preserve"> </v>
          </cell>
        </row>
        <row r="3905">
          <cell r="B3905">
            <v>426060</v>
          </cell>
          <cell r="C3905" t="str">
            <v>OP Phys Srvc Revenue DmstcClms</v>
          </cell>
          <cell r="D3905" t="str">
            <v>OP Phys Sr</v>
          </cell>
          <cell r="E3905">
            <v>367</v>
          </cell>
          <cell r="F3905" t="str">
            <v>A</v>
          </cell>
          <cell r="G3905" t="str">
            <v>R</v>
          </cell>
          <cell r="H3905" t="str">
            <v>N</v>
          </cell>
          <cell r="I3905" t="str">
            <v>NI</v>
          </cell>
          <cell r="J3905">
            <v>0</v>
          </cell>
          <cell r="K3905">
            <v>0</v>
          </cell>
          <cell r="L3905" t="str">
            <v xml:space="preserve"> </v>
          </cell>
          <cell r="M3905" t="str">
            <v xml:space="preserve"> </v>
          </cell>
          <cell r="N3905">
            <v>0</v>
          </cell>
          <cell r="O3905" t="str">
            <v xml:space="preserve"> </v>
          </cell>
          <cell r="P3905">
            <v>0</v>
          </cell>
          <cell r="Q3905">
            <v>0</v>
          </cell>
          <cell r="R3905" t="str">
            <v xml:space="preserve"> </v>
          </cell>
          <cell r="S3905" t="str">
            <v xml:space="preserve"> </v>
          </cell>
        </row>
        <row r="3906">
          <cell r="B3906">
            <v>427000</v>
          </cell>
          <cell r="C3906" t="str">
            <v>Phys Service RevMedicare Trad</v>
          </cell>
          <cell r="D3906" t="str">
            <v>Phys Servi</v>
          </cell>
          <cell r="E3906">
            <v>367</v>
          </cell>
          <cell r="F3906" t="str">
            <v>A</v>
          </cell>
          <cell r="G3906" t="str">
            <v>R</v>
          </cell>
          <cell r="H3906" t="str">
            <v>N</v>
          </cell>
          <cell r="I3906" t="str">
            <v>NI</v>
          </cell>
          <cell r="J3906">
            <v>0</v>
          </cell>
          <cell r="K3906">
            <v>0</v>
          </cell>
          <cell r="L3906" t="str">
            <v xml:space="preserve"> </v>
          </cell>
          <cell r="M3906" t="str">
            <v xml:space="preserve"> </v>
          </cell>
          <cell r="N3906">
            <v>0</v>
          </cell>
          <cell r="O3906" t="str">
            <v xml:space="preserve"> </v>
          </cell>
          <cell r="P3906">
            <v>0</v>
          </cell>
          <cell r="Q3906">
            <v>0</v>
          </cell>
          <cell r="R3906" t="str">
            <v xml:space="preserve"> </v>
          </cell>
          <cell r="S3906" t="str">
            <v xml:space="preserve"> </v>
          </cell>
        </row>
        <row r="3907">
          <cell r="B3907">
            <v>427005</v>
          </cell>
          <cell r="C3907" t="str">
            <v>PhysServiceRevMedicareMdgCare</v>
          </cell>
          <cell r="D3907" t="str">
            <v>PhysServic</v>
          </cell>
          <cell r="E3907">
            <v>367</v>
          </cell>
          <cell r="F3907" t="str">
            <v>A</v>
          </cell>
          <cell r="G3907" t="str">
            <v>R</v>
          </cell>
          <cell r="H3907" t="str">
            <v>N</v>
          </cell>
          <cell r="I3907" t="str">
            <v>NI</v>
          </cell>
          <cell r="J3907">
            <v>0</v>
          </cell>
          <cell r="K3907">
            <v>0</v>
          </cell>
          <cell r="L3907" t="str">
            <v xml:space="preserve"> </v>
          </cell>
          <cell r="M3907" t="str">
            <v xml:space="preserve"> </v>
          </cell>
          <cell r="N3907">
            <v>0</v>
          </cell>
          <cell r="O3907" t="str">
            <v xml:space="preserve"> </v>
          </cell>
          <cell r="P3907">
            <v>0</v>
          </cell>
          <cell r="Q3907">
            <v>0</v>
          </cell>
          <cell r="R3907" t="str">
            <v xml:space="preserve"> </v>
          </cell>
          <cell r="S3907" t="str">
            <v xml:space="preserve"> </v>
          </cell>
        </row>
        <row r="3908">
          <cell r="B3908">
            <v>427010</v>
          </cell>
          <cell r="C3908" t="str">
            <v>Phys Service RevMedicaid Trad</v>
          </cell>
          <cell r="D3908" t="str">
            <v>Phys Servi</v>
          </cell>
          <cell r="E3908">
            <v>367</v>
          </cell>
          <cell r="F3908" t="str">
            <v>A</v>
          </cell>
          <cell r="G3908" t="str">
            <v>R</v>
          </cell>
          <cell r="H3908" t="str">
            <v>N</v>
          </cell>
          <cell r="I3908" t="str">
            <v>NI</v>
          </cell>
          <cell r="J3908">
            <v>0</v>
          </cell>
          <cell r="K3908">
            <v>0</v>
          </cell>
          <cell r="L3908" t="str">
            <v xml:space="preserve"> </v>
          </cell>
          <cell r="M3908" t="str">
            <v xml:space="preserve"> </v>
          </cell>
          <cell r="N3908">
            <v>0</v>
          </cell>
          <cell r="O3908" t="str">
            <v xml:space="preserve"> </v>
          </cell>
          <cell r="P3908">
            <v>0</v>
          </cell>
          <cell r="Q3908">
            <v>0</v>
          </cell>
          <cell r="R3908" t="str">
            <v xml:space="preserve"> </v>
          </cell>
          <cell r="S3908" t="str">
            <v xml:space="preserve"> </v>
          </cell>
        </row>
        <row r="3909">
          <cell r="B3909">
            <v>427015</v>
          </cell>
          <cell r="C3909" t="str">
            <v>PhysServiceRevMedicaidMdgCare</v>
          </cell>
          <cell r="D3909" t="str">
            <v>PhysServic</v>
          </cell>
          <cell r="E3909">
            <v>367</v>
          </cell>
          <cell r="F3909" t="str">
            <v>A</v>
          </cell>
          <cell r="G3909" t="str">
            <v>R</v>
          </cell>
          <cell r="H3909" t="str">
            <v>N</v>
          </cell>
          <cell r="I3909" t="str">
            <v>NI</v>
          </cell>
          <cell r="J3909">
            <v>0</v>
          </cell>
          <cell r="K3909">
            <v>0</v>
          </cell>
          <cell r="L3909" t="str">
            <v xml:space="preserve"> </v>
          </cell>
          <cell r="M3909" t="str">
            <v xml:space="preserve"> </v>
          </cell>
          <cell r="N3909">
            <v>0</v>
          </cell>
          <cell r="O3909" t="str">
            <v xml:space="preserve"> </v>
          </cell>
          <cell r="P3909">
            <v>0</v>
          </cell>
          <cell r="Q3909">
            <v>0</v>
          </cell>
          <cell r="R3909" t="str">
            <v xml:space="preserve"> </v>
          </cell>
          <cell r="S3909" t="str">
            <v xml:space="preserve"> </v>
          </cell>
        </row>
        <row r="3910">
          <cell r="B3910">
            <v>427016</v>
          </cell>
          <cell r="C3910" t="str">
            <v>Phys Service RevMedicaid Pendg</v>
          </cell>
          <cell r="D3910" t="str">
            <v>Phys Servi</v>
          </cell>
          <cell r="E3910">
            <v>367</v>
          </cell>
          <cell r="F3910" t="str">
            <v>A</v>
          </cell>
          <cell r="G3910" t="str">
            <v>R</v>
          </cell>
          <cell r="H3910" t="str">
            <v>N</v>
          </cell>
          <cell r="I3910" t="str">
            <v>NI</v>
          </cell>
          <cell r="J3910">
            <v>0</v>
          </cell>
          <cell r="K3910">
            <v>0</v>
          </cell>
          <cell r="L3910" t="str">
            <v xml:space="preserve"> </v>
          </cell>
          <cell r="M3910" t="str">
            <v xml:space="preserve"> </v>
          </cell>
          <cell r="N3910">
            <v>0</v>
          </cell>
          <cell r="O3910" t="str">
            <v xml:space="preserve"> </v>
          </cell>
          <cell r="P3910">
            <v>0</v>
          </cell>
          <cell r="Q3910">
            <v>0</v>
          </cell>
          <cell r="R3910" t="str">
            <v xml:space="preserve"> </v>
          </cell>
          <cell r="S3910" t="str">
            <v xml:space="preserve"> </v>
          </cell>
        </row>
        <row r="3911">
          <cell r="B3911">
            <v>427020</v>
          </cell>
          <cell r="C3911" t="str">
            <v>Physician Service RevHMOPPO</v>
          </cell>
          <cell r="D3911" t="str">
            <v>Physician</v>
          </cell>
          <cell r="E3911">
            <v>367</v>
          </cell>
          <cell r="F3911" t="str">
            <v>A</v>
          </cell>
          <cell r="G3911" t="str">
            <v>R</v>
          </cell>
          <cell r="H3911" t="str">
            <v>N</v>
          </cell>
          <cell r="I3911" t="str">
            <v>NI</v>
          </cell>
          <cell r="J3911">
            <v>0</v>
          </cell>
          <cell r="K3911">
            <v>0</v>
          </cell>
          <cell r="L3911" t="str">
            <v xml:space="preserve"> </v>
          </cell>
          <cell r="M3911" t="str">
            <v xml:space="preserve"> </v>
          </cell>
          <cell r="N3911">
            <v>0</v>
          </cell>
          <cell r="O3911" t="str">
            <v xml:space="preserve"> </v>
          </cell>
          <cell r="P3911">
            <v>0</v>
          </cell>
          <cell r="Q3911">
            <v>0</v>
          </cell>
          <cell r="R3911" t="str">
            <v xml:space="preserve"> </v>
          </cell>
          <cell r="S3911" t="str">
            <v xml:space="preserve"> </v>
          </cell>
        </row>
        <row r="3912">
          <cell r="B3912">
            <v>427025</v>
          </cell>
          <cell r="C3912" t="str">
            <v>PhysServiceRevBlueCrossTrad</v>
          </cell>
          <cell r="D3912" t="str">
            <v>PhysServic</v>
          </cell>
          <cell r="E3912">
            <v>367</v>
          </cell>
          <cell r="F3912" t="str">
            <v>A</v>
          </cell>
          <cell r="G3912" t="str">
            <v>R</v>
          </cell>
          <cell r="H3912" t="str">
            <v>N</v>
          </cell>
          <cell r="I3912" t="str">
            <v>NI</v>
          </cell>
          <cell r="J3912">
            <v>0</v>
          </cell>
          <cell r="K3912">
            <v>0</v>
          </cell>
          <cell r="L3912" t="str">
            <v xml:space="preserve"> </v>
          </cell>
          <cell r="M3912" t="str">
            <v xml:space="preserve"> </v>
          </cell>
          <cell r="N3912">
            <v>0</v>
          </cell>
          <cell r="O3912" t="str">
            <v xml:space="preserve"> </v>
          </cell>
          <cell r="P3912">
            <v>0</v>
          </cell>
          <cell r="Q3912">
            <v>0</v>
          </cell>
          <cell r="R3912" t="str">
            <v xml:space="preserve"> </v>
          </cell>
          <cell r="S3912" t="str">
            <v xml:space="preserve"> </v>
          </cell>
        </row>
        <row r="3913">
          <cell r="B3913">
            <v>427030</v>
          </cell>
          <cell r="C3913" t="str">
            <v>Phys Service RevBlue Cross HMO</v>
          </cell>
          <cell r="D3913" t="str">
            <v>Phys Servi</v>
          </cell>
          <cell r="E3913">
            <v>367</v>
          </cell>
          <cell r="F3913" t="str">
            <v>A</v>
          </cell>
          <cell r="G3913" t="str">
            <v>R</v>
          </cell>
          <cell r="H3913" t="str">
            <v>N</v>
          </cell>
          <cell r="I3913" t="str">
            <v>NI</v>
          </cell>
          <cell r="J3913">
            <v>0</v>
          </cell>
          <cell r="K3913">
            <v>0</v>
          </cell>
          <cell r="L3913" t="str">
            <v xml:space="preserve"> </v>
          </cell>
          <cell r="M3913" t="str">
            <v xml:space="preserve"> </v>
          </cell>
          <cell r="N3913">
            <v>0</v>
          </cell>
          <cell r="O3913" t="str">
            <v xml:space="preserve"> </v>
          </cell>
          <cell r="P3913">
            <v>0</v>
          </cell>
          <cell r="Q3913">
            <v>0</v>
          </cell>
          <cell r="R3913" t="str">
            <v xml:space="preserve"> </v>
          </cell>
          <cell r="S3913" t="str">
            <v xml:space="preserve"> </v>
          </cell>
        </row>
        <row r="3914">
          <cell r="B3914">
            <v>427031</v>
          </cell>
          <cell r="C3914" t="str">
            <v>Phys Srvc Revenue BCrossPPO</v>
          </cell>
          <cell r="D3914" t="str">
            <v>Phys Srvc</v>
          </cell>
          <cell r="E3914">
            <v>367</v>
          </cell>
          <cell r="F3914" t="str">
            <v>A</v>
          </cell>
          <cell r="G3914" t="str">
            <v>R</v>
          </cell>
          <cell r="H3914" t="str">
            <v>N</v>
          </cell>
          <cell r="I3914" t="str">
            <v>NI</v>
          </cell>
          <cell r="J3914">
            <v>0</v>
          </cell>
          <cell r="K3914">
            <v>0</v>
          </cell>
          <cell r="L3914" t="str">
            <v xml:space="preserve"> </v>
          </cell>
          <cell r="M3914" t="str">
            <v xml:space="preserve"> </v>
          </cell>
          <cell r="N3914">
            <v>0</v>
          </cell>
          <cell r="O3914" t="str">
            <v xml:space="preserve"> </v>
          </cell>
          <cell r="P3914">
            <v>0</v>
          </cell>
          <cell r="Q3914">
            <v>0</v>
          </cell>
          <cell r="R3914" t="str">
            <v xml:space="preserve"> </v>
          </cell>
          <cell r="S3914" t="str">
            <v xml:space="preserve"> </v>
          </cell>
        </row>
        <row r="3915">
          <cell r="B3915">
            <v>427035</v>
          </cell>
          <cell r="C3915" t="str">
            <v>Phys Service RevCommercial</v>
          </cell>
          <cell r="D3915" t="str">
            <v>Phys Servi</v>
          </cell>
          <cell r="E3915">
            <v>367</v>
          </cell>
          <cell r="F3915" t="str">
            <v>A</v>
          </cell>
          <cell r="G3915" t="str">
            <v>R</v>
          </cell>
          <cell r="H3915" t="str">
            <v>N</v>
          </cell>
          <cell r="I3915" t="str">
            <v>NI</v>
          </cell>
          <cell r="J3915">
            <v>0</v>
          </cell>
          <cell r="K3915">
            <v>0</v>
          </cell>
          <cell r="L3915" t="str">
            <v xml:space="preserve"> </v>
          </cell>
          <cell r="M3915" t="str">
            <v xml:space="preserve"> </v>
          </cell>
          <cell r="N3915">
            <v>0</v>
          </cell>
          <cell r="O3915" t="str">
            <v xml:space="preserve"> </v>
          </cell>
          <cell r="P3915">
            <v>0</v>
          </cell>
          <cell r="Q3915">
            <v>0</v>
          </cell>
          <cell r="R3915" t="str">
            <v xml:space="preserve"> </v>
          </cell>
          <cell r="S3915" t="str">
            <v xml:space="preserve"> </v>
          </cell>
        </row>
        <row r="3916">
          <cell r="B3916">
            <v>427036</v>
          </cell>
          <cell r="C3916" t="str">
            <v>Phys Srvc Revenue CmrclMgdCar</v>
          </cell>
          <cell r="D3916" t="str">
            <v>Phys Srvc</v>
          </cell>
          <cell r="E3916">
            <v>367</v>
          </cell>
          <cell r="F3916" t="str">
            <v>A</v>
          </cell>
          <cell r="G3916" t="str">
            <v>R</v>
          </cell>
          <cell r="H3916" t="str">
            <v>N</v>
          </cell>
          <cell r="I3916" t="str">
            <v>NI</v>
          </cell>
          <cell r="J3916">
            <v>0</v>
          </cell>
          <cell r="K3916">
            <v>0</v>
          </cell>
          <cell r="L3916" t="str">
            <v xml:space="preserve"> </v>
          </cell>
          <cell r="M3916" t="str">
            <v xml:space="preserve"> </v>
          </cell>
          <cell r="N3916">
            <v>0</v>
          </cell>
          <cell r="O3916" t="str">
            <v xml:space="preserve"> </v>
          </cell>
          <cell r="P3916">
            <v>0</v>
          </cell>
          <cell r="Q3916">
            <v>0</v>
          </cell>
          <cell r="R3916" t="str">
            <v xml:space="preserve"> </v>
          </cell>
          <cell r="S3916" t="str">
            <v xml:space="preserve"> </v>
          </cell>
        </row>
        <row r="3917">
          <cell r="B3917">
            <v>427037</v>
          </cell>
          <cell r="C3917" t="str">
            <v>PhysSrvcRev ChrtyCarPndngAplc</v>
          </cell>
          <cell r="D3917" t="str">
            <v>PhysSrvcRe</v>
          </cell>
          <cell r="E3917">
            <v>367</v>
          </cell>
          <cell r="F3917" t="str">
            <v>A</v>
          </cell>
          <cell r="G3917" t="str">
            <v>R</v>
          </cell>
          <cell r="H3917" t="str">
            <v>N</v>
          </cell>
          <cell r="I3917" t="str">
            <v>NI</v>
          </cell>
          <cell r="J3917">
            <v>0</v>
          </cell>
          <cell r="K3917">
            <v>0</v>
          </cell>
          <cell r="L3917" t="str">
            <v xml:space="preserve"> </v>
          </cell>
          <cell r="M3917" t="str">
            <v xml:space="preserve"> </v>
          </cell>
          <cell r="N3917">
            <v>0</v>
          </cell>
          <cell r="O3917" t="str">
            <v xml:space="preserve"> </v>
          </cell>
          <cell r="P3917">
            <v>0</v>
          </cell>
          <cell r="Q3917">
            <v>0</v>
          </cell>
          <cell r="R3917" t="str">
            <v xml:space="preserve"> </v>
          </cell>
          <cell r="S3917" t="str">
            <v xml:space="preserve"> </v>
          </cell>
        </row>
        <row r="3918">
          <cell r="B3918">
            <v>427040</v>
          </cell>
          <cell r="C3918" t="str">
            <v>PhysServiceRevSelfPayPrimary</v>
          </cell>
          <cell r="D3918" t="str">
            <v>PhysServic</v>
          </cell>
          <cell r="E3918">
            <v>367</v>
          </cell>
          <cell r="F3918" t="str">
            <v>A</v>
          </cell>
          <cell r="G3918" t="str">
            <v>R</v>
          </cell>
          <cell r="H3918" t="str">
            <v>N</v>
          </cell>
          <cell r="I3918" t="str">
            <v>NI</v>
          </cell>
          <cell r="J3918">
            <v>0</v>
          </cell>
          <cell r="K3918">
            <v>0</v>
          </cell>
          <cell r="L3918" t="str">
            <v xml:space="preserve"> </v>
          </cell>
          <cell r="M3918" t="str">
            <v xml:space="preserve"> </v>
          </cell>
          <cell r="N3918">
            <v>0</v>
          </cell>
          <cell r="O3918" t="str">
            <v xml:space="preserve"> </v>
          </cell>
          <cell r="P3918">
            <v>0</v>
          </cell>
          <cell r="Q3918">
            <v>0</v>
          </cell>
          <cell r="R3918" t="str">
            <v xml:space="preserve"> </v>
          </cell>
          <cell r="S3918" t="str">
            <v xml:space="preserve"> </v>
          </cell>
        </row>
        <row r="3919">
          <cell r="B3919">
            <v>427041</v>
          </cell>
          <cell r="C3919" t="str">
            <v>Phys Srvc Revenue SlfPyScndry</v>
          </cell>
          <cell r="D3919" t="str">
            <v>Phys Srvc</v>
          </cell>
          <cell r="E3919">
            <v>367</v>
          </cell>
          <cell r="F3919" t="str">
            <v>A</v>
          </cell>
          <cell r="G3919" t="str">
            <v>R</v>
          </cell>
          <cell r="H3919" t="str">
            <v>N</v>
          </cell>
          <cell r="I3919" t="str">
            <v>NI</v>
          </cell>
          <cell r="J3919">
            <v>0</v>
          </cell>
          <cell r="K3919">
            <v>0</v>
          </cell>
          <cell r="L3919" t="str">
            <v xml:space="preserve"> </v>
          </cell>
          <cell r="M3919" t="str">
            <v xml:space="preserve"> </v>
          </cell>
          <cell r="N3919">
            <v>0</v>
          </cell>
          <cell r="O3919" t="str">
            <v xml:space="preserve"> </v>
          </cell>
          <cell r="P3919">
            <v>0</v>
          </cell>
          <cell r="Q3919">
            <v>0</v>
          </cell>
          <cell r="R3919" t="str">
            <v xml:space="preserve"> </v>
          </cell>
          <cell r="S3919" t="str">
            <v xml:space="preserve"> </v>
          </cell>
        </row>
        <row r="3920">
          <cell r="B3920">
            <v>427042</v>
          </cell>
          <cell r="C3920" t="str">
            <v>Phys Srvc Rev CptnRskBsdPyrs</v>
          </cell>
          <cell r="D3920" t="str">
            <v>Phys Srvc</v>
          </cell>
          <cell r="E3920">
            <v>367</v>
          </cell>
          <cell r="F3920" t="str">
            <v>A</v>
          </cell>
          <cell r="G3920" t="str">
            <v>R</v>
          </cell>
          <cell r="H3920" t="str">
            <v>N</v>
          </cell>
          <cell r="I3920" t="str">
            <v>NI</v>
          </cell>
          <cell r="J3920">
            <v>0</v>
          </cell>
          <cell r="K3920">
            <v>0</v>
          </cell>
          <cell r="L3920" t="str">
            <v xml:space="preserve"> </v>
          </cell>
          <cell r="M3920" t="str">
            <v xml:space="preserve"> </v>
          </cell>
          <cell r="N3920">
            <v>0</v>
          </cell>
          <cell r="O3920" t="str">
            <v xml:space="preserve"> </v>
          </cell>
          <cell r="P3920">
            <v>0</v>
          </cell>
          <cell r="Q3920">
            <v>0</v>
          </cell>
          <cell r="R3920" t="str">
            <v xml:space="preserve"> </v>
          </cell>
          <cell r="S3920" t="str">
            <v xml:space="preserve"> </v>
          </cell>
        </row>
        <row r="3921">
          <cell r="B3921">
            <v>427045</v>
          </cell>
          <cell r="C3921" t="str">
            <v>Physician Service RevCharity</v>
          </cell>
          <cell r="D3921" t="str">
            <v>Physician</v>
          </cell>
          <cell r="E3921">
            <v>367</v>
          </cell>
          <cell r="F3921" t="str">
            <v>A</v>
          </cell>
          <cell r="G3921" t="str">
            <v>R</v>
          </cell>
          <cell r="H3921" t="str">
            <v>N</v>
          </cell>
          <cell r="I3921" t="str">
            <v>NI</v>
          </cell>
          <cell r="J3921">
            <v>0</v>
          </cell>
          <cell r="K3921">
            <v>0</v>
          </cell>
          <cell r="L3921" t="str">
            <v xml:space="preserve"> </v>
          </cell>
          <cell r="M3921" t="str">
            <v xml:space="preserve"> </v>
          </cell>
          <cell r="N3921">
            <v>0</v>
          </cell>
          <cell r="O3921" t="str">
            <v xml:space="preserve"> </v>
          </cell>
          <cell r="P3921">
            <v>0</v>
          </cell>
          <cell r="Q3921">
            <v>0</v>
          </cell>
          <cell r="R3921" t="str">
            <v xml:space="preserve"> </v>
          </cell>
          <cell r="S3921" t="str">
            <v xml:space="preserve"> </v>
          </cell>
        </row>
        <row r="3922">
          <cell r="B3922">
            <v>427050</v>
          </cell>
          <cell r="C3922" t="str">
            <v>Physician Service RevenueOther</v>
          </cell>
          <cell r="D3922" t="str">
            <v>Physician</v>
          </cell>
          <cell r="E3922">
            <v>367</v>
          </cell>
          <cell r="F3922" t="str">
            <v>A</v>
          </cell>
          <cell r="G3922" t="str">
            <v>R</v>
          </cell>
          <cell r="H3922" t="str">
            <v>N</v>
          </cell>
          <cell r="I3922" t="str">
            <v>NI</v>
          </cell>
          <cell r="J3922">
            <v>0</v>
          </cell>
          <cell r="K3922">
            <v>0</v>
          </cell>
          <cell r="L3922" t="str">
            <v xml:space="preserve"> </v>
          </cell>
          <cell r="M3922" t="str">
            <v xml:space="preserve"> </v>
          </cell>
          <cell r="N3922">
            <v>0</v>
          </cell>
          <cell r="O3922" t="str">
            <v xml:space="preserve"> </v>
          </cell>
          <cell r="P3922">
            <v>0</v>
          </cell>
          <cell r="Q3922">
            <v>0</v>
          </cell>
          <cell r="R3922" t="str">
            <v xml:space="preserve"> </v>
          </cell>
          <cell r="S3922" t="str">
            <v xml:space="preserve"> </v>
          </cell>
        </row>
        <row r="3923">
          <cell r="B3923">
            <v>427055</v>
          </cell>
          <cell r="C3923" t="str">
            <v>PhysSrvcRevOthrNonHospBillgSys</v>
          </cell>
          <cell r="D3923" t="str">
            <v>PhysSrvcRe</v>
          </cell>
          <cell r="E3923">
            <v>367</v>
          </cell>
          <cell r="F3923" t="str">
            <v>A</v>
          </cell>
          <cell r="G3923" t="str">
            <v>R</v>
          </cell>
          <cell r="H3923" t="str">
            <v>N</v>
          </cell>
          <cell r="I3923" t="str">
            <v>NI</v>
          </cell>
          <cell r="J3923">
            <v>0</v>
          </cell>
          <cell r="K3923">
            <v>0</v>
          </cell>
          <cell r="L3923" t="str">
            <v xml:space="preserve"> </v>
          </cell>
          <cell r="M3923" t="str">
            <v xml:space="preserve"> </v>
          </cell>
          <cell r="N3923">
            <v>0</v>
          </cell>
          <cell r="O3923" t="str">
            <v xml:space="preserve"> </v>
          </cell>
          <cell r="P3923">
            <v>0</v>
          </cell>
          <cell r="Q3923">
            <v>0</v>
          </cell>
          <cell r="R3923" t="str">
            <v xml:space="preserve"> </v>
          </cell>
          <cell r="S3923" t="str">
            <v xml:space="preserve"> </v>
          </cell>
        </row>
        <row r="3924">
          <cell r="B3924">
            <v>427060</v>
          </cell>
          <cell r="C3924" t="str">
            <v>Phys Srvc Revenue DmstcClms</v>
          </cell>
          <cell r="D3924" t="str">
            <v>Phys Srvc</v>
          </cell>
          <cell r="E3924">
            <v>367</v>
          </cell>
          <cell r="F3924" t="str">
            <v>A</v>
          </cell>
          <cell r="G3924" t="str">
            <v>R</v>
          </cell>
          <cell r="H3924" t="str">
            <v>N</v>
          </cell>
          <cell r="I3924" t="str">
            <v>NI</v>
          </cell>
          <cell r="J3924">
            <v>0</v>
          </cell>
          <cell r="K3924">
            <v>0</v>
          </cell>
          <cell r="L3924" t="str">
            <v xml:space="preserve"> </v>
          </cell>
          <cell r="M3924" t="str">
            <v xml:space="preserve"> </v>
          </cell>
          <cell r="N3924">
            <v>0</v>
          </cell>
          <cell r="O3924" t="str">
            <v xml:space="preserve"> </v>
          </cell>
          <cell r="P3924">
            <v>0</v>
          </cell>
          <cell r="Q3924">
            <v>0</v>
          </cell>
          <cell r="R3924" t="str">
            <v xml:space="preserve"> </v>
          </cell>
          <cell r="S3924" t="str">
            <v xml:space="preserve"> </v>
          </cell>
        </row>
        <row r="3925">
          <cell r="B3925">
            <v>430000</v>
          </cell>
          <cell r="C3925" t="str">
            <v>Physician Capitation Revenue</v>
          </cell>
          <cell r="D3925" t="str">
            <v>Physician</v>
          </cell>
          <cell r="E3925">
            <v>367</v>
          </cell>
          <cell r="F3925" t="str">
            <v>A</v>
          </cell>
          <cell r="G3925" t="str">
            <v>R</v>
          </cell>
          <cell r="H3925" t="str">
            <v>N</v>
          </cell>
          <cell r="I3925" t="str">
            <v>NI</v>
          </cell>
          <cell r="J3925">
            <v>0</v>
          </cell>
          <cell r="K3925">
            <v>0</v>
          </cell>
          <cell r="L3925" t="str">
            <v xml:space="preserve"> </v>
          </cell>
          <cell r="M3925" t="str">
            <v xml:space="preserve"> </v>
          </cell>
          <cell r="N3925">
            <v>0</v>
          </cell>
          <cell r="O3925" t="str">
            <v xml:space="preserve"> </v>
          </cell>
          <cell r="P3925">
            <v>0</v>
          </cell>
          <cell r="Q3925">
            <v>0</v>
          </cell>
          <cell r="R3925" t="str">
            <v xml:space="preserve"> </v>
          </cell>
          <cell r="S3925" t="str">
            <v xml:space="preserve"> </v>
          </cell>
        </row>
        <row r="3926">
          <cell r="B3926">
            <v>431000</v>
          </cell>
          <cell r="C3926" t="str">
            <v>Capitation Rev NonPhysician</v>
          </cell>
          <cell r="D3926" t="str">
            <v>CapRevNP</v>
          </cell>
          <cell r="E3926">
            <v>367</v>
          </cell>
          <cell r="F3926" t="str">
            <v>A</v>
          </cell>
          <cell r="G3926" t="str">
            <v>R</v>
          </cell>
          <cell r="H3926" t="str">
            <v>N</v>
          </cell>
          <cell r="I3926" t="str">
            <v>NI</v>
          </cell>
          <cell r="J3926">
            <v>0</v>
          </cell>
          <cell r="K3926">
            <v>0</v>
          </cell>
          <cell r="L3926">
            <v>0</v>
          </cell>
          <cell r="M3926">
            <v>0</v>
          </cell>
          <cell r="N3926">
            <v>0</v>
          </cell>
          <cell r="O3926">
            <v>0</v>
          </cell>
          <cell r="P3926">
            <v>0</v>
          </cell>
          <cell r="Q3926">
            <v>0</v>
          </cell>
          <cell r="R3926">
            <v>0</v>
          </cell>
          <cell r="S3926">
            <v>0</v>
          </cell>
        </row>
        <row r="3927">
          <cell r="B3927">
            <v>432000</v>
          </cell>
          <cell r="C3927" t="str">
            <v>Socially Just Benefits</v>
          </cell>
          <cell r="D3927" t="str">
            <v>Socially J</v>
          </cell>
          <cell r="E3927">
            <v>367</v>
          </cell>
          <cell r="F3927" t="str">
            <v>A</v>
          </cell>
          <cell r="G3927" t="str">
            <v>R</v>
          </cell>
          <cell r="H3927" t="str">
            <v>N</v>
          </cell>
          <cell r="I3927" t="str">
            <v>NI</v>
          </cell>
          <cell r="J3927">
            <v>0</v>
          </cell>
          <cell r="K3927">
            <v>0</v>
          </cell>
          <cell r="L3927" t="str">
            <v xml:space="preserve"> </v>
          </cell>
          <cell r="M3927" t="str">
            <v xml:space="preserve"> </v>
          </cell>
          <cell r="N3927">
            <v>0</v>
          </cell>
          <cell r="O3927" t="str">
            <v xml:space="preserve"> </v>
          </cell>
          <cell r="P3927">
            <v>0</v>
          </cell>
          <cell r="Q3927">
            <v>0</v>
          </cell>
          <cell r="R3927" t="str">
            <v xml:space="preserve"> </v>
          </cell>
          <cell r="S3927" t="str">
            <v xml:space="preserve"> </v>
          </cell>
        </row>
        <row r="3928">
          <cell r="B3928">
            <v>432001</v>
          </cell>
          <cell r="C3928" t="str">
            <v>Socially Just Benefits IP</v>
          </cell>
          <cell r="D3928" t="str">
            <v>Socially J</v>
          </cell>
          <cell r="E3928">
            <v>367</v>
          </cell>
          <cell r="F3928" t="str">
            <v>A</v>
          </cell>
          <cell r="G3928" t="str">
            <v>R</v>
          </cell>
          <cell r="H3928" t="str">
            <v>N</v>
          </cell>
          <cell r="I3928" t="str">
            <v>NI</v>
          </cell>
          <cell r="J3928">
            <v>0</v>
          </cell>
          <cell r="K3928">
            <v>0</v>
          </cell>
          <cell r="L3928" t="str">
            <v xml:space="preserve"> </v>
          </cell>
          <cell r="M3928" t="str">
            <v xml:space="preserve"> </v>
          </cell>
          <cell r="N3928">
            <v>0</v>
          </cell>
          <cell r="O3928" t="str">
            <v xml:space="preserve"> </v>
          </cell>
          <cell r="P3928">
            <v>0</v>
          </cell>
          <cell r="Q3928">
            <v>0</v>
          </cell>
          <cell r="R3928" t="str">
            <v xml:space="preserve"> </v>
          </cell>
          <cell r="S3928" t="str">
            <v xml:space="preserve"> </v>
          </cell>
        </row>
        <row r="3929">
          <cell r="B3929">
            <v>432002</v>
          </cell>
          <cell r="C3929" t="str">
            <v>Socially Just Benefits OP</v>
          </cell>
          <cell r="D3929" t="str">
            <v>Socially J</v>
          </cell>
          <cell r="E3929">
            <v>367</v>
          </cell>
          <cell r="F3929" t="str">
            <v>A</v>
          </cell>
          <cell r="G3929" t="str">
            <v>R</v>
          </cell>
          <cell r="H3929" t="str">
            <v>N</v>
          </cell>
          <cell r="I3929" t="str">
            <v>NI</v>
          </cell>
          <cell r="J3929">
            <v>0</v>
          </cell>
          <cell r="K3929">
            <v>0</v>
          </cell>
          <cell r="L3929" t="str">
            <v xml:space="preserve"> </v>
          </cell>
          <cell r="M3929" t="str">
            <v xml:space="preserve"> </v>
          </cell>
          <cell r="N3929">
            <v>0</v>
          </cell>
          <cell r="O3929" t="str">
            <v xml:space="preserve"> </v>
          </cell>
          <cell r="P3929">
            <v>0</v>
          </cell>
          <cell r="Q3929">
            <v>0</v>
          </cell>
          <cell r="R3929" t="str">
            <v xml:space="preserve"> </v>
          </cell>
          <cell r="S3929" t="str">
            <v xml:space="preserve"> </v>
          </cell>
        </row>
        <row r="3930">
          <cell r="B3930">
            <v>432005</v>
          </cell>
          <cell r="C3930" t="str">
            <v>IP Charity Care WriteOff</v>
          </cell>
          <cell r="D3930" t="str">
            <v>IP Charity</v>
          </cell>
          <cell r="E3930">
            <v>367</v>
          </cell>
          <cell r="F3930" t="str">
            <v>A</v>
          </cell>
          <cell r="G3930" t="str">
            <v>R</v>
          </cell>
          <cell r="H3930" t="str">
            <v>N</v>
          </cell>
          <cell r="I3930" t="str">
            <v>NI</v>
          </cell>
          <cell r="J3930">
            <v>0</v>
          </cell>
          <cell r="K3930">
            <v>0</v>
          </cell>
          <cell r="L3930" t="str">
            <v xml:space="preserve"> </v>
          </cell>
          <cell r="M3930" t="str">
            <v xml:space="preserve"> </v>
          </cell>
          <cell r="N3930">
            <v>0</v>
          </cell>
          <cell r="O3930" t="str">
            <v xml:space="preserve"> </v>
          </cell>
          <cell r="P3930">
            <v>0</v>
          </cell>
          <cell r="Q3930">
            <v>0</v>
          </cell>
          <cell r="R3930" t="str">
            <v xml:space="preserve"> </v>
          </cell>
          <cell r="S3930" t="str">
            <v xml:space="preserve"> </v>
          </cell>
        </row>
        <row r="3931">
          <cell r="B3931">
            <v>432010</v>
          </cell>
          <cell r="C3931" t="str">
            <v>OP Charity Care WriteOff</v>
          </cell>
          <cell r="D3931" t="str">
            <v>OP Charity</v>
          </cell>
          <cell r="E3931">
            <v>367</v>
          </cell>
          <cell r="F3931" t="str">
            <v>A</v>
          </cell>
          <cell r="G3931" t="str">
            <v>R</v>
          </cell>
          <cell r="H3931" t="str">
            <v>N</v>
          </cell>
          <cell r="I3931" t="str">
            <v>NI</v>
          </cell>
          <cell r="J3931">
            <v>0</v>
          </cell>
          <cell r="K3931">
            <v>0</v>
          </cell>
          <cell r="L3931" t="str">
            <v xml:space="preserve"> </v>
          </cell>
          <cell r="M3931" t="str">
            <v xml:space="preserve"> </v>
          </cell>
          <cell r="N3931">
            <v>0</v>
          </cell>
          <cell r="O3931" t="str">
            <v xml:space="preserve"> </v>
          </cell>
          <cell r="P3931">
            <v>0</v>
          </cell>
          <cell r="Q3931">
            <v>0</v>
          </cell>
          <cell r="R3931" t="str">
            <v xml:space="preserve"> </v>
          </cell>
          <cell r="S3931" t="str">
            <v xml:space="preserve"> </v>
          </cell>
        </row>
        <row r="3932">
          <cell r="B3932">
            <v>432015</v>
          </cell>
          <cell r="C3932" t="str">
            <v>Charity Care WriteOff</v>
          </cell>
          <cell r="D3932" t="str">
            <v>Charity Ca</v>
          </cell>
          <cell r="E3932">
            <v>367</v>
          </cell>
          <cell r="F3932" t="str">
            <v>A</v>
          </cell>
          <cell r="G3932" t="str">
            <v>R</v>
          </cell>
          <cell r="H3932" t="str">
            <v>N</v>
          </cell>
          <cell r="I3932" t="str">
            <v>NI</v>
          </cell>
          <cell r="J3932">
            <v>0</v>
          </cell>
          <cell r="K3932">
            <v>0</v>
          </cell>
          <cell r="L3932" t="str">
            <v xml:space="preserve"> </v>
          </cell>
          <cell r="M3932" t="str">
            <v xml:space="preserve"> </v>
          </cell>
          <cell r="N3932">
            <v>0</v>
          </cell>
          <cell r="O3932" t="str">
            <v xml:space="preserve"> </v>
          </cell>
          <cell r="P3932">
            <v>0</v>
          </cell>
          <cell r="Q3932">
            <v>0</v>
          </cell>
          <cell r="R3932" t="str">
            <v xml:space="preserve"> </v>
          </cell>
          <cell r="S3932" t="str">
            <v xml:space="preserve"> </v>
          </cell>
        </row>
        <row r="3933">
          <cell r="B3933">
            <v>432020</v>
          </cell>
          <cell r="C3933" t="str">
            <v>IP Change Charity Care Allows</v>
          </cell>
          <cell r="D3933" t="str">
            <v>IP Change</v>
          </cell>
          <cell r="E3933">
            <v>367</v>
          </cell>
          <cell r="F3933" t="str">
            <v>A</v>
          </cell>
          <cell r="G3933" t="str">
            <v>R</v>
          </cell>
          <cell r="H3933" t="str">
            <v>N</v>
          </cell>
          <cell r="I3933" t="str">
            <v>NI</v>
          </cell>
          <cell r="J3933">
            <v>0</v>
          </cell>
          <cell r="K3933">
            <v>0</v>
          </cell>
          <cell r="L3933" t="str">
            <v xml:space="preserve"> </v>
          </cell>
          <cell r="M3933" t="str">
            <v xml:space="preserve"> </v>
          </cell>
          <cell r="N3933">
            <v>0</v>
          </cell>
          <cell r="O3933" t="str">
            <v xml:space="preserve"> </v>
          </cell>
          <cell r="P3933">
            <v>0</v>
          </cell>
          <cell r="Q3933">
            <v>0</v>
          </cell>
          <cell r="R3933" t="str">
            <v xml:space="preserve"> </v>
          </cell>
          <cell r="S3933" t="str">
            <v xml:space="preserve"> </v>
          </cell>
        </row>
        <row r="3934">
          <cell r="B3934">
            <v>432025</v>
          </cell>
          <cell r="C3934" t="str">
            <v>OP Change Charity Care Allows</v>
          </cell>
          <cell r="D3934" t="str">
            <v>OP Change</v>
          </cell>
          <cell r="E3934">
            <v>367</v>
          </cell>
          <cell r="F3934" t="str">
            <v>A</v>
          </cell>
          <cell r="G3934" t="str">
            <v>R</v>
          </cell>
          <cell r="H3934" t="str">
            <v>N</v>
          </cell>
          <cell r="I3934" t="str">
            <v>NI</v>
          </cell>
          <cell r="J3934">
            <v>0</v>
          </cell>
          <cell r="K3934">
            <v>0</v>
          </cell>
          <cell r="L3934" t="str">
            <v xml:space="preserve"> </v>
          </cell>
          <cell r="M3934" t="str">
            <v xml:space="preserve"> </v>
          </cell>
          <cell r="N3934">
            <v>0</v>
          </cell>
          <cell r="O3934" t="str">
            <v xml:space="preserve"> </v>
          </cell>
          <cell r="P3934">
            <v>0</v>
          </cell>
          <cell r="Q3934">
            <v>0</v>
          </cell>
          <cell r="R3934" t="str">
            <v xml:space="preserve"> </v>
          </cell>
          <cell r="S3934" t="str">
            <v xml:space="preserve"> </v>
          </cell>
        </row>
        <row r="3935">
          <cell r="B3935">
            <v>432030</v>
          </cell>
          <cell r="C3935" t="str">
            <v>Change in Charity Care Allows</v>
          </cell>
          <cell r="D3935" t="str">
            <v>Change in</v>
          </cell>
          <cell r="E3935">
            <v>367</v>
          </cell>
          <cell r="F3935" t="str">
            <v>A</v>
          </cell>
          <cell r="G3935" t="str">
            <v>R</v>
          </cell>
          <cell r="H3935" t="str">
            <v>N</v>
          </cell>
          <cell r="I3935" t="str">
            <v>NI</v>
          </cell>
          <cell r="J3935">
            <v>0</v>
          </cell>
          <cell r="K3935">
            <v>0</v>
          </cell>
          <cell r="L3935" t="str">
            <v xml:space="preserve"> </v>
          </cell>
          <cell r="M3935" t="str">
            <v xml:space="preserve"> </v>
          </cell>
          <cell r="N3935">
            <v>0</v>
          </cell>
          <cell r="O3935" t="str">
            <v xml:space="preserve"> </v>
          </cell>
          <cell r="P3935">
            <v>0</v>
          </cell>
          <cell r="Q3935">
            <v>0</v>
          </cell>
          <cell r="R3935" t="str">
            <v xml:space="preserve"> </v>
          </cell>
          <cell r="S3935" t="str">
            <v xml:space="preserve"> </v>
          </cell>
        </row>
        <row r="3936">
          <cell r="B3936">
            <v>432035</v>
          </cell>
          <cell r="C3936" t="str">
            <v>IP Change Val Allows Charity</v>
          </cell>
          <cell r="D3936" t="str">
            <v>IP Change</v>
          </cell>
          <cell r="E3936">
            <v>367</v>
          </cell>
          <cell r="F3936" t="str">
            <v>A</v>
          </cell>
          <cell r="G3936" t="str">
            <v>R</v>
          </cell>
          <cell r="H3936" t="str">
            <v>N</v>
          </cell>
          <cell r="I3936" t="str">
            <v>NI</v>
          </cell>
          <cell r="J3936">
            <v>0</v>
          </cell>
          <cell r="K3936">
            <v>0</v>
          </cell>
          <cell r="L3936" t="str">
            <v xml:space="preserve"> </v>
          </cell>
          <cell r="M3936" t="str">
            <v xml:space="preserve"> </v>
          </cell>
          <cell r="N3936">
            <v>0</v>
          </cell>
          <cell r="O3936" t="str">
            <v xml:space="preserve"> </v>
          </cell>
          <cell r="P3936">
            <v>0</v>
          </cell>
          <cell r="Q3936">
            <v>0</v>
          </cell>
          <cell r="R3936" t="str">
            <v xml:space="preserve"> </v>
          </cell>
          <cell r="S3936" t="str">
            <v xml:space="preserve"> </v>
          </cell>
        </row>
        <row r="3937">
          <cell r="B3937">
            <v>432040</v>
          </cell>
          <cell r="C3937" t="str">
            <v>OP Change Val Allows Charity</v>
          </cell>
          <cell r="D3937" t="str">
            <v>OP Change</v>
          </cell>
          <cell r="E3937">
            <v>367</v>
          </cell>
          <cell r="F3937" t="str">
            <v>A</v>
          </cell>
          <cell r="G3937" t="str">
            <v>R</v>
          </cell>
          <cell r="H3937" t="str">
            <v>N</v>
          </cell>
          <cell r="I3937" t="str">
            <v>NI</v>
          </cell>
          <cell r="J3937">
            <v>0</v>
          </cell>
          <cell r="K3937">
            <v>0</v>
          </cell>
          <cell r="L3937" t="str">
            <v xml:space="preserve"> </v>
          </cell>
          <cell r="M3937" t="str">
            <v xml:space="preserve"> </v>
          </cell>
          <cell r="N3937">
            <v>0</v>
          </cell>
          <cell r="O3937" t="str">
            <v xml:space="preserve"> </v>
          </cell>
          <cell r="P3937">
            <v>0</v>
          </cell>
          <cell r="Q3937">
            <v>0</v>
          </cell>
          <cell r="R3937" t="str">
            <v xml:space="preserve"> </v>
          </cell>
          <cell r="S3937" t="str">
            <v xml:space="preserve"> </v>
          </cell>
        </row>
        <row r="3938">
          <cell r="B3938">
            <v>432045</v>
          </cell>
          <cell r="C3938" t="str">
            <v>Change in Val Allows Charity</v>
          </cell>
          <cell r="D3938" t="str">
            <v>Change in</v>
          </cell>
          <cell r="E3938">
            <v>367</v>
          </cell>
          <cell r="F3938" t="str">
            <v>A</v>
          </cell>
          <cell r="G3938" t="str">
            <v>R</v>
          </cell>
          <cell r="H3938" t="str">
            <v>N</v>
          </cell>
          <cell r="I3938" t="str">
            <v>NI</v>
          </cell>
          <cell r="J3938">
            <v>0</v>
          </cell>
          <cell r="K3938">
            <v>0</v>
          </cell>
          <cell r="L3938" t="str">
            <v xml:space="preserve"> </v>
          </cell>
          <cell r="M3938" t="str">
            <v xml:space="preserve"> </v>
          </cell>
          <cell r="N3938">
            <v>0</v>
          </cell>
          <cell r="O3938" t="str">
            <v xml:space="preserve"> </v>
          </cell>
          <cell r="P3938">
            <v>0</v>
          </cell>
          <cell r="Q3938">
            <v>0</v>
          </cell>
          <cell r="R3938" t="str">
            <v xml:space="preserve"> </v>
          </cell>
          <cell r="S3938" t="str">
            <v xml:space="preserve"> </v>
          </cell>
        </row>
        <row r="3939">
          <cell r="B3939">
            <v>432050</v>
          </cell>
          <cell r="C3939" t="str">
            <v>OP Charity UNIND</v>
          </cell>
          <cell r="D3939" t="str">
            <v>OPCharUNIN</v>
          </cell>
          <cell r="E3939">
            <v>368</v>
          </cell>
          <cell r="F3939" t="str">
            <v>A</v>
          </cell>
          <cell r="G3939" t="str">
            <v>R</v>
          </cell>
          <cell r="H3939" t="str">
            <v>N</v>
          </cell>
          <cell r="I3939" t="str">
            <v>NI</v>
          </cell>
          <cell r="J3939">
            <v>0</v>
          </cell>
          <cell r="K3939">
            <v>0</v>
          </cell>
          <cell r="L3939">
            <v>0</v>
          </cell>
          <cell r="M3939">
            <v>0</v>
          </cell>
          <cell r="N3939">
            <v>0</v>
          </cell>
          <cell r="O3939">
            <v>0</v>
          </cell>
          <cell r="P3939">
            <v>0</v>
          </cell>
          <cell r="Q3939">
            <v>0</v>
          </cell>
          <cell r="R3939">
            <v>0</v>
          </cell>
          <cell r="S3939">
            <v>0</v>
          </cell>
        </row>
        <row r="3940">
          <cell r="B3940">
            <v>432050</v>
          </cell>
          <cell r="C3940" t="str">
            <v>OP Charity UNIND</v>
          </cell>
          <cell r="D3940" t="str">
            <v>OPCharUNIN</v>
          </cell>
          <cell r="E3940">
            <v>367</v>
          </cell>
          <cell r="F3940" t="str">
            <v>A</v>
          </cell>
          <cell r="G3940" t="str">
            <v>E</v>
          </cell>
          <cell r="H3940" t="str">
            <v>N</v>
          </cell>
          <cell r="I3940" t="str">
            <v>NI</v>
          </cell>
          <cell r="J3940">
            <v>0</v>
          </cell>
          <cell r="K3940">
            <v>0</v>
          </cell>
          <cell r="L3940">
            <v>0</v>
          </cell>
          <cell r="M3940">
            <v>0</v>
          </cell>
          <cell r="N3940">
            <v>0</v>
          </cell>
          <cell r="O3940">
            <v>0</v>
          </cell>
          <cell r="P3940">
            <v>0</v>
          </cell>
          <cell r="Q3940">
            <v>0</v>
          </cell>
          <cell r="R3940">
            <v>0</v>
          </cell>
          <cell r="S3940">
            <v>0</v>
          </cell>
        </row>
        <row r="3941">
          <cell r="B3941">
            <v>432060</v>
          </cell>
          <cell r="C3941" t="str">
            <v>IP Charity UNIND</v>
          </cell>
          <cell r="D3941" t="str">
            <v>IPCharUNIN</v>
          </cell>
          <cell r="E3941">
            <v>368</v>
          </cell>
          <cell r="F3941" t="str">
            <v>A</v>
          </cell>
          <cell r="G3941" t="str">
            <v>R</v>
          </cell>
          <cell r="H3941" t="str">
            <v>N</v>
          </cell>
          <cell r="I3941" t="str">
            <v>NI</v>
          </cell>
          <cell r="J3941">
            <v>0</v>
          </cell>
          <cell r="K3941">
            <v>0</v>
          </cell>
          <cell r="L3941">
            <v>0</v>
          </cell>
          <cell r="M3941">
            <v>0</v>
          </cell>
          <cell r="N3941">
            <v>0</v>
          </cell>
          <cell r="O3941">
            <v>0</v>
          </cell>
          <cell r="P3941">
            <v>0</v>
          </cell>
          <cell r="Q3941">
            <v>0</v>
          </cell>
          <cell r="R3941">
            <v>0</v>
          </cell>
          <cell r="S3941">
            <v>0</v>
          </cell>
        </row>
        <row r="3942">
          <cell r="B3942">
            <v>432060</v>
          </cell>
          <cell r="C3942" t="str">
            <v>IP Charity UNIND</v>
          </cell>
          <cell r="D3942" t="str">
            <v>IPCharUNIN</v>
          </cell>
          <cell r="E3942">
            <v>367</v>
          </cell>
          <cell r="F3942" t="str">
            <v>A</v>
          </cell>
          <cell r="G3942" t="str">
            <v>E</v>
          </cell>
          <cell r="H3942" t="str">
            <v>N</v>
          </cell>
          <cell r="I3942" t="str">
            <v>NI</v>
          </cell>
          <cell r="J3942">
            <v>0</v>
          </cell>
          <cell r="K3942">
            <v>0</v>
          </cell>
          <cell r="L3942">
            <v>0</v>
          </cell>
          <cell r="M3942">
            <v>0</v>
          </cell>
          <cell r="N3942">
            <v>0</v>
          </cell>
          <cell r="O3942">
            <v>0</v>
          </cell>
          <cell r="P3942">
            <v>0</v>
          </cell>
          <cell r="Q3942">
            <v>0</v>
          </cell>
          <cell r="R3942">
            <v>0</v>
          </cell>
          <cell r="S3942">
            <v>0</v>
          </cell>
        </row>
        <row r="3943">
          <cell r="B3943">
            <v>433000</v>
          </cell>
          <cell r="C3943" t="str">
            <v>IPContrualAdjRiteOffMcareTrad</v>
          </cell>
          <cell r="D3943" t="str">
            <v>IPContrual</v>
          </cell>
          <cell r="E3943">
            <v>367</v>
          </cell>
          <cell r="F3943" t="str">
            <v>A</v>
          </cell>
          <cell r="G3943" t="str">
            <v>R</v>
          </cell>
          <cell r="H3943" t="str">
            <v>N</v>
          </cell>
          <cell r="I3943" t="str">
            <v>NI</v>
          </cell>
          <cell r="J3943">
            <v>0</v>
          </cell>
          <cell r="K3943">
            <v>0</v>
          </cell>
          <cell r="L3943" t="str">
            <v xml:space="preserve"> </v>
          </cell>
          <cell r="M3943" t="str">
            <v xml:space="preserve"> </v>
          </cell>
          <cell r="N3943">
            <v>0</v>
          </cell>
          <cell r="O3943" t="str">
            <v xml:space="preserve"> </v>
          </cell>
          <cell r="P3943">
            <v>0</v>
          </cell>
          <cell r="Q3943">
            <v>0</v>
          </cell>
          <cell r="R3943" t="str">
            <v xml:space="preserve"> </v>
          </cell>
          <cell r="S3943" t="str">
            <v xml:space="preserve"> </v>
          </cell>
        </row>
        <row r="3944">
          <cell r="B3944">
            <v>433005</v>
          </cell>
          <cell r="C3944" t="str">
            <v>IPCntrctlAdjRiteOffMCreMdgCare</v>
          </cell>
          <cell r="D3944" t="str">
            <v>IPCntrctlA</v>
          </cell>
          <cell r="E3944">
            <v>367</v>
          </cell>
          <cell r="F3944" t="str">
            <v>A</v>
          </cell>
          <cell r="G3944" t="str">
            <v>R</v>
          </cell>
          <cell r="H3944" t="str">
            <v>N</v>
          </cell>
          <cell r="I3944" t="str">
            <v>NI</v>
          </cell>
          <cell r="J3944">
            <v>0</v>
          </cell>
          <cell r="K3944">
            <v>0</v>
          </cell>
          <cell r="L3944" t="str">
            <v xml:space="preserve"> </v>
          </cell>
          <cell r="M3944" t="str">
            <v xml:space="preserve"> </v>
          </cell>
          <cell r="N3944">
            <v>0</v>
          </cell>
          <cell r="O3944" t="str">
            <v xml:space="preserve"> </v>
          </cell>
          <cell r="P3944">
            <v>0</v>
          </cell>
          <cell r="Q3944">
            <v>0</v>
          </cell>
          <cell r="R3944" t="str">
            <v xml:space="preserve"> </v>
          </cell>
          <cell r="S3944" t="str">
            <v xml:space="preserve"> </v>
          </cell>
        </row>
        <row r="3945">
          <cell r="B3945">
            <v>433010</v>
          </cell>
          <cell r="C3945" t="str">
            <v>IPContrualAdjRiteOffMcaidTrad</v>
          </cell>
          <cell r="D3945" t="str">
            <v>IPContrual</v>
          </cell>
          <cell r="E3945">
            <v>367</v>
          </cell>
          <cell r="F3945" t="str">
            <v>A</v>
          </cell>
          <cell r="G3945" t="str">
            <v>R</v>
          </cell>
          <cell r="H3945" t="str">
            <v>N</v>
          </cell>
          <cell r="I3945" t="str">
            <v>NI</v>
          </cell>
          <cell r="J3945">
            <v>0</v>
          </cell>
          <cell r="K3945">
            <v>0</v>
          </cell>
          <cell r="L3945" t="str">
            <v xml:space="preserve"> </v>
          </cell>
          <cell r="M3945" t="str">
            <v xml:space="preserve"> </v>
          </cell>
          <cell r="N3945">
            <v>0</v>
          </cell>
          <cell r="O3945" t="str">
            <v xml:space="preserve"> </v>
          </cell>
          <cell r="P3945">
            <v>0</v>
          </cell>
          <cell r="Q3945">
            <v>0</v>
          </cell>
          <cell r="R3945" t="str">
            <v xml:space="preserve"> </v>
          </cell>
          <cell r="S3945" t="str">
            <v xml:space="preserve"> </v>
          </cell>
        </row>
        <row r="3946">
          <cell r="B3946">
            <v>433015</v>
          </cell>
          <cell r="C3946" t="str">
            <v>IPCntrctlAdjRiteOffMCidMdgCare</v>
          </cell>
          <cell r="D3946" t="str">
            <v>IPCntrctlA</v>
          </cell>
          <cell r="E3946">
            <v>367</v>
          </cell>
          <cell r="F3946" t="str">
            <v>A</v>
          </cell>
          <cell r="G3946" t="str">
            <v>R</v>
          </cell>
          <cell r="H3946" t="str">
            <v>N</v>
          </cell>
          <cell r="I3946" t="str">
            <v>NI</v>
          </cell>
          <cell r="J3946">
            <v>0</v>
          </cell>
          <cell r="K3946">
            <v>0</v>
          </cell>
          <cell r="L3946" t="str">
            <v xml:space="preserve"> </v>
          </cell>
          <cell r="M3946" t="str">
            <v xml:space="preserve"> </v>
          </cell>
          <cell r="N3946">
            <v>0</v>
          </cell>
          <cell r="O3946" t="str">
            <v xml:space="preserve"> </v>
          </cell>
          <cell r="P3946">
            <v>0</v>
          </cell>
          <cell r="Q3946">
            <v>0</v>
          </cell>
          <cell r="R3946" t="str">
            <v xml:space="preserve"> </v>
          </cell>
          <cell r="S3946" t="str">
            <v xml:space="preserve"> </v>
          </cell>
        </row>
        <row r="3947">
          <cell r="B3947">
            <v>433016</v>
          </cell>
          <cell r="C3947" t="str">
            <v>IPContrualAdjRiteOffMcaidPendg</v>
          </cell>
          <cell r="D3947" t="str">
            <v>IPContrual</v>
          </cell>
          <cell r="E3947">
            <v>367</v>
          </cell>
          <cell r="F3947" t="str">
            <v>A</v>
          </cell>
          <cell r="G3947" t="str">
            <v>R</v>
          </cell>
          <cell r="H3947" t="str">
            <v>N</v>
          </cell>
          <cell r="I3947" t="str">
            <v>NI</v>
          </cell>
          <cell r="J3947">
            <v>0</v>
          </cell>
          <cell r="K3947">
            <v>0</v>
          </cell>
          <cell r="L3947" t="str">
            <v xml:space="preserve"> </v>
          </cell>
          <cell r="M3947" t="str">
            <v xml:space="preserve"> </v>
          </cell>
          <cell r="N3947">
            <v>0</v>
          </cell>
          <cell r="O3947" t="str">
            <v xml:space="preserve"> </v>
          </cell>
          <cell r="P3947">
            <v>0</v>
          </cell>
          <cell r="Q3947">
            <v>0</v>
          </cell>
          <cell r="R3947" t="str">
            <v xml:space="preserve"> </v>
          </cell>
          <cell r="S3947" t="str">
            <v xml:space="preserve"> </v>
          </cell>
        </row>
        <row r="3948">
          <cell r="B3948">
            <v>433020</v>
          </cell>
          <cell r="C3948" t="str">
            <v>IPContrualAdjustWriteOffHMOPPO</v>
          </cell>
          <cell r="D3948" t="str">
            <v>IPContrual</v>
          </cell>
          <cell r="E3948">
            <v>367</v>
          </cell>
          <cell r="F3948" t="str">
            <v>A</v>
          </cell>
          <cell r="G3948" t="str">
            <v>R</v>
          </cell>
          <cell r="H3948" t="str">
            <v>N</v>
          </cell>
          <cell r="I3948" t="str">
            <v>NI</v>
          </cell>
          <cell r="J3948">
            <v>0</v>
          </cell>
          <cell r="K3948">
            <v>0</v>
          </cell>
          <cell r="L3948" t="str">
            <v xml:space="preserve"> </v>
          </cell>
          <cell r="M3948" t="str">
            <v xml:space="preserve"> </v>
          </cell>
          <cell r="N3948">
            <v>0</v>
          </cell>
          <cell r="O3948" t="str">
            <v xml:space="preserve"> </v>
          </cell>
          <cell r="P3948">
            <v>0</v>
          </cell>
          <cell r="Q3948">
            <v>0</v>
          </cell>
          <cell r="R3948" t="str">
            <v xml:space="preserve"> </v>
          </cell>
          <cell r="S3948" t="str">
            <v xml:space="preserve"> </v>
          </cell>
        </row>
        <row r="3949">
          <cell r="B3949">
            <v>433025</v>
          </cell>
          <cell r="C3949" t="str">
            <v>IPContrualAdjRiteOffBCrossTrad</v>
          </cell>
          <cell r="D3949" t="str">
            <v>IPContrual</v>
          </cell>
          <cell r="E3949">
            <v>367</v>
          </cell>
          <cell r="F3949" t="str">
            <v>A</v>
          </cell>
          <cell r="G3949" t="str">
            <v>R</v>
          </cell>
          <cell r="H3949" t="str">
            <v>N</v>
          </cell>
          <cell r="I3949" t="str">
            <v>NI</v>
          </cell>
          <cell r="J3949">
            <v>0</v>
          </cell>
          <cell r="K3949">
            <v>0</v>
          </cell>
          <cell r="L3949" t="str">
            <v xml:space="preserve"> </v>
          </cell>
          <cell r="M3949" t="str">
            <v xml:space="preserve"> </v>
          </cell>
          <cell r="N3949">
            <v>0</v>
          </cell>
          <cell r="O3949" t="str">
            <v xml:space="preserve"> </v>
          </cell>
          <cell r="P3949">
            <v>0</v>
          </cell>
          <cell r="Q3949">
            <v>0</v>
          </cell>
          <cell r="R3949" t="str">
            <v xml:space="preserve"> </v>
          </cell>
          <cell r="S3949" t="str">
            <v xml:space="preserve"> </v>
          </cell>
        </row>
        <row r="3950">
          <cell r="B3950">
            <v>433030</v>
          </cell>
          <cell r="C3950" t="str">
            <v>IPContrualAdjRiteOffBCrossHMO</v>
          </cell>
          <cell r="D3950" t="str">
            <v>IPContrual</v>
          </cell>
          <cell r="E3950">
            <v>367</v>
          </cell>
          <cell r="F3950" t="str">
            <v>A</v>
          </cell>
          <cell r="G3950" t="str">
            <v>R</v>
          </cell>
          <cell r="H3950" t="str">
            <v>N</v>
          </cell>
          <cell r="I3950" t="str">
            <v>NI</v>
          </cell>
          <cell r="J3950">
            <v>0</v>
          </cell>
          <cell r="K3950">
            <v>0</v>
          </cell>
          <cell r="L3950" t="str">
            <v xml:space="preserve"> </v>
          </cell>
          <cell r="M3950" t="str">
            <v xml:space="preserve"> </v>
          </cell>
          <cell r="N3950">
            <v>0</v>
          </cell>
          <cell r="O3950" t="str">
            <v xml:space="preserve"> </v>
          </cell>
          <cell r="P3950">
            <v>0</v>
          </cell>
          <cell r="Q3950">
            <v>0</v>
          </cell>
          <cell r="R3950" t="str">
            <v xml:space="preserve"> </v>
          </cell>
          <cell r="S3950" t="str">
            <v xml:space="preserve"> </v>
          </cell>
        </row>
        <row r="3951">
          <cell r="B3951">
            <v>433031</v>
          </cell>
          <cell r="C3951" t="str">
            <v>IP CntrctlAdjtmtRiteOfBCrssPPO</v>
          </cell>
          <cell r="D3951" t="str">
            <v>IP Cntrctl</v>
          </cell>
          <cell r="E3951">
            <v>367</v>
          </cell>
          <cell r="F3951" t="str">
            <v>A</v>
          </cell>
          <cell r="G3951" t="str">
            <v>R</v>
          </cell>
          <cell r="H3951" t="str">
            <v>N</v>
          </cell>
          <cell r="I3951" t="str">
            <v>NI</v>
          </cell>
          <cell r="J3951">
            <v>0</v>
          </cell>
          <cell r="K3951">
            <v>0</v>
          </cell>
          <cell r="L3951" t="str">
            <v xml:space="preserve"> </v>
          </cell>
          <cell r="M3951" t="str">
            <v xml:space="preserve"> </v>
          </cell>
          <cell r="N3951">
            <v>0</v>
          </cell>
          <cell r="O3951" t="str">
            <v xml:space="preserve"> </v>
          </cell>
          <cell r="P3951">
            <v>0</v>
          </cell>
          <cell r="Q3951">
            <v>0</v>
          </cell>
          <cell r="R3951" t="str">
            <v xml:space="preserve"> </v>
          </cell>
          <cell r="S3951" t="str">
            <v xml:space="preserve"> </v>
          </cell>
        </row>
        <row r="3952">
          <cell r="B3952">
            <v>433035</v>
          </cell>
          <cell r="C3952" t="str">
            <v>IPContrualAdjustWriteOffComm</v>
          </cell>
          <cell r="D3952" t="str">
            <v>IPContrual</v>
          </cell>
          <cell r="E3952">
            <v>367</v>
          </cell>
          <cell r="F3952" t="str">
            <v>A</v>
          </cell>
          <cell r="G3952" t="str">
            <v>R</v>
          </cell>
          <cell r="H3952" t="str">
            <v>N</v>
          </cell>
          <cell r="I3952" t="str">
            <v>NI</v>
          </cell>
          <cell r="J3952">
            <v>0</v>
          </cell>
          <cell r="K3952">
            <v>0</v>
          </cell>
          <cell r="L3952" t="str">
            <v xml:space="preserve"> </v>
          </cell>
          <cell r="M3952" t="str">
            <v xml:space="preserve"> </v>
          </cell>
          <cell r="N3952">
            <v>0</v>
          </cell>
          <cell r="O3952" t="str">
            <v xml:space="preserve"> </v>
          </cell>
          <cell r="P3952">
            <v>0</v>
          </cell>
          <cell r="Q3952">
            <v>0</v>
          </cell>
          <cell r="R3952" t="str">
            <v xml:space="preserve"> </v>
          </cell>
          <cell r="S3952" t="str">
            <v xml:space="preserve"> </v>
          </cell>
        </row>
        <row r="3953">
          <cell r="B3953">
            <v>433036</v>
          </cell>
          <cell r="C3953" t="str">
            <v>IP CntrctAdjtRiteOf CmrlMgdCar</v>
          </cell>
          <cell r="D3953" t="str">
            <v>IP CntrctA</v>
          </cell>
          <cell r="E3953">
            <v>367</v>
          </cell>
          <cell r="F3953" t="str">
            <v>A</v>
          </cell>
          <cell r="G3953" t="str">
            <v>R</v>
          </cell>
          <cell r="H3953" t="str">
            <v>N</v>
          </cell>
          <cell r="I3953" t="str">
            <v>NI</v>
          </cell>
          <cell r="J3953">
            <v>0</v>
          </cell>
          <cell r="K3953">
            <v>0</v>
          </cell>
          <cell r="L3953" t="str">
            <v xml:space="preserve"> </v>
          </cell>
          <cell r="M3953" t="str">
            <v xml:space="preserve"> </v>
          </cell>
          <cell r="N3953">
            <v>0</v>
          </cell>
          <cell r="O3953" t="str">
            <v xml:space="preserve"> </v>
          </cell>
          <cell r="P3953">
            <v>0</v>
          </cell>
          <cell r="Q3953">
            <v>0</v>
          </cell>
          <cell r="R3953" t="str">
            <v xml:space="preserve"> </v>
          </cell>
          <cell r="S3953" t="str">
            <v xml:space="preserve"> </v>
          </cell>
        </row>
        <row r="3954">
          <cell r="B3954">
            <v>433037</v>
          </cell>
          <cell r="C3954" t="str">
            <v>IP CntrctAdjtRtOfChrtyCarPdgAp</v>
          </cell>
          <cell r="D3954" t="str">
            <v>IP CntrctA</v>
          </cell>
          <cell r="E3954">
            <v>367</v>
          </cell>
          <cell r="F3954" t="str">
            <v>A</v>
          </cell>
          <cell r="G3954" t="str">
            <v>R</v>
          </cell>
          <cell r="H3954" t="str">
            <v>N</v>
          </cell>
          <cell r="I3954" t="str">
            <v>NI</v>
          </cell>
          <cell r="J3954">
            <v>0</v>
          </cell>
          <cell r="K3954">
            <v>0</v>
          </cell>
          <cell r="L3954" t="str">
            <v xml:space="preserve"> </v>
          </cell>
          <cell r="M3954" t="str">
            <v xml:space="preserve"> </v>
          </cell>
          <cell r="N3954">
            <v>0</v>
          </cell>
          <cell r="O3954" t="str">
            <v xml:space="preserve"> </v>
          </cell>
          <cell r="P3954">
            <v>0</v>
          </cell>
          <cell r="Q3954">
            <v>0</v>
          </cell>
          <cell r="R3954" t="str">
            <v xml:space="preserve"> </v>
          </cell>
          <cell r="S3954" t="str">
            <v xml:space="preserve"> </v>
          </cell>
        </row>
        <row r="3955">
          <cell r="B3955">
            <v>433040</v>
          </cell>
          <cell r="C3955" t="str">
            <v>IPContrualAdjustRiteOffSelfPay</v>
          </cell>
          <cell r="D3955" t="str">
            <v>IPContrual</v>
          </cell>
          <cell r="E3955">
            <v>367</v>
          </cell>
          <cell r="F3955" t="str">
            <v>A</v>
          </cell>
          <cell r="G3955" t="str">
            <v>R</v>
          </cell>
          <cell r="H3955" t="str">
            <v>N</v>
          </cell>
          <cell r="I3955" t="str">
            <v>NI</v>
          </cell>
          <cell r="J3955">
            <v>0</v>
          </cell>
          <cell r="K3955">
            <v>0</v>
          </cell>
          <cell r="L3955" t="str">
            <v xml:space="preserve"> </v>
          </cell>
          <cell r="M3955" t="str">
            <v xml:space="preserve"> </v>
          </cell>
          <cell r="N3955">
            <v>0</v>
          </cell>
          <cell r="O3955" t="str">
            <v xml:space="preserve"> </v>
          </cell>
          <cell r="P3955">
            <v>0</v>
          </cell>
          <cell r="Q3955">
            <v>0</v>
          </cell>
          <cell r="R3955" t="str">
            <v xml:space="preserve"> </v>
          </cell>
          <cell r="S3955" t="str">
            <v xml:space="preserve"> </v>
          </cell>
        </row>
        <row r="3956">
          <cell r="B3956">
            <v>433041</v>
          </cell>
          <cell r="C3956" t="str">
            <v>IP CntrctAdjtRiteOf SlfPyScdry</v>
          </cell>
          <cell r="D3956" t="str">
            <v>IP CntrctA</v>
          </cell>
          <cell r="E3956">
            <v>367</v>
          </cell>
          <cell r="F3956" t="str">
            <v>A</v>
          </cell>
          <cell r="G3956" t="str">
            <v>R</v>
          </cell>
          <cell r="H3956" t="str">
            <v>N</v>
          </cell>
          <cell r="I3956" t="str">
            <v>NI</v>
          </cell>
          <cell r="J3956">
            <v>0</v>
          </cell>
          <cell r="K3956">
            <v>0</v>
          </cell>
          <cell r="L3956" t="str">
            <v xml:space="preserve"> </v>
          </cell>
          <cell r="M3956" t="str">
            <v xml:space="preserve"> </v>
          </cell>
          <cell r="N3956">
            <v>0</v>
          </cell>
          <cell r="O3956" t="str">
            <v xml:space="preserve"> </v>
          </cell>
          <cell r="P3956">
            <v>0</v>
          </cell>
          <cell r="Q3956">
            <v>0</v>
          </cell>
          <cell r="R3956" t="str">
            <v xml:space="preserve"> </v>
          </cell>
          <cell r="S3956" t="str">
            <v xml:space="preserve"> </v>
          </cell>
        </row>
        <row r="3957">
          <cell r="B3957">
            <v>433042</v>
          </cell>
          <cell r="C3957" t="str">
            <v>IP CntrctAdjtRtOfCptnRskBsdPyr</v>
          </cell>
          <cell r="D3957" t="str">
            <v>IP CntrctA</v>
          </cell>
          <cell r="E3957">
            <v>367</v>
          </cell>
          <cell r="F3957" t="str">
            <v>A</v>
          </cell>
          <cell r="G3957" t="str">
            <v>R</v>
          </cell>
          <cell r="H3957" t="str">
            <v>N</v>
          </cell>
          <cell r="I3957" t="str">
            <v>NI</v>
          </cell>
          <cell r="J3957">
            <v>0</v>
          </cell>
          <cell r="K3957">
            <v>0</v>
          </cell>
          <cell r="L3957" t="str">
            <v xml:space="preserve"> </v>
          </cell>
          <cell r="M3957" t="str">
            <v xml:space="preserve"> </v>
          </cell>
          <cell r="N3957">
            <v>0</v>
          </cell>
          <cell r="O3957" t="str">
            <v xml:space="preserve"> </v>
          </cell>
          <cell r="P3957">
            <v>0</v>
          </cell>
          <cell r="Q3957">
            <v>0</v>
          </cell>
          <cell r="R3957" t="str">
            <v xml:space="preserve"> </v>
          </cell>
          <cell r="S3957" t="str">
            <v xml:space="preserve"> </v>
          </cell>
        </row>
        <row r="3958">
          <cell r="B3958">
            <v>433045</v>
          </cell>
          <cell r="C3958" t="str">
            <v>IPContrualAdjustRiteOffCharity</v>
          </cell>
          <cell r="D3958" t="str">
            <v>IPContrual</v>
          </cell>
          <cell r="E3958">
            <v>367</v>
          </cell>
          <cell r="F3958" t="str">
            <v>A</v>
          </cell>
          <cell r="G3958" t="str">
            <v>R</v>
          </cell>
          <cell r="H3958" t="str">
            <v>N</v>
          </cell>
          <cell r="I3958" t="str">
            <v>NI</v>
          </cell>
          <cell r="J3958">
            <v>0</v>
          </cell>
          <cell r="K3958">
            <v>0</v>
          </cell>
          <cell r="L3958" t="str">
            <v xml:space="preserve"> </v>
          </cell>
          <cell r="M3958" t="str">
            <v xml:space="preserve"> </v>
          </cell>
          <cell r="N3958">
            <v>0</v>
          </cell>
          <cell r="O3958" t="str">
            <v xml:space="preserve"> </v>
          </cell>
          <cell r="P3958">
            <v>0</v>
          </cell>
          <cell r="Q3958">
            <v>0</v>
          </cell>
          <cell r="R3958" t="str">
            <v xml:space="preserve"> </v>
          </cell>
          <cell r="S3958" t="str">
            <v xml:space="preserve"> </v>
          </cell>
        </row>
        <row r="3959">
          <cell r="B3959">
            <v>433050</v>
          </cell>
          <cell r="C3959" t="str">
            <v>IPContrualAdjustWriteOffOther</v>
          </cell>
          <cell r="D3959" t="str">
            <v>IPContrual</v>
          </cell>
          <cell r="E3959">
            <v>367</v>
          </cell>
          <cell r="F3959" t="str">
            <v>A</v>
          </cell>
          <cell r="G3959" t="str">
            <v>R</v>
          </cell>
          <cell r="H3959" t="str">
            <v>N</v>
          </cell>
          <cell r="I3959" t="str">
            <v>NI</v>
          </cell>
          <cell r="J3959">
            <v>0</v>
          </cell>
          <cell r="K3959">
            <v>0</v>
          </cell>
          <cell r="L3959" t="str">
            <v xml:space="preserve"> </v>
          </cell>
          <cell r="M3959" t="str">
            <v xml:space="preserve"> </v>
          </cell>
          <cell r="N3959">
            <v>0</v>
          </cell>
          <cell r="O3959" t="str">
            <v xml:space="preserve"> </v>
          </cell>
          <cell r="P3959">
            <v>0</v>
          </cell>
          <cell r="Q3959">
            <v>0</v>
          </cell>
          <cell r="R3959" t="str">
            <v xml:space="preserve"> </v>
          </cell>
          <cell r="S3959" t="str">
            <v xml:space="preserve"> </v>
          </cell>
        </row>
        <row r="3960">
          <cell r="B3960">
            <v>433055</v>
          </cell>
          <cell r="C3960" t="str">
            <v>IPCntrctlAdjRiteOffOthrNonHosp</v>
          </cell>
          <cell r="D3960" t="str">
            <v>IPCntrctlA</v>
          </cell>
          <cell r="E3960">
            <v>367</v>
          </cell>
          <cell r="F3960" t="str">
            <v>A</v>
          </cell>
          <cell r="G3960" t="str">
            <v>R</v>
          </cell>
          <cell r="H3960" t="str">
            <v>N</v>
          </cell>
          <cell r="I3960" t="str">
            <v>NI</v>
          </cell>
          <cell r="J3960">
            <v>0</v>
          </cell>
          <cell r="K3960">
            <v>0</v>
          </cell>
          <cell r="L3960" t="str">
            <v xml:space="preserve"> </v>
          </cell>
          <cell r="M3960" t="str">
            <v xml:space="preserve"> </v>
          </cell>
          <cell r="N3960">
            <v>0</v>
          </cell>
          <cell r="O3960" t="str">
            <v xml:space="preserve"> </v>
          </cell>
          <cell r="P3960">
            <v>0</v>
          </cell>
          <cell r="Q3960">
            <v>0</v>
          </cell>
          <cell r="R3960" t="str">
            <v xml:space="preserve"> </v>
          </cell>
          <cell r="S3960" t="str">
            <v xml:space="preserve"> </v>
          </cell>
        </row>
        <row r="3961">
          <cell r="B3961">
            <v>433060</v>
          </cell>
          <cell r="C3961" t="str">
            <v>IPContractualAdjWODomestic</v>
          </cell>
          <cell r="D3961" t="str">
            <v>IPContract</v>
          </cell>
          <cell r="E3961">
            <v>367</v>
          </cell>
          <cell r="F3961" t="str">
            <v>A</v>
          </cell>
          <cell r="G3961" t="str">
            <v>R</v>
          </cell>
          <cell r="H3961" t="str">
            <v>N</v>
          </cell>
          <cell r="I3961" t="str">
            <v>NI</v>
          </cell>
          <cell r="J3961">
            <v>0</v>
          </cell>
          <cell r="K3961">
            <v>0</v>
          </cell>
          <cell r="L3961" t="str">
            <v xml:space="preserve"> </v>
          </cell>
          <cell r="M3961" t="str">
            <v xml:space="preserve"> </v>
          </cell>
          <cell r="N3961">
            <v>0</v>
          </cell>
          <cell r="O3961" t="str">
            <v xml:space="preserve"> </v>
          </cell>
          <cell r="P3961">
            <v>0</v>
          </cell>
          <cell r="Q3961">
            <v>0</v>
          </cell>
          <cell r="R3961" t="str">
            <v xml:space="preserve"> </v>
          </cell>
          <cell r="S3961" t="str">
            <v xml:space="preserve"> </v>
          </cell>
        </row>
        <row r="3962">
          <cell r="B3962">
            <v>434000</v>
          </cell>
          <cell r="C3962" t="str">
            <v>OPContrualAdjRiteOffMcareTrad</v>
          </cell>
          <cell r="D3962" t="str">
            <v>OPContrual</v>
          </cell>
          <cell r="E3962">
            <v>367</v>
          </cell>
          <cell r="F3962" t="str">
            <v>A</v>
          </cell>
          <cell r="G3962" t="str">
            <v>R</v>
          </cell>
          <cell r="H3962" t="str">
            <v>N</v>
          </cell>
          <cell r="I3962" t="str">
            <v>NI</v>
          </cell>
          <cell r="J3962">
            <v>0</v>
          </cell>
          <cell r="K3962">
            <v>0</v>
          </cell>
          <cell r="L3962" t="str">
            <v xml:space="preserve"> </v>
          </cell>
          <cell r="M3962" t="str">
            <v xml:space="preserve"> </v>
          </cell>
          <cell r="N3962">
            <v>0</v>
          </cell>
          <cell r="O3962" t="str">
            <v xml:space="preserve"> </v>
          </cell>
          <cell r="P3962">
            <v>0</v>
          </cell>
          <cell r="Q3962">
            <v>0</v>
          </cell>
          <cell r="R3962" t="str">
            <v xml:space="preserve"> </v>
          </cell>
          <cell r="S3962" t="str">
            <v xml:space="preserve"> </v>
          </cell>
        </row>
        <row r="3963">
          <cell r="B3963">
            <v>434005</v>
          </cell>
          <cell r="C3963" t="str">
            <v>OPCntrctlAdjRiteOffMCreMdgCare</v>
          </cell>
          <cell r="D3963" t="str">
            <v>OPCntrctlA</v>
          </cell>
          <cell r="E3963">
            <v>367</v>
          </cell>
          <cell r="F3963" t="str">
            <v>A</v>
          </cell>
          <cell r="G3963" t="str">
            <v>R</v>
          </cell>
          <cell r="H3963" t="str">
            <v>N</v>
          </cell>
          <cell r="I3963" t="str">
            <v>NI</v>
          </cell>
          <cell r="J3963">
            <v>0</v>
          </cell>
          <cell r="K3963">
            <v>0</v>
          </cell>
          <cell r="L3963" t="str">
            <v xml:space="preserve"> </v>
          </cell>
          <cell r="M3963" t="str">
            <v xml:space="preserve"> </v>
          </cell>
          <cell r="N3963">
            <v>0</v>
          </cell>
          <cell r="O3963" t="str">
            <v xml:space="preserve"> </v>
          </cell>
          <cell r="P3963">
            <v>0</v>
          </cell>
          <cell r="Q3963">
            <v>0</v>
          </cell>
          <cell r="R3963" t="str">
            <v xml:space="preserve"> </v>
          </cell>
          <cell r="S3963" t="str">
            <v xml:space="preserve"> </v>
          </cell>
        </row>
        <row r="3964">
          <cell r="B3964">
            <v>434010</v>
          </cell>
          <cell r="C3964" t="str">
            <v>OPContrualAdjRiteOffMcaidTrad</v>
          </cell>
          <cell r="D3964" t="str">
            <v>OPContrual</v>
          </cell>
          <cell r="E3964">
            <v>367</v>
          </cell>
          <cell r="F3964" t="str">
            <v>A</v>
          </cell>
          <cell r="G3964" t="str">
            <v>R</v>
          </cell>
          <cell r="H3964" t="str">
            <v>N</v>
          </cell>
          <cell r="I3964" t="str">
            <v>NI</v>
          </cell>
          <cell r="J3964">
            <v>0</v>
          </cell>
          <cell r="K3964">
            <v>0</v>
          </cell>
          <cell r="L3964" t="str">
            <v xml:space="preserve"> </v>
          </cell>
          <cell r="M3964" t="str">
            <v xml:space="preserve"> </v>
          </cell>
          <cell r="N3964">
            <v>0</v>
          </cell>
          <cell r="O3964" t="str">
            <v xml:space="preserve"> </v>
          </cell>
          <cell r="P3964">
            <v>0</v>
          </cell>
          <cell r="Q3964">
            <v>0</v>
          </cell>
          <cell r="R3964" t="str">
            <v xml:space="preserve"> </v>
          </cell>
          <cell r="S3964" t="str">
            <v xml:space="preserve"> </v>
          </cell>
        </row>
        <row r="3965">
          <cell r="B3965">
            <v>434015</v>
          </cell>
          <cell r="C3965" t="str">
            <v>OPCntrctlAdjRiteOffMCidMdgCare</v>
          </cell>
          <cell r="D3965" t="str">
            <v>OPCntrctlA</v>
          </cell>
          <cell r="E3965">
            <v>367</v>
          </cell>
          <cell r="F3965" t="str">
            <v>A</v>
          </cell>
          <cell r="G3965" t="str">
            <v>R</v>
          </cell>
          <cell r="H3965" t="str">
            <v>N</v>
          </cell>
          <cell r="I3965" t="str">
            <v>NI</v>
          </cell>
          <cell r="J3965">
            <v>0</v>
          </cell>
          <cell r="K3965">
            <v>0</v>
          </cell>
          <cell r="L3965" t="str">
            <v xml:space="preserve"> </v>
          </cell>
          <cell r="M3965" t="str">
            <v xml:space="preserve"> </v>
          </cell>
          <cell r="N3965">
            <v>0</v>
          </cell>
          <cell r="O3965" t="str">
            <v xml:space="preserve"> </v>
          </cell>
          <cell r="P3965">
            <v>0</v>
          </cell>
          <cell r="Q3965">
            <v>0</v>
          </cell>
          <cell r="R3965" t="str">
            <v xml:space="preserve"> </v>
          </cell>
          <cell r="S3965" t="str">
            <v xml:space="preserve"> </v>
          </cell>
        </row>
        <row r="3966">
          <cell r="B3966">
            <v>434016</v>
          </cell>
          <cell r="C3966" t="str">
            <v>OPContrualAdjRiteOffMcaidPendg</v>
          </cell>
          <cell r="D3966" t="str">
            <v>OPContrual</v>
          </cell>
          <cell r="E3966">
            <v>367</v>
          </cell>
          <cell r="F3966" t="str">
            <v>A</v>
          </cell>
          <cell r="G3966" t="str">
            <v>R</v>
          </cell>
          <cell r="H3966" t="str">
            <v>N</v>
          </cell>
          <cell r="I3966" t="str">
            <v>NI</v>
          </cell>
          <cell r="J3966">
            <v>0</v>
          </cell>
          <cell r="K3966">
            <v>0</v>
          </cell>
          <cell r="L3966" t="str">
            <v xml:space="preserve"> </v>
          </cell>
          <cell r="M3966" t="str">
            <v xml:space="preserve"> </v>
          </cell>
          <cell r="N3966">
            <v>0</v>
          </cell>
          <cell r="O3966" t="str">
            <v xml:space="preserve"> </v>
          </cell>
          <cell r="P3966">
            <v>0</v>
          </cell>
          <cell r="Q3966">
            <v>0</v>
          </cell>
          <cell r="R3966" t="str">
            <v xml:space="preserve"> </v>
          </cell>
          <cell r="S3966" t="str">
            <v xml:space="preserve"> </v>
          </cell>
        </row>
        <row r="3967">
          <cell r="B3967">
            <v>434020</v>
          </cell>
          <cell r="C3967" t="str">
            <v>OPContrualAdjustWriteOffHMOPPO</v>
          </cell>
          <cell r="D3967" t="str">
            <v>OPContrual</v>
          </cell>
          <cell r="E3967">
            <v>367</v>
          </cell>
          <cell r="F3967" t="str">
            <v>A</v>
          </cell>
          <cell r="G3967" t="str">
            <v>R</v>
          </cell>
          <cell r="H3967" t="str">
            <v>N</v>
          </cell>
          <cell r="I3967" t="str">
            <v>NI</v>
          </cell>
          <cell r="J3967">
            <v>0</v>
          </cell>
          <cell r="K3967">
            <v>0</v>
          </cell>
          <cell r="L3967" t="str">
            <v xml:space="preserve"> </v>
          </cell>
          <cell r="M3967" t="str">
            <v xml:space="preserve"> </v>
          </cell>
          <cell r="N3967">
            <v>0</v>
          </cell>
          <cell r="O3967" t="str">
            <v xml:space="preserve"> </v>
          </cell>
          <cell r="P3967">
            <v>0</v>
          </cell>
          <cell r="Q3967">
            <v>0</v>
          </cell>
          <cell r="R3967" t="str">
            <v xml:space="preserve"> </v>
          </cell>
          <cell r="S3967" t="str">
            <v xml:space="preserve"> </v>
          </cell>
        </row>
        <row r="3968">
          <cell r="B3968">
            <v>434025</v>
          </cell>
          <cell r="C3968" t="str">
            <v>OPContrualAdjRiteOffBCrossTrad</v>
          </cell>
          <cell r="D3968" t="str">
            <v>OPContrual</v>
          </cell>
          <cell r="E3968">
            <v>367</v>
          </cell>
          <cell r="F3968" t="str">
            <v>A</v>
          </cell>
          <cell r="G3968" t="str">
            <v>R</v>
          </cell>
          <cell r="H3968" t="str">
            <v>N</v>
          </cell>
          <cell r="I3968" t="str">
            <v>NI</v>
          </cell>
          <cell r="J3968">
            <v>0</v>
          </cell>
          <cell r="K3968">
            <v>0</v>
          </cell>
          <cell r="L3968" t="str">
            <v xml:space="preserve"> </v>
          </cell>
          <cell r="M3968" t="str">
            <v xml:space="preserve"> </v>
          </cell>
          <cell r="N3968">
            <v>0</v>
          </cell>
          <cell r="O3968" t="str">
            <v xml:space="preserve"> </v>
          </cell>
          <cell r="P3968">
            <v>0</v>
          </cell>
          <cell r="Q3968">
            <v>0</v>
          </cell>
          <cell r="R3968" t="str">
            <v xml:space="preserve"> </v>
          </cell>
          <cell r="S3968" t="str">
            <v xml:space="preserve"> </v>
          </cell>
        </row>
        <row r="3969">
          <cell r="B3969">
            <v>434030</v>
          </cell>
          <cell r="C3969" t="str">
            <v>OPContrualAdjRiteOffBCrossHMO</v>
          </cell>
          <cell r="D3969" t="str">
            <v>OPContrual</v>
          </cell>
          <cell r="E3969">
            <v>367</v>
          </cell>
          <cell r="F3969" t="str">
            <v>A</v>
          </cell>
          <cell r="G3969" t="str">
            <v>R</v>
          </cell>
          <cell r="H3969" t="str">
            <v>N</v>
          </cell>
          <cell r="I3969" t="str">
            <v>NI</v>
          </cell>
          <cell r="J3969">
            <v>0</v>
          </cell>
          <cell r="K3969">
            <v>0</v>
          </cell>
          <cell r="L3969" t="str">
            <v xml:space="preserve"> </v>
          </cell>
          <cell r="M3969" t="str">
            <v xml:space="preserve"> </v>
          </cell>
          <cell r="N3969">
            <v>0</v>
          </cell>
          <cell r="O3969" t="str">
            <v xml:space="preserve"> </v>
          </cell>
          <cell r="P3969">
            <v>0</v>
          </cell>
          <cell r="Q3969">
            <v>0</v>
          </cell>
          <cell r="R3969" t="str">
            <v xml:space="preserve"> </v>
          </cell>
          <cell r="S3969" t="str">
            <v xml:space="preserve"> </v>
          </cell>
        </row>
        <row r="3970">
          <cell r="B3970">
            <v>434031</v>
          </cell>
          <cell r="C3970" t="str">
            <v>OP CntrctlAdjtmtRiteOfBCrssPPO</v>
          </cell>
          <cell r="D3970" t="str">
            <v>OP Cntrctl</v>
          </cell>
          <cell r="E3970">
            <v>367</v>
          </cell>
          <cell r="F3970" t="str">
            <v>A</v>
          </cell>
          <cell r="G3970" t="str">
            <v>R</v>
          </cell>
          <cell r="H3970" t="str">
            <v>N</v>
          </cell>
          <cell r="I3970" t="str">
            <v>NI</v>
          </cell>
          <cell r="J3970">
            <v>0</v>
          </cell>
          <cell r="K3970">
            <v>0</v>
          </cell>
          <cell r="L3970" t="str">
            <v xml:space="preserve"> </v>
          </cell>
          <cell r="M3970" t="str">
            <v xml:space="preserve"> </v>
          </cell>
          <cell r="N3970">
            <v>0</v>
          </cell>
          <cell r="O3970" t="str">
            <v xml:space="preserve"> </v>
          </cell>
          <cell r="P3970">
            <v>0</v>
          </cell>
          <cell r="Q3970">
            <v>0</v>
          </cell>
          <cell r="R3970" t="str">
            <v xml:space="preserve"> </v>
          </cell>
          <cell r="S3970" t="str">
            <v xml:space="preserve"> </v>
          </cell>
        </row>
        <row r="3971">
          <cell r="B3971">
            <v>434035</v>
          </cell>
          <cell r="C3971" t="str">
            <v>OPContrualAdjustWriteOffComm</v>
          </cell>
          <cell r="D3971" t="str">
            <v>OPContrual</v>
          </cell>
          <cell r="E3971">
            <v>367</v>
          </cell>
          <cell r="F3971" t="str">
            <v>A</v>
          </cell>
          <cell r="G3971" t="str">
            <v>R</v>
          </cell>
          <cell r="H3971" t="str">
            <v>N</v>
          </cell>
          <cell r="I3971" t="str">
            <v>NI</v>
          </cell>
          <cell r="J3971">
            <v>0</v>
          </cell>
          <cell r="K3971">
            <v>0</v>
          </cell>
          <cell r="L3971" t="str">
            <v xml:space="preserve"> </v>
          </cell>
          <cell r="M3971" t="str">
            <v xml:space="preserve"> </v>
          </cell>
          <cell r="N3971">
            <v>0</v>
          </cell>
          <cell r="O3971" t="str">
            <v xml:space="preserve"> </v>
          </cell>
          <cell r="P3971">
            <v>0</v>
          </cell>
          <cell r="Q3971">
            <v>0</v>
          </cell>
          <cell r="R3971" t="str">
            <v xml:space="preserve"> </v>
          </cell>
          <cell r="S3971" t="str">
            <v xml:space="preserve"> </v>
          </cell>
        </row>
        <row r="3972">
          <cell r="B3972">
            <v>434036</v>
          </cell>
          <cell r="C3972" t="str">
            <v>OP CntrctAdjtRiteOf CmrlMgdCar</v>
          </cell>
          <cell r="D3972" t="str">
            <v>OP CntrctA</v>
          </cell>
          <cell r="E3972">
            <v>367</v>
          </cell>
          <cell r="F3972" t="str">
            <v>A</v>
          </cell>
          <cell r="G3972" t="str">
            <v>R</v>
          </cell>
          <cell r="H3972" t="str">
            <v>N</v>
          </cell>
          <cell r="I3972" t="str">
            <v>NI</v>
          </cell>
          <cell r="J3972">
            <v>0</v>
          </cell>
          <cell r="K3972">
            <v>0</v>
          </cell>
          <cell r="L3972" t="str">
            <v xml:space="preserve"> </v>
          </cell>
          <cell r="M3972" t="str">
            <v xml:space="preserve"> </v>
          </cell>
          <cell r="N3972">
            <v>0</v>
          </cell>
          <cell r="O3972" t="str">
            <v xml:space="preserve"> </v>
          </cell>
          <cell r="P3972">
            <v>0</v>
          </cell>
          <cell r="Q3972">
            <v>0</v>
          </cell>
          <cell r="R3972" t="str">
            <v xml:space="preserve"> </v>
          </cell>
          <cell r="S3972" t="str">
            <v xml:space="preserve"> </v>
          </cell>
        </row>
        <row r="3973">
          <cell r="B3973">
            <v>434037</v>
          </cell>
          <cell r="C3973" t="str">
            <v>OP CntrctAdjtRtOfChrtyCarPdgAp</v>
          </cell>
          <cell r="D3973" t="str">
            <v>OP CntrctA</v>
          </cell>
          <cell r="E3973">
            <v>367</v>
          </cell>
          <cell r="F3973" t="str">
            <v>A</v>
          </cell>
          <cell r="G3973" t="str">
            <v>R</v>
          </cell>
          <cell r="H3973" t="str">
            <v>N</v>
          </cell>
          <cell r="I3973" t="str">
            <v>NI</v>
          </cell>
          <cell r="J3973">
            <v>0</v>
          </cell>
          <cell r="K3973">
            <v>0</v>
          </cell>
          <cell r="L3973" t="str">
            <v xml:space="preserve"> </v>
          </cell>
          <cell r="M3973" t="str">
            <v xml:space="preserve"> </v>
          </cell>
          <cell r="N3973">
            <v>0</v>
          </cell>
          <cell r="O3973" t="str">
            <v xml:space="preserve"> </v>
          </cell>
          <cell r="P3973">
            <v>0</v>
          </cell>
          <cell r="Q3973">
            <v>0</v>
          </cell>
          <cell r="R3973" t="str">
            <v xml:space="preserve"> </v>
          </cell>
          <cell r="S3973" t="str">
            <v xml:space="preserve"> </v>
          </cell>
        </row>
        <row r="3974">
          <cell r="B3974">
            <v>434040</v>
          </cell>
          <cell r="C3974" t="str">
            <v>OPContrualAdjustRiteOffSelfPay</v>
          </cell>
          <cell r="D3974" t="str">
            <v>OPContrual</v>
          </cell>
          <cell r="E3974">
            <v>367</v>
          </cell>
          <cell r="F3974" t="str">
            <v>A</v>
          </cell>
          <cell r="G3974" t="str">
            <v>R</v>
          </cell>
          <cell r="H3974" t="str">
            <v>N</v>
          </cell>
          <cell r="I3974" t="str">
            <v>NI</v>
          </cell>
          <cell r="J3974">
            <v>0</v>
          </cell>
          <cell r="K3974">
            <v>0</v>
          </cell>
          <cell r="L3974" t="str">
            <v xml:space="preserve"> </v>
          </cell>
          <cell r="M3974" t="str">
            <v xml:space="preserve"> </v>
          </cell>
          <cell r="N3974">
            <v>0</v>
          </cell>
          <cell r="O3974" t="str">
            <v xml:space="preserve"> </v>
          </cell>
          <cell r="P3974">
            <v>0</v>
          </cell>
          <cell r="Q3974">
            <v>0</v>
          </cell>
          <cell r="R3974" t="str">
            <v xml:space="preserve"> </v>
          </cell>
          <cell r="S3974" t="str">
            <v xml:space="preserve"> </v>
          </cell>
        </row>
        <row r="3975">
          <cell r="B3975">
            <v>434041</v>
          </cell>
          <cell r="C3975" t="str">
            <v>OP CntrctAdjtRiteOf SlfPyScdry</v>
          </cell>
          <cell r="D3975" t="str">
            <v>OP CntrctA</v>
          </cell>
          <cell r="E3975">
            <v>367</v>
          </cell>
          <cell r="F3975" t="str">
            <v>A</v>
          </cell>
          <cell r="G3975" t="str">
            <v>R</v>
          </cell>
          <cell r="H3975" t="str">
            <v>N</v>
          </cell>
          <cell r="I3975" t="str">
            <v>NI</v>
          </cell>
          <cell r="J3975">
            <v>0</v>
          </cell>
          <cell r="K3975">
            <v>0</v>
          </cell>
          <cell r="L3975" t="str">
            <v xml:space="preserve"> </v>
          </cell>
          <cell r="M3975" t="str">
            <v xml:space="preserve"> </v>
          </cell>
          <cell r="N3975">
            <v>0</v>
          </cell>
          <cell r="O3975" t="str">
            <v xml:space="preserve"> </v>
          </cell>
          <cell r="P3975">
            <v>0</v>
          </cell>
          <cell r="Q3975">
            <v>0</v>
          </cell>
          <cell r="R3975" t="str">
            <v xml:space="preserve"> </v>
          </cell>
          <cell r="S3975" t="str">
            <v xml:space="preserve"> </v>
          </cell>
        </row>
        <row r="3976">
          <cell r="B3976">
            <v>434042</v>
          </cell>
          <cell r="C3976" t="str">
            <v>OP CntrctAdjtRtOfCptnRskBsdPyr</v>
          </cell>
          <cell r="D3976" t="str">
            <v>OP CntrctA</v>
          </cell>
          <cell r="E3976">
            <v>367</v>
          </cell>
          <cell r="F3976" t="str">
            <v>A</v>
          </cell>
          <cell r="G3976" t="str">
            <v>R</v>
          </cell>
          <cell r="H3976" t="str">
            <v>N</v>
          </cell>
          <cell r="I3976" t="str">
            <v>NI</v>
          </cell>
          <cell r="J3976">
            <v>0</v>
          </cell>
          <cell r="K3976">
            <v>0</v>
          </cell>
          <cell r="L3976" t="str">
            <v xml:space="preserve"> </v>
          </cell>
          <cell r="M3976" t="str">
            <v xml:space="preserve"> </v>
          </cell>
          <cell r="N3976">
            <v>0</v>
          </cell>
          <cell r="O3976" t="str">
            <v xml:space="preserve"> </v>
          </cell>
          <cell r="P3976">
            <v>0</v>
          </cell>
          <cell r="Q3976">
            <v>0</v>
          </cell>
          <cell r="R3976" t="str">
            <v xml:space="preserve"> </v>
          </cell>
          <cell r="S3976" t="str">
            <v xml:space="preserve"> </v>
          </cell>
        </row>
        <row r="3977">
          <cell r="B3977">
            <v>434045</v>
          </cell>
          <cell r="C3977" t="str">
            <v>OPContrualAdjustRiteOffCharity</v>
          </cell>
          <cell r="D3977" t="str">
            <v>OPContrual</v>
          </cell>
          <cell r="E3977">
            <v>367</v>
          </cell>
          <cell r="F3977" t="str">
            <v>A</v>
          </cell>
          <cell r="G3977" t="str">
            <v>R</v>
          </cell>
          <cell r="H3977" t="str">
            <v>N</v>
          </cell>
          <cell r="I3977" t="str">
            <v>NI</v>
          </cell>
          <cell r="J3977">
            <v>0</v>
          </cell>
          <cell r="K3977">
            <v>0</v>
          </cell>
          <cell r="L3977" t="str">
            <v xml:space="preserve"> </v>
          </cell>
          <cell r="M3977" t="str">
            <v xml:space="preserve"> </v>
          </cell>
          <cell r="N3977">
            <v>0</v>
          </cell>
          <cell r="O3977" t="str">
            <v xml:space="preserve"> </v>
          </cell>
          <cell r="P3977">
            <v>0</v>
          </cell>
          <cell r="Q3977">
            <v>0</v>
          </cell>
          <cell r="R3977" t="str">
            <v xml:space="preserve"> </v>
          </cell>
          <cell r="S3977" t="str">
            <v xml:space="preserve"> </v>
          </cell>
        </row>
        <row r="3978">
          <cell r="B3978">
            <v>434050</v>
          </cell>
          <cell r="C3978" t="str">
            <v>OPContrualAdjustWriteOffOther</v>
          </cell>
          <cell r="D3978" t="str">
            <v>OPContrual</v>
          </cell>
          <cell r="E3978">
            <v>367</v>
          </cell>
          <cell r="F3978" t="str">
            <v>A</v>
          </cell>
          <cell r="G3978" t="str">
            <v>R</v>
          </cell>
          <cell r="H3978" t="str">
            <v>N</v>
          </cell>
          <cell r="I3978" t="str">
            <v>NI</v>
          </cell>
          <cell r="J3978">
            <v>0</v>
          </cell>
          <cell r="K3978">
            <v>0</v>
          </cell>
          <cell r="L3978" t="str">
            <v xml:space="preserve"> </v>
          </cell>
          <cell r="M3978" t="str">
            <v xml:space="preserve"> </v>
          </cell>
          <cell r="N3978">
            <v>0</v>
          </cell>
          <cell r="O3978" t="str">
            <v xml:space="preserve"> </v>
          </cell>
          <cell r="P3978">
            <v>0</v>
          </cell>
          <cell r="Q3978">
            <v>0</v>
          </cell>
          <cell r="R3978" t="str">
            <v xml:space="preserve"> </v>
          </cell>
          <cell r="S3978" t="str">
            <v xml:space="preserve"> </v>
          </cell>
        </row>
        <row r="3979">
          <cell r="B3979">
            <v>434055</v>
          </cell>
          <cell r="C3979" t="str">
            <v>OPCntrctlAdjRiteOffOthrNonHosp</v>
          </cell>
          <cell r="D3979" t="str">
            <v>OPCntrctlA</v>
          </cell>
          <cell r="E3979">
            <v>367</v>
          </cell>
          <cell r="F3979" t="str">
            <v>A</v>
          </cell>
          <cell r="G3979" t="str">
            <v>R</v>
          </cell>
          <cell r="H3979" t="str">
            <v>N</v>
          </cell>
          <cell r="I3979" t="str">
            <v>NI</v>
          </cell>
          <cell r="J3979">
            <v>0</v>
          </cell>
          <cell r="K3979">
            <v>0</v>
          </cell>
          <cell r="L3979" t="str">
            <v xml:space="preserve"> </v>
          </cell>
          <cell r="M3979" t="str">
            <v xml:space="preserve"> </v>
          </cell>
          <cell r="N3979">
            <v>0</v>
          </cell>
          <cell r="O3979" t="str">
            <v xml:space="preserve"> </v>
          </cell>
          <cell r="P3979">
            <v>0</v>
          </cell>
          <cell r="Q3979">
            <v>0</v>
          </cell>
          <cell r="R3979" t="str">
            <v xml:space="preserve"> </v>
          </cell>
          <cell r="S3979" t="str">
            <v xml:space="preserve"> </v>
          </cell>
        </row>
        <row r="3980">
          <cell r="B3980">
            <v>434060</v>
          </cell>
          <cell r="C3980" t="str">
            <v>OPContractualAdjWrteOfDomestic</v>
          </cell>
          <cell r="D3980" t="str">
            <v>OPContract</v>
          </cell>
          <cell r="E3980">
            <v>367</v>
          </cell>
          <cell r="F3980" t="str">
            <v>A</v>
          </cell>
          <cell r="G3980" t="str">
            <v>R</v>
          </cell>
          <cell r="H3980" t="str">
            <v>N</v>
          </cell>
          <cell r="I3980" t="str">
            <v>NI</v>
          </cell>
          <cell r="J3980">
            <v>0</v>
          </cell>
          <cell r="K3980">
            <v>0</v>
          </cell>
          <cell r="L3980" t="str">
            <v xml:space="preserve"> </v>
          </cell>
          <cell r="M3980" t="str">
            <v xml:space="preserve"> </v>
          </cell>
          <cell r="N3980">
            <v>0</v>
          </cell>
          <cell r="O3980" t="str">
            <v xml:space="preserve"> </v>
          </cell>
          <cell r="P3980">
            <v>0</v>
          </cell>
          <cell r="Q3980">
            <v>0</v>
          </cell>
          <cell r="R3980" t="str">
            <v xml:space="preserve"> </v>
          </cell>
          <cell r="S3980" t="str">
            <v xml:space="preserve"> </v>
          </cell>
        </row>
        <row r="3981">
          <cell r="B3981">
            <v>435000</v>
          </cell>
          <cell r="C3981" t="str">
            <v>ContrualAdjustRiteOffMcareTrad</v>
          </cell>
          <cell r="D3981" t="str">
            <v>ContrualAd</v>
          </cell>
          <cell r="E3981">
            <v>367</v>
          </cell>
          <cell r="F3981" t="str">
            <v>A</v>
          </cell>
          <cell r="G3981" t="str">
            <v>R</v>
          </cell>
          <cell r="H3981" t="str">
            <v>N</v>
          </cell>
          <cell r="I3981" t="str">
            <v>NI</v>
          </cell>
          <cell r="J3981">
            <v>0</v>
          </cell>
          <cell r="K3981">
            <v>0</v>
          </cell>
          <cell r="L3981" t="str">
            <v xml:space="preserve"> </v>
          </cell>
          <cell r="M3981" t="str">
            <v xml:space="preserve"> </v>
          </cell>
          <cell r="N3981">
            <v>0</v>
          </cell>
          <cell r="O3981" t="str">
            <v xml:space="preserve"> </v>
          </cell>
          <cell r="P3981">
            <v>0</v>
          </cell>
          <cell r="Q3981">
            <v>0</v>
          </cell>
          <cell r="R3981" t="str">
            <v xml:space="preserve"> </v>
          </cell>
          <cell r="S3981" t="str">
            <v xml:space="preserve"> </v>
          </cell>
        </row>
        <row r="3982">
          <cell r="B3982">
            <v>435005</v>
          </cell>
          <cell r="C3982" t="str">
            <v>ContrualAdjRiteOffMcareMdgCare</v>
          </cell>
          <cell r="D3982" t="str">
            <v>ContrualAd</v>
          </cell>
          <cell r="E3982">
            <v>367</v>
          </cell>
          <cell r="F3982" t="str">
            <v>A</v>
          </cell>
          <cell r="G3982" t="str">
            <v>R</v>
          </cell>
          <cell r="H3982" t="str">
            <v>N</v>
          </cell>
          <cell r="I3982" t="str">
            <v>NI</v>
          </cell>
          <cell r="J3982">
            <v>0</v>
          </cell>
          <cell r="K3982">
            <v>0</v>
          </cell>
          <cell r="L3982" t="str">
            <v xml:space="preserve"> </v>
          </cell>
          <cell r="M3982" t="str">
            <v xml:space="preserve"> </v>
          </cell>
          <cell r="N3982">
            <v>0</v>
          </cell>
          <cell r="O3982" t="str">
            <v xml:space="preserve"> </v>
          </cell>
          <cell r="P3982">
            <v>0</v>
          </cell>
          <cell r="Q3982">
            <v>0</v>
          </cell>
          <cell r="R3982" t="str">
            <v xml:space="preserve"> </v>
          </cell>
          <cell r="S3982" t="str">
            <v xml:space="preserve"> </v>
          </cell>
        </row>
        <row r="3983">
          <cell r="B3983">
            <v>435010</v>
          </cell>
          <cell r="C3983" t="str">
            <v>ContrualAdjustRiteOffMcaidTrad</v>
          </cell>
          <cell r="D3983" t="str">
            <v>ContrualAd</v>
          </cell>
          <cell r="E3983">
            <v>367</v>
          </cell>
          <cell r="F3983" t="str">
            <v>A</v>
          </cell>
          <cell r="G3983" t="str">
            <v>R</v>
          </cell>
          <cell r="H3983" t="str">
            <v>N</v>
          </cell>
          <cell r="I3983" t="str">
            <v>NI</v>
          </cell>
          <cell r="J3983">
            <v>0</v>
          </cell>
          <cell r="K3983">
            <v>0</v>
          </cell>
          <cell r="L3983" t="str">
            <v xml:space="preserve"> </v>
          </cell>
          <cell r="M3983" t="str">
            <v xml:space="preserve"> </v>
          </cell>
          <cell r="N3983">
            <v>0</v>
          </cell>
          <cell r="O3983" t="str">
            <v xml:space="preserve"> </v>
          </cell>
          <cell r="P3983">
            <v>0</v>
          </cell>
          <cell r="Q3983">
            <v>0</v>
          </cell>
          <cell r="R3983" t="str">
            <v xml:space="preserve"> </v>
          </cell>
          <cell r="S3983" t="str">
            <v xml:space="preserve"> </v>
          </cell>
        </row>
        <row r="3984">
          <cell r="B3984">
            <v>435015</v>
          </cell>
          <cell r="C3984" t="str">
            <v>ContrualAdjRiteOffMcaidMdgCare</v>
          </cell>
          <cell r="D3984" t="str">
            <v>ContrualAd</v>
          </cell>
          <cell r="E3984">
            <v>367</v>
          </cell>
          <cell r="F3984" t="str">
            <v>A</v>
          </cell>
          <cell r="G3984" t="str">
            <v>R</v>
          </cell>
          <cell r="H3984" t="str">
            <v>N</v>
          </cell>
          <cell r="I3984" t="str">
            <v>NI</v>
          </cell>
          <cell r="J3984">
            <v>0</v>
          </cell>
          <cell r="K3984">
            <v>0</v>
          </cell>
          <cell r="L3984" t="str">
            <v xml:space="preserve"> </v>
          </cell>
          <cell r="M3984" t="str">
            <v xml:space="preserve"> </v>
          </cell>
          <cell r="N3984">
            <v>0</v>
          </cell>
          <cell r="O3984" t="str">
            <v xml:space="preserve"> </v>
          </cell>
          <cell r="P3984">
            <v>0</v>
          </cell>
          <cell r="Q3984">
            <v>0</v>
          </cell>
          <cell r="R3984" t="str">
            <v xml:space="preserve"> </v>
          </cell>
          <cell r="S3984" t="str">
            <v xml:space="preserve"> </v>
          </cell>
        </row>
        <row r="3985">
          <cell r="B3985">
            <v>435016</v>
          </cell>
          <cell r="C3985" t="str">
            <v>ContrualAdjRiteOffMcaidPendg</v>
          </cell>
          <cell r="D3985" t="str">
            <v>ContrualAd</v>
          </cell>
          <cell r="E3985">
            <v>367</v>
          </cell>
          <cell r="F3985" t="str">
            <v>A</v>
          </cell>
          <cell r="G3985" t="str">
            <v>R</v>
          </cell>
          <cell r="H3985" t="str">
            <v>N</v>
          </cell>
          <cell r="I3985" t="str">
            <v>NI</v>
          </cell>
          <cell r="J3985">
            <v>0</v>
          </cell>
          <cell r="K3985">
            <v>0</v>
          </cell>
          <cell r="L3985" t="str">
            <v xml:space="preserve"> </v>
          </cell>
          <cell r="M3985" t="str">
            <v xml:space="preserve"> </v>
          </cell>
          <cell r="N3985">
            <v>0</v>
          </cell>
          <cell r="O3985" t="str">
            <v xml:space="preserve"> </v>
          </cell>
          <cell r="P3985">
            <v>0</v>
          </cell>
          <cell r="Q3985">
            <v>0</v>
          </cell>
          <cell r="R3985" t="str">
            <v xml:space="preserve"> </v>
          </cell>
          <cell r="S3985" t="str">
            <v xml:space="preserve"> </v>
          </cell>
        </row>
        <row r="3986">
          <cell r="B3986">
            <v>435020</v>
          </cell>
          <cell r="C3986" t="str">
            <v>Contrual Adjust WriteOffHMOPPO</v>
          </cell>
          <cell r="D3986" t="str">
            <v>Contrual A</v>
          </cell>
          <cell r="E3986">
            <v>367</v>
          </cell>
          <cell r="F3986" t="str">
            <v>A</v>
          </cell>
          <cell r="G3986" t="str">
            <v>R</v>
          </cell>
          <cell r="H3986" t="str">
            <v>N</v>
          </cell>
          <cell r="I3986" t="str">
            <v>NI</v>
          </cell>
          <cell r="J3986">
            <v>0</v>
          </cell>
          <cell r="K3986">
            <v>0</v>
          </cell>
          <cell r="L3986" t="str">
            <v xml:space="preserve"> </v>
          </cell>
          <cell r="M3986" t="str">
            <v xml:space="preserve"> </v>
          </cell>
          <cell r="N3986">
            <v>0</v>
          </cell>
          <cell r="O3986" t="str">
            <v xml:space="preserve"> </v>
          </cell>
          <cell r="P3986">
            <v>0</v>
          </cell>
          <cell r="Q3986">
            <v>0</v>
          </cell>
          <cell r="R3986" t="str">
            <v xml:space="preserve"> </v>
          </cell>
          <cell r="S3986" t="str">
            <v xml:space="preserve"> </v>
          </cell>
        </row>
        <row r="3987">
          <cell r="B3987">
            <v>435025</v>
          </cell>
          <cell r="C3987" t="str">
            <v>ContrualAdjRiteOffBCrossTrad</v>
          </cell>
          <cell r="D3987" t="str">
            <v>ContrualAd</v>
          </cell>
          <cell r="E3987">
            <v>367</v>
          </cell>
          <cell r="F3987" t="str">
            <v>A</v>
          </cell>
          <cell r="G3987" t="str">
            <v>R</v>
          </cell>
          <cell r="H3987" t="str">
            <v>N</v>
          </cell>
          <cell r="I3987" t="str">
            <v>NI</v>
          </cell>
          <cell r="J3987">
            <v>0</v>
          </cell>
          <cell r="K3987">
            <v>0</v>
          </cell>
          <cell r="L3987" t="str">
            <v xml:space="preserve"> </v>
          </cell>
          <cell r="M3987" t="str">
            <v xml:space="preserve"> </v>
          </cell>
          <cell r="N3987">
            <v>0</v>
          </cell>
          <cell r="O3987" t="str">
            <v xml:space="preserve"> </v>
          </cell>
          <cell r="P3987">
            <v>0</v>
          </cell>
          <cell r="Q3987">
            <v>0</v>
          </cell>
          <cell r="R3987" t="str">
            <v xml:space="preserve"> </v>
          </cell>
          <cell r="S3987" t="str">
            <v xml:space="preserve"> </v>
          </cell>
        </row>
        <row r="3988">
          <cell r="B3988">
            <v>435030</v>
          </cell>
          <cell r="C3988" t="str">
            <v>ContrualAdjustRiteOffBCrossHMO</v>
          </cell>
          <cell r="D3988" t="str">
            <v>ContrualAd</v>
          </cell>
          <cell r="E3988">
            <v>367</v>
          </cell>
          <cell r="F3988" t="str">
            <v>A</v>
          </cell>
          <cell r="G3988" t="str">
            <v>R</v>
          </cell>
          <cell r="H3988" t="str">
            <v>N</v>
          </cell>
          <cell r="I3988" t="str">
            <v>NI</v>
          </cell>
          <cell r="J3988">
            <v>0</v>
          </cell>
          <cell r="K3988">
            <v>0</v>
          </cell>
          <cell r="L3988" t="str">
            <v xml:space="preserve"> </v>
          </cell>
          <cell r="M3988" t="str">
            <v xml:space="preserve"> </v>
          </cell>
          <cell r="N3988">
            <v>0</v>
          </cell>
          <cell r="O3988" t="str">
            <v xml:space="preserve"> </v>
          </cell>
          <cell r="P3988">
            <v>0</v>
          </cell>
          <cell r="Q3988">
            <v>0</v>
          </cell>
          <cell r="R3988" t="str">
            <v xml:space="preserve"> </v>
          </cell>
          <cell r="S3988" t="str">
            <v xml:space="preserve"> </v>
          </cell>
        </row>
        <row r="3989">
          <cell r="B3989">
            <v>435031</v>
          </cell>
          <cell r="C3989" t="str">
            <v>CntrctlAdjtmtRiteOf BCrossPPO</v>
          </cell>
          <cell r="D3989" t="str">
            <v>CntrctlAdj</v>
          </cell>
          <cell r="E3989">
            <v>367</v>
          </cell>
          <cell r="F3989" t="str">
            <v>A</v>
          </cell>
          <cell r="G3989" t="str">
            <v>R</v>
          </cell>
          <cell r="H3989" t="str">
            <v>N</v>
          </cell>
          <cell r="I3989" t="str">
            <v>NI</v>
          </cell>
          <cell r="J3989">
            <v>0</v>
          </cell>
          <cell r="K3989">
            <v>0</v>
          </cell>
          <cell r="L3989" t="str">
            <v xml:space="preserve"> </v>
          </cell>
          <cell r="M3989" t="str">
            <v xml:space="preserve"> </v>
          </cell>
          <cell r="N3989">
            <v>0</v>
          </cell>
          <cell r="O3989" t="str">
            <v xml:space="preserve"> </v>
          </cell>
          <cell r="P3989">
            <v>0</v>
          </cell>
          <cell r="Q3989">
            <v>0</v>
          </cell>
          <cell r="R3989" t="str">
            <v xml:space="preserve"> </v>
          </cell>
          <cell r="S3989" t="str">
            <v xml:space="preserve"> </v>
          </cell>
        </row>
        <row r="3990">
          <cell r="B3990">
            <v>435035</v>
          </cell>
          <cell r="C3990" t="str">
            <v>ContrualAdjustWriteOffComm</v>
          </cell>
          <cell r="D3990" t="str">
            <v>ContrualAd</v>
          </cell>
          <cell r="E3990">
            <v>367</v>
          </cell>
          <cell r="F3990" t="str">
            <v>A</v>
          </cell>
          <cell r="G3990" t="str">
            <v>R</v>
          </cell>
          <cell r="H3990" t="str">
            <v>N</v>
          </cell>
          <cell r="I3990" t="str">
            <v>NI</v>
          </cell>
          <cell r="J3990">
            <v>0</v>
          </cell>
          <cell r="K3990">
            <v>0</v>
          </cell>
          <cell r="L3990" t="str">
            <v xml:space="preserve"> </v>
          </cell>
          <cell r="M3990" t="str">
            <v xml:space="preserve"> </v>
          </cell>
          <cell r="N3990">
            <v>0</v>
          </cell>
          <cell r="O3990" t="str">
            <v xml:space="preserve"> </v>
          </cell>
          <cell r="P3990">
            <v>0</v>
          </cell>
          <cell r="Q3990">
            <v>0</v>
          </cell>
          <cell r="R3990" t="str">
            <v xml:space="preserve"> </v>
          </cell>
          <cell r="S3990" t="str">
            <v xml:space="preserve"> </v>
          </cell>
        </row>
        <row r="3991">
          <cell r="B3991">
            <v>435036</v>
          </cell>
          <cell r="C3991" t="str">
            <v>CntrctlAdjmtRiteOf CmrclMgdCar</v>
          </cell>
          <cell r="D3991" t="str">
            <v>CntrctlAdj</v>
          </cell>
          <cell r="E3991">
            <v>367</v>
          </cell>
          <cell r="F3991" t="str">
            <v>A</v>
          </cell>
          <cell r="G3991" t="str">
            <v>R</v>
          </cell>
          <cell r="H3991" t="str">
            <v>N</v>
          </cell>
          <cell r="I3991" t="str">
            <v>NI</v>
          </cell>
          <cell r="J3991">
            <v>0</v>
          </cell>
          <cell r="K3991">
            <v>0</v>
          </cell>
          <cell r="L3991" t="str">
            <v xml:space="preserve"> </v>
          </cell>
          <cell r="M3991" t="str">
            <v xml:space="preserve"> </v>
          </cell>
          <cell r="N3991">
            <v>0</v>
          </cell>
          <cell r="O3991" t="str">
            <v xml:space="preserve"> </v>
          </cell>
          <cell r="P3991">
            <v>0</v>
          </cell>
          <cell r="Q3991">
            <v>0</v>
          </cell>
          <cell r="R3991" t="str">
            <v xml:space="preserve"> </v>
          </cell>
          <cell r="S3991" t="str">
            <v xml:space="preserve"> </v>
          </cell>
        </row>
        <row r="3992">
          <cell r="B3992">
            <v>435037</v>
          </cell>
          <cell r="C3992" t="str">
            <v>CntrctAdjtRiteOf ChrtyCarPdgAp</v>
          </cell>
          <cell r="D3992" t="str">
            <v>CntrctAdjt</v>
          </cell>
          <cell r="E3992">
            <v>367</v>
          </cell>
          <cell r="F3992" t="str">
            <v>A</v>
          </cell>
          <cell r="G3992" t="str">
            <v>R</v>
          </cell>
          <cell r="H3992" t="str">
            <v>N</v>
          </cell>
          <cell r="I3992" t="str">
            <v>NI</v>
          </cell>
          <cell r="J3992">
            <v>0</v>
          </cell>
          <cell r="K3992">
            <v>0</v>
          </cell>
          <cell r="L3992" t="str">
            <v xml:space="preserve"> </v>
          </cell>
          <cell r="M3992" t="str">
            <v xml:space="preserve"> </v>
          </cell>
          <cell r="N3992">
            <v>0</v>
          </cell>
          <cell r="O3992" t="str">
            <v xml:space="preserve"> </v>
          </cell>
          <cell r="P3992">
            <v>0</v>
          </cell>
          <cell r="Q3992">
            <v>0</v>
          </cell>
          <cell r="R3992" t="str">
            <v xml:space="preserve"> </v>
          </cell>
          <cell r="S3992" t="str">
            <v xml:space="preserve"> </v>
          </cell>
        </row>
        <row r="3993">
          <cell r="B3993">
            <v>435040</v>
          </cell>
          <cell r="C3993" t="str">
            <v>ContrualAdjustWriteOffSelfPay</v>
          </cell>
          <cell r="D3993" t="str">
            <v>ContrualAd</v>
          </cell>
          <cell r="E3993">
            <v>367</v>
          </cell>
          <cell r="F3993" t="str">
            <v>A</v>
          </cell>
          <cell r="G3993" t="str">
            <v>R</v>
          </cell>
          <cell r="H3993" t="str">
            <v>N</v>
          </cell>
          <cell r="I3993" t="str">
            <v>NI</v>
          </cell>
          <cell r="J3993">
            <v>0</v>
          </cell>
          <cell r="K3993">
            <v>0</v>
          </cell>
          <cell r="L3993" t="str">
            <v xml:space="preserve"> </v>
          </cell>
          <cell r="M3993" t="str">
            <v xml:space="preserve"> </v>
          </cell>
          <cell r="N3993">
            <v>0</v>
          </cell>
          <cell r="O3993" t="str">
            <v xml:space="preserve"> </v>
          </cell>
          <cell r="P3993">
            <v>0</v>
          </cell>
          <cell r="Q3993">
            <v>0</v>
          </cell>
          <cell r="R3993" t="str">
            <v xml:space="preserve"> </v>
          </cell>
          <cell r="S3993" t="str">
            <v xml:space="preserve"> </v>
          </cell>
        </row>
        <row r="3994">
          <cell r="B3994">
            <v>435041</v>
          </cell>
          <cell r="C3994" t="str">
            <v>CntrctlAdjmtRiteOf SlfPyScndry</v>
          </cell>
          <cell r="D3994" t="str">
            <v>CntrctlAdj</v>
          </cell>
          <cell r="E3994">
            <v>367</v>
          </cell>
          <cell r="F3994" t="str">
            <v>A</v>
          </cell>
          <cell r="G3994" t="str">
            <v>R</v>
          </cell>
          <cell r="H3994" t="str">
            <v>N</v>
          </cell>
          <cell r="I3994" t="str">
            <v>NI</v>
          </cell>
          <cell r="J3994">
            <v>0</v>
          </cell>
          <cell r="K3994">
            <v>0</v>
          </cell>
          <cell r="L3994" t="str">
            <v xml:space="preserve"> </v>
          </cell>
          <cell r="M3994" t="str">
            <v xml:space="preserve"> </v>
          </cell>
          <cell r="N3994">
            <v>0</v>
          </cell>
          <cell r="O3994" t="str">
            <v xml:space="preserve"> </v>
          </cell>
          <cell r="P3994">
            <v>0</v>
          </cell>
          <cell r="Q3994">
            <v>0</v>
          </cell>
          <cell r="R3994" t="str">
            <v xml:space="preserve"> </v>
          </cell>
          <cell r="S3994" t="str">
            <v xml:space="preserve"> </v>
          </cell>
        </row>
        <row r="3995">
          <cell r="B3995">
            <v>435042</v>
          </cell>
          <cell r="C3995" t="str">
            <v>CntrctlAdjtRiteOfCptnRskBsdPyr</v>
          </cell>
          <cell r="D3995" t="str">
            <v>CntrctlAdj</v>
          </cell>
          <cell r="E3995">
            <v>367</v>
          </cell>
          <cell r="F3995" t="str">
            <v>A</v>
          </cell>
          <cell r="G3995" t="str">
            <v>R</v>
          </cell>
          <cell r="H3995" t="str">
            <v>N</v>
          </cell>
          <cell r="I3995" t="str">
            <v>NI</v>
          </cell>
          <cell r="J3995">
            <v>0</v>
          </cell>
          <cell r="K3995">
            <v>0</v>
          </cell>
          <cell r="L3995" t="str">
            <v xml:space="preserve"> </v>
          </cell>
          <cell r="M3995" t="str">
            <v xml:space="preserve"> </v>
          </cell>
          <cell r="N3995">
            <v>0</v>
          </cell>
          <cell r="O3995" t="str">
            <v xml:space="preserve"> </v>
          </cell>
          <cell r="P3995">
            <v>0</v>
          </cell>
          <cell r="Q3995">
            <v>0</v>
          </cell>
          <cell r="R3995" t="str">
            <v xml:space="preserve"> </v>
          </cell>
          <cell r="S3995" t="str">
            <v xml:space="preserve"> </v>
          </cell>
        </row>
        <row r="3996">
          <cell r="B3996">
            <v>435045</v>
          </cell>
          <cell r="C3996" t="str">
            <v>ContrualAdjustWriteOffCharity</v>
          </cell>
          <cell r="D3996" t="str">
            <v>ContrualAd</v>
          </cell>
          <cell r="E3996">
            <v>367</v>
          </cell>
          <cell r="F3996" t="str">
            <v>A</v>
          </cell>
          <cell r="G3996" t="str">
            <v>R</v>
          </cell>
          <cell r="H3996" t="str">
            <v>N</v>
          </cell>
          <cell r="I3996" t="str">
            <v>NI</v>
          </cell>
          <cell r="J3996">
            <v>0</v>
          </cell>
          <cell r="K3996">
            <v>0</v>
          </cell>
          <cell r="L3996" t="str">
            <v xml:space="preserve"> </v>
          </cell>
          <cell r="M3996" t="str">
            <v xml:space="preserve"> </v>
          </cell>
          <cell r="N3996">
            <v>0</v>
          </cell>
          <cell r="O3996" t="str">
            <v xml:space="preserve"> </v>
          </cell>
          <cell r="P3996">
            <v>0</v>
          </cell>
          <cell r="Q3996">
            <v>0</v>
          </cell>
          <cell r="R3996" t="str">
            <v xml:space="preserve"> </v>
          </cell>
          <cell r="S3996" t="str">
            <v xml:space="preserve"> </v>
          </cell>
        </row>
        <row r="3997">
          <cell r="B3997">
            <v>435050</v>
          </cell>
          <cell r="C3997" t="str">
            <v>Contrual Adjust WriteOffOther</v>
          </cell>
          <cell r="D3997" t="str">
            <v>Contrual A</v>
          </cell>
          <cell r="E3997">
            <v>367</v>
          </cell>
          <cell r="F3997" t="str">
            <v>A</v>
          </cell>
          <cell r="G3997" t="str">
            <v>R</v>
          </cell>
          <cell r="H3997" t="str">
            <v>N</v>
          </cell>
          <cell r="I3997" t="str">
            <v>NI</v>
          </cell>
          <cell r="J3997">
            <v>0</v>
          </cell>
          <cell r="K3997">
            <v>0</v>
          </cell>
          <cell r="L3997" t="str">
            <v xml:space="preserve"> </v>
          </cell>
          <cell r="M3997" t="str">
            <v xml:space="preserve"> </v>
          </cell>
          <cell r="N3997">
            <v>0</v>
          </cell>
          <cell r="O3997" t="str">
            <v xml:space="preserve"> </v>
          </cell>
          <cell r="P3997">
            <v>0</v>
          </cell>
          <cell r="Q3997">
            <v>0</v>
          </cell>
          <cell r="R3997" t="str">
            <v xml:space="preserve"> </v>
          </cell>
          <cell r="S3997" t="str">
            <v xml:space="preserve"> </v>
          </cell>
        </row>
        <row r="3998">
          <cell r="B3998">
            <v>435055</v>
          </cell>
          <cell r="C3998" t="str">
            <v>CntrctlAdjRiteOffOthrNonHospBi</v>
          </cell>
          <cell r="D3998" t="str">
            <v>CntrctlAdj</v>
          </cell>
          <cell r="E3998">
            <v>367</v>
          </cell>
          <cell r="F3998" t="str">
            <v>A</v>
          </cell>
          <cell r="G3998" t="str">
            <v>R</v>
          </cell>
          <cell r="H3998" t="str">
            <v>N</v>
          </cell>
          <cell r="I3998" t="str">
            <v>NI</v>
          </cell>
          <cell r="J3998">
            <v>0</v>
          </cell>
          <cell r="K3998">
            <v>0</v>
          </cell>
          <cell r="L3998" t="str">
            <v xml:space="preserve"> </v>
          </cell>
          <cell r="M3998" t="str">
            <v xml:space="preserve"> </v>
          </cell>
          <cell r="N3998">
            <v>0</v>
          </cell>
          <cell r="O3998" t="str">
            <v xml:space="preserve"> </v>
          </cell>
          <cell r="P3998">
            <v>0</v>
          </cell>
          <cell r="Q3998">
            <v>0</v>
          </cell>
          <cell r="R3998" t="str">
            <v xml:space="preserve"> </v>
          </cell>
          <cell r="S3998" t="str">
            <v xml:space="preserve"> </v>
          </cell>
        </row>
        <row r="3999">
          <cell r="B3999">
            <v>435060</v>
          </cell>
          <cell r="C3999" t="str">
            <v>CntrctlAdjRiteOffOthrDmstcClms</v>
          </cell>
          <cell r="D3999" t="str">
            <v>CntrctlAdj</v>
          </cell>
          <cell r="E3999">
            <v>367</v>
          </cell>
          <cell r="F3999" t="str">
            <v>A</v>
          </cell>
          <cell r="G3999" t="str">
            <v>R</v>
          </cell>
          <cell r="H3999" t="str">
            <v>N</v>
          </cell>
          <cell r="I3999" t="str">
            <v>NI</v>
          </cell>
          <cell r="J3999">
            <v>0</v>
          </cell>
          <cell r="K3999">
            <v>0</v>
          </cell>
          <cell r="L3999" t="str">
            <v xml:space="preserve"> </v>
          </cell>
          <cell r="M3999" t="str">
            <v xml:space="preserve"> </v>
          </cell>
          <cell r="N3999">
            <v>0</v>
          </cell>
          <cell r="O3999" t="str">
            <v xml:space="preserve"> </v>
          </cell>
          <cell r="P3999">
            <v>0</v>
          </cell>
          <cell r="Q3999">
            <v>0</v>
          </cell>
          <cell r="R3999" t="str">
            <v xml:space="preserve"> </v>
          </cell>
          <cell r="S3999" t="str">
            <v xml:space="preserve"> </v>
          </cell>
        </row>
        <row r="4000">
          <cell r="B4000">
            <v>436000</v>
          </cell>
          <cell r="C4000" t="str">
            <v>IPChgContrualAllowsMcareTrad</v>
          </cell>
          <cell r="D4000" t="str">
            <v>IPChgContr</v>
          </cell>
          <cell r="E4000">
            <v>367</v>
          </cell>
          <cell r="F4000" t="str">
            <v>A</v>
          </cell>
          <cell r="G4000" t="str">
            <v>R</v>
          </cell>
          <cell r="H4000" t="str">
            <v>N</v>
          </cell>
          <cell r="I4000" t="str">
            <v>NI</v>
          </cell>
          <cell r="J4000">
            <v>0</v>
          </cell>
          <cell r="K4000">
            <v>0</v>
          </cell>
          <cell r="L4000" t="str">
            <v xml:space="preserve"> </v>
          </cell>
          <cell r="M4000" t="str">
            <v xml:space="preserve"> </v>
          </cell>
          <cell r="N4000">
            <v>0</v>
          </cell>
          <cell r="O4000" t="str">
            <v xml:space="preserve"> </v>
          </cell>
          <cell r="P4000">
            <v>0</v>
          </cell>
          <cell r="Q4000">
            <v>0</v>
          </cell>
          <cell r="R4000" t="str">
            <v xml:space="preserve"> </v>
          </cell>
          <cell r="S4000" t="str">
            <v xml:space="preserve"> </v>
          </cell>
        </row>
        <row r="4001">
          <cell r="B4001">
            <v>436005</v>
          </cell>
          <cell r="C4001" t="str">
            <v>IPChgContrualAllwMcareMdgCare</v>
          </cell>
          <cell r="D4001" t="str">
            <v>IPChgContr</v>
          </cell>
          <cell r="E4001">
            <v>367</v>
          </cell>
          <cell r="F4001" t="str">
            <v>A</v>
          </cell>
          <cell r="G4001" t="str">
            <v>R</v>
          </cell>
          <cell r="H4001" t="str">
            <v>N</v>
          </cell>
          <cell r="I4001" t="str">
            <v>NI</v>
          </cell>
          <cell r="J4001">
            <v>0</v>
          </cell>
          <cell r="K4001">
            <v>0</v>
          </cell>
          <cell r="L4001" t="str">
            <v xml:space="preserve"> </v>
          </cell>
          <cell r="M4001" t="str">
            <v xml:space="preserve"> </v>
          </cell>
          <cell r="N4001">
            <v>0</v>
          </cell>
          <cell r="O4001" t="str">
            <v xml:space="preserve"> </v>
          </cell>
          <cell r="P4001">
            <v>0</v>
          </cell>
          <cell r="Q4001">
            <v>0</v>
          </cell>
          <cell r="R4001" t="str">
            <v xml:space="preserve"> </v>
          </cell>
          <cell r="S4001" t="str">
            <v xml:space="preserve"> </v>
          </cell>
        </row>
        <row r="4002">
          <cell r="B4002">
            <v>436010</v>
          </cell>
          <cell r="C4002" t="str">
            <v>IPChgContrualAllowsMcaidTrad</v>
          </cell>
          <cell r="D4002" t="str">
            <v>IPChgContr</v>
          </cell>
          <cell r="E4002">
            <v>367</v>
          </cell>
          <cell r="F4002" t="str">
            <v>A</v>
          </cell>
          <cell r="G4002" t="str">
            <v>R</v>
          </cell>
          <cell r="H4002" t="str">
            <v>N</v>
          </cell>
          <cell r="I4002" t="str">
            <v>NI</v>
          </cell>
          <cell r="J4002">
            <v>0</v>
          </cell>
          <cell r="K4002">
            <v>0</v>
          </cell>
          <cell r="L4002" t="str">
            <v xml:space="preserve"> </v>
          </cell>
          <cell r="M4002" t="str">
            <v xml:space="preserve"> </v>
          </cell>
          <cell r="N4002">
            <v>0</v>
          </cell>
          <cell r="O4002" t="str">
            <v xml:space="preserve"> </v>
          </cell>
          <cell r="P4002">
            <v>0</v>
          </cell>
          <cell r="Q4002">
            <v>0</v>
          </cell>
          <cell r="R4002" t="str">
            <v xml:space="preserve"> </v>
          </cell>
          <cell r="S4002" t="str">
            <v xml:space="preserve"> </v>
          </cell>
        </row>
        <row r="4003">
          <cell r="B4003">
            <v>436011</v>
          </cell>
          <cell r="C4003" t="str">
            <v>MCD Waiver IGT Prior SFY</v>
          </cell>
          <cell r="D4003" t="str">
            <v>IGTPrior</v>
          </cell>
          <cell r="E4003">
            <v>367</v>
          </cell>
          <cell r="F4003" t="str">
            <v>A</v>
          </cell>
          <cell r="G4003" t="str">
            <v>R</v>
          </cell>
          <cell r="H4003" t="str">
            <v>N</v>
          </cell>
          <cell r="I4003" t="str">
            <v>NI</v>
          </cell>
          <cell r="J4003">
            <v>0</v>
          </cell>
          <cell r="K4003">
            <v>0</v>
          </cell>
          <cell r="L4003" t="str">
            <v xml:space="preserve"> </v>
          </cell>
          <cell r="M4003" t="str">
            <v xml:space="preserve"> </v>
          </cell>
          <cell r="N4003">
            <v>0</v>
          </cell>
          <cell r="O4003" t="str">
            <v xml:space="preserve"> </v>
          </cell>
          <cell r="P4003">
            <v>0</v>
          </cell>
          <cell r="Q4003">
            <v>0</v>
          </cell>
          <cell r="R4003" t="str">
            <v xml:space="preserve"> </v>
          </cell>
          <cell r="S4003" t="str">
            <v xml:space="preserve"> </v>
          </cell>
        </row>
        <row r="4004">
          <cell r="B4004">
            <v>436012</v>
          </cell>
          <cell r="C4004" t="str">
            <v>MCD Waiver Fed Match Prior SFY</v>
          </cell>
          <cell r="D4004" t="str">
            <v>FedPrior</v>
          </cell>
          <cell r="E4004">
            <v>367</v>
          </cell>
          <cell r="F4004" t="str">
            <v>A</v>
          </cell>
          <cell r="G4004" t="str">
            <v>R</v>
          </cell>
          <cell r="H4004" t="str">
            <v>N</v>
          </cell>
          <cell r="I4004" t="str">
            <v>NI</v>
          </cell>
          <cell r="J4004">
            <v>0</v>
          </cell>
          <cell r="K4004">
            <v>0</v>
          </cell>
          <cell r="L4004" t="str">
            <v xml:space="preserve"> </v>
          </cell>
          <cell r="M4004" t="str">
            <v xml:space="preserve"> </v>
          </cell>
          <cell r="N4004">
            <v>0</v>
          </cell>
          <cell r="O4004" t="str">
            <v xml:space="preserve"> </v>
          </cell>
          <cell r="P4004">
            <v>0</v>
          </cell>
          <cell r="Q4004">
            <v>0</v>
          </cell>
          <cell r="R4004" t="str">
            <v xml:space="preserve"> </v>
          </cell>
          <cell r="S4004" t="str">
            <v xml:space="preserve"> </v>
          </cell>
        </row>
        <row r="4005">
          <cell r="B4005">
            <v>436013</v>
          </cell>
          <cell r="C4005" t="str">
            <v>MCD Waiver IGT Curr SFY</v>
          </cell>
          <cell r="D4005" t="str">
            <v>IGTCurr</v>
          </cell>
          <cell r="E4005">
            <v>367</v>
          </cell>
          <cell r="F4005" t="str">
            <v>A</v>
          </cell>
          <cell r="G4005" t="str">
            <v>R</v>
          </cell>
          <cell r="H4005" t="str">
            <v>N</v>
          </cell>
          <cell r="I4005" t="str">
            <v>NI</v>
          </cell>
          <cell r="J4005">
            <v>0</v>
          </cell>
          <cell r="K4005">
            <v>0</v>
          </cell>
          <cell r="L4005" t="str">
            <v xml:space="preserve"> </v>
          </cell>
          <cell r="M4005" t="str">
            <v xml:space="preserve"> </v>
          </cell>
          <cell r="N4005">
            <v>0</v>
          </cell>
          <cell r="O4005" t="str">
            <v xml:space="preserve"> </v>
          </cell>
          <cell r="P4005">
            <v>0</v>
          </cell>
          <cell r="Q4005">
            <v>0</v>
          </cell>
          <cell r="R4005" t="str">
            <v xml:space="preserve"> </v>
          </cell>
          <cell r="S4005" t="str">
            <v xml:space="preserve"> </v>
          </cell>
        </row>
        <row r="4006">
          <cell r="B4006">
            <v>436014</v>
          </cell>
          <cell r="C4006" t="str">
            <v>MCD Waiver Fed Match Cur SFY</v>
          </cell>
          <cell r="D4006" t="str">
            <v>FedCurr</v>
          </cell>
          <cell r="E4006">
            <v>367</v>
          </cell>
          <cell r="F4006" t="str">
            <v>A</v>
          </cell>
          <cell r="G4006" t="str">
            <v>R</v>
          </cell>
          <cell r="H4006" t="str">
            <v>N</v>
          </cell>
          <cell r="I4006" t="str">
            <v>NI</v>
          </cell>
          <cell r="J4006">
            <v>0</v>
          </cell>
          <cell r="K4006">
            <v>0</v>
          </cell>
          <cell r="L4006" t="str">
            <v xml:space="preserve"> </v>
          </cell>
          <cell r="M4006" t="str">
            <v xml:space="preserve"> </v>
          </cell>
          <cell r="N4006">
            <v>0</v>
          </cell>
          <cell r="O4006" t="str">
            <v xml:space="preserve"> </v>
          </cell>
          <cell r="P4006">
            <v>0</v>
          </cell>
          <cell r="Q4006">
            <v>0</v>
          </cell>
          <cell r="R4006" t="str">
            <v xml:space="preserve"> </v>
          </cell>
          <cell r="S4006" t="str">
            <v xml:space="preserve"> </v>
          </cell>
        </row>
        <row r="4007">
          <cell r="B4007">
            <v>436015</v>
          </cell>
          <cell r="C4007" t="str">
            <v>IPChgContrualAllwMcaidMdgCare</v>
          </cell>
          <cell r="D4007" t="str">
            <v>IPChgContr</v>
          </cell>
          <cell r="E4007">
            <v>367</v>
          </cell>
          <cell r="F4007" t="str">
            <v>A</v>
          </cell>
          <cell r="G4007" t="str">
            <v>R</v>
          </cell>
          <cell r="H4007" t="str">
            <v>N</v>
          </cell>
          <cell r="I4007" t="str">
            <v>NI</v>
          </cell>
          <cell r="J4007">
            <v>0</v>
          </cell>
          <cell r="K4007">
            <v>0</v>
          </cell>
          <cell r="L4007" t="str">
            <v xml:space="preserve"> </v>
          </cell>
          <cell r="M4007" t="str">
            <v xml:space="preserve"> </v>
          </cell>
          <cell r="N4007">
            <v>0</v>
          </cell>
          <cell r="O4007" t="str">
            <v xml:space="preserve"> </v>
          </cell>
          <cell r="P4007">
            <v>0</v>
          </cell>
          <cell r="Q4007">
            <v>0</v>
          </cell>
          <cell r="R4007" t="str">
            <v xml:space="preserve"> </v>
          </cell>
          <cell r="S4007" t="str">
            <v xml:space="preserve"> </v>
          </cell>
        </row>
        <row r="4008">
          <cell r="B4008">
            <v>436016</v>
          </cell>
          <cell r="C4008" t="str">
            <v>IPChgContrualAllowsMcaidPendg</v>
          </cell>
          <cell r="D4008" t="str">
            <v>IPChgContr</v>
          </cell>
          <cell r="E4008">
            <v>367</v>
          </cell>
          <cell r="F4008" t="str">
            <v>A</v>
          </cell>
          <cell r="G4008" t="str">
            <v>R</v>
          </cell>
          <cell r="H4008" t="str">
            <v>N</v>
          </cell>
          <cell r="I4008" t="str">
            <v>NI</v>
          </cell>
          <cell r="J4008">
            <v>0</v>
          </cell>
          <cell r="K4008">
            <v>0</v>
          </cell>
          <cell r="L4008" t="str">
            <v xml:space="preserve"> </v>
          </cell>
          <cell r="M4008" t="str">
            <v xml:space="preserve"> </v>
          </cell>
          <cell r="N4008">
            <v>0</v>
          </cell>
          <cell r="O4008" t="str">
            <v xml:space="preserve"> </v>
          </cell>
          <cell r="P4008">
            <v>0</v>
          </cell>
          <cell r="Q4008">
            <v>0</v>
          </cell>
          <cell r="R4008" t="str">
            <v xml:space="preserve"> </v>
          </cell>
          <cell r="S4008" t="str">
            <v xml:space="preserve"> </v>
          </cell>
        </row>
        <row r="4009">
          <cell r="B4009">
            <v>436017</v>
          </cell>
          <cell r="C4009" t="str">
            <v>MCD DSH Prior SFY</v>
          </cell>
          <cell r="D4009" t="str">
            <v>DSHPrior</v>
          </cell>
          <cell r="E4009">
            <v>367</v>
          </cell>
          <cell r="F4009" t="str">
            <v>A</v>
          </cell>
          <cell r="G4009" t="str">
            <v>R</v>
          </cell>
          <cell r="H4009" t="str">
            <v>N</v>
          </cell>
          <cell r="I4009" t="str">
            <v>NI</v>
          </cell>
          <cell r="J4009">
            <v>0</v>
          </cell>
          <cell r="K4009">
            <v>0</v>
          </cell>
          <cell r="L4009" t="str">
            <v xml:space="preserve"> </v>
          </cell>
          <cell r="M4009" t="str">
            <v xml:space="preserve"> </v>
          </cell>
          <cell r="N4009">
            <v>0</v>
          </cell>
          <cell r="O4009" t="str">
            <v xml:space="preserve"> </v>
          </cell>
          <cell r="P4009">
            <v>0</v>
          </cell>
          <cell r="Q4009">
            <v>0</v>
          </cell>
          <cell r="R4009" t="str">
            <v xml:space="preserve"> </v>
          </cell>
          <cell r="S4009" t="str">
            <v xml:space="preserve"> </v>
          </cell>
        </row>
        <row r="4010">
          <cell r="B4010">
            <v>436018</v>
          </cell>
          <cell r="C4010" t="str">
            <v>MCD DSH Curr SFY</v>
          </cell>
          <cell r="D4010" t="str">
            <v>DSHCurr</v>
          </cell>
          <cell r="E4010">
            <v>367</v>
          </cell>
          <cell r="F4010" t="str">
            <v>A</v>
          </cell>
          <cell r="G4010" t="str">
            <v>R</v>
          </cell>
          <cell r="H4010" t="str">
            <v>N</v>
          </cell>
          <cell r="I4010" t="str">
            <v>NI</v>
          </cell>
          <cell r="J4010">
            <v>0</v>
          </cell>
          <cell r="K4010">
            <v>0</v>
          </cell>
          <cell r="L4010" t="str">
            <v xml:space="preserve"> </v>
          </cell>
          <cell r="M4010" t="str">
            <v xml:space="preserve"> </v>
          </cell>
          <cell r="N4010">
            <v>0</v>
          </cell>
          <cell r="O4010" t="str">
            <v xml:space="preserve"> </v>
          </cell>
          <cell r="P4010">
            <v>0</v>
          </cell>
          <cell r="Q4010">
            <v>0</v>
          </cell>
          <cell r="R4010" t="str">
            <v xml:space="preserve"> </v>
          </cell>
          <cell r="S4010" t="str">
            <v xml:space="preserve"> </v>
          </cell>
        </row>
        <row r="4011">
          <cell r="B4011">
            <v>436020</v>
          </cell>
          <cell r="C4011" t="str">
            <v>IPChangeContrualAllowsHMOPPO</v>
          </cell>
          <cell r="D4011" t="str">
            <v>IPChangeCo</v>
          </cell>
          <cell r="E4011">
            <v>367</v>
          </cell>
          <cell r="F4011" t="str">
            <v>A</v>
          </cell>
          <cell r="G4011" t="str">
            <v>R</v>
          </cell>
          <cell r="H4011" t="str">
            <v>N</v>
          </cell>
          <cell r="I4011" t="str">
            <v>NI</v>
          </cell>
          <cell r="J4011">
            <v>0</v>
          </cell>
          <cell r="K4011">
            <v>0</v>
          </cell>
          <cell r="L4011" t="str">
            <v xml:space="preserve"> </v>
          </cell>
          <cell r="M4011" t="str">
            <v xml:space="preserve"> </v>
          </cell>
          <cell r="N4011">
            <v>0</v>
          </cell>
          <cell r="O4011" t="str">
            <v xml:space="preserve"> </v>
          </cell>
          <cell r="P4011">
            <v>0</v>
          </cell>
          <cell r="Q4011">
            <v>0</v>
          </cell>
          <cell r="R4011" t="str">
            <v xml:space="preserve"> </v>
          </cell>
          <cell r="S4011" t="str">
            <v xml:space="preserve"> </v>
          </cell>
        </row>
        <row r="4012">
          <cell r="B4012">
            <v>436025</v>
          </cell>
          <cell r="C4012" t="str">
            <v>IPChgContrualAllowsBCrossTrad</v>
          </cell>
          <cell r="D4012" t="str">
            <v>IPChgContr</v>
          </cell>
          <cell r="E4012">
            <v>367</v>
          </cell>
          <cell r="F4012" t="str">
            <v>A</v>
          </cell>
          <cell r="G4012" t="str">
            <v>R</v>
          </cell>
          <cell r="H4012" t="str">
            <v>N</v>
          </cell>
          <cell r="I4012" t="str">
            <v>NI</v>
          </cell>
          <cell r="J4012">
            <v>0</v>
          </cell>
          <cell r="K4012">
            <v>0</v>
          </cell>
          <cell r="L4012" t="str">
            <v xml:space="preserve"> </v>
          </cell>
          <cell r="M4012" t="str">
            <v xml:space="preserve"> </v>
          </cell>
          <cell r="N4012">
            <v>0</v>
          </cell>
          <cell r="O4012" t="str">
            <v xml:space="preserve"> </v>
          </cell>
          <cell r="P4012">
            <v>0</v>
          </cell>
          <cell r="Q4012">
            <v>0</v>
          </cell>
          <cell r="R4012" t="str">
            <v xml:space="preserve"> </v>
          </cell>
          <cell r="S4012" t="str">
            <v xml:space="preserve"> </v>
          </cell>
        </row>
        <row r="4013">
          <cell r="B4013">
            <v>436030</v>
          </cell>
          <cell r="C4013" t="str">
            <v>IPChgContrualAllowsBCrossHMO</v>
          </cell>
          <cell r="D4013" t="str">
            <v>IPChgContr</v>
          </cell>
          <cell r="E4013">
            <v>367</v>
          </cell>
          <cell r="F4013" t="str">
            <v>A</v>
          </cell>
          <cell r="G4013" t="str">
            <v>R</v>
          </cell>
          <cell r="H4013" t="str">
            <v>N</v>
          </cell>
          <cell r="I4013" t="str">
            <v>NI</v>
          </cell>
          <cell r="J4013">
            <v>0</v>
          </cell>
          <cell r="K4013">
            <v>0</v>
          </cell>
          <cell r="L4013" t="str">
            <v xml:space="preserve"> </v>
          </cell>
          <cell r="M4013" t="str">
            <v xml:space="preserve"> </v>
          </cell>
          <cell r="N4013">
            <v>0</v>
          </cell>
          <cell r="O4013" t="str">
            <v xml:space="preserve"> </v>
          </cell>
          <cell r="P4013">
            <v>0</v>
          </cell>
          <cell r="Q4013">
            <v>0</v>
          </cell>
          <cell r="R4013" t="str">
            <v xml:space="preserve"> </v>
          </cell>
          <cell r="S4013" t="str">
            <v xml:space="preserve"> </v>
          </cell>
        </row>
        <row r="4014">
          <cell r="B4014">
            <v>436031</v>
          </cell>
          <cell r="C4014" t="str">
            <v>IP ChgCntrctlAlwncs BCrossPPO</v>
          </cell>
          <cell r="D4014" t="str">
            <v>IP ChgCntr</v>
          </cell>
          <cell r="E4014">
            <v>367</v>
          </cell>
          <cell r="F4014" t="str">
            <v>A</v>
          </cell>
          <cell r="G4014" t="str">
            <v>R</v>
          </cell>
          <cell r="H4014" t="str">
            <v>N</v>
          </cell>
          <cell r="I4014" t="str">
            <v>NI</v>
          </cell>
          <cell r="J4014">
            <v>0</v>
          </cell>
          <cell r="K4014">
            <v>0</v>
          </cell>
          <cell r="L4014" t="str">
            <v xml:space="preserve"> </v>
          </cell>
          <cell r="M4014" t="str">
            <v xml:space="preserve"> </v>
          </cell>
          <cell r="N4014">
            <v>0</v>
          </cell>
          <cell r="O4014" t="str">
            <v xml:space="preserve"> </v>
          </cell>
          <cell r="P4014">
            <v>0</v>
          </cell>
          <cell r="Q4014">
            <v>0</v>
          </cell>
          <cell r="R4014" t="str">
            <v xml:space="preserve"> </v>
          </cell>
          <cell r="S4014" t="str">
            <v xml:space="preserve"> </v>
          </cell>
        </row>
        <row r="4015">
          <cell r="B4015">
            <v>436035</v>
          </cell>
          <cell r="C4015" t="str">
            <v>IPChangeContrualAllowsComm</v>
          </cell>
          <cell r="D4015" t="str">
            <v>IPChangeCo</v>
          </cell>
          <cell r="E4015">
            <v>367</v>
          </cell>
          <cell r="F4015" t="str">
            <v>A</v>
          </cell>
          <cell r="G4015" t="str">
            <v>R</v>
          </cell>
          <cell r="H4015" t="str">
            <v>N</v>
          </cell>
          <cell r="I4015" t="str">
            <v>NI</v>
          </cell>
          <cell r="J4015">
            <v>0</v>
          </cell>
          <cell r="K4015">
            <v>0</v>
          </cell>
          <cell r="L4015" t="str">
            <v xml:space="preserve"> </v>
          </cell>
          <cell r="M4015" t="str">
            <v xml:space="preserve"> </v>
          </cell>
          <cell r="N4015">
            <v>0</v>
          </cell>
          <cell r="O4015" t="str">
            <v xml:space="preserve"> </v>
          </cell>
          <cell r="P4015">
            <v>0</v>
          </cell>
          <cell r="Q4015">
            <v>0</v>
          </cell>
          <cell r="R4015" t="str">
            <v xml:space="preserve"> </v>
          </cell>
          <cell r="S4015" t="str">
            <v xml:space="preserve"> </v>
          </cell>
        </row>
        <row r="4016">
          <cell r="B4016">
            <v>436036</v>
          </cell>
          <cell r="C4016" t="str">
            <v>IP ChgCntrctlAlwnc CmrclMgdCar</v>
          </cell>
          <cell r="D4016" t="str">
            <v>IP ChgCntr</v>
          </cell>
          <cell r="E4016">
            <v>367</v>
          </cell>
          <cell r="F4016" t="str">
            <v>A</v>
          </cell>
          <cell r="G4016" t="str">
            <v>R</v>
          </cell>
          <cell r="H4016" t="str">
            <v>N</v>
          </cell>
          <cell r="I4016" t="str">
            <v>NI</v>
          </cell>
          <cell r="J4016">
            <v>0</v>
          </cell>
          <cell r="K4016">
            <v>0</v>
          </cell>
          <cell r="L4016" t="str">
            <v xml:space="preserve"> </v>
          </cell>
          <cell r="M4016" t="str">
            <v xml:space="preserve"> </v>
          </cell>
          <cell r="N4016">
            <v>0</v>
          </cell>
          <cell r="O4016" t="str">
            <v xml:space="preserve"> </v>
          </cell>
          <cell r="P4016">
            <v>0</v>
          </cell>
          <cell r="Q4016">
            <v>0</v>
          </cell>
          <cell r="R4016" t="str">
            <v xml:space="preserve"> </v>
          </cell>
          <cell r="S4016" t="str">
            <v xml:space="preserve"> </v>
          </cell>
        </row>
        <row r="4017">
          <cell r="B4017">
            <v>436037</v>
          </cell>
          <cell r="C4017" t="str">
            <v>IP ChgCntrctAlw ChrtyCarPdgAp</v>
          </cell>
          <cell r="D4017" t="str">
            <v>IP ChgCntr</v>
          </cell>
          <cell r="E4017">
            <v>367</v>
          </cell>
          <cell r="F4017" t="str">
            <v>A</v>
          </cell>
          <cell r="G4017" t="str">
            <v>R</v>
          </cell>
          <cell r="H4017" t="str">
            <v>N</v>
          </cell>
          <cell r="I4017" t="str">
            <v>NI</v>
          </cell>
          <cell r="J4017">
            <v>0</v>
          </cell>
          <cell r="K4017">
            <v>0</v>
          </cell>
          <cell r="L4017" t="str">
            <v xml:space="preserve"> </v>
          </cell>
          <cell r="M4017" t="str">
            <v xml:space="preserve"> </v>
          </cell>
          <cell r="N4017">
            <v>0</v>
          </cell>
          <cell r="O4017" t="str">
            <v xml:space="preserve"> </v>
          </cell>
          <cell r="P4017">
            <v>0</v>
          </cell>
          <cell r="Q4017">
            <v>0</v>
          </cell>
          <cell r="R4017" t="str">
            <v xml:space="preserve"> </v>
          </cell>
          <cell r="S4017" t="str">
            <v xml:space="preserve"> </v>
          </cell>
        </row>
        <row r="4018">
          <cell r="B4018">
            <v>436040</v>
          </cell>
          <cell r="C4018" t="str">
            <v>IPChangeContrualAllowsSelfPay</v>
          </cell>
          <cell r="D4018" t="str">
            <v>IPChangeCo</v>
          </cell>
          <cell r="E4018">
            <v>367</v>
          </cell>
          <cell r="F4018" t="str">
            <v>A</v>
          </cell>
          <cell r="G4018" t="str">
            <v>R</v>
          </cell>
          <cell r="H4018" t="str">
            <v>N</v>
          </cell>
          <cell r="I4018" t="str">
            <v>NI</v>
          </cell>
          <cell r="J4018">
            <v>0</v>
          </cell>
          <cell r="K4018">
            <v>0</v>
          </cell>
          <cell r="L4018" t="str">
            <v xml:space="preserve"> </v>
          </cell>
          <cell r="M4018" t="str">
            <v xml:space="preserve"> </v>
          </cell>
          <cell r="N4018">
            <v>0</v>
          </cell>
          <cell r="O4018" t="str">
            <v xml:space="preserve"> </v>
          </cell>
          <cell r="P4018">
            <v>0</v>
          </cell>
          <cell r="Q4018">
            <v>0</v>
          </cell>
          <cell r="R4018" t="str">
            <v xml:space="preserve"> </v>
          </cell>
          <cell r="S4018" t="str">
            <v xml:space="preserve"> </v>
          </cell>
        </row>
        <row r="4019">
          <cell r="B4019">
            <v>436041</v>
          </cell>
          <cell r="C4019" t="str">
            <v>IP ChgCntrctlAlwnc SlfPyScndry</v>
          </cell>
          <cell r="D4019" t="str">
            <v>IP ChgCntr</v>
          </cell>
          <cell r="E4019">
            <v>367</v>
          </cell>
          <cell r="F4019" t="str">
            <v>A</v>
          </cell>
          <cell r="G4019" t="str">
            <v>R</v>
          </cell>
          <cell r="H4019" t="str">
            <v>N</v>
          </cell>
          <cell r="I4019" t="str">
            <v>NI</v>
          </cell>
          <cell r="J4019">
            <v>0</v>
          </cell>
          <cell r="K4019">
            <v>0</v>
          </cell>
          <cell r="L4019" t="str">
            <v xml:space="preserve"> </v>
          </cell>
          <cell r="M4019" t="str">
            <v xml:space="preserve"> </v>
          </cell>
          <cell r="N4019">
            <v>0</v>
          </cell>
          <cell r="O4019" t="str">
            <v xml:space="preserve"> </v>
          </cell>
          <cell r="P4019">
            <v>0</v>
          </cell>
          <cell r="Q4019">
            <v>0</v>
          </cell>
          <cell r="R4019" t="str">
            <v xml:space="preserve"> </v>
          </cell>
          <cell r="S4019" t="str">
            <v xml:space="preserve"> </v>
          </cell>
        </row>
        <row r="4020">
          <cell r="B4020">
            <v>436042</v>
          </cell>
          <cell r="C4020" t="str">
            <v>IPChgCntrctlAlwncCptnRskBsdPyr</v>
          </cell>
          <cell r="D4020" t="str">
            <v>IPChgCntrc</v>
          </cell>
          <cell r="E4020">
            <v>367</v>
          </cell>
          <cell r="F4020" t="str">
            <v>A</v>
          </cell>
          <cell r="G4020" t="str">
            <v>R</v>
          </cell>
          <cell r="H4020" t="str">
            <v>N</v>
          </cell>
          <cell r="I4020" t="str">
            <v>NI</v>
          </cell>
          <cell r="J4020">
            <v>0</v>
          </cell>
          <cell r="K4020">
            <v>0</v>
          </cell>
          <cell r="L4020" t="str">
            <v xml:space="preserve"> </v>
          </cell>
          <cell r="M4020" t="str">
            <v xml:space="preserve"> </v>
          </cell>
          <cell r="N4020">
            <v>0</v>
          </cell>
          <cell r="O4020" t="str">
            <v xml:space="preserve"> </v>
          </cell>
          <cell r="P4020">
            <v>0</v>
          </cell>
          <cell r="Q4020">
            <v>0</v>
          </cell>
          <cell r="R4020" t="str">
            <v xml:space="preserve"> </v>
          </cell>
          <cell r="S4020" t="str">
            <v xml:space="preserve"> </v>
          </cell>
        </row>
        <row r="4021">
          <cell r="B4021">
            <v>436045</v>
          </cell>
          <cell r="C4021" t="str">
            <v>IPChangeContrualAllowsCharity</v>
          </cell>
          <cell r="D4021" t="str">
            <v>IPChangeCo</v>
          </cell>
          <cell r="E4021">
            <v>367</v>
          </cell>
          <cell r="F4021" t="str">
            <v>A</v>
          </cell>
          <cell r="G4021" t="str">
            <v>R</v>
          </cell>
          <cell r="H4021" t="str">
            <v>N</v>
          </cell>
          <cell r="I4021" t="str">
            <v>NI</v>
          </cell>
          <cell r="J4021">
            <v>0</v>
          </cell>
          <cell r="K4021">
            <v>0</v>
          </cell>
          <cell r="L4021" t="str">
            <v xml:space="preserve"> </v>
          </cell>
          <cell r="M4021" t="str">
            <v xml:space="preserve"> </v>
          </cell>
          <cell r="N4021">
            <v>0</v>
          </cell>
          <cell r="O4021" t="str">
            <v xml:space="preserve"> </v>
          </cell>
          <cell r="P4021">
            <v>0</v>
          </cell>
          <cell r="Q4021">
            <v>0</v>
          </cell>
          <cell r="R4021" t="str">
            <v xml:space="preserve"> </v>
          </cell>
          <cell r="S4021" t="str">
            <v xml:space="preserve"> </v>
          </cell>
        </row>
        <row r="4022">
          <cell r="B4022">
            <v>436050</v>
          </cell>
          <cell r="C4022" t="str">
            <v>IP Change Contrual AllowsOther</v>
          </cell>
          <cell r="D4022" t="str">
            <v>IP Change</v>
          </cell>
          <cell r="E4022">
            <v>367</v>
          </cell>
          <cell r="F4022" t="str">
            <v>A</v>
          </cell>
          <cell r="G4022" t="str">
            <v>R</v>
          </cell>
          <cell r="H4022" t="str">
            <v>N</v>
          </cell>
          <cell r="I4022" t="str">
            <v>NI</v>
          </cell>
          <cell r="J4022">
            <v>0</v>
          </cell>
          <cell r="K4022">
            <v>0</v>
          </cell>
          <cell r="L4022" t="str">
            <v xml:space="preserve"> </v>
          </cell>
          <cell r="M4022" t="str">
            <v xml:space="preserve"> </v>
          </cell>
          <cell r="N4022">
            <v>0</v>
          </cell>
          <cell r="O4022" t="str">
            <v xml:space="preserve"> </v>
          </cell>
          <cell r="P4022">
            <v>0</v>
          </cell>
          <cell r="Q4022">
            <v>0</v>
          </cell>
          <cell r="R4022" t="str">
            <v xml:space="preserve"> </v>
          </cell>
          <cell r="S4022" t="str">
            <v xml:space="preserve"> </v>
          </cell>
        </row>
        <row r="4023">
          <cell r="B4023">
            <v>436055</v>
          </cell>
          <cell r="C4023" t="str">
            <v>IPChgCntrctlAllwOthrNonHospBil</v>
          </cell>
          <cell r="D4023" t="str">
            <v>IPChgCntrc</v>
          </cell>
          <cell r="E4023">
            <v>367</v>
          </cell>
          <cell r="F4023" t="str">
            <v>A</v>
          </cell>
          <cell r="G4023" t="str">
            <v>R</v>
          </cell>
          <cell r="H4023" t="str">
            <v>N</v>
          </cell>
          <cell r="I4023" t="str">
            <v>NI</v>
          </cell>
          <cell r="J4023">
            <v>0</v>
          </cell>
          <cell r="K4023">
            <v>0</v>
          </cell>
          <cell r="L4023" t="str">
            <v xml:space="preserve"> </v>
          </cell>
          <cell r="M4023" t="str">
            <v xml:space="preserve"> </v>
          </cell>
          <cell r="N4023">
            <v>0</v>
          </cell>
          <cell r="O4023" t="str">
            <v xml:space="preserve"> </v>
          </cell>
          <cell r="P4023">
            <v>0</v>
          </cell>
          <cell r="Q4023">
            <v>0</v>
          </cell>
          <cell r="R4023" t="str">
            <v xml:space="preserve"> </v>
          </cell>
          <cell r="S4023" t="str">
            <v xml:space="preserve"> </v>
          </cell>
        </row>
        <row r="4024">
          <cell r="B4024">
            <v>436060</v>
          </cell>
          <cell r="C4024" t="str">
            <v>IPChgContrualAllwDmstcClaims</v>
          </cell>
          <cell r="D4024" t="str">
            <v>IPChgContr</v>
          </cell>
          <cell r="E4024">
            <v>367</v>
          </cell>
          <cell r="F4024" t="str">
            <v>A</v>
          </cell>
          <cell r="G4024" t="str">
            <v>R</v>
          </cell>
          <cell r="H4024" t="str">
            <v>N</v>
          </cell>
          <cell r="I4024" t="str">
            <v>NI</v>
          </cell>
          <cell r="J4024">
            <v>0</v>
          </cell>
          <cell r="K4024">
            <v>0</v>
          </cell>
          <cell r="L4024" t="str">
            <v xml:space="preserve"> </v>
          </cell>
          <cell r="M4024" t="str">
            <v xml:space="preserve"> </v>
          </cell>
          <cell r="N4024">
            <v>0</v>
          </cell>
          <cell r="O4024" t="str">
            <v xml:space="preserve"> </v>
          </cell>
          <cell r="P4024">
            <v>0</v>
          </cell>
          <cell r="Q4024">
            <v>0</v>
          </cell>
          <cell r="R4024" t="str">
            <v xml:space="preserve"> </v>
          </cell>
          <cell r="S4024" t="str">
            <v xml:space="preserve"> </v>
          </cell>
        </row>
        <row r="4025">
          <cell r="B4025">
            <v>437000</v>
          </cell>
          <cell r="C4025" t="str">
            <v>OPChgContrualAllowsMcareTrad</v>
          </cell>
          <cell r="D4025" t="str">
            <v>OPChgContr</v>
          </cell>
          <cell r="E4025">
            <v>367</v>
          </cell>
          <cell r="F4025" t="str">
            <v>A</v>
          </cell>
          <cell r="G4025" t="str">
            <v>R</v>
          </cell>
          <cell r="H4025" t="str">
            <v>N</v>
          </cell>
          <cell r="I4025" t="str">
            <v>NI</v>
          </cell>
          <cell r="J4025">
            <v>0</v>
          </cell>
          <cell r="K4025">
            <v>0</v>
          </cell>
          <cell r="L4025" t="str">
            <v xml:space="preserve"> </v>
          </cell>
          <cell r="M4025" t="str">
            <v xml:space="preserve"> </v>
          </cell>
          <cell r="N4025">
            <v>0</v>
          </cell>
          <cell r="O4025" t="str">
            <v xml:space="preserve"> </v>
          </cell>
          <cell r="P4025">
            <v>0</v>
          </cell>
          <cell r="Q4025">
            <v>0</v>
          </cell>
          <cell r="R4025" t="str">
            <v xml:space="preserve"> </v>
          </cell>
          <cell r="S4025" t="str">
            <v xml:space="preserve"> </v>
          </cell>
        </row>
        <row r="4026">
          <cell r="B4026">
            <v>437005</v>
          </cell>
          <cell r="C4026" t="str">
            <v>OPChgContrualAllwMcareMdgCare</v>
          </cell>
          <cell r="D4026" t="str">
            <v>OPChgContr</v>
          </cell>
          <cell r="E4026">
            <v>367</v>
          </cell>
          <cell r="F4026" t="str">
            <v>A</v>
          </cell>
          <cell r="G4026" t="str">
            <v>R</v>
          </cell>
          <cell r="H4026" t="str">
            <v>N</v>
          </cell>
          <cell r="I4026" t="str">
            <v>NI</v>
          </cell>
          <cell r="J4026">
            <v>0</v>
          </cell>
          <cell r="K4026">
            <v>0</v>
          </cell>
          <cell r="L4026" t="str">
            <v xml:space="preserve"> </v>
          </cell>
          <cell r="M4026" t="str">
            <v xml:space="preserve"> </v>
          </cell>
          <cell r="N4026">
            <v>0</v>
          </cell>
          <cell r="O4026" t="str">
            <v xml:space="preserve"> </v>
          </cell>
          <cell r="P4026">
            <v>0</v>
          </cell>
          <cell r="Q4026">
            <v>0</v>
          </cell>
          <cell r="R4026" t="str">
            <v xml:space="preserve"> </v>
          </cell>
          <cell r="S4026" t="str">
            <v xml:space="preserve"> </v>
          </cell>
        </row>
        <row r="4027">
          <cell r="B4027">
            <v>437010</v>
          </cell>
          <cell r="C4027" t="str">
            <v>OPChgContrualAllowsMcaidTrad</v>
          </cell>
          <cell r="D4027" t="str">
            <v>OPChgContr</v>
          </cell>
          <cell r="E4027">
            <v>367</v>
          </cell>
          <cell r="F4027" t="str">
            <v>A</v>
          </cell>
          <cell r="G4027" t="str">
            <v>R</v>
          </cell>
          <cell r="H4027" t="str">
            <v>N</v>
          </cell>
          <cell r="I4027" t="str">
            <v>NI</v>
          </cell>
          <cell r="J4027">
            <v>0</v>
          </cell>
          <cell r="K4027">
            <v>0</v>
          </cell>
          <cell r="L4027" t="str">
            <v xml:space="preserve"> </v>
          </cell>
          <cell r="M4027" t="str">
            <v xml:space="preserve"> </v>
          </cell>
          <cell r="N4027">
            <v>0</v>
          </cell>
          <cell r="O4027" t="str">
            <v xml:space="preserve"> </v>
          </cell>
          <cell r="P4027">
            <v>0</v>
          </cell>
          <cell r="Q4027">
            <v>0</v>
          </cell>
          <cell r="R4027" t="str">
            <v xml:space="preserve"> </v>
          </cell>
          <cell r="S4027" t="str">
            <v xml:space="preserve"> </v>
          </cell>
        </row>
        <row r="4028">
          <cell r="B4028">
            <v>437015</v>
          </cell>
          <cell r="C4028" t="str">
            <v>OPChgContrualAllwMcaidMdgCare</v>
          </cell>
          <cell r="D4028" t="str">
            <v>OPChgContr</v>
          </cell>
          <cell r="E4028">
            <v>367</v>
          </cell>
          <cell r="F4028" t="str">
            <v>A</v>
          </cell>
          <cell r="G4028" t="str">
            <v>R</v>
          </cell>
          <cell r="H4028" t="str">
            <v>N</v>
          </cell>
          <cell r="I4028" t="str">
            <v>NI</v>
          </cell>
          <cell r="J4028">
            <v>0</v>
          </cell>
          <cell r="K4028">
            <v>0</v>
          </cell>
          <cell r="L4028" t="str">
            <v xml:space="preserve"> </v>
          </cell>
          <cell r="M4028" t="str">
            <v xml:space="preserve"> </v>
          </cell>
          <cell r="N4028">
            <v>0</v>
          </cell>
          <cell r="O4028" t="str">
            <v xml:space="preserve"> </v>
          </cell>
          <cell r="P4028">
            <v>0</v>
          </cell>
          <cell r="Q4028">
            <v>0</v>
          </cell>
          <cell r="R4028" t="str">
            <v xml:space="preserve"> </v>
          </cell>
          <cell r="S4028" t="str">
            <v xml:space="preserve"> </v>
          </cell>
        </row>
        <row r="4029">
          <cell r="B4029">
            <v>437016</v>
          </cell>
          <cell r="C4029" t="str">
            <v>OPChgContrualAllowsMcaidPendg</v>
          </cell>
          <cell r="D4029" t="str">
            <v>OPChgContr</v>
          </cell>
          <cell r="E4029">
            <v>367</v>
          </cell>
          <cell r="F4029" t="str">
            <v>A</v>
          </cell>
          <cell r="G4029" t="str">
            <v>R</v>
          </cell>
          <cell r="H4029" t="str">
            <v>N</v>
          </cell>
          <cell r="I4029" t="str">
            <v>NI</v>
          </cell>
          <cell r="J4029">
            <v>0</v>
          </cell>
          <cell r="K4029">
            <v>0</v>
          </cell>
          <cell r="L4029" t="str">
            <v xml:space="preserve"> </v>
          </cell>
          <cell r="M4029" t="str">
            <v xml:space="preserve"> </v>
          </cell>
          <cell r="N4029">
            <v>0</v>
          </cell>
          <cell r="O4029" t="str">
            <v xml:space="preserve"> </v>
          </cell>
          <cell r="P4029">
            <v>0</v>
          </cell>
          <cell r="Q4029">
            <v>0</v>
          </cell>
          <cell r="R4029" t="str">
            <v xml:space="preserve"> </v>
          </cell>
          <cell r="S4029" t="str">
            <v xml:space="preserve"> </v>
          </cell>
        </row>
        <row r="4030">
          <cell r="B4030">
            <v>437020</v>
          </cell>
          <cell r="C4030" t="str">
            <v>OPChangeContrualAllowsHMOPPO</v>
          </cell>
          <cell r="D4030" t="str">
            <v>OPChangeCo</v>
          </cell>
          <cell r="E4030">
            <v>367</v>
          </cell>
          <cell r="F4030" t="str">
            <v>A</v>
          </cell>
          <cell r="G4030" t="str">
            <v>R</v>
          </cell>
          <cell r="H4030" t="str">
            <v>N</v>
          </cell>
          <cell r="I4030" t="str">
            <v>NI</v>
          </cell>
          <cell r="J4030">
            <v>0</v>
          </cell>
          <cell r="K4030">
            <v>0</v>
          </cell>
          <cell r="L4030" t="str">
            <v xml:space="preserve"> </v>
          </cell>
          <cell r="M4030" t="str">
            <v xml:space="preserve"> </v>
          </cell>
          <cell r="N4030">
            <v>0</v>
          </cell>
          <cell r="O4030" t="str">
            <v xml:space="preserve"> </v>
          </cell>
          <cell r="P4030">
            <v>0</v>
          </cell>
          <cell r="Q4030">
            <v>0</v>
          </cell>
          <cell r="R4030" t="str">
            <v xml:space="preserve"> </v>
          </cell>
          <cell r="S4030" t="str">
            <v xml:space="preserve"> </v>
          </cell>
        </row>
        <row r="4031">
          <cell r="B4031">
            <v>437025</v>
          </cell>
          <cell r="C4031" t="str">
            <v>OPChgContrualAllowsBCrossTrad</v>
          </cell>
          <cell r="D4031" t="str">
            <v>OPChgContr</v>
          </cell>
          <cell r="E4031">
            <v>367</v>
          </cell>
          <cell r="F4031" t="str">
            <v>A</v>
          </cell>
          <cell r="G4031" t="str">
            <v>R</v>
          </cell>
          <cell r="H4031" t="str">
            <v>N</v>
          </cell>
          <cell r="I4031" t="str">
            <v>NI</v>
          </cell>
          <cell r="J4031">
            <v>0</v>
          </cell>
          <cell r="K4031">
            <v>0</v>
          </cell>
          <cell r="L4031" t="str">
            <v xml:space="preserve"> </v>
          </cell>
          <cell r="M4031" t="str">
            <v xml:space="preserve"> </v>
          </cell>
          <cell r="N4031">
            <v>0</v>
          </cell>
          <cell r="O4031" t="str">
            <v xml:space="preserve"> </v>
          </cell>
          <cell r="P4031">
            <v>0</v>
          </cell>
          <cell r="Q4031">
            <v>0</v>
          </cell>
          <cell r="R4031" t="str">
            <v xml:space="preserve"> </v>
          </cell>
          <cell r="S4031" t="str">
            <v xml:space="preserve"> </v>
          </cell>
        </row>
        <row r="4032">
          <cell r="B4032">
            <v>437030</v>
          </cell>
          <cell r="C4032" t="str">
            <v>OPChgContrualAllowsBCrossHMO</v>
          </cell>
          <cell r="D4032" t="str">
            <v>OPChgContr</v>
          </cell>
          <cell r="E4032">
            <v>367</v>
          </cell>
          <cell r="F4032" t="str">
            <v>A</v>
          </cell>
          <cell r="G4032" t="str">
            <v>R</v>
          </cell>
          <cell r="H4032" t="str">
            <v>N</v>
          </cell>
          <cell r="I4032" t="str">
            <v>NI</v>
          </cell>
          <cell r="J4032">
            <v>0</v>
          </cell>
          <cell r="K4032">
            <v>0</v>
          </cell>
          <cell r="L4032" t="str">
            <v xml:space="preserve"> </v>
          </cell>
          <cell r="M4032" t="str">
            <v xml:space="preserve"> </v>
          </cell>
          <cell r="N4032">
            <v>0</v>
          </cell>
          <cell r="O4032" t="str">
            <v xml:space="preserve"> </v>
          </cell>
          <cell r="P4032">
            <v>0</v>
          </cell>
          <cell r="Q4032">
            <v>0</v>
          </cell>
          <cell r="R4032" t="str">
            <v xml:space="preserve"> </v>
          </cell>
          <cell r="S4032" t="str">
            <v xml:space="preserve"> </v>
          </cell>
        </row>
        <row r="4033">
          <cell r="B4033">
            <v>437031</v>
          </cell>
          <cell r="C4033" t="str">
            <v>OP ChgCntrctlAlwncs BCrossPPO</v>
          </cell>
          <cell r="D4033" t="str">
            <v>OP ChgCntr</v>
          </cell>
          <cell r="E4033">
            <v>367</v>
          </cell>
          <cell r="F4033" t="str">
            <v>A</v>
          </cell>
          <cell r="G4033" t="str">
            <v>R</v>
          </cell>
          <cell r="H4033" t="str">
            <v>N</v>
          </cell>
          <cell r="I4033" t="str">
            <v>NI</v>
          </cell>
          <cell r="J4033">
            <v>0</v>
          </cell>
          <cell r="K4033">
            <v>0</v>
          </cell>
          <cell r="L4033" t="str">
            <v xml:space="preserve"> </v>
          </cell>
          <cell r="M4033" t="str">
            <v xml:space="preserve"> </v>
          </cell>
          <cell r="N4033">
            <v>0</v>
          </cell>
          <cell r="O4033" t="str">
            <v xml:space="preserve"> </v>
          </cell>
          <cell r="P4033">
            <v>0</v>
          </cell>
          <cell r="Q4033">
            <v>0</v>
          </cell>
          <cell r="R4033" t="str">
            <v xml:space="preserve"> </v>
          </cell>
          <cell r="S4033" t="str">
            <v xml:space="preserve"> </v>
          </cell>
        </row>
        <row r="4034">
          <cell r="B4034">
            <v>437035</v>
          </cell>
          <cell r="C4034" t="str">
            <v>OPChangeContrualAllowsComm</v>
          </cell>
          <cell r="D4034" t="str">
            <v>OPChangeCo</v>
          </cell>
          <cell r="E4034">
            <v>367</v>
          </cell>
          <cell r="F4034" t="str">
            <v>A</v>
          </cell>
          <cell r="G4034" t="str">
            <v>R</v>
          </cell>
          <cell r="H4034" t="str">
            <v>N</v>
          </cell>
          <cell r="I4034" t="str">
            <v>NI</v>
          </cell>
          <cell r="J4034">
            <v>0</v>
          </cell>
          <cell r="K4034">
            <v>0</v>
          </cell>
          <cell r="L4034" t="str">
            <v xml:space="preserve"> </v>
          </cell>
          <cell r="M4034" t="str">
            <v xml:space="preserve"> </v>
          </cell>
          <cell r="N4034">
            <v>0</v>
          </cell>
          <cell r="O4034" t="str">
            <v xml:space="preserve"> </v>
          </cell>
          <cell r="P4034">
            <v>0</v>
          </cell>
          <cell r="Q4034">
            <v>0</v>
          </cell>
          <cell r="R4034" t="str">
            <v xml:space="preserve"> </v>
          </cell>
          <cell r="S4034" t="str">
            <v xml:space="preserve"> </v>
          </cell>
        </row>
        <row r="4035">
          <cell r="B4035">
            <v>437036</v>
          </cell>
          <cell r="C4035" t="str">
            <v>OP ChgCntrctlAlwnc CmrclMgdCar</v>
          </cell>
          <cell r="D4035" t="str">
            <v>OP ChgCntr</v>
          </cell>
          <cell r="E4035">
            <v>367</v>
          </cell>
          <cell r="F4035" t="str">
            <v>A</v>
          </cell>
          <cell r="G4035" t="str">
            <v>R</v>
          </cell>
          <cell r="H4035" t="str">
            <v>N</v>
          </cell>
          <cell r="I4035" t="str">
            <v>NI</v>
          </cell>
          <cell r="J4035">
            <v>0</v>
          </cell>
          <cell r="K4035">
            <v>0</v>
          </cell>
          <cell r="L4035" t="str">
            <v xml:space="preserve"> </v>
          </cell>
          <cell r="M4035" t="str">
            <v xml:space="preserve"> </v>
          </cell>
          <cell r="N4035">
            <v>0</v>
          </cell>
          <cell r="O4035" t="str">
            <v xml:space="preserve"> </v>
          </cell>
          <cell r="P4035">
            <v>0</v>
          </cell>
          <cell r="Q4035">
            <v>0</v>
          </cell>
          <cell r="R4035" t="str">
            <v xml:space="preserve"> </v>
          </cell>
          <cell r="S4035" t="str">
            <v xml:space="preserve"> </v>
          </cell>
        </row>
        <row r="4036">
          <cell r="B4036">
            <v>437037</v>
          </cell>
          <cell r="C4036" t="str">
            <v>OP ChgCntrctAlw ChrtyCarPdgAp</v>
          </cell>
          <cell r="D4036" t="str">
            <v>OP ChgCntr</v>
          </cell>
          <cell r="E4036">
            <v>367</v>
          </cell>
          <cell r="F4036" t="str">
            <v>A</v>
          </cell>
          <cell r="G4036" t="str">
            <v>R</v>
          </cell>
          <cell r="H4036" t="str">
            <v>N</v>
          </cell>
          <cell r="I4036" t="str">
            <v>NI</v>
          </cell>
          <cell r="J4036">
            <v>0</v>
          </cell>
          <cell r="K4036">
            <v>0</v>
          </cell>
          <cell r="L4036" t="str">
            <v xml:space="preserve"> </v>
          </cell>
          <cell r="M4036" t="str">
            <v xml:space="preserve"> </v>
          </cell>
          <cell r="N4036">
            <v>0</v>
          </cell>
          <cell r="O4036" t="str">
            <v xml:space="preserve"> </v>
          </cell>
          <cell r="P4036">
            <v>0</v>
          </cell>
          <cell r="Q4036">
            <v>0</v>
          </cell>
          <cell r="R4036" t="str">
            <v xml:space="preserve"> </v>
          </cell>
          <cell r="S4036" t="str">
            <v xml:space="preserve"> </v>
          </cell>
        </row>
        <row r="4037">
          <cell r="B4037">
            <v>437040</v>
          </cell>
          <cell r="C4037" t="str">
            <v>OPChangeContrualAllowsSelfPay</v>
          </cell>
          <cell r="D4037" t="str">
            <v>OPChangeCo</v>
          </cell>
          <cell r="E4037">
            <v>367</v>
          </cell>
          <cell r="F4037" t="str">
            <v>A</v>
          </cell>
          <cell r="G4037" t="str">
            <v>R</v>
          </cell>
          <cell r="H4037" t="str">
            <v>N</v>
          </cell>
          <cell r="I4037" t="str">
            <v>NI</v>
          </cell>
          <cell r="J4037">
            <v>0</v>
          </cell>
          <cell r="K4037">
            <v>0</v>
          </cell>
          <cell r="L4037" t="str">
            <v xml:space="preserve"> </v>
          </cell>
          <cell r="M4037" t="str">
            <v xml:space="preserve"> </v>
          </cell>
          <cell r="N4037">
            <v>0</v>
          </cell>
          <cell r="O4037" t="str">
            <v xml:space="preserve"> </v>
          </cell>
          <cell r="P4037">
            <v>0</v>
          </cell>
          <cell r="Q4037">
            <v>0</v>
          </cell>
          <cell r="R4037" t="str">
            <v xml:space="preserve"> </v>
          </cell>
          <cell r="S4037" t="str">
            <v xml:space="preserve"> </v>
          </cell>
        </row>
        <row r="4038">
          <cell r="B4038">
            <v>437041</v>
          </cell>
          <cell r="C4038" t="str">
            <v>OP ChgCntrctlAlwnc SlfPyScndry</v>
          </cell>
          <cell r="D4038" t="str">
            <v>OP ChgCntr</v>
          </cell>
          <cell r="E4038">
            <v>367</v>
          </cell>
          <cell r="F4038" t="str">
            <v>A</v>
          </cell>
          <cell r="G4038" t="str">
            <v>R</v>
          </cell>
          <cell r="H4038" t="str">
            <v>N</v>
          </cell>
          <cell r="I4038" t="str">
            <v>NI</v>
          </cell>
          <cell r="J4038">
            <v>0</v>
          </cell>
          <cell r="K4038">
            <v>0</v>
          </cell>
          <cell r="L4038" t="str">
            <v xml:space="preserve"> </v>
          </cell>
          <cell r="M4038" t="str">
            <v xml:space="preserve"> </v>
          </cell>
          <cell r="N4038">
            <v>0</v>
          </cell>
          <cell r="O4038" t="str">
            <v xml:space="preserve"> </v>
          </cell>
          <cell r="P4038">
            <v>0</v>
          </cell>
          <cell r="Q4038">
            <v>0</v>
          </cell>
          <cell r="R4038" t="str">
            <v xml:space="preserve"> </v>
          </cell>
          <cell r="S4038" t="str">
            <v xml:space="preserve"> </v>
          </cell>
        </row>
        <row r="4039">
          <cell r="B4039">
            <v>437042</v>
          </cell>
          <cell r="C4039" t="str">
            <v>OPChgCntrctlAlwncCptnRskBsdPyr</v>
          </cell>
          <cell r="D4039" t="str">
            <v>OPChgCntrc</v>
          </cell>
          <cell r="E4039">
            <v>367</v>
          </cell>
          <cell r="F4039" t="str">
            <v>A</v>
          </cell>
          <cell r="G4039" t="str">
            <v>R</v>
          </cell>
          <cell r="H4039" t="str">
            <v>N</v>
          </cell>
          <cell r="I4039" t="str">
            <v>NI</v>
          </cell>
          <cell r="J4039">
            <v>0</v>
          </cell>
          <cell r="K4039">
            <v>0</v>
          </cell>
          <cell r="L4039" t="str">
            <v xml:space="preserve"> </v>
          </cell>
          <cell r="M4039" t="str">
            <v xml:space="preserve"> </v>
          </cell>
          <cell r="N4039">
            <v>0</v>
          </cell>
          <cell r="O4039" t="str">
            <v xml:space="preserve"> </v>
          </cell>
          <cell r="P4039">
            <v>0</v>
          </cell>
          <cell r="Q4039">
            <v>0</v>
          </cell>
          <cell r="R4039" t="str">
            <v xml:space="preserve"> </v>
          </cell>
          <cell r="S4039" t="str">
            <v xml:space="preserve"> </v>
          </cell>
        </row>
        <row r="4040">
          <cell r="B4040">
            <v>437045</v>
          </cell>
          <cell r="C4040" t="str">
            <v>OPChangeContrualAllowsCharity</v>
          </cell>
          <cell r="D4040" t="str">
            <v>OPChangeCo</v>
          </cell>
          <cell r="E4040">
            <v>367</v>
          </cell>
          <cell r="F4040" t="str">
            <v>A</v>
          </cell>
          <cell r="G4040" t="str">
            <v>R</v>
          </cell>
          <cell r="H4040" t="str">
            <v>N</v>
          </cell>
          <cell r="I4040" t="str">
            <v>NI</v>
          </cell>
          <cell r="J4040">
            <v>0</v>
          </cell>
          <cell r="K4040">
            <v>0</v>
          </cell>
          <cell r="L4040" t="str">
            <v xml:space="preserve"> </v>
          </cell>
          <cell r="M4040" t="str">
            <v xml:space="preserve"> </v>
          </cell>
          <cell r="N4040">
            <v>0</v>
          </cell>
          <cell r="O4040" t="str">
            <v xml:space="preserve"> </v>
          </cell>
          <cell r="P4040">
            <v>0</v>
          </cell>
          <cell r="Q4040">
            <v>0</v>
          </cell>
          <cell r="R4040" t="str">
            <v xml:space="preserve"> </v>
          </cell>
          <cell r="S4040" t="str">
            <v xml:space="preserve"> </v>
          </cell>
        </row>
        <row r="4041">
          <cell r="B4041">
            <v>437050</v>
          </cell>
          <cell r="C4041" t="str">
            <v>OP Change Contrual AllowsOther</v>
          </cell>
          <cell r="D4041" t="str">
            <v>OP Change</v>
          </cell>
          <cell r="E4041">
            <v>367</v>
          </cell>
          <cell r="F4041" t="str">
            <v>A</v>
          </cell>
          <cell r="G4041" t="str">
            <v>R</v>
          </cell>
          <cell r="H4041" t="str">
            <v>N</v>
          </cell>
          <cell r="I4041" t="str">
            <v>NI</v>
          </cell>
          <cell r="J4041">
            <v>0</v>
          </cell>
          <cell r="K4041">
            <v>0</v>
          </cell>
          <cell r="L4041" t="str">
            <v xml:space="preserve"> </v>
          </cell>
          <cell r="M4041" t="str">
            <v xml:space="preserve"> </v>
          </cell>
          <cell r="N4041">
            <v>0</v>
          </cell>
          <cell r="O4041" t="str">
            <v xml:space="preserve"> </v>
          </cell>
          <cell r="P4041">
            <v>0</v>
          </cell>
          <cell r="Q4041">
            <v>0</v>
          </cell>
          <cell r="R4041" t="str">
            <v xml:space="preserve"> </v>
          </cell>
          <cell r="S4041" t="str">
            <v xml:space="preserve"> </v>
          </cell>
        </row>
        <row r="4042">
          <cell r="B4042">
            <v>437055</v>
          </cell>
          <cell r="C4042" t="str">
            <v>OPChgCntrctlAllwOthrNonHospBil</v>
          </cell>
          <cell r="D4042" t="str">
            <v>OPChgCntrc</v>
          </cell>
          <cell r="E4042">
            <v>367</v>
          </cell>
          <cell r="F4042" t="str">
            <v>A</v>
          </cell>
          <cell r="G4042" t="str">
            <v>R</v>
          </cell>
          <cell r="H4042" t="str">
            <v>N</v>
          </cell>
          <cell r="I4042" t="str">
            <v>NI</v>
          </cell>
          <cell r="J4042">
            <v>0</v>
          </cell>
          <cell r="K4042">
            <v>0</v>
          </cell>
          <cell r="L4042" t="str">
            <v xml:space="preserve"> </v>
          </cell>
          <cell r="M4042" t="str">
            <v xml:space="preserve"> </v>
          </cell>
          <cell r="N4042">
            <v>0</v>
          </cell>
          <cell r="O4042" t="str">
            <v xml:space="preserve"> </v>
          </cell>
          <cell r="P4042">
            <v>0</v>
          </cell>
          <cell r="Q4042">
            <v>0</v>
          </cell>
          <cell r="R4042" t="str">
            <v xml:space="preserve"> </v>
          </cell>
          <cell r="S4042" t="str">
            <v xml:space="preserve"> </v>
          </cell>
        </row>
        <row r="4043">
          <cell r="B4043">
            <v>437060</v>
          </cell>
          <cell r="C4043" t="str">
            <v>OPChgContrualAllwDmstcClaims</v>
          </cell>
          <cell r="D4043" t="str">
            <v>OPChgContr</v>
          </cell>
          <cell r="E4043">
            <v>367</v>
          </cell>
          <cell r="F4043" t="str">
            <v>A</v>
          </cell>
          <cell r="G4043" t="str">
            <v>R</v>
          </cell>
          <cell r="H4043" t="str">
            <v>N</v>
          </cell>
          <cell r="I4043" t="str">
            <v>NI</v>
          </cell>
          <cell r="J4043">
            <v>0</v>
          </cell>
          <cell r="K4043">
            <v>0</v>
          </cell>
          <cell r="L4043" t="str">
            <v xml:space="preserve"> </v>
          </cell>
          <cell r="M4043" t="str">
            <v xml:space="preserve"> </v>
          </cell>
          <cell r="N4043">
            <v>0</v>
          </cell>
          <cell r="O4043" t="str">
            <v xml:space="preserve"> </v>
          </cell>
          <cell r="P4043">
            <v>0</v>
          </cell>
          <cell r="Q4043">
            <v>0</v>
          </cell>
          <cell r="R4043" t="str">
            <v xml:space="preserve"> </v>
          </cell>
          <cell r="S4043" t="str">
            <v xml:space="preserve"> </v>
          </cell>
        </row>
        <row r="4044">
          <cell r="B4044">
            <v>438000</v>
          </cell>
          <cell r="C4044" t="str">
            <v>ChgContrualAllowsMedicareTrad</v>
          </cell>
          <cell r="D4044" t="str">
            <v>ChgContrua</v>
          </cell>
          <cell r="E4044">
            <v>367</v>
          </cell>
          <cell r="F4044" t="str">
            <v>A</v>
          </cell>
          <cell r="G4044" t="str">
            <v>R</v>
          </cell>
          <cell r="H4044" t="str">
            <v>N</v>
          </cell>
          <cell r="I4044" t="str">
            <v>NI</v>
          </cell>
          <cell r="J4044">
            <v>0</v>
          </cell>
          <cell r="K4044">
            <v>0</v>
          </cell>
          <cell r="L4044" t="str">
            <v xml:space="preserve"> </v>
          </cell>
          <cell r="M4044" t="str">
            <v xml:space="preserve"> </v>
          </cell>
          <cell r="N4044">
            <v>0</v>
          </cell>
          <cell r="O4044" t="str">
            <v xml:space="preserve"> </v>
          </cell>
          <cell r="P4044">
            <v>0</v>
          </cell>
          <cell r="Q4044">
            <v>0</v>
          </cell>
          <cell r="R4044" t="str">
            <v xml:space="preserve"> </v>
          </cell>
          <cell r="S4044" t="str">
            <v xml:space="preserve"> </v>
          </cell>
        </row>
        <row r="4045">
          <cell r="B4045">
            <v>438005</v>
          </cell>
          <cell r="C4045" t="str">
            <v>ChgContrualAllowsMcareMdgCare</v>
          </cell>
          <cell r="D4045" t="str">
            <v>ChgContrua</v>
          </cell>
          <cell r="E4045">
            <v>367</v>
          </cell>
          <cell r="F4045" t="str">
            <v>A</v>
          </cell>
          <cell r="G4045" t="str">
            <v>R</v>
          </cell>
          <cell r="H4045" t="str">
            <v>N</v>
          </cell>
          <cell r="I4045" t="str">
            <v>NI</v>
          </cell>
          <cell r="J4045">
            <v>0</v>
          </cell>
          <cell r="K4045">
            <v>0</v>
          </cell>
          <cell r="L4045" t="str">
            <v xml:space="preserve"> </v>
          </cell>
          <cell r="M4045" t="str">
            <v xml:space="preserve"> </v>
          </cell>
          <cell r="N4045">
            <v>0</v>
          </cell>
          <cell r="O4045" t="str">
            <v xml:space="preserve"> </v>
          </cell>
          <cell r="P4045">
            <v>0</v>
          </cell>
          <cell r="Q4045">
            <v>0</v>
          </cell>
          <cell r="R4045" t="str">
            <v xml:space="preserve"> </v>
          </cell>
          <cell r="S4045" t="str">
            <v xml:space="preserve"> </v>
          </cell>
        </row>
        <row r="4046">
          <cell r="B4046">
            <v>438010</v>
          </cell>
          <cell r="C4046" t="str">
            <v>ChgContrualAllowsMedicaidTrad</v>
          </cell>
          <cell r="D4046" t="str">
            <v>ChgContrua</v>
          </cell>
          <cell r="E4046">
            <v>367</v>
          </cell>
          <cell r="F4046" t="str">
            <v>A</v>
          </cell>
          <cell r="G4046" t="str">
            <v>R</v>
          </cell>
          <cell r="H4046" t="str">
            <v>N</v>
          </cell>
          <cell r="I4046" t="str">
            <v>NI</v>
          </cell>
          <cell r="J4046">
            <v>0</v>
          </cell>
          <cell r="K4046">
            <v>0</v>
          </cell>
          <cell r="L4046" t="str">
            <v xml:space="preserve"> </v>
          </cell>
          <cell r="M4046" t="str">
            <v xml:space="preserve"> </v>
          </cell>
          <cell r="N4046">
            <v>0</v>
          </cell>
          <cell r="O4046" t="str">
            <v xml:space="preserve"> </v>
          </cell>
          <cell r="P4046">
            <v>0</v>
          </cell>
          <cell r="Q4046">
            <v>0</v>
          </cell>
          <cell r="R4046" t="str">
            <v xml:space="preserve"> </v>
          </cell>
          <cell r="S4046" t="str">
            <v xml:space="preserve"> </v>
          </cell>
        </row>
        <row r="4047">
          <cell r="B4047">
            <v>438015</v>
          </cell>
          <cell r="C4047" t="str">
            <v>ChgContrualAllowsMcaidMdgCare</v>
          </cell>
          <cell r="D4047" t="str">
            <v>ChgContrua</v>
          </cell>
          <cell r="E4047">
            <v>367</v>
          </cell>
          <cell r="F4047" t="str">
            <v>A</v>
          </cell>
          <cell r="G4047" t="str">
            <v>R</v>
          </cell>
          <cell r="H4047" t="str">
            <v>N</v>
          </cell>
          <cell r="I4047" t="str">
            <v>NI</v>
          </cell>
          <cell r="J4047">
            <v>0</v>
          </cell>
          <cell r="K4047">
            <v>0</v>
          </cell>
          <cell r="L4047" t="str">
            <v xml:space="preserve"> </v>
          </cell>
          <cell r="M4047" t="str">
            <v xml:space="preserve"> </v>
          </cell>
          <cell r="N4047">
            <v>0</v>
          </cell>
          <cell r="O4047" t="str">
            <v xml:space="preserve"> </v>
          </cell>
          <cell r="P4047">
            <v>0</v>
          </cell>
          <cell r="Q4047">
            <v>0</v>
          </cell>
          <cell r="R4047" t="str">
            <v xml:space="preserve"> </v>
          </cell>
          <cell r="S4047" t="str">
            <v xml:space="preserve"> </v>
          </cell>
        </row>
        <row r="4048">
          <cell r="B4048">
            <v>438016</v>
          </cell>
          <cell r="C4048" t="str">
            <v>ChgContrualAllowsMedicaidPendg</v>
          </cell>
          <cell r="D4048" t="str">
            <v>ChgContrua</v>
          </cell>
          <cell r="E4048">
            <v>367</v>
          </cell>
          <cell r="F4048" t="str">
            <v>A</v>
          </cell>
          <cell r="G4048" t="str">
            <v>R</v>
          </cell>
          <cell r="H4048" t="str">
            <v>N</v>
          </cell>
          <cell r="I4048" t="str">
            <v>NI</v>
          </cell>
          <cell r="J4048">
            <v>0</v>
          </cell>
          <cell r="K4048">
            <v>0</v>
          </cell>
          <cell r="L4048" t="str">
            <v xml:space="preserve"> </v>
          </cell>
          <cell r="M4048" t="str">
            <v xml:space="preserve"> </v>
          </cell>
          <cell r="N4048">
            <v>0</v>
          </cell>
          <cell r="O4048" t="str">
            <v xml:space="preserve"> </v>
          </cell>
          <cell r="P4048">
            <v>0</v>
          </cell>
          <cell r="Q4048">
            <v>0</v>
          </cell>
          <cell r="R4048" t="str">
            <v xml:space="preserve"> </v>
          </cell>
          <cell r="S4048" t="str">
            <v xml:space="preserve"> </v>
          </cell>
        </row>
        <row r="4049">
          <cell r="B4049">
            <v>438020</v>
          </cell>
          <cell r="C4049" t="str">
            <v>Change Contrual AllowsHMOPPO</v>
          </cell>
          <cell r="D4049" t="str">
            <v>Change Con</v>
          </cell>
          <cell r="E4049">
            <v>367</v>
          </cell>
          <cell r="F4049" t="str">
            <v>A</v>
          </cell>
          <cell r="G4049" t="str">
            <v>R</v>
          </cell>
          <cell r="H4049" t="str">
            <v>N</v>
          </cell>
          <cell r="I4049" t="str">
            <v>NI</v>
          </cell>
          <cell r="J4049">
            <v>0</v>
          </cell>
          <cell r="K4049">
            <v>0</v>
          </cell>
          <cell r="L4049" t="str">
            <v xml:space="preserve"> </v>
          </cell>
          <cell r="M4049" t="str">
            <v xml:space="preserve"> </v>
          </cell>
          <cell r="N4049">
            <v>0</v>
          </cell>
          <cell r="O4049" t="str">
            <v xml:space="preserve"> </v>
          </cell>
          <cell r="P4049">
            <v>0</v>
          </cell>
          <cell r="Q4049">
            <v>0</v>
          </cell>
          <cell r="R4049" t="str">
            <v xml:space="preserve"> </v>
          </cell>
          <cell r="S4049" t="str">
            <v xml:space="preserve"> </v>
          </cell>
        </row>
        <row r="4050">
          <cell r="B4050">
            <v>438025</v>
          </cell>
          <cell r="C4050" t="str">
            <v>ChgContrualAllowsBlueCrossTrad</v>
          </cell>
          <cell r="D4050" t="str">
            <v>ChgContrua</v>
          </cell>
          <cell r="E4050">
            <v>367</v>
          </cell>
          <cell r="F4050" t="str">
            <v>A</v>
          </cell>
          <cell r="G4050" t="str">
            <v>R</v>
          </cell>
          <cell r="H4050" t="str">
            <v>N</v>
          </cell>
          <cell r="I4050" t="str">
            <v>NI</v>
          </cell>
          <cell r="J4050">
            <v>0</v>
          </cell>
          <cell r="K4050">
            <v>0</v>
          </cell>
          <cell r="L4050" t="str">
            <v xml:space="preserve"> </v>
          </cell>
          <cell r="M4050" t="str">
            <v xml:space="preserve"> </v>
          </cell>
          <cell r="N4050">
            <v>0</v>
          </cell>
          <cell r="O4050" t="str">
            <v xml:space="preserve"> </v>
          </cell>
          <cell r="P4050">
            <v>0</v>
          </cell>
          <cell r="Q4050">
            <v>0</v>
          </cell>
          <cell r="R4050" t="str">
            <v xml:space="preserve"> </v>
          </cell>
          <cell r="S4050" t="str">
            <v xml:space="preserve"> </v>
          </cell>
        </row>
        <row r="4051">
          <cell r="B4051">
            <v>438030</v>
          </cell>
          <cell r="C4051" t="str">
            <v>ChgContrualAllowsBlueCrossHMO</v>
          </cell>
          <cell r="D4051" t="str">
            <v>ChgContrua</v>
          </cell>
          <cell r="E4051">
            <v>367</v>
          </cell>
          <cell r="F4051" t="str">
            <v>A</v>
          </cell>
          <cell r="G4051" t="str">
            <v>R</v>
          </cell>
          <cell r="H4051" t="str">
            <v>N</v>
          </cell>
          <cell r="I4051" t="str">
            <v>NI</v>
          </cell>
          <cell r="J4051">
            <v>0</v>
          </cell>
          <cell r="K4051">
            <v>0</v>
          </cell>
          <cell r="L4051" t="str">
            <v xml:space="preserve"> </v>
          </cell>
          <cell r="M4051" t="str">
            <v xml:space="preserve"> </v>
          </cell>
          <cell r="N4051">
            <v>0</v>
          </cell>
          <cell r="O4051" t="str">
            <v xml:space="preserve"> </v>
          </cell>
          <cell r="P4051">
            <v>0</v>
          </cell>
          <cell r="Q4051">
            <v>0</v>
          </cell>
          <cell r="R4051" t="str">
            <v xml:space="preserve"> </v>
          </cell>
          <cell r="S4051" t="str">
            <v xml:space="preserve"> </v>
          </cell>
        </row>
        <row r="4052">
          <cell r="B4052">
            <v>438031</v>
          </cell>
          <cell r="C4052" t="str">
            <v>Chg Cntrctl Alwncs BCrossPPO</v>
          </cell>
          <cell r="D4052" t="str">
            <v>Chg Cntrct</v>
          </cell>
          <cell r="E4052">
            <v>367</v>
          </cell>
          <cell r="F4052" t="str">
            <v>A</v>
          </cell>
          <cell r="G4052" t="str">
            <v>R</v>
          </cell>
          <cell r="H4052" t="str">
            <v>N</v>
          </cell>
          <cell r="I4052" t="str">
            <v>NI</v>
          </cell>
          <cell r="J4052">
            <v>0</v>
          </cell>
          <cell r="K4052">
            <v>0</v>
          </cell>
          <cell r="L4052" t="str">
            <v xml:space="preserve"> </v>
          </cell>
          <cell r="M4052" t="str">
            <v xml:space="preserve"> </v>
          </cell>
          <cell r="N4052">
            <v>0</v>
          </cell>
          <cell r="O4052" t="str">
            <v xml:space="preserve"> </v>
          </cell>
          <cell r="P4052">
            <v>0</v>
          </cell>
          <cell r="Q4052">
            <v>0</v>
          </cell>
          <cell r="R4052" t="str">
            <v xml:space="preserve"> </v>
          </cell>
          <cell r="S4052" t="str">
            <v xml:space="preserve"> </v>
          </cell>
        </row>
        <row r="4053">
          <cell r="B4053">
            <v>438035</v>
          </cell>
          <cell r="C4053" t="str">
            <v>ChangeContrualAllowsCommercial</v>
          </cell>
          <cell r="D4053" t="str">
            <v>ChangeCont</v>
          </cell>
          <cell r="E4053">
            <v>367</v>
          </cell>
          <cell r="F4053" t="str">
            <v>A</v>
          </cell>
          <cell r="G4053" t="str">
            <v>R</v>
          </cell>
          <cell r="H4053" t="str">
            <v>N</v>
          </cell>
          <cell r="I4053" t="str">
            <v>NI</v>
          </cell>
          <cell r="J4053">
            <v>0</v>
          </cell>
          <cell r="K4053">
            <v>0</v>
          </cell>
          <cell r="L4053" t="str">
            <v xml:space="preserve"> </v>
          </cell>
          <cell r="M4053" t="str">
            <v xml:space="preserve"> </v>
          </cell>
          <cell r="N4053">
            <v>0</v>
          </cell>
          <cell r="O4053" t="str">
            <v xml:space="preserve"> </v>
          </cell>
          <cell r="P4053">
            <v>0</v>
          </cell>
          <cell r="Q4053">
            <v>0</v>
          </cell>
          <cell r="R4053" t="str">
            <v xml:space="preserve"> </v>
          </cell>
          <cell r="S4053" t="str">
            <v xml:space="preserve"> </v>
          </cell>
        </row>
        <row r="4054">
          <cell r="B4054">
            <v>438036</v>
          </cell>
          <cell r="C4054" t="str">
            <v>Chg Cntrctl Alwncs CmrclMgdCar</v>
          </cell>
          <cell r="D4054" t="str">
            <v>Chg Cntrct</v>
          </cell>
          <cell r="E4054">
            <v>367</v>
          </cell>
          <cell r="F4054" t="str">
            <v>A</v>
          </cell>
          <cell r="G4054" t="str">
            <v>R</v>
          </cell>
          <cell r="H4054" t="str">
            <v>N</v>
          </cell>
          <cell r="I4054" t="str">
            <v>NI</v>
          </cell>
          <cell r="J4054">
            <v>0</v>
          </cell>
          <cell r="K4054">
            <v>0</v>
          </cell>
          <cell r="L4054" t="str">
            <v xml:space="preserve"> </v>
          </cell>
          <cell r="M4054" t="str">
            <v xml:space="preserve"> </v>
          </cell>
          <cell r="N4054">
            <v>0</v>
          </cell>
          <cell r="O4054" t="str">
            <v xml:space="preserve"> </v>
          </cell>
          <cell r="P4054">
            <v>0</v>
          </cell>
          <cell r="Q4054">
            <v>0</v>
          </cell>
          <cell r="R4054" t="str">
            <v xml:space="preserve"> </v>
          </cell>
          <cell r="S4054" t="str">
            <v xml:space="preserve"> </v>
          </cell>
        </row>
        <row r="4055">
          <cell r="B4055">
            <v>438037</v>
          </cell>
          <cell r="C4055" t="str">
            <v>ChgCntrctlAlwncChrtyCarPndngAp</v>
          </cell>
          <cell r="D4055" t="str">
            <v>ChgCntrctl</v>
          </cell>
          <cell r="E4055">
            <v>367</v>
          </cell>
          <cell r="F4055" t="str">
            <v>A</v>
          </cell>
          <cell r="G4055" t="str">
            <v>R</v>
          </cell>
          <cell r="H4055" t="str">
            <v>N</v>
          </cell>
          <cell r="I4055" t="str">
            <v>NI</v>
          </cell>
          <cell r="J4055">
            <v>0</v>
          </cell>
          <cell r="K4055">
            <v>0</v>
          </cell>
          <cell r="L4055" t="str">
            <v xml:space="preserve"> </v>
          </cell>
          <cell r="M4055" t="str">
            <v xml:space="preserve"> </v>
          </cell>
          <cell r="N4055">
            <v>0</v>
          </cell>
          <cell r="O4055" t="str">
            <v xml:space="preserve"> </v>
          </cell>
          <cell r="P4055">
            <v>0</v>
          </cell>
          <cell r="Q4055">
            <v>0</v>
          </cell>
          <cell r="R4055" t="str">
            <v xml:space="preserve"> </v>
          </cell>
          <cell r="S4055" t="str">
            <v xml:space="preserve"> </v>
          </cell>
        </row>
        <row r="4056">
          <cell r="B4056">
            <v>438040</v>
          </cell>
          <cell r="C4056" t="str">
            <v>Change Contrual AllowsSelfPay</v>
          </cell>
          <cell r="D4056" t="str">
            <v>Change Con</v>
          </cell>
          <cell r="E4056">
            <v>367</v>
          </cell>
          <cell r="F4056" t="str">
            <v>A</v>
          </cell>
          <cell r="G4056" t="str">
            <v>R</v>
          </cell>
          <cell r="H4056" t="str">
            <v>N</v>
          </cell>
          <cell r="I4056" t="str">
            <v>NI</v>
          </cell>
          <cell r="J4056">
            <v>0</v>
          </cell>
          <cell r="K4056">
            <v>0</v>
          </cell>
          <cell r="L4056" t="str">
            <v xml:space="preserve"> </v>
          </cell>
          <cell r="M4056" t="str">
            <v xml:space="preserve"> </v>
          </cell>
          <cell r="N4056">
            <v>0</v>
          </cell>
          <cell r="O4056" t="str">
            <v xml:space="preserve"> </v>
          </cell>
          <cell r="P4056">
            <v>0</v>
          </cell>
          <cell r="Q4056">
            <v>0</v>
          </cell>
          <cell r="R4056" t="str">
            <v xml:space="preserve"> </v>
          </cell>
          <cell r="S4056" t="str">
            <v xml:space="preserve"> </v>
          </cell>
        </row>
        <row r="4057">
          <cell r="B4057">
            <v>438041</v>
          </cell>
          <cell r="C4057" t="str">
            <v>Chg Cntrctl Alwncs SlfPyScndry</v>
          </cell>
          <cell r="D4057" t="str">
            <v>Chg Cntrct</v>
          </cell>
          <cell r="E4057">
            <v>367</v>
          </cell>
          <cell r="F4057" t="str">
            <v>A</v>
          </cell>
          <cell r="G4057" t="str">
            <v>R</v>
          </cell>
          <cell r="H4057" t="str">
            <v>N</v>
          </cell>
          <cell r="I4057" t="str">
            <v>NI</v>
          </cell>
          <cell r="J4057">
            <v>0</v>
          </cell>
          <cell r="K4057">
            <v>0</v>
          </cell>
          <cell r="L4057" t="str">
            <v xml:space="preserve"> </v>
          </cell>
          <cell r="M4057" t="str">
            <v xml:space="preserve"> </v>
          </cell>
          <cell r="N4057">
            <v>0</v>
          </cell>
          <cell r="O4057" t="str">
            <v xml:space="preserve"> </v>
          </cell>
          <cell r="P4057">
            <v>0</v>
          </cell>
          <cell r="Q4057">
            <v>0</v>
          </cell>
          <cell r="R4057" t="str">
            <v xml:space="preserve"> </v>
          </cell>
          <cell r="S4057" t="str">
            <v xml:space="preserve"> </v>
          </cell>
        </row>
        <row r="4058">
          <cell r="B4058">
            <v>438042</v>
          </cell>
          <cell r="C4058" t="str">
            <v>ChgCntrctlAlwnc CptnRskBsdPyrs</v>
          </cell>
          <cell r="D4058" t="str">
            <v>ChgCntrctl</v>
          </cell>
          <cell r="E4058">
            <v>367</v>
          </cell>
          <cell r="F4058" t="str">
            <v>A</v>
          </cell>
          <cell r="G4058" t="str">
            <v>R</v>
          </cell>
          <cell r="H4058" t="str">
            <v>N</v>
          </cell>
          <cell r="I4058" t="str">
            <v>NI</v>
          </cell>
          <cell r="J4058">
            <v>0</v>
          </cell>
          <cell r="K4058">
            <v>0</v>
          </cell>
          <cell r="L4058" t="str">
            <v xml:space="preserve"> </v>
          </cell>
          <cell r="M4058" t="str">
            <v xml:space="preserve"> </v>
          </cell>
          <cell r="N4058">
            <v>0</v>
          </cell>
          <cell r="O4058" t="str">
            <v xml:space="preserve"> </v>
          </cell>
          <cell r="P4058">
            <v>0</v>
          </cell>
          <cell r="Q4058">
            <v>0</v>
          </cell>
          <cell r="R4058" t="str">
            <v xml:space="preserve"> </v>
          </cell>
          <cell r="S4058" t="str">
            <v xml:space="preserve"> </v>
          </cell>
        </row>
        <row r="4059">
          <cell r="B4059">
            <v>438045</v>
          </cell>
          <cell r="C4059" t="str">
            <v>Change Contrual AllowsCharity</v>
          </cell>
          <cell r="D4059" t="str">
            <v>Change Con</v>
          </cell>
          <cell r="E4059">
            <v>367</v>
          </cell>
          <cell r="F4059" t="str">
            <v>A</v>
          </cell>
          <cell r="G4059" t="str">
            <v>R</v>
          </cell>
          <cell r="H4059" t="str">
            <v>N</v>
          </cell>
          <cell r="I4059" t="str">
            <v>NI</v>
          </cell>
          <cell r="J4059">
            <v>0</v>
          </cell>
          <cell r="K4059">
            <v>0</v>
          </cell>
          <cell r="L4059" t="str">
            <v xml:space="preserve"> </v>
          </cell>
          <cell r="M4059" t="str">
            <v xml:space="preserve"> </v>
          </cell>
          <cell r="N4059">
            <v>0</v>
          </cell>
          <cell r="O4059" t="str">
            <v xml:space="preserve"> </v>
          </cell>
          <cell r="P4059">
            <v>0</v>
          </cell>
          <cell r="Q4059">
            <v>0</v>
          </cell>
          <cell r="R4059" t="str">
            <v xml:space="preserve"> </v>
          </cell>
          <cell r="S4059" t="str">
            <v xml:space="preserve"> </v>
          </cell>
        </row>
        <row r="4060">
          <cell r="B4060">
            <v>438050</v>
          </cell>
          <cell r="C4060" t="str">
            <v>Change in Contrual AllowsOther</v>
          </cell>
          <cell r="D4060" t="str">
            <v>Change in</v>
          </cell>
          <cell r="E4060">
            <v>367</v>
          </cell>
          <cell r="F4060" t="str">
            <v>A</v>
          </cell>
          <cell r="G4060" t="str">
            <v>R</v>
          </cell>
          <cell r="H4060" t="str">
            <v>N</v>
          </cell>
          <cell r="I4060" t="str">
            <v>NI</v>
          </cell>
          <cell r="J4060">
            <v>0</v>
          </cell>
          <cell r="K4060">
            <v>0</v>
          </cell>
          <cell r="L4060" t="str">
            <v xml:space="preserve"> </v>
          </cell>
          <cell r="M4060" t="str">
            <v xml:space="preserve"> </v>
          </cell>
          <cell r="N4060">
            <v>0</v>
          </cell>
          <cell r="O4060" t="str">
            <v xml:space="preserve"> </v>
          </cell>
          <cell r="P4060">
            <v>0</v>
          </cell>
          <cell r="Q4060">
            <v>0</v>
          </cell>
          <cell r="R4060" t="str">
            <v xml:space="preserve"> </v>
          </cell>
          <cell r="S4060" t="str">
            <v xml:space="preserve"> </v>
          </cell>
        </row>
        <row r="4061">
          <cell r="B4061">
            <v>438055</v>
          </cell>
          <cell r="C4061" t="str">
            <v>ChgCntrctlAllwOthrNonHospBillS</v>
          </cell>
          <cell r="D4061" t="str">
            <v>ChgCntrctl</v>
          </cell>
          <cell r="E4061">
            <v>367</v>
          </cell>
          <cell r="F4061" t="str">
            <v>A</v>
          </cell>
          <cell r="G4061" t="str">
            <v>R</v>
          </cell>
          <cell r="H4061" t="str">
            <v>N</v>
          </cell>
          <cell r="I4061" t="str">
            <v>NI</v>
          </cell>
          <cell r="J4061">
            <v>0</v>
          </cell>
          <cell r="K4061">
            <v>0</v>
          </cell>
          <cell r="L4061" t="str">
            <v xml:space="preserve"> </v>
          </cell>
          <cell r="M4061" t="str">
            <v xml:space="preserve"> </v>
          </cell>
          <cell r="N4061">
            <v>0</v>
          </cell>
          <cell r="O4061" t="str">
            <v xml:space="preserve"> </v>
          </cell>
          <cell r="P4061">
            <v>0</v>
          </cell>
          <cell r="Q4061">
            <v>0</v>
          </cell>
          <cell r="R4061" t="str">
            <v xml:space="preserve"> </v>
          </cell>
          <cell r="S4061" t="str">
            <v xml:space="preserve"> </v>
          </cell>
        </row>
        <row r="4062">
          <cell r="B4062">
            <v>438060</v>
          </cell>
          <cell r="C4062" t="str">
            <v>Chg in Cont Allowncs Dom Clms</v>
          </cell>
          <cell r="D4062" t="str">
            <v>ChgCnAlwDm</v>
          </cell>
          <cell r="E4062">
            <v>367</v>
          </cell>
          <cell r="F4062" t="str">
            <v>A</v>
          </cell>
          <cell r="G4062" t="str">
            <v>R</v>
          </cell>
          <cell r="H4062" t="str">
            <v>N</v>
          </cell>
          <cell r="I4062" t="str">
            <v>NI</v>
          </cell>
          <cell r="J4062">
            <v>0</v>
          </cell>
          <cell r="K4062">
            <v>0</v>
          </cell>
          <cell r="L4062" t="str">
            <v xml:space="preserve"> </v>
          </cell>
          <cell r="M4062" t="str">
            <v xml:space="preserve"> </v>
          </cell>
          <cell r="N4062">
            <v>0</v>
          </cell>
          <cell r="O4062" t="str">
            <v xml:space="preserve"> </v>
          </cell>
          <cell r="P4062">
            <v>0</v>
          </cell>
          <cell r="Q4062">
            <v>0</v>
          </cell>
          <cell r="R4062" t="str">
            <v xml:space="preserve"> </v>
          </cell>
          <cell r="S4062" t="str">
            <v xml:space="preserve"> </v>
          </cell>
        </row>
        <row r="4063">
          <cell r="B4063">
            <v>439000</v>
          </cell>
          <cell r="C4063" t="str">
            <v>IPCYCostRptStl Acrl MCare Trad</v>
          </cell>
          <cell r="D4063" t="str">
            <v>IPCYCSTMRT</v>
          </cell>
          <cell r="E4063">
            <v>367</v>
          </cell>
          <cell r="F4063" t="str">
            <v>A</v>
          </cell>
          <cell r="G4063" t="str">
            <v>R</v>
          </cell>
          <cell r="H4063" t="str">
            <v>N</v>
          </cell>
          <cell r="I4063" t="str">
            <v>NI</v>
          </cell>
          <cell r="J4063">
            <v>0</v>
          </cell>
          <cell r="K4063">
            <v>0</v>
          </cell>
          <cell r="L4063" t="str">
            <v xml:space="preserve"> </v>
          </cell>
          <cell r="M4063" t="str">
            <v xml:space="preserve"> </v>
          </cell>
          <cell r="N4063">
            <v>0</v>
          </cell>
          <cell r="O4063" t="str">
            <v xml:space="preserve"> </v>
          </cell>
          <cell r="P4063">
            <v>0</v>
          </cell>
          <cell r="Q4063">
            <v>0</v>
          </cell>
          <cell r="R4063" t="str">
            <v xml:space="preserve"> </v>
          </cell>
          <cell r="S4063" t="str">
            <v xml:space="preserve"> </v>
          </cell>
        </row>
        <row r="4064">
          <cell r="B4064">
            <v>439005</v>
          </cell>
          <cell r="C4064" t="str">
            <v>IPCYCostRptStl Acrl MCare Mgd</v>
          </cell>
          <cell r="D4064" t="str">
            <v>IPCYCSTMRM</v>
          </cell>
          <cell r="E4064">
            <v>367</v>
          </cell>
          <cell r="F4064" t="str">
            <v>A</v>
          </cell>
          <cell r="G4064" t="str">
            <v>R</v>
          </cell>
          <cell r="H4064" t="str">
            <v>N</v>
          </cell>
          <cell r="I4064" t="str">
            <v>NI</v>
          </cell>
          <cell r="J4064">
            <v>0</v>
          </cell>
          <cell r="K4064">
            <v>0</v>
          </cell>
          <cell r="L4064" t="str">
            <v xml:space="preserve"> </v>
          </cell>
          <cell r="M4064" t="str">
            <v xml:space="preserve"> </v>
          </cell>
          <cell r="N4064">
            <v>0</v>
          </cell>
          <cell r="O4064" t="str">
            <v xml:space="preserve"> </v>
          </cell>
          <cell r="P4064">
            <v>0</v>
          </cell>
          <cell r="Q4064">
            <v>0</v>
          </cell>
          <cell r="R4064" t="str">
            <v xml:space="preserve"> </v>
          </cell>
          <cell r="S4064" t="str">
            <v xml:space="preserve"> </v>
          </cell>
        </row>
        <row r="4065">
          <cell r="B4065">
            <v>439010</v>
          </cell>
          <cell r="C4065" t="str">
            <v>IPCYCostRptStl Acrl Mcaid Trad</v>
          </cell>
          <cell r="D4065" t="str">
            <v>IPCYCSTMDT</v>
          </cell>
          <cell r="E4065">
            <v>367</v>
          </cell>
          <cell r="F4065" t="str">
            <v>A</v>
          </cell>
          <cell r="G4065" t="str">
            <v>R</v>
          </cell>
          <cell r="H4065" t="str">
            <v>N</v>
          </cell>
          <cell r="I4065" t="str">
            <v>NI</v>
          </cell>
          <cell r="J4065">
            <v>0</v>
          </cell>
          <cell r="K4065">
            <v>0</v>
          </cell>
          <cell r="L4065" t="str">
            <v xml:space="preserve"> </v>
          </cell>
          <cell r="M4065" t="str">
            <v xml:space="preserve"> </v>
          </cell>
          <cell r="N4065">
            <v>0</v>
          </cell>
          <cell r="O4065" t="str">
            <v xml:space="preserve"> </v>
          </cell>
          <cell r="P4065">
            <v>0</v>
          </cell>
          <cell r="Q4065">
            <v>0</v>
          </cell>
          <cell r="R4065" t="str">
            <v xml:space="preserve"> </v>
          </cell>
          <cell r="S4065" t="str">
            <v xml:space="preserve"> </v>
          </cell>
        </row>
        <row r="4066">
          <cell r="B4066">
            <v>439015</v>
          </cell>
          <cell r="C4066" t="str">
            <v>IPCYCostRptStl Acrl Mcaid Mgd</v>
          </cell>
          <cell r="D4066" t="str">
            <v>IPCYCSTMDM</v>
          </cell>
          <cell r="E4066">
            <v>367</v>
          </cell>
          <cell r="F4066" t="str">
            <v>A</v>
          </cell>
          <cell r="G4066" t="str">
            <v>R</v>
          </cell>
          <cell r="H4066" t="str">
            <v>N</v>
          </cell>
          <cell r="I4066" t="str">
            <v>NI</v>
          </cell>
          <cell r="J4066">
            <v>0</v>
          </cell>
          <cell r="K4066">
            <v>0</v>
          </cell>
          <cell r="L4066" t="str">
            <v xml:space="preserve"> </v>
          </cell>
          <cell r="M4066" t="str">
            <v xml:space="preserve"> </v>
          </cell>
          <cell r="N4066">
            <v>0</v>
          </cell>
          <cell r="O4066" t="str">
            <v xml:space="preserve"> </v>
          </cell>
          <cell r="P4066">
            <v>0</v>
          </cell>
          <cell r="Q4066">
            <v>0</v>
          </cell>
          <cell r="R4066" t="str">
            <v xml:space="preserve"> </v>
          </cell>
          <cell r="S4066" t="str">
            <v xml:space="preserve"> </v>
          </cell>
        </row>
        <row r="4067">
          <cell r="B4067">
            <v>439025</v>
          </cell>
          <cell r="C4067" t="str">
            <v>IPCYCostRptStl Acrl BC Trad</v>
          </cell>
          <cell r="D4067" t="str">
            <v>IPCYCSTBCT</v>
          </cell>
          <cell r="E4067">
            <v>367</v>
          </cell>
          <cell r="F4067" t="str">
            <v>A</v>
          </cell>
          <cell r="G4067" t="str">
            <v>R</v>
          </cell>
          <cell r="H4067" t="str">
            <v>N</v>
          </cell>
          <cell r="I4067" t="str">
            <v>NI</v>
          </cell>
          <cell r="J4067">
            <v>0</v>
          </cell>
          <cell r="K4067">
            <v>0</v>
          </cell>
          <cell r="L4067" t="str">
            <v xml:space="preserve"> </v>
          </cell>
          <cell r="M4067" t="str">
            <v xml:space="preserve"> </v>
          </cell>
          <cell r="N4067">
            <v>0</v>
          </cell>
          <cell r="O4067" t="str">
            <v xml:space="preserve"> </v>
          </cell>
          <cell r="P4067">
            <v>0</v>
          </cell>
          <cell r="Q4067">
            <v>0</v>
          </cell>
          <cell r="R4067" t="str">
            <v xml:space="preserve"> </v>
          </cell>
          <cell r="S4067" t="str">
            <v xml:space="preserve"> </v>
          </cell>
        </row>
        <row r="4068">
          <cell r="B4068">
            <v>439030</v>
          </cell>
          <cell r="C4068" t="str">
            <v>IPCYCostRptStl Acrl BC HMO</v>
          </cell>
          <cell r="D4068" t="str">
            <v>IPCYCSTBCH</v>
          </cell>
          <cell r="E4068">
            <v>367</v>
          </cell>
          <cell r="F4068" t="str">
            <v>A</v>
          </cell>
          <cell r="G4068" t="str">
            <v>R</v>
          </cell>
          <cell r="H4068" t="str">
            <v>N</v>
          </cell>
          <cell r="I4068" t="str">
            <v>NI</v>
          </cell>
          <cell r="J4068">
            <v>0</v>
          </cell>
          <cell r="K4068">
            <v>0</v>
          </cell>
          <cell r="L4068" t="str">
            <v xml:space="preserve"> </v>
          </cell>
          <cell r="M4068" t="str">
            <v xml:space="preserve"> </v>
          </cell>
          <cell r="N4068">
            <v>0</v>
          </cell>
          <cell r="O4068" t="str">
            <v xml:space="preserve"> </v>
          </cell>
          <cell r="P4068">
            <v>0</v>
          </cell>
          <cell r="Q4068">
            <v>0</v>
          </cell>
          <cell r="R4068" t="str">
            <v xml:space="preserve"> </v>
          </cell>
          <cell r="S4068" t="str">
            <v xml:space="preserve"> </v>
          </cell>
        </row>
        <row r="4069">
          <cell r="B4069">
            <v>439031</v>
          </cell>
          <cell r="C4069" t="str">
            <v>IPCYCostRptStl Acrl BC PPO</v>
          </cell>
          <cell r="D4069" t="str">
            <v>IPCYCSTBCP</v>
          </cell>
          <cell r="E4069">
            <v>367</v>
          </cell>
          <cell r="F4069" t="str">
            <v>A</v>
          </cell>
          <cell r="G4069" t="str">
            <v>R</v>
          </cell>
          <cell r="H4069" t="str">
            <v>N</v>
          </cell>
          <cell r="I4069" t="str">
            <v>NI</v>
          </cell>
          <cell r="J4069">
            <v>0</v>
          </cell>
          <cell r="K4069">
            <v>0</v>
          </cell>
          <cell r="L4069" t="str">
            <v xml:space="preserve"> </v>
          </cell>
          <cell r="M4069" t="str">
            <v xml:space="preserve"> </v>
          </cell>
          <cell r="N4069">
            <v>0</v>
          </cell>
          <cell r="O4069" t="str">
            <v xml:space="preserve"> </v>
          </cell>
          <cell r="P4069">
            <v>0</v>
          </cell>
          <cell r="Q4069">
            <v>0</v>
          </cell>
          <cell r="R4069" t="str">
            <v xml:space="preserve"> </v>
          </cell>
          <cell r="S4069" t="str">
            <v xml:space="preserve"> </v>
          </cell>
        </row>
        <row r="4070">
          <cell r="B4070">
            <v>439050</v>
          </cell>
          <cell r="C4070" t="str">
            <v>IP CYCostRptSttleAccr Other</v>
          </cell>
          <cell r="D4070" t="str">
            <v>IPCYAcrOth</v>
          </cell>
          <cell r="E4070">
            <v>367</v>
          </cell>
          <cell r="F4070" t="str">
            <v>A</v>
          </cell>
          <cell r="G4070" t="str">
            <v>R</v>
          </cell>
          <cell r="H4070" t="str">
            <v>N</v>
          </cell>
          <cell r="I4070" t="str">
            <v>NI</v>
          </cell>
          <cell r="J4070">
            <v>0</v>
          </cell>
          <cell r="K4070">
            <v>0</v>
          </cell>
          <cell r="L4070" t="str">
            <v xml:space="preserve"> </v>
          </cell>
          <cell r="M4070" t="str">
            <v xml:space="preserve"> </v>
          </cell>
          <cell r="N4070">
            <v>0</v>
          </cell>
          <cell r="O4070" t="str">
            <v xml:space="preserve"> </v>
          </cell>
          <cell r="P4070">
            <v>0</v>
          </cell>
          <cell r="Q4070">
            <v>0</v>
          </cell>
          <cell r="R4070" t="str">
            <v xml:space="preserve"> </v>
          </cell>
          <cell r="S4070" t="str">
            <v xml:space="preserve"> </v>
          </cell>
        </row>
        <row r="4071">
          <cell r="B4071">
            <v>439100</v>
          </cell>
          <cell r="C4071" t="str">
            <v>OPCYCostRptStl Acrl MCare Trad</v>
          </cell>
          <cell r="D4071" t="str">
            <v>OPCYCSTMRT</v>
          </cell>
          <cell r="E4071">
            <v>367</v>
          </cell>
          <cell r="F4071" t="str">
            <v>A</v>
          </cell>
          <cell r="G4071" t="str">
            <v>R</v>
          </cell>
          <cell r="H4071" t="str">
            <v>N</v>
          </cell>
          <cell r="I4071" t="str">
            <v>NI</v>
          </cell>
          <cell r="J4071">
            <v>0</v>
          </cell>
          <cell r="K4071">
            <v>0</v>
          </cell>
          <cell r="L4071" t="str">
            <v xml:space="preserve"> </v>
          </cell>
          <cell r="M4071" t="str">
            <v xml:space="preserve"> </v>
          </cell>
          <cell r="N4071">
            <v>0</v>
          </cell>
          <cell r="O4071" t="str">
            <v xml:space="preserve"> </v>
          </cell>
          <cell r="P4071">
            <v>0</v>
          </cell>
          <cell r="Q4071">
            <v>0</v>
          </cell>
          <cell r="R4071" t="str">
            <v xml:space="preserve"> </v>
          </cell>
          <cell r="S4071" t="str">
            <v xml:space="preserve"> </v>
          </cell>
        </row>
        <row r="4072">
          <cell r="B4072">
            <v>439105</v>
          </cell>
          <cell r="C4072" t="str">
            <v>OPCYCostRptStl Acrl MCare Mgd</v>
          </cell>
          <cell r="D4072" t="str">
            <v>OPCYCSTMRM</v>
          </cell>
          <cell r="E4072">
            <v>367</v>
          </cell>
          <cell r="F4072" t="str">
            <v>A</v>
          </cell>
          <cell r="G4072" t="str">
            <v>R</v>
          </cell>
          <cell r="H4072" t="str">
            <v>N</v>
          </cell>
          <cell r="I4072" t="str">
            <v>NI</v>
          </cell>
          <cell r="J4072">
            <v>0</v>
          </cell>
          <cell r="K4072">
            <v>0</v>
          </cell>
          <cell r="L4072" t="str">
            <v xml:space="preserve"> </v>
          </cell>
          <cell r="M4072" t="str">
            <v xml:space="preserve"> </v>
          </cell>
          <cell r="N4072">
            <v>0</v>
          </cell>
          <cell r="O4072" t="str">
            <v xml:space="preserve"> </v>
          </cell>
          <cell r="P4072">
            <v>0</v>
          </cell>
          <cell r="Q4072">
            <v>0</v>
          </cell>
          <cell r="R4072" t="str">
            <v xml:space="preserve"> </v>
          </cell>
          <cell r="S4072" t="str">
            <v xml:space="preserve"> </v>
          </cell>
        </row>
        <row r="4073">
          <cell r="B4073">
            <v>439110</v>
          </cell>
          <cell r="C4073" t="str">
            <v>OPCYCostRptStl Acrl Mcaid Trad</v>
          </cell>
          <cell r="D4073" t="str">
            <v>OPCYCSTMDT</v>
          </cell>
          <cell r="E4073">
            <v>367</v>
          </cell>
          <cell r="F4073" t="str">
            <v>A</v>
          </cell>
          <cell r="G4073" t="str">
            <v>R</v>
          </cell>
          <cell r="H4073" t="str">
            <v>N</v>
          </cell>
          <cell r="I4073" t="str">
            <v>NI</v>
          </cell>
          <cell r="J4073">
            <v>0</v>
          </cell>
          <cell r="K4073">
            <v>0</v>
          </cell>
          <cell r="L4073" t="str">
            <v xml:space="preserve"> </v>
          </cell>
          <cell r="M4073" t="str">
            <v xml:space="preserve"> </v>
          </cell>
          <cell r="N4073">
            <v>0</v>
          </cell>
          <cell r="O4073" t="str">
            <v xml:space="preserve"> </v>
          </cell>
          <cell r="P4073">
            <v>0</v>
          </cell>
          <cell r="Q4073">
            <v>0</v>
          </cell>
          <cell r="R4073" t="str">
            <v xml:space="preserve"> </v>
          </cell>
          <cell r="S4073" t="str">
            <v xml:space="preserve"> </v>
          </cell>
        </row>
        <row r="4074">
          <cell r="B4074">
            <v>439115</v>
          </cell>
          <cell r="C4074" t="str">
            <v>OPCYCostRptStl Acrl Mcaid Mgd</v>
          </cell>
          <cell r="D4074" t="str">
            <v>OPCYCSTMDM</v>
          </cell>
          <cell r="E4074">
            <v>367</v>
          </cell>
          <cell r="F4074" t="str">
            <v>A</v>
          </cell>
          <cell r="G4074" t="str">
            <v>R</v>
          </cell>
          <cell r="H4074" t="str">
            <v>N</v>
          </cell>
          <cell r="I4074" t="str">
            <v>NI</v>
          </cell>
          <cell r="J4074">
            <v>0</v>
          </cell>
          <cell r="K4074">
            <v>0</v>
          </cell>
          <cell r="L4074" t="str">
            <v xml:space="preserve"> </v>
          </cell>
          <cell r="M4074" t="str">
            <v xml:space="preserve"> </v>
          </cell>
          <cell r="N4074">
            <v>0</v>
          </cell>
          <cell r="O4074" t="str">
            <v xml:space="preserve"> </v>
          </cell>
          <cell r="P4074">
            <v>0</v>
          </cell>
          <cell r="Q4074">
            <v>0</v>
          </cell>
          <cell r="R4074" t="str">
            <v xml:space="preserve"> </v>
          </cell>
          <cell r="S4074" t="str">
            <v xml:space="preserve"> </v>
          </cell>
        </row>
        <row r="4075">
          <cell r="B4075">
            <v>439125</v>
          </cell>
          <cell r="C4075" t="str">
            <v>OPCYCostRptStl Acrl BC Trad</v>
          </cell>
          <cell r="D4075" t="str">
            <v>OPCYCSTBCT</v>
          </cell>
          <cell r="E4075">
            <v>367</v>
          </cell>
          <cell r="F4075" t="str">
            <v>A</v>
          </cell>
          <cell r="G4075" t="str">
            <v>R</v>
          </cell>
          <cell r="H4075" t="str">
            <v>N</v>
          </cell>
          <cell r="I4075" t="str">
            <v>NI</v>
          </cell>
          <cell r="J4075">
            <v>0</v>
          </cell>
          <cell r="K4075">
            <v>0</v>
          </cell>
          <cell r="L4075" t="str">
            <v xml:space="preserve"> </v>
          </cell>
          <cell r="M4075" t="str">
            <v xml:space="preserve"> </v>
          </cell>
          <cell r="N4075">
            <v>0</v>
          </cell>
          <cell r="O4075" t="str">
            <v xml:space="preserve"> </v>
          </cell>
          <cell r="P4075">
            <v>0</v>
          </cell>
          <cell r="Q4075">
            <v>0</v>
          </cell>
          <cell r="R4075" t="str">
            <v xml:space="preserve"> </v>
          </cell>
          <cell r="S4075" t="str">
            <v xml:space="preserve"> </v>
          </cell>
        </row>
        <row r="4076">
          <cell r="B4076">
            <v>439130</v>
          </cell>
          <cell r="C4076" t="str">
            <v>OPCYCostRptStl Acrl BC HMO</v>
          </cell>
          <cell r="D4076" t="str">
            <v>OPCYCSTBCH</v>
          </cell>
          <cell r="E4076">
            <v>367</v>
          </cell>
          <cell r="F4076" t="str">
            <v>A</v>
          </cell>
          <cell r="G4076" t="str">
            <v>R</v>
          </cell>
          <cell r="H4076" t="str">
            <v>N</v>
          </cell>
          <cell r="I4076" t="str">
            <v>NI</v>
          </cell>
          <cell r="J4076">
            <v>0</v>
          </cell>
          <cell r="K4076">
            <v>0</v>
          </cell>
          <cell r="L4076" t="str">
            <v xml:space="preserve"> </v>
          </cell>
          <cell r="M4076" t="str">
            <v xml:space="preserve"> </v>
          </cell>
          <cell r="N4076">
            <v>0</v>
          </cell>
          <cell r="O4076" t="str">
            <v xml:space="preserve"> </v>
          </cell>
          <cell r="P4076">
            <v>0</v>
          </cell>
          <cell r="Q4076">
            <v>0</v>
          </cell>
          <cell r="R4076" t="str">
            <v xml:space="preserve"> </v>
          </cell>
          <cell r="S4076" t="str">
            <v xml:space="preserve"> </v>
          </cell>
        </row>
        <row r="4077">
          <cell r="B4077">
            <v>439131</v>
          </cell>
          <cell r="C4077" t="str">
            <v>OPCYCostRptStl Acrl BC PPO</v>
          </cell>
          <cell r="D4077" t="str">
            <v>OPCYCSTBCP</v>
          </cell>
          <cell r="E4077">
            <v>367</v>
          </cell>
          <cell r="F4077" t="str">
            <v>A</v>
          </cell>
          <cell r="G4077" t="str">
            <v>R</v>
          </cell>
          <cell r="H4077" t="str">
            <v>N</v>
          </cell>
          <cell r="I4077" t="str">
            <v>NI</v>
          </cell>
          <cell r="J4077">
            <v>0</v>
          </cell>
          <cell r="K4077">
            <v>0</v>
          </cell>
          <cell r="L4077" t="str">
            <v xml:space="preserve"> </v>
          </cell>
          <cell r="M4077" t="str">
            <v xml:space="preserve"> </v>
          </cell>
          <cell r="N4077">
            <v>0</v>
          </cell>
          <cell r="O4077" t="str">
            <v xml:space="preserve"> </v>
          </cell>
          <cell r="P4077">
            <v>0</v>
          </cell>
          <cell r="Q4077">
            <v>0</v>
          </cell>
          <cell r="R4077" t="str">
            <v xml:space="preserve"> </v>
          </cell>
          <cell r="S4077" t="str">
            <v xml:space="preserve"> </v>
          </cell>
        </row>
        <row r="4078">
          <cell r="B4078">
            <v>439200</v>
          </cell>
          <cell r="C4078" t="str">
            <v>CY CostRpt Stl Acrl MCare Trad</v>
          </cell>
          <cell r="D4078" t="str">
            <v>CYCSTMRT</v>
          </cell>
          <cell r="E4078">
            <v>367</v>
          </cell>
          <cell r="F4078" t="str">
            <v>A</v>
          </cell>
          <cell r="G4078" t="str">
            <v>R</v>
          </cell>
          <cell r="H4078" t="str">
            <v>N</v>
          </cell>
          <cell r="I4078" t="str">
            <v>NI</v>
          </cell>
          <cell r="J4078">
            <v>0</v>
          </cell>
          <cell r="K4078">
            <v>0</v>
          </cell>
          <cell r="L4078" t="str">
            <v xml:space="preserve"> </v>
          </cell>
          <cell r="M4078" t="str">
            <v xml:space="preserve"> </v>
          </cell>
          <cell r="N4078">
            <v>0</v>
          </cell>
          <cell r="O4078" t="str">
            <v xml:space="preserve"> </v>
          </cell>
          <cell r="P4078">
            <v>0</v>
          </cell>
          <cell r="Q4078">
            <v>0</v>
          </cell>
          <cell r="R4078" t="str">
            <v xml:space="preserve"> </v>
          </cell>
          <cell r="S4078" t="str">
            <v xml:space="preserve"> </v>
          </cell>
        </row>
        <row r="4079">
          <cell r="B4079">
            <v>439205</v>
          </cell>
          <cell r="C4079" t="str">
            <v>CY CostRpt Stl Acrl MCare Mgd</v>
          </cell>
          <cell r="D4079" t="str">
            <v>CYCSTMRM</v>
          </cell>
          <cell r="E4079">
            <v>367</v>
          </cell>
          <cell r="F4079" t="str">
            <v>A</v>
          </cell>
          <cell r="G4079" t="str">
            <v>R</v>
          </cell>
          <cell r="H4079" t="str">
            <v>N</v>
          </cell>
          <cell r="I4079" t="str">
            <v>NI</v>
          </cell>
          <cell r="J4079">
            <v>0</v>
          </cell>
          <cell r="K4079">
            <v>0</v>
          </cell>
          <cell r="L4079" t="str">
            <v xml:space="preserve"> </v>
          </cell>
          <cell r="M4079" t="str">
            <v xml:space="preserve"> </v>
          </cell>
          <cell r="N4079">
            <v>0</v>
          </cell>
          <cell r="O4079" t="str">
            <v xml:space="preserve"> </v>
          </cell>
          <cell r="P4079">
            <v>0</v>
          </cell>
          <cell r="Q4079">
            <v>0</v>
          </cell>
          <cell r="R4079" t="str">
            <v xml:space="preserve"> </v>
          </cell>
          <cell r="S4079" t="str">
            <v xml:space="preserve"> </v>
          </cell>
        </row>
        <row r="4080">
          <cell r="B4080">
            <v>439210</v>
          </cell>
          <cell r="C4080" t="str">
            <v>CY CostRpt Stl Acrl Mcaid Trad</v>
          </cell>
          <cell r="D4080" t="str">
            <v>CYCSTMDT</v>
          </cell>
          <cell r="E4080">
            <v>367</v>
          </cell>
          <cell r="F4080" t="str">
            <v>A</v>
          </cell>
          <cell r="G4080" t="str">
            <v>R</v>
          </cell>
          <cell r="H4080" t="str">
            <v>N</v>
          </cell>
          <cell r="I4080" t="str">
            <v>NI</v>
          </cell>
          <cell r="J4080">
            <v>0</v>
          </cell>
          <cell r="K4080">
            <v>0</v>
          </cell>
          <cell r="L4080" t="str">
            <v xml:space="preserve"> </v>
          </cell>
          <cell r="M4080" t="str">
            <v xml:space="preserve"> </v>
          </cell>
          <cell r="N4080">
            <v>0</v>
          </cell>
          <cell r="O4080" t="str">
            <v xml:space="preserve"> </v>
          </cell>
          <cell r="P4080">
            <v>0</v>
          </cell>
          <cell r="Q4080">
            <v>0</v>
          </cell>
          <cell r="R4080" t="str">
            <v xml:space="preserve"> </v>
          </cell>
          <cell r="S4080" t="str">
            <v xml:space="preserve"> </v>
          </cell>
        </row>
        <row r="4081">
          <cell r="B4081">
            <v>439215</v>
          </cell>
          <cell r="C4081" t="str">
            <v>CY CostRpt Stl Acrl Mcaid Mgd</v>
          </cell>
          <cell r="D4081" t="str">
            <v>CYCSTMDM</v>
          </cell>
          <cell r="E4081">
            <v>367</v>
          </cell>
          <cell r="F4081" t="str">
            <v>A</v>
          </cell>
          <cell r="G4081" t="str">
            <v>R</v>
          </cell>
          <cell r="H4081" t="str">
            <v>N</v>
          </cell>
          <cell r="I4081" t="str">
            <v>NI</v>
          </cell>
          <cell r="J4081">
            <v>0</v>
          </cell>
          <cell r="K4081">
            <v>0</v>
          </cell>
          <cell r="L4081" t="str">
            <v xml:space="preserve"> </v>
          </cell>
          <cell r="M4081" t="str">
            <v xml:space="preserve"> </v>
          </cell>
          <cell r="N4081">
            <v>0</v>
          </cell>
          <cell r="O4081" t="str">
            <v xml:space="preserve"> </v>
          </cell>
          <cell r="P4081">
            <v>0</v>
          </cell>
          <cell r="Q4081">
            <v>0</v>
          </cell>
          <cell r="R4081" t="str">
            <v xml:space="preserve"> </v>
          </cell>
          <cell r="S4081" t="str">
            <v xml:space="preserve"> </v>
          </cell>
        </row>
        <row r="4082">
          <cell r="B4082">
            <v>439225</v>
          </cell>
          <cell r="C4082" t="str">
            <v>CY CostRpt Stl Acrl BC Trad</v>
          </cell>
          <cell r="D4082" t="str">
            <v>CYCSTBCT</v>
          </cell>
          <cell r="E4082">
            <v>367</v>
          </cell>
          <cell r="F4082" t="str">
            <v>A</v>
          </cell>
          <cell r="G4082" t="str">
            <v>R</v>
          </cell>
          <cell r="H4082" t="str">
            <v>N</v>
          </cell>
          <cell r="I4082" t="str">
            <v>NI</v>
          </cell>
          <cell r="J4082">
            <v>0</v>
          </cell>
          <cell r="K4082">
            <v>0</v>
          </cell>
          <cell r="L4082" t="str">
            <v xml:space="preserve"> </v>
          </cell>
          <cell r="M4082" t="str">
            <v xml:space="preserve"> </v>
          </cell>
          <cell r="N4082">
            <v>0</v>
          </cell>
          <cell r="O4082" t="str">
            <v xml:space="preserve"> </v>
          </cell>
          <cell r="P4082">
            <v>0</v>
          </cell>
          <cell r="Q4082">
            <v>0</v>
          </cell>
          <cell r="R4082" t="str">
            <v xml:space="preserve"> </v>
          </cell>
          <cell r="S4082" t="str">
            <v xml:space="preserve"> </v>
          </cell>
        </row>
        <row r="4083">
          <cell r="B4083">
            <v>439230</v>
          </cell>
          <cell r="C4083" t="str">
            <v>CY CostRpt Stl Acrl BC HMO</v>
          </cell>
          <cell r="D4083" t="str">
            <v>CYCSTBCH</v>
          </cell>
          <cell r="E4083">
            <v>367</v>
          </cell>
          <cell r="F4083" t="str">
            <v>A</v>
          </cell>
          <cell r="G4083" t="str">
            <v>R</v>
          </cell>
          <cell r="H4083" t="str">
            <v>N</v>
          </cell>
          <cell r="I4083" t="str">
            <v>NI</v>
          </cell>
          <cell r="J4083">
            <v>0</v>
          </cell>
          <cell r="K4083">
            <v>0</v>
          </cell>
          <cell r="L4083" t="str">
            <v xml:space="preserve"> </v>
          </cell>
          <cell r="M4083" t="str">
            <v xml:space="preserve"> </v>
          </cell>
          <cell r="N4083">
            <v>0</v>
          </cell>
          <cell r="O4083" t="str">
            <v xml:space="preserve"> </v>
          </cell>
          <cell r="P4083">
            <v>0</v>
          </cell>
          <cell r="Q4083">
            <v>0</v>
          </cell>
          <cell r="R4083" t="str">
            <v xml:space="preserve"> </v>
          </cell>
          <cell r="S4083" t="str">
            <v xml:space="preserve"> </v>
          </cell>
        </row>
        <row r="4084">
          <cell r="B4084">
            <v>439231</v>
          </cell>
          <cell r="C4084" t="str">
            <v>CY CostRpt Stl Acrl BC PPO</v>
          </cell>
          <cell r="D4084" t="str">
            <v>CYCSTBCP</v>
          </cell>
          <cell r="E4084">
            <v>367</v>
          </cell>
          <cell r="F4084" t="str">
            <v>A</v>
          </cell>
          <cell r="G4084" t="str">
            <v>R</v>
          </cell>
          <cell r="H4084" t="str">
            <v>N</v>
          </cell>
          <cell r="I4084" t="str">
            <v>NI</v>
          </cell>
          <cell r="J4084">
            <v>0</v>
          </cell>
          <cell r="K4084">
            <v>0</v>
          </cell>
          <cell r="L4084" t="str">
            <v xml:space="preserve"> </v>
          </cell>
          <cell r="M4084" t="str">
            <v xml:space="preserve"> </v>
          </cell>
          <cell r="N4084">
            <v>0</v>
          </cell>
          <cell r="O4084" t="str">
            <v xml:space="preserve"> </v>
          </cell>
          <cell r="P4084">
            <v>0</v>
          </cell>
          <cell r="Q4084">
            <v>0</v>
          </cell>
          <cell r="R4084" t="str">
            <v xml:space="preserve"> </v>
          </cell>
          <cell r="S4084" t="str">
            <v xml:space="preserve"> </v>
          </cell>
        </row>
        <row r="4085">
          <cell r="B4085">
            <v>440000</v>
          </cell>
          <cell r="C4085" t="str">
            <v>IPDSHPassthruPaymentsMcareTrad</v>
          </cell>
          <cell r="D4085" t="str">
            <v>IPDSHPasst</v>
          </cell>
          <cell r="E4085">
            <v>367</v>
          </cell>
          <cell r="F4085" t="str">
            <v>A</v>
          </cell>
          <cell r="G4085" t="str">
            <v>R</v>
          </cell>
          <cell r="H4085" t="str">
            <v>N</v>
          </cell>
          <cell r="I4085" t="str">
            <v>NI</v>
          </cell>
          <cell r="J4085">
            <v>0</v>
          </cell>
          <cell r="K4085">
            <v>0</v>
          </cell>
          <cell r="L4085" t="str">
            <v xml:space="preserve"> </v>
          </cell>
          <cell r="M4085" t="str">
            <v xml:space="preserve"> </v>
          </cell>
          <cell r="N4085">
            <v>0</v>
          </cell>
          <cell r="O4085" t="str">
            <v xml:space="preserve"> </v>
          </cell>
          <cell r="P4085">
            <v>0</v>
          </cell>
          <cell r="Q4085">
            <v>0</v>
          </cell>
          <cell r="R4085" t="str">
            <v xml:space="preserve"> </v>
          </cell>
          <cell r="S4085" t="str">
            <v xml:space="preserve"> </v>
          </cell>
        </row>
        <row r="4086">
          <cell r="B4086">
            <v>440005</v>
          </cell>
          <cell r="C4086" t="str">
            <v>IPDSHPassthruPaytsMcareMdgCare</v>
          </cell>
          <cell r="D4086" t="str">
            <v>IPDSHPasst</v>
          </cell>
          <cell r="E4086">
            <v>367</v>
          </cell>
          <cell r="F4086" t="str">
            <v>A</v>
          </cell>
          <cell r="G4086" t="str">
            <v>R</v>
          </cell>
          <cell r="H4086" t="str">
            <v>N</v>
          </cell>
          <cell r="I4086" t="str">
            <v>NI</v>
          </cell>
          <cell r="J4086">
            <v>0</v>
          </cell>
          <cell r="K4086">
            <v>0</v>
          </cell>
          <cell r="L4086" t="str">
            <v xml:space="preserve"> </v>
          </cell>
          <cell r="M4086" t="str">
            <v xml:space="preserve"> </v>
          </cell>
          <cell r="N4086">
            <v>0</v>
          </cell>
          <cell r="O4086" t="str">
            <v xml:space="preserve"> </v>
          </cell>
          <cell r="P4086">
            <v>0</v>
          </cell>
          <cell r="Q4086">
            <v>0</v>
          </cell>
          <cell r="R4086" t="str">
            <v xml:space="preserve"> </v>
          </cell>
          <cell r="S4086" t="str">
            <v xml:space="preserve"> </v>
          </cell>
        </row>
        <row r="4087">
          <cell r="B4087">
            <v>440010</v>
          </cell>
          <cell r="C4087" t="str">
            <v>IPDSHPassthruPaymentsMcaidTrad</v>
          </cell>
          <cell r="D4087" t="str">
            <v>IPDSHPasst</v>
          </cell>
          <cell r="E4087">
            <v>367</v>
          </cell>
          <cell r="F4087" t="str">
            <v>A</v>
          </cell>
          <cell r="G4087" t="str">
            <v>R</v>
          </cell>
          <cell r="H4087" t="str">
            <v>N</v>
          </cell>
          <cell r="I4087" t="str">
            <v>NI</v>
          </cell>
          <cell r="J4087">
            <v>0</v>
          </cell>
          <cell r="K4087">
            <v>0</v>
          </cell>
          <cell r="L4087" t="str">
            <v xml:space="preserve"> </v>
          </cell>
          <cell r="M4087" t="str">
            <v xml:space="preserve"> </v>
          </cell>
          <cell r="N4087">
            <v>0</v>
          </cell>
          <cell r="O4087" t="str">
            <v xml:space="preserve"> </v>
          </cell>
          <cell r="P4087">
            <v>0</v>
          </cell>
          <cell r="Q4087">
            <v>0</v>
          </cell>
          <cell r="R4087" t="str">
            <v xml:space="preserve"> </v>
          </cell>
          <cell r="S4087" t="str">
            <v xml:space="preserve"> </v>
          </cell>
        </row>
        <row r="4088">
          <cell r="B4088">
            <v>440015</v>
          </cell>
          <cell r="C4088" t="str">
            <v>IPDSHPassthruPaytsMcaidMdgCare</v>
          </cell>
          <cell r="D4088" t="str">
            <v>IPDSHPasst</v>
          </cell>
          <cell r="E4088">
            <v>367</v>
          </cell>
          <cell r="F4088" t="str">
            <v>A</v>
          </cell>
          <cell r="G4088" t="str">
            <v>R</v>
          </cell>
          <cell r="H4088" t="str">
            <v>N</v>
          </cell>
          <cell r="I4088" t="str">
            <v>NI</v>
          </cell>
          <cell r="J4088">
            <v>0</v>
          </cell>
          <cell r="K4088">
            <v>0</v>
          </cell>
          <cell r="L4088" t="str">
            <v xml:space="preserve"> </v>
          </cell>
          <cell r="M4088" t="str">
            <v xml:space="preserve"> </v>
          </cell>
          <cell r="N4088">
            <v>0</v>
          </cell>
          <cell r="O4088" t="str">
            <v xml:space="preserve"> </v>
          </cell>
          <cell r="P4088">
            <v>0</v>
          </cell>
          <cell r="Q4088">
            <v>0</v>
          </cell>
          <cell r="R4088" t="str">
            <v xml:space="preserve"> </v>
          </cell>
          <cell r="S4088" t="str">
            <v xml:space="preserve"> </v>
          </cell>
        </row>
        <row r="4089">
          <cell r="B4089">
            <v>440016</v>
          </cell>
          <cell r="C4089" t="str">
            <v>IP DSHPassThru Pymt McaidPndng</v>
          </cell>
          <cell r="D4089" t="str">
            <v>IP DSHPass</v>
          </cell>
          <cell r="E4089">
            <v>367</v>
          </cell>
          <cell r="F4089" t="str">
            <v>A</v>
          </cell>
          <cell r="G4089" t="str">
            <v>R</v>
          </cell>
          <cell r="H4089" t="str">
            <v>N</v>
          </cell>
          <cell r="I4089" t="str">
            <v>NI</v>
          </cell>
          <cell r="J4089">
            <v>0</v>
          </cell>
          <cell r="K4089">
            <v>0</v>
          </cell>
          <cell r="L4089" t="str">
            <v xml:space="preserve"> </v>
          </cell>
          <cell r="M4089" t="str">
            <v xml:space="preserve"> </v>
          </cell>
          <cell r="N4089">
            <v>0</v>
          </cell>
          <cell r="O4089" t="str">
            <v xml:space="preserve"> </v>
          </cell>
          <cell r="P4089">
            <v>0</v>
          </cell>
          <cell r="Q4089">
            <v>0</v>
          </cell>
          <cell r="R4089" t="str">
            <v xml:space="preserve"> </v>
          </cell>
          <cell r="S4089" t="str">
            <v xml:space="preserve"> </v>
          </cell>
        </row>
        <row r="4090">
          <cell r="B4090">
            <v>440020</v>
          </cell>
          <cell r="C4090" t="str">
            <v>IPDSH PassthruPaymentsHMOPPO</v>
          </cell>
          <cell r="D4090" t="str">
            <v>IPDSH&amp;Pass</v>
          </cell>
          <cell r="E4090">
            <v>367</v>
          </cell>
          <cell r="F4090" t="str">
            <v>A</v>
          </cell>
          <cell r="G4090" t="str">
            <v>R</v>
          </cell>
          <cell r="H4090" t="str">
            <v>N</v>
          </cell>
          <cell r="I4090" t="str">
            <v>NI</v>
          </cell>
          <cell r="J4090">
            <v>0</v>
          </cell>
          <cell r="K4090">
            <v>0</v>
          </cell>
          <cell r="L4090" t="str">
            <v xml:space="preserve"> </v>
          </cell>
          <cell r="M4090" t="str">
            <v xml:space="preserve"> </v>
          </cell>
          <cell r="N4090">
            <v>0</v>
          </cell>
          <cell r="O4090" t="str">
            <v xml:space="preserve"> </v>
          </cell>
          <cell r="P4090">
            <v>0</v>
          </cell>
          <cell r="Q4090">
            <v>0</v>
          </cell>
          <cell r="R4090" t="str">
            <v xml:space="preserve"> </v>
          </cell>
          <cell r="S4090" t="str">
            <v xml:space="preserve"> </v>
          </cell>
        </row>
        <row r="4091">
          <cell r="B4091">
            <v>440025</v>
          </cell>
          <cell r="C4091" t="str">
            <v>IPDSHPassthruPaytsBCrossTrad</v>
          </cell>
          <cell r="D4091" t="str">
            <v>IPDSHPasst</v>
          </cell>
          <cell r="E4091">
            <v>367</v>
          </cell>
          <cell r="F4091" t="str">
            <v>A</v>
          </cell>
          <cell r="G4091" t="str">
            <v>R</v>
          </cell>
          <cell r="H4091" t="str">
            <v>N</v>
          </cell>
          <cell r="I4091" t="str">
            <v>NI</v>
          </cell>
          <cell r="J4091">
            <v>0</v>
          </cell>
          <cell r="K4091">
            <v>0</v>
          </cell>
          <cell r="L4091" t="str">
            <v xml:space="preserve"> </v>
          </cell>
          <cell r="M4091" t="str">
            <v xml:space="preserve"> </v>
          </cell>
          <cell r="N4091">
            <v>0</v>
          </cell>
          <cell r="O4091" t="str">
            <v xml:space="preserve"> </v>
          </cell>
          <cell r="P4091">
            <v>0</v>
          </cell>
          <cell r="Q4091">
            <v>0</v>
          </cell>
          <cell r="R4091" t="str">
            <v xml:space="preserve"> </v>
          </cell>
          <cell r="S4091" t="str">
            <v xml:space="preserve"> </v>
          </cell>
        </row>
        <row r="4092">
          <cell r="B4092">
            <v>440030</v>
          </cell>
          <cell r="C4092" t="str">
            <v>IPDSHPassthruPaymentsBCrossHMO</v>
          </cell>
          <cell r="D4092" t="str">
            <v>IPDSHPasst</v>
          </cell>
          <cell r="E4092">
            <v>367</v>
          </cell>
          <cell r="F4092" t="str">
            <v>A</v>
          </cell>
          <cell r="G4092" t="str">
            <v>R</v>
          </cell>
          <cell r="H4092" t="str">
            <v>N</v>
          </cell>
          <cell r="I4092" t="str">
            <v>NI</v>
          </cell>
          <cell r="J4092">
            <v>0</v>
          </cell>
          <cell r="K4092">
            <v>0</v>
          </cell>
          <cell r="L4092" t="str">
            <v xml:space="preserve"> </v>
          </cell>
          <cell r="M4092" t="str">
            <v xml:space="preserve"> </v>
          </cell>
          <cell r="N4092">
            <v>0</v>
          </cell>
          <cell r="O4092" t="str">
            <v xml:space="preserve"> </v>
          </cell>
          <cell r="P4092">
            <v>0</v>
          </cell>
          <cell r="Q4092">
            <v>0</v>
          </cell>
          <cell r="R4092" t="str">
            <v xml:space="preserve"> </v>
          </cell>
          <cell r="S4092" t="str">
            <v xml:space="preserve"> </v>
          </cell>
        </row>
        <row r="4093">
          <cell r="B4093">
            <v>440031</v>
          </cell>
          <cell r="C4093" t="str">
            <v>IP DSHPassThru Pymts BCrossPPO</v>
          </cell>
          <cell r="D4093" t="str">
            <v>IP DSHPass</v>
          </cell>
          <cell r="E4093">
            <v>367</v>
          </cell>
          <cell r="F4093" t="str">
            <v>A</v>
          </cell>
          <cell r="G4093" t="str">
            <v>R</v>
          </cell>
          <cell r="H4093" t="str">
            <v>N</v>
          </cell>
          <cell r="I4093" t="str">
            <v>NI</v>
          </cell>
          <cell r="J4093">
            <v>0</v>
          </cell>
          <cell r="K4093">
            <v>0</v>
          </cell>
          <cell r="L4093" t="str">
            <v xml:space="preserve"> </v>
          </cell>
          <cell r="M4093" t="str">
            <v xml:space="preserve"> </v>
          </cell>
          <cell r="N4093">
            <v>0</v>
          </cell>
          <cell r="O4093" t="str">
            <v xml:space="preserve"> </v>
          </cell>
          <cell r="P4093">
            <v>0</v>
          </cell>
          <cell r="Q4093">
            <v>0</v>
          </cell>
          <cell r="R4093" t="str">
            <v xml:space="preserve"> </v>
          </cell>
          <cell r="S4093" t="str">
            <v xml:space="preserve"> </v>
          </cell>
        </row>
        <row r="4094">
          <cell r="B4094">
            <v>440035</v>
          </cell>
          <cell r="C4094" t="str">
            <v>IPDSHPassthruPaymentsComm</v>
          </cell>
          <cell r="D4094" t="str">
            <v>IPDSHPasst</v>
          </cell>
          <cell r="E4094">
            <v>367</v>
          </cell>
          <cell r="F4094" t="str">
            <v>A</v>
          </cell>
          <cell r="G4094" t="str">
            <v>R</v>
          </cell>
          <cell r="H4094" t="str">
            <v>N</v>
          </cell>
          <cell r="I4094" t="str">
            <v>NI</v>
          </cell>
          <cell r="J4094">
            <v>0</v>
          </cell>
          <cell r="K4094">
            <v>0</v>
          </cell>
          <cell r="L4094" t="str">
            <v xml:space="preserve"> </v>
          </cell>
          <cell r="M4094" t="str">
            <v xml:space="preserve"> </v>
          </cell>
          <cell r="N4094">
            <v>0</v>
          </cell>
          <cell r="O4094" t="str">
            <v xml:space="preserve"> </v>
          </cell>
          <cell r="P4094">
            <v>0</v>
          </cell>
          <cell r="Q4094">
            <v>0</v>
          </cell>
          <cell r="R4094" t="str">
            <v xml:space="preserve"> </v>
          </cell>
          <cell r="S4094" t="str">
            <v xml:space="preserve"> </v>
          </cell>
        </row>
        <row r="4095">
          <cell r="B4095">
            <v>440036</v>
          </cell>
          <cell r="C4095" t="str">
            <v>IP DSHPssThru Pymt CmrclMgdCar</v>
          </cell>
          <cell r="D4095" t="str">
            <v>IP DSHPssT</v>
          </cell>
          <cell r="E4095">
            <v>367</v>
          </cell>
          <cell r="F4095" t="str">
            <v>A</v>
          </cell>
          <cell r="G4095" t="str">
            <v>R</v>
          </cell>
          <cell r="H4095" t="str">
            <v>N</v>
          </cell>
          <cell r="I4095" t="str">
            <v>NI</v>
          </cell>
          <cell r="J4095">
            <v>0</v>
          </cell>
          <cell r="K4095">
            <v>0</v>
          </cell>
          <cell r="L4095" t="str">
            <v xml:space="preserve"> </v>
          </cell>
          <cell r="M4095" t="str">
            <v xml:space="preserve"> </v>
          </cell>
          <cell r="N4095">
            <v>0</v>
          </cell>
          <cell r="O4095" t="str">
            <v xml:space="preserve"> </v>
          </cell>
          <cell r="P4095">
            <v>0</v>
          </cell>
          <cell r="Q4095">
            <v>0</v>
          </cell>
          <cell r="R4095" t="str">
            <v xml:space="preserve"> </v>
          </cell>
          <cell r="S4095" t="str">
            <v xml:space="preserve"> </v>
          </cell>
        </row>
        <row r="4096">
          <cell r="B4096">
            <v>440037</v>
          </cell>
          <cell r="C4096" t="str">
            <v>IP DSHPssThruPymtChrtyCarPdgAp</v>
          </cell>
          <cell r="D4096" t="str">
            <v>IP DSHPssT</v>
          </cell>
          <cell r="E4096">
            <v>367</v>
          </cell>
          <cell r="F4096" t="str">
            <v>A</v>
          </cell>
          <cell r="G4096" t="str">
            <v>R</v>
          </cell>
          <cell r="H4096" t="str">
            <v>N</v>
          </cell>
          <cell r="I4096" t="str">
            <v>NI</v>
          </cell>
          <cell r="J4096">
            <v>0</v>
          </cell>
          <cell r="K4096">
            <v>0</v>
          </cell>
          <cell r="L4096" t="str">
            <v xml:space="preserve"> </v>
          </cell>
          <cell r="M4096" t="str">
            <v xml:space="preserve"> </v>
          </cell>
          <cell r="N4096">
            <v>0</v>
          </cell>
          <cell r="O4096" t="str">
            <v xml:space="preserve"> </v>
          </cell>
          <cell r="P4096">
            <v>0</v>
          </cell>
          <cell r="Q4096">
            <v>0</v>
          </cell>
          <cell r="R4096" t="str">
            <v xml:space="preserve"> </v>
          </cell>
          <cell r="S4096" t="str">
            <v xml:space="preserve"> </v>
          </cell>
        </row>
        <row r="4097">
          <cell r="B4097">
            <v>440040</v>
          </cell>
          <cell r="C4097" t="str">
            <v>IPDSH PassthruPaymentsSelfPay</v>
          </cell>
          <cell r="D4097" t="str">
            <v>IPDSH&amp;Pass</v>
          </cell>
          <cell r="E4097">
            <v>367</v>
          </cell>
          <cell r="F4097" t="str">
            <v>A</v>
          </cell>
          <cell r="G4097" t="str">
            <v>R</v>
          </cell>
          <cell r="H4097" t="str">
            <v>N</v>
          </cell>
          <cell r="I4097" t="str">
            <v>NI</v>
          </cell>
          <cell r="J4097">
            <v>0</v>
          </cell>
          <cell r="K4097">
            <v>0</v>
          </cell>
          <cell r="L4097" t="str">
            <v xml:space="preserve"> </v>
          </cell>
          <cell r="M4097" t="str">
            <v xml:space="preserve"> </v>
          </cell>
          <cell r="N4097">
            <v>0</v>
          </cell>
          <cell r="O4097" t="str">
            <v xml:space="preserve"> </v>
          </cell>
          <cell r="P4097">
            <v>0</v>
          </cell>
          <cell r="Q4097">
            <v>0</v>
          </cell>
          <cell r="R4097" t="str">
            <v xml:space="preserve"> </v>
          </cell>
          <cell r="S4097" t="str">
            <v xml:space="preserve"> </v>
          </cell>
        </row>
        <row r="4098">
          <cell r="B4098">
            <v>440041</v>
          </cell>
          <cell r="C4098" t="str">
            <v>IP DSHPssThru Pymt SlfPyScndry</v>
          </cell>
          <cell r="D4098" t="str">
            <v>IP DSHPssT</v>
          </cell>
          <cell r="E4098">
            <v>367</v>
          </cell>
          <cell r="F4098" t="str">
            <v>A</v>
          </cell>
          <cell r="G4098" t="str">
            <v>R</v>
          </cell>
          <cell r="H4098" t="str">
            <v>N</v>
          </cell>
          <cell r="I4098" t="str">
            <v>NI</v>
          </cell>
          <cell r="J4098">
            <v>0</v>
          </cell>
          <cell r="K4098">
            <v>0</v>
          </cell>
          <cell r="L4098" t="str">
            <v xml:space="preserve"> </v>
          </cell>
          <cell r="M4098" t="str">
            <v xml:space="preserve"> </v>
          </cell>
          <cell r="N4098">
            <v>0</v>
          </cell>
          <cell r="O4098" t="str">
            <v xml:space="preserve"> </v>
          </cell>
          <cell r="P4098">
            <v>0</v>
          </cell>
          <cell r="Q4098">
            <v>0</v>
          </cell>
          <cell r="R4098" t="str">
            <v xml:space="preserve"> </v>
          </cell>
          <cell r="S4098" t="str">
            <v xml:space="preserve"> </v>
          </cell>
        </row>
        <row r="4099">
          <cell r="B4099">
            <v>440042</v>
          </cell>
          <cell r="C4099" t="str">
            <v>IPDSHPssThruPymtCptnRskBsdPyrs</v>
          </cell>
          <cell r="D4099" t="str">
            <v>IPDSHPssTh</v>
          </cell>
          <cell r="E4099">
            <v>367</v>
          </cell>
          <cell r="F4099" t="str">
            <v>A</v>
          </cell>
          <cell r="G4099" t="str">
            <v>R</v>
          </cell>
          <cell r="H4099" t="str">
            <v>N</v>
          </cell>
          <cell r="I4099" t="str">
            <v>NI</v>
          </cell>
          <cell r="J4099">
            <v>0</v>
          </cell>
          <cell r="K4099">
            <v>0</v>
          </cell>
          <cell r="L4099" t="str">
            <v xml:space="preserve"> </v>
          </cell>
          <cell r="M4099" t="str">
            <v xml:space="preserve"> </v>
          </cell>
          <cell r="N4099">
            <v>0</v>
          </cell>
          <cell r="O4099" t="str">
            <v xml:space="preserve"> </v>
          </cell>
          <cell r="P4099">
            <v>0</v>
          </cell>
          <cell r="Q4099">
            <v>0</v>
          </cell>
          <cell r="R4099" t="str">
            <v xml:space="preserve"> </v>
          </cell>
          <cell r="S4099" t="str">
            <v xml:space="preserve"> </v>
          </cell>
        </row>
        <row r="4100">
          <cell r="B4100">
            <v>440045</v>
          </cell>
          <cell r="C4100" t="str">
            <v>IPDSH PassthruPaymentsCharity</v>
          </cell>
          <cell r="D4100" t="str">
            <v>IPDSH&amp;Pass</v>
          </cell>
          <cell r="E4100">
            <v>367</v>
          </cell>
          <cell r="F4100" t="str">
            <v>A</v>
          </cell>
          <cell r="G4100" t="str">
            <v>R</v>
          </cell>
          <cell r="H4100" t="str">
            <v>N</v>
          </cell>
          <cell r="I4100" t="str">
            <v>NI</v>
          </cell>
          <cell r="J4100">
            <v>0</v>
          </cell>
          <cell r="K4100">
            <v>0</v>
          </cell>
          <cell r="L4100" t="str">
            <v xml:space="preserve"> </v>
          </cell>
          <cell r="M4100" t="str">
            <v xml:space="preserve"> </v>
          </cell>
          <cell r="N4100">
            <v>0</v>
          </cell>
          <cell r="O4100" t="str">
            <v xml:space="preserve"> </v>
          </cell>
          <cell r="P4100">
            <v>0</v>
          </cell>
          <cell r="Q4100">
            <v>0</v>
          </cell>
          <cell r="R4100" t="str">
            <v xml:space="preserve"> </v>
          </cell>
          <cell r="S4100" t="str">
            <v xml:space="preserve"> </v>
          </cell>
        </row>
        <row r="4101">
          <cell r="B4101">
            <v>440050</v>
          </cell>
          <cell r="C4101" t="str">
            <v>IPDSH PassthruPaymentsOther</v>
          </cell>
          <cell r="D4101" t="str">
            <v>IPDSH&amp;Pass</v>
          </cell>
          <cell r="E4101">
            <v>367</v>
          </cell>
          <cell r="F4101" t="str">
            <v>A</v>
          </cell>
          <cell r="G4101" t="str">
            <v>R</v>
          </cell>
          <cell r="H4101" t="str">
            <v>N</v>
          </cell>
          <cell r="I4101" t="str">
            <v>NI</v>
          </cell>
          <cell r="J4101">
            <v>0</v>
          </cell>
          <cell r="K4101">
            <v>0</v>
          </cell>
          <cell r="L4101" t="str">
            <v xml:space="preserve"> </v>
          </cell>
          <cell r="M4101" t="str">
            <v xml:space="preserve"> </v>
          </cell>
          <cell r="N4101">
            <v>0</v>
          </cell>
          <cell r="O4101" t="str">
            <v xml:space="preserve"> </v>
          </cell>
          <cell r="P4101">
            <v>0</v>
          </cell>
          <cell r="Q4101">
            <v>0</v>
          </cell>
          <cell r="R4101" t="str">
            <v xml:space="preserve"> </v>
          </cell>
          <cell r="S4101" t="str">
            <v xml:space="preserve"> </v>
          </cell>
        </row>
        <row r="4102">
          <cell r="B4102">
            <v>440055</v>
          </cell>
          <cell r="C4102" t="str">
            <v>IPDSHPassthruPaytsOthrNonHospB</v>
          </cell>
          <cell r="D4102" t="str">
            <v>IPDSHPasst</v>
          </cell>
          <cell r="E4102">
            <v>367</v>
          </cell>
          <cell r="F4102" t="str">
            <v>A</v>
          </cell>
          <cell r="G4102" t="str">
            <v>R</v>
          </cell>
          <cell r="H4102" t="str">
            <v>N</v>
          </cell>
          <cell r="I4102" t="str">
            <v>NI</v>
          </cell>
          <cell r="J4102">
            <v>0</v>
          </cell>
          <cell r="K4102">
            <v>0</v>
          </cell>
          <cell r="L4102" t="str">
            <v xml:space="preserve"> </v>
          </cell>
          <cell r="M4102" t="str">
            <v xml:space="preserve"> </v>
          </cell>
          <cell r="N4102">
            <v>0</v>
          </cell>
          <cell r="O4102" t="str">
            <v xml:space="preserve"> </v>
          </cell>
          <cell r="P4102">
            <v>0</v>
          </cell>
          <cell r="Q4102">
            <v>0</v>
          </cell>
          <cell r="R4102" t="str">
            <v xml:space="preserve"> </v>
          </cell>
          <cell r="S4102" t="str">
            <v xml:space="preserve"> </v>
          </cell>
        </row>
        <row r="4103">
          <cell r="B4103">
            <v>440060</v>
          </cell>
          <cell r="C4103" t="str">
            <v>IP DSHPassThru Pymts DmstcClms</v>
          </cell>
          <cell r="D4103" t="str">
            <v>IP DSHPass</v>
          </cell>
          <cell r="E4103">
            <v>367</v>
          </cell>
          <cell r="F4103" t="str">
            <v>A</v>
          </cell>
          <cell r="G4103" t="str">
            <v>R</v>
          </cell>
          <cell r="H4103" t="str">
            <v>N</v>
          </cell>
          <cell r="I4103" t="str">
            <v>NI</v>
          </cell>
          <cell r="J4103">
            <v>0</v>
          </cell>
          <cell r="K4103">
            <v>0</v>
          </cell>
          <cell r="L4103" t="str">
            <v xml:space="preserve"> </v>
          </cell>
          <cell r="M4103" t="str">
            <v xml:space="preserve"> </v>
          </cell>
          <cell r="N4103">
            <v>0</v>
          </cell>
          <cell r="O4103" t="str">
            <v xml:space="preserve"> </v>
          </cell>
          <cell r="P4103">
            <v>0</v>
          </cell>
          <cell r="Q4103">
            <v>0</v>
          </cell>
          <cell r="R4103" t="str">
            <v xml:space="preserve"> </v>
          </cell>
          <cell r="S4103" t="str">
            <v xml:space="preserve"> </v>
          </cell>
        </row>
        <row r="4104">
          <cell r="B4104">
            <v>441000</v>
          </cell>
          <cell r="C4104" t="str">
            <v>OPDSHPassthruPaymentsMcareTrad</v>
          </cell>
          <cell r="D4104" t="str">
            <v>OPDSHPasst</v>
          </cell>
          <cell r="E4104">
            <v>367</v>
          </cell>
          <cell r="F4104" t="str">
            <v>A</v>
          </cell>
          <cell r="G4104" t="str">
            <v>R</v>
          </cell>
          <cell r="H4104" t="str">
            <v>N</v>
          </cell>
          <cell r="I4104" t="str">
            <v>NI</v>
          </cell>
          <cell r="J4104">
            <v>0</v>
          </cell>
          <cell r="K4104">
            <v>0</v>
          </cell>
          <cell r="L4104" t="str">
            <v xml:space="preserve"> </v>
          </cell>
          <cell r="M4104" t="str">
            <v xml:space="preserve"> </v>
          </cell>
          <cell r="N4104">
            <v>0</v>
          </cell>
          <cell r="O4104" t="str">
            <v xml:space="preserve"> </v>
          </cell>
          <cell r="P4104">
            <v>0</v>
          </cell>
          <cell r="Q4104">
            <v>0</v>
          </cell>
          <cell r="R4104" t="str">
            <v xml:space="preserve"> </v>
          </cell>
          <cell r="S4104" t="str">
            <v xml:space="preserve"> </v>
          </cell>
        </row>
        <row r="4105">
          <cell r="B4105">
            <v>441005</v>
          </cell>
          <cell r="C4105" t="str">
            <v>OPDSHPassthruPaytsMcareMdgCare</v>
          </cell>
          <cell r="D4105" t="str">
            <v>OPDSHPasst</v>
          </cell>
          <cell r="E4105">
            <v>367</v>
          </cell>
          <cell r="F4105" t="str">
            <v>A</v>
          </cell>
          <cell r="G4105" t="str">
            <v>R</v>
          </cell>
          <cell r="H4105" t="str">
            <v>N</v>
          </cell>
          <cell r="I4105" t="str">
            <v>NI</v>
          </cell>
          <cell r="J4105">
            <v>0</v>
          </cell>
          <cell r="K4105">
            <v>0</v>
          </cell>
          <cell r="L4105" t="str">
            <v xml:space="preserve"> </v>
          </cell>
          <cell r="M4105" t="str">
            <v xml:space="preserve"> </v>
          </cell>
          <cell r="N4105">
            <v>0</v>
          </cell>
          <cell r="O4105" t="str">
            <v xml:space="preserve"> </v>
          </cell>
          <cell r="P4105">
            <v>0</v>
          </cell>
          <cell r="Q4105">
            <v>0</v>
          </cell>
          <cell r="R4105" t="str">
            <v xml:space="preserve"> </v>
          </cell>
          <cell r="S4105" t="str">
            <v xml:space="preserve"> </v>
          </cell>
        </row>
        <row r="4106">
          <cell r="B4106">
            <v>441010</v>
          </cell>
          <cell r="C4106" t="str">
            <v>OPDSHPassthruPaymentsMcaidTrad</v>
          </cell>
          <cell r="D4106" t="str">
            <v>OPDSHPasst</v>
          </cell>
          <cell r="E4106">
            <v>367</v>
          </cell>
          <cell r="F4106" t="str">
            <v>A</v>
          </cell>
          <cell r="G4106" t="str">
            <v>R</v>
          </cell>
          <cell r="H4106" t="str">
            <v>N</v>
          </cell>
          <cell r="I4106" t="str">
            <v>NI</v>
          </cell>
          <cell r="J4106">
            <v>0</v>
          </cell>
          <cell r="K4106">
            <v>0</v>
          </cell>
          <cell r="L4106" t="str">
            <v xml:space="preserve"> </v>
          </cell>
          <cell r="M4106" t="str">
            <v xml:space="preserve"> </v>
          </cell>
          <cell r="N4106">
            <v>0</v>
          </cell>
          <cell r="O4106" t="str">
            <v xml:space="preserve"> </v>
          </cell>
          <cell r="P4106">
            <v>0</v>
          </cell>
          <cell r="Q4106">
            <v>0</v>
          </cell>
          <cell r="R4106" t="str">
            <v xml:space="preserve"> </v>
          </cell>
          <cell r="S4106" t="str">
            <v xml:space="preserve"> </v>
          </cell>
        </row>
        <row r="4107">
          <cell r="B4107">
            <v>441015</v>
          </cell>
          <cell r="C4107" t="str">
            <v>OPDSHPassthruPaytsMcaidMdgCare</v>
          </cell>
          <cell r="D4107" t="str">
            <v>OPDSHPasst</v>
          </cell>
          <cell r="E4107">
            <v>367</v>
          </cell>
          <cell r="F4107" t="str">
            <v>A</v>
          </cell>
          <cell r="G4107" t="str">
            <v>R</v>
          </cell>
          <cell r="H4107" t="str">
            <v>N</v>
          </cell>
          <cell r="I4107" t="str">
            <v>NI</v>
          </cell>
          <cell r="J4107">
            <v>0</v>
          </cell>
          <cell r="K4107">
            <v>0</v>
          </cell>
          <cell r="L4107" t="str">
            <v xml:space="preserve"> </v>
          </cell>
          <cell r="M4107" t="str">
            <v xml:space="preserve"> </v>
          </cell>
          <cell r="N4107">
            <v>0</v>
          </cell>
          <cell r="O4107" t="str">
            <v xml:space="preserve"> </v>
          </cell>
          <cell r="P4107">
            <v>0</v>
          </cell>
          <cell r="Q4107">
            <v>0</v>
          </cell>
          <cell r="R4107" t="str">
            <v xml:space="preserve"> </v>
          </cell>
          <cell r="S4107" t="str">
            <v xml:space="preserve"> </v>
          </cell>
        </row>
        <row r="4108">
          <cell r="B4108">
            <v>441016</v>
          </cell>
          <cell r="C4108" t="str">
            <v>OP DSHPassThru Pymt McaidPndng</v>
          </cell>
          <cell r="D4108" t="str">
            <v>OP DSHPass</v>
          </cell>
          <cell r="E4108">
            <v>367</v>
          </cell>
          <cell r="F4108" t="str">
            <v>A</v>
          </cell>
          <cell r="G4108" t="str">
            <v>R</v>
          </cell>
          <cell r="H4108" t="str">
            <v>N</v>
          </cell>
          <cell r="I4108" t="str">
            <v>NI</v>
          </cell>
          <cell r="J4108">
            <v>0</v>
          </cell>
          <cell r="K4108">
            <v>0</v>
          </cell>
          <cell r="L4108" t="str">
            <v xml:space="preserve"> </v>
          </cell>
          <cell r="M4108" t="str">
            <v xml:space="preserve"> </v>
          </cell>
          <cell r="N4108">
            <v>0</v>
          </cell>
          <cell r="O4108" t="str">
            <v xml:space="preserve"> </v>
          </cell>
          <cell r="P4108">
            <v>0</v>
          </cell>
          <cell r="Q4108">
            <v>0</v>
          </cell>
          <cell r="R4108" t="str">
            <v xml:space="preserve"> </v>
          </cell>
          <cell r="S4108" t="str">
            <v xml:space="preserve"> </v>
          </cell>
        </row>
        <row r="4109">
          <cell r="B4109">
            <v>441020</v>
          </cell>
          <cell r="C4109" t="str">
            <v>OPDSH PassthruPaymentsHMOPPO</v>
          </cell>
          <cell r="D4109" t="str">
            <v>OPDSH&amp;Pass</v>
          </cell>
          <cell r="E4109">
            <v>367</v>
          </cell>
          <cell r="F4109" t="str">
            <v>A</v>
          </cell>
          <cell r="G4109" t="str">
            <v>R</v>
          </cell>
          <cell r="H4109" t="str">
            <v>N</v>
          </cell>
          <cell r="I4109" t="str">
            <v>NI</v>
          </cell>
          <cell r="J4109">
            <v>0</v>
          </cell>
          <cell r="K4109">
            <v>0</v>
          </cell>
          <cell r="L4109" t="str">
            <v xml:space="preserve"> </v>
          </cell>
          <cell r="M4109" t="str">
            <v xml:space="preserve"> </v>
          </cell>
          <cell r="N4109">
            <v>0</v>
          </cell>
          <cell r="O4109" t="str">
            <v xml:space="preserve"> </v>
          </cell>
          <cell r="P4109">
            <v>0</v>
          </cell>
          <cell r="Q4109">
            <v>0</v>
          </cell>
          <cell r="R4109" t="str">
            <v xml:space="preserve"> </v>
          </cell>
          <cell r="S4109" t="str">
            <v xml:space="preserve"> </v>
          </cell>
        </row>
        <row r="4110">
          <cell r="B4110">
            <v>441025</v>
          </cell>
          <cell r="C4110" t="str">
            <v>OPDSHPassthruPaytsBCrossTrad</v>
          </cell>
          <cell r="D4110" t="str">
            <v>OPDSHPasst</v>
          </cell>
          <cell r="E4110">
            <v>367</v>
          </cell>
          <cell r="F4110" t="str">
            <v>A</v>
          </cell>
          <cell r="G4110" t="str">
            <v>R</v>
          </cell>
          <cell r="H4110" t="str">
            <v>N</v>
          </cell>
          <cell r="I4110" t="str">
            <v>NI</v>
          </cell>
          <cell r="J4110">
            <v>0</v>
          </cell>
          <cell r="K4110">
            <v>0</v>
          </cell>
          <cell r="L4110" t="str">
            <v xml:space="preserve"> </v>
          </cell>
          <cell r="M4110" t="str">
            <v xml:space="preserve"> </v>
          </cell>
          <cell r="N4110">
            <v>0</v>
          </cell>
          <cell r="O4110" t="str">
            <v xml:space="preserve"> </v>
          </cell>
          <cell r="P4110">
            <v>0</v>
          </cell>
          <cell r="Q4110">
            <v>0</v>
          </cell>
          <cell r="R4110" t="str">
            <v xml:space="preserve"> </v>
          </cell>
          <cell r="S4110" t="str">
            <v xml:space="preserve"> </v>
          </cell>
        </row>
        <row r="4111">
          <cell r="B4111">
            <v>441030</v>
          </cell>
          <cell r="C4111" t="str">
            <v>OPDSHPassthruPaymentsBCrossHMO</v>
          </cell>
          <cell r="D4111" t="str">
            <v>OPDSHPasst</v>
          </cell>
          <cell r="E4111">
            <v>367</v>
          </cell>
          <cell r="F4111" t="str">
            <v>A</v>
          </cell>
          <cell r="G4111" t="str">
            <v>R</v>
          </cell>
          <cell r="H4111" t="str">
            <v>N</v>
          </cell>
          <cell r="I4111" t="str">
            <v>NI</v>
          </cell>
          <cell r="J4111">
            <v>0</v>
          </cell>
          <cell r="K4111">
            <v>0</v>
          </cell>
          <cell r="L4111" t="str">
            <v xml:space="preserve"> </v>
          </cell>
          <cell r="M4111" t="str">
            <v xml:space="preserve"> </v>
          </cell>
          <cell r="N4111">
            <v>0</v>
          </cell>
          <cell r="O4111" t="str">
            <v xml:space="preserve"> </v>
          </cell>
          <cell r="P4111">
            <v>0</v>
          </cell>
          <cell r="Q4111">
            <v>0</v>
          </cell>
          <cell r="R4111" t="str">
            <v xml:space="preserve"> </v>
          </cell>
          <cell r="S4111" t="str">
            <v xml:space="preserve"> </v>
          </cell>
        </row>
        <row r="4112">
          <cell r="B4112">
            <v>441031</v>
          </cell>
          <cell r="C4112" t="str">
            <v>OP DSHPassThru Pymts BCrossPPO</v>
          </cell>
          <cell r="D4112" t="str">
            <v>OP DSHPass</v>
          </cell>
          <cell r="E4112">
            <v>367</v>
          </cell>
          <cell r="F4112" t="str">
            <v>A</v>
          </cell>
          <cell r="G4112" t="str">
            <v>R</v>
          </cell>
          <cell r="H4112" t="str">
            <v>N</v>
          </cell>
          <cell r="I4112" t="str">
            <v>NI</v>
          </cell>
          <cell r="J4112">
            <v>0</v>
          </cell>
          <cell r="K4112">
            <v>0</v>
          </cell>
          <cell r="L4112" t="str">
            <v xml:space="preserve"> </v>
          </cell>
          <cell r="M4112" t="str">
            <v xml:space="preserve"> </v>
          </cell>
          <cell r="N4112">
            <v>0</v>
          </cell>
          <cell r="O4112" t="str">
            <v xml:space="preserve"> </v>
          </cell>
          <cell r="P4112">
            <v>0</v>
          </cell>
          <cell r="Q4112">
            <v>0</v>
          </cell>
          <cell r="R4112" t="str">
            <v xml:space="preserve"> </v>
          </cell>
          <cell r="S4112" t="str">
            <v xml:space="preserve"> </v>
          </cell>
        </row>
        <row r="4113">
          <cell r="B4113">
            <v>441035</v>
          </cell>
          <cell r="C4113" t="str">
            <v>OPDSHPassthruPaymentsComm</v>
          </cell>
          <cell r="D4113" t="str">
            <v>OPDSHPasst</v>
          </cell>
          <cell r="E4113">
            <v>367</v>
          </cell>
          <cell r="F4113" t="str">
            <v>A</v>
          </cell>
          <cell r="G4113" t="str">
            <v>R</v>
          </cell>
          <cell r="H4113" t="str">
            <v>N</v>
          </cell>
          <cell r="I4113" t="str">
            <v>NI</v>
          </cell>
          <cell r="J4113">
            <v>0</v>
          </cell>
          <cell r="K4113">
            <v>0</v>
          </cell>
          <cell r="L4113" t="str">
            <v xml:space="preserve"> </v>
          </cell>
          <cell r="M4113" t="str">
            <v xml:space="preserve"> </v>
          </cell>
          <cell r="N4113">
            <v>0</v>
          </cell>
          <cell r="O4113" t="str">
            <v xml:space="preserve"> </v>
          </cell>
          <cell r="P4113">
            <v>0</v>
          </cell>
          <cell r="Q4113">
            <v>0</v>
          </cell>
          <cell r="R4113" t="str">
            <v xml:space="preserve"> </v>
          </cell>
          <cell r="S4113" t="str">
            <v xml:space="preserve"> </v>
          </cell>
        </row>
        <row r="4114">
          <cell r="B4114">
            <v>441036</v>
          </cell>
          <cell r="C4114" t="str">
            <v>OP DSHPssThru Pymt CmrclMgdCar</v>
          </cell>
          <cell r="D4114" t="str">
            <v>OP DSHPssT</v>
          </cell>
          <cell r="E4114">
            <v>367</v>
          </cell>
          <cell r="F4114" t="str">
            <v>A</v>
          </cell>
          <cell r="G4114" t="str">
            <v>R</v>
          </cell>
          <cell r="H4114" t="str">
            <v>N</v>
          </cell>
          <cell r="I4114" t="str">
            <v>NI</v>
          </cell>
          <cell r="J4114">
            <v>0</v>
          </cell>
          <cell r="K4114">
            <v>0</v>
          </cell>
          <cell r="L4114" t="str">
            <v xml:space="preserve"> </v>
          </cell>
          <cell r="M4114" t="str">
            <v xml:space="preserve"> </v>
          </cell>
          <cell r="N4114">
            <v>0</v>
          </cell>
          <cell r="O4114" t="str">
            <v xml:space="preserve"> </v>
          </cell>
          <cell r="P4114">
            <v>0</v>
          </cell>
          <cell r="Q4114">
            <v>0</v>
          </cell>
          <cell r="R4114" t="str">
            <v xml:space="preserve"> </v>
          </cell>
          <cell r="S4114" t="str">
            <v xml:space="preserve"> </v>
          </cell>
        </row>
        <row r="4115">
          <cell r="B4115">
            <v>441037</v>
          </cell>
          <cell r="C4115" t="str">
            <v>OP DSHPssThruPymtChrtyCarPdgAp</v>
          </cell>
          <cell r="D4115" t="str">
            <v>OP DSHPssT</v>
          </cell>
          <cell r="E4115">
            <v>367</v>
          </cell>
          <cell r="F4115" t="str">
            <v>A</v>
          </cell>
          <cell r="G4115" t="str">
            <v>R</v>
          </cell>
          <cell r="H4115" t="str">
            <v>N</v>
          </cell>
          <cell r="I4115" t="str">
            <v>NI</v>
          </cell>
          <cell r="J4115">
            <v>0</v>
          </cell>
          <cell r="K4115">
            <v>0</v>
          </cell>
          <cell r="L4115" t="str">
            <v xml:space="preserve"> </v>
          </cell>
          <cell r="M4115" t="str">
            <v xml:space="preserve"> </v>
          </cell>
          <cell r="N4115">
            <v>0</v>
          </cell>
          <cell r="O4115" t="str">
            <v xml:space="preserve"> </v>
          </cell>
          <cell r="P4115">
            <v>0</v>
          </cell>
          <cell r="Q4115">
            <v>0</v>
          </cell>
          <cell r="R4115" t="str">
            <v xml:space="preserve"> </v>
          </cell>
          <cell r="S4115" t="str">
            <v xml:space="preserve"> </v>
          </cell>
        </row>
        <row r="4116">
          <cell r="B4116">
            <v>441040</v>
          </cell>
          <cell r="C4116" t="str">
            <v>OPDSH PassthruPaymentsSelfPay</v>
          </cell>
          <cell r="D4116" t="str">
            <v>OPDSH&amp;Pass</v>
          </cell>
          <cell r="E4116">
            <v>367</v>
          </cell>
          <cell r="F4116" t="str">
            <v>A</v>
          </cell>
          <cell r="G4116" t="str">
            <v>R</v>
          </cell>
          <cell r="H4116" t="str">
            <v>N</v>
          </cell>
          <cell r="I4116" t="str">
            <v>NI</v>
          </cell>
          <cell r="J4116">
            <v>0</v>
          </cell>
          <cell r="K4116">
            <v>0</v>
          </cell>
          <cell r="L4116" t="str">
            <v xml:space="preserve"> </v>
          </cell>
          <cell r="M4116" t="str">
            <v xml:space="preserve"> </v>
          </cell>
          <cell r="N4116">
            <v>0</v>
          </cell>
          <cell r="O4116" t="str">
            <v xml:space="preserve"> </v>
          </cell>
          <cell r="P4116">
            <v>0</v>
          </cell>
          <cell r="Q4116">
            <v>0</v>
          </cell>
          <cell r="R4116" t="str">
            <v xml:space="preserve"> </v>
          </cell>
          <cell r="S4116" t="str">
            <v xml:space="preserve"> </v>
          </cell>
        </row>
        <row r="4117">
          <cell r="B4117">
            <v>441041</v>
          </cell>
          <cell r="C4117" t="str">
            <v>OP DSHPssThru Pymt SlfPyScndry</v>
          </cell>
          <cell r="D4117" t="str">
            <v>OP DSHPssT</v>
          </cell>
          <cell r="E4117">
            <v>367</v>
          </cell>
          <cell r="F4117" t="str">
            <v>A</v>
          </cell>
          <cell r="G4117" t="str">
            <v>R</v>
          </cell>
          <cell r="H4117" t="str">
            <v>N</v>
          </cell>
          <cell r="I4117" t="str">
            <v>NI</v>
          </cell>
          <cell r="J4117">
            <v>0</v>
          </cell>
          <cell r="K4117">
            <v>0</v>
          </cell>
          <cell r="L4117" t="str">
            <v xml:space="preserve"> </v>
          </cell>
          <cell r="M4117" t="str">
            <v xml:space="preserve"> </v>
          </cell>
          <cell r="N4117">
            <v>0</v>
          </cell>
          <cell r="O4117" t="str">
            <v xml:space="preserve"> </v>
          </cell>
          <cell r="P4117">
            <v>0</v>
          </cell>
          <cell r="Q4117">
            <v>0</v>
          </cell>
          <cell r="R4117" t="str">
            <v xml:space="preserve"> </v>
          </cell>
          <cell r="S4117" t="str">
            <v xml:space="preserve"> </v>
          </cell>
        </row>
        <row r="4118">
          <cell r="B4118">
            <v>441042</v>
          </cell>
          <cell r="C4118" t="str">
            <v>OPDSHPssThruPymtCptnRskBsdPyrs</v>
          </cell>
          <cell r="D4118" t="str">
            <v>OPDSHPssTh</v>
          </cell>
          <cell r="E4118">
            <v>367</v>
          </cell>
          <cell r="F4118" t="str">
            <v>A</v>
          </cell>
          <cell r="G4118" t="str">
            <v>R</v>
          </cell>
          <cell r="H4118" t="str">
            <v>N</v>
          </cell>
          <cell r="I4118" t="str">
            <v>NI</v>
          </cell>
          <cell r="J4118">
            <v>0</v>
          </cell>
          <cell r="K4118">
            <v>0</v>
          </cell>
          <cell r="L4118" t="str">
            <v xml:space="preserve"> </v>
          </cell>
          <cell r="M4118" t="str">
            <v xml:space="preserve"> </v>
          </cell>
          <cell r="N4118">
            <v>0</v>
          </cell>
          <cell r="O4118" t="str">
            <v xml:space="preserve"> </v>
          </cell>
          <cell r="P4118">
            <v>0</v>
          </cell>
          <cell r="Q4118">
            <v>0</v>
          </cell>
          <cell r="R4118" t="str">
            <v xml:space="preserve"> </v>
          </cell>
          <cell r="S4118" t="str">
            <v xml:space="preserve"> </v>
          </cell>
        </row>
        <row r="4119">
          <cell r="B4119">
            <v>441045</v>
          </cell>
          <cell r="C4119" t="str">
            <v>OPDSH PassthruPaymentsCharity</v>
          </cell>
          <cell r="D4119" t="str">
            <v>OPDSH&amp;Pass</v>
          </cell>
          <cell r="E4119">
            <v>367</v>
          </cell>
          <cell r="F4119" t="str">
            <v>A</v>
          </cell>
          <cell r="G4119" t="str">
            <v>R</v>
          </cell>
          <cell r="H4119" t="str">
            <v>N</v>
          </cell>
          <cell r="I4119" t="str">
            <v>NI</v>
          </cell>
          <cell r="J4119">
            <v>0</v>
          </cell>
          <cell r="K4119">
            <v>0</v>
          </cell>
          <cell r="L4119" t="str">
            <v xml:space="preserve"> </v>
          </cell>
          <cell r="M4119" t="str">
            <v xml:space="preserve"> </v>
          </cell>
          <cell r="N4119">
            <v>0</v>
          </cell>
          <cell r="O4119" t="str">
            <v xml:space="preserve"> </v>
          </cell>
          <cell r="P4119">
            <v>0</v>
          </cell>
          <cell r="Q4119">
            <v>0</v>
          </cell>
          <cell r="R4119" t="str">
            <v xml:space="preserve"> </v>
          </cell>
          <cell r="S4119" t="str">
            <v xml:space="preserve"> </v>
          </cell>
        </row>
        <row r="4120">
          <cell r="B4120">
            <v>441050</v>
          </cell>
          <cell r="C4120" t="str">
            <v>OPDSH PassthruPaymentsOther</v>
          </cell>
          <cell r="D4120" t="str">
            <v>OPDSH&amp;Pass</v>
          </cell>
          <cell r="E4120">
            <v>367</v>
          </cell>
          <cell r="F4120" t="str">
            <v>A</v>
          </cell>
          <cell r="G4120" t="str">
            <v>R</v>
          </cell>
          <cell r="H4120" t="str">
            <v>N</v>
          </cell>
          <cell r="I4120" t="str">
            <v>NI</v>
          </cell>
          <cell r="J4120">
            <v>0</v>
          </cell>
          <cell r="K4120">
            <v>0</v>
          </cell>
          <cell r="L4120" t="str">
            <v xml:space="preserve"> </v>
          </cell>
          <cell r="M4120" t="str">
            <v xml:space="preserve"> </v>
          </cell>
          <cell r="N4120">
            <v>0</v>
          </cell>
          <cell r="O4120" t="str">
            <v xml:space="preserve"> </v>
          </cell>
          <cell r="P4120">
            <v>0</v>
          </cell>
          <cell r="Q4120">
            <v>0</v>
          </cell>
          <cell r="R4120" t="str">
            <v xml:space="preserve"> </v>
          </cell>
          <cell r="S4120" t="str">
            <v xml:space="preserve"> </v>
          </cell>
        </row>
        <row r="4121">
          <cell r="B4121">
            <v>441055</v>
          </cell>
          <cell r="C4121" t="str">
            <v>OPDSHPassthruPaytsOthrNonHospB</v>
          </cell>
          <cell r="D4121" t="str">
            <v>OPDSHPasst</v>
          </cell>
          <cell r="E4121">
            <v>367</v>
          </cell>
          <cell r="F4121" t="str">
            <v>A</v>
          </cell>
          <cell r="G4121" t="str">
            <v>R</v>
          </cell>
          <cell r="H4121" t="str">
            <v>N</v>
          </cell>
          <cell r="I4121" t="str">
            <v>NI</v>
          </cell>
          <cell r="J4121">
            <v>0</v>
          </cell>
          <cell r="K4121">
            <v>0</v>
          </cell>
          <cell r="L4121" t="str">
            <v xml:space="preserve"> </v>
          </cell>
          <cell r="M4121" t="str">
            <v xml:space="preserve"> </v>
          </cell>
          <cell r="N4121">
            <v>0</v>
          </cell>
          <cell r="O4121" t="str">
            <v xml:space="preserve"> </v>
          </cell>
          <cell r="P4121">
            <v>0</v>
          </cell>
          <cell r="Q4121">
            <v>0</v>
          </cell>
          <cell r="R4121" t="str">
            <v xml:space="preserve"> </v>
          </cell>
          <cell r="S4121" t="str">
            <v xml:space="preserve"> </v>
          </cell>
        </row>
        <row r="4122">
          <cell r="B4122">
            <v>441060</v>
          </cell>
          <cell r="C4122" t="str">
            <v>OP DSHPassThru Pymts DmstcClms</v>
          </cell>
          <cell r="D4122" t="str">
            <v>OP DSHPass</v>
          </cell>
          <cell r="E4122">
            <v>367</v>
          </cell>
          <cell r="F4122" t="str">
            <v>A</v>
          </cell>
          <cell r="G4122" t="str">
            <v>R</v>
          </cell>
          <cell r="H4122" t="str">
            <v>N</v>
          </cell>
          <cell r="I4122" t="str">
            <v>NI</v>
          </cell>
          <cell r="J4122">
            <v>0</v>
          </cell>
          <cell r="K4122">
            <v>0</v>
          </cell>
          <cell r="L4122" t="str">
            <v xml:space="preserve"> </v>
          </cell>
          <cell r="M4122" t="str">
            <v xml:space="preserve"> </v>
          </cell>
          <cell r="N4122">
            <v>0</v>
          </cell>
          <cell r="O4122" t="str">
            <v xml:space="preserve"> </v>
          </cell>
          <cell r="P4122">
            <v>0</v>
          </cell>
          <cell r="Q4122">
            <v>0</v>
          </cell>
          <cell r="R4122" t="str">
            <v xml:space="preserve"> </v>
          </cell>
          <cell r="S4122" t="str">
            <v xml:space="preserve"> </v>
          </cell>
        </row>
        <row r="4123">
          <cell r="B4123">
            <v>442000</v>
          </cell>
          <cell r="C4123" t="str">
            <v>DSHPassthruPaymentsMcareTrad</v>
          </cell>
          <cell r="D4123" t="str">
            <v>DSHPassthr</v>
          </cell>
          <cell r="E4123">
            <v>367</v>
          </cell>
          <cell r="F4123" t="str">
            <v>A</v>
          </cell>
          <cell r="G4123" t="str">
            <v>R</v>
          </cell>
          <cell r="H4123" t="str">
            <v>N</v>
          </cell>
          <cell r="I4123" t="str">
            <v>NI</v>
          </cell>
          <cell r="J4123">
            <v>0</v>
          </cell>
          <cell r="K4123">
            <v>0</v>
          </cell>
          <cell r="L4123" t="str">
            <v xml:space="preserve"> </v>
          </cell>
          <cell r="M4123" t="str">
            <v xml:space="preserve"> </v>
          </cell>
          <cell r="N4123">
            <v>0</v>
          </cell>
          <cell r="O4123" t="str">
            <v xml:space="preserve"> </v>
          </cell>
          <cell r="P4123">
            <v>0</v>
          </cell>
          <cell r="Q4123">
            <v>0</v>
          </cell>
          <cell r="R4123" t="str">
            <v xml:space="preserve"> </v>
          </cell>
          <cell r="S4123" t="str">
            <v xml:space="preserve"> </v>
          </cell>
        </row>
        <row r="4124">
          <cell r="B4124">
            <v>442005</v>
          </cell>
          <cell r="C4124" t="str">
            <v>DSHPassthruPaytsMcareMdgCare</v>
          </cell>
          <cell r="D4124" t="str">
            <v>DSHPassthr</v>
          </cell>
          <cell r="E4124">
            <v>367</v>
          </cell>
          <cell r="F4124" t="str">
            <v>A</v>
          </cell>
          <cell r="G4124" t="str">
            <v>R</v>
          </cell>
          <cell r="H4124" t="str">
            <v>N</v>
          </cell>
          <cell r="I4124" t="str">
            <v>NI</v>
          </cell>
          <cell r="J4124">
            <v>0</v>
          </cell>
          <cell r="K4124">
            <v>0</v>
          </cell>
          <cell r="L4124" t="str">
            <v xml:space="preserve"> </v>
          </cell>
          <cell r="M4124" t="str">
            <v xml:space="preserve"> </v>
          </cell>
          <cell r="N4124">
            <v>0</v>
          </cell>
          <cell r="O4124" t="str">
            <v xml:space="preserve"> </v>
          </cell>
          <cell r="P4124">
            <v>0</v>
          </cell>
          <cell r="Q4124">
            <v>0</v>
          </cell>
          <cell r="R4124" t="str">
            <v xml:space="preserve"> </v>
          </cell>
          <cell r="S4124" t="str">
            <v xml:space="preserve"> </v>
          </cell>
        </row>
        <row r="4125">
          <cell r="B4125">
            <v>442010</v>
          </cell>
          <cell r="C4125" t="str">
            <v>DSHPassthruPaymentsMcaidTrad</v>
          </cell>
          <cell r="D4125" t="str">
            <v>DSHPassthr</v>
          </cell>
          <cell r="E4125">
            <v>367</v>
          </cell>
          <cell r="F4125" t="str">
            <v>A</v>
          </cell>
          <cell r="G4125" t="str">
            <v>R</v>
          </cell>
          <cell r="H4125" t="str">
            <v>N</v>
          </cell>
          <cell r="I4125" t="str">
            <v>NI</v>
          </cell>
          <cell r="J4125">
            <v>0</v>
          </cell>
          <cell r="K4125">
            <v>0</v>
          </cell>
          <cell r="L4125" t="str">
            <v xml:space="preserve"> </v>
          </cell>
          <cell r="M4125" t="str">
            <v xml:space="preserve"> </v>
          </cell>
          <cell r="N4125">
            <v>0</v>
          </cell>
          <cell r="O4125" t="str">
            <v xml:space="preserve"> </v>
          </cell>
          <cell r="P4125">
            <v>0</v>
          </cell>
          <cell r="Q4125">
            <v>0</v>
          </cell>
          <cell r="R4125" t="str">
            <v xml:space="preserve"> </v>
          </cell>
          <cell r="S4125" t="str">
            <v xml:space="preserve"> </v>
          </cell>
        </row>
        <row r="4126">
          <cell r="B4126">
            <v>442015</v>
          </cell>
          <cell r="C4126" t="str">
            <v>DSHPassthruPaytsMcaidMdgCare</v>
          </cell>
          <cell r="D4126" t="str">
            <v>DSHPassthr</v>
          </cell>
          <cell r="E4126">
            <v>367</v>
          </cell>
          <cell r="F4126" t="str">
            <v>A</v>
          </cell>
          <cell r="G4126" t="str">
            <v>R</v>
          </cell>
          <cell r="H4126" t="str">
            <v>N</v>
          </cell>
          <cell r="I4126" t="str">
            <v>NI</v>
          </cell>
          <cell r="J4126">
            <v>0</v>
          </cell>
          <cell r="K4126">
            <v>0</v>
          </cell>
          <cell r="L4126" t="str">
            <v xml:space="preserve"> </v>
          </cell>
          <cell r="M4126" t="str">
            <v xml:space="preserve"> </v>
          </cell>
          <cell r="N4126">
            <v>0</v>
          </cell>
          <cell r="O4126" t="str">
            <v xml:space="preserve"> </v>
          </cell>
          <cell r="P4126">
            <v>0</v>
          </cell>
          <cell r="Q4126">
            <v>0</v>
          </cell>
          <cell r="R4126" t="str">
            <v xml:space="preserve"> </v>
          </cell>
          <cell r="S4126" t="str">
            <v xml:space="preserve"> </v>
          </cell>
        </row>
        <row r="4127">
          <cell r="B4127">
            <v>442016</v>
          </cell>
          <cell r="C4127" t="str">
            <v>DSHPassThru Pymts McaidPndng</v>
          </cell>
          <cell r="D4127" t="str">
            <v>DSHPassThr</v>
          </cell>
          <cell r="E4127">
            <v>367</v>
          </cell>
          <cell r="F4127" t="str">
            <v>A</v>
          </cell>
          <cell r="G4127" t="str">
            <v>R</v>
          </cell>
          <cell r="H4127" t="str">
            <v>N</v>
          </cell>
          <cell r="I4127" t="str">
            <v>NI</v>
          </cell>
          <cell r="J4127">
            <v>0</v>
          </cell>
          <cell r="K4127">
            <v>0</v>
          </cell>
          <cell r="L4127" t="str">
            <v xml:space="preserve"> </v>
          </cell>
          <cell r="M4127" t="str">
            <v xml:space="preserve"> </v>
          </cell>
          <cell r="N4127">
            <v>0</v>
          </cell>
          <cell r="O4127" t="str">
            <v xml:space="preserve"> </v>
          </cell>
          <cell r="P4127">
            <v>0</v>
          </cell>
          <cell r="Q4127">
            <v>0</v>
          </cell>
          <cell r="R4127" t="str">
            <v xml:space="preserve"> </v>
          </cell>
          <cell r="S4127" t="str">
            <v xml:space="preserve"> </v>
          </cell>
        </row>
        <row r="4128">
          <cell r="B4128">
            <v>442020</v>
          </cell>
          <cell r="C4128" t="str">
            <v>DSHPassthru PaymentsHMOPPO</v>
          </cell>
          <cell r="D4128" t="str">
            <v>DSH &amp; Pass</v>
          </cell>
          <cell r="E4128">
            <v>367</v>
          </cell>
          <cell r="F4128" t="str">
            <v>A</v>
          </cell>
          <cell r="G4128" t="str">
            <v>R</v>
          </cell>
          <cell r="H4128" t="str">
            <v>N</v>
          </cell>
          <cell r="I4128" t="str">
            <v>NI</v>
          </cell>
          <cell r="J4128">
            <v>0</v>
          </cell>
          <cell r="K4128">
            <v>0</v>
          </cell>
          <cell r="L4128" t="str">
            <v xml:space="preserve"> </v>
          </cell>
          <cell r="M4128" t="str">
            <v xml:space="preserve"> </v>
          </cell>
          <cell r="N4128">
            <v>0</v>
          </cell>
          <cell r="O4128" t="str">
            <v xml:space="preserve"> </v>
          </cell>
          <cell r="P4128">
            <v>0</v>
          </cell>
          <cell r="Q4128">
            <v>0</v>
          </cell>
          <cell r="R4128" t="str">
            <v xml:space="preserve"> </v>
          </cell>
          <cell r="S4128" t="str">
            <v xml:space="preserve"> </v>
          </cell>
        </row>
        <row r="4129">
          <cell r="B4129">
            <v>442025</v>
          </cell>
          <cell r="C4129" t="str">
            <v>DSHPassthruPaymentsBCrossTrad</v>
          </cell>
          <cell r="D4129" t="str">
            <v>DSHPassthr</v>
          </cell>
          <cell r="E4129">
            <v>367</v>
          </cell>
          <cell r="F4129" t="str">
            <v>A</v>
          </cell>
          <cell r="G4129" t="str">
            <v>R</v>
          </cell>
          <cell r="H4129" t="str">
            <v>N</v>
          </cell>
          <cell r="I4129" t="str">
            <v>NI</v>
          </cell>
          <cell r="J4129">
            <v>0</v>
          </cell>
          <cell r="K4129">
            <v>0</v>
          </cell>
          <cell r="L4129" t="str">
            <v xml:space="preserve"> </v>
          </cell>
          <cell r="M4129" t="str">
            <v xml:space="preserve"> </v>
          </cell>
          <cell r="N4129">
            <v>0</v>
          </cell>
          <cell r="O4129" t="str">
            <v xml:space="preserve"> </v>
          </cell>
          <cell r="P4129">
            <v>0</v>
          </cell>
          <cell r="Q4129">
            <v>0</v>
          </cell>
          <cell r="R4129" t="str">
            <v xml:space="preserve"> </v>
          </cell>
          <cell r="S4129" t="str">
            <v xml:space="preserve"> </v>
          </cell>
        </row>
        <row r="4130">
          <cell r="B4130">
            <v>442030</v>
          </cell>
          <cell r="C4130" t="str">
            <v>DSHPassthruPaymentsBCrossHMO</v>
          </cell>
          <cell r="D4130" t="str">
            <v>DSHPassthr</v>
          </cell>
          <cell r="E4130">
            <v>367</v>
          </cell>
          <cell r="F4130" t="str">
            <v>A</v>
          </cell>
          <cell r="G4130" t="str">
            <v>R</v>
          </cell>
          <cell r="H4130" t="str">
            <v>N</v>
          </cell>
          <cell r="I4130" t="str">
            <v>NI</v>
          </cell>
          <cell r="J4130">
            <v>0</v>
          </cell>
          <cell r="K4130">
            <v>0</v>
          </cell>
          <cell r="L4130" t="str">
            <v xml:space="preserve"> </v>
          </cell>
          <cell r="M4130" t="str">
            <v xml:space="preserve"> </v>
          </cell>
          <cell r="N4130">
            <v>0</v>
          </cell>
          <cell r="O4130" t="str">
            <v xml:space="preserve"> </v>
          </cell>
          <cell r="P4130">
            <v>0</v>
          </cell>
          <cell r="Q4130">
            <v>0</v>
          </cell>
          <cell r="R4130" t="str">
            <v xml:space="preserve"> </v>
          </cell>
          <cell r="S4130" t="str">
            <v xml:space="preserve"> </v>
          </cell>
        </row>
        <row r="4131">
          <cell r="B4131">
            <v>442031</v>
          </cell>
          <cell r="C4131" t="str">
            <v>DSHPassThru Payments BCrossPPO</v>
          </cell>
          <cell r="D4131" t="str">
            <v>DSHPassThr</v>
          </cell>
          <cell r="E4131">
            <v>367</v>
          </cell>
          <cell r="F4131" t="str">
            <v>A</v>
          </cell>
          <cell r="G4131" t="str">
            <v>R</v>
          </cell>
          <cell r="H4131" t="str">
            <v>N</v>
          </cell>
          <cell r="I4131" t="str">
            <v>NI</v>
          </cell>
          <cell r="J4131">
            <v>0</v>
          </cell>
          <cell r="K4131">
            <v>0</v>
          </cell>
          <cell r="L4131" t="str">
            <v xml:space="preserve"> </v>
          </cell>
          <cell r="M4131" t="str">
            <v xml:space="preserve"> </v>
          </cell>
          <cell r="N4131">
            <v>0</v>
          </cell>
          <cell r="O4131" t="str">
            <v xml:space="preserve"> </v>
          </cell>
          <cell r="P4131">
            <v>0</v>
          </cell>
          <cell r="Q4131">
            <v>0</v>
          </cell>
          <cell r="R4131" t="str">
            <v xml:space="preserve"> </v>
          </cell>
          <cell r="S4131" t="str">
            <v xml:space="preserve"> </v>
          </cell>
        </row>
        <row r="4132">
          <cell r="B4132">
            <v>442035</v>
          </cell>
          <cell r="C4132" t="str">
            <v>DSHPassthruPaymentsCommercial</v>
          </cell>
          <cell r="D4132" t="str">
            <v>DSH&amp;Passth</v>
          </cell>
          <cell r="E4132">
            <v>367</v>
          </cell>
          <cell r="F4132" t="str">
            <v>A</v>
          </cell>
          <cell r="G4132" t="str">
            <v>R</v>
          </cell>
          <cell r="H4132" t="str">
            <v>N</v>
          </cell>
          <cell r="I4132" t="str">
            <v>NI</v>
          </cell>
          <cell r="J4132">
            <v>0</v>
          </cell>
          <cell r="K4132">
            <v>0</v>
          </cell>
          <cell r="L4132" t="str">
            <v xml:space="preserve"> </v>
          </cell>
          <cell r="M4132" t="str">
            <v xml:space="preserve"> </v>
          </cell>
          <cell r="N4132">
            <v>0</v>
          </cell>
          <cell r="O4132" t="str">
            <v xml:space="preserve"> </v>
          </cell>
          <cell r="P4132">
            <v>0</v>
          </cell>
          <cell r="Q4132">
            <v>0</v>
          </cell>
          <cell r="R4132" t="str">
            <v xml:space="preserve"> </v>
          </cell>
          <cell r="S4132" t="str">
            <v xml:space="preserve"> </v>
          </cell>
        </row>
        <row r="4133">
          <cell r="B4133">
            <v>442036</v>
          </cell>
          <cell r="C4133" t="str">
            <v>DSHPassThru Pymts CmrclMgdCar</v>
          </cell>
          <cell r="D4133" t="str">
            <v>DSHPassThr</v>
          </cell>
          <cell r="E4133">
            <v>367</v>
          </cell>
          <cell r="F4133" t="str">
            <v>A</v>
          </cell>
          <cell r="G4133" t="str">
            <v>R</v>
          </cell>
          <cell r="H4133" t="str">
            <v>N</v>
          </cell>
          <cell r="I4133" t="str">
            <v>NI</v>
          </cell>
          <cell r="J4133">
            <v>0</v>
          </cell>
          <cell r="K4133">
            <v>0</v>
          </cell>
          <cell r="L4133" t="str">
            <v xml:space="preserve"> </v>
          </cell>
          <cell r="M4133" t="str">
            <v xml:space="preserve"> </v>
          </cell>
          <cell r="N4133">
            <v>0</v>
          </cell>
          <cell r="O4133" t="str">
            <v xml:space="preserve"> </v>
          </cell>
          <cell r="P4133">
            <v>0</v>
          </cell>
          <cell r="Q4133">
            <v>0</v>
          </cell>
          <cell r="R4133" t="str">
            <v xml:space="preserve"> </v>
          </cell>
          <cell r="S4133" t="str">
            <v xml:space="preserve"> </v>
          </cell>
        </row>
        <row r="4134">
          <cell r="B4134">
            <v>442037</v>
          </cell>
          <cell r="C4134" t="str">
            <v>DSHPssThruPymtChrtyCarPndngApl</v>
          </cell>
          <cell r="D4134" t="str">
            <v>DSHPssThru</v>
          </cell>
          <cell r="E4134">
            <v>367</v>
          </cell>
          <cell r="F4134" t="str">
            <v>A</v>
          </cell>
          <cell r="G4134" t="str">
            <v>R</v>
          </cell>
          <cell r="H4134" t="str">
            <v>N</v>
          </cell>
          <cell r="I4134" t="str">
            <v>NI</v>
          </cell>
          <cell r="J4134">
            <v>0</v>
          </cell>
          <cell r="K4134">
            <v>0</v>
          </cell>
          <cell r="L4134" t="str">
            <v xml:space="preserve"> </v>
          </cell>
          <cell r="M4134" t="str">
            <v xml:space="preserve"> </v>
          </cell>
          <cell r="N4134">
            <v>0</v>
          </cell>
          <cell r="O4134" t="str">
            <v xml:space="preserve"> </v>
          </cell>
          <cell r="P4134">
            <v>0</v>
          </cell>
          <cell r="Q4134">
            <v>0</v>
          </cell>
          <cell r="R4134" t="str">
            <v xml:space="preserve"> </v>
          </cell>
          <cell r="S4134" t="str">
            <v xml:space="preserve"> </v>
          </cell>
        </row>
        <row r="4135">
          <cell r="B4135">
            <v>442040</v>
          </cell>
          <cell r="C4135" t="str">
            <v>DSHPassthru PaymentsSelfPay</v>
          </cell>
          <cell r="D4135" t="str">
            <v>DSH &amp; Pass</v>
          </cell>
          <cell r="E4135">
            <v>367</v>
          </cell>
          <cell r="F4135" t="str">
            <v>A</v>
          </cell>
          <cell r="G4135" t="str">
            <v>R</v>
          </cell>
          <cell r="H4135" t="str">
            <v>N</v>
          </cell>
          <cell r="I4135" t="str">
            <v>NI</v>
          </cell>
          <cell r="J4135">
            <v>0</v>
          </cell>
          <cell r="K4135">
            <v>0</v>
          </cell>
          <cell r="L4135" t="str">
            <v xml:space="preserve"> </v>
          </cell>
          <cell r="M4135" t="str">
            <v xml:space="preserve"> </v>
          </cell>
          <cell r="N4135">
            <v>0</v>
          </cell>
          <cell r="O4135" t="str">
            <v xml:space="preserve"> </v>
          </cell>
          <cell r="P4135">
            <v>0</v>
          </cell>
          <cell r="Q4135">
            <v>0</v>
          </cell>
          <cell r="R4135" t="str">
            <v xml:space="preserve"> </v>
          </cell>
          <cell r="S4135" t="str">
            <v xml:space="preserve"> </v>
          </cell>
        </row>
        <row r="4136">
          <cell r="B4136">
            <v>442041</v>
          </cell>
          <cell r="C4136" t="str">
            <v>DSHPassThru Pymts SlfPyScndry</v>
          </cell>
          <cell r="D4136" t="str">
            <v>DSHPassThr</v>
          </cell>
          <cell r="E4136">
            <v>367</v>
          </cell>
          <cell r="F4136" t="str">
            <v>A</v>
          </cell>
          <cell r="G4136" t="str">
            <v>R</v>
          </cell>
          <cell r="H4136" t="str">
            <v>N</v>
          </cell>
          <cell r="I4136" t="str">
            <v>NI</v>
          </cell>
          <cell r="J4136">
            <v>0</v>
          </cell>
          <cell r="K4136">
            <v>0</v>
          </cell>
          <cell r="L4136" t="str">
            <v xml:space="preserve"> </v>
          </cell>
          <cell r="M4136" t="str">
            <v xml:space="preserve"> </v>
          </cell>
          <cell r="N4136">
            <v>0</v>
          </cell>
          <cell r="O4136" t="str">
            <v xml:space="preserve"> </v>
          </cell>
          <cell r="P4136">
            <v>0</v>
          </cell>
          <cell r="Q4136">
            <v>0</v>
          </cell>
          <cell r="R4136" t="str">
            <v xml:space="preserve"> </v>
          </cell>
          <cell r="S4136" t="str">
            <v xml:space="preserve"> </v>
          </cell>
        </row>
        <row r="4137">
          <cell r="B4137">
            <v>442042</v>
          </cell>
          <cell r="C4137" t="str">
            <v>DSHPssThru Pymt CptnRskBsdPyr</v>
          </cell>
          <cell r="D4137" t="str">
            <v>DSHPssThru</v>
          </cell>
          <cell r="E4137">
            <v>367</v>
          </cell>
          <cell r="F4137" t="str">
            <v>A</v>
          </cell>
          <cell r="G4137" t="str">
            <v>R</v>
          </cell>
          <cell r="H4137" t="str">
            <v>N</v>
          </cell>
          <cell r="I4137" t="str">
            <v>NI</v>
          </cell>
          <cell r="J4137">
            <v>0</v>
          </cell>
          <cell r="K4137">
            <v>0</v>
          </cell>
          <cell r="L4137" t="str">
            <v xml:space="preserve"> </v>
          </cell>
          <cell r="M4137" t="str">
            <v xml:space="preserve"> </v>
          </cell>
          <cell r="N4137">
            <v>0</v>
          </cell>
          <cell r="O4137" t="str">
            <v xml:space="preserve"> </v>
          </cell>
          <cell r="P4137">
            <v>0</v>
          </cell>
          <cell r="Q4137">
            <v>0</v>
          </cell>
          <cell r="R4137" t="str">
            <v xml:space="preserve"> </v>
          </cell>
          <cell r="S4137" t="str">
            <v xml:space="preserve"> </v>
          </cell>
        </row>
        <row r="4138">
          <cell r="B4138">
            <v>442045</v>
          </cell>
          <cell r="C4138" t="str">
            <v>DSHPassthru PaymentsCharity</v>
          </cell>
          <cell r="D4138" t="str">
            <v>DSH &amp; Pass</v>
          </cell>
          <cell r="E4138">
            <v>367</v>
          </cell>
          <cell r="F4138" t="str">
            <v>A</v>
          </cell>
          <cell r="G4138" t="str">
            <v>R</v>
          </cell>
          <cell r="H4138" t="str">
            <v>N</v>
          </cell>
          <cell r="I4138" t="str">
            <v>NI</v>
          </cell>
          <cell r="J4138">
            <v>0</v>
          </cell>
          <cell r="K4138">
            <v>0</v>
          </cell>
          <cell r="L4138" t="str">
            <v xml:space="preserve"> </v>
          </cell>
          <cell r="M4138" t="str">
            <v xml:space="preserve"> </v>
          </cell>
          <cell r="N4138">
            <v>0</v>
          </cell>
          <cell r="O4138" t="str">
            <v xml:space="preserve"> </v>
          </cell>
          <cell r="P4138">
            <v>0</v>
          </cell>
          <cell r="Q4138">
            <v>0</v>
          </cell>
          <cell r="R4138" t="str">
            <v xml:space="preserve"> </v>
          </cell>
          <cell r="S4138" t="str">
            <v xml:space="preserve"> </v>
          </cell>
        </row>
        <row r="4139">
          <cell r="B4139">
            <v>442050</v>
          </cell>
          <cell r="C4139" t="str">
            <v>DSHPassthru PaymentsOther</v>
          </cell>
          <cell r="D4139" t="str">
            <v>DSH &amp; Pass</v>
          </cell>
          <cell r="E4139">
            <v>367</v>
          </cell>
          <cell r="F4139" t="str">
            <v>A</v>
          </cell>
          <cell r="G4139" t="str">
            <v>R</v>
          </cell>
          <cell r="H4139" t="str">
            <v>N</v>
          </cell>
          <cell r="I4139" t="str">
            <v>NI</v>
          </cell>
          <cell r="J4139">
            <v>0</v>
          </cell>
          <cell r="K4139">
            <v>0</v>
          </cell>
          <cell r="L4139" t="str">
            <v xml:space="preserve"> </v>
          </cell>
          <cell r="M4139" t="str">
            <v xml:space="preserve"> </v>
          </cell>
          <cell r="N4139">
            <v>0</v>
          </cell>
          <cell r="O4139" t="str">
            <v xml:space="preserve"> </v>
          </cell>
          <cell r="P4139">
            <v>0</v>
          </cell>
          <cell r="Q4139">
            <v>0</v>
          </cell>
          <cell r="R4139" t="str">
            <v xml:space="preserve"> </v>
          </cell>
          <cell r="S4139" t="str">
            <v xml:space="preserve"> </v>
          </cell>
        </row>
        <row r="4140">
          <cell r="B4140">
            <v>442055</v>
          </cell>
          <cell r="C4140" t="str">
            <v>DSHPassthruPaytsOthrNonHospBil</v>
          </cell>
          <cell r="D4140" t="str">
            <v>DSHPassthr</v>
          </cell>
          <cell r="E4140">
            <v>367</v>
          </cell>
          <cell r="F4140" t="str">
            <v>A</v>
          </cell>
          <cell r="G4140" t="str">
            <v>R</v>
          </cell>
          <cell r="H4140" t="str">
            <v>N</v>
          </cell>
          <cell r="I4140" t="str">
            <v>NI</v>
          </cell>
          <cell r="J4140">
            <v>0</v>
          </cell>
          <cell r="K4140">
            <v>0</v>
          </cell>
          <cell r="L4140" t="str">
            <v xml:space="preserve"> </v>
          </cell>
          <cell r="M4140" t="str">
            <v xml:space="preserve"> </v>
          </cell>
          <cell r="N4140">
            <v>0</v>
          </cell>
          <cell r="O4140" t="str">
            <v xml:space="preserve"> </v>
          </cell>
          <cell r="P4140">
            <v>0</v>
          </cell>
          <cell r="Q4140">
            <v>0</v>
          </cell>
          <cell r="R4140" t="str">
            <v xml:space="preserve"> </v>
          </cell>
          <cell r="S4140" t="str">
            <v xml:space="preserve"> </v>
          </cell>
        </row>
        <row r="4141">
          <cell r="B4141">
            <v>442060</v>
          </cell>
          <cell r="C4141" t="str">
            <v>DSHPassThru Payments DmstcClms</v>
          </cell>
          <cell r="D4141" t="str">
            <v>DSHPassThr</v>
          </cell>
          <cell r="E4141">
            <v>367</v>
          </cell>
          <cell r="F4141" t="str">
            <v>A</v>
          </cell>
          <cell r="G4141" t="str">
            <v>R</v>
          </cell>
          <cell r="H4141" t="str">
            <v>N</v>
          </cell>
          <cell r="I4141" t="str">
            <v>NI</v>
          </cell>
          <cell r="J4141">
            <v>0</v>
          </cell>
          <cell r="K4141">
            <v>0</v>
          </cell>
          <cell r="L4141" t="str">
            <v xml:space="preserve"> </v>
          </cell>
          <cell r="M4141" t="str">
            <v xml:space="preserve"> </v>
          </cell>
          <cell r="N4141">
            <v>0</v>
          </cell>
          <cell r="O4141" t="str">
            <v xml:space="preserve"> </v>
          </cell>
          <cell r="P4141">
            <v>0</v>
          </cell>
          <cell r="Q4141">
            <v>0</v>
          </cell>
          <cell r="R4141" t="str">
            <v xml:space="preserve"> </v>
          </cell>
          <cell r="S4141" t="str">
            <v xml:space="preserve"> </v>
          </cell>
        </row>
        <row r="4142">
          <cell r="B4142">
            <v>443000</v>
          </cell>
          <cell r="C4142" t="str">
            <v>IPContrualOtherAdjRACMcareTrad</v>
          </cell>
          <cell r="D4142" t="str">
            <v>IPContrual</v>
          </cell>
          <cell r="E4142">
            <v>367</v>
          </cell>
          <cell r="F4142" t="str">
            <v>A</v>
          </cell>
          <cell r="G4142" t="str">
            <v>R</v>
          </cell>
          <cell r="H4142" t="str">
            <v>N</v>
          </cell>
          <cell r="I4142" t="str">
            <v>NI</v>
          </cell>
          <cell r="J4142">
            <v>0</v>
          </cell>
          <cell r="K4142">
            <v>0</v>
          </cell>
          <cell r="L4142" t="str">
            <v xml:space="preserve"> </v>
          </cell>
          <cell r="M4142" t="str">
            <v xml:space="preserve"> </v>
          </cell>
          <cell r="N4142">
            <v>0</v>
          </cell>
          <cell r="O4142" t="str">
            <v xml:space="preserve"> </v>
          </cell>
          <cell r="P4142">
            <v>0</v>
          </cell>
          <cell r="Q4142">
            <v>0</v>
          </cell>
          <cell r="R4142" t="str">
            <v xml:space="preserve"> </v>
          </cell>
          <cell r="S4142" t="str">
            <v xml:space="preserve"> </v>
          </cell>
        </row>
        <row r="4143">
          <cell r="B4143">
            <v>443005</v>
          </cell>
          <cell r="C4143" t="str">
            <v>IPCntrctlOthrAdjRACMCreMdgCare</v>
          </cell>
          <cell r="D4143" t="str">
            <v>IPCntrctlO</v>
          </cell>
          <cell r="E4143">
            <v>367</v>
          </cell>
          <cell r="F4143" t="str">
            <v>A</v>
          </cell>
          <cell r="G4143" t="str">
            <v>R</v>
          </cell>
          <cell r="H4143" t="str">
            <v>N</v>
          </cell>
          <cell r="I4143" t="str">
            <v>NI</v>
          </cell>
          <cell r="J4143">
            <v>0</v>
          </cell>
          <cell r="K4143">
            <v>0</v>
          </cell>
          <cell r="L4143" t="str">
            <v xml:space="preserve"> </v>
          </cell>
          <cell r="M4143" t="str">
            <v xml:space="preserve"> </v>
          </cell>
          <cell r="N4143">
            <v>0</v>
          </cell>
          <cell r="O4143" t="str">
            <v xml:space="preserve"> </v>
          </cell>
          <cell r="P4143">
            <v>0</v>
          </cell>
          <cell r="Q4143">
            <v>0</v>
          </cell>
          <cell r="R4143" t="str">
            <v xml:space="preserve"> </v>
          </cell>
          <cell r="S4143" t="str">
            <v xml:space="preserve"> </v>
          </cell>
        </row>
        <row r="4144">
          <cell r="B4144">
            <v>443010</v>
          </cell>
          <cell r="C4144" t="str">
            <v>IP ContOthAdj Mcaid Trad</v>
          </cell>
          <cell r="D4144" t="str">
            <v>ICAdjMcaid</v>
          </cell>
          <cell r="E4144">
            <v>367</v>
          </cell>
          <cell r="F4144" t="str">
            <v>A</v>
          </cell>
          <cell r="G4144" t="str">
            <v>R</v>
          </cell>
          <cell r="H4144" t="str">
            <v>N</v>
          </cell>
          <cell r="I4144" t="str">
            <v>NI</v>
          </cell>
          <cell r="J4144">
            <v>0</v>
          </cell>
          <cell r="K4144">
            <v>0</v>
          </cell>
          <cell r="L4144" t="str">
            <v xml:space="preserve"> </v>
          </cell>
          <cell r="M4144" t="str">
            <v xml:space="preserve"> </v>
          </cell>
          <cell r="N4144">
            <v>0</v>
          </cell>
          <cell r="O4144" t="str">
            <v xml:space="preserve"> </v>
          </cell>
          <cell r="P4144">
            <v>0</v>
          </cell>
          <cell r="Q4144">
            <v>0</v>
          </cell>
          <cell r="R4144" t="str">
            <v xml:space="preserve"> </v>
          </cell>
          <cell r="S4144" t="str">
            <v xml:space="preserve"> </v>
          </cell>
        </row>
        <row r="4145">
          <cell r="B4145">
            <v>443015</v>
          </cell>
          <cell r="C4145" t="str">
            <v>IP ContOthAdj Mcaid Mgd Care</v>
          </cell>
          <cell r="D4145" t="str">
            <v>ICAdjMcMC</v>
          </cell>
          <cell r="E4145">
            <v>367</v>
          </cell>
          <cell r="F4145" t="str">
            <v>A</v>
          </cell>
          <cell r="G4145" t="str">
            <v>R</v>
          </cell>
          <cell r="H4145" t="str">
            <v>N</v>
          </cell>
          <cell r="I4145" t="str">
            <v>NI</v>
          </cell>
          <cell r="J4145">
            <v>0</v>
          </cell>
          <cell r="K4145">
            <v>0</v>
          </cell>
          <cell r="L4145" t="str">
            <v xml:space="preserve"> </v>
          </cell>
          <cell r="M4145" t="str">
            <v xml:space="preserve"> </v>
          </cell>
          <cell r="N4145">
            <v>0</v>
          </cell>
          <cell r="O4145" t="str">
            <v xml:space="preserve"> </v>
          </cell>
          <cell r="P4145">
            <v>0</v>
          </cell>
          <cell r="Q4145">
            <v>0</v>
          </cell>
          <cell r="R4145" t="str">
            <v xml:space="preserve"> </v>
          </cell>
          <cell r="S4145" t="str">
            <v xml:space="preserve"> </v>
          </cell>
        </row>
        <row r="4146">
          <cell r="B4146">
            <v>443016</v>
          </cell>
          <cell r="C4146" t="str">
            <v>IP ContOthAdj Mcaid Pending</v>
          </cell>
          <cell r="D4146" t="str">
            <v>ICAdjMdPn</v>
          </cell>
          <cell r="E4146">
            <v>367</v>
          </cell>
          <cell r="F4146" t="str">
            <v>A</v>
          </cell>
          <cell r="G4146" t="str">
            <v>R</v>
          </cell>
          <cell r="H4146" t="str">
            <v>N</v>
          </cell>
          <cell r="I4146" t="str">
            <v>NI</v>
          </cell>
          <cell r="J4146">
            <v>0</v>
          </cell>
          <cell r="K4146">
            <v>0</v>
          </cell>
          <cell r="L4146" t="str">
            <v xml:space="preserve"> </v>
          </cell>
          <cell r="M4146" t="str">
            <v xml:space="preserve"> </v>
          </cell>
          <cell r="N4146">
            <v>0</v>
          </cell>
          <cell r="O4146" t="str">
            <v xml:space="preserve"> </v>
          </cell>
          <cell r="P4146">
            <v>0</v>
          </cell>
          <cell r="Q4146">
            <v>0</v>
          </cell>
          <cell r="R4146" t="str">
            <v xml:space="preserve"> </v>
          </cell>
          <cell r="S4146" t="str">
            <v xml:space="preserve"> </v>
          </cell>
        </row>
        <row r="4147">
          <cell r="B4147">
            <v>443020</v>
          </cell>
          <cell r="C4147" t="str">
            <v>IP ContOthAdj HMO PPO</v>
          </cell>
          <cell r="D4147" t="str">
            <v>ICAdjHMO</v>
          </cell>
          <cell r="E4147">
            <v>367</v>
          </cell>
          <cell r="F4147" t="str">
            <v>A</v>
          </cell>
          <cell r="G4147" t="str">
            <v>R</v>
          </cell>
          <cell r="H4147" t="str">
            <v>N</v>
          </cell>
          <cell r="I4147" t="str">
            <v>NI</v>
          </cell>
          <cell r="J4147">
            <v>0</v>
          </cell>
          <cell r="K4147">
            <v>0</v>
          </cell>
          <cell r="L4147" t="str">
            <v xml:space="preserve"> </v>
          </cell>
          <cell r="M4147" t="str">
            <v xml:space="preserve"> </v>
          </cell>
          <cell r="N4147">
            <v>0</v>
          </cell>
          <cell r="O4147" t="str">
            <v xml:space="preserve"> </v>
          </cell>
          <cell r="P4147">
            <v>0</v>
          </cell>
          <cell r="Q4147">
            <v>0</v>
          </cell>
          <cell r="R4147" t="str">
            <v xml:space="preserve"> </v>
          </cell>
          <cell r="S4147" t="str">
            <v xml:space="preserve"> </v>
          </cell>
        </row>
        <row r="4148">
          <cell r="B4148">
            <v>443025</v>
          </cell>
          <cell r="C4148" t="str">
            <v>IP ContOthAdj BC Trad</v>
          </cell>
          <cell r="D4148" t="str">
            <v>ICAdjBC</v>
          </cell>
          <cell r="E4148">
            <v>367</v>
          </cell>
          <cell r="F4148" t="str">
            <v>A</v>
          </cell>
          <cell r="G4148" t="str">
            <v>R</v>
          </cell>
          <cell r="H4148" t="str">
            <v>N</v>
          </cell>
          <cell r="I4148" t="str">
            <v>NI</v>
          </cell>
          <cell r="J4148">
            <v>0</v>
          </cell>
          <cell r="K4148">
            <v>0</v>
          </cell>
          <cell r="L4148" t="str">
            <v xml:space="preserve"> </v>
          </cell>
          <cell r="M4148" t="str">
            <v xml:space="preserve"> </v>
          </cell>
          <cell r="N4148">
            <v>0</v>
          </cell>
          <cell r="O4148" t="str">
            <v xml:space="preserve"> </v>
          </cell>
          <cell r="P4148">
            <v>0</v>
          </cell>
          <cell r="Q4148">
            <v>0</v>
          </cell>
          <cell r="R4148" t="str">
            <v xml:space="preserve"> </v>
          </cell>
          <cell r="S4148" t="str">
            <v xml:space="preserve"> </v>
          </cell>
        </row>
        <row r="4149">
          <cell r="B4149">
            <v>443030</v>
          </cell>
          <cell r="C4149" t="str">
            <v>IP ContOthAdj BC HMO</v>
          </cell>
          <cell r="D4149" t="str">
            <v>ICAdjBCHMO</v>
          </cell>
          <cell r="E4149">
            <v>367</v>
          </cell>
          <cell r="F4149" t="str">
            <v>A</v>
          </cell>
          <cell r="G4149" t="str">
            <v>R</v>
          </cell>
          <cell r="H4149" t="str">
            <v>N</v>
          </cell>
          <cell r="I4149" t="str">
            <v>NI</v>
          </cell>
          <cell r="J4149">
            <v>0</v>
          </cell>
          <cell r="K4149">
            <v>0</v>
          </cell>
          <cell r="L4149" t="str">
            <v xml:space="preserve"> </v>
          </cell>
          <cell r="M4149" t="str">
            <v xml:space="preserve"> </v>
          </cell>
          <cell r="N4149">
            <v>0</v>
          </cell>
          <cell r="O4149" t="str">
            <v xml:space="preserve"> </v>
          </cell>
          <cell r="P4149">
            <v>0</v>
          </cell>
          <cell r="Q4149">
            <v>0</v>
          </cell>
          <cell r="R4149" t="str">
            <v xml:space="preserve"> </v>
          </cell>
          <cell r="S4149" t="str">
            <v xml:space="preserve"> </v>
          </cell>
        </row>
        <row r="4150">
          <cell r="B4150">
            <v>443031</v>
          </cell>
          <cell r="C4150" t="str">
            <v>IP ContOthAdj BC PPO</v>
          </cell>
          <cell r="D4150" t="str">
            <v>ICAdjBCPPO</v>
          </cell>
          <cell r="E4150">
            <v>367</v>
          </cell>
          <cell r="F4150" t="str">
            <v>A</v>
          </cell>
          <cell r="G4150" t="str">
            <v>R</v>
          </cell>
          <cell r="H4150" t="str">
            <v>N</v>
          </cell>
          <cell r="I4150" t="str">
            <v>NI</v>
          </cell>
          <cell r="J4150">
            <v>0</v>
          </cell>
          <cell r="K4150">
            <v>0</v>
          </cell>
          <cell r="L4150" t="str">
            <v xml:space="preserve"> </v>
          </cell>
          <cell r="M4150" t="str">
            <v xml:space="preserve"> </v>
          </cell>
          <cell r="N4150">
            <v>0</v>
          </cell>
          <cell r="O4150" t="str">
            <v xml:space="preserve"> </v>
          </cell>
          <cell r="P4150">
            <v>0</v>
          </cell>
          <cell r="Q4150">
            <v>0</v>
          </cell>
          <cell r="R4150" t="str">
            <v xml:space="preserve"> </v>
          </cell>
          <cell r="S4150" t="str">
            <v xml:space="preserve"> </v>
          </cell>
        </row>
        <row r="4151">
          <cell r="B4151">
            <v>443035</v>
          </cell>
          <cell r="C4151" t="str">
            <v>IP ContOthAdj Comm</v>
          </cell>
          <cell r="D4151" t="str">
            <v>ICAdjComm</v>
          </cell>
          <cell r="E4151">
            <v>367</v>
          </cell>
          <cell r="F4151" t="str">
            <v>A</v>
          </cell>
          <cell r="G4151" t="str">
            <v>R</v>
          </cell>
          <cell r="H4151" t="str">
            <v>N</v>
          </cell>
          <cell r="I4151" t="str">
            <v>NI</v>
          </cell>
          <cell r="J4151">
            <v>0</v>
          </cell>
          <cell r="K4151">
            <v>0</v>
          </cell>
          <cell r="L4151" t="str">
            <v xml:space="preserve"> </v>
          </cell>
          <cell r="M4151" t="str">
            <v xml:space="preserve"> </v>
          </cell>
          <cell r="N4151">
            <v>0</v>
          </cell>
          <cell r="O4151" t="str">
            <v xml:space="preserve"> </v>
          </cell>
          <cell r="P4151">
            <v>0</v>
          </cell>
          <cell r="Q4151">
            <v>0</v>
          </cell>
          <cell r="R4151" t="str">
            <v xml:space="preserve"> </v>
          </cell>
          <cell r="S4151" t="str">
            <v xml:space="preserve"> </v>
          </cell>
        </row>
        <row r="4152">
          <cell r="B4152">
            <v>443036</v>
          </cell>
          <cell r="C4152" t="str">
            <v>IP ContOthAdj Comm Mgd Care</v>
          </cell>
          <cell r="D4152" t="str">
            <v>ICAdjCMC</v>
          </cell>
          <cell r="E4152">
            <v>367</v>
          </cell>
          <cell r="F4152" t="str">
            <v>A</v>
          </cell>
          <cell r="G4152" t="str">
            <v>R</v>
          </cell>
          <cell r="H4152" t="str">
            <v>N</v>
          </cell>
          <cell r="I4152" t="str">
            <v>NI</v>
          </cell>
          <cell r="J4152">
            <v>0</v>
          </cell>
          <cell r="K4152">
            <v>0</v>
          </cell>
          <cell r="L4152" t="str">
            <v xml:space="preserve"> </v>
          </cell>
          <cell r="M4152" t="str">
            <v xml:space="preserve"> </v>
          </cell>
          <cell r="N4152">
            <v>0</v>
          </cell>
          <cell r="O4152" t="str">
            <v xml:space="preserve"> </v>
          </cell>
          <cell r="P4152">
            <v>0</v>
          </cell>
          <cell r="Q4152">
            <v>0</v>
          </cell>
          <cell r="R4152" t="str">
            <v xml:space="preserve"> </v>
          </cell>
          <cell r="S4152" t="str">
            <v xml:space="preserve"> </v>
          </cell>
        </row>
        <row r="4153">
          <cell r="B4153">
            <v>443037</v>
          </cell>
          <cell r="C4153" t="str">
            <v>IP ContOthAdj Charity Pend</v>
          </cell>
          <cell r="D4153" t="str">
            <v>ICAdjChPnd</v>
          </cell>
          <cell r="E4153">
            <v>367</v>
          </cell>
          <cell r="F4153" t="str">
            <v>A</v>
          </cell>
          <cell r="G4153" t="str">
            <v>R</v>
          </cell>
          <cell r="H4153" t="str">
            <v>N</v>
          </cell>
          <cell r="I4153" t="str">
            <v>NI</v>
          </cell>
          <cell r="J4153">
            <v>0</v>
          </cell>
          <cell r="K4153">
            <v>0</v>
          </cell>
          <cell r="L4153" t="str">
            <v xml:space="preserve"> </v>
          </cell>
          <cell r="M4153" t="str">
            <v xml:space="preserve"> </v>
          </cell>
          <cell r="N4153">
            <v>0</v>
          </cell>
          <cell r="O4153" t="str">
            <v xml:space="preserve"> </v>
          </cell>
          <cell r="P4153">
            <v>0</v>
          </cell>
          <cell r="Q4153">
            <v>0</v>
          </cell>
          <cell r="R4153" t="str">
            <v xml:space="preserve"> </v>
          </cell>
          <cell r="S4153" t="str">
            <v xml:space="preserve"> </v>
          </cell>
        </row>
        <row r="4154">
          <cell r="B4154">
            <v>443040</v>
          </cell>
          <cell r="C4154" t="str">
            <v>IP ContOthAdj Self Pay Primary</v>
          </cell>
          <cell r="D4154" t="str">
            <v>ICAdjSPPri</v>
          </cell>
          <cell r="E4154">
            <v>367</v>
          </cell>
          <cell r="F4154" t="str">
            <v>A</v>
          </cell>
          <cell r="G4154" t="str">
            <v>R</v>
          </cell>
          <cell r="H4154" t="str">
            <v>N</v>
          </cell>
          <cell r="I4154" t="str">
            <v>NI</v>
          </cell>
          <cell r="J4154">
            <v>0</v>
          </cell>
          <cell r="K4154">
            <v>0</v>
          </cell>
          <cell r="L4154" t="str">
            <v xml:space="preserve"> </v>
          </cell>
          <cell r="M4154" t="str">
            <v xml:space="preserve"> </v>
          </cell>
          <cell r="N4154">
            <v>0</v>
          </cell>
          <cell r="O4154" t="str">
            <v xml:space="preserve"> </v>
          </cell>
          <cell r="P4154">
            <v>0</v>
          </cell>
          <cell r="Q4154">
            <v>0</v>
          </cell>
          <cell r="R4154" t="str">
            <v xml:space="preserve"> </v>
          </cell>
          <cell r="S4154" t="str">
            <v xml:space="preserve"> </v>
          </cell>
        </row>
        <row r="4155">
          <cell r="B4155">
            <v>443041</v>
          </cell>
          <cell r="C4155" t="str">
            <v>IP ContOthAdj Self Pay Sec</v>
          </cell>
          <cell r="D4155" t="str">
            <v>ICAdjSPSec</v>
          </cell>
          <cell r="E4155">
            <v>367</v>
          </cell>
          <cell r="F4155" t="str">
            <v>A</v>
          </cell>
          <cell r="G4155" t="str">
            <v>R</v>
          </cell>
          <cell r="H4155" t="str">
            <v>N</v>
          </cell>
          <cell r="I4155" t="str">
            <v>NI</v>
          </cell>
          <cell r="J4155">
            <v>0</v>
          </cell>
          <cell r="K4155">
            <v>0</v>
          </cell>
          <cell r="L4155" t="str">
            <v xml:space="preserve"> </v>
          </cell>
          <cell r="M4155" t="str">
            <v xml:space="preserve"> </v>
          </cell>
          <cell r="N4155">
            <v>0</v>
          </cell>
          <cell r="O4155" t="str">
            <v xml:space="preserve"> </v>
          </cell>
          <cell r="P4155">
            <v>0</v>
          </cell>
          <cell r="Q4155">
            <v>0</v>
          </cell>
          <cell r="R4155" t="str">
            <v xml:space="preserve"> </v>
          </cell>
          <cell r="S4155" t="str">
            <v xml:space="preserve"> </v>
          </cell>
        </row>
        <row r="4156">
          <cell r="B4156">
            <v>443042</v>
          </cell>
          <cell r="C4156" t="str">
            <v>IP ContOthAdj Capitation Risk</v>
          </cell>
          <cell r="D4156" t="str">
            <v>ICAdjCap</v>
          </cell>
          <cell r="E4156">
            <v>367</v>
          </cell>
          <cell r="F4156" t="str">
            <v>A</v>
          </cell>
          <cell r="G4156" t="str">
            <v>R</v>
          </cell>
          <cell r="H4156" t="str">
            <v>N</v>
          </cell>
          <cell r="I4156" t="str">
            <v>NI</v>
          </cell>
          <cell r="J4156">
            <v>0</v>
          </cell>
          <cell r="K4156">
            <v>0</v>
          </cell>
          <cell r="L4156" t="str">
            <v xml:space="preserve"> </v>
          </cell>
          <cell r="M4156" t="str">
            <v xml:space="preserve"> </v>
          </cell>
          <cell r="N4156">
            <v>0</v>
          </cell>
          <cell r="O4156" t="str">
            <v xml:space="preserve"> </v>
          </cell>
          <cell r="P4156">
            <v>0</v>
          </cell>
          <cell r="Q4156">
            <v>0</v>
          </cell>
          <cell r="R4156" t="str">
            <v xml:space="preserve"> </v>
          </cell>
          <cell r="S4156" t="str">
            <v xml:space="preserve"> </v>
          </cell>
        </row>
        <row r="4157">
          <cell r="B4157">
            <v>443045</v>
          </cell>
          <cell r="C4157" t="str">
            <v>IP ContOthAdj Charity</v>
          </cell>
          <cell r="D4157" t="str">
            <v>ICAdjChrty</v>
          </cell>
          <cell r="E4157">
            <v>367</v>
          </cell>
          <cell r="F4157" t="str">
            <v>A</v>
          </cell>
          <cell r="G4157" t="str">
            <v>R</v>
          </cell>
          <cell r="H4157" t="str">
            <v>N</v>
          </cell>
          <cell r="I4157" t="str">
            <v>NI</v>
          </cell>
          <cell r="J4157">
            <v>0</v>
          </cell>
          <cell r="K4157">
            <v>0</v>
          </cell>
          <cell r="L4157" t="str">
            <v xml:space="preserve"> </v>
          </cell>
          <cell r="M4157" t="str">
            <v xml:space="preserve"> </v>
          </cell>
          <cell r="N4157">
            <v>0</v>
          </cell>
          <cell r="O4157" t="str">
            <v xml:space="preserve"> </v>
          </cell>
          <cell r="P4157">
            <v>0</v>
          </cell>
          <cell r="Q4157">
            <v>0</v>
          </cell>
          <cell r="R4157" t="str">
            <v xml:space="preserve"> </v>
          </cell>
          <cell r="S4157" t="str">
            <v xml:space="preserve"> </v>
          </cell>
        </row>
        <row r="4158">
          <cell r="B4158">
            <v>443050</v>
          </cell>
          <cell r="C4158" t="str">
            <v>IP ContOthAdj Other</v>
          </cell>
          <cell r="D4158" t="str">
            <v>ICAdjOth</v>
          </cell>
          <cell r="E4158">
            <v>367</v>
          </cell>
          <cell r="F4158" t="str">
            <v>A</v>
          </cell>
          <cell r="G4158" t="str">
            <v>R</v>
          </cell>
          <cell r="H4158" t="str">
            <v>N</v>
          </cell>
          <cell r="I4158" t="str">
            <v>NI</v>
          </cell>
          <cell r="J4158">
            <v>0</v>
          </cell>
          <cell r="K4158">
            <v>0</v>
          </cell>
          <cell r="L4158" t="str">
            <v xml:space="preserve"> </v>
          </cell>
          <cell r="M4158" t="str">
            <v xml:space="preserve"> </v>
          </cell>
          <cell r="N4158">
            <v>0</v>
          </cell>
          <cell r="O4158" t="str">
            <v xml:space="preserve"> </v>
          </cell>
          <cell r="P4158">
            <v>0</v>
          </cell>
          <cell r="Q4158">
            <v>0</v>
          </cell>
          <cell r="R4158" t="str">
            <v xml:space="preserve"> </v>
          </cell>
          <cell r="S4158" t="str">
            <v xml:space="preserve"> </v>
          </cell>
        </row>
        <row r="4159">
          <cell r="B4159">
            <v>443055</v>
          </cell>
          <cell r="C4159" t="str">
            <v>IP ContOthAdj Other NH Billing</v>
          </cell>
          <cell r="D4159" t="str">
            <v>ICAdjNHBl</v>
          </cell>
          <cell r="E4159">
            <v>367</v>
          </cell>
          <cell r="F4159" t="str">
            <v>A</v>
          </cell>
          <cell r="G4159" t="str">
            <v>R</v>
          </cell>
          <cell r="H4159" t="str">
            <v>N</v>
          </cell>
          <cell r="I4159" t="str">
            <v>NI</v>
          </cell>
          <cell r="J4159">
            <v>0</v>
          </cell>
          <cell r="K4159">
            <v>0</v>
          </cell>
          <cell r="L4159" t="str">
            <v xml:space="preserve"> </v>
          </cell>
          <cell r="M4159" t="str">
            <v xml:space="preserve"> </v>
          </cell>
          <cell r="N4159">
            <v>0</v>
          </cell>
          <cell r="O4159" t="str">
            <v xml:space="preserve"> </v>
          </cell>
          <cell r="P4159">
            <v>0</v>
          </cell>
          <cell r="Q4159">
            <v>0</v>
          </cell>
          <cell r="R4159" t="str">
            <v xml:space="preserve"> </v>
          </cell>
          <cell r="S4159" t="str">
            <v xml:space="preserve"> </v>
          </cell>
        </row>
        <row r="4160">
          <cell r="B4160">
            <v>443060</v>
          </cell>
          <cell r="C4160" t="str">
            <v>IP ContOthAdj Domestic Claims</v>
          </cell>
          <cell r="D4160" t="str">
            <v>ICAdjDom</v>
          </cell>
          <cell r="E4160">
            <v>367</v>
          </cell>
          <cell r="F4160" t="str">
            <v>A</v>
          </cell>
          <cell r="G4160" t="str">
            <v>R</v>
          </cell>
          <cell r="H4160" t="str">
            <v>N</v>
          </cell>
          <cell r="I4160" t="str">
            <v>NI</v>
          </cell>
          <cell r="J4160">
            <v>0</v>
          </cell>
          <cell r="K4160">
            <v>0</v>
          </cell>
          <cell r="L4160" t="str">
            <v xml:space="preserve"> </v>
          </cell>
          <cell r="M4160" t="str">
            <v xml:space="preserve"> </v>
          </cell>
          <cell r="N4160">
            <v>0</v>
          </cell>
          <cell r="O4160" t="str">
            <v xml:space="preserve"> </v>
          </cell>
          <cell r="P4160">
            <v>0</v>
          </cell>
          <cell r="Q4160">
            <v>0</v>
          </cell>
          <cell r="R4160" t="str">
            <v xml:space="preserve"> </v>
          </cell>
          <cell r="S4160" t="str">
            <v xml:space="preserve"> </v>
          </cell>
        </row>
        <row r="4161">
          <cell r="B4161">
            <v>444000</v>
          </cell>
          <cell r="C4161" t="str">
            <v>OPContrualOtherAdjRACMcareTrad</v>
          </cell>
          <cell r="D4161" t="str">
            <v>OPContrual</v>
          </cell>
          <cell r="E4161">
            <v>367</v>
          </cell>
          <cell r="F4161" t="str">
            <v>A</v>
          </cell>
          <cell r="G4161" t="str">
            <v>R</v>
          </cell>
          <cell r="H4161" t="str">
            <v>N</v>
          </cell>
          <cell r="I4161" t="str">
            <v>NI</v>
          </cell>
          <cell r="J4161">
            <v>0</v>
          </cell>
          <cell r="K4161">
            <v>0</v>
          </cell>
          <cell r="L4161" t="str">
            <v xml:space="preserve"> </v>
          </cell>
          <cell r="M4161" t="str">
            <v xml:space="preserve"> </v>
          </cell>
          <cell r="N4161">
            <v>0</v>
          </cell>
          <cell r="O4161" t="str">
            <v xml:space="preserve"> </v>
          </cell>
          <cell r="P4161">
            <v>0</v>
          </cell>
          <cell r="Q4161">
            <v>0</v>
          </cell>
          <cell r="R4161" t="str">
            <v xml:space="preserve"> </v>
          </cell>
          <cell r="S4161" t="str">
            <v xml:space="preserve"> </v>
          </cell>
        </row>
        <row r="4162">
          <cell r="B4162">
            <v>444005</v>
          </cell>
          <cell r="C4162" t="str">
            <v>OPCntrctlOthrAdjRACMCreMdgCare</v>
          </cell>
          <cell r="D4162" t="str">
            <v>OPCntrctlO</v>
          </cell>
          <cell r="E4162">
            <v>367</v>
          </cell>
          <cell r="F4162" t="str">
            <v>A</v>
          </cell>
          <cell r="G4162" t="str">
            <v>R</v>
          </cell>
          <cell r="H4162" t="str">
            <v>N</v>
          </cell>
          <cell r="I4162" t="str">
            <v>NI</v>
          </cell>
          <cell r="J4162">
            <v>0</v>
          </cell>
          <cell r="K4162">
            <v>0</v>
          </cell>
          <cell r="L4162" t="str">
            <v xml:space="preserve"> </v>
          </cell>
          <cell r="M4162" t="str">
            <v xml:space="preserve"> </v>
          </cell>
          <cell r="N4162">
            <v>0</v>
          </cell>
          <cell r="O4162" t="str">
            <v xml:space="preserve"> </v>
          </cell>
          <cell r="P4162">
            <v>0</v>
          </cell>
          <cell r="Q4162">
            <v>0</v>
          </cell>
          <cell r="R4162" t="str">
            <v xml:space="preserve"> </v>
          </cell>
          <cell r="S4162" t="str">
            <v xml:space="preserve"> </v>
          </cell>
        </row>
        <row r="4163">
          <cell r="B4163">
            <v>444010</v>
          </cell>
          <cell r="C4163" t="str">
            <v>OP ContOthAdj Mcaid Trad</v>
          </cell>
          <cell r="D4163" t="str">
            <v>OCAdjMcaid</v>
          </cell>
          <cell r="E4163">
            <v>367</v>
          </cell>
          <cell r="F4163" t="str">
            <v>A</v>
          </cell>
          <cell r="G4163" t="str">
            <v>R</v>
          </cell>
          <cell r="H4163" t="str">
            <v>N</v>
          </cell>
          <cell r="I4163" t="str">
            <v>NI</v>
          </cell>
          <cell r="J4163">
            <v>0</v>
          </cell>
          <cell r="K4163">
            <v>0</v>
          </cell>
          <cell r="L4163" t="str">
            <v xml:space="preserve"> </v>
          </cell>
          <cell r="M4163" t="str">
            <v xml:space="preserve"> </v>
          </cell>
          <cell r="N4163">
            <v>0</v>
          </cell>
          <cell r="O4163" t="str">
            <v xml:space="preserve"> </v>
          </cell>
          <cell r="P4163">
            <v>0</v>
          </cell>
          <cell r="Q4163">
            <v>0</v>
          </cell>
          <cell r="R4163" t="str">
            <v xml:space="preserve"> </v>
          </cell>
          <cell r="S4163" t="str">
            <v xml:space="preserve"> </v>
          </cell>
        </row>
        <row r="4164">
          <cell r="B4164">
            <v>444015</v>
          </cell>
          <cell r="C4164" t="str">
            <v>OP ContOthAdj Mcaid Mngd Care</v>
          </cell>
          <cell r="D4164" t="str">
            <v>OCAdjMdMC</v>
          </cell>
          <cell r="E4164">
            <v>367</v>
          </cell>
          <cell r="F4164" t="str">
            <v>A</v>
          </cell>
          <cell r="G4164" t="str">
            <v>R</v>
          </cell>
          <cell r="H4164" t="str">
            <v>N</v>
          </cell>
          <cell r="I4164" t="str">
            <v>NI</v>
          </cell>
          <cell r="J4164">
            <v>0</v>
          </cell>
          <cell r="K4164">
            <v>0</v>
          </cell>
          <cell r="L4164" t="str">
            <v xml:space="preserve"> </v>
          </cell>
          <cell r="M4164" t="str">
            <v xml:space="preserve"> </v>
          </cell>
          <cell r="N4164">
            <v>0</v>
          </cell>
          <cell r="O4164" t="str">
            <v xml:space="preserve"> </v>
          </cell>
          <cell r="P4164">
            <v>0</v>
          </cell>
          <cell r="Q4164">
            <v>0</v>
          </cell>
          <cell r="R4164" t="str">
            <v xml:space="preserve"> </v>
          </cell>
          <cell r="S4164" t="str">
            <v xml:space="preserve"> </v>
          </cell>
        </row>
        <row r="4165">
          <cell r="B4165">
            <v>444016</v>
          </cell>
          <cell r="C4165" t="str">
            <v>OP ContOthAdj Mcaid Pending</v>
          </cell>
          <cell r="D4165" t="str">
            <v>OCAdjMdPn</v>
          </cell>
          <cell r="E4165">
            <v>367</v>
          </cell>
          <cell r="F4165" t="str">
            <v>A</v>
          </cell>
          <cell r="G4165" t="str">
            <v>R</v>
          </cell>
          <cell r="H4165" t="str">
            <v>N</v>
          </cell>
          <cell r="I4165" t="str">
            <v>NI</v>
          </cell>
          <cell r="J4165">
            <v>0</v>
          </cell>
          <cell r="K4165">
            <v>0</v>
          </cell>
          <cell r="L4165" t="str">
            <v xml:space="preserve"> </v>
          </cell>
          <cell r="M4165" t="str">
            <v xml:space="preserve"> </v>
          </cell>
          <cell r="N4165">
            <v>0</v>
          </cell>
          <cell r="O4165" t="str">
            <v xml:space="preserve"> </v>
          </cell>
          <cell r="P4165">
            <v>0</v>
          </cell>
          <cell r="Q4165">
            <v>0</v>
          </cell>
          <cell r="R4165" t="str">
            <v xml:space="preserve"> </v>
          </cell>
          <cell r="S4165" t="str">
            <v xml:space="preserve"> </v>
          </cell>
        </row>
        <row r="4166">
          <cell r="B4166">
            <v>444020</v>
          </cell>
          <cell r="C4166" t="str">
            <v>OP ContOthAdj HMO PPO</v>
          </cell>
          <cell r="D4166" t="str">
            <v>OCAdjHMO</v>
          </cell>
          <cell r="E4166">
            <v>367</v>
          </cell>
          <cell r="F4166" t="str">
            <v>A</v>
          </cell>
          <cell r="G4166" t="str">
            <v>R</v>
          </cell>
          <cell r="H4166" t="str">
            <v>N</v>
          </cell>
          <cell r="I4166" t="str">
            <v>NI</v>
          </cell>
          <cell r="J4166">
            <v>0</v>
          </cell>
          <cell r="K4166">
            <v>0</v>
          </cell>
          <cell r="L4166" t="str">
            <v xml:space="preserve"> </v>
          </cell>
          <cell r="M4166" t="str">
            <v xml:space="preserve"> </v>
          </cell>
          <cell r="N4166">
            <v>0</v>
          </cell>
          <cell r="O4166" t="str">
            <v xml:space="preserve"> </v>
          </cell>
          <cell r="P4166">
            <v>0</v>
          </cell>
          <cell r="Q4166">
            <v>0</v>
          </cell>
          <cell r="R4166" t="str">
            <v xml:space="preserve"> </v>
          </cell>
          <cell r="S4166" t="str">
            <v xml:space="preserve"> </v>
          </cell>
        </row>
        <row r="4167">
          <cell r="B4167">
            <v>444025</v>
          </cell>
          <cell r="C4167" t="str">
            <v>OP ContOthAdj BC Trad</v>
          </cell>
          <cell r="D4167" t="str">
            <v>OCAdjBC</v>
          </cell>
          <cell r="E4167">
            <v>367</v>
          </cell>
          <cell r="F4167" t="str">
            <v>A</v>
          </cell>
          <cell r="G4167" t="str">
            <v>R</v>
          </cell>
          <cell r="H4167" t="str">
            <v>N</v>
          </cell>
          <cell r="I4167" t="str">
            <v>NI</v>
          </cell>
          <cell r="J4167">
            <v>0</v>
          </cell>
          <cell r="K4167">
            <v>0</v>
          </cell>
          <cell r="L4167" t="str">
            <v xml:space="preserve"> </v>
          </cell>
          <cell r="M4167" t="str">
            <v xml:space="preserve"> </v>
          </cell>
          <cell r="N4167">
            <v>0</v>
          </cell>
          <cell r="O4167" t="str">
            <v xml:space="preserve"> </v>
          </cell>
          <cell r="P4167">
            <v>0</v>
          </cell>
          <cell r="Q4167">
            <v>0</v>
          </cell>
          <cell r="R4167" t="str">
            <v xml:space="preserve"> </v>
          </cell>
          <cell r="S4167" t="str">
            <v xml:space="preserve"> </v>
          </cell>
        </row>
        <row r="4168">
          <cell r="B4168">
            <v>444030</v>
          </cell>
          <cell r="C4168" t="str">
            <v>OP ContOthAdj BC HMO</v>
          </cell>
          <cell r="D4168" t="str">
            <v>OCAdjBCHMO</v>
          </cell>
          <cell r="E4168">
            <v>367</v>
          </cell>
          <cell r="F4168" t="str">
            <v>A</v>
          </cell>
          <cell r="G4168" t="str">
            <v>R</v>
          </cell>
          <cell r="H4168" t="str">
            <v>N</v>
          </cell>
          <cell r="I4168" t="str">
            <v>NI</v>
          </cell>
          <cell r="J4168">
            <v>0</v>
          </cell>
          <cell r="K4168">
            <v>0</v>
          </cell>
          <cell r="L4168" t="str">
            <v xml:space="preserve"> </v>
          </cell>
          <cell r="M4168" t="str">
            <v xml:space="preserve"> </v>
          </cell>
          <cell r="N4168">
            <v>0</v>
          </cell>
          <cell r="O4168" t="str">
            <v xml:space="preserve"> </v>
          </cell>
          <cell r="P4168">
            <v>0</v>
          </cell>
          <cell r="Q4168">
            <v>0</v>
          </cell>
          <cell r="R4168" t="str">
            <v xml:space="preserve"> </v>
          </cell>
          <cell r="S4168" t="str">
            <v xml:space="preserve"> </v>
          </cell>
        </row>
        <row r="4169">
          <cell r="B4169">
            <v>444031</v>
          </cell>
          <cell r="C4169" t="str">
            <v>OP ContOthAdj BC PPO</v>
          </cell>
          <cell r="D4169" t="str">
            <v>OCAdjBCPPO</v>
          </cell>
          <cell r="E4169">
            <v>367</v>
          </cell>
          <cell r="F4169" t="str">
            <v>A</v>
          </cell>
          <cell r="G4169" t="str">
            <v>R</v>
          </cell>
          <cell r="H4169" t="str">
            <v>N</v>
          </cell>
          <cell r="I4169" t="str">
            <v>NI</v>
          </cell>
          <cell r="J4169">
            <v>0</v>
          </cell>
          <cell r="K4169">
            <v>0</v>
          </cell>
          <cell r="L4169" t="str">
            <v xml:space="preserve"> </v>
          </cell>
          <cell r="M4169" t="str">
            <v xml:space="preserve"> </v>
          </cell>
          <cell r="N4169">
            <v>0</v>
          </cell>
          <cell r="O4169" t="str">
            <v xml:space="preserve"> </v>
          </cell>
          <cell r="P4169">
            <v>0</v>
          </cell>
          <cell r="Q4169">
            <v>0</v>
          </cell>
          <cell r="R4169" t="str">
            <v xml:space="preserve"> </v>
          </cell>
          <cell r="S4169" t="str">
            <v xml:space="preserve"> </v>
          </cell>
        </row>
        <row r="4170">
          <cell r="B4170">
            <v>444035</v>
          </cell>
          <cell r="C4170" t="str">
            <v>OP ContOthAdj Comm</v>
          </cell>
          <cell r="D4170" t="str">
            <v>OCAdjComm</v>
          </cell>
          <cell r="E4170">
            <v>367</v>
          </cell>
          <cell r="F4170" t="str">
            <v>A</v>
          </cell>
          <cell r="G4170" t="str">
            <v>R</v>
          </cell>
          <cell r="H4170" t="str">
            <v>N</v>
          </cell>
          <cell r="I4170" t="str">
            <v>NI</v>
          </cell>
          <cell r="J4170">
            <v>0</v>
          </cell>
          <cell r="K4170">
            <v>0</v>
          </cell>
          <cell r="L4170" t="str">
            <v xml:space="preserve"> </v>
          </cell>
          <cell r="M4170" t="str">
            <v xml:space="preserve"> </v>
          </cell>
          <cell r="N4170">
            <v>0</v>
          </cell>
          <cell r="O4170" t="str">
            <v xml:space="preserve"> </v>
          </cell>
          <cell r="P4170">
            <v>0</v>
          </cell>
          <cell r="Q4170">
            <v>0</v>
          </cell>
          <cell r="R4170" t="str">
            <v xml:space="preserve"> </v>
          </cell>
          <cell r="S4170" t="str">
            <v xml:space="preserve"> </v>
          </cell>
        </row>
        <row r="4171">
          <cell r="B4171">
            <v>444036</v>
          </cell>
          <cell r="C4171" t="str">
            <v>OP ContOthAdj Comm Mgd Care</v>
          </cell>
          <cell r="D4171" t="str">
            <v>OCAdjCMC</v>
          </cell>
          <cell r="E4171">
            <v>367</v>
          </cell>
          <cell r="F4171" t="str">
            <v>A</v>
          </cell>
          <cell r="G4171" t="str">
            <v>R</v>
          </cell>
          <cell r="H4171" t="str">
            <v>N</v>
          </cell>
          <cell r="I4171" t="str">
            <v>NI</v>
          </cell>
          <cell r="J4171">
            <v>0</v>
          </cell>
          <cell r="K4171">
            <v>0</v>
          </cell>
          <cell r="L4171" t="str">
            <v xml:space="preserve"> </v>
          </cell>
          <cell r="M4171" t="str">
            <v xml:space="preserve"> </v>
          </cell>
          <cell r="N4171">
            <v>0</v>
          </cell>
          <cell r="O4171" t="str">
            <v xml:space="preserve"> </v>
          </cell>
          <cell r="P4171">
            <v>0</v>
          </cell>
          <cell r="Q4171">
            <v>0</v>
          </cell>
          <cell r="R4171" t="str">
            <v xml:space="preserve"> </v>
          </cell>
          <cell r="S4171" t="str">
            <v xml:space="preserve"> </v>
          </cell>
        </row>
        <row r="4172">
          <cell r="B4172">
            <v>444037</v>
          </cell>
          <cell r="C4172" t="str">
            <v>OP ContOthAdj CharityPend</v>
          </cell>
          <cell r="D4172" t="str">
            <v>OCAdjChPnd</v>
          </cell>
          <cell r="E4172">
            <v>367</v>
          </cell>
          <cell r="F4172" t="str">
            <v>A</v>
          </cell>
          <cell r="G4172" t="str">
            <v>R</v>
          </cell>
          <cell r="H4172" t="str">
            <v>N</v>
          </cell>
          <cell r="I4172" t="str">
            <v>NI</v>
          </cell>
          <cell r="J4172">
            <v>0</v>
          </cell>
          <cell r="K4172">
            <v>0</v>
          </cell>
          <cell r="L4172" t="str">
            <v xml:space="preserve"> </v>
          </cell>
          <cell r="M4172" t="str">
            <v xml:space="preserve"> </v>
          </cell>
          <cell r="N4172">
            <v>0</v>
          </cell>
          <cell r="O4172" t="str">
            <v xml:space="preserve"> </v>
          </cell>
          <cell r="P4172">
            <v>0</v>
          </cell>
          <cell r="Q4172">
            <v>0</v>
          </cell>
          <cell r="R4172" t="str">
            <v xml:space="preserve"> </v>
          </cell>
          <cell r="S4172" t="str">
            <v xml:space="preserve"> </v>
          </cell>
        </row>
        <row r="4173">
          <cell r="B4173">
            <v>444040</v>
          </cell>
          <cell r="C4173" t="str">
            <v>OP ContOthAdj Self Pay Primary</v>
          </cell>
          <cell r="D4173" t="str">
            <v>OCAdjSPPri</v>
          </cell>
          <cell r="E4173">
            <v>367</v>
          </cell>
          <cell r="F4173" t="str">
            <v>A</v>
          </cell>
          <cell r="G4173" t="str">
            <v>R</v>
          </cell>
          <cell r="H4173" t="str">
            <v>N</v>
          </cell>
          <cell r="I4173" t="str">
            <v>NI</v>
          </cell>
          <cell r="J4173">
            <v>0</v>
          </cell>
          <cell r="K4173">
            <v>0</v>
          </cell>
          <cell r="L4173" t="str">
            <v xml:space="preserve"> </v>
          </cell>
          <cell r="M4173" t="str">
            <v xml:space="preserve"> </v>
          </cell>
          <cell r="N4173">
            <v>0</v>
          </cell>
          <cell r="O4173" t="str">
            <v xml:space="preserve"> </v>
          </cell>
          <cell r="P4173">
            <v>0</v>
          </cell>
          <cell r="Q4173">
            <v>0</v>
          </cell>
          <cell r="R4173" t="str">
            <v xml:space="preserve"> </v>
          </cell>
          <cell r="S4173" t="str">
            <v xml:space="preserve"> </v>
          </cell>
        </row>
        <row r="4174">
          <cell r="B4174">
            <v>444041</v>
          </cell>
          <cell r="C4174" t="str">
            <v>OP ContOthAdj Self Pay Sec</v>
          </cell>
          <cell r="D4174" t="str">
            <v>OCAdjSPSec</v>
          </cell>
          <cell r="E4174">
            <v>367</v>
          </cell>
          <cell r="F4174" t="str">
            <v>A</v>
          </cell>
          <cell r="G4174" t="str">
            <v>R</v>
          </cell>
          <cell r="H4174" t="str">
            <v>N</v>
          </cell>
          <cell r="I4174" t="str">
            <v>NI</v>
          </cell>
          <cell r="J4174">
            <v>0</v>
          </cell>
          <cell r="K4174">
            <v>0</v>
          </cell>
          <cell r="L4174" t="str">
            <v xml:space="preserve"> </v>
          </cell>
          <cell r="M4174" t="str">
            <v xml:space="preserve"> </v>
          </cell>
          <cell r="N4174">
            <v>0</v>
          </cell>
          <cell r="O4174" t="str">
            <v xml:space="preserve"> </v>
          </cell>
          <cell r="P4174">
            <v>0</v>
          </cell>
          <cell r="Q4174">
            <v>0</v>
          </cell>
          <cell r="R4174" t="str">
            <v xml:space="preserve"> </v>
          </cell>
          <cell r="S4174" t="str">
            <v xml:space="preserve"> </v>
          </cell>
        </row>
        <row r="4175">
          <cell r="B4175">
            <v>444042</v>
          </cell>
          <cell r="C4175" t="str">
            <v>OP ContOthAdj Capitation Risk</v>
          </cell>
          <cell r="D4175" t="str">
            <v>OCAdjCap</v>
          </cell>
          <cell r="E4175">
            <v>367</v>
          </cell>
          <cell r="F4175" t="str">
            <v>A</v>
          </cell>
          <cell r="G4175" t="str">
            <v>R</v>
          </cell>
          <cell r="H4175" t="str">
            <v>N</v>
          </cell>
          <cell r="I4175" t="str">
            <v>NI</v>
          </cell>
          <cell r="J4175">
            <v>0</v>
          </cell>
          <cell r="K4175">
            <v>0</v>
          </cell>
          <cell r="L4175" t="str">
            <v xml:space="preserve"> </v>
          </cell>
          <cell r="M4175" t="str">
            <v xml:space="preserve"> </v>
          </cell>
          <cell r="N4175">
            <v>0</v>
          </cell>
          <cell r="O4175" t="str">
            <v xml:space="preserve"> </v>
          </cell>
          <cell r="P4175">
            <v>0</v>
          </cell>
          <cell r="Q4175">
            <v>0</v>
          </cell>
          <cell r="R4175" t="str">
            <v xml:space="preserve"> </v>
          </cell>
          <cell r="S4175" t="str">
            <v xml:space="preserve"> </v>
          </cell>
        </row>
        <row r="4176">
          <cell r="B4176">
            <v>444045</v>
          </cell>
          <cell r="C4176" t="str">
            <v>OP ContOthAdj Charity</v>
          </cell>
          <cell r="D4176" t="str">
            <v>OCAdjChrty</v>
          </cell>
          <cell r="E4176">
            <v>367</v>
          </cell>
          <cell r="F4176" t="str">
            <v>A</v>
          </cell>
          <cell r="G4176" t="str">
            <v>R</v>
          </cell>
          <cell r="H4176" t="str">
            <v>N</v>
          </cell>
          <cell r="I4176" t="str">
            <v>NI</v>
          </cell>
          <cell r="J4176">
            <v>0</v>
          </cell>
          <cell r="K4176">
            <v>0</v>
          </cell>
          <cell r="L4176" t="str">
            <v xml:space="preserve"> </v>
          </cell>
          <cell r="M4176" t="str">
            <v xml:space="preserve"> </v>
          </cell>
          <cell r="N4176">
            <v>0</v>
          </cell>
          <cell r="O4176" t="str">
            <v xml:space="preserve"> </v>
          </cell>
          <cell r="P4176">
            <v>0</v>
          </cell>
          <cell r="Q4176">
            <v>0</v>
          </cell>
          <cell r="R4176" t="str">
            <v xml:space="preserve"> </v>
          </cell>
          <cell r="S4176" t="str">
            <v xml:space="preserve"> </v>
          </cell>
        </row>
        <row r="4177">
          <cell r="B4177">
            <v>444050</v>
          </cell>
          <cell r="C4177" t="str">
            <v>OP ContOthAdj Other</v>
          </cell>
          <cell r="D4177" t="str">
            <v>OCAdjOth</v>
          </cell>
          <cell r="E4177">
            <v>367</v>
          </cell>
          <cell r="F4177" t="str">
            <v>A</v>
          </cell>
          <cell r="G4177" t="str">
            <v>R</v>
          </cell>
          <cell r="H4177" t="str">
            <v>N</v>
          </cell>
          <cell r="I4177" t="str">
            <v>NI</v>
          </cell>
          <cell r="J4177">
            <v>0</v>
          </cell>
          <cell r="K4177">
            <v>0</v>
          </cell>
          <cell r="L4177" t="str">
            <v xml:space="preserve"> </v>
          </cell>
          <cell r="M4177" t="str">
            <v xml:space="preserve"> </v>
          </cell>
          <cell r="N4177">
            <v>0</v>
          </cell>
          <cell r="O4177" t="str">
            <v xml:space="preserve"> </v>
          </cell>
          <cell r="P4177">
            <v>0</v>
          </cell>
          <cell r="Q4177">
            <v>0</v>
          </cell>
          <cell r="R4177" t="str">
            <v xml:space="preserve"> </v>
          </cell>
          <cell r="S4177" t="str">
            <v xml:space="preserve"> </v>
          </cell>
        </row>
        <row r="4178">
          <cell r="B4178">
            <v>444055</v>
          </cell>
          <cell r="C4178" t="str">
            <v>OP ContOthAdj Other NH Billing</v>
          </cell>
          <cell r="D4178" t="str">
            <v>OCAdjNHBl</v>
          </cell>
          <cell r="E4178">
            <v>367</v>
          </cell>
          <cell r="F4178" t="str">
            <v>A</v>
          </cell>
          <cell r="G4178" t="str">
            <v>R</v>
          </cell>
          <cell r="H4178" t="str">
            <v>N</v>
          </cell>
          <cell r="I4178" t="str">
            <v>NI</v>
          </cell>
          <cell r="J4178">
            <v>0</v>
          </cell>
          <cell r="K4178">
            <v>0</v>
          </cell>
          <cell r="L4178" t="str">
            <v xml:space="preserve"> </v>
          </cell>
          <cell r="M4178" t="str">
            <v xml:space="preserve"> </v>
          </cell>
          <cell r="N4178">
            <v>0</v>
          </cell>
          <cell r="O4178" t="str">
            <v xml:space="preserve"> </v>
          </cell>
          <cell r="P4178">
            <v>0</v>
          </cell>
          <cell r="Q4178">
            <v>0</v>
          </cell>
          <cell r="R4178" t="str">
            <v xml:space="preserve"> </v>
          </cell>
          <cell r="S4178" t="str">
            <v xml:space="preserve"> </v>
          </cell>
        </row>
        <row r="4179">
          <cell r="B4179">
            <v>444060</v>
          </cell>
          <cell r="C4179" t="str">
            <v>OP ContOthAdj Domestic Claims</v>
          </cell>
          <cell r="D4179" t="str">
            <v>OCAdjDom</v>
          </cell>
          <cell r="E4179">
            <v>367</v>
          </cell>
          <cell r="F4179" t="str">
            <v>A</v>
          </cell>
          <cell r="G4179" t="str">
            <v>R</v>
          </cell>
          <cell r="H4179" t="str">
            <v>N</v>
          </cell>
          <cell r="I4179" t="str">
            <v>NI</v>
          </cell>
          <cell r="J4179">
            <v>0</v>
          </cell>
          <cell r="K4179">
            <v>0</v>
          </cell>
          <cell r="L4179" t="str">
            <v xml:space="preserve"> </v>
          </cell>
          <cell r="M4179" t="str">
            <v xml:space="preserve"> </v>
          </cell>
          <cell r="N4179">
            <v>0</v>
          </cell>
          <cell r="O4179" t="str">
            <v xml:space="preserve"> </v>
          </cell>
          <cell r="P4179">
            <v>0</v>
          </cell>
          <cell r="Q4179">
            <v>0</v>
          </cell>
          <cell r="R4179" t="str">
            <v xml:space="preserve"> </v>
          </cell>
          <cell r="S4179" t="str">
            <v xml:space="preserve"> </v>
          </cell>
        </row>
        <row r="4180">
          <cell r="B4180">
            <v>445000</v>
          </cell>
          <cell r="C4180" t="str">
            <v>ContrualOtherAdjRACMcareTrad</v>
          </cell>
          <cell r="D4180" t="str">
            <v>ContrualOt</v>
          </cell>
          <cell r="E4180">
            <v>367</v>
          </cell>
          <cell r="F4180" t="str">
            <v>A</v>
          </cell>
          <cell r="G4180" t="str">
            <v>R</v>
          </cell>
          <cell r="H4180" t="str">
            <v>N</v>
          </cell>
          <cell r="I4180" t="str">
            <v>NI</v>
          </cell>
          <cell r="J4180">
            <v>0</v>
          </cell>
          <cell r="K4180">
            <v>0</v>
          </cell>
          <cell r="L4180" t="str">
            <v xml:space="preserve"> </v>
          </cell>
          <cell r="M4180" t="str">
            <v xml:space="preserve"> </v>
          </cell>
          <cell r="N4180">
            <v>0</v>
          </cell>
          <cell r="O4180" t="str">
            <v xml:space="preserve"> </v>
          </cell>
          <cell r="P4180">
            <v>0</v>
          </cell>
          <cell r="Q4180">
            <v>0</v>
          </cell>
          <cell r="R4180" t="str">
            <v xml:space="preserve"> </v>
          </cell>
          <cell r="S4180" t="str">
            <v xml:space="preserve"> </v>
          </cell>
        </row>
        <row r="4181">
          <cell r="B4181">
            <v>445005</v>
          </cell>
          <cell r="C4181" t="str">
            <v>ContrualOthrAdjRACMcareMdgCare</v>
          </cell>
          <cell r="D4181" t="str">
            <v>ContrualOt</v>
          </cell>
          <cell r="E4181">
            <v>367</v>
          </cell>
          <cell r="F4181" t="str">
            <v>A</v>
          </cell>
          <cell r="G4181" t="str">
            <v>R</v>
          </cell>
          <cell r="H4181" t="str">
            <v>N</v>
          </cell>
          <cell r="I4181" t="str">
            <v>NI</v>
          </cell>
          <cell r="J4181">
            <v>0</v>
          </cell>
          <cell r="K4181">
            <v>0</v>
          </cell>
          <cell r="L4181" t="str">
            <v xml:space="preserve"> </v>
          </cell>
          <cell r="M4181" t="str">
            <v xml:space="preserve"> </v>
          </cell>
          <cell r="N4181">
            <v>0</v>
          </cell>
          <cell r="O4181" t="str">
            <v xml:space="preserve"> </v>
          </cell>
          <cell r="P4181">
            <v>0</v>
          </cell>
          <cell r="Q4181">
            <v>0</v>
          </cell>
          <cell r="R4181" t="str">
            <v xml:space="preserve"> </v>
          </cell>
          <cell r="S4181" t="str">
            <v xml:space="preserve"> </v>
          </cell>
        </row>
        <row r="4182">
          <cell r="B4182">
            <v>445010</v>
          </cell>
          <cell r="C4182" t="str">
            <v>ContOthAdj Mcaid Trad</v>
          </cell>
          <cell r="D4182" t="str">
            <v>CAdjMcaid</v>
          </cell>
          <cell r="E4182">
            <v>367</v>
          </cell>
          <cell r="F4182" t="str">
            <v>A</v>
          </cell>
          <cell r="G4182" t="str">
            <v>R</v>
          </cell>
          <cell r="H4182" t="str">
            <v>N</v>
          </cell>
          <cell r="I4182" t="str">
            <v>NI</v>
          </cell>
          <cell r="J4182">
            <v>0</v>
          </cell>
          <cell r="K4182">
            <v>0</v>
          </cell>
          <cell r="L4182" t="str">
            <v xml:space="preserve"> </v>
          </cell>
          <cell r="M4182" t="str">
            <v xml:space="preserve"> </v>
          </cell>
          <cell r="N4182">
            <v>0</v>
          </cell>
          <cell r="O4182" t="str">
            <v xml:space="preserve"> </v>
          </cell>
          <cell r="P4182">
            <v>0</v>
          </cell>
          <cell r="Q4182">
            <v>0</v>
          </cell>
          <cell r="R4182" t="str">
            <v xml:space="preserve"> </v>
          </cell>
          <cell r="S4182" t="str">
            <v xml:space="preserve"> </v>
          </cell>
        </row>
        <row r="4183">
          <cell r="B4183">
            <v>445015</v>
          </cell>
          <cell r="C4183" t="str">
            <v>ContOthAdj Mcaid Mngd Care</v>
          </cell>
          <cell r="D4183" t="str">
            <v>CAdjMdMC</v>
          </cell>
          <cell r="E4183">
            <v>367</v>
          </cell>
          <cell r="F4183" t="str">
            <v>A</v>
          </cell>
          <cell r="G4183" t="str">
            <v>R</v>
          </cell>
          <cell r="H4183" t="str">
            <v>N</v>
          </cell>
          <cell r="I4183" t="str">
            <v>NI</v>
          </cell>
          <cell r="J4183">
            <v>0</v>
          </cell>
          <cell r="K4183">
            <v>0</v>
          </cell>
          <cell r="L4183" t="str">
            <v xml:space="preserve"> </v>
          </cell>
          <cell r="M4183" t="str">
            <v xml:space="preserve"> </v>
          </cell>
          <cell r="N4183">
            <v>0</v>
          </cell>
          <cell r="O4183" t="str">
            <v xml:space="preserve"> </v>
          </cell>
          <cell r="P4183">
            <v>0</v>
          </cell>
          <cell r="Q4183">
            <v>0</v>
          </cell>
          <cell r="R4183" t="str">
            <v xml:space="preserve"> </v>
          </cell>
          <cell r="S4183" t="str">
            <v xml:space="preserve"> </v>
          </cell>
        </row>
        <row r="4184">
          <cell r="B4184">
            <v>445016</v>
          </cell>
          <cell r="C4184" t="str">
            <v>ContOthAdj Mcaid Pending</v>
          </cell>
          <cell r="D4184" t="str">
            <v>CAdjMdPn</v>
          </cell>
          <cell r="E4184">
            <v>367</v>
          </cell>
          <cell r="F4184" t="str">
            <v>A</v>
          </cell>
          <cell r="G4184" t="str">
            <v>R</v>
          </cell>
          <cell r="H4184" t="str">
            <v>N</v>
          </cell>
          <cell r="I4184" t="str">
            <v>NI</v>
          </cell>
          <cell r="J4184">
            <v>0</v>
          </cell>
          <cell r="K4184">
            <v>0</v>
          </cell>
          <cell r="L4184" t="str">
            <v xml:space="preserve"> </v>
          </cell>
          <cell r="M4184" t="str">
            <v xml:space="preserve"> </v>
          </cell>
          <cell r="N4184">
            <v>0</v>
          </cell>
          <cell r="O4184" t="str">
            <v xml:space="preserve"> </v>
          </cell>
          <cell r="P4184">
            <v>0</v>
          </cell>
          <cell r="Q4184">
            <v>0</v>
          </cell>
          <cell r="R4184" t="str">
            <v xml:space="preserve"> </v>
          </cell>
          <cell r="S4184" t="str">
            <v xml:space="preserve"> </v>
          </cell>
        </row>
        <row r="4185">
          <cell r="B4185">
            <v>445020</v>
          </cell>
          <cell r="C4185" t="str">
            <v>ContOthAdj HMO PPO</v>
          </cell>
          <cell r="D4185" t="str">
            <v>CAdjHMO</v>
          </cell>
          <cell r="E4185">
            <v>367</v>
          </cell>
          <cell r="F4185" t="str">
            <v>A</v>
          </cell>
          <cell r="G4185" t="str">
            <v>R</v>
          </cell>
          <cell r="H4185" t="str">
            <v>N</v>
          </cell>
          <cell r="I4185" t="str">
            <v>NI</v>
          </cell>
          <cell r="J4185">
            <v>0</v>
          </cell>
          <cell r="K4185">
            <v>0</v>
          </cell>
          <cell r="L4185" t="str">
            <v xml:space="preserve"> </v>
          </cell>
          <cell r="M4185" t="str">
            <v xml:space="preserve"> </v>
          </cell>
          <cell r="N4185">
            <v>0</v>
          </cell>
          <cell r="O4185" t="str">
            <v xml:space="preserve"> </v>
          </cell>
          <cell r="P4185">
            <v>0</v>
          </cell>
          <cell r="Q4185">
            <v>0</v>
          </cell>
          <cell r="R4185" t="str">
            <v xml:space="preserve"> </v>
          </cell>
          <cell r="S4185" t="str">
            <v xml:space="preserve"> </v>
          </cell>
        </row>
        <row r="4186">
          <cell r="B4186">
            <v>445025</v>
          </cell>
          <cell r="C4186" t="str">
            <v>ContOthAdj BC Trad</v>
          </cell>
          <cell r="D4186" t="str">
            <v>CAdjBC</v>
          </cell>
          <cell r="E4186">
            <v>367</v>
          </cell>
          <cell r="F4186" t="str">
            <v>A</v>
          </cell>
          <cell r="G4186" t="str">
            <v>R</v>
          </cell>
          <cell r="H4186" t="str">
            <v>N</v>
          </cell>
          <cell r="I4186" t="str">
            <v>NI</v>
          </cell>
          <cell r="J4186">
            <v>0</v>
          </cell>
          <cell r="K4186">
            <v>0</v>
          </cell>
          <cell r="L4186" t="str">
            <v xml:space="preserve"> </v>
          </cell>
          <cell r="M4186" t="str">
            <v xml:space="preserve"> </v>
          </cell>
          <cell r="N4186">
            <v>0</v>
          </cell>
          <cell r="O4186" t="str">
            <v xml:space="preserve"> </v>
          </cell>
          <cell r="P4186">
            <v>0</v>
          </cell>
          <cell r="Q4186">
            <v>0</v>
          </cell>
          <cell r="R4186" t="str">
            <v xml:space="preserve"> </v>
          </cell>
          <cell r="S4186" t="str">
            <v xml:space="preserve"> </v>
          </cell>
        </row>
        <row r="4187">
          <cell r="B4187">
            <v>445030</v>
          </cell>
          <cell r="C4187" t="str">
            <v>ContOthAdj BC HMO</v>
          </cell>
          <cell r="D4187" t="str">
            <v>CAdjBCHMO</v>
          </cell>
          <cell r="E4187">
            <v>367</v>
          </cell>
          <cell r="F4187" t="str">
            <v>A</v>
          </cell>
          <cell r="G4187" t="str">
            <v>R</v>
          </cell>
          <cell r="H4187" t="str">
            <v>N</v>
          </cell>
          <cell r="I4187" t="str">
            <v>NI</v>
          </cell>
          <cell r="J4187">
            <v>0</v>
          </cell>
          <cell r="K4187">
            <v>0</v>
          </cell>
          <cell r="L4187" t="str">
            <v xml:space="preserve"> </v>
          </cell>
          <cell r="M4187" t="str">
            <v xml:space="preserve"> </v>
          </cell>
          <cell r="N4187">
            <v>0</v>
          </cell>
          <cell r="O4187" t="str">
            <v xml:space="preserve"> </v>
          </cell>
          <cell r="P4187">
            <v>0</v>
          </cell>
          <cell r="Q4187">
            <v>0</v>
          </cell>
          <cell r="R4187" t="str">
            <v xml:space="preserve"> </v>
          </cell>
          <cell r="S4187" t="str">
            <v xml:space="preserve"> </v>
          </cell>
        </row>
        <row r="4188">
          <cell r="B4188">
            <v>445031</v>
          </cell>
          <cell r="C4188" t="str">
            <v>ContOthAdj BC PPO</v>
          </cell>
          <cell r="D4188" t="str">
            <v>CAdjBCPPO</v>
          </cell>
          <cell r="E4188">
            <v>367</v>
          </cell>
          <cell r="F4188" t="str">
            <v>A</v>
          </cell>
          <cell r="G4188" t="str">
            <v>R</v>
          </cell>
          <cell r="H4188" t="str">
            <v>N</v>
          </cell>
          <cell r="I4188" t="str">
            <v>NI</v>
          </cell>
          <cell r="J4188">
            <v>0</v>
          </cell>
          <cell r="K4188">
            <v>0</v>
          </cell>
          <cell r="L4188" t="str">
            <v xml:space="preserve"> </v>
          </cell>
          <cell r="M4188" t="str">
            <v xml:space="preserve"> </v>
          </cell>
          <cell r="N4188">
            <v>0</v>
          </cell>
          <cell r="O4188" t="str">
            <v xml:space="preserve"> </v>
          </cell>
          <cell r="P4188">
            <v>0</v>
          </cell>
          <cell r="Q4188">
            <v>0</v>
          </cell>
          <cell r="R4188" t="str">
            <v xml:space="preserve"> </v>
          </cell>
          <cell r="S4188" t="str">
            <v xml:space="preserve"> </v>
          </cell>
        </row>
        <row r="4189">
          <cell r="B4189">
            <v>445035</v>
          </cell>
          <cell r="C4189" t="str">
            <v>ContOthAdj Comm</v>
          </cell>
          <cell r="D4189" t="str">
            <v>CAdjComm</v>
          </cell>
          <cell r="E4189">
            <v>367</v>
          </cell>
          <cell r="F4189" t="str">
            <v>A</v>
          </cell>
          <cell r="G4189" t="str">
            <v>R</v>
          </cell>
          <cell r="H4189" t="str">
            <v>N</v>
          </cell>
          <cell r="I4189" t="str">
            <v>NI</v>
          </cell>
          <cell r="J4189">
            <v>0</v>
          </cell>
          <cell r="K4189">
            <v>0</v>
          </cell>
          <cell r="L4189" t="str">
            <v xml:space="preserve"> </v>
          </cell>
          <cell r="M4189" t="str">
            <v xml:space="preserve"> </v>
          </cell>
          <cell r="N4189">
            <v>0</v>
          </cell>
          <cell r="O4189" t="str">
            <v xml:space="preserve"> </v>
          </cell>
          <cell r="P4189">
            <v>0</v>
          </cell>
          <cell r="Q4189">
            <v>0</v>
          </cell>
          <cell r="R4189" t="str">
            <v xml:space="preserve"> </v>
          </cell>
          <cell r="S4189" t="str">
            <v xml:space="preserve"> </v>
          </cell>
        </row>
        <row r="4190">
          <cell r="B4190">
            <v>445036</v>
          </cell>
          <cell r="C4190" t="str">
            <v>ContOthAdj Comm Mgd Care</v>
          </cell>
          <cell r="D4190" t="str">
            <v>CAdjCMC</v>
          </cell>
          <cell r="E4190">
            <v>367</v>
          </cell>
          <cell r="F4190" t="str">
            <v>A</v>
          </cell>
          <cell r="G4190" t="str">
            <v>R</v>
          </cell>
          <cell r="H4190" t="str">
            <v>N</v>
          </cell>
          <cell r="I4190" t="str">
            <v>NI</v>
          </cell>
          <cell r="J4190">
            <v>0</v>
          </cell>
          <cell r="K4190">
            <v>0</v>
          </cell>
          <cell r="L4190" t="str">
            <v xml:space="preserve"> </v>
          </cell>
          <cell r="M4190" t="str">
            <v xml:space="preserve"> </v>
          </cell>
          <cell r="N4190">
            <v>0</v>
          </cell>
          <cell r="O4190" t="str">
            <v xml:space="preserve"> </v>
          </cell>
          <cell r="P4190">
            <v>0</v>
          </cell>
          <cell r="Q4190">
            <v>0</v>
          </cell>
          <cell r="R4190" t="str">
            <v xml:space="preserve"> </v>
          </cell>
          <cell r="S4190" t="str">
            <v xml:space="preserve"> </v>
          </cell>
        </row>
        <row r="4191">
          <cell r="B4191">
            <v>445037</v>
          </cell>
          <cell r="C4191" t="str">
            <v>ContOthAdj Charity Pend</v>
          </cell>
          <cell r="D4191" t="str">
            <v>CAdjChPnd</v>
          </cell>
          <cell r="E4191">
            <v>367</v>
          </cell>
          <cell r="F4191" t="str">
            <v>A</v>
          </cell>
          <cell r="G4191" t="str">
            <v>R</v>
          </cell>
          <cell r="H4191" t="str">
            <v>N</v>
          </cell>
          <cell r="I4191" t="str">
            <v>NI</v>
          </cell>
          <cell r="J4191">
            <v>0</v>
          </cell>
          <cell r="K4191">
            <v>0</v>
          </cell>
          <cell r="L4191" t="str">
            <v xml:space="preserve"> </v>
          </cell>
          <cell r="M4191" t="str">
            <v xml:space="preserve"> </v>
          </cell>
          <cell r="N4191">
            <v>0</v>
          </cell>
          <cell r="O4191" t="str">
            <v xml:space="preserve"> </v>
          </cell>
          <cell r="P4191">
            <v>0</v>
          </cell>
          <cell r="Q4191">
            <v>0</v>
          </cell>
          <cell r="R4191" t="str">
            <v xml:space="preserve"> </v>
          </cell>
          <cell r="S4191" t="str">
            <v xml:space="preserve"> </v>
          </cell>
        </row>
        <row r="4192">
          <cell r="B4192">
            <v>445040</v>
          </cell>
          <cell r="C4192" t="str">
            <v>ContOthAdj Self Pay Primary</v>
          </cell>
          <cell r="D4192" t="str">
            <v>CAdjSPPri</v>
          </cell>
          <cell r="E4192">
            <v>367</v>
          </cell>
          <cell r="F4192" t="str">
            <v>A</v>
          </cell>
          <cell r="G4192" t="str">
            <v>R</v>
          </cell>
          <cell r="H4192" t="str">
            <v>N</v>
          </cell>
          <cell r="I4192" t="str">
            <v>NI</v>
          </cell>
          <cell r="J4192">
            <v>0</v>
          </cell>
          <cell r="K4192">
            <v>0</v>
          </cell>
          <cell r="L4192" t="str">
            <v xml:space="preserve"> </v>
          </cell>
          <cell r="M4192" t="str">
            <v xml:space="preserve"> </v>
          </cell>
          <cell r="N4192">
            <v>0</v>
          </cell>
          <cell r="O4192" t="str">
            <v xml:space="preserve"> </v>
          </cell>
          <cell r="P4192">
            <v>0</v>
          </cell>
          <cell r="Q4192">
            <v>0</v>
          </cell>
          <cell r="R4192" t="str">
            <v xml:space="preserve"> </v>
          </cell>
          <cell r="S4192" t="str">
            <v xml:space="preserve"> </v>
          </cell>
        </row>
        <row r="4193">
          <cell r="B4193">
            <v>445041</v>
          </cell>
          <cell r="C4193" t="str">
            <v>ContOthAdj Self Pay Secondary</v>
          </cell>
          <cell r="D4193" t="str">
            <v>CAdjSPSec</v>
          </cell>
          <cell r="E4193">
            <v>367</v>
          </cell>
          <cell r="F4193" t="str">
            <v>A</v>
          </cell>
          <cell r="G4193" t="str">
            <v>R</v>
          </cell>
          <cell r="H4193" t="str">
            <v>N</v>
          </cell>
          <cell r="I4193" t="str">
            <v>NI</v>
          </cell>
          <cell r="J4193">
            <v>0</v>
          </cell>
          <cell r="K4193">
            <v>0</v>
          </cell>
          <cell r="L4193" t="str">
            <v xml:space="preserve"> </v>
          </cell>
          <cell r="M4193" t="str">
            <v xml:space="preserve"> </v>
          </cell>
          <cell r="N4193">
            <v>0</v>
          </cell>
          <cell r="O4193" t="str">
            <v xml:space="preserve"> </v>
          </cell>
          <cell r="P4193">
            <v>0</v>
          </cell>
          <cell r="Q4193">
            <v>0</v>
          </cell>
          <cell r="R4193" t="str">
            <v xml:space="preserve"> </v>
          </cell>
          <cell r="S4193" t="str">
            <v xml:space="preserve"> </v>
          </cell>
        </row>
        <row r="4194">
          <cell r="B4194">
            <v>445042</v>
          </cell>
          <cell r="C4194" t="str">
            <v>ContOthAdj Capitation Risk</v>
          </cell>
          <cell r="D4194" t="str">
            <v>CAdjCap</v>
          </cell>
          <cell r="E4194">
            <v>367</v>
          </cell>
          <cell r="F4194" t="str">
            <v>A</v>
          </cell>
          <cell r="G4194" t="str">
            <v>R</v>
          </cell>
          <cell r="H4194" t="str">
            <v>N</v>
          </cell>
          <cell r="I4194" t="str">
            <v>NI</v>
          </cell>
          <cell r="J4194">
            <v>0</v>
          </cell>
          <cell r="K4194">
            <v>0</v>
          </cell>
          <cell r="L4194" t="str">
            <v xml:space="preserve"> </v>
          </cell>
          <cell r="M4194" t="str">
            <v xml:space="preserve"> </v>
          </cell>
          <cell r="N4194">
            <v>0</v>
          </cell>
          <cell r="O4194" t="str">
            <v xml:space="preserve"> </v>
          </cell>
          <cell r="P4194">
            <v>0</v>
          </cell>
          <cell r="Q4194">
            <v>0</v>
          </cell>
          <cell r="R4194" t="str">
            <v xml:space="preserve"> </v>
          </cell>
          <cell r="S4194" t="str">
            <v xml:space="preserve"> </v>
          </cell>
        </row>
        <row r="4195">
          <cell r="B4195">
            <v>445045</v>
          </cell>
          <cell r="C4195" t="str">
            <v>ContOthAdj Charity</v>
          </cell>
          <cell r="D4195" t="str">
            <v>CAdjChrty</v>
          </cell>
          <cell r="E4195">
            <v>367</v>
          </cell>
          <cell r="F4195" t="str">
            <v>A</v>
          </cell>
          <cell r="G4195" t="str">
            <v>R</v>
          </cell>
          <cell r="H4195" t="str">
            <v>N</v>
          </cell>
          <cell r="I4195" t="str">
            <v>NI</v>
          </cell>
          <cell r="J4195">
            <v>0</v>
          </cell>
          <cell r="K4195">
            <v>0</v>
          </cell>
          <cell r="L4195" t="str">
            <v xml:space="preserve"> </v>
          </cell>
          <cell r="M4195" t="str">
            <v xml:space="preserve"> </v>
          </cell>
          <cell r="N4195">
            <v>0</v>
          </cell>
          <cell r="O4195" t="str">
            <v xml:space="preserve"> </v>
          </cell>
          <cell r="P4195">
            <v>0</v>
          </cell>
          <cell r="Q4195">
            <v>0</v>
          </cell>
          <cell r="R4195" t="str">
            <v xml:space="preserve"> </v>
          </cell>
          <cell r="S4195" t="str">
            <v xml:space="preserve"> </v>
          </cell>
        </row>
        <row r="4196">
          <cell r="B4196">
            <v>445050</v>
          </cell>
          <cell r="C4196" t="str">
            <v>ContOthAdj Other</v>
          </cell>
          <cell r="D4196" t="str">
            <v>CAdjOth</v>
          </cell>
          <cell r="E4196">
            <v>367</v>
          </cell>
          <cell r="F4196" t="str">
            <v>A</v>
          </cell>
          <cell r="G4196" t="str">
            <v>R</v>
          </cell>
          <cell r="H4196" t="str">
            <v>N</v>
          </cell>
          <cell r="I4196" t="str">
            <v>NI</v>
          </cell>
          <cell r="J4196">
            <v>0</v>
          </cell>
          <cell r="K4196">
            <v>0</v>
          </cell>
          <cell r="L4196" t="str">
            <v xml:space="preserve"> </v>
          </cell>
          <cell r="M4196" t="str">
            <v xml:space="preserve"> </v>
          </cell>
          <cell r="N4196">
            <v>0</v>
          </cell>
          <cell r="O4196" t="str">
            <v xml:space="preserve"> </v>
          </cell>
          <cell r="P4196">
            <v>0</v>
          </cell>
          <cell r="Q4196">
            <v>0</v>
          </cell>
          <cell r="R4196" t="str">
            <v xml:space="preserve"> </v>
          </cell>
          <cell r="S4196" t="str">
            <v xml:space="preserve"> </v>
          </cell>
        </row>
        <row r="4197">
          <cell r="B4197">
            <v>445055</v>
          </cell>
          <cell r="C4197" t="str">
            <v>ContOthAdj Other NH Billing</v>
          </cell>
          <cell r="D4197" t="str">
            <v>CAdjNHBl</v>
          </cell>
          <cell r="E4197">
            <v>367</v>
          </cell>
          <cell r="F4197" t="str">
            <v>A</v>
          </cell>
          <cell r="G4197" t="str">
            <v>R</v>
          </cell>
          <cell r="H4197" t="str">
            <v>N</v>
          </cell>
          <cell r="I4197" t="str">
            <v>NI</v>
          </cell>
          <cell r="J4197">
            <v>0</v>
          </cell>
          <cell r="K4197">
            <v>0</v>
          </cell>
          <cell r="L4197" t="str">
            <v xml:space="preserve"> </v>
          </cell>
          <cell r="M4197" t="str">
            <v xml:space="preserve"> </v>
          </cell>
          <cell r="N4197">
            <v>0</v>
          </cell>
          <cell r="O4197" t="str">
            <v xml:space="preserve"> </v>
          </cell>
          <cell r="P4197">
            <v>0</v>
          </cell>
          <cell r="Q4197">
            <v>0</v>
          </cell>
          <cell r="R4197" t="str">
            <v xml:space="preserve"> </v>
          </cell>
          <cell r="S4197" t="str">
            <v xml:space="preserve"> </v>
          </cell>
        </row>
        <row r="4198">
          <cell r="B4198">
            <v>445060</v>
          </cell>
          <cell r="C4198" t="str">
            <v>ContOthAdj Domestic Claims</v>
          </cell>
          <cell r="D4198" t="str">
            <v>CAdjDom</v>
          </cell>
          <cell r="E4198">
            <v>367</v>
          </cell>
          <cell r="F4198" t="str">
            <v>A</v>
          </cell>
          <cell r="G4198" t="str">
            <v>R</v>
          </cell>
          <cell r="H4198" t="str">
            <v>N</v>
          </cell>
          <cell r="I4198" t="str">
            <v>NI</v>
          </cell>
          <cell r="J4198">
            <v>0</v>
          </cell>
          <cell r="K4198">
            <v>0</v>
          </cell>
          <cell r="L4198" t="str">
            <v xml:space="preserve"> </v>
          </cell>
          <cell r="M4198" t="str">
            <v xml:space="preserve"> </v>
          </cell>
          <cell r="N4198">
            <v>0</v>
          </cell>
          <cell r="O4198" t="str">
            <v xml:space="preserve"> </v>
          </cell>
          <cell r="P4198">
            <v>0</v>
          </cell>
          <cell r="Q4198">
            <v>0</v>
          </cell>
          <cell r="R4198" t="str">
            <v xml:space="preserve"> </v>
          </cell>
          <cell r="S4198" t="str">
            <v xml:space="preserve"> </v>
          </cell>
        </row>
        <row r="4199">
          <cell r="B4199">
            <v>446000</v>
          </cell>
          <cell r="C4199" t="str">
            <v>IPChgsPYHistAllowsMedicareTrad</v>
          </cell>
          <cell r="D4199" t="str">
            <v>IPChgsPYHi</v>
          </cell>
          <cell r="E4199">
            <v>367</v>
          </cell>
          <cell r="F4199" t="str">
            <v>A</v>
          </cell>
          <cell r="G4199" t="str">
            <v>R</v>
          </cell>
          <cell r="H4199" t="str">
            <v>N</v>
          </cell>
          <cell r="I4199" t="str">
            <v>NI</v>
          </cell>
          <cell r="J4199">
            <v>0</v>
          </cell>
          <cell r="K4199">
            <v>0</v>
          </cell>
          <cell r="L4199" t="str">
            <v xml:space="preserve"> </v>
          </cell>
          <cell r="M4199" t="str">
            <v xml:space="preserve"> </v>
          </cell>
          <cell r="N4199">
            <v>0</v>
          </cell>
          <cell r="O4199" t="str">
            <v xml:space="preserve"> </v>
          </cell>
          <cell r="P4199">
            <v>0</v>
          </cell>
          <cell r="Q4199">
            <v>0</v>
          </cell>
          <cell r="R4199" t="str">
            <v xml:space="preserve"> </v>
          </cell>
          <cell r="S4199" t="str">
            <v xml:space="preserve"> </v>
          </cell>
        </row>
        <row r="4200">
          <cell r="B4200">
            <v>446005</v>
          </cell>
          <cell r="C4200" t="str">
            <v>IPChgsPYHistAllowsMcareMdgCare</v>
          </cell>
          <cell r="D4200" t="str">
            <v>IPChgsPYHi</v>
          </cell>
          <cell r="E4200">
            <v>367</v>
          </cell>
          <cell r="F4200" t="str">
            <v>A</v>
          </cell>
          <cell r="G4200" t="str">
            <v>R</v>
          </cell>
          <cell r="H4200" t="str">
            <v>N</v>
          </cell>
          <cell r="I4200" t="str">
            <v>NI</v>
          </cell>
          <cell r="J4200">
            <v>0</v>
          </cell>
          <cell r="K4200">
            <v>0</v>
          </cell>
          <cell r="L4200" t="str">
            <v xml:space="preserve"> </v>
          </cell>
          <cell r="M4200" t="str">
            <v xml:space="preserve"> </v>
          </cell>
          <cell r="N4200">
            <v>0</v>
          </cell>
          <cell r="O4200" t="str">
            <v xml:space="preserve"> </v>
          </cell>
          <cell r="P4200">
            <v>0</v>
          </cell>
          <cell r="Q4200">
            <v>0</v>
          </cell>
          <cell r="R4200" t="str">
            <v xml:space="preserve"> </v>
          </cell>
          <cell r="S4200" t="str">
            <v xml:space="preserve"> </v>
          </cell>
        </row>
        <row r="4201">
          <cell r="B4201">
            <v>446010</v>
          </cell>
          <cell r="C4201" t="str">
            <v>IPChgsPYHistAllowsMedicaidTrad</v>
          </cell>
          <cell r="D4201" t="str">
            <v>IPChgsPYHi</v>
          </cell>
          <cell r="E4201">
            <v>367</v>
          </cell>
          <cell r="F4201" t="str">
            <v>A</v>
          </cell>
          <cell r="G4201" t="str">
            <v>R</v>
          </cell>
          <cell r="H4201" t="str">
            <v>N</v>
          </cell>
          <cell r="I4201" t="str">
            <v>NI</v>
          </cell>
          <cell r="J4201">
            <v>0</v>
          </cell>
          <cell r="K4201">
            <v>0</v>
          </cell>
          <cell r="L4201" t="str">
            <v xml:space="preserve"> </v>
          </cell>
          <cell r="M4201" t="str">
            <v xml:space="preserve"> </v>
          </cell>
          <cell r="N4201">
            <v>0</v>
          </cell>
          <cell r="O4201" t="str">
            <v xml:space="preserve"> </v>
          </cell>
          <cell r="P4201">
            <v>0</v>
          </cell>
          <cell r="Q4201">
            <v>0</v>
          </cell>
          <cell r="R4201" t="str">
            <v xml:space="preserve"> </v>
          </cell>
          <cell r="S4201" t="str">
            <v xml:space="preserve"> </v>
          </cell>
        </row>
        <row r="4202">
          <cell r="B4202">
            <v>446015</v>
          </cell>
          <cell r="C4202" t="str">
            <v>IPChgsPYHistAllowsMcaidMdgCare</v>
          </cell>
          <cell r="D4202" t="str">
            <v>IPChgsPYHi</v>
          </cell>
          <cell r="E4202">
            <v>367</v>
          </cell>
          <cell r="F4202" t="str">
            <v>A</v>
          </cell>
          <cell r="G4202" t="str">
            <v>R</v>
          </cell>
          <cell r="H4202" t="str">
            <v>N</v>
          </cell>
          <cell r="I4202" t="str">
            <v>NI</v>
          </cell>
          <cell r="J4202">
            <v>0</v>
          </cell>
          <cell r="K4202">
            <v>0</v>
          </cell>
          <cell r="L4202" t="str">
            <v xml:space="preserve"> </v>
          </cell>
          <cell r="M4202" t="str">
            <v xml:space="preserve"> </v>
          </cell>
          <cell r="N4202">
            <v>0</v>
          </cell>
          <cell r="O4202" t="str">
            <v xml:space="preserve"> </v>
          </cell>
          <cell r="P4202">
            <v>0</v>
          </cell>
          <cell r="Q4202">
            <v>0</v>
          </cell>
          <cell r="R4202" t="str">
            <v xml:space="preserve"> </v>
          </cell>
          <cell r="S4202" t="str">
            <v xml:space="preserve"> </v>
          </cell>
        </row>
        <row r="4203">
          <cell r="B4203">
            <v>446016</v>
          </cell>
          <cell r="C4203" t="str">
            <v>IP ChgsPYHistAlwncs McaidPndng</v>
          </cell>
          <cell r="D4203" t="str">
            <v>IP ChgsPYH</v>
          </cell>
          <cell r="E4203">
            <v>367</v>
          </cell>
          <cell r="F4203" t="str">
            <v>A</v>
          </cell>
          <cell r="G4203" t="str">
            <v>R</v>
          </cell>
          <cell r="H4203" t="str">
            <v>N</v>
          </cell>
          <cell r="I4203" t="str">
            <v>NI</v>
          </cell>
          <cell r="J4203">
            <v>0</v>
          </cell>
          <cell r="K4203">
            <v>0</v>
          </cell>
          <cell r="L4203" t="str">
            <v xml:space="preserve"> </v>
          </cell>
          <cell r="M4203" t="str">
            <v xml:space="preserve"> </v>
          </cell>
          <cell r="N4203">
            <v>0</v>
          </cell>
          <cell r="O4203" t="str">
            <v xml:space="preserve"> </v>
          </cell>
          <cell r="P4203">
            <v>0</v>
          </cell>
          <cell r="Q4203">
            <v>0</v>
          </cell>
          <cell r="R4203" t="str">
            <v xml:space="preserve"> </v>
          </cell>
          <cell r="S4203" t="str">
            <v xml:space="preserve"> </v>
          </cell>
        </row>
        <row r="4204">
          <cell r="B4204">
            <v>446020</v>
          </cell>
          <cell r="C4204" t="str">
            <v>IPChangesPYHistAllowsHMOPPO</v>
          </cell>
          <cell r="D4204" t="str">
            <v>IPChangesP</v>
          </cell>
          <cell r="E4204">
            <v>367</v>
          </cell>
          <cell r="F4204" t="str">
            <v>A</v>
          </cell>
          <cell r="G4204" t="str">
            <v>R</v>
          </cell>
          <cell r="H4204" t="str">
            <v>N</v>
          </cell>
          <cell r="I4204" t="str">
            <v>NI</v>
          </cell>
          <cell r="J4204">
            <v>0</v>
          </cell>
          <cell r="K4204">
            <v>0</v>
          </cell>
          <cell r="L4204" t="str">
            <v xml:space="preserve"> </v>
          </cell>
          <cell r="M4204" t="str">
            <v xml:space="preserve"> </v>
          </cell>
          <cell r="N4204">
            <v>0</v>
          </cell>
          <cell r="O4204" t="str">
            <v xml:space="preserve"> </v>
          </cell>
          <cell r="P4204">
            <v>0</v>
          </cell>
          <cell r="Q4204">
            <v>0</v>
          </cell>
          <cell r="R4204" t="str">
            <v xml:space="preserve"> </v>
          </cell>
          <cell r="S4204" t="str">
            <v xml:space="preserve"> </v>
          </cell>
        </row>
        <row r="4205">
          <cell r="B4205">
            <v>446025</v>
          </cell>
          <cell r="C4205" t="str">
            <v>IPChgsPYHistAllowsBCrossTrad</v>
          </cell>
          <cell r="D4205" t="str">
            <v>IPChgsPYHi</v>
          </cell>
          <cell r="E4205">
            <v>367</v>
          </cell>
          <cell r="F4205" t="str">
            <v>A</v>
          </cell>
          <cell r="G4205" t="str">
            <v>R</v>
          </cell>
          <cell r="H4205" t="str">
            <v>N</v>
          </cell>
          <cell r="I4205" t="str">
            <v>NI</v>
          </cell>
          <cell r="J4205">
            <v>0</v>
          </cell>
          <cell r="K4205">
            <v>0</v>
          </cell>
          <cell r="L4205" t="str">
            <v xml:space="preserve"> </v>
          </cell>
          <cell r="M4205" t="str">
            <v xml:space="preserve"> </v>
          </cell>
          <cell r="N4205">
            <v>0</v>
          </cell>
          <cell r="O4205" t="str">
            <v xml:space="preserve"> </v>
          </cell>
          <cell r="P4205">
            <v>0</v>
          </cell>
          <cell r="Q4205">
            <v>0</v>
          </cell>
          <cell r="R4205" t="str">
            <v xml:space="preserve"> </v>
          </cell>
          <cell r="S4205" t="str">
            <v xml:space="preserve"> </v>
          </cell>
        </row>
        <row r="4206">
          <cell r="B4206">
            <v>446030</v>
          </cell>
          <cell r="C4206" t="str">
            <v>IPChgsPYHistAllowsBlueCrossHMO</v>
          </cell>
          <cell r="D4206" t="str">
            <v>IPChgsPYHi</v>
          </cell>
          <cell r="E4206">
            <v>367</v>
          </cell>
          <cell r="F4206" t="str">
            <v>A</v>
          </cell>
          <cell r="G4206" t="str">
            <v>R</v>
          </cell>
          <cell r="H4206" t="str">
            <v>N</v>
          </cell>
          <cell r="I4206" t="str">
            <v>NI</v>
          </cell>
          <cell r="J4206">
            <v>0</v>
          </cell>
          <cell r="K4206">
            <v>0</v>
          </cell>
          <cell r="L4206" t="str">
            <v xml:space="preserve"> </v>
          </cell>
          <cell r="M4206" t="str">
            <v xml:space="preserve"> </v>
          </cell>
          <cell r="N4206">
            <v>0</v>
          </cell>
          <cell r="O4206" t="str">
            <v xml:space="preserve"> </v>
          </cell>
          <cell r="P4206">
            <v>0</v>
          </cell>
          <cell r="Q4206">
            <v>0</v>
          </cell>
          <cell r="R4206" t="str">
            <v xml:space="preserve"> </v>
          </cell>
          <cell r="S4206" t="str">
            <v xml:space="preserve"> </v>
          </cell>
        </row>
        <row r="4207">
          <cell r="B4207">
            <v>446031</v>
          </cell>
          <cell r="C4207" t="str">
            <v>IP ChgsPYHistAlwncs BCrossPPO</v>
          </cell>
          <cell r="D4207" t="str">
            <v>IP ChgsPYH</v>
          </cell>
          <cell r="E4207">
            <v>367</v>
          </cell>
          <cell r="F4207" t="str">
            <v>A</v>
          </cell>
          <cell r="G4207" t="str">
            <v>R</v>
          </cell>
          <cell r="H4207" t="str">
            <v>N</v>
          </cell>
          <cell r="I4207" t="str">
            <v>NI</v>
          </cell>
          <cell r="J4207">
            <v>0</v>
          </cell>
          <cell r="K4207">
            <v>0</v>
          </cell>
          <cell r="L4207" t="str">
            <v xml:space="preserve"> </v>
          </cell>
          <cell r="M4207" t="str">
            <v xml:space="preserve"> </v>
          </cell>
          <cell r="N4207">
            <v>0</v>
          </cell>
          <cell r="O4207" t="str">
            <v xml:space="preserve"> </v>
          </cell>
          <cell r="P4207">
            <v>0</v>
          </cell>
          <cell r="Q4207">
            <v>0</v>
          </cell>
          <cell r="R4207" t="str">
            <v xml:space="preserve"> </v>
          </cell>
          <cell r="S4207" t="str">
            <v xml:space="preserve"> </v>
          </cell>
        </row>
        <row r="4208">
          <cell r="B4208">
            <v>446035</v>
          </cell>
          <cell r="C4208" t="str">
            <v>IPChangesPYHistAllowsComm</v>
          </cell>
          <cell r="D4208" t="str">
            <v>IPChangesP</v>
          </cell>
          <cell r="E4208">
            <v>367</v>
          </cell>
          <cell r="F4208" t="str">
            <v>A</v>
          </cell>
          <cell r="G4208" t="str">
            <v>R</v>
          </cell>
          <cell r="H4208" t="str">
            <v>N</v>
          </cell>
          <cell r="I4208" t="str">
            <v>NI</v>
          </cell>
          <cell r="J4208">
            <v>0</v>
          </cell>
          <cell r="K4208">
            <v>0</v>
          </cell>
          <cell r="L4208" t="str">
            <v xml:space="preserve"> </v>
          </cell>
          <cell r="M4208" t="str">
            <v xml:space="preserve"> </v>
          </cell>
          <cell r="N4208">
            <v>0</v>
          </cell>
          <cell r="O4208" t="str">
            <v xml:space="preserve"> </v>
          </cell>
          <cell r="P4208">
            <v>0</v>
          </cell>
          <cell r="Q4208">
            <v>0</v>
          </cell>
          <cell r="R4208" t="str">
            <v xml:space="preserve"> </v>
          </cell>
          <cell r="S4208" t="str">
            <v xml:space="preserve"> </v>
          </cell>
        </row>
        <row r="4209">
          <cell r="B4209">
            <v>446036</v>
          </cell>
          <cell r="C4209" t="str">
            <v>IP ChgsPYHistAlwnc CmrclMgdCar</v>
          </cell>
          <cell r="D4209" t="str">
            <v>IP ChgsPYH</v>
          </cell>
          <cell r="E4209">
            <v>367</v>
          </cell>
          <cell r="F4209" t="str">
            <v>A</v>
          </cell>
          <cell r="G4209" t="str">
            <v>R</v>
          </cell>
          <cell r="H4209" t="str">
            <v>N</v>
          </cell>
          <cell r="I4209" t="str">
            <v>NI</v>
          </cell>
          <cell r="J4209">
            <v>0</v>
          </cell>
          <cell r="K4209">
            <v>0</v>
          </cell>
          <cell r="L4209" t="str">
            <v xml:space="preserve"> </v>
          </cell>
          <cell r="M4209" t="str">
            <v xml:space="preserve"> </v>
          </cell>
          <cell r="N4209">
            <v>0</v>
          </cell>
          <cell r="O4209" t="str">
            <v xml:space="preserve"> </v>
          </cell>
          <cell r="P4209">
            <v>0</v>
          </cell>
          <cell r="Q4209">
            <v>0</v>
          </cell>
          <cell r="R4209" t="str">
            <v xml:space="preserve"> </v>
          </cell>
          <cell r="S4209" t="str">
            <v xml:space="preserve"> </v>
          </cell>
        </row>
        <row r="4210">
          <cell r="B4210">
            <v>446037</v>
          </cell>
          <cell r="C4210" t="str">
            <v>IP ChgPYHistAlw ChrtyCarPdgAp</v>
          </cell>
          <cell r="D4210" t="str">
            <v>IP ChgPYHi</v>
          </cell>
          <cell r="E4210">
            <v>367</v>
          </cell>
          <cell r="F4210" t="str">
            <v>A</v>
          </cell>
          <cell r="G4210" t="str">
            <v>R</v>
          </cell>
          <cell r="H4210" t="str">
            <v>N</v>
          </cell>
          <cell r="I4210" t="str">
            <v>NI</v>
          </cell>
          <cell r="J4210">
            <v>0</v>
          </cell>
          <cell r="K4210">
            <v>0</v>
          </cell>
          <cell r="L4210" t="str">
            <v xml:space="preserve"> </v>
          </cell>
          <cell r="M4210" t="str">
            <v xml:space="preserve"> </v>
          </cell>
          <cell r="N4210">
            <v>0</v>
          </cell>
          <cell r="O4210" t="str">
            <v xml:space="preserve"> </v>
          </cell>
          <cell r="P4210">
            <v>0</v>
          </cell>
          <cell r="Q4210">
            <v>0</v>
          </cell>
          <cell r="R4210" t="str">
            <v xml:space="preserve"> </v>
          </cell>
          <cell r="S4210" t="str">
            <v xml:space="preserve"> </v>
          </cell>
        </row>
        <row r="4211">
          <cell r="B4211">
            <v>446040</v>
          </cell>
          <cell r="C4211" t="str">
            <v>IPChangesPYHistAllowsSelfPay</v>
          </cell>
          <cell r="D4211" t="str">
            <v>IPChangesP</v>
          </cell>
          <cell r="E4211">
            <v>367</v>
          </cell>
          <cell r="F4211" t="str">
            <v>A</v>
          </cell>
          <cell r="G4211" t="str">
            <v>R</v>
          </cell>
          <cell r="H4211" t="str">
            <v>N</v>
          </cell>
          <cell r="I4211" t="str">
            <v>NI</v>
          </cell>
          <cell r="J4211">
            <v>0</v>
          </cell>
          <cell r="K4211">
            <v>0</v>
          </cell>
          <cell r="L4211" t="str">
            <v xml:space="preserve"> </v>
          </cell>
          <cell r="M4211" t="str">
            <v xml:space="preserve"> </v>
          </cell>
          <cell r="N4211">
            <v>0</v>
          </cell>
          <cell r="O4211" t="str">
            <v xml:space="preserve"> </v>
          </cell>
          <cell r="P4211">
            <v>0</v>
          </cell>
          <cell r="Q4211">
            <v>0</v>
          </cell>
          <cell r="R4211" t="str">
            <v xml:space="preserve"> </v>
          </cell>
          <cell r="S4211" t="str">
            <v xml:space="preserve"> </v>
          </cell>
        </row>
        <row r="4212">
          <cell r="B4212">
            <v>446041</v>
          </cell>
          <cell r="C4212" t="str">
            <v>IP ChgsPYHistAlwnc SlfPyScndry</v>
          </cell>
          <cell r="D4212" t="str">
            <v>IP ChgsPYH</v>
          </cell>
          <cell r="E4212">
            <v>367</v>
          </cell>
          <cell r="F4212" t="str">
            <v>A</v>
          </cell>
          <cell r="G4212" t="str">
            <v>R</v>
          </cell>
          <cell r="H4212" t="str">
            <v>N</v>
          </cell>
          <cell r="I4212" t="str">
            <v>NI</v>
          </cell>
          <cell r="J4212">
            <v>0</v>
          </cell>
          <cell r="K4212">
            <v>0</v>
          </cell>
          <cell r="L4212" t="str">
            <v xml:space="preserve"> </v>
          </cell>
          <cell r="M4212" t="str">
            <v xml:space="preserve"> </v>
          </cell>
          <cell r="N4212">
            <v>0</v>
          </cell>
          <cell r="O4212" t="str">
            <v xml:space="preserve"> </v>
          </cell>
          <cell r="P4212">
            <v>0</v>
          </cell>
          <cell r="Q4212">
            <v>0</v>
          </cell>
          <cell r="R4212" t="str">
            <v xml:space="preserve"> </v>
          </cell>
          <cell r="S4212" t="str">
            <v xml:space="preserve"> </v>
          </cell>
        </row>
        <row r="4213">
          <cell r="B4213">
            <v>446042</v>
          </cell>
          <cell r="C4213" t="str">
            <v>IPChgsPYHistAlwncCptnRskBsdPyr</v>
          </cell>
          <cell r="D4213" t="str">
            <v>IPChgsPYHi</v>
          </cell>
          <cell r="E4213">
            <v>367</v>
          </cell>
          <cell r="F4213" t="str">
            <v>A</v>
          </cell>
          <cell r="G4213" t="str">
            <v>R</v>
          </cell>
          <cell r="H4213" t="str">
            <v>N</v>
          </cell>
          <cell r="I4213" t="str">
            <v>NI</v>
          </cell>
          <cell r="J4213">
            <v>0</v>
          </cell>
          <cell r="K4213">
            <v>0</v>
          </cell>
          <cell r="L4213" t="str">
            <v xml:space="preserve"> </v>
          </cell>
          <cell r="M4213" t="str">
            <v xml:space="preserve"> </v>
          </cell>
          <cell r="N4213">
            <v>0</v>
          </cell>
          <cell r="O4213" t="str">
            <v xml:space="preserve"> </v>
          </cell>
          <cell r="P4213">
            <v>0</v>
          </cell>
          <cell r="Q4213">
            <v>0</v>
          </cell>
          <cell r="R4213" t="str">
            <v xml:space="preserve"> </v>
          </cell>
          <cell r="S4213" t="str">
            <v xml:space="preserve"> </v>
          </cell>
        </row>
        <row r="4214">
          <cell r="B4214">
            <v>446045</v>
          </cell>
          <cell r="C4214" t="str">
            <v>IPChangesPYHistAllowsCharity</v>
          </cell>
          <cell r="D4214" t="str">
            <v>IPChangesP</v>
          </cell>
          <cell r="E4214">
            <v>367</v>
          </cell>
          <cell r="F4214" t="str">
            <v>A</v>
          </cell>
          <cell r="G4214" t="str">
            <v>R</v>
          </cell>
          <cell r="H4214" t="str">
            <v>N</v>
          </cell>
          <cell r="I4214" t="str">
            <v>NI</v>
          </cell>
          <cell r="J4214">
            <v>0</v>
          </cell>
          <cell r="K4214">
            <v>0</v>
          </cell>
          <cell r="L4214" t="str">
            <v xml:space="preserve"> </v>
          </cell>
          <cell r="M4214" t="str">
            <v xml:space="preserve"> </v>
          </cell>
          <cell r="N4214">
            <v>0</v>
          </cell>
          <cell r="O4214" t="str">
            <v xml:space="preserve"> </v>
          </cell>
          <cell r="P4214">
            <v>0</v>
          </cell>
          <cell r="Q4214">
            <v>0</v>
          </cell>
          <cell r="R4214" t="str">
            <v xml:space="preserve"> </v>
          </cell>
          <cell r="S4214" t="str">
            <v xml:space="preserve"> </v>
          </cell>
        </row>
        <row r="4215">
          <cell r="B4215">
            <v>446050</v>
          </cell>
          <cell r="C4215" t="str">
            <v>IP Changes PY Hist AllowsOther</v>
          </cell>
          <cell r="D4215" t="str">
            <v>IP Changes</v>
          </cell>
          <cell r="E4215">
            <v>367</v>
          </cell>
          <cell r="F4215" t="str">
            <v>A</v>
          </cell>
          <cell r="G4215" t="str">
            <v>R</v>
          </cell>
          <cell r="H4215" t="str">
            <v>N</v>
          </cell>
          <cell r="I4215" t="str">
            <v>NI</v>
          </cell>
          <cell r="J4215">
            <v>0</v>
          </cell>
          <cell r="K4215">
            <v>0</v>
          </cell>
          <cell r="L4215" t="str">
            <v xml:space="preserve"> </v>
          </cell>
          <cell r="M4215" t="str">
            <v xml:space="preserve"> </v>
          </cell>
          <cell r="N4215">
            <v>0</v>
          </cell>
          <cell r="O4215" t="str">
            <v xml:space="preserve"> </v>
          </cell>
          <cell r="P4215">
            <v>0</v>
          </cell>
          <cell r="Q4215">
            <v>0</v>
          </cell>
          <cell r="R4215" t="str">
            <v xml:space="preserve"> </v>
          </cell>
          <cell r="S4215" t="str">
            <v xml:space="preserve"> </v>
          </cell>
        </row>
        <row r="4216">
          <cell r="B4216">
            <v>446055</v>
          </cell>
          <cell r="C4216" t="str">
            <v>IPChgsPYHistAllwOthrNonHospBil</v>
          </cell>
          <cell r="D4216" t="str">
            <v>IPChgsPYHi</v>
          </cell>
          <cell r="E4216">
            <v>367</v>
          </cell>
          <cell r="F4216" t="str">
            <v>A</v>
          </cell>
          <cell r="G4216" t="str">
            <v>R</v>
          </cell>
          <cell r="H4216" t="str">
            <v>N</v>
          </cell>
          <cell r="I4216" t="str">
            <v>NI</v>
          </cell>
          <cell r="J4216">
            <v>0</v>
          </cell>
          <cell r="K4216">
            <v>0</v>
          </cell>
          <cell r="L4216" t="str">
            <v xml:space="preserve"> </v>
          </cell>
          <cell r="M4216" t="str">
            <v xml:space="preserve"> </v>
          </cell>
          <cell r="N4216">
            <v>0</v>
          </cell>
          <cell r="O4216" t="str">
            <v xml:space="preserve"> </v>
          </cell>
          <cell r="P4216">
            <v>0</v>
          </cell>
          <cell r="Q4216">
            <v>0</v>
          </cell>
          <cell r="R4216" t="str">
            <v xml:space="preserve"> </v>
          </cell>
          <cell r="S4216" t="str">
            <v xml:space="preserve"> </v>
          </cell>
        </row>
        <row r="4217">
          <cell r="B4217">
            <v>446060</v>
          </cell>
          <cell r="C4217" t="str">
            <v>IP ChgsPYHistAlwncs DmstcClms</v>
          </cell>
          <cell r="D4217" t="str">
            <v>IP ChgsPYH</v>
          </cell>
          <cell r="E4217">
            <v>367</v>
          </cell>
          <cell r="F4217" t="str">
            <v>A</v>
          </cell>
          <cell r="G4217" t="str">
            <v>R</v>
          </cell>
          <cell r="H4217" t="str">
            <v>N</v>
          </cell>
          <cell r="I4217" t="str">
            <v>NI</v>
          </cell>
          <cell r="J4217">
            <v>0</v>
          </cell>
          <cell r="K4217">
            <v>0</v>
          </cell>
          <cell r="L4217" t="str">
            <v xml:space="preserve"> </v>
          </cell>
          <cell r="M4217" t="str">
            <v xml:space="preserve"> </v>
          </cell>
          <cell r="N4217">
            <v>0</v>
          </cell>
          <cell r="O4217" t="str">
            <v xml:space="preserve"> </v>
          </cell>
          <cell r="P4217">
            <v>0</v>
          </cell>
          <cell r="Q4217">
            <v>0</v>
          </cell>
          <cell r="R4217" t="str">
            <v xml:space="preserve"> </v>
          </cell>
          <cell r="S4217" t="str">
            <v xml:space="preserve"> </v>
          </cell>
        </row>
        <row r="4218">
          <cell r="B4218">
            <v>447000</v>
          </cell>
          <cell r="C4218" t="str">
            <v>OPChgsPYHistAllowsMedicareTrad</v>
          </cell>
          <cell r="D4218" t="str">
            <v>OPChgsPYHi</v>
          </cell>
          <cell r="E4218">
            <v>367</v>
          </cell>
          <cell r="F4218" t="str">
            <v>A</v>
          </cell>
          <cell r="G4218" t="str">
            <v>R</v>
          </cell>
          <cell r="H4218" t="str">
            <v>N</v>
          </cell>
          <cell r="I4218" t="str">
            <v>NI</v>
          </cell>
          <cell r="J4218">
            <v>0</v>
          </cell>
          <cell r="K4218">
            <v>0</v>
          </cell>
          <cell r="L4218" t="str">
            <v xml:space="preserve"> </v>
          </cell>
          <cell r="M4218" t="str">
            <v xml:space="preserve"> </v>
          </cell>
          <cell r="N4218">
            <v>0</v>
          </cell>
          <cell r="O4218" t="str">
            <v xml:space="preserve"> </v>
          </cell>
          <cell r="P4218">
            <v>0</v>
          </cell>
          <cell r="Q4218">
            <v>0</v>
          </cell>
          <cell r="R4218" t="str">
            <v xml:space="preserve"> </v>
          </cell>
          <cell r="S4218" t="str">
            <v xml:space="preserve"> </v>
          </cell>
        </row>
        <row r="4219">
          <cell r="B4219">
            <v>447005</v>
          </cell>
          <cell r="C4219" t="str">
            <v>OPChgsPYHistAllowsMcareMdgCare</v>
          </cell>
          <cell r="D4219" t="str">
            <v>OPChgsPYHi</v>
          </cell>
          <cell r="E4219">
            <v>367</v>
          </cell>
          <cell r="F4219" t="str">
            <v>A</v>
          </cell>
          <cell r="G4219" t="str">
            <v>R</v>
          </cell>
          <cell r="H4219" t="str">
            <v>N</v>
          </cell>
          <cell r="I4219" t="str">
            <v>NI</v>
          </cell>
          <cell r="J4219">
            <v>0</v>
          </cell>
          <cell r="K4219">
            <v>0</v>
          </cell>
          <cell r="L4219" t="str">
            <v xml:space="preserve"> </v>
          </cell>
          <cell r="M4219" t="str">
            <v xml:space="preserve"> </v>
          </cell>
          <cell r="N4219">
            <v>0</v>
          </cell>
          <cell r="O4219" t="str">
            <v xml:space="preserve"> </v>
          </cell>
          <cell r="P4219">
            <v>0</v>
          </cell>
          <cell r="Q4219">
            <v>0</v>
          </cell>
          <cell r="R4219" t="str">
            <v xml:space="preserve"> </v>
          </cell>
          <cell r="S4219" t="str">
            <v xml:space="preserve"> </v>
          </cell>
        </row>
        <row r="4220">
          <cell r="B4220">
            <v>447010</v>
          </cell>
          <cell r="C4220" t="str">
            <v>OPChgsPYHistAllowsMedicaidTrad</v>
          </cell>
          <cell r="D4220" t="str">
            <v>OPChgsPYHi</v>
          </cell>
          <cell r="E4220">
            <v>367</v>
          </cell>
          <cell r="F4220" t="str">
            <v>A</v>
          </cell>
          <cell r="G4220" t="str">
            <v>R</v>
          </cell>
          <cell r="H4220" t="str">
            <v>N</v>
          </cell>
          <cell r="I4220" t="str">
            <v>NI</v>
          </cell>
          <cell r="J4220">
            <v>0</v>
          </cell>
          <cell r="K4220">
            <v>0</v>
          </cell>
          <cell r="L4220" t="str">
            <v xml:space="preserve"> </v>
          </cell>
          <cell r="M4220" t="str">
            <v xml:space="preserve"> </v>
          </cell>
          <cell r="N4220">
            <v>0</v>
          </cell>
          <cell r="O4220" t="str">
            <v xml:space="preserve"> </v>
          </cell>
          <cell r="P4220">
            <v>0</v>
          </cell>
          <cell r="Q4220">
            <v>0</v>
          </cell>
          <cell r="R4220" t="str">
            <v xml:space="preserve"> </v>
          </cell>
          <cell r="S4220" t="str">
            <v xml:space="preserve"> </v>
          </cell>
        </row>
        <row r="4221">
          <cell r="B4221">
            <v>447015</v>
          </cell>
          <cell r="C4221" t="str">
            <v>OPChgsPYHistAllowsMcaidMdgCare</v>
          </cell>
          <cell r="D4221" t="str">
            <v>OPChgsPYHi</v>
          </cell>
          <cell r="E4221">
            <v>367</v>
          </cell>
          <cell r="F4221" t="str">
            <v>A</v>
          </cell>
          <cell r="G4221" t="str">
            <v>R</v>
          </cell>
          <cell r="H4221" t="str">
            <v>N</v>
          </cell>
          <cell r="I4221" t="str">
            <v>NI</v>
          </cell>
          <cell r="J4221">
            <v>0</v>
          </cell>
          <cell r="K4221">
            <v>0</v>
          </cell>
          <cell r="L4221" t="str">
            <v xml:space="preserve"> </v>
          </cell>
          <cell r="M4221" t="str">
            <v xml:space="preserve"> </v>
          </cell>
          <cell r="N4221">
            <v>0</v>
          </cell>
          <cell r="O4221" t="str">
            <v xml:space="preserve"> </v>
          </cell>
          <cell r="P4221">
            <v>0</v>
          </cell>
          <cell r="Q4221">
            <v>0</v>
          </cell>
          <cell r="R4221" t="str">
            <v xml:space="preserve"> </v>
          </cell>
          <cell r="S4221" t="str">
            <v xml:space="preserve"> </v>
          </cell>
        </row>
        <row r="4222">
          <cell r="B4222">
            <v>447016</v>
          </cell>
          <cell r="C4222" t="str">
            <v>OP ChgsPYHistAlwncs McaidPndng</v>
          </cell>
          <cell r="D4222" t="str">
            <v>OP ChgsPYH</v>
          </cell>
          <cell r="E4222">
            <v>367</v>
          </cell>
          <cell r="F4222" t="str">
            <v>A</v>
          </cell>
          <cell r="G4222" t="str">
            <v>R</v>
          </cell>
          <cell r="H4222" t="str">
            <v>N</v>
          </cell>
          <cell r="I4222" t="str">
            <v>NI</v>
          </cell>
          <cell r="J4222">
            <v>0</v>
          </cell>
          <cell r="K4222">
            <v>0</v>
          </cell>
          <cell r="L4222" t="str">
            <v xml:space="preserve"> </v>
          </cell>
          <cell r="M4222" t="str">
            <v xml:space="preserve"> </v>
          </cell>
          <cell r="N4222">
            <v>0</v>
          </cell>
          <cell r="O4222" t="str">
            <v xml:space="preserve"> </v>
          </cell>
          <cell r="P4222">
            <v>0</v>
          </cell>
          <cell r="Q4222">
            <v>0</v>
          </cell>
          <cell r="R4222" t="str">
            <v xml:space="preserve"> </v>
          </cell>
          <cell r="S4222" t="str">
            <v xml:space="preserve"> </v>
          </cell>
        </row>
        <row r="4223">
          <cell r="B4223">
            <v>447020</v>
          </cell>
          <cell r="C4223" t="str">
            <v>OPChangesPYHistAllowsHMOPPO</v>
          </cell>
          <cell r="D4223" t="str">
            <v>OPChangesP</v>
          </cell>
          <cell r="E4223">
            <v>367</v>
          </cell>
          <cell r="F4223" t="str">
            <v>A</v>
          </cell>
          <cell r="G4223" t="str">
            <v>R</v>
          </cell>
          <cell r="H4223" t="str">
            <v>N</v>
          </cell>
          <cell r="I4223" t="str">
            <v>NI</v>
          </cell>
          <cell r="J4223">
            <v>0</v>
          </cell>
          <cell r="K4223">
            <v>0</v>
          </cell>
          <cell r="L4223" t="str">
            <v xml:space="preserve"> </v>
          </cell>
          <cell r="M4223" t="str">
            <v xml:space="preserve"> </v>
          </cell>
          <cell r="N4223">
            <v>0</v>
          </cell>
          <cell r="O4223" t="str">
            <v xml:space="preserve"> </v>
          </cell>
          <cell r="P4223">
            <v>0</v>
          </cell>
          <cell r="Q4223">
            <v>0</v>
          </cell>
          <cell r="R4223" t="str">
            <v xml:space="preserve"> </v>
          </cell>
          <cell r="S4223" t="str">
            <v xml:space="preserve"> </v>
          </cell>
        </row>
        <row r="4224">
          <cell r="B4224">
            <v>447025</v>
          </cell>
          <cell r="C4224" t="str">
            <v>OPChgsPYHistAllowsBCrossTrad</v>
          </cell>
          <cell r="D4224" t="str">
            <v>OPChgsPYHi</v>
          </cell>
          <cell r="E4224">
            <v>367</v>
          </cell>
          <cell r="F4224" t="str">
            <v>A</v>
          </cell>
          <cell r="G4224" t="str">
            <v>R</v>
          </cell>
          <cell r="H4224" t="str">
            <v>N</v>
          </cell>
          <cell r="I4224" t="str">
            <v>NI</v>
          </cell>
          <cell r="J4224">
            <v>0</v>
          </cell>
          <cell r="K4224">
            <v>0</v>
          </cell>
          <cell r="L4224" t="str">
            <v xml:space="preserve"> </v>
          </cell>
          <cell r="M4224" t="str">
            <v xml:space="preserve"> </v>
          </cell>
          <cell r="N4224">
            <v>0</v>
          </cell>
          <cell r="O4224" t="str">
            <v xml:space="preserve"> </v>
          </cell>
          <cell r="P4224">
            <v>0</v>
          </cell>
          <cell r="Q4224">
            <v>0</v>
          </cell>
          <cell r="R4224" t="str">
            <v xml:space="preserve"> </v>
          </cell>
          <cell r="S4224" t="str">
            <v xml:space="preserve"> </v>
          </cell>
        </row>
        <row r="4225">
          <cell r="B4225">
            <v>447030</v>
          </cell>
          <cell r="C4225" t="str">
            <v>OPChgsPYHistAllowsBlueCrossHMO</v>
          </cell>
          <cell r="D4225" t="str">
            <v>OPChgsPYHi</v>
          </cell>
          <cell r="E4225">
            <v>367</v>
          </cell>
          <cell r="F4225" t="str">
            <v>A</v>
          </cell>
          <cell r="G4225" t="str">
            <v>R</v>
          </cell>
          <cell r="H4225" t="str">
            <v>N</v>
          </cell>
          <cell r="I4225" t="str">
            <v>NI</v>
          </cell>
          <cell r="J4225">
            <v>0</v>
          </cell>
          <cell r="K4225">
            <v>0</v>
          </cell>
          <cell r="L4225" t="str">
            <v xml:space="preserve"> </v>
          </cell>
          <cell r="M4225" t="str">
            <v xml:space="preserve"> </v>
          </cell>
          <cell r="N4225">
            <v>0</v>
          </cell>
          <cell r="O4225" t="str">
            <v xml:space="preserve"> </v>
          </cell>
          <cell r="P4225">
            <v>0</v>
          </cell>
          <cell r="Q4225">
            <v>0</v>
          </cell>
          <cell r="R4225" t="str">
            <v xml:space="preserve"> </v>
          </cell>
          <cell r="S4225" t="str">
            <v xml:space="preserve"> </v>
          </cell>
        </row>
        <row r="4226">
          <cell r="B4226">
            <v>447031</v>
          </cell>
          <cell r="C4226" t="str">
            <v>OP ChgsPYHistAlwncs BCrossPPO</v>
          </cell>
          <cell r="D4226" t="str">
            <v>OP ChgsPYH</v>
          </cell>
          <cell r="E4226">
            <v>367</v>
          </cell>
          <cell r="F4226" t="str">
            <v>A</v>
          </cell>
          <cell r="G4226" t="str">
            <v>R</v>
          </cell>
          <cell r="H4226" t="str">
            <v>N</v>
          </cell>
          <cell r="I4226" t="str">
            <v>NI</v>
          </cell>
          <cell r="J4226">
            <v>0</v>
          </cell>
          <cell r="K4226">
            <v>0</v>
          </cell>
          <cell r="L4226" t="str">
            <v xml:space="preserve"> </v>
          </cell>
          <cell r="M4226" t="str">
            <v xml:space="preserve"> </v>
          </cell>
          <cell r="N4226">
            <v>0</v>
          </cell>
          <cell r="O4226" t="str">
            <v xml:space="preserve"> </v>
          </cell>
          <cell r="P4226">
            <v>0</v>
          </cell>
          <cell r="Q4226">
            <v>0</v>
          </cell>
          <cell r="R4226" t="str">
            <v xml:space="preserve"> </v>
          </cell>
          <cell r="S4226" t="str">
            <v xml:space="preserve"> </v>
          </cell>
        </row>
        <row r="4227">
          <cell r="B4227">
            <v>447035</v>
          </cell>
          <cell r="C4227" t="str">
            <v>OPChangesPYHistAllowsComm</v>
          </cell>
          <cell r="D4227" t="str">
            <v>OPChangesP</v>
          </cell>
          <cell r="E4227">
            <v>367</v>
          </cell>
          <cell r="F4227" t="str">
            <v>A</v>
          </cell>
          <cell r="G4227" t="str">
            <v>R</v>
          </cell>
          <cell r="H4227" t="str">
            <v>N</v>
          </cell>
          <cell r="I4227" t="str">
            <v>NI</v>
          </cell>
          <cell r="J4227">
            <v>0</v>
          </cell>
          <cell r="K4227">
            <v>0</v>
          </cell>
          <cell r="L4227" t="str">
            <v xml:space="preserve"> </v>
          </cell>
          <cell r="M4227" t="str">
            <v xml:space="preserve"> </v>
          </cell>
          <cell r="N4227">
            <v>0</v>
          </cell>
          <cell r="O4227" t="str">
            <v xml:space="preserve"> </v>
          </cell>
          <cell r="P4227">
            <v>0</v>
          </cell>
          <cell r="Q4227">
            <v>0</v>
          </cell>
          <cell r="R4227" t="str">
            <v xml:space="preserve"> </v>
          </cell>
          <cell r="S4227" t="str">
            <v xml:space="preserve"> </v>
          </cell>
        </row>
        <row r="4228">
          <cell r="B4228">
            <v>447036</v>
          </cell>
          <cell r="C4228" t="str">
            <v>OP ChgsPYHistAlwnc CmrclMgdCar</v>
          </cell>
          <cell r="D4228" t="str">
            <v>OP ChgsPYH</v>
          </cell>
          <cell r="E4228">
            <v>367</v>
          </cell>
          <cell r="F4228" t="str">
            <v>A</v>
          </cell>
          <cell r="G4228" t="str">
            <v>R</v>
          </cell>
          <cell r="H4228" t="str">
            <v>N</v>
          </cell>
          <cell r="I4228" t="str">
            <v>NI</v>
          </cell>
          <cell r="J4228">
            <v>0</v>
          </cell>
          <cell r="K4228">
            <v>0</v>
          </cell>
          <cell r="L4228" t="str">
            <v xml:space="preserve"> </v>
          </cell>
          <cell r="M4228" t="str">
            <v xml:space="preserve"> </v>
          </cell>
          <cell r="N4228">
            <v>0</v>
          </cell>
          <cell r="O4228" t="str">
            <v xml:space="preserve"> </v>
          </cell>
          <cell r="P4228">
            <v>0</v>
          </cell>
          <cell r="Q4228">
            <v>0</v>
          </cell>
          <cell r="R4228" t="str">
            <v xml:space="preserve"> </v>
          </cell>
          <cell r="S4228" t="str">
            <v xml:space="preserve"> </v>
          </cell>
        </row>
        <row r="4229">
          <cell r="B4229">
            <v>447037</v>
          </cell>
          <cell r="C4229" t="str">
            <v>OP ChgPYHistAlw ChrtyCarPdgAp</v>
          </cell>
          <cell r="D4229" t="str">
            <v>OP ChgPYHi</v>
          </cell>
          <cell r="E4229">
            <v>367</v>
          </cell>
          <cell r="F4229" t="str">
            <v>A</v>
          </cell>
          <cell r="G4229" t="str">
            <v>R</v>
          </cell>
          <cell r="H4229" t="str">
            <v>N</v>
          </cell>
          <cell r="I4229" t="str">
            <v>NI</v>
          </cell>
          <cell r="J4229">
            <v>0</v>
          </cell>
          <cell r="K4229">
            <v>0</v>
          </cell>
          <cell r="L4229" t="str">
            <v xml:space="preserve"> </v>
          </cell>
          <cell r="M4229" t="str">
            <v xml:space="preserve"> </v>
          </cell>
          <cell r="N4229">
            <v>0</v>
          </cell>
          <cell r="O4229" t="str">
            <v xml:space="preserve"> </v>
          </cell>
          <cell r="P4229">
            <v>0</v>
          </cell>
          <cell r="Q4229">
            <v>0</v>
          </cell>
          <cell r="R4229" t="str">
            <v xml:space="preserve"> </v>
          </cell>
          <cell r="S4229" t="str">
            <v xml:space="preserve"> </v>
          </cell>
        </row>
        <row r="4230">
          <cell r="B4230">
            <v>447040</v>
          </cell>
          <cell r="C4230" t="str">
            <v>OPChangesPYHistAllowsSelfPay</v>
          </cell>
          <cell r="D4230" t="str">
            <v>OPChangesP</v>
          </cell>
          <cell r="E4230">
            <v>367</v>
          </cell>
          <cell r="F4230" t="str">
            <v>A</v>
          </cell>
          <cell r="G4230" t="str">
            <v>R</v>
          </cell>
          <cell r="H4230" t="str">
            <v>N</v>
          </cell>
          <cell r="I4230" t="str">
            <v>NI</v>
          </cell>
          <cell r="J4230">
            <v>0</v>
          </cell>
          <cell r="K4230">
            <v>0</v>
          </cell>
          <cell r="L4230" t="str">
            <v xml:space="preserve"> </v>
          </cell>
          <cell r="M4230" t="str">
            <v xml:space="preserve"> </v>
          </cell>
          <cell r="N4230">
            <v>0</v>
          </cell>
          <cell r="O4230" t="str">
            <v xml:space="preserve"> </v>
          </cell>
          <cell r="P4230">
            <v>0</v>
          </cell>
          <cell r="Q4230">
            <v>0</v>
          </cell>
          <cell r="R4230" t="str">
            <v xml:space="preserve"> </v>
          </cell>
          <cell r="S4230" t="str">
            <v xml:space="preserve"> </v>
          </cell>
        </row>
        <row r="4231">
          <cell r="B4231">
            <v>447041</v>
          </cell>
          <cell r="C4231" t="str">
            <v>OP ChgsPYHistAlwnc SlfPyScndry</v>
          </cell>
          <cell r="D4231" t="str">
            <v>OP ChgsPYH</v>
          </cell>
          <cell r="E4231">
            <v>367</v>
          </cell>
          <cell r="F4231" t="str">
            <v>A</v>
          </cell>
          <cell r="G4231" t="str">
            <v>R</v>
          </cell>
          <cell r="H4231" t="str">
            <v>N</v>
          </cell>
          <cell r="I4231" t="str">
            <v>NI</v>
          </cell>
          <cell r="J4231">
            <v>0</v>
          </cell>
          <cell r="K4231">
            <v>0</v>
          </cell>
          <cell r="L4231" t="str">
            <v xml:space="preserve"> </v>
          </cell>
          <cell r="M4231" t="str">
            <v xml:space="preserve"> </v>
          </cell>
          <cell r="N4231">
            <v>0</v>
          </cell>
          <cell r="O4231" t="str">
            <v xml:space="preserve"> </v>
          </cell>
          <cell r="P4231">
            <v>0</v>
          </cell>
          <cell r="Q4231">
            <v>0</v>
          </cell>
          <cell r="R4231" t="str">
            <v xml:space="preserve"> </v>
          </cell>
          <cell r="S4231" t="str">
            <v xml:space="preserve"> </v>
          </cell>
        </row>
        <row r="4232">
          <cell r="B4232">
            <v>447042</v>
          </cell>
          <cell r="C4232" t="str">
            <v>OPChgsPYHistAlwncCptnRskBsdPyr</v>
          </cell>
          <cell r="D4232" t="str">
            <v>OPChgsPYHi</v>
          </cell>
          <cell r="E4232">
            <v>367</v>
          </cell>
          <cell r="F4232" t="str">
            <v>A</v>
          </cell>
          <cell r="G4232" t="str">
            <v>R</v>
          </cell>
          <cell r="H4232" t="str">
            <v>N</v>
          </cell>
          <cell r="I4232" t="str">
            <v>NI</v>
          </cell>
          <cell r="J4232">
            <v>0</v>
          </cell>
          <cell r="K4232">
            <v>0</v>
          </cell>
          <cell r="L4232" t="str">
            <v xml:space="preserve"> </v>
          </cell>
          <cell r="M4232" t="str">
            <v xml:space="preserve"> </v>
          </cell>
          <cell r="N4232">
            <v>0</v>
          </cell>
          <cell r="O4232" t="str">
            <v xml:space="preserve"> </v>
          </cell>
          <cell r="P4232">
            <v>0</v>
          </cell>
          <cell r="Q4232">
            <v>0</v>
          </cell>
          <cell r="R4232" t="str">
            <v xml:space="preserve"> </v>
          </cell>
          <cell r="S4232" t="str">
            <v xml:space="preserve"> </v>
          </cell>
        </row>
        <row r="4233">
          <cell r="B4233">
            <v>447045</v>
          </cell>
          <cell r="C4233" t="str">
            <v>OPChangesPYHistAllowsCharity</v>
          </cell>
          <cell r="D4233" t="str">
            <v>OPChangesP</v>
          </cell>
          <cell r="E4233">
            <v>367</v>
          </cell>
          <cell r="F4233" t="str">
            <v>A</v>
          </cell>
          <cell r="G4233" t="str">
            <v>R</v>
          </cell>
          <cell r="H4233" t="str">
            <v>N</v>
          </cell>
          <cell r="I4233" t="str">
            <v>NI</v>
          </cell>
          <cell r="J4233">
            <v>0</v>
          </cell>
          <cell r="K4233">
            <v>0</v>
          </cell>
          <cell r="L4233" t="str">
            <v xml:space="preserve"> </v>
          </cell>
          <cell r="M4233" t="str">
            <v xml:space="preserve"> </v>
          </cell>
          <cell r="N4233">
            <v>0</v>
          </cell>
          <cell r="O4233" t="str">
            <v xml:space="preserve"> </v>
          </cell>
          <cell r="P4233">
            <v>0</v>
          </cell>
          <cell r="Q4233">
            <v>0</v>
          </cell>
          <cell r="R4233" t="str">
            <v xml:space="preserve"> </v>
          </cell>
          <cell r="S4233" t="str">
            <v xml:space="preserve"> </v>
          </cell>
        </row>
        <row r="4234">
          <cell r="B4234">
            <v>447050</v>
          </cell>
          <cell r="C4234" t="str">
            <v>OP Changes PY Hist AllowsOther</v>
          </cell>
          <cell r="D4234" t="str">
            <v>OP Changes</v>
          </cell>
          <cell r="E4234">
            <v>367</v>
          </cell>
          <cell r="F4234" t="str">
            <v>A</v>
          </cell>
          <cell r="G4234" t="str">
            <v>R</v>
          </cell>
          <cell r="H4234" t="str">
            <v>N</v>
          </cell>
          <cell r="I4234" t="str">
            <v>NI</v>
          </cell>
          <cell r="J4234">
            <v>0</v>
          </cell>
          <cell r="K4234">
            <v>0</v>
          </cell>
          <cell r="L4234" t="str">
            <v xml:space="preserve"> </v>
          </cell>
          <cell r="M4234" t="str">
            <v xml:space="preserve"> </v>
          </cell>
          <cell r="N4234">
            <v>0</v>
          </cell>
          <cell r="O4234" t="str">
            <v xml:space="preserve"> </v>
          </cell>
          <cell r="P4234">
            <v>0</v>
          </cell>
          <cell r="Q4234">
            <v>0</v>
          </cell>
          <cell r="R4234" t="str">
            <v xml:space="preserve"> </v>
          </cell>
          <cell r="S4234" t="str">
            <v xml:space="preserve"> </v>
          </cell>
        </row>
        <row r="4235">
          <cell r="B4235">
            <v>447055</v>
          </cell>
          <cell r="C4235" t="str">
            <v>OPChgsPYHistAllwOthrNonHospBil</v>
          </cell>
          <cell r="D4235" t="str">
            <v>OPChgsPYHi</v>
          </cell>
          <cell r="E4235">
            <v>367</v>
          </cell>
          <cell r="F4235" t="str">
            <v>A</v>
          </cell>
          <cell r="G4235" t="str">
            <v>R</v>
          </cell>
          <cell r="H4235" t="str">
            <v>N</v>
          </cell>
          <cell r="I4235" t="str">
            <v>NI</v>
          </cell>
          <cell r="J4235">
            <v>0</v>
          </cell>
          <cell r="K4235">
            <v>0</v>
          </cell>
          <cell r="L4235" t="str">
            <v xml:space="preserve"> </v>
          </cell>
          <cell r="M4235" t="str">
            <v xml:space="preserve"> </v>
          </cell>
          <cell r="N4235">
            <v>0</v>
          </cell>
          <cell r="O4235" t="str">
            <v xml:space="preserve"> </v>
          </cell>
          <cell r="P4235">
            <v>0</v>
          </cell>
          <cell r="Q4235">
            <v>0</v>
          </cell>
          <cell r="R4235" t="str">
            <v xml:space="preserve"> </v>
          </cell>
          <cell r="S4235" t="str">
            <v xml:space="preserve"> </v>
          </cell>
        </row>
        <row r="4236">
          <cell r="B4236">
            <v>447060</v>
          </cell>
          <cell r="C4236" t="str">
            <v>OP ChgsPYHistAlwncs DmstcClms</v>
          </cell>
          <cell r="D4236" t="str">
            <v>OP ChgsPYH</v>
          </cell>
          <cell r="E4236">
            <v>367</v>
          </cell>
          <cell r="F4236" t="str">
            <v>A</v>
          </cell>
          <cell r="G4236" t="str">
            <v>R</v>
          </cell>
          <cell r="H4236" t="str">
            <v>N</v>
          </cell>
          <cell r="I4236" t="str">
            <v>NI</v>
          </cell>
          <cell r="J4236">
            <v>0</v>
          </cell>
          <cell r="K4236">
            <v>0</v>
          </cell>
          <cell r="L4236" t="str">
            <v xml:space="preserve"> </v>
          </cell>
          <cell r="M4236" t="str">
            <v xml:space="preserve"> </v>
          </cell>
          <cell r="N4236">
            <v>0</v>
          </cell>
          <cell r="O4236" t="str">
            <v xml:space="preserve"> </v>
          </cell>
          <cell r="P4236">
            <v>0</v>
          </cell>
          <cell r="Q4236">
            <v>0</v>
          </cell>
          <cell r="R4236" t="str">
            <v xml:space="preserve"> </v>
          </cell>
          <cell r="S4236" t="str">
            <v xml:space="preserve"> </v>
          </cell>
        </row>
        <row r="4237">
          <cell r="B4237">
            <v>448000</v>
          </cell>
          <cell r="C4237" t="str">
            <v>ChgsPYHistAllowsMedicareTrad</v>
          </cell>
          <cell r="D4237" t="str">
            <v>ChgsPYHist</v>
          </cell>
          <cell r="E4237">
            <v>367</v>
          </cell>
          <cell r="F4237" t="str">
            <v>A</v>
          </cell>
          <cell r="G4237" t="str">
            <v>R</v>
          </cell>
          <cell r="H4237" t="str">
            <v>N</v>
          </cell>
          <cell r="I4237" t="str">
            <v>NI</v>
          </cell>
          <cell r="J4237">
            <v>0</v>
          </cell>
          <cell r="K4237">
            <v>0</v>
          </cell>
          <cell r="L4237" t="str">
            <v xml:space="preserve"> </v>
          </cell>
          <cell r="M4237" t="str">
            <v xml:space="preserve"> </v>
          </cell>
          <cell r="N4237">
            <v>0</v>
          </cell>
          <cell r="O4237" t="str">
            <v xml:space="preserve"> </v>
          </cell>
          <cell r="P4237">
            <v>0</v>
          </cell>
          <cell r="Q4237">
            <v>0</v>
          </cell>
          <cell r="R4237" t="str">
            <v xml:space="preserve"> </v>
          </cell>
          <cell r="S4237" t="str">
            <v xml:space="preserve"> </v>
          </cell>
        </row>
        <row r="4238">
          <cell r="B4238">
            <v>448005</v>
          </cell>
          <cell r="C4238" t="str">
            <v>ChgsPYHistAllowsMcareMdgCare</v>
          </cell>
          <cell r="D4238" t="str">
            <v>ChgsPYHist</v>
          </cell>
          <cell r="E4238">
            <v>367</v>
          </cell>
          <cell r="F4238" t="str">
            <v>A</v>
          </cell>
          <cell r="G4238" t="str">
            <v>R</v>
          </cell>
          <cell r="H4238" t="str">
            <v>N</v>
          </cell>
          <cell r="I4238" t="str">
            <v>NI</v>
          </cell>
          <cell r="J4238">
            <v>0</v>
          </cell>
          <cell r="K4238">
            <v>0</v>
          </cell>
          <cell r="L4238" t="str">
            <v xml:space="preserve"> </v>
          </cell>
          <cell r="M4238" t="str">
            <v xml:space="preserve"> </v>
          </cell>
          <cell r="N4238">
            <v>0</v>
          </cell>
          <cell r="O4238" t="str">
            <v xml:space="preserve"> </v>
          </cell>
          <cell r="P4238">
            <v>0</v>
          </cell>
          <cell r="Q4238">
            <v>0</v>
          </cell>
          <cell r="R4238" t="str">
            <v xml:space="preserve"> </v>
          </cell>
          <cell r="S4238" t="str">
            <v xml:space="preserve"> </v>
          </cell>
        </row>
        <row r="4239">
          <cell r="B4239">
            <v>448010</v>
          </cell>
          <cell r="C4239" t="str">
            <v>ChgsPYHistAllowsMedicaidTrad</v>
          </cell>
          <cell r="D4239" t="str">
            <v>ChgsPYHist</v>
          </cell>
          <cell r="E4239">
            <v>367</v>
          </cell>
          <cell r="F4239" t="str">
            <v>A</v>
          </cell>
          <cell r="G4239" t="str">
            <v>R</v>
          </cell>
          <cell r="H4239" t="str">
            <v>N</v>
          </cell>
          <cell r="I4239" t="str">
            <v>NI</v>
          </cell>
          <cell r="J4239">
            <v>0</v>
          </cell>
          <cell r="K4239">
            <v>0</v>
          </cell>
          <cell r="L4239" t="str">
            <v xml:space="preserve"> </v>
          </cell>
          <cell r="M4239" t="str">
            <v xml:space="preserve"> </v>
          </cell>
          <cell r="N4239">
            <v>0</v>
          </cell>
          <cell r="O4239" t="str">
            <v xml:space="preserve"> </v>
          </cell>
          <cell r="P4239">
            <v>0</v>
          </cell>
          <cell r="Q4239">
            <v>0</v>
          </cell>
          <cell r="R4239" t="str">
            <v xml:space="preserve"> </v>
          </cell>
          <cell r="S4239" t="str">
            <v xml:space="preserve"> </v>
          </cell>
        </row>
        <row r="4240">
          <cell r="B4240">
            <v>448015</v>
          </cell>
          <cell r="C4240" t="str">
            <v>ChgsPYHistAllowsMcaidMdgCare</v>
          </cell>
          <cell r="D4240" t="str">
            <v>ChgsPYHist</v>
          </cell>
          <cell r="E4240">
            <v>367</v>
          </cell>
          <cell r="F4240" t="str">
            <v>A</v>
          </cell>
          <cell r="G4240" t="str">
            <v>R</v>
          </cell>
          <cell r="H4240" t="str">
            <v>N</v>
          </cell>
          <cell r="I4240" t="str">
            <v>NI</v>
          </cell>
          <cell r="J4240">
            <v>0</v>
          </cell>
          <cell r="K4240">
            <v>0</v>
          </cell>
          <cell r="L4240" t="str">
            <v xml:space="preserve"> </v>
          </cell>
          <cell r="M4240" t="str">
            <v xml:space="preserve"> </v>
          </cell>
          <cell r="N4240">
            <v>0</v>
          </cell>
          <cell r="O4240" t="str">
            <v xml:space="preserve"> </v>
          </cell>
          <cell r="P4240">
            <v>0</v>
          </cell>
          <cell r="Q4240">
            <v>0</v>
          </cell>
          <cell r="R4240" t="str">
            <v xml:space="preserve"> </v>
          </cell>
          <cell r="S4240" t="str">
            <v xml:space="preserve"> </v>
          </cell>
        </row>
        <row r="4241">
          <cell r="B4241">
            <v>448016</v>
          </cell>
          <cell r="C4241" t="str">
            <v>Chgs PY Hist Alwncs McaidPndng</v>
          </cell>
          <cell r="D4241" t="str">
            <v>Chgs PY Hi</v>
          </cell>
          <cell r="E4241">
            <v>367</v>
          </cell>
          <cell r="F4241" t="str">
            <v>A</v>
          </cell>
          <cell r="G4241" t="str">
            <v>R</v>
          </cell>
          <cell r="H4241" t="str">
            <v>N</v>
          </cell>
          <cell r="I4241" t="str">
            <v>NI</v>
          </cell>
          <cell r="J4241">
            <v>0</v>
          </cell>
          <cell r="K4241">
            <v>0</v>
          </cell>
          <cell r="L4241" t="str">
            <v xml:space="preserve"> </v>
          </cell>
          <cell r="M4241" t="str">
            <v xml:space="preserve"> </v>
          </cell>
          <cell r="N4241">
            <v>0</v>
          </cell>
          <cell r="O4241" t="str">
            <v xml:space="preserve"> </v>
          </cell>
          <cell r="P4241">
            <v>0</v>
          </cell>
          <cell r="Q4241">
            <v>0</v>
          </cell>
          <cell r="R4241" t="str">
            <v xml:space="preserve"> </v>
          </cell>
          <cell r="S4241" t="str">
            <v xml:space="preserve"> </v>
          </cell>
        </row>
        <row r="4242">
          <cell r="B4242">
            <v>448020</v>
          </cell>
          <cell r="C4242" t="str">
            <v>Changes PY Hist AllowsHMOPPO</v>
          </cell>
          <cell r="D4242" t="str">
            <v>Changes PY</v>
          </cell>
          <cell r="E4242">
            <v>367</v>
          </cell>
          <cell r="F4242" t="str">
            <v>A</v>
          </cell>
          <cell r="G4242" t="str">
            <v>R</v>
          </cell>
          <cell r="H4242" t="str">
            <v>N</v>
          </cell>
          <cell r="I4242" t="str">
            <v>NI</v>
          </cell>
          <cell r="J4242">
            <v>0</v>
          </cell>
          <cell r="K4242">
            <v>0</v>
          </cell>
          <cell r="L4242" t="str">
            <v xml:space="preserve"> </v>
          </cell>
          <cell r="M4242" t="str">
            <v xml:space="preserve"> </v>
          </cell>
          <cell r="N4242">
            <v>0</v>
          </cell>
          <cell r="O4242" t="str">
            <v xml:space="preserve"> </v>
          </cell>
          <cell r="P4242">
            <v>0</v>
          </cell>
          <cell r="Q4242">
            <v>0</v>
          </cell>
          <cell r="R4242" t="str">
            <v xml:space="preserve"> </v>
          </cell>
          <cell r="S4242" t="str">
            <v xml:space="preserve"> </v>
          </cell>
        </row>
        <row r="4243">
          <cell r="B4243">
            <v>448025</v>
          </cell>
          <cell r="C4243" t="str">
            <v>ChgsPYHistAllowsBlueCrossTrad</v>
          </cell>
          <cell r="D4243" t="str">
            <v>ChgsPYHist</v>
          </cell>
          <cell r="E4243">
            <v>367</v>
          </cell>
          <cell r="F4243" t="str">
            <v>A</v>
          </cell>
          <cell r="G4243" t="str">
            <v>R</v>
          </cell>
          <cell r="H4243" t="str">
            <v>N</v>
          </cell>
          <cell r="I4243" t="str">
            <v>NI</v>
          </cell>
          <cell r="J4243">
            <v>0</v>
          </cell>
          <cell r="K4243">
            <v>0</v>
          </cell>
          <cell r="L4243" t="str">
            <v xml:space="preserve"> </v>
          </cell>
          <cell r="M4243" t="str">
            <v xml:space="preserve"> </v>
          </cell>
          <cell r="N4243">
            <v>0</v>
          </cell>
          <cell r="O4243" t="str">
            <v xml:space="preserve"> </v>
          </cell>
          <cell r="P4243">
            <v>0</v>
          </cell>
          <cell r="Q4243">
            <v>0</v>
          </cell>
          <cell r="R4243" t="str">
            <v xml:space="preserve"> </v>
          </cell>
          <cell r="S4243" t="str">
            <v xml:space="preserve"> </v>
          </cell>
        </row>
        <row r="4244">
          <cell r="B4244">
            <v>448030</v>
          </cell>
          <cell r="C4244" t="str">
            <v>ChgsPYHistAllowsBlueCrossHMO</v>
          </cell>
          <cell r="D4244" t="str">
            <v>ChgsPYHist</v>
          </cell>
          <cell r="E4244">
            <v>367</v>
          </cell>
          <cell r="F4244" t="str">
            <v>A</v>
          </cell>
          <cell r="G4244" t="str">
            <v>R</v>
          </cell>
          <cell r="H4244" t="str">
            <v>N</v>
          </cell>
          <cell r="I4244" t="str">
            <v>NI</v>
          </cell>
          <cell r="J4244">
            <v>0</v>
          </cell>
          <cell r="K4244">
            <v>0</v>
          </cell>
          <cell r="L4244" t="str">
            <v xml:space="preserve"> </v>
          </cell>
          <cell r="M4244" t="str">
            <v xml:space="preserve"> </v>
          </cell>
          <cell r="N4244">
            <v>0</v>
          </cell>
          <cell r="O4244" t="str">
            <v xml:space="preserve"> </v>
          </cell>
          <cell r="P4244">
            <v>0</v>
          </cell>
          <cell r="Q4244">
            <v>0</v>
          </cell>
          <cell r="R4244" t="str">
            <v xml:space="preserve"> </v>
          </cell>
          <cell r="S4244" t="str">
            <v xml:space="preserve"> </v>
          </cell>
        </row>
        <row r="4245">
          <cell r="B4245">
            <v>448031</v>
          </cell>
          <cell r="C4245" t="str">
            <v>Chgs PY Hist Alwncs BCrossPPO</v>
          </cell>
          <cell r="D4245" t="str">
            <v>Chgs PY Hi</v>
          </cell>
          <cell r="E4245">
            <v>367</v>
          </cell>
          <cell r="F4245" t="str">
            <v>A</v>
          </cell>
          <cell r="G4245" t="str">
            <v>R</v>
          </cell>
          <cell r="H4245" t="str">
            <v>N</v>
          </cell>
          <cell r="I4245" t="str">
            <v>NI</v>
          </cell>
          <cell r="J4245">
            <v>0</v>
          </cell>
          <cell r="K4245">
            <v>0</v>
          </cell>
          <cell r="L4245" t="str">
            <v xml:space="preserve"> </v>
          </cell>
          <cell r="M4245" t="str">
            <v xml:space="preserve"> </v>
          </cell>
          <cell r="N4245">
            <v>0</v>
          </cell>
          <cell r="O4245" t="str">
            <v xml:space="preserve"> </v>
          </cell>
          <cell r="P4245">
            <v>0</v>
          </cell>
          <cell r="Q4245">
            <v>0</v>
          </cell>
          <cell r="R4245" t="str">
            <v xml:space="preserve"> </v>
          </cell>
          <cell r="S4245" t="str">
            <v xml:space="preserve"> </v>
          </cell>
        </row>
        <row r="4246">
          <cell r="B4246">
            <v>448035</v>
          </cell>
          <cell r="C4246" t="str">
            <v>ChangesPYHistAllowsCommercial</v>
          </cell>
          <cell r="D4246" t="str">
            <v>ChangesPYH</v>
          </cell>
          <cell r="E4246">
            <v>367</v>
          </cell>
          <cell r="F4246" t="str">
            <v>A</v>
          </cell>
          <cell r="G4246" t="str">
            <v>R</v>
          </cell>
          <cell r="H4246" t="str">
            <v>N</v>
          </cell>
          <cell r="I4246" t="str">
            <v>NI</v>
          </cell>
          <cell r="J4246">
            <v>0</v>
          </cell>
          <cell r="K4246">
            <v>0</v>
          </cell>
          <cell r="L4246" t="str">
            <v xml:space="preserve"> </v>
          </cell>
          <cell r="M4246" t="str">
            <v xml:space="preserve"> </v>
          </cell>
          <cell r="N4246">
            <v>0</v>
          </cell>
          <cell r="O4246" t="str">
            <v xml:space="preserve"> </v>
          </cell>
          <cell r="P4246">
            <v>0</v>
          </cell>
          <cell r="Q4246">
            <v>0</v>
          </cell>
          <cell r="R4246" t="str">
            <v xml:space="preserve"> </v>
          </cell>
          <cell r="S4246" t="str">
            <v xml:space="preserve"> </v>
          </cell>
        </row>
        <row r="4247">
          <cell r="B4247">
            <v>448036</v>
          </cell>
          <cell r="C4247" t="str">
            <v>ChgsPYHistAlwncs CmrclMgdCar</v>
          </cell>
          <cell r="D4247" t="str">
            <v>ChgsPYHist</v>
          </cell>
          <cell r="E4247">
            <v>367</v>
          </cell>
          <cell r="F4247" t="str">
            <v>A</v>
          </cell>
          <cell r="G4247" t="str">
            <v>R</v>
          </cell>
          <cell r="H4247" t="str">
            <v>N</v>
          </cell>
          <cell r="I4247" t="str">
            <v>NI</v>
          </cell>
          <cell r="J4247">
            <v>0</v>
          </cell>
          <cell r="K4247">
            <v>0</v>
          </cell>
          <cell r="L4247" t="str">
            <v xml:space="preserve"> </v>
          </cell>
          <cell r="M4247" t="str">
            <v xml:space="preserve"> </v>
          </cell>
          <cell r="N4247">
            <v>0</v>
          </cell>
          <cell r="O4247" t="str">
            <v xml:space="preserve"> </v>
          </cell>
          <cell r="P4247">
            <v>0</v>
          </cell>
          <cell r="Q4247">
            <v>0</v>
          </cell>
          <cell r="R4247" t="str">
            <v xml:space="preserve"> </v>
          </cell>
          <cell r="S4247" t="str">
            <v xml:space="preserve"> </v>
          </cell>
        </row>
        <row r="4248">
          <cell r="B4248">
            <v>448037</v>
          </cell>
          <cell r="C4248" t="str">
            <v>ChgsPYHistAlwncChrtyCarPndngAp</v>
          </cell>
          <cell r="D4248" t="str">
            <v>ChgsPYHist</v>
          </cell>
          <cell r="E4248">
            <v>367</v>
          </cell>
          <cell r="F4248" t="str">
            <v>A</v>
          </cell>
          <cell r="G4248" t="str">
            <v>R</v>
          </cell>
          <cell r="H4248" t="str">
            <v>N</v>
          </cell>
          <cell r="I4248" t="str">
            <v>NI</v>
          </cell>
          <cell r="J4248">
            <v>0</v>
          </cell>
          <cell r="K4248">
            <v>0</v>
          </cell>
          <cell r="L4248" t="str">
            <v xml:space="preserve"> </v>
          </cell>
          <cell r="M4248" t="str">
            <v xml:space="preserve"> </v>
          </cell>
          <cell r="N4248">
            <v>0</v>
          </cell>
          <cell r="O4248" t="str">
            <v xml:space="preserve"> </v>
          </cell>
          <cell r="P4248">
            <v>0</v>
          </cell>
          <cell r="Q4248">
            <v>0</v>
          </cell>
          <cell r="R4248" t="str">
            <v xml:space="preserve"> </v>
          </cell>
          <cell r="S4248" t="str">
            <v xml:space="preserve"> </v>
          </cell>
        </row>
        <row r="4249">
          <cell r="B4249">
            <v>448040</v>
          </cell>
          <cell r="C4249" t="str">
            <v>Changes PY Hist AllowsSelfPay</v>
          </cell>
          <cell r="D4249" t="str">
            <v>Changes PY</v>
          </cell>
          <cell r="E4249">
            <v>367</v>
          </cell>
          <cell r="F4249" t="str">
            <v>A</v>
          </cell>
          <cell r="G4249" t="str">
            <v>R</v>
          </cell>
          <cell r="H4249" t="str">
            <v>N</v>
          </cell>
          <cell r="I4249" t="str">
            <v>NI</v>
          </cell>
          <cell r="J4249">
            <v>0</v>
          </cell>
          <cell r="K4249">
            <v>0</v>
          </cell>
          <cell r="L4249" t="str">
            <v xml:space="preserve"> </v>
          </cell>
          <cell r="M4249" t="str">
            <v xml:space="preserve"> </v>
          </cell>
          <cell r="N4249">
            <v>0</v>
          </cell>
          <cell r="O4249" t="str">
            <v xml:space="preserve"> </v>
          </cell>
          <cell r="P4249">
            <v>0</v>
          </cell>
          <cell r="Q4249">
            <v>0</v>
          </cell>
          <cell r="R4249" t="str">
            <v xml:space="preserve"> </v>
          </cell>
          <cell r="S4249" t="str">
            <v xml:space="preserve"> </v>
          </cell>
        </row>
        <row r="4250">
          <cell r="B4250">
            <v>448041</v>
          </cell>
          <cell r="C4250" t="str">
            <v>ChgsPYHistAlwncs SlfPyScndry</v>
          </cell>
          <cell r="D4250" t="str">
            <v>ChgsPYHist</v>
          </cell>
          <cell r="E4250">
            <v>367</v>
          </cell>
          <cell r="F4250" t="str">
            <v>A</v>
          </cell>
          <cell r="G4250" t="str">
            <v>R</v>
          </cell>
          <cell r="H4250" t="str">
            <v>N</v>
          </cell>
          <cell r="I4250" t="str">
            <v>NI</v>
          </cell>
          <cell r="J4250">
            <v>0</v>
          </cell>
          <cell r="K4250">
            <v>0</v>
          </cell>
          <cell r="L4250" t="str">
            <v xml:space="preserve"> </v>
          </cell>
          <cell r="M4250" t="str">
            <v xml:space="preserve"> </v>
          </cell>
          <cell r="N4250">
            <v>0</v>
          </cell>
          <cell r="O4250" t="str">
            <v xml:space="preserve"> </v>
          </cell>
          <cell r="P4250">
            <v>0</v>
          </cell>
          <cell r="Q4250">
            <v>0</v>
          </cell>
          <cell r="R4250" t="str">
            <v xml:space="preserve"> </v>
          </cell>
          <cell r="S4250" t="str">
            <v xml:space="preserve"> </v>
          </cell>
        </row>
        <row r="4251">
          <cell r="B4251">
            <v>448042</v>
          </cell>
          <cell r="C4251" t="str">
            <v>ChgsPYHistAlwnc CptnRskBsdPyrs</v>
          </cell>
          <cell r="D4251" t="str">
            <v>ChgsPYHist</v>
          </cell>
          <cell r="E4251">
            <v>367</v>
          </cell>
          <cell r="F4251" t="str">
            <v>A</v>
          </cell>
          <cell r="G4251" t="str">
            <v>R</v>
          </cell>
          <cell r="H4251" t="str">
            <v>N</v>
          </cell>
          <cell r="I4251" t="str">
            <v>NI</v>
          </cell>
          <cell r="J4251">
            <v>0</v>
          </cell>
          <cell r="K4251">
            <v>0</v>
          </cell>
          <cell r="L4251" t="str">
            <v xml:space="preserve"> </v>
          </cell>
          <cell r="M4251" t="str">
            <v xml:space="preserve"> </v>
          </cell>
          <cell r="N4251">
            <v>0</v>
          </cell>
          <cell r="O4251" t="str">
            <v xml:space="preserve"> </v>
          </cell>
          <cell r="P4251">
            <v>0</v>
          </cell>
          <cell r="Q4251">
            <v>0</v>
          </cell>
          <cell r="R4251" t="str">
            <v xml:space="preserve"> </v>
          </cell>
          <cell r="S4251" t="str">
            <v xml:space="preserve"> </v>
          </cell>
        </row>
        <row r="4252">
          <cell r="B4252">
            <v>448045</v>
          </cell>
          <cell r="C4252" t="str">
            <v>Changes PY Hist AllowsCharity</v>
          </cell>
          <cell r="D4252" t="str">
            <v>Changes PY</v>
          </cell>
          <cell r="E4252">
            <v>367</v>
          </cell>
          <cell r="F4252" t="str">
            <v>A</v>
          </cell>
          <cell r="G4252" t="str">
            <v>R</v>
          </cell>
          <cell r="H4252" t="str">
            <v>N</v>
          </cell>
          <cell r="I4252" t="str">
            <v>NI</v>
          </cell>
          <cell r="J4252">
            <v>0</v>
          </cell>
          <cell r="K4252">
            <v>0</v>
          </cell>
          <cell r="L4252" t="str">
            <v xml:space="preserve"> </v>
          </cell>
          <cell r="M4252" t="str">
            <v xml:space="preserve"> </v>
          </cell>
          <cell r="N4252">
            <v>0</v>
          </cell>
          <cell r="O4252" t="str">
            <v xml:space="preserve"> </v>
          </cell>
          <cell r="P4252">
            <v>0</v>
          </cell>
          <cell r="Q4252">
            <v>0</v>
          </cell>
          <cell r="R4252" t="str">
            <v xml:space="preserve"> </v>
          </cell>
          <cell r="S4252" t="str">
            <v xml:space="preserve"> </v>
          </cell>
        </row>
        <row r="4253">
          <cell r="B4253">
            <v>448050</v>
          </cell>
          <cell r="C4253" t="str">
            <v>Changes in PY Hist AllowsOther</v>
          </cell>
          <cell r="D4253" t="str">
            <v>Changes in</v>
          </cell>
          <cell r="E4253">
            <v>367</v>
          </cell>
          <cell r="F4253" t="str">
            <v>A</v>
          </cell>
          <cell r="G4253" t="str">
            <v>R</v>
          </cell>
          <cell r="H4253" t="str">
            <v>N</v>
          </cell>
          <cell r="I4253" t="str">
            <v>NI</v>
          </cell>
          <cell r="J4253">
            <v>0</v>
          </cell>
          <cell r="K4253">
            <v>0</v>
          </cell>
          <cell r="L4253" t="str">
            <v xml:space="preserve"> </v>
          </cell>
          <cell r="M4253" t="str">
            <v xml:space="preserve"> </v>
          </cell>
          <cell r="N4253">
            <v>0</v>
          </cell>
          <cell r="O4253" t="str">
            <v xml:space="preserve"> </v>
          </cell>
          <cell r="P4253">
            <v>0</v>
          </cell>
          <cell r="Q4253">
            <v>0</v>
          </cell>
          <cell r="R4253" t="str">
            <v xml:space="preserve"> </v>
          </cell>
          <cell r="S4253" t="str">
            <v xml:space="preserve"> </v>
          </cell>
        </row>
        <row r="4254">
          <cell r="B4254">
            <v>448055</v>
          </cell>
          <cell r="C4254" t="str">
            <v>ChgsPYHistAllwOthrNonHospBillS</v>
          </cell>
          <cell r="D4254" t="str">
            <v>ChgsPYHist</v>
          </cell>
          <cell r="E4254">
            <v>367</v>
          </cell>
          <cell r="F4254" t="str">
            <v>A</v>
          </cell>
          <cell r="G4254" t="str">
            <v>R</v>
          </cell>
          <cell r="H4254" t="str">
            <v>N</v>
          </cell>
          <cell r="I4254" t="str">
            <v>NI</v>
          </cell>
          <cell r="J4254">
            <v>0</v>
          </cell>
          <cell r="K4254">
            <v>0</v>
          </cell>
          <cell r="L4254" t="str">
            <v xml:space="preserve"> </v>
          </cell>
          <cell r="M4254" t="str">
            <v xml:space="preserve"> </v>
          </cell>
          <cell r="N4254">
            <v>0</v>
          </cell>
          <cell r="O4254" t="str">
            <v xml:space="preserve"> </v>
          </cell>
          <cell r="P4254">
            <v>0</v>
          </cell>
          <cell r="Q4254">
            <v>0</v>
          </cell>
          <cell r="R4254" t="str">
            <v xml:space="preserve"> </v>
          </cell>
          <cell r="S4254" t="str">
            <v xml:space="preserve"> </v>
          </cell>
        </row>
        <row r="4255">
          <cell r="B4255">
            <v>448060</v>
          </cell>
          <cell r="C4255" t="str">
            <v>Chgs PY Hist Alwncs DmstcClms</v>
          </cell>
          <cell r="D4255" t="str">
            <v>Chgs PY Hi</v>
          </cell>
          <cell r="E4255">
            <v>367</v>
          </cell>
          <cell r="F4255" t="str">
            <v>A</v>
          </cell>
          <cell r="G4255" t="str">
            <v>R</v>
          </cell>
          <cell r="H4255" t="str">
            <v>N</v>
          </cell>
          <cell r="I4255" t="str">
            <v>NI</v>
          </cell>
          <cell r="J4255">
            <v>0</v>
          </cell>
          <cell r="K4255">
            <v>0</v>
          </cell>
          <cell r="L4255" t="str">
            <v xml:space="preserve"> </v>
          </cell>
          <cell r="M4255" t="str">
            <v xml:space="preserve"> </v>
          </cell>
          <cell r="N4255">
            <v>0</v>
          </cell>
          <cell r="O4255" t="str">
            <v xml:space="preserve"> </v>
          </cell>
          <cell r="P4255">
            <v>0</v>
          </cell>
          <cell r="Q4255">
            <v>0</v>
          </cell>
          <cell r="R4255" t="str">
            <v xml:space="preserve"> </v>
          </cell>
          <cell r="S4255" t="str">
            <v xml:space="preserve"> </v>
          </cell>
        </row>
        <row r="4256">
          <cell r="B4256">
            <v>449000</v>
          </cell>
          <cell r="C4256" t="str">
            <v>PYCostReportSettlMedicareTrad</v>
          </cell>
          <cell r="D4256" t="str">
            <v>PYCostRepo</v>
          </cell>
          <cell r="E4256">
            <v>367</v>
          </cell>
          <cell r="F4256" t="str">
            <v>A</v>
          </cell>
          <cell r="G4256" t="str">
            <v>R</v>
          </cell>
          <cell r="H4256" t="str">
            <v>N</v>
          </cell>
          <cell r="I4256" t="str">
            <v>NI</v>
          </cell>
          <cell r="J4256">
            <v>0</v>
          </cell>
          <cell r="K4256">
            <v>0</v>
          </cell>
          <cell r="L4256" t="str">
            <v xml:space="preserve"> </v>
          </cell>
          <cell r="M4256" t="str">
            <v xml:space="preserve"> </v>
          </cell>
          <cell r="N4256">
            <v>0</v>
          </cell>
          <cell r="O4256" t="str">
            <v xml:space="preserve"> </v>
          </cell>
          <cell r="P4256">
            <v>0</v>
          </cell>
          <cell r="Q4256">
            <v>0</v>
          </cell>
          <cell r="R4256" t="str">
            <v xml:space="preserve"> </v>
          </cell>
          <cell r="S4256" t="str">
            <v xml:space="preserve"> </v>
          </cell>
        </row>
        <row r="4257">
          <cell r="B4257">
            <v>449005</v>
          </cell>
          <cell r="C4257" t="str">
            <v>PYCostReportSettlMcareMdgCare</v>
          </cell>
          <cell r="D4257" t="str">
            <v>PYCostRepo</v>
          </cell>
          <cell r="E4257">
            <v>367</v>
          </cell>
          <cell r="F4257" t="str">
            <v>A</v>
          </cell>
          <cell r="G4257" t="str">
            <v>R</v>
          </cell>
          <cell r="H4257" t="str">
            <v>N</v>
          </cell>
          <cell r="I4257" t="str">
            <v>NI</v>
          </cell>
          <cell r="J4257">
            <v>0</v>
          </cell>
          <cell r="K4257">
            <v>0</v>
          </cell>
          <cell r="L4257" t="str">
            <v xml:space="preserve"> </v>
          </cell>
          <cell r="M4257" t="str">
            <v xml:space="preserve"> </v>
          </cell>
          <cell r="N4257">
            <v>0</v>
          </cell>
          <cell r="O4257" t="str">
            <v xml:space="preserve"> </v>
          </cell>
          <cell r="P4257">
            <v>0</v>
          </cell>
          <cell r="Q4257">
            <v>0</v>
          </cell>
          <cell r="R4257" t="str">
            <v xml:space="preserve"> </v>
          </cell>
          <cell r="S4257" t="str">
            <v xml:space="preserve"> </v>
          </cell>
        </row>
        <row r="4258">
          <cell r="B4258">
            <v>449010</v>
          </cell>
          <cell r="C4258" t="str">
            <v>PYCostReportSettlMedicaidTrad</v>
          </cell>
          <cell r="D4258" t="str">
            <v>PYCostRepo</v>
          </cell>
          <cell r="E4258">
            <v>367</v>
          </cell>
          <cell r="F4258" t="str">
            <v>A</v>
          </cell>
          <cell r="G4258" t="str">
            <v>R</v>
          </cell>
          <cell r="H4258" t="str">
            <v>N</v>
          </cell>
          <cell r="I4258" t="str">
            <v>NI</v>
          </cell>
          <cell r="J4258">
            <v>0</v>
          </cell>
          <cell r="K4258">
            <v>0</v>
          </cell>
          <cell r="L4258" t="str">
            <v xml:space="preserve"> </v>
          </cell>
          <cell r="M4258" t="str">
            <v xml:space="preserve"> </v>
          </cell>
          <cell r="N4258">
            <v>0</v>
          </cell>
          <cell r="O4258" t="str">
            <v xml:space="preserve"> </v>
          </cell>
          <cell r="P4258">
            <v>0</v>
          </cell>
          <cell r="Q4258">
            <v>0</v>
          </cell>
          <cell r="R4258" t="str">
            <v xml:space="preserve"> </v>
          </cell>
          <cell r="S4258" t="str">
            <v xml:space="preserve"> </v>
          </cell>
        </row>
        <row r="4259">
          <cell r="B4259">
            <v>449015</v>
          </cell>
          <cell r="C4259" t="str">
            <v>PYCostReportSettlMcaidMdgCare</v>
          </cell>
          <cell r="D4259" t="str">
            <v>PYCostRepo</v>
          </cell>
          <cell r="E4259">
            <v>367</v>
          </cell>
          <cell r="F4259" t="str">
            <v>A</v>
          </cell>
          <cell r="G4259" t="str">
            <v>R</v>
          </cell>
          <cell r="H4259" t="str">
            <v>N</v>
          </cell>
          <cell r="I4259" t="str">
            <v>NI</v>
          </cell>
          <cell r="J4259">
            <v>0</v>
          </cell>
          <cell r="K4259">
            <v>0</v>
          </cell>
          <cell r="L4259" t="str">
            <v xml:space="preserve"> </v>
          </cell>
          <cell r="M4259" t="str">
            <v xml:space="preserve"> </v>
          </cell>
          <cell r="N4259">
            <v>0</v>
          </cell>
          <cell r="O4259" t="str">
            <v xml:space="preserve"> </v>
          </cell>
          <cell r="P4259">
            <v>0</v>
          </cell>
          <cell r="Q4259">
            <v>0</v>
          </cell>
          <cell r="R4259" t="str">
            <v xml:space="preserve"> </v>
          </cell>
          <cell r="S4259" t="str">
            <v xml:space="preserve"> </v>
          </cell>
        </row>
        <row r="4260">
          <cell r="B4260">
            <v>449020</v>
          </cell>
          <cell r="C4260" t="str">
            <v>PYCstRptSetmntMedicaidTradnIP</v>
          </cell>
          <cell r="D4260" t="str">
            <v>PYCstRptSe</v>
          </cell>
          <cell r="E4260">
            <v>367</v>
          </cell>
          <cell r="F4260" t="str">
            <v>A</v>
          </cell>
          <cell r="G4260" t="str">
            <v>R</v>
          </cell>
          <cell r="H4260" t="str">
            <v>N</v>
          </cell>
          <cell r="I4260" t="str">
            <v>NI</v>
          </cell>
          <cell r="J4260">
            <v>0</v>
          </cell>
          <cell r="K4260">
            <v>0</v>
          </cell>
          <cell r="L4260" t="str">
            <v xml:space="preserve"> </v>
          </cell>
          <cell r="M4260" t="str">
            <v xml:space="preserve"> </v>
          </cell>
          <cell r="N4260">
            <v>0</v>
          </cell>
          <cell r="O4260" t="str">
            <v xml:space="preserve"> </v>
          </cell>
          <cell r="P4260">
            <v>0</v>
          </cell>
          <cell r="Q4260">
            <v>0</v>
          </cell>
          <cell r="R4260" t="str">
            <v xml:space="preserve"> </v>
          </cell>
          <cell r="S4260" t="str">
            <v xml:space="preserve"> </v>
          </cell>
        </row>
        <row r="4261">
          <cell r="B4261">
            <v>449025</v>
          </cell>
          <cell r="C4261" t="str">
            <v>PYCstRptSetmntMedicaidTradnOP</v>
          </cell>
          <cell r="D4261" t="str">
            <v>PYCstRptSe</v>
          </cell>
          <cell r="E4261">
            <v>367</v>
          </cell>
          <cell r="F4261" t="str">
            <v>A</v>
          </cell>
          <cell r="G4261" t="str">
            <v>R</v>
          </cell>
          <cell r="H4261" t="str">
            <v>N</v>
          </cell>
          <cell r="I4261" t="str">
            <v>NI</v>
          </cell>
          <cell r="J4261">
            <v>0</v>
          </cell>
          <cell r="K4261">
            <v>0</v>
          </cell>
          <cell r="L4261" t="str">
            <v xml:space="preserve"> </v>
          </cell>
          <cell r="M4261" t="str">
            <v xml:space="preserve"> </v>
          </cell>
          <cell r="N4261">
            <v>0</v>
          </cell>
          <cell r="O4261" t="str">
            <v xml:space="preserve"> </v>
          </cell>
          <cell r="P4261">
            <v>0</v>
          </cell>
          <cell r="Q4261">
            <v>0</v>
          </cell>
          <cell r="R4261" t="str">
            <v xml:space="preserve"> </v>
          </cell>
          <cell r="S4261" t="str">
            <v xml:space="preserve"> </v>
          </cell>
        </row>
        <row r="4262">
          <cell r="B4262">
            <v>449030</v>
          </cell>
          <cell r="C4262" t="str">
            <v>PYCstRptSetmntMedicareTradnIP</v>
          </cell>
          <cell r="D4262" t="str">
            <v>PYCstRptSe</v>
          </cell>
          <cell r="E4262">
            <v>367</v>
          </cell>
          <cell r="F4262" t="str">
            <v>A</v>
          </cell>
          <cell r="G4262" t="str">
            <v>R</v>
          </cell>
          <cell r="H4262" t="str">
            <v>N</v>
          </cell>
          <cell r="I4262" t="str">
            <v>NI</v>
          </cell>
          <cell r="J4262">
            <v>0</v>
          </cell>
          <cell r="K4262">
            <v>0</v>
          </cell>
          <cell r="L4262" t="str">
            <v xml:space="preserve"> </v>
          </cell>
          <cell r="M4262" t="str">
            <v xml:space="preserve"> </v>
          </cell>
          <cell r="N4262">
            <v>0</v>
          </cell>
          <cell r="O4262" t="str">
            <v xml:space="preserve"> </v>
          </cell>
          <cell r="P4262">
            <v>0</v>
          </cell>
          <cell r="Q4262">
            <v>0</v>
          </cell>
          <cell r="R4262" t="str">
            <v xml:space="preserve"> </v>
          </cell>
          <cell r="S4262" t="str">
            <v xml:space="preserve"> </v>
          </cell>
        </row>
        <row r="4263">
          <cell r="B4263">
            <v>449035</v>
          </cell>
          <cell r="C4263" t="str">
            <v>PYCstRptSetmntMedicareTradnOP</v>
          </cell>
          <cell r="D4263" t="str">
            <v>PYCstRptSe</v>
          </cell>
          <cell r="E4263">
            <v>367</v>
          </cell>
          <cell r="F4263" t="str">
            <v>A</v>
          </cell>
          <cell r="G4263" t="str">
            <v>R</v>
          </cell>
          <cell r="H4263" t="str">
            <v>N</v>
          </cell>
          <cell r="I4263" t="str">
            <v>NI</v>
          </cell>
          <cell r="J4263">
            <v>0</v>
          </cell>
          <cell r="K4263">
            <v>0</v>
          </cell>
          <cell r="L4263" t="str">
            <v xml:space="preserve"> </v>
          </cell>
          <cell r="M4263" t="str">
            <v xml:space="preserve"> </v>
          </cell>
          <cell r="N4263">
            <v>0</v>
          </cell>
          <cell r="O4263" t="str">
            <v xml:space="preserve"> </v>
          </cell>
          <cell r="P4263">
            <v>0</v>
          </cell>
          <cell r="Q4263">
            <v>0</v>
          </cell>
          <cell r="R4263" t="str">
            <v xml:space="preserve"> </v>
          </cell>
          <cell r="S4263" t="str">
            <v xml:space="preserve"> </v>
          </cell>
        </row>
        <row r="4264">
          <cell r="B4264">
            <v>449040</v>
          </cell>
          <cell r="C4264" t="str">
            <v>PYCstRptSetmntTricareIP</v>
          </cell>
          <cell r="D4264" t="str">
            <v>PYCstRptSe</v>
          </cell>
          <cell r="E4264">
            <v>367</v>
          </cell>
          <cell r="F4264" t="str">
            <v>A</v>
          </cell>
          <cell r="G4264" t="str">
            <v>R</v>
          </cell>
          <cell r="H4264" t="str">
            <v>N</v>
          </cell>
          <cell r="I4264" t="str">
            <v>NI</v>
          </cell>
          <cell r="J4264">
            <v>0</v>
          </cell>
          <cell r="K4264">
            <v>0</v>
          </cell>
          <cell r="L4264" t="str">
            <v xml:space="preserve"> </v>
          </cell>
          <cell r="M4264" t="str">
            <v xml:space="preserve"> </v>
          </cell>
          <cell r="N4264">
            <v>0</v>
          </cell>
          <cell r="O4264" t="str">
            <v xml:space="preserve"> </v>
          </cell>
          <cell r="P4264">
            <v>0</v>
          </cell>
          <cell r="Q4264">
            <v>0</v>
          </cell>
          <cell r="R4264" t="str">
            <v xml:space="preserve"> </v>
          </cell>
          <cell r="S4264" t="str">
            <v xml:space="preserve"> </v>
          </cell>
        </row>
        <row r="4265">
          <cell r="B4265">
            <v>449045</v>
          </cell>
          <cell r="C4265" t="str">
            <v>PYCstRptSettlementTricareOP</v>
          </cell>
          <cell r="D4265" t="str">
            <v>PYCstRptSe</v>
          </cell>
          <cell r="E4265">
            <v>367</v>
          </cell>
          <cell r="F4265" t="str">
            <v>A</v>
          </cell>
          <cell r="G4265" t="str">
            <v>R</v>
          </cell>
          <cell r="H4265" t="str">
            <v>N</v>
          </cell>
          <cell r="I4265" t="str">
            <v>NI</v>
          </cell>
          <cell r="J4265">
            <v>0</v>
          </cell>
          <cell r="K4265">
            <v>0</v>
          </cell>
          <cell r="L4265" t="str">
            <v xml:space="preserve"> </v>
          </cell>
          <cell r="M4265" t="str">
            <v xml:space="preserve"> </v>
          </cell>
          <cell r="N4265">
            <v>0</v>
          </cell>
          <cell r="O4265" t="str">
            <v xml:space="preserve"> </v>
          </cell>
          <cell r="P4265">
            <v>0</v>
          </cell>
          <cell r="Q4265">
            <v>0</v>
          </cell>
          <cell r="R4265" t="str">
            <v xml:space="preserve"> </v>
          </cell>
          <cell r="S4265" t="str">
            <v xml:space="preserve"> </v>
          </cell>
        </row>
        <row r="4266">
          <cell r="B4266">
            <v>449050</v>
          </cell>
          <cell r="C4266" t="str">
            <v>PYCstRptStmntAccBCBSMangCareIP</v>
          </cell>
          <cell r="D4266" t="str">
            <v>PYCstRptSt</v>
          </cell>
          <cell r="E4266">
            <v>367</v>
          </cell>
          <cell r="F4266" t="str">
            <v>A</v>
          </cell>
          <cell r="G4266" t="str">
            <v>R</v>
          </cell>
          <cell r="H4266" t="str">
            <v>N</v>
          </cell>
          <cell r="I4266" t="str">
            <v>NI</v>
          </cell>
          <cell r="J4266">
            <v>0</v>
          </cell>
          <cell r="K4266">
            <v>0</v>
          </cell>
          <cell r="L4266" t="str">
            <v xml:space="preserve"> </v>
          </cell>
          <cell r="M4266" t="str">
            <v xml:space="preserve"> </v>
          </cell>
          <cell r="N4266">
            <v>0</v>
          </cell>
          <cell r="O4266" t="str">
            <v xml:space="preserve"> </v>
          </cell>
          <cell r="P4266">
            <v>0</v>
          </cell>
          <cell r="Q4266">
            <v>0</v>
          </cell>
          <cell r="R4266" t="str">
            <v xml:space="preserve"> </v>
          </cell>
          <cell r="S4266" t="str">
            <v xml:space="preserve"> </v>
          </cell>
        </row>
        <row r="4267">
          <cell r="B4267">
            <v>449055</v>
          </cell>
          <cell r="C4267" t="str">
            <v>PYCstRptStmntAccBCBSMangCareOP</v>
          </cell>
          <cell r="D4267" t="str">
            <v>PY Cost Re</v>
          </cell>
          <cell r="E4267">
            <v>367</v>
          </cell>
          <cell r="F4267" t="str">
            <v>A</v>
          </cell>
          <cell r="G4267" t="str">
            <v>R</v>
          </cell>
          <cell r="H4267" t="str">
            <v>N</v>
          </cell>
          <cell r="I4267" t="str">
            <v>NI</v>
          </cell>
          <cell r="J4267">
            <v>0</v>
          </cell>
          <cell r="K4267">
            <v>0</v>
          </cell>
          <cell r="L4267" t="str">
            <v xml:space="preserve"> </v>
          </cell>
          <cell r="M4267" t="str">
            <v xml:space="preserve"> </v>
          </cell>
          <cell r="N4267">
            <v>0</v>
          </cell>
          <cell r="O4267" t="str">
            <v xml:space="preserve"> </v>
          </cell>
          <cell r="P4267">
            <v>0</v>
          </cell>
          <cell r="Q4267">
            <v>0</v>
          </cell>
          <cell r="R4267" t="str">
            <v xml:space="preserve"> </v>
          </cell>
          <cell r="S4267" t="str">
            <v xml:space="preserve"> </v>
          </cell>
        </row>
        <row r="4268">
          <cell r="B4268">
            <v>449060</v>
          </cell>
          <cell r="C4268" t="str">
            <v>PY Cost Report SettlementOther</v>
          </cell>
          <cell r="D4268" t="str">
            <v>PY Cost Re</v>
          </cell>
          <cell r="E4268">
            <v>367</v>
          </cell>
          <cell r="F4268" t="str">
            <v>A</v>
          </cell>
          <cell r="G4268" t="str">
            <v>R</v>
          </cell>
          <cell r="H4268" t="str">
            <v>N</v>
          </cell>
          <cell r="I4268" t="str">
            <v>NI</v>
          </cell>
          <cell r="J4268">
            <v>0</v>
          </cell>
          <cell r="K4268">
            <v>0</v>
          </cell>
          <cell r="L4268" t="str">
            <v xml:space="preserve"> </v>
          </cell>
          <cell r="M4268" t="str">
            <v xml:space="preserve"> </v>
          </cell>
          <cell r="N4268">
            <v>0</v>
          </cell>
          <cell r="O4268" t="str">
            <v xml:space="preserve"> </v>
          </cell>
          <cell r="P4268">
            <v>0</v>
          </cell>
          <cell r="Q4268">
            <v>0</v>
          </cell>
          <cell r="R4268" t="str">
            <v xml:space="preserve"> </v>
          </cell>
          <cell r="S4268" t="str">
            <v xml:space="preserve"> </v>
          </cell>
        </row>
        <row r="4269">
          <cell r="B4269">
            <v>450000</v>
          </cell>
          <cell r="C4269" t="str">
            <v>IPOthrPYCorctnsRiteOffMIPMCreT</v>
          </cell>
          <cell r="D4269" t="str">
            <v>IPOthrPYCo</v>
          </cell>
          <cell r="E4269">
            <v>367</v>
          </cell>
          <cell r="F4269" t="str">
            <v>A</v>
          </cell>
          <cell r="G4269" t="str">
            <v>R</v>
          </cell>
          <cell r="H4269" t="str">
            <v>N</v>
          </cell>
          <cell r="I4269" t="str">
            <v>NI</v>
          </cell>
          <cell r="J4269">
            <v>0</v>
          </cell>
          <cell r="K4269">
            <v>0</v>
          </cell>
          <cell r="L4269" t="str">
            <v xml:space="preserve"> </v>
          </cell>
          <cell r="M4269" t="str">
            <v xml:space="preserve"> </v>
          </cell>
          <cell r="N4269">
            <v>0</v>
          </cell>
          <cell r="O4269" t="str">
            <v xml:space="preserve"> </v>
          </cell>
          <cell r="P4269">
            <v>0</v>
          </cell>
          <cell r="Q4269">
            <v>0</v>
          </cell>
          <cell r="R4269" t="str">
            <v xml:space="preserve"> </v>
          </cell>
          <cell r="S4269" t="str">
            <v xml:space="preserve"> </v>
          </cell>
        </row>
        <row r="4270">
          <cell r="B4270">
            <v>450005</v>
          </cell>
          <cell r="C4270" t="str">
            <v>IPOthrPYCorctnsRiteOffMIPMCreM</v>
          </cell>
          <cell r="D4270" t="str">
            <v>IPOthrPYCo</v>
          </cell>
          <cell r="E4270">
            <v>367</v>
          </cell>
          <cell r="F4270" t="str">
            <v>A</v>
          </cell>
          <cell r="G4270" t="str">
            <v>R</v>
          </cell>
          <cell r="H4270" t="str">
            <v>N</v>
          </cell>
          <cell r="I4270" t="str">
            <v>NI</v>
          </cell>
          <cell r="J4270">
            <v>0</v>
          </cell>
          <cell r="K4270">
            <v>0</v>
          </cell>
          <cell r="L4270" t="str">
            <v xml:space="preserve"> </v>
          </cell>
          <cell r="M4270" t="str">
            <v xml:space="preserve"> </v>
          </cell>
          <cell r="N4270">
            <v>0</v>
          </cell>
          <cell r="O4270" t="str">
            <v xml:space="preserve"> </v>
          </cell>
          <cell r="P4270">
            <v>0</v>
          </cell>
          <cell r="Q4270">
            <v>0</v>
          </cell>
          <cell r="R4270" t="str">
            <v xml:space="preserve"> </v>
          </cell>
          <cell r="S4270" t="str">
            <v xml:space="preserve"> </v>
          </cell>
        </row>
        <row r="4271">
          <cell r="B4271">
            <v>450010</v>
          </cell>
          <cell r="C4271" t="str">
            <v>IPOthrPYCorctnsRiteOffMIPMCidT</v>
          </cell>
          <cell r="D4271" t="str">
            <v>IPOthrPYCo</v>
          </cell>
          <cell r="E4271">
            <v>367</v>
          </cell>
          <cell r="F4271" t="str">
            <v>A</v>
          </cell>
          <cell r="G4271" t="str">
            <v>R</v>
          </cell>
          <cell r="H4271" t="str">
            <v>N</v>
          </cell>
          <cell r="I4271" t="str">
            <v>NI</v>
          </cell>
          <cell r="J4271">
            <v>0</v>
          </cell>
          <cell r="K4271">
            <v>0</v>
          </cell>
          <cell r="L4271" t="str">
            <v xml:space="preserve"> </v>
          </cell>
          <cell r="M4271" t="str">
            <v xml:space="preserve"> </v>
          </cell>
          <cell r="N4271">
            <v>0</v>
          </cell>
          <cell r="O4271" t="str">
            <v xml:space="preserve"> </v>
          </cell>
          <cell r="P4271">
            <v>0</v>
          </cell>
          <cell r="Q4271">
            <v>0</v>
          </cell>
          <cell r="R4271" t="str">
            <v xml:space="preserve"> </v>
          </cell>
          <cell r="S4271" t="str">
            <v xml:space="preserve"> </v>
          </cell>
        </row>
        <row r="4272">
          <cell r="B4272">
            <v>450015</v>
          </cell>
          <cell r="C4272" t="str">
            <v>IPOthrPYCorctnsRiteOffMIPMCidM</v>
          </cell>
          <cell r="D4272" t="str">
            <v>IPOthrPYCo</v>
          </cell>
          <cell r="E4272">
            <v>367</v>
          </cell>
          <cell r="F4272" t="str">
            <v>A</v>
          </cell>
          <cell r="G4272" t="str">
            <v>R</v>
          </cell>
          <cell r="H4272" t="str">
            <v>N</v>
          </cell>
          <cell r="I4272" t="str">
            <v>NI</v>
          </cell>
          <cell r="J4272">
            <v>0</v>
          </cell>
          <cell r="K4272">
            <v>0</v>
          </cell>
          <cell r="L4272" t="str">
            <v xml:space="preserve"> </v>
          </cell>
          <cell r="M4272" t="str">
            <v xml:space="preserve"> </v>
          </cell>
          <cell r="N4272">
            <v>0</v>
          </cell>
          <cell r="O4272" t="str">
            <v xml:space="preserve"> </v>
          </cell>
          <cell r="P4272">
            <v>0</v>
          </cell>
          <cell r="Q4272">
            <v>0</v>
          </cell>
          <cell r="R4272" t="str">
            <v xml:space="preserve"> </v>
          </cell>
          <cell r="S4272" t="str">
            <v xml:space="preserve"> </v>
          </cell>
        </row>
        <row r="4273">
          <cell r="B4273">
            <v>450016</v>
          </cell>
          <cell r="C4273" t="str">
            <v>IP OthrPYCrctnRtOfMIP McaidPdg</v>
          </cell>
          <cell r="D4273" t="str">
            <v>IP OthrPYC</v>
          </cell>
          <cell r="E4273">
            <v>367</v>
          </cell>
          <cell r="F4273" t="str">
            <v>A</v>
          </cell>
          <cell r="G4273" t="str">
            <v>R</v>
          </cell>
          <cell r="H4273" t="str">
            <v>N</v>
          </cell>
          <cell r="I4273" t="str">
            <v>NI</v>
          </cell>
          <cell r="J4273">
            <v>0</v>
          </cell>
          <cell r="K4273">
            <v>0</v>
          </cell>
          <cell r="L4273" t="str">
            <v xml:space="preserve"> </v>
          </cell>
          <cell r="M4273" t="str">
            <v xml:space="preserve"> </v>
          </cell>
          <cell r="N4273">
            <v>0</v>
          </cell>
          <cell r="O4273" t="str">
            <v xml:space="preserve"> </v>
          </cell>
          <cell r="P4273">
            <v>0</v>
          </cell>
          <cell r="Q4273">
            <v>0</v>
          </cell>
          <cell r="R4273" t="str">
            <v xml:space="preserve"> </v>
          </cell>
          <cell r="S4273" t="str">
            <v xml:space="preserve"> </v>
          </cell>
        </row>
        <row r="4274">
          <cell r="B4274">
            <v>450020</v>
          </cell>
          <cell r="C4274" t="str">
            <v>IPOthrPYCorctnsRiteOffMIPHMOPP</v>
          </cell>
          <cell r="D4274" t="str">
            <v>IPOthrPYCo</v>
          </cell>
          <cell r="E4274">
            <v>367</v>
          </cell>
          <cell r="F4274" t="str">
            <v>A</v>
          </cell>
          <cell r="G4274" t="str">
            <v>R</v>
          </cell>
          <cell r="H4274" t="str">
            <v>N</v>
          </cell>
          <cell r="I4274" t="str">
            <v>NI</v>
          </cell>
          <cell r="J4274">
            <v>0</v>
          </cell>
          <cell r="K4274">
            <v>0</v>
          </cell>
          <cell r="L4274" t="str">
            <v xml:space="preserve"> </v>
          </cell>
          <cell r="M4274" t="str">
            <v xml:space="preserve"> </v>
          </cell>
          <cell r="N4274">
            <v>0</v>
          </cell>
          <cell r="O4274" t="str">
            <v xml:space="preserve"> </v>
          </cell>
          <cell r="P4274">
            <v>0</v>
          </cell>
          <cell r="Q4274">
            <v>0</v>
          </cell>
          <cell r="R4274" t="str">
            <v xml:space="preserve"> </v>
          </cell>
          <cell r="S4274" t="str">
            <v xml:space="preserve"> </v>
          </cell>
        </row>
        <row r="4275">
          <cell r="B4275">
            <v>450025</v>
          </cell>
          <cell r="C4275" t="str">
            <v>IPOthrPYCorctnsRiteOffMIPBCros</v>
          </cell>
          <cell r="D4275" t="str">
            <v>IPOthrPYCo</v>
          </cell>
          <cell r="E4275">
            <v>367</v>
          </cell>
          <cell r="F4275" t="str">
            <v>A</v>
          </cell>
          <cell r="G4275" t="str">
            <v>R</v>
          </cell>
          <cell r="H4275" t="str">
            <v>N</v>
          </cell>
          <cell r="I4275" t="str">
            <v>NI</v>
          </cell>
          <cell r="J4275">
            <v>0</v>
          </cell>
          <cell r="K4275">
            <v>0</v>
          </cell>
          <cell r="L4275" t="str">
            <v xml:space="preserve"> </v>
          </cell>
          <cell r="M4275" t="str">
            <v xml:space="preserve"> </v>
          </cell>
          <cell r="N4275">
            <v>0</v>
          </cell>
          <cell r="O4275" t="str">
            <v xml:space="preserve"> </v>
          </cell>
          <cell r="P4275">
            <v>0</v>
          </cell>
          <cell r="Q4275">
            <v>0</v>
          </cell>
          <cell r="R4275" t="str">
            <v xml:space="preserve"> </v>
          </cell>
          <cell r="S4275" t="str">
            <v xml:space="preserve"> </v>
          </cell>
        </row>
        <row r="4276">
          <cell r="B4276">
            <v>450030</v>
          </cell>
          <cell r="C4276" t="str">
            <v>IPOtrPYCorctnsRiteOffMIPBCros</v>
          </cell>
          <cell r="D4276" t="str">
            <v>IPOthrPYCo</v>
          </cell>
          <cell r="E4276">
            <v>367</v>
          </cell>
          <cell r="F4276" t="str">
            <v>A</v>
          </cell>
          <cell r="G4276" t="str">
            <v>R</v>
          </cell>
          <cell r="H4276" t="str">
            <v>N</v>
          </cell>
          <cell r="I4276" t="str">
            <v>NI</v>
          </cell>
          <cell r="J4276">
            <v>0</v>
          </cell>
          <cell r="K4276">
            <v>0</v>
          </cell>
          <cell r="L4276" t="str">
            <v xml:space="preserve"> </v>
          </cell>
          <cell r="M4276" t="str">
            <v xml:space="preserve"> </v>
          </cell>
          <cell r="N4276">
            <v>0</v>
          </cell>
          <cell r="O4276" t="str">
            <v xml:space="preserve"> </v>
          </cell>
          <cell r="P4276">
            <v>0</v>
          </cell>
          <cell r="Q4276">
            <v>0</v>
          </cell>
          <cell r="R4276" t="str">
            <v xml:space="preserve"> </v>
          </cell>
          <cell r="S4276" t="str">
            <v xml:space="preserve"> </v>
          </cell>
        </row>
        <row r="4277">
          <cell r="B4277">
            <v>450031</v>
          </cell>
          <cell r="C4277" t="str">
            <v>IP OthrPYCrctnRtOfMIP BCrssPPO</v>
          </cell>
          <cell r="D4277" t="str">
            <v>IP OthrPYC</v>
          </cell>
          <cell r="E4277">
            <v>367</v>
          </cell>
          <cell r="F4277" t="str">
            <v>A</v>
          </cell>
          <cell r="G4277" t="str">
            <v>R</v>
          </cell>
          <cell r="H4277" t="str">
            <v>N</v>
          </cell>
          <cell r="I4277" t="str">
            <v>NI</v>
          </cell>
          <cell r="J4277">
            <v>0</v>
          </cell>
          <cell r="K4277">
            <v>0</v>
          </cell>
          <cell r="L4277" t="str">
            <v xml:space="preserve"> </v>
          </cell>
          <cell r="M4277" t="str">
            <v xml:space="preserve"> </v>
          </cell>
          <cell r="N4277">
            <v>0</v>
          </cell>
          <cell r="O4277" t="str">
            <v xml:space="preserve"> </v>
          </cell>
          <cell r="P4277">
            <v>0</v>
          </cell>
          <cell r="Q4277">
            <v>0</v>
          </cell>
          <cell r="R4277" t="str">
            <v xml:space="preserve"> </v>
          </cell>
          <cell r="S4277" t="str">
            <v xml:space="preserve"> </v>
          </cell>
        </row>
        <row r="4278">
          <cell r="B4278">
            <v>450035</v>
          </cell>
          <cell r="C4278" t="str">
            <v>IPOthrPYCorctnsRiteoffsMIPComm</v>
          </cell>
          <cell r="D4278" t="str">
            <v>IPOthrPYCo</v>
          </cell>
          <cell r="E4278">
            <v>367</v>
          </cell>
          <cell r="F4278" t="str">
            <v>A</v>
          </cell>
          <cell r="G4278" t="str">
            <v>R</v>
          </cell>
          <cell r="H4278" t="str">
            <v>N</v>
          </cell>
          <cell r="I4278" t="str">
            <v>NI</v>
          </cell>
          <cell r="J4278">
            <v>0</v>
          </cell>
          <cell r="K4278">
            <v>0</v>
          </cell>
          <cell r="L4278" t="str">
            <v xml:space="preserve"> </v>
          </cell>
          <cell r="M4278" t="str">
            <v xml:space="preserve"> </v>
          </cell>
          <cell r="N4278">
            <v>0</v>
          </cell>
          <cell r="O4278" t="str">
            <v xml:space="preserve"> </v>
          </cell>
          <cell r="P4278">
            <v>0</v>
          </cell>
          <cell r="Q4278">
            <v>0</v>
          </cell>
          <cell r="R4278" t="str">
            <v xml:space="preserve"> </v>
          </cell>
          <cell r="S4278" t="str">
            <v xml:space="preserve"> </v>
          </cell>
        </row>
        <row r="4279">
          <cell r="B4279">
            <v>450036</v>
          </cell>
          <cell r="C4279" t="str">
            <v>IP OthrPYCrctRtOfMIPCmrlMgdCar</v>
          </cell>
          <cell r="D4279" t="str">
            <v>IP OthrPYC</v>
          </cell>
          <cell r="E4279">
            <v>367</v>
          </cell>
          <cell r="F4279" t="str">
            <v>A</v>
          </cell>
          <cell r="G4279" t="str">
            <v>R</v>
          </cell>
          <cell r="H4279" t="str">
            <v>N</v>
          </cell>
          <cell r="I4279" t="str">
            <v>NI</v>
          </cell>
          <cell r="J4279">
            <v>0</v>
          </cell>
          <cell r="K4279">
            <v>0</v>
          </cell>
          <cell r="L4279" t="str">
            <v xml:space="preserve"> </v>
          </cell>
          <cell r="M4279" t="str">
            <v xml:space="preserve"> </v>
          </cell>
          <cell r="N4279">
            <v>0</v>
          </cell>
          <cell r="O4279" t="str">
            <v xml:space="preserve"> </v>
          </cell>
          <cell r="P4279">
            <v>0</v>
          </cell>
          <cell r="Q4279">
            <v>0</v>
          </cell>
          <cell r="R4279" t="str">
            <v xml:space="preserve"> </v>
          </cell>
          <cell r="S4279" t="str">
            <v xml:space="preserve"> </v>
          </cell>
        </row>
        <row r="4280">
          <cell r="B4280">
            <v>450037</v>
          </cell>
          <cell r="C4280" t="str">
            <v>IPOthrPYCrctRtOfMIPChrtyCarPdg</v>
          </cell>
          <cell r="D4280" t="str">
            <v>IPOthrPYCr</v>
          </cell>
          <cell r="E4280">
            <v>367</v>
          </cell>
          <cell r="F4280" t="str">
            <v>A</v>
          </cell>
          <cell r="G4280" t="str">
            <v>R</v>
          </cell>
          <cell r="H4280" t="str">
            <v>N</v>
          </cell>
          <cell r="I4280" t="str">
            <v>NI</v>
          </cell>
          <cell r="J4280">
            <v>0</v>
          </cell>
          <cell r="K4280">
            <v>0</v>
          </cell>
          <cell r="L4280" t="str">
            <v xml:space="preserve"> </v>
          </cell>
          <cell r="M4280" t="str">
            <v xml:space="preserve"> </v>
          </cell>
          <cell r="N4280">
            <v>0</v>
          </cell>
          <cell r="O4280" t="str">
            <v xml:space="preserve"> </v>
          </cell>
          <cell r="P4280">
            <v>0</v>
          </cell>
          <cell r="Q4280">
            <v>0</v>
          </cell>
          <cell r="R4280" t="str">
            <v xml:space="preserve"> </v>
          </cell>
          <cell r="S4280" t="str">
            <v xml:space="preserve"> </v>
          </cell>
        </row>
        <row r="4281">
          <cell r="B4281">
            <v>450040</v>
          </cell>
          <cell r="C4281" t="str">
            <v>IPOthrPYCorctnsRiteOffMIPSelfP</v>
          </cell>
          <cell r="D4281" t="str">
            <v>IPOthrPYCo</v>
          </cell>
          <cell r="E4281">
            <v>367</v>
          </cell>
          <cell r="F4281" t="str">
            <v>A</v>
          </cell>
          <cell r="G4281" t="str">
            <v>R</v>
          </cell>
          <cell r="H4281" t="str">
            <v>N</v>
          </cell>
          <cell r="I4281" t="str">
            <v>NI</v>
          </cell>
          <cell r="J4281">
            <v>0</v>
          </cell>
          <cell r="K4281">
            <v>0</v>
          </cell>
          <cell r="L4281" t="str">
            <v xml:space="preserve"> </v>
          </cell>
          <cell r="M4281" t="str">
            <v xml:space="preserve"> </v>
          </cell>
          <cell r="N4281">
            <v>0</v>
          </cell>
          <cell r="O4281" t="str">
            <v xml:space="preserve"> </v>
          </cell>
          <cell r="P4281">
            <v>0</v>
          </cell>
          <cell r="Q4281">
            <v>0</v>
          </cell>
          <cell r="R4281" t="str">
            <v xml:space="preserve"> </v>
          </cell>
          <cell r="S4281" t="str">
            <v xml:space="preserve"> </v>
          </cell>
        </row>
        <row r="4282">
          <cell r="B4282">
            <v>450041</v>
          </cell>
          <cell r="C4282" t="str">
            <v>IP OtrPYCrctRtOfMIPSlfPyScndry</v>
          </cell>
          <cell r="D4282" t="str">
            <v>IP OtrPYCr</v>
          </cell>
          <cell r="E4282">
            <v>367</v>
          </cell>
          <cell r="F4282" t="str">
            <v>A</v>
          </cell>
          <cell r="G4282" t="str">
            <v>R</v>
          </cell>
          <cell r="H4282" t="str">
            <v>N</v>
          </cell>
          <cell r="I4282" t="str">
            <v>NI</v>
          </cell>
          <cell r="J4282">
            <v>0</v>
          </cell>
          <cell r="K4282">
            <v>0</v>
          </cell>
          <cell r="L4282" t="str">
            <v xml:space="preserve"> </v>
          </cell>
          <cell r="M4282" t="str">
            <v xml:space="preserve"> </v>
          </cell>
          <cell r="N4282">
            <v>0</v>
          </cell>
          <cell r="O4282" t="str">
            <v xml:space="preserve"> </v>
          </cell>
          <cell r="P4282">
            <v>0</v>
          </cell>
          <cell r="Q4282">
            <v>0</v>
          </cell>
          <cell r="R4282" t="str">
            <v xml:space="preserve"> </v>
          </cell>
          <cell r="S4282" t="str">
            <v xml:space="preserve"> </v>
          </cell>
        </row>
        <row r="4283">
          <cell r="B4283">
            <v>450042</v>
          </cell>
          <cell r="C4283" t="str">
            <v>IPOthrPYCrctRtOfMIPCptnRskBsdP</v>
          </cell>
          <cell r="D4283" t="str">
            <v>IPOthrPYCr</v>
          </cell>
          <cell r="E4283">
            <v>367</v>
          </cell>
          <cell r="F4283" t="str">
            <v>A</v>
          </cell>
          <cell r="G4283" t="str">
            <v>R</v>
          </cell>
          <cell r="H4283" t="str">
            <v>N</v>
          </cell>
          <cell r="I4283" t="str">
            <v>NI</v>
          </cell>
          <cell r="J4283">
            <v>0</v>
          </cell>
          <cell r="K4283">
            <v>0</v>
          </cell>
          <cell r="L4283" t="str">
            <v xml:space="preserve"> </v>
          </cell>
          <cell r="M4283" t="str">
            <v xml:space="preserve"> </v>
          </cell>
          <cell r="N4283">
            <v>0</v>
          </cell>
          <cell r="O4283" t="str">
            <v xml:space="preserve"> </v>
          </cell>
          <cell r="P4283">
            <v>0</v>
          </cell>
          <cell r="Q4283">
            <v>0</v>
          </cell>
          <cell r="R4283" t="str">
            <v xml:space="preserve"> </v>
          </cell>
          <cell r="S4283" t="str">
            <v xml:space="preserve"> </v>
          </cell>
        </row>
        <row r="4284">
          <cell r="B4284">
            <v>450045</v>
          </cell>
          <cell r="C4284" t="str">
            <v>IPOthrPYCorctnsRiteOffMIPChty</v>
          </cell>
          <cell r="D4284" t="str">
            <v>IPOthrPYCo</v>
          </cell>
          <cell r="E4284">
            <v>367</v>
          </cell>
          <cell r="F4284" t="str">
            <v>A</v>
          </cell>
          <cell r="G4284" t="str">
            <v>R</v>
          </cell>
          <cell r="H4284" t="str">
            <v>N</v>
          </cell>
          <cell r="I4284" t="str">
            <v>NI</v>
          </cell>
          <cell r="J4284">
            <v>0</v>
          </cell>
          <cell r="K4284">
            <v>0</v>
          </cell>
          <cell r="L4284" t="str">
            <v xml:space="preserve"> </v>
          </cell>
          <cell r="M4284" t="str">
            <v xml:space="preserve"> </v>
          </cell>
          <cell r="N4284">
            <v>0</v>
          </cell>
          <cell r="O4284" t="str">
            <v xml:space="preserve"> </v>
          </cell>
          <cell r="P4284">
            <v>0</v>
          </cell>
          <cell r="Q4284">
            <v>0</v>
          </cell>
          <cell r="R4284" t="str">
            <v xml:space="preserve"> </v>
          </cell>
          <cell r="S4284" t="str">
            <v xml:space="preserve"> </v>
          </cell>
        </row>
        <row r="4285">
          <cell r="B4285">
            <v>450050</v>
          </cell>
          <cell r="C4285" t="str">
            <v>IPOthrPYCorctnsRiteoffsMIPOthr</v>
          </cell>
          <cell r="D4285" t="str">
            <v>IPOthrPYCo</v>
          </cell>
          <cell r="E4285">
            <v>367</v>
          </cell>
          <cell r="F4285" t="str">
            <v>A</v>
          </cell>
          <cell r="G4285" t="str">
            <v>R</v>
          </cell>
          <cell r="H4285" t="str">
            <v>N</v>
          </cell>
          <cell r="I4285" t="str">
            <v>NI</v>
          </cell>
          <cell r="J4285">
            <v>0</v>
          </cell>
          <cell r="K4285">
            <v>0</v>
          </cell>
          <cell r="L4285" t="str">
            <v xml:space="preserve"> </v>
          </cell>
          <cell r="M4285" t="str">
            <v xml:space="preserve"> </v>
          </cell>
          <cell r="N4285">
            <v>0</v>
          </cell>
          <cell r="O4285" t="str">
            <v xml:space="preserve"> </v>
          </cell>
          <cell r="P4285">
            <v>0</v>
          </cell>
          <cell r="Q4285">
            <v>0</v>
          </cell>
          <cell r="R4285" t="str">
            <v xml:space="preserve"> </v>
          </cell>
          <cell r="S4285" t="str">
            <v xml:space="preserve"> </v>
          </cell>
        </row>
        <row r="4286">
          <cell r="B4286">
            <v>450055</v>
          </cell>
          <cell r="C4286" t="str">
            <v>IPOthrPYCorctnsRiteOffMIPOthrN</v>
          </cell>
          <cell r="D4286" t="str">
            <v>IPOthrPYCo</v>
          </cell>
          <cell r="E4286">
            <v>367</v>
          </cell>
          <cell r="F4286" t="str">
            <v>A</v>
          </cell>
          <cell r="G4286" t="str">
            <v>R</v>
          </cell>
          <cell r="H4286" t="str">
            <v>N</v>
          </cell>
          <cell r="I4286" t="str">
            <v>NI</v>
          </cell>
          <cell r="J4286">
            <v>0</v>
          </cell>
          <cell r="K4286">
            <v>0</v>
          </cell>
          <cell r="L4286" t="str">
            <v xml:space="preserve"> </v>
          </cell>
          <cell r="M4286" t="str">
            <v xml:space="preserve"> </v>
          </cell>
          <cell r="N4286">
            <v>0</v>
          </cell>
          <cell r="O4286" t="str">
            <v xml:space="preserve"> </v>
          </cell>
          <cell r="P4286">
            <v>0</v>
          </cell>
          <cell r="Q4286">
            <v>0</v>
          </cell>
          <cell r="R4286" t="str">
            <v xml:space="preserve"> </v>
          </cell>
          <cell r="S4286" t="str">
            <v xml:space="preserve"> </v>
          </cell>
        </row>
        <row r="4287">
          <cell r="B4287">
            <v>450060</v>
          </cell>
          <cell r="C4287" t="str">
            <v>IP OthrPYCrctnRiteOfMIPDmstClm</v>
          </cell>
          <cell r="D4287" t="str">
            <v>IP OthrPYC</v>
          </cell>
          <cell r="E4287">
            <v>367</v>
          </cell>
          <cell r="F4287" t="str">
            <v>A</v>
          </cell>
          <cell r="G4287" t="str">
            <v>R</v>
          </cell>
          <cell r="H4287" t="str">
            <v>N</v>
          </cell>
          <cell r="I4287" t="str">
            <v>NI</v>
          </cell>
          <cell r="J4287">
            <v>0</v>
          </cell>
          <cell r="K4287">
            <v>0</v>
          </cell>
          <cell r="L4287" t="str">
            <v xml:space="preserve"> </v>
          </cell>
          <cell r="M4287" t="str">
            <v xml:space="preserve"> </v>
          </cell>
          <cell r="N4287">
            <v>0</v>
          </cell>
          <cell r="O4287" t="str">
            <v xml:space="preserve"> </v>
          </cell>
          <cell r="P4287">
            <v>0</v>
          </cell>
          <cell r="Q4287">
            <v>0</v>
          </cell>
          <cell r="R4287" t="str">
            <v xml:space="preserve"> </v>
          </cell>
          <cell r="S4287" t="str">
            <v xml:space="preserve"> </v>
          </cell>
        </row>
        <row r="4288">
          <cell r="B4288">
            <v>451000</v>
          </cell>
          <cell r="C4288" t="str">
            <v>OPOthrPYCorctnsRiteOffMIPMCreT</v>
          </cell>
          <cell r="D4288" t="str">
            <v>OPOthrPYCo</v>
          </cell>
          <cell r="E4288">
            <v>367</v>
          </cell>
          <cell r="F4288" t="str">
            <v>A</v>
          </cell>
          <cell r="G4288" t="str">
            <v>R</v>
          </cell>
          <cell r="H4288" t="str">
            <v>N</v>
          </cell>
          <cell r="I4288" t="str">
            <v>NI</v>
          </cell>
          <cell r="J4288">
            <v>0</v>
          </cell>
          <cell r="K4288">
            <v>0</v>
          </cell>
          <cell r="L4288" t="str">
            <v xml:space="preserve"> </v>
          </cell>
          <cell r="M4288" t="str">
            <v xml:space="preserve"> </v>
          </cell>
          <cell r="N4288">
            <v>0</v>
          </cell>
          <cell r="O4288" t="str">
            <v xml:space="preserve"> </v>
          </cell>
          <cell r="P4288">
            <v>0</v>
          </cell>
          <cell r="Q4288">
            <v>0</v>
          </cell>
          <cell r="R4288" t="str">
            <v xml:space="preserve"> </v>
          </cell>
          <cell r="S4288" t="str">
            <v xml:space="preserve"> </v>
          </cell>
        </row>
        <row r="4289">
          <cell r="B4289">
            <v>451005</v>
          </cell>
          <cell r="C4289" t="str">
            <v>OPOthrPYCorctnsRiteOffMIPMCreM</v>
          </cell>
          <cell r="D4289" t="str">
            <v>OPOthrPYCo</v>
          </cell>
          <cell r="E4289">
            <v>367</v>
          </cell>
          <cell r="F4289" t="str">
            <v>A</v>
          </cell>
          <cell r="G4289" t="str">
            <v>R</v>
          </cell>
          <cell r="H4289" t="str">
            <v>N</v>
          </cell>
          <cell r="I4289" t="str">
            <v>NI</v>
          </cell>
          <cell r="J4289">
            <v>0</v>
          </cell>
          <cell r="K4289">
            <v>0</v>
          </cell>
          <cell r="L4289" t="str">
            <v xml:space="preserve"> </v>
          </cell>
          <cell r="M4289" t="str">
            <v xml:space="preserve"> </v>
          </cell>
          <cell r="N4289">
            <v>0</v>
          </cell>
          <cell r="O4289" t="str">
            <v xml:space="preserve"> </v>
          </cell>
          <cell r="P4289">
            <v>0</v>
          </cell>
          <cell r="Q4289">
            <v>0</v>
          </cell>
          <cell r="R4289" t="str">
            <v xml:space="preserve"> </v>
          </cell>
          <cell r="S4289" t="str">
            <v xml:space="preserve"> </v>
          </cell>
        </row>
        <row r="4290">
          <cell r="B4290">
            <v>451010</v>
          </cell>
          <cell r="C4290" t="str">
            <v>OPOthrPYCorctnsRiteOffMIPMCidT</v>
          </cell>
          <cell r="D4290" t="str">
            <v>OPOthrPYCo</v>
          </cell>
          <cell r="E4290">
            <v>367</v>
          </cell>
          <cell r="F4290" t="str">
            <v>A</v>
          </cell>
          <cell r="G4290" t="str">
            <v>R</v>
          </cell>
          <cell r="H4290" t="str">
            <v>N</v>
          </cell>
          <cell r="I4290" t="str">
            <v>NI</v>
          </cell>
          <cell r="J4290">
            <v>0</v>
          </cell>
          <cell r="K4290">
            <v>0</v>
          </cell>
          <cell r="L4290" t="str">
            <v xml:space="preserve"> </v>
          </cell>
          <cell r="M4290" t="str">
            <v xml:space="preserve"> </v>
          </cell>
          <cell r="N4290">
            <v>0</v>
          </cell>
          <cell r="O4290" t="str">
            <v xml:space="preserve"> </v>
          </cell>
          <cell r="P4290">
            <v>0</v>
          </cell>
          <cell r="Q4290">
            <v>0</v>
          </cell>
          <cell r="R4290" t="str">
            <v xml:space="preserve"> </v>
          </cell>
          <cell r="S4290" t="str">
            <v xml:space="preserve"> </v>
          </cell>
        </row>
        <row r="4291">
          <cell r="B4291">
            <v>451015</v>
          </cell>
          <cell r="C4291" t="str">
            <v>OPOthrPYCorctnsRiteOffMIPMCidM</v>
          </cell>
          <cell r="D4291" t="str">
            <v>OPOthrPYCo</v>
          </cell>
          <cell r="E4291">
            <v>367</v>
          </cell>
          <cell r="F4291" t="str">
            <v>A</v>
          </cell>
          <cell r="G4291" t="str">
            <v>R</v>
          </cell>
          <cell r="H4291" t="str">
            <v>N</v>
          </cell>
          <cell r="I4291" t="str">
            <v>NI</v>
          </cell>
          <cell r="J4291">
            <v>0</v>
          </cell>
          <cell r="K4291">
            <v>0</v>
          </cell>
          <cell r="L4291" t="str">
            <v xml:space="preserve"> </v>
          </cell>
          <cell r="M4291" t="str">
            <v xml:space="preserve"> </v>
          </cell>
          <cell r="N4291">
            <v>0</v>
          </cell>
          <cell r="O4291" t="str">
            <v xml:space="preserve"> </v>
          </cell>
          <cell r="P4291">
            <v>0</v>
          </cell>
          <cell r="Q4291">
            <v>0</v>
          </cell>
          <cell r="R4291" t="str">
            <v xml:space="preserve"> </v>
          </cell>
          <cell r="S4291" t="str">
            <v xml:space="preserve"> </v>
          </cell>
        </row>
        <row r="4292">
          <cell r="B4292">
            <v>451016</v>
          </cell>
          <cell r="C4292" t="str">
            <v>OP OthrPYCrctnRtOfMIP McaidPdg</v>
          </cell>
          <cell r="D4292" t="str">
            <v>OP OthrPYC</v>
          </cell>
          <cell r="E4292">
            <v>367</v>
          </cell>
          <cell r="F4292" t="str">
            <v>A</v>
          </cell>
          <cell r="G4292" t="str">
            <v>R</v>
          </cell>
          <cell r="H4292" t="str">
            <v>N</v>
          </cell>
          <cell r="I4292" t="str">
            <v>NI</v>
          </cell>
          <cell r="J4292">
            <v>0</v>
          </cell>
          <cell r="K4292">
            <v>0</v>
          </cell>
          <cell r="L4292" t="str">
            <v xml:space="preserve"> </v>
          </cell>
          <cell r="M4292" t="str">
            <v xml:space="preserve"> </v>
          </cell>
          <cell r="N4292">
            <v>0</v>
          </cell>
          <cell r="O4292" t="str">
            <v xml:space="preserve"> </v>
          </cell>
          <cell r="P4292">
            <v>0</v>
          </cell>
          <cell r="Q4292">
            <v>0</v>
          </cell>
          <cell r="R4292" t="str">
            <v xml:space="preserve"> </v>
          </cell>
          <cell r="S4292" t="str">
            <v xml:space="preserve"> </v>
          </cell>
        </row>
        <row r="4293">
          <cell r="B4293">
            <v>451020</v>
          </cell>
          <cell r="C4293" t="str">
            <v>OPOthrPYCorctnsRiteOffMIPHMOPP</v>
          </cell>
          <cell r="D4293" t="str">
            <v>OPOthrPYCo</v>
          </cell>
          <cell r="E4293">
            <v>367</v>
          </cell>
          <cell r="F4293" t="str">
            <v>A</v>
          </cell>
          <cell r="G4293" t="str">
            <v>R</v>
          </cell>
          <cell r="H4293" t="str">
            <v>N</v>
          </cell>
          <cell r="I4293" t="str">
            <v>NI</v>
          </cell>
          <cell r="J4293">
            <v>0</v>
          </cell>
          <cell r="K4293">
            <v>0</v>
          </cell>
          <cell r="L4293" t="str">
            <v xml:space="preserve"> </v>
          </cell>
          <cell r="M4293" t="str">
            <v xml:space="preserve"> </v>
          </cell>
          <cell r="N4293">
            <v>0</v>
          </cell>
          <cell r="O4293" t="str">
            <v xml:space="preserve"> </v>
          </cell>
          <cell r="P4293">
            <v>0</v>
          </cell>
          <cell r="Q4293">
            <v>0</v>
          </cell>
          <cell r="R4293" t="str">
            <v xml:space="preserve"> </v>
          </cell>
          <cell r="S4293" t="str">
            <v xml:space="preserve"> </v>
          </cell>
        </row>
        <row r="4294">
          <cell r="B4294">
            <v>451025</v>
          </cell>
          <cell r="C4294" t="str">
            <v>OPOthrPYCorctnsRiteOffMIPBCros</v>
          </cell>
          <cell r="D4294" t="str">
            <v>OPOthrPYCo</v>
          </cell>
          <cell r="E4294">
            <v>367</v>
          </cell>
          <cell r="F4294" t="str">
            <v>A</v>
          </cell>
          <cell r="G4294" t="str">
            <v>R</v>
          </cell>
          <cell r="H4294" t="str">
            <v>N</v>
          </cell>
          <cell r="I4294" t="str">
            <v>NI</v>
          </cell>
          <cell r="J4294">
            <v>0</v>
          </cell>
          <cell r="K4294">
            <v>0</v>
          </cell>
          <cell r="L4294" t="str">
            <v xml:space="preserve"> </v>
          </cell>
          <cell r="M4294" t="str">
            <v xml:space="preserve"> </v>
          </cell>
          <cell r="N4294">
            <v>0</v>
          </cell>
          <cell r="O4294" t="str">
            <v xml:space="preserve"> </v>
          </cell>
          <cell r="P4294">
            <v>0</v>
          </cell>
          <cell r="Q4294">
            <v>0</v>
          </cell>
          <cell r="R4294" t="str">
            <v xml:space="preserve"> </v>
          </cell>
          <cell r="S4294" t="str">
            <v xml:space="preserve"> </v>
          </cell>
        </row>
        <row r="4295">
          <cell r="B4295">
            <v>451030</v>
          </cell>
          <cell r="C4295" t="str">
            <v>OPOthrPYCorctnsRiteOffMIPBCrs</v>
          </cell>
          <cell r="D4295" t="str">
            <v>OPOthrPYCo</v>
          </cell>
          <cell r="E4295">
            <v>367</v>
          </cell>
          <cell r="F4295" t="str">
            <v>A</v>
          </cell>
          <cell r="G4295" t="str">
            <v>R</v>
          </cell>
          <cell r="H4295" t="str">
            <v>N</v>
          </cell>
          <cell r="I4295" t="str">
            <v>NI</v>
          </cell>
          <cell r="J4295">
            <v>0</v>
          </cell>
          <cell r="K4295">
            <v>0</v>
          </cell>
          <cell r="L4295" t="str">
            <v xml:space="preserve"> </v>
          </cell>
          <cell r="M4295" t="str">
            <v xml:space="preserve"> </v>
          </cell>
          <cell r="N4295">
            <v>0</v>
          </cell>
          <cell r="O4295" t="str">
            <v xml:space="preserve"> </v>
          </cell>
          <cell r="P4295">
            <v>0</v>
          </cell>
          <cell r="Q4295">
            <v>0</v>
          </cell>
          <cell r="R4295" t="str">
            <v xml:space="preserve"> </v>
          </cell>
          <cell r="S4295" t="str">
            <v xml:space="preserve"> </v>
          </cell>
        </row>
        <row r="4296">
          <cell r="B4296">
            <v>451031</v>
          </cell>
          <cell r="C4296" t="str">
            <v>OP OthrPYCrctnRtOfMIP BCrssPPO</v>
          </cell>
          <cell r="D4296" t="str">
            <v>OP OthrPYC</v>
          </cell>
          <cell r="E4296">
            <v>367</v>
          </cell>
          <cell r="F4296" t="str">
            <v>A</v>
          </cell>
          <cell r="G4296" t="str">
            <v>R</v>
          </cell>
          <cell r="H4296" t="str">
            <v>N</v>
          </cell>
          <cell r="I4296" t="str">
            <v>NI</v>
          </cell>
          <cell r="J4296">
            <v>0</v>
          </cell>
          <cell r="K4296">
            <v>0</v>
          </cell>
          <cell r="L4296" t="str">
            <v xml:space="preserve"> </v>
          </cell>
          <cell r="M4296" t="str">
            <v xml:space="preserve"> </v>
          </cell>
          <cell r="N4296">
            <v>0</v>
          </cell>
          <cell r="O4296" t="str">
            <v xml:space="preserve"> </v>
          </cell>
          <cell r="P4296">
            <v>0</v>
          </cell>
          <cell r="Q4296">
            <v>0</v>
          </cell>
          <cell r="R4296" t="str">
            <v xml:space="preserve"> </v>
          </cell>
          <cell r="S4296" t="str">
            <v xml:space="preserve"> </v>
          </cell>
        </row>
        <row r="4297">
          <cell r="B4297">
            <v>451035</v>
          </cell>
          <cell r="C4297" t="str">
            <v>OPOthrPYCorctnsRiteoffsMIPComm</v>
          </cell>
          <cell r="D4297" t="str">
            <v>OPOthrPYCo</v>
          </cell>
          <cell r="E4297">
            <v>367</v>
          </cell>
          <cell r="F4297" t="str">
            <v>A</v>
          </cell>
          <cell r="G4297" t="str">
            <v>R</v>
          </cell>
          <cell r="H4297" t="str">
            <v>N</v>
          </cell>
          <cell r="I4297" t="str">
            <v>NI</v>
          </cell>
          <cell r="J4297">
            <v>0</v>
          </cell>
          <cell r="K4297">
            <v>0</v>
          </cell>
          <cell r="L4297" t="str">
            <v xml:space="preserve"> </v>
          </cell>
          <cell r="M4297" t="str">
            <v xml:space="preserve"> </v>
          </cell>
          <cell r="N4297">
            <v>0</v>
          </cell>
          <cell r="O4297" t="str">
            <v xml:space="preserve"> </v>
          </cell>
          <cell r="P4297">
            <v>0</v>
          </cell>
          <cell r="Q4297">
            <v>0</v>
          </cell>
          <cell r="R4297" t="str">
            <v xml:space="preserve"> </v>
          </cell>
          <cell r="S4297" t="str">
            <v xml:space="preserve"> </v>
          </cell>
        </row>
        <row r="4298">
          <cell r="B4298">
            <v>451036</v>
          </cell>
          <cell r="C4298" t="str">
            <v>OP OtrPYCrctRtOfMIPCmrclMgdCar</v>
          </cell>
          <cell r="D4298" t="str">
            <v>OP OtrPYCr</v>
          </cell>
          <cell r="E4298">
            <v>367</v>
          </cell>
          <cell r="F4298" t="str">
            <v>A</v>
          </cell>
          <cell r="G4298" t="str">
            <v>R</v>
          </cell>
          <cell r="H4298" t="str">
            <v>N</v>
          </cell>
          <cell r="I4298" t="str">
            <v>NI</v>
          </cell>
          <cell r="J4298">
            <v>0</v>
          </cell>
          <cell r="K4298">
            <v>0</v>
          </cell>
          <cell r="L4298" t="str">
            <v xml:space="preserve"> </v>
          </cell>
          <cell r="M4298" t="str">
            <v xml:space="preserve"> </v>
          </cell>
          <cell r="N4298">
            <v>0</v>
          </cell>
          <cell r="O4298" t="str">
            <v xml:space="preserve"> </v>
          </cell>
          <cell r="P4298">
            <v>0</v>
          </cell>
          <cell r="Q4298">
            <v>0</v>
          </cell>
          <cell r="R4298" t="str">
            <v xml:space="preserve"> </v>
          </cell>
          <cell r="S4298" t="str">
            <v xml:space="preserve"> </v>
          </cell>
        </row>
        <row r="4299">
          <cell r="B4299">
            <v>451037</v>
          </cell>
          <cell r="C4299" t="str">
            <v>OPOthrPYCrctRtOfMIPChrtyCarPdg</v>
          </cell>
          <cell r="D4299" t="str">
            <v>OPOthrPYCr</v>
          </cell>
          <cell r="E4299">
            <v>367</v>
          </cell>
          <cell r="F4299" t="str">
            <v>A</v>
          </cell>
          <cell r="G4299" t="str">
            <v>R</v>
          </cell>
          <cell r="H4299" t="str">
            <v>N</v>
          </cell>
          <cell r="I4299" t="str">
            <v>NI</v>
          </cell>
          <cell r="J4299">
            <v>0</v>
          </cell>
          <cell r="K4299">
            <v>0</v>
          </cell>
          <cell r="L4299" t="str">
            <v xml:space="preserve"> </v>
          </cell>
          <cell r="M4299" t="str">
            <v xml:space="preserve"> </v>
          </cell>
          <cell r="N4299">
            <v>0</v>
          </cell>
          <cell r="O4299" t="str">
            <v xml:space="preserve"> </v>
          </cell>
          <cell r="P4299">
            <v>0</v>
          </cell>
          <cell r="Q4299">
            <v>0</v>
          </cell>
          <cell r="R4299" t="str">
            <v xml:space="preserve"> </v>
          </cell>
          <cell r="S4299" t="str">
            <v xml:space="preserve"> </v>
          </cell>
        </row>
        <row r="4300">
          <cell r="B4300">
            <v>451040</v>
          </cell>
          <cell r="C4300" t="str">
            <v>OPOthrPYCorctnsRiteOffMIPSelfP</v>
          </cell>
          <cell r="D4300" t="str">
            <v>OPOthrPYCo</v>
          </cell>
          <cell r="E4300">
            <v>367</v>
          </cell>
          <cell r="F4300" t="str">
            <v>A</v>
          </cell>
          <cell r="G4300" t="str">
            <v>R</v>
          </cell>
          <cell r="H4300" t="str">
            <v>N</v>
          </cell>
          <cell r="I4300" t="str">
            <v>NI</v>
          </cell>
          <cell r="J4300">
            <v>0</v>
          </cell>
          <cell r="K4300">
            <v>0</v>
          </cell>
          <cell r="L4300" t="str">
            <v xml:space="preserve"> </v>
          </cell>
          <cell r="M4300" t="str">
            <v xml:space="preserve"> </v>
          </cell>
          <cell r="N4300">
            <v>0</v>
          </cell>
          <cell r="O4300" t="str">
            <v xml:space="preserve"> </v>
          </cell>
          <cell r="P4300">
            <v>0</v>
          </cell>
          <cell r="Q4300">
            <v>0</v>
          </cell>
          <cell r="R4300" t="str">
            <v xml:space="preserve"> </v>
          </cell>
          <cell r="S4300" t="str">
            <v xml:space="preserve"> </v>
          </cell>
        </row>
        <row r="4301">
          <cell r="B4301">
            <v>451041</v>
          </cell>
          <cell r="C4301" t="str">
            <v>OP OthrPYCrctRtOfMIPSlfPyScdry</v>
          </cell>
          <cell r="D4301" t="str">
            <v>OP OthrPYC</v>
          </cell>
          <cell r="E4301">
            <v>367</v>
          </cell>
          <cell r="F4301" t="str">
            <v>A</v>
          </cell>
          <cell r="G4301" t="str">
            <v>R</v>
          </cell>
          <cell r="H4301" t="str">
            <v>N</v>
          </cell>
          <cell r="I4301" t="str">
            <v>NI</v>
          </cell>
          <cell r="J4301">
            <v>0</v>
          </cell>
          <cell r="K4301">
            <v>0</v>
          </cell>
          <cell r="L4301" t="str">
            <v xml:space="preserve"> </v>
          </cell>
          <cell r="M4301" t="str">
            <v xml:space="preserve"> </v>
          </cell>
          <cell r="N4301">
            <v>0</v>
          </cell>
          <cell r="O4301" t="str">
            <v xml:space="preserve"> </v>
          </cell>
          <cell r="P4301">
            <v>0</v>
          </cell>
          <cell r="Q4301">
            <v>0</v>
          </cell>
          <cell r="R4301" t="str">
            <v xml:space="preserve"> </v>
          </cell>
          <cell r="S4301" t="str">
            <v xml:space="preserve"> </v>
          </cell>
        </row>
        <row r="4302">
          <cell r="B4302">
            <v>451042</v>
          </cell>
          <cell r="C4302" t="str">
            <v>OPOthrPYCrctRtOfMIPCptnRskBsdP</v>
          </cell>
          <cell r="D4302" t="str">
            <v>OPOthrPYCr</v>
          </cell>
          <cell r="E4302">
            <v>367</v>
          </cell>
          <cell r="F4302" t="str">
            <v>A</v>
          </cell>
          <cell r="G4302" t="str">
            <v>R</v>
          </cell>
          <cell r="H4302" t="str">
            <v>N</v>
          </cell>
          <cell r="I4302" t="str">
            <v>NI</v>
          </cell>
          <cell r="J4302">
            <v>0</v>
          </cell>
          <cell r="K4302">
            <v>0</v>
          </cell>
          <cell r="L4302" t="str">
            <v xml:space="preserve"> </v>
          </cell>
          <cell r="M4302" t="str">
            <v xml:space="preserve"> </v>
          </cell>
          <cell r="N4302">
            <v>0</v>
          </cell>
          <cell r="O4302" t="str">
            <v xml:space="preserve"> </v>
          </cell>
          <cell r="P4302">
            <v>0</v>
          </cell>
          <cell r="Q4302">
            <v>0</v>
          </cell>
          <cell r="R4302" t="str">
            <v xml:space="preserve"> </v>
          </cell>
          <cell r="S4302" t="str">
            <v xml:space="preserve"> </v>
          </cell>
        </row>
        <row r="4303">
          <cell r="B4303">
            <v>451045</v>
          </cell>
          <cell r="C4303" t="str">
            <v>OPOthrPYCorctnsRiteOffMIPChty</v>
          </cell>
          <cell r="D4303" t="str">
            <v>OPOthrPYCo</v>
          </cell>
          <cell r="E4303">
            <v>367</v>
          </cell>
          <cell r="F4303" t="str">
            <v>A</v>
          </cell>
          <cell r="G4303" t="str">
            <v>R</v>
          </cell>
          <cell r="H4303" t="str">
            <v>N</v>
          </cell>
          <cell r="I4303" t="str">
            <v>NI</v>
          </cell>
          <cell r="J4303">
            <v>0</v>
          </cell>
          <cell r="K4303">
            <v>0</v>
          </cell>
          <cell r="L4303" t="str">
            <v xml:space="preserve"> </v>
          </cell>
          <cell r="M4303" t="str">
            <v xml:space="preserve"> </v>
          </cell>
          <cell r="N4303">
            <v>0</v>
          </cell>
          <cell r="O4303" t="str">
            <v xml:space="preserve"> </v>
          </cell>
          <cell r="P4303">
            <v>0</v>
          </cell>
          <cell r="Q4303">
            <v>0</v>
          </cell>
          <cell r="R4303" t="str">
            <v xml:space="preserve"> </v>
          </cell>
          <cell r="S4303" t="str">
            <v xml:space="preserve"> </v>
          </cell>
        </row>
        <row r="4304">
          <cell r="B4304">
            <v>451050</v>
          </cell>
          <cell r="C4304" t="str">
            <v>OPOthrPYCorctnsRiteoffsMIPOthr</v>
          </cell>
          <cell r="D4304" t="str">
            <v>OPOthrPYCo</v>
          </cell>
          <cell r="E4304">
            <v>367</v>
          </cell>
          <cell r="F4304" t="str">
            <v>A</v>
          </cell>
          <cell r="G4304" t="str">
            <v>R</v>
          </cell>
          <cell r="H4304" t="str">
            <v>N</v>
          </cell>
          <cell r="I4304" t="str">
            <v>NI</v>
          </cell>
          <cell r="J4304">
            <v>0</v>
          </cell>
          <cell r="K4304">
            <v>0</v>
          </cell>
          <cell r="L4304" t="str">
            <v xml:space="preserve"> </v>
          </cell>
          <cell r="M4304" t="str">
            <v xml:space="preserve"> </v>
          </cell>
          <cell r="N4304">
            <v>0</v>
          </cell>
          <cell r="O4304" t="str">
            <v xml:space="preserve"> </v>
          </cell>
          <cell r="P4304">
            <v>0</v>
          </cell>
          <cell r="Q4304">
            <v>0</v>
          </cell>
          <cell r="R4304" t="str">
            <v xml:space="preserve"> </v>
          </cell>
          <cell r="S4304" t="str">
            <v xml:space="preserve"> </v>
          </cell>
        </row>
        <row r="4305">
          <cell r="B4305">
            <v>451055</v>
          </cell>
          <cell r="C4305" t="str">
            <v>OPOthrPYCorctnsRiteOffMIPOthrN</v>
          </cell>
          <cell r="D4305" t="str">
            <v>OPOthrPYCo</v>
          </cell>
          <cell r="E4305">
            <v>367</v>
          </cell>
          <cell r="F4305" t="str">
            <v>A</v>
          </cell>
          <cell r="G4305" t="str">
            <v>R</v>
          </cell>
          <cell r="H4305" t="str">
            <v>N</v>
          </cell>
          <cell r="I4305" t="str">
            <v>NI</v>
          </cell>
          <cell r="J4305">
            <v>0</v>
          </cell>
          <cell r="K4305">
            <v>0</v>
          </cell>
          <cell r="L4305" t="str">
            <v xml:space="preserve"> </v>
          </cell>
          <cell r="M4305" t="str">
            <v xml:space="preserve"> </v>
          </cell>
          <cell r="N4305">
            <v>0</v>
          </cell>
          <cell r="O4305" t="str">
            <v xml:space="preserve"> </v>
          </cell>
          <cell r="P4305">
            <v>0</v>
          </cell>
          <cell r="Q4305">
            <v>0</v>
          </cell>
          <cell r="R4305" t="str">
            <v xml:space="preserve"> </v>
          </cell>
          <cell r="S4305" t="str">
            <v xml:space="preserve"> </v>
          </cell>
        </row>
        <row r="4306">
          <cell r="B4306">
            <v>451060</v>
          </cell>
          <cell r="C4306" t="str">
            <v>OP OthrPYCrctnRiteOfMIPDmstClm</v>
          </cell>
          <cell r="D4306" t="str">
            <v>OP OthrPYC</v>
          </cell>
          <cell r="E4306">
            <v>367</v>
          </cell>
          <cell r="F4306" t="str">
            <v>A</v>
          </cell>
          <cell r="G4306" t="str">
            <v>R</v>
          </cell>
          <cell r="H4306" t="str">
            <v>N</v>
          </cell>
          <cell r="I4306" t="str">
            <v>NI</v>
          </cell>
          <cell r="J4306">
            <v>0</v>
          </cell>
          <cell r="K4306">
            <v>0</v>
          </cell>
          <cell r="L4306" t="str">
            <v xml:space="preserve"> </v>
          </cell>
          <cell r="M4306" t="str">
            <v xml:space="preserve"> </v>
          </cell>
          <cell r="N4306">
            <v>0</v>
          </cell>
          <cell r="O4306" t="str">
            <v xml:space="preserve"> </v>
          </cell>
          <cell r="P4306">
            <v>0</v>
          </cell>
          <cell r="Q4306">
            <v>0</v>
          </cell>
          <cell r="R4306" t="str">
            <v xml:space="preserve"> </v>
          </cell>
          <cell r="S4306" t="str">
            <v xml:space="preserve"> </v>
          </cell>
        </row>
        <row r="4307">
          <cell r="B4307">
            <v>452000</v>
          </cell>
          <cell r="C4307" t="str">
            <v>OthrPYCorctnsRiteOffMIPMCreTra</v>
          </cell>
          <cell r="D4307" t="str">
            <v>OthrPYCorc</v>
          </cell>
          <cell r="E4307">
            <v>367</v>
          </cell>
          <cell r="F4307" t="str">
            <v>A</v>
          </cell>
          <cell r="G4307" t="str">
            <v>R</v>
          </cell>
          <cell r="H4307" t="str">
            <v>N</v>
          </cell>
          <cell r="I4307" t="str">
            <v>NI</v>
          </cell>
          <cell r="J4307">
            <v>0</v>
          </cell>
          <cell r="K4307">
            <v>0</v>
          </cell>
          <cell r="L4307" t="str">
            <v xml:space="preserve"> </v>
          </cell>
          <cell r="M4307" t="str">
            <v xml:space="preserve"> </v>
          </cell>
          <cell r="N4307">
            <v>0</v>
          </cell>
          <cell r="O4307" t="str">
            <v xml:space="preserve"> </v>
          </cell>
          <cell r="P4307">
            <v>0</v>
          </cell>
          <cell r="Q4307">
            <v>0</v>
          </cell>
          <cell r="R4307" t="str">
            <v xml:space="preserve"> </v>
          </cell>
          <cell r="S4307" t="str">
            <v xml:space="preserve"> </v>
          </cell>
        </row>
        <row r="4308">
          <cell r="B4308">
            <v>452005</v>
          </cell>
          <cell r="C4308" t="str">
            <v>OthrPYCorctnsRiteOffMIPMCreMdg</v>
          </cell>
          <cell r="D4308" t="str">
            <v>OthrPYCorc</v>
          </cell>
          <cell r="E4308">
            <v>367</v>
          </cell>
          <cell r="F4308" t="str">
            <v>A</v>
          </cell>
          <cell r="G4308" t="str">
            <v>R</v>
          </cell>
          <cell r="H4308" t="str">
            <v>N</v>
          </cell>
          <cell r="I4308" t="str">
            <v>NI</v>
          </cell>
          <cell r="J4308">
            <v>0</v>
          </cell>
          <cell r="K4308">
            <v>0</v>
          </cell>
          <cell r="L4308" t="str">
            <v xml:space="preserve"> </v>
          </cell>
          <cell r="M4308" t="str">
            <v xml:space="preserve"> </v>
          </cell>
          <cell r="N4308">
            <v>0</v>
          </cell>
          <cell r="O4308" t="str">
            <v xml:space="preserve"> </v>
          </cell>
          <cell r="P4308">
            <v>0</v>
          </cell>
          <cell r="Q4308">
            <v>0</v>
          </cell>
          <cell r="R4308" t="str">
            <v xml:space="preserve"> </v>
          </cell>
          <cell r="S4308" t="str">
            <v xml:space="preserve"> </v>
          </cell>
        </row>
        <row r="4309">
          <cell r="B4309">
            <v>452010</v>
          </cell>
          <cell r="C4309" t="str">
            <v>OthrPYCorctnsRiteOffMIPMCidTra</v>
          </cell>
          <cell r="D4309" t="str">
            <v>OthrPYCorc</v>
          </cell>
          <cell r="E4309">
            <v>367</v>
          </cell>
          <cell r="F4309" t="str">
            <v>A</v>
          </cell>
          <cell r="G4309" t="str">
            <v>R</v>
          </cell>
          <cell r="H4309" t="str">
            <v>N</v>
          </cell>
          <cell r="I4309" t="str">
            <v>NI</v>
          </cell>
          <cell r="J4309">
            <v>0</v>
          </cell>
          <cell r="K4309">
            <v>0</v>
          </cell>
          <cell r="L4309" t="str">
            <v xml:space="preserve"> </v>
          </cell>
          <cell r="M4309" t="str">
            <v xml:space="preserve"> </v>
          </cell>
          <cell r="N4309">
            <v>0</v>
          </cell>
          <cell r="O4309" t="str">
            <v xml:space="preserve"> </v>
          </cell>
          <cell r="P4309">
            <v>0</v>
          </cell>
          <cell r="Q4309">
            <v>0</v>
          </cell>
          <cell r="R4309" t="str">
            <v xml:space="preserve"> </v>
          </cell>
          <cell r="S4309" t="str">
            <v xml:space="preserve"> </v>
          </cell>
        </row>
        <row r="4310">
          <cell r="B4310">
            <v>452015</v>
          </cell>
          <cell r="C4310" t="str">
            <v>OthrPYCorctnsRiteOffMIPMCidMdg</v>
          </cell>
          <cell r="D4310" t="str">
            <v>OthrPYCorc</v>
          </cell>
          <cell r="E4310">
            <v>367</v>
          </cell>
          <cell r="F4310" t="str">
            <v>A</v>
          </cell>
          <cell r="G4310" t="str">
            <v>R</v>
          </cell>
          <cell r="H4310" t="str">
            <v>N</v>
          </cell>
          <cell r="I4310" t="str">
            <v>NI</v>
          </cell>
          <cell r="J4310">
            <v>0</v>
          </cell>
          <cell r="K4310">
            <v>0</v>
          </cell>
          <cell r="L4310" t="str">
            <v xml:space="preserve"> </v>
          </cell>
          <cell r="M4310" t="str">
            <v xml:space="preserve"> </v>
          </cell>
          <cell r="N4310">
            <v>0</v>
          </cell>
          <cell r="O4310" t="str">
            <v xml:space="preserve"> </v>
          </cell>
          <cell r="P4310">
            <v>0</v>
          </cell>
          <cell r="Q4310">
            <v>0</v>
          </cell>
          <cell r="R4310" t="str">
            <v xml:space="preserve"> </v>
          </cell>
          <cell r="S4310" t="str">
            <v xml:space="preserve"> </v>
          </cell>
        </row>
        <row r="4311">
          <cell r="B4311">
            <v>452016</v>
          </cell>
          <cell r="C4311" t="str">
            <v>OthrPYCrctnRiteOfMIPMcaidPndng</v>
          </cell>
          <cell r="D4311" t="str">
            <v>OthrPYCrct</v>
          </cell>
          <cell r="E4311">
            <v>367</v>
          </cell>
          <cell r="F4311" t="str">
            <v>A</v>
          </cell>
          <cell r="G4311" t="str">
            <v>R</v>
          </cell>
          <cell r="H4311" t="str">
            <v>N</v>
          </cell>
          <cell r="I4311" t="str">
            <v>NI</v>
          </cell>
          <cell r="J4311">
            <v>0</v>
          </cell>
          <cell r="K4311">
            <v>0</v>
          </cell>
          <cell r="L4311" t="str">
            <v xml:space="preserve"> </v>
          </cell>
          <cell r="M4311" t="str">
            <v xml:space="preserve"> </v>
          </cell>
          <cell r="N4311">
            <v>0</v>
          </cell>
          <cell r="O4311" t="str">
            <v xml:space="preserve"> </v>
          </cell>
          <cell r="P4311">
            <v>0</v>
          </cell>
          <cell r="Q4311">
            <v>0</v>
          </cell>
          <cell r="R4311" t="str">
            <v xml:space="preserve"> </v>
          </cell>
          <cell r="S4311" t="str">
            <v xml:space="preserve"> </v>
          </cell>
        </row>
        <row r="4312">
          <cell r="B4312">
            <v>452020</v>
          </cell>
          <cell r="C4312" t="str">
            <v>OthrPYCorctnsRiteoffsMIPHMOPPO</v>
          </cell>
          <cell r="D4312" t="str">
            <v>OthrPYCorc</v>
          </cell>
          <cell r="E4312">
            <v>367</v>
          </cell>
          <cell r="F4312" t="str">
            <v>A</v>
          </cell>
          <cell r="G4312" t="str">
            <v>R</v>
          </cell>
          <cell r="H4312" t="str">
            <v>N</v>
          </cell>
          <cell r="I4312" t="str">
            <v>NI</v>
          </cell>
          <cell r="J4312">
            <v>0</v>
          </cell>
          <cell r="K4312">
            <v>0</v>
          </cell>
          <cell r="L4312" t="str">
            <v xml:space="preserve"> </v>
          </cell>
          <cell r="M4312" t="str">
            <v xml:space="preserve"> </v>
          </cell>
          <cell r="N4312">
            <v>0</v>
          </cell>
          <cell r="O4312" t="str">
            <v xml:space="preserve"> </v>
          </cell>
          <cell r="P4312">
            <v>0</v>
          </cell>
          <cell r="Q4312">
            <v>0</v>
          </cell>
          <cell r="R4312" t="str">
            <v xml:space="preserve"> </v>
          </cell>
          <cell r="S4312" t="str">
            <v xml:space="preserve"> </v>
          </cell>
        </row>
        <row r="4313">
          <cell r="B4313">
            <v>452025</v>
          </cell>
          <cell r="C4313" t="str">
            <v>OthrPYCorctnsRiteOffMIPBCrossT</v>
          </cell>
          <cell r="D4313" t="str">
            <v>OthrPYCorc</v>
          </cell>
          <cell r="E4313">
            <v>367</v>
          </cell>
          <cell r="F4313" t="str">
            <v>A</v>
          </cell>
          <cell r="G4313" t="str">
            <v>R</v>
          </cell>
          <cell r="H4313" t="str">
            <v>N</v>
          </cell>
          <cell r="I4313" t="str">
            <v>NI</v>
          </cell>
          <cell r="J4313">
            <v>0</v>
          </cell>
          <cell r="K4313">
            <v>0</v>
          </cell>
          <cell r="L4313" t="str">
            <v xml:space="preserve"> </v>
          </cell>
          <cell r="M4313" t="str">
            <v xml:space="preserve"> </v>
          </cell>
          <cell r="N4313">
            <v>0</v>
          </cell>
          <cell r="O4313" t="str">
            <v xml:space="preserve"> </v>
          </cell>
          <cell r="P4313">
            <v>0</v>
          </cell>
          <cell r="Q4313">
            <v>0</v>
          </cell>
          <cell r="R4313" t="str">
            <v xml:space="preserve"> </v>
          </cell>
          <cell r="S4313" t="str">
            <v xml:space="preserve"> </v>
          </cell>
        </row>
        <row r="4314">
          <cell r="B4314">
            <v>452030</v>
          </cell>
          <cell r="C4314" t="str">
            <v>OthrPYCorctnsRiteOffMIPBCrossH</v>
          </cell>
          <cell r="D4314" t="str">
            <v>OthrPYCorc</v>
          </cell>
          <cell r="E4314">
            <v>367</v>
          </cell>
          <cell r="F4314" t="str">
            <v>A</v>
          </cell>
          <cell r="G4314" t="str">
            <v>R</v>
          </cell>
          <cell r="H4314" t="str">
            <v>N</v>
          </cell>
          <cell r="I4314" t="str">
            <v>NI</v>
          </cell>
          <cell r="J4314">
            <v>0</v>
          </cell>
          <cell r="K4314">
            <v>0</v>
          </cell>
          <cell r="L4314" t="str">
            <v xml:space="preserve"> </v>
          </cell>
          <cell r="M4314" t="str">
            <v xml:space="preserve"> </v>
          </cell>
          <cell r="N4314">
            <v>0</v>
          </cell>
          <cell r="O4314" t="str">
            <v xml:space="preserve"> </v>
          </cell>
          <cell r="P4314">
            <v>0</v>
          </cell>
          <cell r="Q4314">
            <v>0</v>
          </cell>
          <cell r="R4314" t="str">
            <v xml:space="preserve"> </v>
          </cell>
          <cell r="S4314" t="str">
            <v xml:space="preserve"> </v>
          </cell>
        </row>
        <row r="4315">
          <cell r="B4315">
            <v>452031</v>
          </cell>
          <cell r="C4315" t="str">
            <v>OthrPYCrctnRiteOfMIP BCrossPPO</v>
          </cell>
          <cell r="D4315" t="str">
            <v>OthrPYCrct</v>
          </cell>
          <cell r="E4315">
            <v>367</v>
          </cell>
          <cell r="F4315" t="str">
            <v>A</v>
          </cell>
          <cell r="G4315" t="str">
            <v>R</v>
          </cell>
          <cell r="H4315" t="str">
            <v>N</v>
          </cell>
          <cell r="I4315" t="str">
            <v>NI</v>
          </cell>
          <cell r="J4315">
            <v>0</v>
          </cell>
          <cell r="K4315">
            <v>0</v>
          </cell>
          <cell r="L4315" t="str">
            <v xml:space="preserve"> </v>
          </cell>
          <cell r="M4315" t="str">
            <v xml:space="preserve"> </v>
          </cell>
          <cell r="N4315">
            <v>0</v>
          </cell>
          <cell r="O4315" t="str">
            <v xml:space="preserve"> </v>
          </cell>
          <cell r="P4315">
            <v>0</v>
          </cell>
          <cell r="Q4315">
            <v>0</v>
          </cell>
          <cell r="R4315" t="str">
            <v xml:space="preserve"> </v>
          </cell>
          <cell r="S4315" t="str">
            <v xml:space="preserve"> </v>
          </cell>
        </row>
        <row r="4316">
          <cell r="B4316">
            <v>452035</v>
          </cell>
          <cell r="C4316" t="str">
            <v>OthrPYCorctnsRiteoffsMIPComm</v>
          </cell>
          <cell r="D4316" t="str">
            <v>OthrPYCorc</v>
          </cell>
          <cell r="E4316">
            <v>367</v>
          </cell>
          <cell r="F4316" t="str">
            <v>A</v>
          </cell>
          <cell r="G4316" t="str">
            <v>R</v>
          </cell>
          <cell r="H4316" t="str">
            <v>N</v>
          </cell>
          <cell r="I4316" t="str">
            <v>NI</v>
          </cell>
          <cell r="J4316">
            <v>0</v>
          </cell>
          <cell r="K4316">
            <v>0</v>
          </cell>
          <cell r="L4316" t="str">
            <v xml:space="preserve"> </v>
          </cell>
          <cell r="M4316" t="str">
            <v xml:space="preserve"> </v>
          </cell>
          <cell r="N4316">
            <v>0</v>
          </cell>
          <cell r="O4316" t="str">
            <v xml:space="preserve"> </v>
          </cell>
          <cell r="P4316">
            <v>0</v>
          </cell>
          <cell r="Q4316">
            <v>0</v>
          </cell>
          <cell r="R4316" t="str">
            <v xml:space="preserve"> </v>
          </cell>
          <cell r="S4316" t="str">
            <v xml:space="preserve"> </v>
          </cell>
        </row>
        <row r="4317">
          <cell r="B4317">
            <v>452036</v>
          </cell>
          <cell r="C4317" t="str">
            <v>OthrPYCrctnRiteOfMIPCmrlMgdCar</v>
          </cell>
          <cell r="D4317" t="str">
            <v>OthrPYCrct</v>
          </cell>
          <cell r="E4317">
            <v>367</v>
          </cell>
          <cell r="F4317" t="str">
            <v>A</v>
          </cell>
          <cell r="G4317" t="str">
            <v>R</v>
          </cell>
          <cell r="H4317" t="str">
            <v>N</v>
          </cell>
          <cell r="I4317" t="str">
            <v>NI</v>
          </cell>
          <cell r="J4317">
            <v>0</v>
          </cell>
          <cell r="K4317">
            <v>0</v>
          </cell>
          <cell r="L4317" t="str">
            <v xml:space="preserve"> </v>
          </cell>
          <cell r="M4317" t="str">
            <v xml:space="preserve"> </v>
          </cell>
          <cell r="N4317">
            <v>0</v>
          </cell>
          <cell r="O4317" t="str">
            <v xml:space="preserve"> </v>
          </cell>
          <cell r="P4317">
            <v>0</v>
          </cell>
          <cell r="Q4317">
            <v>0</v>
          </cell>
          <cell r="R4317" t="str">
            <v xml:space="preserve"> </v>
          </cell>
          <cell r="S4317" t="str">
            <v xml:space="preserve"> </v>
          </cell>
        </row>
        <row r="4318">
          <cell r="B4318">
            <v>452037</v>
          </cell>
          <cell r="C4318" t="str">
            <v>OthrPYCrctRtOfMIPChrtyCarPdgAp</v>
          </cell>
          <cell r="D4318" t="str">
            <v>OthrPYCrct</v>
          </cell>
          <cell r="E4318">
            <v>367</v>
          </cell>
          <cell r="F4318" t="str">
            <v>A</v>
          </cell>
          <cell r="G4318" t="str">
            <v>R</v>
          </cell>
          <cell r="H4318" t="str">
            <v>N</v>
          </cell>
          <cell r="I4318" t="str">
            <v>NI</v>
          </cell>
          <cell r="J4318">
            <v>0</v>
          </cell>
          <cell r="K4318">
            <v>0</v>
          </cell>
          <cell r="L4318" t="str">
            <v xml:space="preserve"> </v>
          </cell>
          <cell r="M4318" t="str">
            <v xml:space="preserve"> </v>
          </cell>
          <cell r="N4318">
            <v>0</v>
          </cell>
          <cell r="O4318" t="str">
            <v xml:space="preserve"> </v>
          </cell>
          <cell r="P4318">
            <v>0</v>
          </cell>
          <cell r="Q4318">
            <v>0</v>
          </cell>
          <cell r="R4318" t="str">
            <v xml:space="preserve"> </v>
          </cell>
          <cell r="S4318" t="str">
            <v xml:space="preserve"> </v>
          </cell>
        </row>
        <row r="4319">
          <cell r="B4319">
            <v>452040</v>
          </cell>
          <cell r="C4319" t="str">
            <v>OthrPYCorctnsRiteOffMIPSelfPay</v>
          </cell>
          <cell r="D4319" t="str">
            <v>OthrPYCorc</v>
          </cell>
          <cell r="E4319">
            <v>367</v>
          </cell>
          <cell r="F4319" t="str">
            <v>A</v>
          </cell>
          <cell r="G4319" t="str">
            <v>R</v>
          </cell>
          <cell r="H4319" t="str">
            <v>N</v>
          </cell>
          <cell r="I4319" t="str">
            <v>NI</v>
          </cell>
          <cell r="J4319">
            <v>0</v>
          </cell>
          <cell r="K4319">
            <v>0</v>
          </cell>
          <cell r="L4319" t="str">
            <v xml:space="preserve"> </v>
          </cell>
          <cell r="M4319" t="str">
            <v xml:space="preserve"> </v>
          </cell>
          <cell r="N4319">
            <v>0</v>
          </cell>
          <cell r="O4319" t="str">
            <v xml:space="preserve"> </v>
          </cell>
          <cell r="P4319">
            <v>0</v>
          </cell>
          <cell r="Q4319">
            <v>0</v>
          </cell>
          <cell r="R4319" t="str">
            <v xml:space="preserve"> </v>
          </cell>
          <cell r="S4319" t="str">
            <v xml:space="preserve"> </v>
          </cell>
        </row>
        <row r="4320">
          <cell r="B4320">
            <v>452041</v>
          </cell>
          <cell r="C4320" t="str">
            <v>OthrPYCrctnRiteOfMIPSlfPyScdry</v>
          </cell>
          <cell r="D4320" t="str">
            <v>OthrPYCrct</v>
          </cell>
          <cell r="E4320">
            <v>367</v>
          </cell>
          <cell r="F4320" t="str">
            <v>A</v>
          </cell>
          <cell r="G4320" t="str">
            <v>R</v>
          </cell>
          <cell r="H4320" t="str">
            <v>N</v>
          </cell>
          <cell r="I4320" t="str">
            <v>NI</v>
          </cell>
          <cell r="J4320">
            <v>0</v>
          </cell>
          <cell r="K4320">
            <v>0</v>
          </cell>
          <cell r="L4320" t="str">
            <v xml:space="preserve"> </v>
          </cell>
          <cell r="M4320" t="str">
            <v xml:space="preserve"> </v>
          </cell>
          <cell r="N4320">
            <v>0</v>
          </cell>
          <cell r="O4320" t="str">
            <v xml:space="preserve"> </v>
          </cell>
          <cell r="P4320">
            <v>0</v>
          </cell>
          <cell r="Q4320">
            <v>0</v>
          </cell>
          <cell r="R4320" t="str">
            <v xml:space="preserve"> </v>
          </cell>
          <cell r="S4320" t="str">
            <v xml:space="preserve"> </v>
          </cell>
        </row>
        <row r="4321">
          <cell r="B4321">
            <v>452042</v>
          </cell>
          <cell r="C4321" t="str">
            <v>OthrPYCrctRtOfMIPCptnRskBsdPyr</v>
          </cell>
          <cell r="D4321" t="str">
            <v>OthrPYCrct</v>
          </cell>
          <cell r="E4321">
            <v>367</v>
          </cell>
          <cell r="F4321" t="str">
            <v>A</v>
          </cell>
          <cell r="G4321" t="str">
            <v>R</v>
          </cell>
          <cell r="H4321" t="str">
            <v>N</v>
          </cell>
          <cell r="I4321" t="str">
            <v>NI</v>
          </cell>
          <cell r="J4321">
            <v>0</v>
          </cell>
          <cell r="K4321">
            <v>0</v>
          </cell>
          <cell r="L4321" t="str">
            <v xml:space="preserve"> </v>
          </cell>
          <cell r="M4321" t="str">
            <v xml:space="preserve"> </v>
          </cell>
          <cell r="N4321">
            <v>0</v>
          </cell>
          <cell r="O4321" t="str">
            <v xml:space="preserve"> </v>
          </cell>
          <cell r="P4321">
            <v>0</v>
          </cell>
          <cell r="Q4321">
            <v>0</v>
          </cell>
          <cell r="R4321" t="str">
            <v xml:space="preserve"> </v>
          </cell>
          <cell r="S4321" t="str">
            <v xml:space="preserve"> </v>
          </cell>
        </row>
        <row r="4322">
          <cell r="B4322">
            <v>452045</v>
          </cell>
          <cell r="C4322" t="str">
            <v>OthrPYCorctnsRiteOffMIPCharity</v>
          </cell>
          <cell r="D4322" t="str">
            <v>OthrPYCorc</v>
          </cell>
          <cell r="E4322">
            <v>367</v>
          </cell>
          <cell r="F4322" t="str">
            <v>A</v>
          </cell>
          <cell r="G4322" t="str">
            <v>R</v>
          </cell>
          <cell r="H4322" t="str">
            <v>N</v>
          </cell>
          <cell r="I4322" t="str">
            <v>NI</v>
          </cell>
          <cell r="J4322">
            <v>0</v>
          </cell>
          <cell r="K4322">
            <v>0</v>
          </cell>
          <cell r="L4322" t="str">
            <v xml:space="preserve"> </v>
          </cell>
          <cell r="M4322" t="str">
            <v xml:space="preserve"> </v>
          </cell>
          <cell r="N4322">
            <v>0</v>
          </cell>
          <cell r="O4322" t="str">
            <v xml:space="preserve"> </v>
          </cell>
          <cell r="P4322">
            <v>0</v>
          </cell>
          <cell r="Q4322">
            <v>0</v>
          </cell>
          <cell r="R4322" t="str">
            <v xml:space="preserve"> </v>
          </cell>
          <cell r="S4322" t="str">
            <v xml:space="preserve"> </v>
          </cell>
        </row>
        <row r="4323">
          <cell r="B4323">
            <v>452050</v>
          </cell>
          <cell r="C4323" t="str">
            <v>OthrPYCorctnsRiteoffsMIPOthr</v>
          </cell>
          <cell r="D4323" t="str">
            <v>OthrPYCorc</v>
          </cell>
          <cell r="E4323">
            <v>367</v>
          </cell>
          <cell r="F4323" t="str">
            <v>A</v>
          </cell>
          <cell r="G4323" t="str">
            <v>R</v>
          </cell>
          <cell r="H4323" t="str">
            <v>N</v>
          </cell>
          <cell r="I4323" t="str">
            <v>NI</v>
          </cell>
          <cell r="J4323">
            <v>0</v>
          </cell>
          <cell r="K4323">
            <v>0</v>
          </cell>
          <cell r="L4323" t="str">
            <v xml:space="preserve"> </v>
          </cell>
          <cell r="M4323" t="str">
            <v xml:space="preserve"> </v>
          </cell>
          <cell r="N4323">
            <v>0</v>
          </cell>
          <cell r="O4323" t="str">
            <v xml:space="preserve"> </v>
          </cell>
          <cell r="P4323">
            <v>0</v>
          </cell>
          <cell r="Q4323">
            <v>0</v>
          </cell>
          <cell r="R4323" t="str">
            <v xml:space="preserve"> </v>
          </cell>
          <cell r="S4323" t="str">
            <v xml:space="preserve"> </v>
          </cell>
        </row>
        <row r="4324">
          <cell r="B4324">
            <v>452055</v>
          </cell>
          <cell r="C4324" t="str">
            <v>OthrPYCorctnsRiteOffMIPOthrNon</v>
          </cell>
          <cell r="D4324" t="str">
            <v>OthrPYCorc</v>
          </cell>
          <cell r="E4324">
            <v>367</v>
          </cell>
          <cell r="F4324" t="str">
            <v>A</v>
          </cell>
          <cell r="G4324" t="str">
            <v>R</v>
          </cell>
          <cell r="H4324" t="str">
            <v>N</v>
          </cell>
          <cell r="I4324" t="str">
            <v>NI</v>
          </cell>
          <cell r="J4324">
            <v>0</v>
          </cell>
          <cell r="K4324">
            <v>0</v>
          </cell>
          <cell r="L4324" t="str">
            <v xml:space="preserve"> </v>
          </cell>
          <cell r="M4324" t="str">
            <v xml:space="preserve"> </v>
          </cell>
          <cell r="N4324">
            <v>0</v>
          </cell>
          <cell r="O4324" t="str">
            <v xml:space="preserve"> </v>
          </cell>
          <cell r="P4324">
            <v>0</v>
          </cell>
          <cell r="Q4324">
            <v>0</v>
          </cell>
          <cell r="R4324" t="str">
            <v xml:space="preserve"> </v>
          </cell>
          <cell r="S4324" t="str">
            <v xml:space="preserve"> </v>
          </cell>
        </row>
        <row r="4325">
          <cell r="B4325">
            <v>452060</v>
          </cell>
          <cell r="C4325" t="str">
            <v>OthrPYCrctnRiteOfMIP DmstcClms</v>
          </cell>
          <cell r="D4325" t="str">
            <v>OthrPYCrct</v>
          </cell>
          <cell r="E4325">
            <v>367</v>
          </cell>
          <cell r="F4325" t="str">
            <v>A</v>
          </cell>
          <cell r="G4325" t="str">
            <v>R</v>
          </cell>
          <cell r="H4325" t="str">
            <v>N</v>
          </cell>
          <cell r="I4325" t="str">
            <v>NI</v>
          </cell>
          <cell r="J4325">
            <v>0</v>
          </cell>
          <cell r="K4325">
            <v>0</v>
          </cell>
          <cell r="L4325" t="str">
            <v xml:space="preserve"> </v>
          </cell>
          <cell r="M4325" t="str">
            <v xml:space="preserve"> </v>
          </cell>
          <cell r="N4325">
            <v>0</v>
          </cell>
          <cell r="O4325" t="str">
            <v xml:space="preserve"> </v>
          </cell>
          <cell r="P4325">
            <v>0</v>
          </cell>
          <cell r="Q4325">
            <v>0</v>
          </cell>
          <cell r="R4325" t="str">
            <v xml:space="preserve"> </v>
          </cell>
          <cell r="S4325" t="str">
            <v xml:space="preserve"> </v>
          </cell>
        </row>
        <row r="4326">
          <cell r="B4326">
            <v>453000</v>
          </cell>
          <cell r="C4326" t="str">
            <v>IPChgValAllwCntrctlAdjMCreTrad</v>
          </cell>
          <cell r="D4326" t="str">
            <v>IPChgValAl</v>
          </cell>
          <cell r="E4326">
            <v>367</v>
          </cell>
          <cell r="F4326" t="str">
            <v>A</v>
          </cell>
          <cell r="G4326" t="str">
            <v>R</v>
          </cell>
          <cell r="H4326" t="str">
            <v>N</v>
          </cell>
          <cell r="I4326" t="str">
            <v>NI</v>
          </cell>
          <cell r="J4326">
            <v>0</v>
          </cell>
          <cell r="K4326">
            <v>0</v>
          </cell>
          <cell r="L4326" t="str">
            <v xml:space="preserve"> </v>
          </cell>
          <cell r="M4326" t="str">
            <v xml:space="preserve"> </v>
          </cell>
          <cell r="N4326">
            <v>0</v>
          </cell>
          <cell r="O4326" t="str">
            <v xml:space="preserve"> </v>
          </cell>
          <cell r="P4326">
            <v>0</v>
          </cell>
          <cell r="Q4326">
            <v>0</v>
          </cell>
          <cell r="R4326" t="str">
            <v xml:space="preserve"> </v>
          </cell>
          <cell r="S4326" t="str">
            <v xml:space="preserve"> </v>
          </cell>
        </row>
        <row r="4327">
          <cell r="B4327">
            <v>453005</v>
          </cell>
          <cell r="C4327" t="str">
            <v>IPChgValAllwCntrctlAdjMCreMdgC</v>
          </cell>
          <cell r="D4327" t="str">
            <v>IPChgValAl</v>
          </cell>
          <cell r="E4327">
            <v>367</v>
          </cell>
          <cell r="F4327" t="str">
            <v>A</v>
          </cell>
          <cell r="G4327" t="str">
            <v>R</v>
          </cell>
          <cell r="H4327" t="str">
            <v>N</v>
          </cell>
          <cell r="I4327" t="str">
            <v>NI</v>
          </cell>
          <cell r="J4327">
            <v>0</v>
          </cell>
          <cell r="K4327">
            <v>0</v>
          </cell>
          <cell r="L4327" t="str">
            <v xml:space="preserve"> </v>
          </cell>
          <cell r="M4327" t="str">
            <v xml:space="preserve"> </v>
          </cell>
          <cell r="N4327">
            <v>0</v>
          </cell>
          <cell r="O4327" t="str">
            <v xml:space="preserve"> </v>
          </cell>
          <cell r="P4327">
            <v>0</v>
          </cell>
          <cell r="Q4327">
            <v>0</v>
          </cell>
          <cell r="R4327" t="str">
            <v xml:space="preserve"> </v>
          </cell>
          <cell r="S4327" t="str">
            <v xml:space="preserve"> </v>
          </cell>
        </row>
        <row r="4328">
          <cell r="B4328">
            <v>453010</v>
          </cell>
          <cell r="C4328" t="str">
            <v>IPChgValAllwCntrctlAdjMCidTrad</v>
          </cell>
          <cell r="D4328" t="str">
            <v>IPChgValAl</v>
          </cell>
          <cell r="E4328">
            <v>367</v>
          </cell>
          <cell r="F4328" t="str">
            <v>A</v>
          </cell>
          <cell r="G4328" t="str">
            <v>R</v>
          </cell>
          <cell r="H4328" t="str">
            <v>N</v>
          </cell>
          <cell r="I4328" t="str">
            <v>NI</v>
          </cell>
          <cell r="J4328">
            <v>0</v>
          </cell>
          <cell r="K4328">
            <v>0</v>
          </cell>
          <cell r="L4328" t="str">
            <v xml:space="preserve"> </v>
          </cell>
          <cell r="M4328" t="str">
            <v xml:space="preserve"> </v>
          </cell>
          <cell r="N4328">
            <v>0</v>
          </cell>
          <cell r="O4328" t="str">
            <v xml:space="preserve"> </v>
          </cell>
          <cell r="P4328">
            <v>0</v>
          </cell>
          <cell r="Q4328">
            <v>0</v>
          </cell>
          <cell r="R4328" t="str">
            <v xml:space="preserve"> </v>
          </cell>
          <cell r="S4328" t="str">
            <v xml:space="preserve"> </v>
          </cell>
        </row>
        <row r="4329">
          <cell r="B4329">
            <v>453015</v>
          </cell>
          <cell r="C4329" t="str">
            <v>IPChgValAllwCntrctlAdjMCidMdgC</v>
          </cell>
          <cell r="D4329" t="str">
            <v>IPChgValAl</v>
          </cell>
          <cell r="E4329">
            <v>367</v>
          </cell>
          <cell r="F4329" t="str">
            <v>A</v>
          </cell>
          <cell r="G4329" t="str">
            <v>R</v>
          </cell>
          <cell r="H4329" t="str">
            <v>N</v>
          </cell>
          <cell r="I4329" t="str">
            <v>NI</v>
          </cell>
          <cell r="J4329">
            <v>0</v>
          </cell>
          <cell r="K4329">
            <v>0</v>
          </cell>
          <cell r="L4329" t="str">
            <v xml:space="preserve"> </v>
          </cell>
          <cell r="M4329" t="str">
            <v xml:space="preserve"> </v>
          </cell>
          <cell r="N4329">
            <v>0</v>
          </cell>
          <cell r="O4329" t="str">
            <v xml:space="preserve"> </v>
          </cell>
          <cell r="P4329">
            <v>0</v>
          </cell>
          <cell r="Q4329">
            <v>0</v>
          </cell>
          <cell r="R4329" t="str">
            <v xml:space="preserve"> </v>
          </cell>
          <cell r="S4329" t="str">
            <v xml:space="preserve"> </v>
          </cell>
        </row>
        <row r="4330">
          <cell r="B4330">
            <v>453016</v>
          </cell>
          <cell r="C4330" t="str">
            <v>IP ChgValAlwCntrctAdjtMCaidPdg</v>
          </cell>
          <cell r="D4330" t="str">
            <v>IP ChgValA</v>
          </cell>
          <cell r="E4330">
            <v>367</v>
          </cell>
          <cell r="F4330" t="str">
            <v>A</v>
          </cell>
          <cell r="G4330" t="str">
            <v>R</v>
          </cell>
          <cell r="H4330" t="str">
            <v>N</v>
          </cell>
          <cell r="I4330" t="str">
            <v>NI</v>
          </cell>
          <cell r="J4330">
            <v>0</v>
          </cell>
          <cell r="K4330">
            <v>0</v>
          </cell>
          <cell r="L4330" t="str">
            <v xml:space="preserve"> </v>
          </cell>
          <cell r="M4330" t="str">
            <v xml:space="preserve"> </v>
          </cell>
          <cell r="N4330">
            <v>0</v>
          </cell>
          <cell r="O4330" t="str">
            <v xml:space="preserve"> </v>
          </cell>
          <cell r="P4330">
            <v>0</v>
          </cell>
          <cell r="Q4330">
            <v>0</v>
          </cell>
          <cell r="R4330" t="str">
            <v xml:space="preserve"> </v>
          </cell>
          <cell r="S4330" t="str">
            <v xml:space="preserve"> </v>
          </cell>
        </row>
        <row r="4331">
          <cell r="B4331">
            <v>453020</v>
          </cell>
          <cell r="C4331" t="str">
            <v>IPChgValAllwContrualAdjHMOPPO</v>
          </cell>
          <cell r="D4331" t="str">
            <v>IPChgValAl</v>
          </cell>
          <cell r="E4331">
            <v>367</v>
          </cell>
          <cell r="F4331" t="str">
            <v>A</v>
          </cell>
          <cell r="G4331" t="str">
            <v>R</v>
          </cell>
          <cell r="H4331" t="str">
            <v>N</v>
          </cell>
          <cell r="I4331" t="str">
            <v>NI</v>
          </cell>
          <cell r="J4331">
            <v>0</v>
          </cell>
          <cell r="K4331">
            <v>0</v>
          </cell>
          <cell r="L4331" t="str">
            <v xml:space="preserve"> </v>
          </cell>
          <cell r="M4331" t="str">
            <v xml:space="preserve"> </v>
          </cell>
          <cell r="N4331">
            <v>0</v>
          </cell>
          <cell r="O4331" t="str">
            <v xml:space="preserve"> </v>
          </cell>
          <cell r="P4331">
            <v>0</v>
          </cell>
          <cell r="Q4331">
            <v>0</v>
          </cell>
          <cell r="R4331" t="str">
            <v xml:space="preserve"> </v>
          </cell>
          <cell r="S4331" t="str">
            <v xml:space="preserve"> </v>
          </cell>
        </row>
        <row r="4332">
          <cell r="B4332">
            <v>453025</v>
          </cell>
          <cell r="C4332" t="str">
            <v>IPChgValAllwCntrctlAdjBCrossTr</v>
          </cell>
          <cell r="D4332" t="str">
            <v>IPChgValAl</v>
          </cell>
          <cell r="E4332">
            <v>367</v>
          </cell>
          <cell r="F4332" t="str">
            <v>A</v>
          </cell>
          <cell r="G4332" t="str">
            <v>R</v>
          </cell>
          <cell r="H4332" t="str">
            <v>N</v>
          </cell>
          <cell r="I4332" t="str">
            <v>NI</v>
          </cell>
          <cell r="J4332">
            <v>0</v>
          </cell>
          <cell r="K4332">
            <v>0</v>
          </cell>
          <cell r="L4332" t="str">
            <v xml:space="preserve"> </v>
          </cell>
          <cell r="M4332" t="str">
            <v xml:space="preserve"> </v>
          </cell>
          <cell r="N4332">
            <v>0</v>
          </cell>
          <cell r="O4332" t="str">
            <v xml:space="preserve"> </v>
          </cell>
          <cell r="P4332">
            <v>0</v>
          </cell>
          <cell r="Q4332">
            <v>0</v>
          </cell>
          <cell r="R4332" t="str">
            <v xml:space="preserve"> </v>
          </cell>
          <cell r="S4332" t="str">
            <v xml:space="preserve"> </v>
          </cell>
        </row>
        <row r="4333">
          <cell r="B4333">
            <v>453030</v>
          </cell>
          <cell r="C4333" t="str">
            <v>IPChgValAllwCntrctlAdjBCrossHM</v>
          </cell>
          <cell r="D4333" t="str">
            <v>IPChgValAl</v>
          </cell>
          <cell r="E4333">
            <v>367</v>
          </cell>
          <cell r="F4333" t="str">
            <v>A</v>
          </cell>
          <cell r="G4333" t="str">
            <v>R</v>
          </cell>
          <cell r="H4333" t="str">
            <v>N</v>
          </cell>
          <cell r="I4333" t="str">
            <v>NI</v>
          </cell>
          <cell r="J4333">
            <v>0</v>
          </cell>
          <cell r="K4333">
            <v>0</v>
          </cell>
          <cell r="L4333" t="str">
            <v xml:space="preserve"> </v>
          </cell>
          <cell r="M4333" t="str">
            <v xml:space="preserve"> </v>
          </cell>
          <cell r="N4333">
            <v>0</v>
          </cell>
          <cell r="O4333" t="str">
            <v xml:space="preserve"> </v>
          </cell>
          <cell r="P4333">
            <v>0</v>
          </cell>
          <cell r="Q4333">
            <v>0</v>
          </cell>
          <cell r="R4333" t="str">
            <v xml:space="preserve"> </v>
          </cell>
          <cell r="S4333" t="str">
            <v xml:space="preserve"> </v>
          </cell>
        </row>
        <row r="4334">
          <cell r="B4334">
            <v>453031</v>
          </cell>
          <cell r="C4334" t="str">
            <v>IP ChgValAlwCntrctAdjtBCrssPPO</v>
          </cell>
          <cell r="D4334" t="str">
            <v>IP ChgValA</v>
          </cell>
          <cell r="E4334">
            <v>367</v>
          </cell>
          <cell r="F4334" t="str">
            <v>A</v>
          </cell>
          <cell r="G4334" t="str">
            <v>R</v>
          </cell>
          <cell r="H4334" t="str">
            <v>N</v>
          </cell>
          <cell r="I4334" t="str">
            <v>NI</v>
          </cell>
          <cell r="J4334">
            <v>0</v>
          </cell>
          <cell r="K4334">
            <v>0</v>
          </cell>
          <cell r="L4334" t="str">
            <v xml:space="preserve"> </v>
          </cell>
          <cell r="M4334" t="str">
            <v xml:space="preserve"> </v>
          </cell>
          <cell r="N4334">
            <v>0</v>
          </cell>
          <cell r="O4334" t="str">
            <v xml:space="preserve"> </v>
          </cell>
          <cell r="P4334">
            <v>0</v>
          </cell>
          <cell r="Q4334">
            <v>0</v>
          </cell>
          <cell r="R4334" t="str">
            <v xml:space="preserve"> </v>
          </cell>
          <cell r="S4334" t="str">
            <v xml:space="preserve"> </v>
          </cell>
        </row>
        <row r="4335">
          <cell r="B4335">
            <v>453035</v>
          </cell>
          <cell r="C4335" t="str">
            <v>IPChgValAllwContrualAdjComm</v>
          </cell>
          <cell r="D4335" t="str">
            <v>IPChgValAl</v>
          </cell>
          <cell r="E4335">
            <v>367</v>
          </cell>
          <cell r="F4335" t="str">
            <v>A</v>
          </cell>
          <cell r="G4335" t="str">
            <v>R</v>
          </cell>
          <cell r="H4335" t="str">
            <v>N</v>
          </cell>
          <cell r="I4335" t="str">
            <v>NI</v>
          </cell>
          <cell r="J4335">
            <v>0</v>
          </cell>
          <cell r="K4335">
            <v>0</v>
          </cell>
          <cell r="L4335" t="str">
            <v xml:space="preserve"> </v>
          </cell>
          <cell r="M4335" t="str">
            <v xml:space="preserve"> </v>
          </cell>
          <cell r="N4335">
            <v>0</v>
          </cell>
          <cell r="O4335" t="str">
            <v xml:space="preserve"> </v>
          </cell>
          <cell r="P4335">
            <v>0</v>
          </cell>
          <cell r="Q4335">
            <v>0</v>
          </cell>
          <cell r="R4335" t="str">
            <v xml:space="preserve"> </v>
          </cell>
          <cell r="S4335" t="str">
            <v xml:space="preserve"> </v>
          </cell>
        </row>
        <row r="4336">
          <cell r="B4336">
            <v>453036</v>
          </cell>
          <cell r="C4336" t="str">
            <v>IPChgValAlwCntrAdjtCmrclMgdCar</v>
          </cell>
          <cell r="D4336" t="str">
            <v>IPChgValAl</v>
          </cell>
          <cell r="E4336">
            <v>367</v>
          </cell>
          <cell r="F4336" t="str">
            <v>A</v>
          </cell>
          <cell r="G4336" t="str">
            <v>R</v>
          </cell>
          <cell r="H4336" t="str">
            <v>N</v>
          </cell>
          <cell r="I4336" t="str">
            <v>NI</v>
          </cell>
          <cell r="J4336">
            <v>0</v>
          </cell>
          <cell r="K4336">
            <v>0</v>
          </cell>
          <cell r="L4336" t="str">
            <v xml:space="preserve"> </v>
          </cell>
          <cell r="M4336" t="str">
            <v xml:space="preserve"> </v>
          </cell>
          <cell r="N4336">
            <v>0</v>
          </cell>
          <cell r="O4336" t="str">
            <v xml:space="preserve"> </v>
          </cell>
          <cell r="P4336">
            <v>0</v>
          </cell>
          <cell r="Q4336">
            <v>0</v>
          </cell>
          <cell r="R4336" t="str">
            <v xml:space="preserve"> </v>
          </cell>
          <cell r="S4336" t="str">
            <v xml:space="preserve"> </v>
          </cell>
        </row>
        <row r="4337">
          <cell r="B4337">
            <v>453037</v>
          </cell>
          <cell r="C4337" t="str">
            <v>IPChgValAlwCntrAdjtChrtyCarPdg</v>
          </cell>
          <cell r="D4337" t="str">
            <v>IPChgValAl</v>
          </cell>
          <cell r="E4337">
            <v>367</v>
          </cell>
          <cell r="F4337" t="str">
            <v>A</v>
          </cell>
          <cell r="G4337" t="str">
            <v>R</v>
          </cell>
          <cell r="H4337" t="str">
            <v>N</v>
          </cell>
          <cell r="I4337" t="str">
            <v>NI</v>
          </cell>
          <cell r="J4337">
            <v>0</v>
          </cell>
          <cell r="K4337">
            <v>0</v>
          </cell>
          <cell r="L4337" t="str">
            <v xml:space="preserve"> </v>
          </cell>
          <cell r="M4337" t="str">
            <v xml:space="preserve"> </v>
          </cell>
          <cell r="N4337">
            <v>0</v>
          </cell>
          <cell r="O4337" t="str">
            <v xml:space="preserve"> </v>
          </cell>
          <cell r="P4337">
            <v>0</v>
          </cell>
          <cell r="Q4337">
            <v>0</v>
          </cell>
          <cell r="R4337" t="str">
            <v xml:space="preserve"> </v>
          </cell>
          <cell r="S4337" t="str">
            <v xml:space="preserve"> </v>
          </cell>
        </row>
        <row r="4338">
          <cell r="B4338">
            <v>453040</v>
          </cell>
          <cell r="C4338" t="str">
            <v>IPChgValAllwContrualAdjSelfPay</v>
          </cell>
          <cell r="D4338" t="str">
            <v>IPChgValAl</v>
          </cell>
          <cell r="E4338">
            <v>367</v>
          </cell>
          <cell r="F4338" t="str">
            <v>A</v>
          </cell>
          <cell r="G4338" t="str">
            <v>R</v>
          </cell>
          <cell r="H4338" t="str">
            <v>N</v>
          </cell>
          <cell r="I4338" t="str">
            <v>NI</v>
          </cell>
          <cell r="J4338">
            <v>0</v>
          </cell>
          <cell r="K4338">
            <v>0</v>
          </cell>
          <cell r="L4338" t="str">
            <v xml:space="preserve"> </v>
          </cell>
          <cell r="M4338" t="str">
            <v xml:space="preserve"> </v>
          </cell>
          <cell r="N4338">
            <v>0</v>
          </cell>
          <cell r="O4338" t="str">
            <v xml:space="preserve"> </v>
          </cell>
          <cell r="P4338">
            <v>0</v>
          </cell>
          <cell r="Q4338">
            <v>0</v>
          </cell>
          <cell r="R4338" t="str">
            <v xml:space="preserve"> </v>
          </cell>
          <cell r="S4338" t="str">
            <v xml:space="preserve"> </v>
          </cell>
        </row>
        <row r="4339">
          <cell r="B4339">
            <v>453041</v>
          </cell>
          <cell r="C4339" t="str">
            <v>IPChgValAlwCntrAdjtSlfPyScndry</v>
          </cell>
          <cell r="D4339" t="str">
            <v>IPChgValAl</v>
          </cell>
          <cell r="E4339">
            <v>367</v>
          </cell>
          <cell r="F4339" t="str">
            <v>A</v>
          </cell>
          <cell r="G4339" t="str">
            <v>R</v>
          </cell>
          <cell r="H4339" t="str">
            <v>N</v>
          </cell>
          <cell r="I4339" t="str">
            <v>NI</v>
          </cell>
          <cell r="J4339">
            <v>0</v>
          </cell>
          <cell r="K4339">
            <v>0</v>
          </cell>
          <cell r="L4339" t="str">
            <v xml:space="preserve"> </v>
          </cell>
          <cell r="M4339" t="str">
            <v xml:space="preserve"> </v>
          </cell>
          <cell r="N4339">
            <v>0</v>
          </cell>
          <cell r="O4339" t="str">
            <v xml:space="preserve"> </v>
          </cell>
          <cell r="P4339">
            <v>0</v>
          </cell>
          <cell r="Q4339">
            <v>0</v>
          </cell>
          <cell r="R4339" t="str">
            <v xml:space="preserve"> </v>
          </cell>
          <cell r="S4339" t="str">
            <v xml:space="preserve"> </v>
          </cell>
        </row>
        <row r="4340">
          <cell r="B4340">
            <v>453042</v>
          </cell>
          <cell r="C4340" t="str">
            <v>IPChgValAlwCntrAdjtCptnRskBsdP</v>
          </cell>
          <cell r="D4340" t="str">
            <v>IPChgValAl</v>
          </cell>
          <cell r="E4340">
            <v>367</v>
          </cell>
          <cell r="F4340" t="str">
            <v>A</v>
          </cell>
          <cell r="G4340" t="str">
            <v>R</v>
          </cell>
          <cell r="H4340" t="str">
            <v>N</v>
          </cell>
          <cell r="I4340" t="str">
            <v>NI</v>
          </cell>
          <cell r="J4340">
            <v>0</v>
          </cell>
          <cell r="K4340">
            <v>0</v>
          </cell>
          <cell r="L4340" t="str">
            <v xml:space="preserve"> </v>
          </cell>
          <cell r="M4340" t="str">
            <v xml:space="preserve"> </v>
          </cell>
          <cell r="N4340">
            <v>0</v>
          </cell>
          <cell r="O4340" t="str">
            <v xml:space="preserve"> </v>
          </cell>
          <cell r="P4340">
            <v>0</v>
          </cell>
          <cell r="Q4340">
            <v>0</v>
          </cell>
          <cell r="R4340" t="str">
            <v xml:space="preserve"> </v>
          </cell>
          <cell r="S4340" t="str">
            <v xml:space="preserve"> </v>
          </cell>
        </row>
        <row r="4341">
          <cell r="B4341">
            <v>453045</v>
          </cell>
          <cell r="C4341" t="str">
            <v>IPChgValAllwContrualAdjCharity</v>
          </cell>
          <cell r="D4341" t="str">
            <v>IPChgValAl</v>
          </cell>
          <cell r="E4341">
            <v>367</v>
          </cell>
          <cell r="F4341" t="str">
            <v>A</v>
          </cell>
          <cell r="G4341" t="str">
            <v>R</v>
          </cell>
          <cell r="H4341" t="str">
            <v>N</v>
          </cell>
          <cell r="I4341" t="str">
            <v>NI</v>
          </cell>
          <cell r="J4341">
            <v>0</v>
          </cell>
          <cell r="K4341">
            <v>0</v>
          </cell>
          <cell r="L4341" t="str">
            <v xml:space="preserve"> </v>
          </cell>
          <cell r="M4341" t="str">
            <v xml:space="preserve"> </v>
          </cell>
          <cell r="N4341">
            <v>0</v>
          </cell>
          <cell r="O4341" t="str">
            <v xml:space="preserve"> </v>
          </cell>
          <cell r="P4341">
            <v>0</v>
          </cell>
          <cell r="Q4341">
            <v>0</v>
          </cell>
          <cell r="R4341" t="str">
            <v xml:space="preserve"> </v>
          </cell>
          <cell r="S4341" t="str">
            <v xml:space="preserve"> </v>
          </cell>
        </row>
        <row r="4342">
          <cell r="B4342">
            <v>453050</v>
          </cell>
          <cell r="C4342" t="str">
            <v>IPChgValAllwContrualAdjOther</v>
          </cell>
          <cell r="D4342" t="str">
            <v>IPChgValAl</v>
          </cell>
          <cell r="E4342">
            <v>367</v>
          </cell>
          <cell r="F4342" t="str">
            <v>A</v>
          </cell>
          <cell r="G4342" t="str">
            <v>R</v>
          </cell>
          <cell r="H4342" t="str">
            <v>N</v>
          </cell>
          <cell r="I4342" t="str">
            <v>NI</v>
          </cell>
          <cell r="J4342">
            <v>0</v>
          </cell>
          <cell r="K4342">
            <v>0</v>
          </cell>
          <cell r="L4342" t="str">
            <v xml:space="preserve"> </v>
          </cell>
          <cell r="M4342" t="str">
            <v xml:space="preserve"> </v>
          </cell>
          <cell r="N4342">
            <v>0</v>
          </cell>
          <cell r="O4342" t="str">
            <v xml:space="preserve"> </v>
          </cell>
          <cell r="P4342">
            <v>0</v>
          </cell>
          <cell r="Q4342">
            <v>0</v>
          </cell>
          <cell r="R4342" t="str">
            <v xml:space="preserve"> </v>
          </cell>
          <cell r="S4342" t="str">
            <v xml:space="preserve"> </v>
          </cell>
        </row>
        <row r="4343">
          <cell r="B4343">
            <v>453055</v>
          </cell>
          <cell r="C4343" t="str">
            <v>IPChgValAllwCntrctlAdjOthrNonH</v>
          </cell>
          <cell r="D4343" t="str">
            <v>IPChgValAl</v>
          </cell>
          <cell r="E4343">
            <v>367</v>
          </cell>
          <cell r="F4343" t="str">
            <v>A</v>
          </cell>
          <cell r="G4343" t="str">
            <v>R</v>
          </cell>
          <cell r="H4343" t="str">
            <v>N</v>
          </cell>
          <cell r="I4343" t="str">
            <v>NI</v>
          </cell>
          <cell r="J4343">
            <v>0</v>
          </cell>
          <cell r="K4343">
            <v>0</v>
          </cell>
          <cell r="L4343" t="str">
            <v xml:space="preserve"> </v>
          </cell>
          <cell r="M4343" t="str">
            <v xml:space="preserve"> </v>
          </cell>
          <cell r="N4343">
            <v>0</v>
          </cell>
          <cell r="O4343" t="str">
            <v xml:space="preserve"> </v>
          </cell>
          <cell r="P4343">
            <v>0</v>
          </cell>
          <cell r="Q4343">
            <v>0</v>
          </cell>
          <cell r="R4343" t="str">
            <v xml:space="preserve"> </v>
          </cell>
          <cell r="S4343" t="str">
            <v xml:space="preserve"> </v>
          </cell>
        </row>
        <row r="4344">
          <cell r="B4344">
            <v>454000</v>
          </cell>
          <cell r="C4344" t="str">
            <v>OPChgValAllwCntrctlAdjMCreTrad</v>
          </cell>
          <cell r="D4344" t="str">
            <v>OPChgValAl</v>
          </cell>
          <cell r="E4344">
            <v>367</v>
          </cell>
          <cell r="F4344" t="str">
            <v>A</v>
          </cell>
          <cell r="G4344" t="str">
            <v>R</v>
          </cell>
          <cell r="H4344" t="str">
            <v>N</v>
          </cell>
          <cell r="I4344" t="str">
            <v>NI</v>
          </cell>
          <cell r="J4344">
            <v>0</v>
          </cell>
          <cell r="K4344">
            <v>0</v>
          </cell>
          <cell r="L4344" t="str">
            <v xml:space="preserve"> </v>
          </cell>
          <cell r="M4344" t="str">
            <v xml:space="preserve"> </v>
          </cell>
          <cell r="N4344">
            <v>0</v>
          </cell>
          <cell r="O4344" t="str">
            <v xml:space="preserve"> </v>
          </cell>
          <cell r="P4344">
            <v>0</v>
          </cell>
          <cell r="Q4344">
            <v>0</v>
          </cell>
          <cell r="R4344" t="str">
            <v xml:space="preserve"> </v>
          </cell>
          <cell r="S4344" t="str">
            <v xml:space="preserve"> </v>
          </cell>
        </row>
        <row r="4345">
          <cell r="B4345">
            <v>454005</v>
          </cell>
          <cell r="C4345" t="str">
            <v>OPChgValAllwCntrctlAdjMCreMdgC</v>
          </cell>
          <cell r="D4345" t="str">
            <v>OPChgValAl</v>
          </cell>
          <cell r="E4345">
            <v>367</v>
          </cell>
          <cell r="F4345" t="str">
            <v>A</v>
          </cell>
          <cell r="G4345" t="str">
            <v>R</v>
          </cell>
          <cell r="H4345" t="str">
            <v>N</v>
          </cell>
          <cell r="I4345" t="str">
            <v>NI</v>
          </cell>
          <cell r="J4345">
            <v>0</v>
          </cell>
          <cell r="K4345">
            <v>0</v>
          </cell>
          <cell r="L4345" t="str">
            <v xml:space="preserve"> </v>
          </cell>
          <cell r="M4345" t="str">
            <v xml:space="preserve"> </v>
          </cell>
          <cell r="N4345">
            <v>0</v>
          </cell>
          <cell r="O4345" t="str">
            <v xml:space="preserve"> </v>
          </cell>
          <cell r="P4345">
            <v>0</v>
          </cell>
          <cell r="Q4345">
            <v>0</v>
          </cell>
          <cell r="R4345" t="str">
            <v xml:space="preserve"> </v>
          </cell>
          <cell r="S4345" t="str">
            <v xml:space="preserve"> </v>
          </cell>
        </row>
        <row r="4346">
          <cell r="B4346">
            <v>454010</v>
          </cell>
          <cell r="C4346" t="str">
            <v>OPChgValAllwCntrctlAdjMCidTrad</v>
          </cell>
          <cell r="D4346" t="str">
            <v>OPChgValAl</v>
          </cell>
          <cell r="E4346">
            <v>367</v>
          </cell>
          <cell r="F4346" t="str">
            <v>A</v>
          </cell>
          <cell r="G4346" t="str">
            <v>R</v>
          </cell>
          <cell r="H4346" t="str">
            <v>N</v>
          </cell>
          <cell r="I4346" t="str">
            <v>NI</v>
          </cell>
          <cell r="J4346">
            <v>0</v>
          </cell>
          <cell r="K4346">
            <v>0</v>
          </cell>
          <cell r="L4346" t="str">
            <v xml:space="preserve"> </v>
          </cell>
          <cell r="M4346" t="str">
            <v xml:space="preserve"> </v>
          </cell>
          <cell r="N4346">
            <v>0</v>
          </cell>
          <cell r="O4346" t="str">
            <v xml:space="preserve"> </v>
          </cell>
          <cell r="P4346">
            <v>0</v>
          </cell>
          <cell r="Q4346">
            <v>0</v>
          </cell>
          <cell r="R4346" t="str">
            <v xml:space="preserve"> </v>
          </cell>
          <cell r="S4346" t="str">
            <v xml:space="preserve"> </v>
          </cell>
        </row>
        <row r="4347">
          <cell r="B4347">
            <v>454015</v>
          </cell>
          <cell r="C4347" t="str">
            <v>OPChgValAllwCntrctlAdjMCidMdgC</v>
          </cell>
          <cell r="D4347" t="str">
            <v>OPChgValAl</v>
          </cell>
          <cell r="E4347">
            <v>367</v>
          </cell>
          <cell r="F4347" t="str">
            <v>A</v>
          </cell>
          <cell r="G4347" t="str">
            <v>R</v>
          </cell>
          <cell r="H4347" t="str">
            <v>N</v>
          </cell>
          <cell r="I4347" t="str">
            <v>NI</v>
          </cell>
          <cell r="J4347">
            <v>0</v>
          </cell>
          <cell r="K4347">
            <v>0</v>
          </cell>
          <cell r="L4347" t="str">
            <v xml:space="preserve"> </v>
          </cell>
          <cell r="M4347" t="str">
            <v xml:space="preserve"> </v>
          </cell>
          <cell r="N4347">
            <v>0</v>
          </cell>
          <cell r="O4347" t="str">
            <v xml:space="preserve"> </v>
          </cell>
          <cell r="P4347">
            <v>0</v>
          </cell>
          <cell r="Q4347">
            <v>0</v>
          </cell>
          <cell r="R4347" t="str">
            <v xml:space="preserve"> </v>
          </cell>
          <cell r="S4347" t="str">
            <v xml:space="preserve"> </v>
          </cell>
        </row>
        <row r="4348">
          <cell r="B4348">
            <v>454016</v>
          </cell>
          <cell r="C4348" t="str">
            <v>OPChgValAllwCntrctlAdjMCreTrd</v>
          </cell>
          <cell r="D4348" t="str">
            <v>OPChgValAl</v>
          </cell>
          <cell r="E4348">
            <v>367</v>
          </cell>
          <cell r="F4348" t="str">
            <v>A</v>
          </cell>
          <cell r="G4348" t="str">
            <v>R</v>
          </cell>
          <cell r="H4348" t="str">
            <v>N</v>
          </cell>
          <cell r="I4348" t="str">
            <v>NI</v>
          </cell>
          <cell r="J4348">
            <v>0</v>
          </cell>
          <cell r="K4348">
            <v>0</v>
          </cell>
          <cell r="L4348" t="str">
            <v xml:space="preserve"> </v>
          </cell>
          <cell r="M4348" t="str">
            <v xml:space="preserve"> </v>
          </cell>
          <cell r="N4348">
            <v>0</v>
          </cell>
          <cell r="O4348" t="str">
            <v xml:space="preserve"> </v>
          </cell>
          <cell r="P4348">
            <v>0</v>
          </cell>
          <cell r="Q4348">
            <v>0</v>
          </cell>
          <cell r="R4348" t="str">
            <v xml:space="preserve"> </v>
          </cell>
          <cell r="S4348" t="str">
            <v xml:space="preserve"> </v>
          </cell>
        </row>
        <row r="4349">
          <cell r="B4349">
            <v>454020</v>
          </cell>
          <cell r="C4349" t="str">
            <v>OPChgValAllwContrualAdjHMOPPO</v>
          </cell>
          <cell r="D4349" t="str">
            <v>OPChgValAl</v>
          </cell>
          <cell r="E4349">
            <v>367</v>
          </cell>
          <cell r="F4349" t="str">
            <v>A</v>
          </cell>
          <cell r="G4349" t="str">
            <v>R</v>
          </cell>
          <cell r="H4349" t="str">
            <v>N</v>
          </cell>
          <cell r="I4349" t="str">
            <v>NI</v>
          </cell>
          <cell r="J4349">
            <v>0</v>
          </cell>
          <cell r="K4349">
            <v>0</v>
          </cell>
          <cell r="L4349" t="str">
            <v xml:space="preserve"> </v>
          </cell>
          <cell r="M4349" t="str">
            <v xml:space="preserve"> </v>
          </cell>
          <cell r="N4349">
            <v>0</v>
          </cell>
          <cell r="O4349" t="str">
            <v xml:space="preserve"> </v>
          </cell>
          <cell r="P4349">
            <v>0</v>
          </cell>
          <cell r="Q4349">
            <v>0</v>
          </cell>
          <cell r="R4349" t="str">
            <v xml:space="preserve"> </v>
          </cell>
          <cell r="S4349" t="str">
            <v xml:space="preserve"> </v>
          </cell>
        </row>
        <row r="4350">
          <cell r="B4350">
            <v>454025</v>
          </cell>
          <cell r="C4350" t="str">
            <v>OPChgValAllwCntrctlAdjBCrossTr</v>
          </cell>
          <cell r="D4350" t="str">
            <v>OPChgValAl</v>
          </cell>
          <cell r="E4350">
            <v>367</v>
          </cell>
          <cell r="F4350" t="str">
            <v>A</v>
          </cell>
          <cell r="G4350" t="str">
            <v>R</v>
          </cell>
          <cell r="H4350" t="str">
            <v>N</v>
          </cell>
          <cell r="I4350" t="str">
            <v>NI</v>
          </cell>
          <cell r="J4350">
            <v>0</v>
          </cell>
          <cell r="K4350">
            <v>0</v>
          </cell>
          <cell r="L4350" t="str">
            <v xml:space="preserve"> </v>
          </cell>
          <cell r="M4350" t="str">
            <v xml:space="preserve"> </v>
          </cell>
          <cell r="N4350">
            <v>0</v>
          </cell>
          <cell r="O4350" t="str">
            <v xml:space="preserve"> </v>
          </cell>
          <cell r="P4350">
            <v>0</v>
          </cell>
          <cell r="Q4350">
            <v>0</v>
          </cell>
          <cell r="R4350" t="str">
            <v xml:space="preserve"> </v>
          </cell>
          <cell r="S4350" t="str">
            <v xml:space="preserve"> </v>
          </cell>
        </row>
        <row r="4351">
          <cell r="B4351">
            <v>454030</v>
          </cell>
          <cell r="C4351" t="str">
            <v>OPChgValAllwCntrctlAdjBCrossHM</v>
          </cell>
          <cell r="D4351" t="str">
            <v>OPChgValAl</v>
          </cell>
          <cell r="E4351">
            <v>367</v>
          </cell>
          <cell r="F4351" t="str">
            <v>A</v>
          </cell>
          <cell r="G4351" t="str">
            <v>R</v>
          </cell>
          <cell r="H4351" t="str">
            <v>N</v>
          </cell>
          <cell r="I4351" t="str">
            <v>NI</v>
          </cell>
          <cell r="J4351">
            <v>0</v>
          </cell>
          <cell r="K4351">
            <v>0</v>
          </cell>
          <cell r="L4351" t="str">
            <v xml:space="preserve"> </v>
          </cell>
          <cell r="M4351" t="str">
            <v xml:space="preserve"> </v>
          </cell>
          <cell r="N4351">
            <v>0</v>
          </cell>
          <cell r="O4351" t="str">
            <v xml:space="preserve"> </v>
          </cell>
          <cell r="P4351">
            <v>0</v>
          </cell>
          <cell r="Q4351">
            <v>0</v>
          </cell>
          <cell r="R4351" t="str">
            <v xml:space="preserve"> </v>
          </cell>
          <cell r="S4351" t="str">
            <v xml:space="preserve"> </v>
          </cell>
        </row>
        <row r="4352">
          <cell r="B4352">
            <v>454031</v>
          </cell>
          <cell r="C4352" t="str">
            <v>OP ChgValAlwCntrctAdjtBCrssPPO</v>
          </cell>
          <cell r="D4352" t="str">
            <v>OP ChgValA</v>
          </cell>
          <cell r="E4352">
            <v>367</v>
          </cell>
          <cell r="F4352" t="str">
            <v>A</v>
          </cell>
          <cell r="G4352" t="str">
            <v>R</v>
          </cell>
          <cell r="H4352" t="str">
            <v>N</v>
          </cell>
          <cell r="I4352" t="str">
            <v>NI</v>
          </cell>
          <cell r="J4352">
            <v>0</v>
          </cell>
          <cell r="K4352">
            <v>0</v>
          </cell>
          <cell r="L4352" t="str">
            <v xml:space="preserve"> </v>
          </cell>
          <cell r="M4352" t="str">
            <v xml:space="preserve"> </v>
          </cell>
          <cell r="N4352">
            <v>0</v>
          </cell>
          <cell r="O4352" t="str">
            <v xml:space="preserve"> </v>
          </cell>
          <cell r="P4352">
            <v>0</v>
          </cell>
          <cell r="Q4352">
            <v>0</v>
          </cell>
          <cell r="R4352" t="str">
            <v xml:space="preserve"> </v>
          </cell>
          <cell r="S4352" t="str">
            <v xml:space="preserve"> </v>
          </cell>
        </row>
        <row r="4353">
          <cell r="B4353">
            <v>454035</v>
          </cell>
          <cell r="C4353" t="str">
            <v>OPChgValAllwContrualAdjComm</v>
          </cell>
          <cell r="D4353" t="str">
            <v>OPChgValAl</v>
          </cell>
          <cell r="E4353">
            <v>367</v>
          </cell>
          <cell r="F4353" t="str">
            <v>A</v>
          </cell>
          <cell r="G4353" t="str">
            <v>R</v>
          </cell>
          <cell r="H4353" t="str">
            <v>N</v>
          </cell>
          <cell r="I4353" t="str">
            <v>NI</v>
          </cell>
          <cell r="J4353">
            <v>0</v>
          </cell>
          <cell r="K4353">
            <v>0</v>
          </cell>
          <cell r="L4353" t="str">
            <v xml:space="preserve"> </v>
          </cell>
          <cell r="M4353" t="str">
            <v xml:space="preserve"> </v>
          </cell>
          <cell r="N4353">
            <v>0</v>
          </cell>
          <cell r="O4353" t="str">
            <v xml:space="preserve"> </v>
          </cell>
          <cell r="P4353">
            <v>0</v>
          </cell>
          <cell r="Q4353">
            <v>0</v>
          </cell>
          <cell r="R4353" t="str">
            <v xml:space="preserve"> </v>
          </cell>
          <cell r="S4353" t="str">
            <v xml:space="preserve"> </v>
          </cell>
        </row>
        <row r="4354">
          <cell r="B4354">
            <v>454036</v>
          </cell>
          <cell r="C4354" t="str">
            <v>OPChgValAlwCntrAdjtCmrclMgdCar</v>
          </cell>
          <cell r="D4354" t="str">
            <v>OPChgValAl</v>
          </cell>
          <cell r="E4354">
            <v>367</v>
          </cell>
          <cell r="F4354" t="str">
            <v>A</v>
          </cell>
          <cell r="G4354" t="str">
            <v>R</v>
          </cell>
          <cell r="H4354" t="str">
            <v>N</v>
          </cell>
          <cell r="I4354" t="str">
            <v>NI</v>
          </cell>
          <cell r="J4354">
            <v>0</v>
          </cell>
          <cell r="K4354">
            <v>0</v>
          </cell>
          <cell r="L4354" t="str">
            <v xml:space="preserve"> </v>
          </cell>
          <cell r="M4354" t="str">
            <v xml:space="preserve"> </v>
          </cell>
          <cell r="N4354">
            <v>0</v>
          </cell>
          <cell r="O4354" t="str">
            <v xml:space="preserve"> </v>
          </cell>
          <cell r="P4354">
            <v>0</v>
          </cell>
          <cell r="Q4354">
            <v>0</v>
          </cell>
          <cell r="R4354" t="str">
            <v xml:space="preserve"> </v>
          </cell>
          <cell r="S4354" t="str">
            <v xml:space="preserve"> </v>
          </cell>
        </row>
        <row r="4355">
          <cell r="B4355">
            <v>454037</v>
          </cell>
          <cell r="C4355" t="str">
            <v>OPChgValAlwCntrAdjtChrtyCarPdg</v>
          </cell>
          <cell r="D4355" t="str">
            <v>OPChgValAl</v>
          </cell>
          <cell r="E4355">
            <v>367</v>
          </cell>
          <cell r="F4355" t="str">
            <v>A</v>
          </cell>
          <cell r="G4355" t="str">
            <v>R</v>
          </cell>
          <cell r="H4355" t="str">
            <v>N</v>
          </cell>
          <cell r="I4355" t="str">
            <v>NI</v>
          </cell>
          <cell r="J4355">
            <v>0</v>
          </cell>
          <cell r="K4355">
            <v>0</v>
          </cell>
          <cell r="L4355" t="str">
            <v xml:space="preserve"> </v>
          </cell>
          <cell r="M4355" t="str">
            <v xml:space="preserve"> </v>
          </cell>
          <cell r="N4355">
            <v>0</v>
          </cell>
          <cell r="O4355" t="str">
            <v xml:space="preserve"> </v>
          </cell>
          <cell r="P4355">
            <v>0</v>
          </cell>
          <cell r="Q4355">
            <v>0</v>
          </cell>
          <cell r="R4355" t="str">
            <v xml:space="preserve"> </v>
          </cell>
          <cell r="S4355" t="str">
            <v xml:space="preserve"> </v>
          </cell>
        </row>
        <row r="4356">
          <cell r="B4356">
            <v>454040</v>
          </cell>
          <cell r="C4356" t="str">
            <v>OPChgValAllwContrualAdjSelfPay</v>
          </cell>
          <cell r="D4356" t="str">
            <v>OPChgValAl</v>
          </cell>
          <cell r="E4356">
            <v>367</v>
          </cell>
          <cell r="F4356" t="str">
            <v>A</v>
          </cell>
          <cell r="G4356" t="str">
            <v>R</v>
          </cell>
          <cell r="H4356" t="str">
            <v>N</v>
          </cell>
          <cell r="I4356" t="str">
            <v>NI</v>
          </cell>
          <cell r="J4356">
            <v>0</v>
          </cell>
          <cell r="K4356">
            <v>0</v>
          </cell>
          <cell r="L4356" t="str">
            <v xml:space="preserve"> </v>
          </cell>
          <cell r="M4356" t="str">
            <v xml:space="preserve"> </v>
          </cell>
          <cell r="N4356">
            <v>0</v>
          </cell>
          <cell r="O4356" t="str">
            <v xml:space="preserve"> </v>
          </cell>
          <cell r="P4356">
            <v>0</v>
          </cell>
          <cell r="Q4356">
            <v>0</v>
          </cell>
          <cell r="R4356" t="str">
            <v xml:space="preserve"> </v>
          </cell>
          <cell r="S4356" t="str">
            <v xml:space="preserve"> </v>
          </cell>
        </row>
        <row r="4357">
          <cell r="B4357">
            <v>454041</v>
          </cell>
          <cell r="C4357" t="str">
            <v>OPChgValAlwCntrAdjtSlfPyScndry</v>
          </cell>
          <cell r="D4357" t="str">
            <v>OPChgValAl</v>
          </cell>
          <cell r="E4357">
            <v>367</v>
          </cell>
          <cell r="F4357" t="str">
            <v>A</v>
          </cell>
          <cell r="G4357" t="str">
            <v>R</v>
          </cell>
          <cell r="H4357" t="str">
            <v>N</v>
          </cell>
          <cell r="I4357" t="str">
            <v>NI</v>
          </cell>
          <cell r="J4357">
            <v>0</v>
          </cell>
          <cell r="K4357">
            <v>0</v>
          </cell>
          <cell r="L4357" t="str">
            <v xml:space="preserve"> </v>
          </cell>
          <cell r="M4357" t="str">
            <v xml:space="preserve"> </v>
          </cell>
          <cell r="N4357">
            <v>0</v>
          </cell>
          <cell r="O4357" t="str">
            <v xml:space="preserve"> </v>
          </cell>
          <cell r="P4357">
            <v>0</v>
          </cell>
          <cell r="Q4357">
            <v>0</v>
          </cell>
          <cell r="R4357" t="str">
            <v xml:space="preserve"> </v>
          </cell>
          <cell r="S4357" t="str">
            <v xml:space="preserve"> </v>
          </cell>
        </row>
        <row r="4358">
          <cell r="B4358">
            <v>454042</v>
          </cell>
          <cell r="C4358" t="str">
            <v>OPChgValAlwCntrAdjtCptnRskBsdP</v>
          </cell>
          <cell r="D4358" t="str">
            <v>OPChgValAl</v>
          </cell>
          <cell r="E4358">
            <v>367</v>
          </cell>
          <cell r="F4358" t="str">
            <v>A</v>
          </cell>
          <cell r="G4358" t="str">
            <v>R</v>
          </cell>
          <cell r="H4358" t="str">
            <v>N</v>
          </cell>
          <cell r="I4358" t="str">
            <v>NI</v>
          </cell>
          <cell r="J4358">
            <v>0</v>
          </cell>
          <cell r="K4358">
            <v>0</v>
          </cell>
          <cell r="L4358" t="str">
            <v xml:space="preserve"> </v>
          </cell>
          <cell r="M4358" t="str">
            <v xml:space="preserve"> </v>
          </cell>
          <cell r="N4358">
            <v>0</v>
          </cell>
          <cell r="O4358" t="str">
            <v xml:space="preserve"> </v>
          </cell>
          <cell r="P4358">
            <v>0</v>
          </cell>
          <cell r="Q4358">
            <v>0</v>
          </cell>
          <cell r="R4358" t="str">
            <v xml:space="preserve"> </v>
          </cell>
          <cell r="S4358" t="str">
            <v xml:space="preserve"> </v>
          </cell>
        </row>
        <row r="4359">
          <cell r="B4359">
            <v>454045</v>
          </cell>
          <cell r="C4359" t="str">
            <v>OPChgValAllwContrualAdjCharity</v>
          </cell>
          <cell r="D4359" t="str">
            <v>OPChgValAl</v>
          </cell>
          <cell r="E4359">
            <v>367</v>
          </cell>
          <cell r="F4359" t="str">
            <v>A</v>
          </cell>
          <cell r="G4359" t="str">
            <v>R</v>
          </cell>
          <cell r="H4359" t="str">
            <v>N</v>
          </cell>
          <cell r="I4359" t="str">
            <v>NI</v>
          </cell>
          <cell r="J4359">
            <v>0</v>
          </cell>
          <cell r="K4359">
            <v>0</v>
          </cell>
          <cell r="L4359" t="str">
            <v xml:space="preserve"> </v>
          </cell>
          <cell r="M4359" t="str">
            <v xml:space="preserve"> </v>
          </cell>
          <cell r="N4359">
            <v>0</v>
          </cell>
          <cell r="O4359" t="str">
            <v xml:space="preserve"> </v>
          </cell>
          <cell r="P4359">
            <v>0</v>
          </cell>
          <cell r="Q4359">
            <v>0</v>
          </cell>
          <cell r="R4359" t="str">
            <v xml:space="preserve"> </v>
          </cell>
          <cell r="S4359" t="str">
            <v xml:space="preserve"> </v>
          </cell>
        </row>
        <row r="4360">
          <cell r="B4360">
            <v>454050</v>
          </cell>
          <cell r="C4360" t="str">
            <v>OPChgValAllwContrualAdjOther</v>
          </cell>
          <cell r="D4360" t="str">
            <v>OPChgValAl</v>
          </cell>
          <cell r="E4360">
            <v>367</v>
          </cell>
          <cell r="F4360" t="str">
            <v>A</v>
          </cell>
          <cell r="G4360" t="str">
            <v>R</v>
          </cell>
          <cell r="H4360" t="str">
            <v>N</v>
          </cell>
          <cell r="I4360" t="str">
            <v>NI</v>
          </cell>
          <cell r="J4360">
            <v>0</v>
          </cell>
          <cell r="K4360">
            <v>0</v>
          </cell>
          <cell r="L4360" t="str">
            <v xml:space="preserve"> </v>
          </cell>
          <cell r="M4360" t="str">
            <v xml:space="preserve"> </v>
          </cell>
          <cell r="N4360">
            <v>0</v>
          </cell>
          <cell r="O4360" t="str">
            <v xml:space="preserve"> </v>
          </cell>
          <cell r="P4360">
            <v>0</v>
          </cell>
          <cell r="Q4360">
            <v>0</v>
          </cell>
          <cell r="R4360" t="str">
            <v xml:space="preserve"> </v>
          </cell>
          <cell r="S4360" t="str">
            <v xml:space="preserve"> </v>
          </cell>
        </row>
        <row r="4361">
          <cell r="B4361">
            <v>454055</v>
          </cell>
          <cell r="C4361" t="str">
            <v>OPChgValAllwCntrctlAdjOthrNonH</v>
          </cell>
          <cell r="D4361" t="str">
            <v>OPChgValAl</v>
          </cell>
          <cell r="E4361">
            <v>367</v>
          </cell>
          <cell r="F4361" t="str">
            <v>A</v>
          </cell>
          <cell r="G4361" t="str">
            <v>R</v>
          </cell>
          <cell r="H4361" t="str">
            <v>N</v>
          </cell>
          <cell r="I4361" t="str">
            <v>NI</v>
          </cell>
          <cell r="J4361">
            <v>0</v>
          </cell>
          <cell r="K4361">
            <v>0</v>
          </cell>
          <cell r="L4361" t="str">
            <v xml:space="preserve"> </v>
          </cell>
          <cell r="M4361" t="str">
            <v xml:space="preserve"> </v>
          </cell>
          <cell r="N4361">
            <v>0</v>
          </cell>
          <cell r="O4361" t="str">
            <v xml:space="preserve"> </v>
          </cell>
          <cell r="P4361">
            <v>0</v>
          </cell>
          <cell r="Q4361">
            <v>0</v>
          </cell>
          <cell r="R4361" t="str">
            <v xml:space="preserve"> </v>
          </cell>
          <cell r="S4361" t="str">
            <v xml:space="preserve"> </v>
          </cell>
        </row>
        <row r="4362">
          <cell r="B4362">
            <v>454060</v>
          </cell>
          <cell r="C4362" t="str">
            <v>OP ChgValAlwCntrctAdjt DmtcClm</v>
          </cell>
          <cell r="D4362" t="str">
            <v>OP ChgValA</v>
          </cell>
          <cell r="E4362">
            <v>367</v>
          </cell>
          <cell r="F4362" t="str">
            <v>A</v>
          </cell>
          <cell r="G4362" t="str">
            <v>R</v>
          </cell>
          <cell r="H4362" t="str">
            <v>N</v>
          </cell>
          <cell r="I4362" t="str">
            <v>NI</v>
          </cell>
          <cell r="J4362">
            <v>0</v>
          </cell>
          <cell r="K4362">
            <v>0</v>
          </cell>
          <cell r="L4362" t="str">
            <v xml:space="preserve"> </v>
          </cell>
          <cell r="M4362" t="str">
            <v xml:space="preserve"> </v>
          </cell>
          <cell r="N4362">
            <v>0</v>
          </cell>
          <cell r="O4362" t="str">
            <v xml:space="preserve"> </v>
          </cell>
          <cell r="P4362">
            <v>0</v>
          </cell>
          <cell r="Q4362">
            <v>0</v>
          </cell>
          <cell r="R4362" t="str">
            <v xml:space="preserve"> </v>
          </cell>
          <cell r="S4362" t="str">
            <v xml:space="preserve"> </v>
          </cell>
        </row>
        <row r="4363">
          <cell r="B4363">
            <v>455000</v>
          </cell>
          <cell r="C4363" t="str">
            <v>ChgValAllwContrualAdjMcareTrad</v>
          </cell>
          <cell r="D4363" t="str">
            <v>ChgValAllw</v>
          </cell>
          <cell r="E4363">
            <v>367</v>
          </cell>
          <cell r="F4363" t="str">
            <v>A</v>
          </cell>
          <cell r="G4363" t="str">
            <v>R</v>
          </cell>
          <cell r="H4363" t="str">
            <v>N</v>
          </cell>
          <cell r="I4363" t="str">
            <v>NI</v>
          </cell>
          <cell r="J4363">
            <v>0</v>
          </cell>
          <cell r="K4363">
            <v>0</v>
          </cell>
          <cell r="L4363" t="str">
            <v xml:space="preserve"> </v>
          </cell>
          <cell r="M4363" t="str">
            <v xml:space="preserve"> </v>
          </cell>
          <cell r="N4363">
            <v>0</v>
          </cell>
          <cell r="O4363" t="str">
            <v xml:space="preserve"> </v>
          </cell>
          <cell r="P4363">
            <v>0</v>
          </cell>
          <cell r="Q4363">
            <v>0</v>
          </cell>
          <cell r="R4363" t="str">
            <v xml:space="preserve"> </v>
          </cell>
          <cell r="S4363" t="str">
            <v xml:space="preserve"> </v>
          </cell>
        </row>
        <row r="4364">
          <cell r="B4364">
            <v>455005</v>
          </cell>
          <cell r="C4364" t="str">
            <v>ChgValAllwCntrctlAdjMCreMdgCar</v>
          </cell>
          <cell r="D4364" t="str">
            <v>ChgValAllw</v>
          </cell>
          <cell r="E4364">
            <v>367</v>
          </cell>
          <cell r="F4364" t="str">
            <v>A</v>
          </cell>
          <cell r="G4364" t="str">
            <v>R</v>
          </cell>
          <cell r="H4364" t="str">
            <v>N</v>
          </cell>
          <cell r="I4364" t="str">
            <v>NI</v>
          </cell>
          <cell r="J4364">
            <v>0</v>
          </cell>
          <cell r="K4364">
            <v>0</v>
          </cell>
          <cell r="L4364" t="str">
            <v xml:space="preserve"> </v>
          </cell>
          <cell r="M4364" t="str">
            <v xml:space="preserve"> </v>
          </cell>
          <cell r="N4364">
            <v>0</v>
          </cell>
          <cell r="O4364" t="str">
            <v xml:space="preserve"> </v>
          </cell>
          <cell r="P4364">
            <v>0</v>
          </cell>
          <cell r="Q4364">
            <v>0</v>
          </cell>
          <cell r="R4364" t="str">
            <v xml:space="preserve"> </v>
          </cell>
          <cell r="S4364" t="str">
            <v xml:space="preserve"> </v>
          </cell>
        </row>
        <row r="4365">
          <cell r="B4365">
            <v>455010</v>
          </cell>
          <cell r="C4365" t="str">
            <v>ChgValAllwContrualAdjMcaidTrad</v>
          </cell>
          <cell r="D4365" t="str">
            <v>ChgValAllw</v>
          </cell>
          <cell r="E4365">
            <v>367</v>
          </cell>
          <cell r="F4365" t="str">
            <v>A</v>
          </cell>
          <cell r="G4365" t="str">
            <v>R</v>
          </cell>
          <cell r="H4365" t="str">
            <v>N</v>
          </cell>
          <cell r="I4365" t="str">
            <v>NI</v>
          </cell>
          <cell r="J4365">
            <v>0</v>
          </cell>
          <cell r="K4365">
            <v>0</v>
          </cell>
          <cell r="L4365" t="str">
            <v xml:space="preserve"> </v>
          </cell>
          <cell r="M4365" t="str">
            <v xml:space="preserve"> </v>
          </cell>
          <cell r="N4365">
            <v>0</v>
          </cell>
          <cell r="O4365" t="str">
            <v xml:space="preserve"> </v>
          </cell>
          <cell r="P4365">
            <v>0</v>
          </cell>
          <cell r="Q4365">
            <v>0</v>
          </cell>
          <cell r="R4365" t="str">
            <v xml:space="preserve"> </v>
          </cell>
          <cell r="S4365" t="str">
            <v xml:space="preserve"> </v>
          </cell>
        </row>
        <row r="4366">
          <cell r="B4366">
            <v>455015</v>
          </cell>
          <cell r="C4366" t="str">
            <v>ChgValAllwCntrctlAdjMCidMdgCar</v>
          </cell>
          <cell r="D4366" t="str">
            <v>ChgValAllw</v>
          </cell>
          <cell r="E4366">
            <v>367</v>
          </cell>
          <cell r="F4366" t="str">
            <v>A</v>
          </cell>
          <cell r="G4366" t="str">
            <v>R</v>
          </cell>
          <cell r="H4366" t="str">
            <v>N</v>
          </cell>
          <cell r="I4366" t="str">
            <v>NI</v>
          </cell>
          <cell r="J4366">
            <v>0</v>
          </cell>
          <cell r="K4366">
            <v>0</v>
          </cell>
          <cell r="L4366" t="str">
            <v xml:space="preserve"> </v>
          </cell>
          <cell r="M4366" t="str">
            <v xml:space="preserve"> </v>
          </cell>
          <cell r="N4366">
            <v>0</v>
          </cell>
          <cell r="O4366" t="str">
            <v xml:space="preserve"> </v>
          </cell>
          <cell r="P4366">
            <v>0</v>
          </cell>
          <cell r="Q4366">
            <v>0</v>
          </cell>
          <cell r="R4366" t="str">
            <v xml:space="preserve"> </v>
          </cell>
          <cell r="S4366" t="str">
            <v xml:space="preserve"> </v>
          </cell>
        </row>
        <row r="4367">
          <cell r="B4367">
            <v>455016</v>
          </cell>
          <cell r="C4367" t="str">
            <v>ChgValAlwCntrctlAdjmtMCaidPdg</v>
          </cell>
          <cell r="D4367" t="str">
            <v>ChgValAlwC</v>
          </cell>
          <cell r="E4367">
            <v>367</v>
          </cell>
          <cell r="F4367" t="str">
            <v>A</v>
          </cell>
          <cell r="G4367" t="str">
            <v>R</v>
          </cell>
          <cell r="H4367" t="str">
            <v>N</v>
          </cell>
          <cell r="I4367" t="str">
            <v>NI</v>
          </cell>
          <cell r="J4367">
            <v>0</v>
          </cell>
          <cell r="K4367">
            <v>0</v>
          </cell>
          <cell r="L4367" t="str">
            <v xml:space="preserve"> </v>
          </cell>
          <cell r="M4367" t="str">
            <v xml:space="preserve"> </v>
          </cell>
          <cell r="N4367">
            <v>0</v>
          </cell>
          <cell r="O4367" t="str">
            <v xml:space="preserve"> </v>
          </cell>
          <cell r="P4367">
            <v>0</v>
          </cell>
          <cell r="Q4367">
            <v>0</v>
          </cell>
          <cell r="R4367" t="str">
            <v xml:space="preserve"> </v>
          </cell>
          <cell r="S4367" t="str">
            <v xml:space="preserve"> </v>
          </cell>
        </row>
        <row r="4368">
          <cell r="B4368">
            <v>455020</v>
          </cell>
          <cell r="C4368" t="str">
            <v>ChgValAllwContrualAdjHMOPPO</v>
          </cell>
          <cell r="D4368" t="str">
            <v>ChgValAllw</v>
          </cell>
          <cell r="E4368">
            <v>367</v>
          </cell>
          <cell r="F4368" t="str">
            <v>A</v>
          </cell>
          <cell r="G4368" t="str">
            <v>R</v>
          </cell>
          <cell r="H4368" t="str">
            <v>N</v>
          </cell>
          <cell r="I4368" t="str">
            <v>NI</v>
          </cell>
          <cell r="J4368">
            <v>0</v>
          </cell>
          <cell r="K4368">
            <v>0</v>
          </cell>
          <cell r="L4368" t="str">
            <v xml:space="preserve"> </v>
          </cell>
          <cell r="M4368" t="str">
            <v xml:space="preserve"> </v>
          </cell>
          <cell r="N4368">
            <v>0</v>
          </cell>
          <cell r="O4368" t="str">
            <v xml:space="preserve"> </v>
          </cell>
          <cell r="P4368">
            <v>0</v>
          </cell>
          <cell r="Q4368">
            <v>0</v>
          </cell>
          <cell r="R4368" t="str">
            <v xml:space="preserve"> </v>
          </cell>
          <cell r="S4368" t="str">
            <v xml:space="preserve"> </v>
          </cell>
        </row>
        <row r="4369">
          <cell r="B4369">
            <v>455025</v>
          </cell>
          <cell r="C4369" t="str">
            <v>ChgValAllwCntrctlAdjBCrossTrad</v>
          </cell>
          <cell r="D4369" t="str">
            <v>ChgValAllw</v>
          </cell>
          <cell r="E4369">
            <v>367</v>
          </cell>
          <cell r="F4369" t="str">
            <v>A</v>
          </cell>
          <cell r="G4369" t="str">
            <v>R</v>
          </cell>
          <cell r="H4369" t="str">
            <v>N</v>
          </cell>
          <cell r="I4369" t="str">
            <v>NI</v>
          </cell>
          <cell r="J4369">
            <v>0</v>
          </cell>
          <cell r="K4369">
            <v>0</v>
          </cell>
          <cell r="L4369" t="str">
            <v xml:space="preserve"> </v>
          </cell>
          <cell r="M4369" t="str">
            <v xml:space="preserve"> </v>
          </cell>
          <cell r="N4369">
            <v>0</v>
          </cell>
          <cell r="O4369" t="str">
            <v xml:space="preserve"> </v>
          </cell>
          <cell r="P4369">
            <v>0</v>
          </cell>
          <cell r="Q4369">
            <v>0</v>
          </cell>
          <cell r="R4369" t="str">
            <v xml:space="preserve"> </v>
          </cell>
          <cell r="S4369" t="str">
            <v xml:space="preserve"> </v>
          </cell>
        </row>
        <row r="4370">
          <cell r="B4370">
            <v>455030</v>
          </cell>
          <cell r="C4370" t="str">
            <v>ChgValAllwContrualAdjBCrossHMO</v>
          </cell>
          <cell r="D4370" t="str">
            <v>ChgValAllw</v>
          </cell>
          <cell r="E4370">
            <v>367</v>
          </cell>
          <cell r="F4370" t="str">
            <v>A</v>
          </cell>
          <cell r="G4370" t="str">
            <v>R</v>
          </cell>
          <cell r="H4370" t="str">
            <v>N</v>
          </cell>
          <cell r="I4370" t="str">
            <v>NI</v>
          </cell>
          <cell r="J4370">
            <v>0</v>
          </cell>
          <cell r="K4370">
            <v>0</v>
          </cell>
          <cell r="L4370" t="str">
            <v xml:space="preserve"> </v>
          </cell>
          <cell r="M4370" t="str">
            <v xml:space="preserve"> </v>
          </cell>
          <cell r="N4370">
            <v>0</v>
          </cell>
          <cell r="O4370" t="str">
            <v xml:space="preserve"> </v>
          </cell>
          <cell r="P4370">
            <v>0</v>
          </cell>
          <cell r="Q4370">
            <v>0</v>
          </cell>
          <cell r="R4370" t="str">
            <v xml:space="preserve"> </v>
          </cell>
          <cell r="S4370" t="str">
            <v xml:space="preserve"> </v>
          </cell>
        </row>
        <row r="4371">
          <cell r="B4371">
            <v>455031</v>
          </cell>
          <cell r="C4371" t="str">
            <v>ChgValAlwCntrctlAdjmtBCrssPPO</v>
          </cell>
          <cell r="D4371" t="str">
            <v>ChgValAlwC</v>
          </cell>
          <cell r="E4371">
            <v>367</v>
          </cell>
          <cell r="F4371" t="str">
            <v>A</v>
          </cell>
          <cell r="G4371" t="str">
            <v>R</v>
          </cell>
          <cell r="H4371" t="str">
            <v>N</v>
          </cell>
          <cell r="I4371" t="str">
            <v>NI</v>
          </cell>
          <cell r="J4371">
            <v>0</v>
          </cell>
          <cell r="K4371">
            <v>0</v>
          </cell>
          <cell r="L4371" t="str">
            <v xml:space="preserve"> </v>
          </cell>
          <cell r="M4371" t="str">
            <v xml:space="preserve"> </v>
          </cell>
          <cell r="N4371">
            <v>0</v>
          </cell>
          <cell r="O4371" t="str">
            <v xml:space="preserve"> </v>
          </cell>
          <cell r="P4371">
            <v>0</v>
          </cell>
          <cell r="Q4371">
            <v>0</v>
          </cell>
          <cell r="R4371" t="str">
            <v xml:space="preserve"> </v>
          </cell>
          <cell r="S4371" t="str">
            <v xml:space="preserve"> </v>
          </cell>
        </row>
        <row r="4372">
          <cell r="B4372">
            <v>455035</v>
          </cell>
          <cell r="C4372" t="str">
            <v>ChgValAllwContrualAdjComm</v>
          </cell>
          <cell r="D4372" t="str">
            <v>ChgValAllw</v>
          </cell>
          <cell r="E4372">
            <v>367</v>
          </cell>
          <cell r="F4372" t="str">
            <v>A</v>
          </cell>
          <cell r="G4372" t="str">
            <v>R</v>
          </cell>
          <cell r="H4372" t="str">
            <v>N</v>
          </cell>
          <cell r="I4372" t="str">
            <v>NI</v>
          </cell>
          <cell r="J4372">
            <v>0</v>
          </cell>
          <cell r="K4372">
            <v>0</v>
          </cell>
          <cell r="L4372" t="str">
            <v xml:space="preserve"> </v>
          </cell>
          <cell r="M4372" t="str">
            <v xml:space="preserve"> </v>
          </cell>
          <cell r="N4372">
            <v>0</v>
          </cell>
          <cell r="O4372" t="str">
            <v xml:space="preserve"> </v>
          </cell>
          <cell r="P4372">
            <v>0</v>
          </cell>
          <cell r="Q4372">
            <v>0</v>
          </cell>
          <cell r="R4372" t="str">
            <v xml:space="preserve"> </v>
          </cell>
          <cell r="S4372" t="str">
            <v xml:space="preserve"> </v>
          </cell>
        </row>
        <row r="4373">
          <cell r="B4373">
            <v>455036</v>
          </cell>
          <cell r="C4373" t="str">
            <v>ChgValAlwCntrctAdjtCmrclMgdCar</v>
          </cell>
          <cell r="D4373" t="str">
            <v>ChgValAlwC</v>
          </cell>
          <cell r="E4373">
            <v>367</v>
          </cell>
          <cell r="F4373" t="str">
            <v>A</v>
          </cell>
          <cell r="G4373" t="str">
            <v>R</v>
          </cell>
          <cell r="H4373" t="str">
            <v>N</v>
          </cell>
          <cell r="I4373" t="str">
            <v>NI</v>
          </cell>
          <cell r="J4373">
            <v>0</v>
          </cell>
          <cell r="K4373">
            <v>0</v>
          </cell>
          <cell r="L4373" t="str">
            <v xml:space="preserve"> </v>
          </cell>
          <cell r="M4373" t="str">
            <v xml:space="preserve"> </v>
          </cell>
          <cell r="N4373">
            <v>0</v>
          </cell>
          <cell r="O4373" t="str">
            <v xml:space="preserve"> </v>
          </cell>
          <cell r="P4373">
            <v>0</v>
          </cell>
          <cell r="Q4373">
            <v>0</v>
          </cell>
          <cell r="R4373" t="str">
            <v xml:space="preserve"> </v>
          </cell>
          <cell r="S4373" t="str">
            <v xml:space="preserve"> </v>
          </cell>
        </row>
        <row r="4374">
          <cell r="B4374">
            <v>455037</v>
          </cell>
          <cell r="C4374" t="str">
            <v>ChgValAlwCntrAdjtChrtyCarPdgAp</v>
          </cell>
          <cell r="D4374" t="str">
            <v>ChgValAlwC</v>
          </cell>
          <cell r="E4374">
            <v>367</v>
          </cell>
          <cell r="F4374" t="str">
            <v>A</v>
          </cell>
          <cell r="G4374" t="str">
            <v>R</v>
          </cell>
          <cell r="H4374" t="str">
            <v>N</v>
          </cell>
          <cell r="I4374" t="str">
            <v>NI</v>
          </cell>
          <cell r="J4374">
            <v>0</v>
          </cell>
          <cell r="K4374">
            <v>0</v>
          </cell>
          <cell r="L4374" t="str">
            <v xml:space="preserve"> </v>
          </cell>
          <cell r="M4374" t="str">
            <v xml:space="preserve"> </v>
          </cell>
          <cell r="N4374">
            <v>0</v>
          </cell>
          <cell r="O4374" t="str">
            <v xml:space="preserve"> </v>
          </cell>
          <cell r="P4374">
            <v>0</v>
          </cell>
          <cell r="Q4374">
            <v>0</v>
          </cell>
          <cell r="R4374" t="str">
            <v xml:space="preserve"> </v>
          </cell>
          <cell r="S4374" t="str">
            <v xml:space="preserve"> </v>
          </cell>
        </row>
        <row r="4375">
          <cell r="B4375">
            <v>455040</v>
          </cell>
          <cell r="C4375" t="str">
            <v>ChgValAllwContrualAdjelfPay</v>
          </cell>
          <cell r="D4375" t="str">
            <v>ChgValAllw</v>
          </cell>
          <cell r="E4375">
            <v>367</v>
          </cell>
          <cell r="F4375" t="str">
            <v>A</v>
          </cell>
          <cell r="G4375" t="str">
            <v>R</v>
          </cell>
          <cell r="H4375" t="str">
            <v>N</v>
          </cell>
          <cell r="I4375" t="str">
            <v>NI</v>
          </cell>
          <cell r="J4375">
            <v>0</v>
          </cell>
          <cell r="K4375">
            <v>0</v>
          </cell>
          <cell r="L4375" t="str">
            <v xml:space="preserve"> </v>
          </cell>
          <cell r="M4375" t="str">
            <v xml:space="preserve"> </v>
          </cell>
          <cell r="N4375">
            <v>0</v>
          </cell>
          <cell r="O4375" t="str">
            <v xml:space="preserve"> </v>
          </cell>
          <cell r="P4375">
            <v>0</v>
          </cell>
          <cell r="Q4375">
            <v>0</v>
          </cell>
          <cell r="R4375" t="str">
            <v xml:space="preserve"> </v>
          </cell>
          <cell r="S4375" t="str">
            <v xml:space="preserve"> </v>
          </cell>
        </row>
        <row r="4376">
          <cell r="B4376">
            <v>455041</v>
          </cell>
          <cell r="C4376" t="str">
            <v>ChgValAlwCntrctlAdjtSlfPyScdry</v>
          </cell>
          <cell r="D4376" t="str">
            <v>ChgValAlwC</v>
          </cell>
          <cell r="E4376">
            <v>367</v>
          </cell>
          <cell r="F4376" t="str">
            <v>A</v>
          </cell>
          <cell r="G4376" t="str">
            <v>R</v>
          </cell>
          <cell r="H4376" t="str">
            <v>N</v>
          </cell>
          <cell r="I4376" t="str">
            <v>NI</v>
          </cell>
          <cell r="J4376">
            <v>0</v>
          </cell>
          <cell r="K4376">
            <v>0</v>
          </cell>
          <cell r="L4376" t="str">
            <v xml:space="preserve"> </v>
          </cell>
          <cell r="M4376" t="str">
            <v xml:space="preserve"> </v>
          </cell>
          <cell r="N4376">
            <v>0</v>
          </cell>
          <cell r="O4376" t="str">
            <v xml:space="preserve"> </v>
          </cell>
          <cell r="P4376">
            <v>0</v>
          </cell>
          <cell r="Q4376">
            <v>0</v>
          </cell>
          <cell r="R4376" t="str">
            <v xml:space="preserve"> </v>
          </cell>
          <cell r="S4376" t="str">
            <v xml:space="preserve"> </v>
          </cell>
        </row>
        <row r="4377">
          <cell r="B4377">
            <v>455042</v>
          </cell>
          <cell r="C4377" t="str">
            <v>ChgValAlwCntrAdjtCptnRskBsdPyr</v>
          </cell>
          <cell r="D4377" t="str">
            <v>ChgValAlwC</v>
          </cell>
          <cell r="E4377">
            <v>367</v>
          </cell>
          <cell r="F4377" t="str">
            <v>A</v>
          </cell>
          <cell r="G4377" t="str">
            <v>R</v>
          </cell>
          <cell r="H4377" t="str">
            <v>N</v>
          </cell>
          <cell r="I4377" t="str">
            <v>NI</v>
          </cell>
          <cell r="J4377">
            <v>0</v>
          </cell>
          <cell r="K4377">
            <v>0</v>
          </cell>
          <cell r="L4377" t="str">
            <v xml:space="preserve"> </v>
          </cell>
          <cell r="M4377" t="str">
            <v xml:space="preserve"> </v>
          </cell>
          <cell r="N4377">
            <v>0</v>
          </cell>
          <cell r="O4377" t="str">
            <v xml:space="preserve"> </v>
          </cell>
          <cell r="P4377">
            <v>0</v>
          </cell>
          <cell r="Q4377">
            <v>0</v>
          </cell>
          <cell r="R4377" t="str">
            <v xml:space="preserve"> </v>
          </cell>
          <cell r="S4377" t="str">
            <v xml:space="preserve"> </v>
          </cell>
        </row>
        <row r="4378">
          <cell r="B4378">
            <v>455045</v>
          </cell>
          <cell r="C4378" t="str">
            <v>ChgValAllwContrualAdjCharity</v>
          </cell>
          <cell r="D4378" t="str">
            <v>ChgValAllw</v>
          </cell>
          <cell r="E4378">
            <v>367</v>
          </cell>
          <cell r="F4378" t="str">
            <v>A</v>
          </cell>
          <cell r="G4378" t="str">
            <v>R</v>
          </cell>
          <cell r="H4378" t="str">
            <v>N</v>
          </cell>
          <cell r="I4378" t="str">
            <v>NI</v>
          </cell>
          <cell r="J4378">
            <v>0</v>
          </cell>
          <cell r="K4378">
            <v>0</v>
          </cell>
          <cell r="L4378" t="str">
            <v xml:space="preserve"> </v>
          </cell>
          <cell r="M4378" t="str">
            <v xml:space="preserve"> </v>
          </cell>
          <cell r="N4378">
            <v>0</v>
          </cell>
          <cell r="O4378" t="str">
            <v xml:space="preserve"> </v>
          </cell>
          <cell r="P4378">
            <v>0</v>
          </cell>
          <cell r="Q4378">
            <v>0</v>
          </cell>
          <cell r="R4378" t="str">
            <v xml:space="preserve"> </v>
          </cell>
          <cell r="S4378" t="str">
            <v xml:space="preserve"> </v>
          </cell>
        </row>
        <row r="4379">
          <cell r="B4379">
            <v>455050</v>
          </cell>
          <cell r="C4379" t="str">
            <v>ChgValAllwContrualAdjustOther</v>
          </cell>
          <cell r="D4379" t="str">
            <v>ChgValAllw</v>
          </cell>
          <cell r="E4379">
            <v>367</v>
          </cell>
          <cell r="F4379" t="str">
            <v>A</v>
          </cell>
          <cell r="G4379" t="str">
            <v>R</v>
          </cell>
          <cell r="H4379" t="str">
            <v>N</v>
          </cell>
          <cell r="I4379" t="str">
            <v>NI</v>
          </cell>
          <cell r="J4379">
            <v>0</v>
          </cell>
          <cell r="K4379">
            <v>0</v>
          </cell>
          <cell r="L4379" t="str">
            <v xml:space="preserve"> </v>
          </cell>
          <cell r="M4379" t="str">
            <v xml:space="preserve"> </v>
          </cell>
          <cell r="N4379">
            <v>0</v>
          </cell>
          <cell r="O4379" t="str">
            <v xml:space="preserve"> </v>
          </cell>
          <cell r="P4379">
            <v>0</v>
          </cell>
          <cell r="Q4379">
            <v>0</v>
          </cell>
          <cell r="R4379" t="str">
            <v xml:space="preserve"> </v>
          </cell>
          <cell r="S4379" t="str">
            <v xml:space="preserve"> </v>
          </cell>
        </row>
        <row r="4380">
          <cell r="B4380">
            <v>455055</v>
          </cell>
          <cell r="C4380" t="str">
            <v>ChgValAllwCntrctlAdjOthrNonHos</v>
          </cell>
          <cell r="D4380" t="str">
            <v>ChgValAllw</v>
          </cell>
          <cell r="E4380">
            <v>367</v>
          </cell>
          <cell r="F4380" t="str">
            <v>A</v>
          </cell>
          <cell r="G4380" t="str">
            <v>R</v>
          </cell>
          <cell r="H4380" t="str">
            <v>N</v>
          </cell>
          <cell r="I4380" t="str">
            <v>NI</v>
          </cell>
          <cell r="J4380">
            <v>0</v>
          </cell>
          <cell r="K4380">
            <v>0</v>
          </cell>
          <cell r="L4380" t="str">
            <v xml:space="preserve"> </v>
          </cell>
          <cell r="M4380" t="str">
            <v xml:space="preserve"> </v>
          </cell>
          <cell r="N4380">
            <v>0</v>
          </cell>
          <cell r="O4380" t="str">
            <v xml:space="preserve"> </v>
          </cell>
          <cell r="P4380">
            <v>0</v>
          </cell>
          <cell r="Q4380">
            <v>0</v>
          </cell>
          <cell r="R4380" t="str">
            <v xml:space="preserve"> </v>
          </cell>
          <cell r="S4380" t="str">
            <v xml:space="preserve"> </v>
          </cell>
        </row>
        <row r="4381">
          <cell r="B4381">
            <v>455060</v>
          </cell>
          <cell r="C4381" t="str">
            <v>ChgValAlwCntrctAdjmtDmstcClms</v>
          </cell>
          <cell r="D4381" t="str">
            <v>ChgValAlwC</v>
          </cell>
          <cell r="E4381">
            <v>367</v>
          </cell>
          <cell r="F4381" t="str">
            <v>A</v>
          </cell>
          <cell r="G4381" t="str">
            <v>R</v>
          </cell>
          <cell r="H4381" t="str">
            <v>N</v>
          </cell>
          <cell r="I4381" t="str">
            <v>NI</v>
          </cell>
          <cell r="J4381">
            <v>0</v>
          </cell>
          <cell r="K4381">
            <v>0</v>
          </cell>
          <cell r="L4381" t="str">
            <v xml:space="preserve"> </v>
          </cell>
          <cell r="M4381" t="str">
            <v xml:space="preserve"> </v>
          </cell>
          <cell r="N4381">
            <v>0</v>
          </cell>
          <cell r="O4381" t="str">
            <v xml:space="preserve"> </v>
          </cell>
          <cell r="P4381">
            <v>0</v>
          </cell>
          <cell r="Q4381">
            <v>0</v>
          </cell>
          <cell r="R4381" t="str">
            <v xml:space="preserve"> </v>
          </cell>
          <cell r="S4381" t="str">
            <v xml:space="preserve"> </v>
          </cell>
        </row>
        <row r="4382">
          <cell r="B4382">
            <v>464000</v>
          </cell>
          <cell r="C4382" t="str">
            <v>IPPolicy16UnsuredDiscRiteOff</v>
          </cell>
          <cell r="D4382" t="str">
            <v>IPPolicy16</v>
          </cell>
          <cell r="E4382">
            <v>367</v>
          </cell>
          <cell r="F4382" t="str">
            <v>A</v>
          </cell>
          <cell r="G4382" t="str">
            <v>R</v>
          </cell>
          <cell r="H4382" t="str">
            <v>N</v>
          </cell>
          <cell r="I4382" t="str">
            <v>NI</v>
          </cell>
          <cell r="J4382">
            <v>0</v>
          </cell>
          <cell r="K4382">
            <v>0</v>
          </cell>
          <cell r="L4382" t="str">
            <v xml:space="preserve"> </v>
          </cell>
          <cell r="M4382" t="str">
            <v xml:space="preserve"> </v>
          </cell>
          <cell r="N4382">
            <v>0</v>
          </cell>
          <cell r="O4382" t="str">
            <v xml:space="preserve"> </v>
          </cell>
          <cell r="P4382">
            <v>0</v>
          </cell>
          <cell r="Q4382">
            <v>0</v>
          </cell>
          <cell r="R4382" t="str">
            <v xml:space="preserve"> </v>
          </cell>
          <cell r="S4382" t="str">
            <v xml:space="preserve"> </v>
          </cell>
        </row>
        <row r="4383">
          <cell r="B4383">
            <v>464005</v>
          </cell>
          <cell r="C4383" t="str">
            <v>OPPolicy16UnsuredDiscRiteOff</v>
          </cell>
          <cell r="D4383" t="str">
            <v>OPPolicy16</v>
          </cell>
          <cell r="E4383">
            <v>367</v>
          </cell>
          <cell r="F4383" t="str">
            <v>A</v>
          </cell>
          <cell r="G4383" t="str">
            <v>R</v>
          </cell>
          <cell r="H4383" t="str">
            <v>N</v>
          </cell>
          <cell r="I4383" t="str">
            <v>NI</v>
          </cell>
          <cell r="J4383">
            <v>0</v>
          </cell>
          <cell r="K4383">
            <v>0</v>
          </cell>
          <cell r="L4383" t="str">
            <v xml:space="preserve"> </v>
          </cell>
          <cell r="M4383" t="str">
            <v xml:space="preserve"> </v>
          </cell>
          <cell r="N4383">
            <v>0</v>
          </cell>
          <cell r="O4383" t="str">
            <v xml:space="preserve"> </v>
          </cell>
          <cell r="P4383">
            <v>0</v>
          </cell>
          <cell r="Q4383">
            <v>0</v>
          </cell>
          <cell r="R4383" t="str">
            <v xml:space="preserve"> </v>
          </cell>
          <cell r="S4383" t="str">
            <v xml:space="preserve"> </v>
          </cell>
        </row>
        <row r="4384">
          <cell r="B4384">
            <v>464010</v>
          </cell>
          <cell r="C4384" t="str">
            <v>Policy16UnsuredDiscountRiteOff</v>
          </cell>
          <cell r="D4384" t="str">
            <v>Policy16Un</v>
          </cell>
          <cell r="E4384">
            <v>367</v>
          </cell>
          <cell r="F4384" t="str">
            <v>A</v>
          </cell>
          <cell r="G4384" t="str">
            <v>R</v>
          </cell>
          <cell r="H4384" t="str">
            <v>N</v>
          </cell>
          <cell r="I4384" t="str">
            <v>NI</v>
          </cell>
          <cell r="J4384">
            <v>0</v>
          </cell>
          <cell r="K4384">
            <v>0</v>
          </cell>
          <cell r="L4384" t="str">
            <v xml:space="preserve"> </v>
          </cell>
          <cell r="M4384" t="str">
            <v xml:space="preserve"> </v>
          </cell>
          <cell r="N4384">
            <v>0</v>
          </cell>
          <cell r="O4384" t="str">
            <v xml:space="preserve"> </v>
          </cell>
          <cell r="P4384">
            <v>0</v>
          </cell>
          <cell r="Q4384">
            <v>0</v>
          </cell>
          <cell r="R4384" t="str">
            <v xml:space="preserve"> </v>
          </cell>
          <cell r="S4384" t="str">
            <v xml:space="preserve"> </v>
          </cell>
        </row>
        <row r="4385">
          <cell r="B4385">
            <v>465000</v>
          </cell>
          <cell r="C4385" t="str">
            <v>IPPromptPayDiscountWriteOff</v>
          </cell>
          <cell r="D4385" t="str">
            <v>IPPromptPa</v>
          </cell>
          <cell r="E4385">
            <v>367</v>
          </cell>
          <cell r="F4385" t="str">
            <v>A</v>
          </cell>
          <cell r="G4385" t="str">
            <v>R</v>
          </cell>
          <cell r="H4385" t="str">
            <v>N</v>
          </cell>
          <cell r="I4385" t="str">
            <v>NI</v>
          </cell>
          <cell r="J4385">
            <v>0</v>
          </cell>
          <cell r="K4385">
            <v>0</v>
          </cell>
          <cell r="L4385" t="str">
            <v xml:space="preserve"> </v>
          </cell>
          <cell r="M4385" t="str">
            <v xml:space="preserve"> </v>
          </cell>
          <cell r="N4385">
            <v>0</v>
          </cell>
          <cell r="O4385" t="str">
            <v xml:space="preserve"> </v>
          </cell>
          <cell r="P4385">
            <v>0</v>
          </cell>
          <cell r="Q4385">
            <v>0</v>
          </cell>
          <cell r="R4385" t="str">
            <v xml:space="preserve"> </v>
          </cell>
          <cell r="S4385" t="str">
            <v xml:space="preserve"> </v>
          </cell>
        </row>
        <row r="4386">
          <cell r="B4386">
            <v>465005</v>
          </cell>
          <cell r="C4386" t="str">
            <v>OPPromptPayDiscountWriteOff</v>
          </cell>
          <cell r="D4386" t="str">
            <v>OPPromptPa</v>
          </cell>
          <cell r="E4386">
            <v>367</v>
          </cell>
          <cell r="F4386" t="str">
            <v>A</v>
          </cell>
          <cell r="G4386" t="str">
            <v>R</v>
          </cell>
          <cell r="H4386" t="str">
            <v>N</v>
          </cell>
          <cell r="I4386" t="str">
            <v>NI</v>
          </cell>
          <cell r="J4386">
            <v>0</v>
          </cell>
          <cell r="K4386">
            <v>0</v>
          </cell>
          <cell r="L4386" t="str">
            <v xml:space="preserve"> </v>
          </cell>
          <cell r="M4386" t="str">
            <v xml:space="preserve"> </v>
          </cell>
          <cell r="N4386">
            <v>0</v>
          </cell>
          <cell r="O4386" t="str">
            <v xml:space="preserve"> </v>
          </cell>
          <cell r="P4386">
            <v>0</v>
          </cell>
          <cell r="Q4386">
            <v>0</v>
          </cell>
          <cell r="R4386" t="str">
            <v xml:space="preserve"> </v>
          </cell>
          <cell r="S4386" t="str">
            <v xml:space="preserve"> </v>
          </cell>
        </row>
        <row r="4387">
          <cell r="B4387">
            <v>465010</v>
          </cell>
          <cell r="C4387" t="str">
            <v>Prompt Pay Discount WriteOff</v>
          </cell>
          <cell r="D4387" t="str">
            <v>Prompt Pay</v>
          </cell>
          <cell r="E4387">
            <v>367</v>
          </cell>
          <cell r="F4387" t="str">
            <v>A</v>
          </cell>
          <cell r="G4387" t="str">
            <v>R</v>
          </cell>
          <cell r="H4387" t="str">
            <v>N</v>
          </cell>
          <cell r="I4387" t="str">
            <v>NI</v>
          </cell>
          <cell r="J4387">
            <v>0</v>
          </cell>
          <cell r="K4387">
            <v>0</v>
          </cell>
          <cell r="L4387" t="str">
            <v xml:space="preserve"> </v>
          </cell>
          <cell r="M4387" t="str">
            <v xml:space="preserve"> </v>
          </cell>
          <cell r="N4387">
            <v>0</v>
          </cell>
          <cell r="O4387" t="str">
            <v xml:space="preserve"> </v>
          </cell>
          <cell r="P4387">
            <v>0</v>
          </cell>
          <cell r="Q4387">
            <v>0</v>
          </cell>
          <cell r="R4387" t="str">
            <v xml:space="preserve"> </v>
          </cell>
          <cell r="S4387" t="str">
            <v xml:space="preserve"> </v>
          </cell>
        </row>
        <row r="4388">
          <cell r="B4388">
            <v>466000</v>
          </cell>
          <cell r="C4388" t="str">
            <v>IP Small Balance WriteOff</v>
          </cell>
          <cell r="D4388" t="str">
            <v>IP Small B</v>
          </cell>
          <cell r="E4388">
            <v>367</v>
          </cell>
          <cell r="F4388" t="str">
            <v>A</v>
          </cell>
          <cell r="G4388" t="str">
            <v>R</v>
          </cell>
          <cell r="H4388" t="str">
            <v>N</v>
          </cell>
          <cell r="I4388" t="str">
            <v>NI</v>
          </cell>
          <cell r="J4388">
            <v>0</v>
          </cell>
          <cell r="K4388">
            <v>0</v>
          </cell>
          <cell r="L4388" t="str">
            <v xml:space="preserve"> </v>
          </cell>
          <cell r="M4388" t="str">
            <v xml:space="preserve"> </v>
          </cell>
          <cell r="N4388">
            <v>0</v>
          </cell>
          <cell r="O4388" t="str">
            <v xml:space="preserve"> </v>
          </cell>
          <cell r="P4388">
            <v>0</v>
          </cell>
          <cell r="Q4388">
            <v>0</v>
          </cell>
          <cell r="R4388" t="str">
            <v xml:space="preserve"> </v>
          </cell>
          <cell r="S4388" t="str">
            <v xml:space="preserve"> </v>
          </cell>
        </row>
        <row r="4389">
          <cell r="B4389">
            <v>466005</v>
          </cell>
          <cell r="C4389" t="str">
            <v>OP Small Balance WriteOff</v>
          </cell>
          <cell r="D4389" t="str">
            <v>OP Small B</v>
          </cell>
          <cell r="E4389">
            <v>367</v>
          </cell>
          <cell r="F4389" t="str">
            <v>A</v>
          </cell>
          <cell r="G4389" t="str">
            <v>R</v>
          </cell>
          <cell r="H4389" t="str">
            <v>N</v>
          </cell>
          <cell r="I4389" t="str">
            <v>NI</v>
          </cell>
          <cell r="J4389">
            <v>0</v>
          </cell>
          <cell r="K4389">
            <v>0</v>
          </cell>
          <cell r="L4389" t="str">
            <v xml:space="preserve"> </v>
          </cell>
          <cell r="M4389" t="str">
            <v xml:space="preserve"> </v>
          </cell>
          <cell r="N4389">
            <v>0</v>
          </cell>
          <cell r="O4389" t="str">
            <v xml:space="preserve"> </v>
          </cell>
          <cell r="P4389">
            <v>0</v>
          </cell>
          <cell r="Q4389">
            <v>0</v>
          </cell>
          <cell r="R4389" t="str">
            <v xml:space="preserve"> </v>
          </cell>
          <cell r="S4389" t="str">
            <v xml:space="preserve"> </v>
          </cell>
        </row>
        <row r="4390">
          <cell r="B4390">
            <v>466010</v>
          </cell>
          <cell r="C4390" t="str">
            <v>Small Balance WriteOff</v>
          </cell>
          <cell r="D4390" t="str">
            <v>Small Bala</v>
          </cell>
          <cell r="E4390">
            <v>367</v>
          </cell>
          <cell r="F4390" t="str">
            <v>A</v>
          </cell>
          <cell r="G4390" t="str">
            <v>R</v>
          </cell>
          <cell r="H4390" t="str">
            <v>N</v>
          </cell>
          <cell r="I4390" t="str">
            <v>NI</v>
          </cell>
          <cell r="J4390">
            <v>0</v>
          </cell>
          <cell r="K4390">
            <v>0</v>
          </cell>
          <cell r="L4390" t="str">
            <v xml:space="preserve"> </v>
          </cell>
          <cell r="M4390" t="str">
            <v xml:space="preserve"> </v>
          </cell>
          <cell r="N4390">
            <v>0</v>
          </cell>
          <cell r="O4390" t="str">
            <v xml:space="preserve"> </v>
          </cell>
          <cell r="P4390">
            <v>0</v>
          </cell>
          <cell r="Q4390">
            <v>0</v>
          </cell>
          <cell r="R4390" t="str">
            <v xml:space="preserve"> </v>
          </cell>
          <cell r="S4390" t="str">
            <v xml:space="preserve"> </v>
          </cell>
        </row>
        <row r="4391">
          <cell r="B4391">
            <v>467000</v>
          </cell>
          <cell r="C4391" t="str">
            <v>IP Admin Adjusts WriteOff</v>
          </cell>
          <cell r="D4391" t="str">
            <v>IP Admin A</v>
          </cell>
          <cell r="E4391">
            <v>367</v>
          </cell>
          <cell r="F4391" t="str">
            <v>A</v>
          </cell>
          <cell r="G4391" t="str">
            <v>R</v>
          </cell>
          <cell r="H4391" t="str">
            <v>N</v>
          </cell>
          <cell r="I4391" t="str">
            <v>NI</v>
          </cell>
          <cell r="J4391">
            <v>0</v>
          </cell>
          <cell r="K4391">
            <v>0</v>
          </cell>
          <cell r="L4391" t="str">
            <v xml:space="preserve"> </v>
          </cell>
          <cell r="M4391" t="str">
            <v xml:space="preserve"> </v>
          </cell>
          <cell r="N4391">
            <v>0</v>
          </cell>
          <cell r="O4391" t="str">
            <v xml:space="preserve"> </v>
          </cell>
          <cell r="P4391">
            <v>0</v>
          </cell>
          <cell r="Q4391">
            <v>0</v>
          </cell>
          <cell r="R4391" t="str">
            <v xml:space="preserve"> </v>
          </cell>
          <cell r="S4391" t="str">
            <v xml:space="preserve"> </v>
          </cell>
        </row>
        <row r="4392">
          <cell r="B4392">
            <v>467005</v>
          </cell>
          <cell r="C4392" t="str">
            <v>OP Admin Adjusts WriteOff</v>
          </cell>
          <cell r="D4392" t="str">
            <v>OP Admin A</v>
          </cell>
          <cell r="E4392">
            <v>367</v>
          </cell>
          <cell r="F4392" t="str">
            <v>A</v>
          </cell>
          <cell r="G4392" t="str">
            <v>R</v>
          </cell>
          <cell r="H4392" t="str">
            <v>N</v>
          </cell>
          <cell r="I4392" t="str">
            <v>NI</v>
          </cell>
          <cell r="J4392">
            <v>0</v>
          </cell>
          <cell r="K4392">
            <v>0</v>
          </cell>
          <cell r="L4392" t="str">
            <v xml:space="preserve"> </v>
          </cell>
          <cell r="M4392" t="str">
            <v xml:space="preserve"> </v>
          </cell>
          <cell r="N4392">
            <v>0</v>
          </cell>
          <cell r="O4392" t="str">
            <v xml:space="preserve"> </v>
          </cell>
          <cell r="P4392">
            <v>0</v>
          </cell>
          <cell r="Q4392">
            <v>0</v>
          </cell>
          <cell r="R4392" t="str">
            <v xml:space="preserve"> </v>
          </cell>
          <cell r="S4392" t="str">
            <v xml:space="preserve"> </v>
          </cell>
        </row>
        <row r="4393">
          <cell r="B4393">
            <v>467010</v>
          </cell>
          <cell r="C4393" t="str">
            <v>Admin Adjusts WriteOff</v>
          </cell>
          <cell r="D4393" t="str">
            <v>Admin Adju</v>
          </cell>
          <cell r="E4393">
            <v>367</v>
          </cell>
          <cell r="F4393" t="str">
            <v>A</v>
          </cell>
          <cell r="G4393" t="str">
            <v>R</v>
          </cell>
          <cell r="H4393" t="str">
            <v>N</v>
          </cell>
          <cell r="I4393" t="str">
            <v>NI</v>
          </cell>
          <cell r="J4393">
            <v>0</v>
          </cell>
          <cell r="K4393">
            <v>0</v>
          </cell>
          <cell r="L4393" t="str">
            <v xml:space="preserve"> </v>
          </cell>
          <cell r="M4393" t="str">
            <v xml:space="preserve"> </v>
          </cell>
          <cell r="N4393">
            <v>0</v>
          </cell>
          <cell r="O4393" t="str">
            <v xml:space="preserve"> </v>
          </cell>
          <cell r="P4393">
            <v>0</v>
          </cell>
          <cell r="Q4393">
            <v>0</v>
          </cell>
          <cell r="R4393" t="str">
            <v xml:space="preserve"> </v>
          </cell>
          <cell r="S4393" t="str">
            <v xml:space="preserve"> </v>
          </cell>
        </row>
        <row r="4394">
          <cell r="B4394">
            <v>468000</v>
          </cell>
          <cell r="C4394" t="str">
            <v>IP Oper WriteOff Denials</v>
          </cell>
          <cell r="D4394" t="str">
            <v>IP Oper Wr</v>
          </cell>
          <cell r="E4394">
            <v>367</v>
          </cell>
          <cell r="F4394" t="str">
            <v>A</v>
          </cell>
          <cell r="G4394" t="str">
            <v>R</v>
          </cell>
          <cell r="H4394" t="str">
            <v>N</v>
          </cell>
          <cell r="I4394" t="str">
            <v>NI</v>
          </cell>
          <cell r="J4394">
            <v>0</v>
          </cell>
          <cell r="K4394">
            <v>0</v>
          </cell>
          <cell r="L4394" t="str">
            <v xml:space="preserve"> </v>
          </cell>
          <cell r="M4394" t="str">
            <v xml:space="preserve"> </v>
          </cell>
          <cell r="N4394">
            <v>0</v>
          </cell>
          <cell r="O4394" t="str">
            <v xml:space="preserve"> </v>
          </cell>
          <cell r="P4394">
            <v>0</v>
          </cell>
          <cell r="Q4394">
            <v>0</v>
          </cell>
          <cell r="R4394" t="str">
            <v xml:space="preserve"> </v>
          </cell>
          <cell r="S4394" t="str">
            <v xml:space="preserve"> </v>
          </cell>
        </row>
        <row r="4395">
          <cell r="B4395">
            <v>468005</v>
          </cell>
          <cell r="C4395" t="str">
            <v>OP Oper WriteOff Denials</v>
          </cell>
          <cell r="D4395" t="str">
            <v>OP Oper Wr</v>
          </cell>
          <cell r="E4395">
            <v>367</v>
          </cell>
          <cell r="F4395" t="str">
            <v>A</v>
          </cell>
          <cell r="G4395" t="str">
            <v>R</v>
          </cell>
          <cell r="H4395" t="str">
            <v>N</v>
          </cell>
          <cell r="I4395" t="str">
            <v>NI</v>
          </cell>
          <cell r="J4395">
            <v>0</v>
          </cell>
          <cell r="K4395">
            <v>0</v>
          </cell>
          <cell r="L4395" t="str">
            <v xml:space="preserve"> </v>
          </cell>
          <cell r="M4395" t="str">
            <v xml:space="preserve"> </v>
          </cell>
          <cell r="N4395">
            <v>0</v>
          </cell>
          <cell r="O4395" t="str">
            <v xml:space="preserve"> </v>
          </cell>
          <cell r="P4395">
            <v>0</v>
          </cell>
          <cell r="Q4395">
            <v>0</v>
          </cell>
          <cell r="R4395" t="str">
            <v xml:space="preserve"> </v>
          </cell>
          <cell r="S4395" t="str">
            <v xml:space="preserve"> </v>
          </cell>
        </row>
        <row r="4396">
          <cell r="B4396">
            <v>468010</v>
          </cell>
          <cell r="C4396" t="str">
            <v>Operational WriteOff Denials</v>
          </cell>
          <cell r="D4396" t="str">
            <v>Operationa</v>
          </cell>
          <cell r="E4396">
            <v>367</v>
          </cell>
          <cell r="F4396" t="str">
            <v>A</v>
          </cell>
          <cell r="G4396" t="str">
            <v>R</v>
          </cell>
          <cell r="H4396" t="str">
            <v>N</v>
          </cell>
          <cell r="I4396" t="str">
            <v>NI</v>
          </cell>
          <cell r="J4396">
            <v>0</v>
          </cell>
          <cell r="K4396">
            <v>0</v>
          </cell>
          <cell r="L4396" t="str">
            <v xml:space="preserve"> </v>
          </cell>
          <cell r="M4396" t="str">
            <v xml:space="preserve"> </v>
          </cell>
          <cell r="N4396">
            <v>0</v>
          </cell>
          <cell r="O4396" t="str">
            <v xml:space="preserve"> </v>
          </cell>
          <cell r="P4396">
            <v>0</v>
          </cell>
          <cell r="Q4396">
            <v>0</v>
          </cell>
          <cell r="R4396" t="str">
            <v xml:space="preserve"> </v>
          </cell>
          <cell r="S4396" t="str">
            <v xml:space="preserve"> </v>
          </cell>
        </row>
        <row r="4397">
          <cell r="B4397">
            <v>468015</v>
          </cell>
          <cell r="C4397" t="str">
            <v>IP Change OperAndAdm Allows</v>
          </cell>
          <cell r="D4397" t="str">
            <v>IP Change</v>
          </cell>
          <cell r="E4397">
            <v>367</v>
          </cell>
          <cell r="F4397" t="str">
            <v>A</v>
          </cell>
          <cell r="G4397" t="str">
            <v>R</v>
          </cell>
          <cell r="H4397" t="str">
            <v>N</v>
          </cell>
          <cell r="I4397" t="str">
            <v>NI</v>
          </cell>
          <cell r="J4397">
            <v>0</v>
          </cell>
          <cell r="K4397">
            <v>0</v>
          </cell>
          <cell r="L4397" t="str">
            <v xml:space="preserve"> </v>
          </cell>
          <cell r="M4397" t="str">
            <v xml:space="preserve"> </v>
          </cell>
          <cell r="N4397">
            <v>0</v>
          </cell>
          <cell r="O4397" t="str">
            <v xml:space="preserve"> </v>
          </cell>
          <cell r="P4397">
            <v>0</v>
          </cell>
          <cell r="Q4397">
            <v>0</v>
          </cell>
          <cell r="R4397" t="str">
            <v xml:space="preserve"> </v>
          </cell>
          <cell r="S4397" t="str">
            <v xml:space="preserve"> </v>
          </cell>
        </row>
        <row r="4398">
          <cell r="B4398">
            <v>468020</v>
          </cell>
          <cell r="C4398" t="str">
            <v>OP Change Oper and Adm Allows</v>
          </cell>
          <cell r="D4398" t="str">
            <v>OP Change</v>
          </cell>
          <cell r="E4398">
            <v>367</v>
          </cell>
          <cell r="F4398" t="str">
            <v>A</v>
          </cell>
          <cell r="G4398" t="str">
            <v>R</v>
          </cell>
          <cell r="H4398" t="str">
            <v>N</v>
          </cell>
          <cell r="I4398" t="str">
            <v>NI</v>
          </cell>
          <cell r="J4398">
            <v>0</v>
          </cell>
          <cell r="K4398">
            <v>0</v>
          </cell>
          <cell r="L4398" t="str">
            <v xml:space="preserve"> </v>
          </cell>
          <cell r="M4398" t="str">
            <v xml:space="preserve"> </v>
          </cell>
          <cell r="N4398">
            <v>0</v>
          </cell>
          <cell r="O4398" t="str">
            <v xml:space="preserve"> </v>
          </cell>
          <cell r="P4398">
            <v>0</v>
          </cell>
          <cell r="Q4398">
            <v>0</v>
          </cell>
          <cell r="R4398" t="str">
            <v xml:space="preserve"> </v>
          </cell>
          <cell r="S4398" t="str">
            <v xml:space="preserve"> </v>
          </cell>
        </row>
        <row r="4399">
          <cell r="B4399">
            <v>468025</v>
          </cell>
          <cell r="C4399" t="str">
            <v>Change in OperAndAdmin Allows</v>
          </cell>
          <cell r="D4399" t="str">
            <v>Change in</v>
          </cell>
          <cell r="E4399">
            <v>367</v>
          </cell>
          <cell r="F4399" t="str">
            <v>A</v>
          </cell>
          <cell r="G4399" t="str">
            <v>R</v>
          </cell>
          <cell r="H4399" t="str">
            <v>N</v>
          </cell>
          <cell r="I4399" t="str">
            <v>NI</v>
          </cell>
          <cell r="J4399">
            <v>0</v>
          </cell>
          <cell r="K4399">
            <v>0</v>
          </cell>
          <cell r="L4399" t="str">
            <v xml:space="preserve"> </v>
          </cell>
          <cell r="M4399" t="str">
            <v xml:space="preserve"> </v>
          </cell>
          <cell r="N4399">
            <v>0</v>
          </cell>
          <cell r="O4399" t="str">
            <v xml:space="preserve"> </v>
          </cell>
          <cell r="P4399">
            <v>0</v>
          </cell>
          <cell r="Q4399">
            <v>0</v>
          </cell>
          <cell r="R4399" t="str">
            <v xml:space="preserve"> </v>
          </cell>
          <cell r="S4399" t="str">
            <v xml:space="preserve"> </v>
          </cell>
        </row>
        <row r="4400">
          <cell r="B4400">
            <v>468030</v>
          </cell>
          <cell r="C4400" t="str">
            <v>IP Change Val Allows Denials</v>
          </cell>
          <cell r="D4400" t="str">
            <v>IP Change</v>
          </cell>
          <cell r="E4400">
            <v>367</v>
          </cell>
          <cell r="F4400" t="str">
            <v>A</v>
          </cell>
          <cell r="G4400" t="str">
            <v>R</v>
          </cell>
          <cell r="H4400" t="str">
            <v>N</v>
          </cell>
          <cell r="I4400" t="str">
            <v>NI</v>
          </cell>
          <cell r="J4400">
            <v>0</v>
          </cell>
          <cell r="K4400">
            <v>0</v>
          </cell>
          <cell r="L4400" t="str">
            <v xml:space="preserve"> </v>
          </cell>
          <cell r="M4400" t="str">
            <v xml:space="preserve"> </v>
          </cell>
          <cell r="N4400">
            <v>0</v>
          </cell>
          <cell r="O4400" t="str">
            <v xml:space="preserve"> </v>
          </cell>
          <cell r="P4400">
            <v>0</v>
          </cell>
          <cell r="Q4400">
            <v>0</v>
          </cell>
          <cell r="R4400" t="str">
            <v xml:space="preserve"> </v>
          </cell>
          <cell r="S4400" t="str">
            <v xml:space="preserve"> </v>
          </cell>
        </row>
        <row r="4401">
          <cell r="B4401">
            <v>468035</v>
          </cell>
          <cell r="C4401" t="str">
            <v>OP Change Val Allows Denials</v>
          </cell>
          <cell r="D4401" t="str">
            <v>OP Change</v>
          </cell>
          <cell r="E4401">
            <v>367</v>
          </cell>
          <cell r="F4401" t="str">
            <v>A</v>
          </cell>
          <cell r="G4401" t="str">
            <v>R</v>
          </cell>
          <cell r="H4401" t="str">
            <v>N</v>
          </cell>
          <cell r="I4401" t="str">
            <v>NI</v>
          </cell>
          <cell r="J4401">
            <v>0</v>
          </cell>
          <cell r="K4401">
            <v>0</v>
          </cell>
          <cell r="L4401" t="str">
            <v xml:space="preserve"> </v>
          </cell>
          <cell r="M4401" t="str">
            <v xml:space="preserve"> </v>
          </cell>
          <cell r="N4401">
            <v>0</v>
          </cell>
          <cell r="O4401" t="str">
            <v xml:space="preserve"> </v>
          </cell>
          <cell r="P4401">
            <v>0</v>
          </cell>
          <cell r="Q4401">
            <v>0</v>
          </cell>
          <cell r="R4401" t="str">
            <v xml:space="preserve"> </v>
          </cell>
          <cell r="S4401" t="str">
            <v xml:space="preserve"> </v>
          </cell>
        </row>
        <row r="4402">
          <cell r="B4402">
            <v>468040</v>
          </cell>
          <cell r="C4402" t="str">
            <v>Change in Val Allows Denials</v>
          </cell>
          <cell r="D4402" t="str">
            <v>Change in</v>
          </cell>
          <cell r="E4402">
            <v>367</v>
          </cell>
          <cell r="F4402" t="str">
            <v>A</v>
          </cell>
          <cell r="G4402" t="str">
            <v>R</v>
          </cell>
          <cell r="H4402" t="str">
            <v>N</v>
          </cell>
          <cell r="I4402" t="str">
            <v>NI</v>
          </cell>
          <cell r="J4402">
            <v>0</v>
          </cell>
          <cell r="K4402">
            <v>0</v>
          </cell>
          <cell r="L4402" t="str">
            <v xml:space="preserve"> </v>
          </cell>
          <cell r="M4402" t="str">
            <v xml:space="preserve"> </v>
          </cell>
          <cell r="N4402">
            <v>0</v>
          </cell>
          <cell r="O4402" t="str">
            <v xml:space="preserve"> </v>
          </cell>
          <cell r="P4402">
            <v>0</v>
          </cell>
          <cell r="Q4402">
            <v>0</v>
          </cell>
          <cell r="R4402" t="str">
            <v xml:space="preserve"> </v>
          </cell>
          <cell r="S4402" t="str">
            <v xml:space="preserve"> </v>
          </cell>
        </row>
        <row r="4403">
          <cell r="B4403">
            <v>469000</v>
          </cell>
          <cell r="C4403" t="str">
            <v>Upper Payment Limit UPL</v>
          </cell>
          <cell r="D4403" t="str">
            <v>Upper Paym</v>
          </cell>
          <cell r="E4403">
            <v>367</v>
          </cell>
          <cell r="F4403" t="str">
            <v>A</v>
          </cell>
          <cell r="G4403" t="str">
            <v>R</v>
          </cell>
          <cell r="H4403" t="str">
            <v>N</v>
          </cell>
          <cell r="I4403" t="str">
            <v>NI</v>
          </cell>
          <cell r="J4403">
            <v>0</v>
          </cell>
          <cell r="K4403">
            <v>0</v>
          </cell>
          <cell r="L4403" t="str">
            <v xml:space="preserve"> </v>
          </cell>
          <cell r="M4403" t="str">
            <v xml:space="preserve"> </v>
          </cell>
          <cell r="N4403">
            <v>0</v>
          </cell>
          <cell r="O4403" t="str">
            <v xml:space="preserve"> </v>
          </cell>
          <cell r="P4403">
            <v>0</v>
          </cell>
          <cell r="Q4403">
            <v>0</v>
          </cell>
          <cell r="R4403" t="str">
            <v xml:space="preserve"> </v>
          </cell>
          <cell r="S4403" t="str">
            <v xml:space="preserve"> </v>
          </cell>
        </row>
        <row r="4404">
          <cell r="B4404">
            <v>469005</v>
          </cell>
          <cell r="C4404" t="str">
            <v>Other Revenue Deductions</v>
          </cell>
          <cell r="D4404" t="str">
            <v>Other Reve</v>
          </cell>
          <cell r="E4404">
            <v>367</v>
          </cell>
          <cell r="F4404" t="str">
            <v>A</v>
          </cell>
          <cell r="G4404" t="str">
            <v>R</v>
          </cell>
          <cell r="H4404" t="str">
            <v>N</v>
          </cell>
          <cell r="I4404" t="str">
            <v>NI</v>
          </cell>
          <cell r="J4404">
            <v>0</v>
          </cell>
          <cell r="K4404">
            <v>0</v>
          </cell>
          <cell r="L4404" t="str">
            <v xml:space="preserve"> </v>
          </cell>
          <cell r="M4404" t="str">
            <v xml:space="preserve"> </v>
          </cell>
          <cell r="N4404">
            <v>0</v>
          </cell>
          <cell r="O4404" t="str">
            <v xml:space="preserve"> </v>
          </cell>
          <cell r="P4404">
            <v>0</v>
          </cell>
          <cell r="Q4404">
            <v>0</v>
          </cell>
          <cell r="R4404" t="str">
            <v xml:space="preserve"> </v>
          </cell>
          <cell r="S4404" t="str">
            <v xml:space="preserve"> </v>
          </cell>
        </row>
        <row r="4405">
          <cell r="B4405">
            <v>469010</v>
          </cell>
          <cell r="C4405" t="str">
            <v>Other Revenue Deductions IP</v>
          </cell>
          <cell r="D4405" t="str">
            <v>Other Reve</v>
          </cell>
          <cell r="E4405">
            <v>367</v>
          </cell>
          <cell r="F4405" t="str">
            <v>A</v>
          </cell>
          <cell r="G4405" t="str">
            <v>R</v>
          </cell>
          <cell r="H4405" t="str">
            <v>N</v>
          </cell>
          <cell r="I4405" t="str">
            <v>NI</v>
          </cell>
          <cell r="J4405">
            <v>0</v>
          </cell>
          <cell r="K4405">
            <v>0</v>
          </cell>
          <cell r="L4405" t="str">
            <v xml:space="preserve"> </v>
          </cell>
          <cell r="M4405" t="str">
            <v xml:space="preserve"> </v>
          </cell>
          <cell r="N4405">
            <v>0</v>
          </cell>
          <cell r="O4405" t="str">
            <v xml:space="preserve"> </v>
          </cell>
          <cell r="P4405">
            <v>0</v>
          </cell>
          <cell r="Q4405">
            <v>0</v>
          </cell>
          <cell r="R4405" t="str">
            <v xml:space="preserve"> </v>
          </cell>
          <cell r="S4405" t="str">
            <v xml:space="preserve"> </v>
          </cell>
        </row>
        <row r="4406">
          <cell r="B4406">
            <v>469015</v>
          </cell>
          <cell r="C4406" t="str">
            <v>OtherRevenue DeductionsOP</v>
          </cell>
          <cell r="D4406" t="str">
            <v>OtherReven</v>
          </cell>
          <cell r="E4406">
            <v>367</v>
          </cell>
          <cell r="F4406" t="str">
            <v>A</v>
          </cell>
          <cell r="G4406" t="str">
            <v>R</v>
          </cell>
          <cell r="H4406" t="str">
            <v>N</v>
          </cell>
          <cell r="I4406" t="str">
            <v>NI</v>
          </cell>
          <cell r="J4406">
            <v>0</v>
          </cell>
          <cell r="K4406" t="str">
            <v>Invalid Account</v>
          </cell>
          <cell r="L4406" t="str">
            <v xml:space="preserve"> </v>
          </cell>
          <cell r="M4406" t="str">
            <v xml:space="preserve"> </v>
          </cell>
          <cell r="N4406">
            <v>0</v>
          </cell>
          <cell r="O4406" t="str">
            <v xml:space="preserve"> </v>
          </cell>
          <cell r="P4406">
            <v>0</v>
          </cell>
          <cell r="Q4406">
            <v>0</v>
          </cell>
          <cell r="R4406" t="str">
            <v xml:space="preserve"> </v>
          </cell>
          <cell r="S4406" t="str">
            <v xml:space="preserve"> </v>
          </cell>
        </row>
        <row r="4407">
          <cell r="B4407">
            <v>469020</v>
          </cell>
          <cell r="C4407" t="str">
            <v>MCD Waiver IGT Prior SFY</v>
          </cell>
          <cell r="D4407" t="str">
            <v>IGTPrior</v>
          </cell>
          <cell r="E4407">
            <v>367</v>
          </cell>
          <cell r="F4407" t="str">
            <v>I</v>
          </cell>
          <cell r="G4407" t="str">
            <v>R</v>
          </cell>
          <cell r="H4407" t="str">
            <v>N</v>
          </cell>
          <cell r="I4407" t="str">
            <v>NI</v>
          </cell>
          <cell r="J4407">
            <v>0</v>
          </cell>
          <cell r="K4407" t="str">
            <v>Invalid Account</v>
          </cell>
          <cell r="L4407" t="str">
            <v xml:space="preserve"> </v>
          </cell>
          <cell r="M4407" t="str">
            <v xml:space="preserve"> </v>
          </cell>
          <cell r="N4407">
            <v>0</v>
          </cell>
          <cell r="O4407" t="str">
            <v xml:space="preserve"> </v>
          </cell>
          <cell r="P4407">
            <v>0</v>
          </cell>
          <cell r="Q4407">
            <v>0</v>
          </cell>
          <cell r="R4407" t="str">
            <v xml:space="preserve"> </v>
          </cell>
          <cell r="S4407" t="str">
            <v xml:space="preserve"> </v>
          </cell>
        </row>
        <row r="4408">
          <cell r="B4408">
            <v>469021</v>
          </cell>
          <cell r="C4408" t="str">
            <v>MCD Waiver Fed Match Prior SFY</v>
          </cell>
          <cell r="D4408" t="str">
            <v>FedPrior</v>
          </cell>
          <cell r="E4408">
            <v>367</v>
          </cell>
          <cell r="F4408" t="str">
            <v>I</v>
          </cell>
          <cell r="G4408" t="str">
            <v>R</v>
          </cell>
          <cell r="H4408" t="str">
            <v>N</v>
          </cell>
          <cell r="I4408" t="str">
            <v>NI</v>
          </cell>
          <cell r="J4408">
            <v>0</v>
          </cell>
          <cell r="K4408" t="str">
            <v>Invalid Account</v>
          </cell>
          <cell r="L4408" t="str">
            <v xml:space="preserve"> </v>
          </cell>
          <cell r="M4408" t="str">
            <v xml:space="preserve"> </v>
          </cell>
          <cell r="N4408">
            <v>0</v>
          </cell>
          <cell r="O4408" t="str">
            <v xml:space="preserve"> </v>
          </cell>
          <cell r="P4408">
            <v>0</v>
          </cell>
          <cell r="Q4408">
            <v>0</v>
          </cell>
          <cell r="R4408" t="str">
            <v xml:space="preserve"> </v>
          </cell>
          <cell r="S4408" t="str">
            <v xml:space="preserve"> </v>
          </cell>
        </row>
        <row r="4409">
          <cell r="B4409">
            <v>469022</v>
          </cell>
          <cell r="C4409" t="str">
            <v>MCD Waiver IGT Curr SFY</v>
          </cell>
          <cell r="D4409" t="str">
            <v>IGTCurr</v>
          </cell>
          <cell r="E4409">
            <v>367</v>
          </cell>
          <cell r="F4409" t="str">
            <v>I</v>
          </cell>
          <cell r="G4409" t="str">
            <v>R</v>
          </cell>
          <cell r="H4409" t="str">
            <v>N</v>
          </cell>
          <cell r="I4409" t="str">
            <v>NI</v>
          </cell>
          <cell r="J4409">
            <v>0</v>
          </cell>
          <cell r="K4409" t="str">
            <v>Invalid Account</v>
          </cell>
          <cell r="L4409" t="str">
            <v xml:space="preserve"> </v>
          </cell>
          <cell r="M4409" t="str">
            <v xml:space="preserve"> </v>
          </cell>
          <cell r="N4409">
            <v>0</v>
          </cell>
          <cell r="O4409" t="str">
            <v xml:space="preserve"> </v>
          </cell>
          <cell r="P4409">
            <v>0</v>
          </cell>
          <cell r="Q4409">
            <v>0</v>
          </cell>
          <cell r="R4409" t="str">
            <v xml:space="preserve"> </v>
          </cell>
          <cell r="S4409" t="str">
            <v xml:space="preserve"> </v>
          </cell>
        </row>
        <row r="4410">
          <cell r="B4410">
            <v>469023</v>
          </cell>
          <cell r="C4410" t="str">
            <v>MCD Waiver Fed Match Cur SFY</v>
          </cell>
          <cell r="D4410" t="str">
            <v>FedCurr</v>
          </cell>
          <cell r="E4410">
            <v>367</v>
          </cell>
          <cell r="F4410" t="str">
            <v>I</v>
          </cell>
          <cell r="G4410" t="str">
            <v>R</v>
          </cell>
          <cell r="H4410" t="str">
            <v>N</v>
          </cell>
          <cell r="I4410" t="str">
            <v>NI</v>
          </cell>
          <cell r="J4410">
            <v>0</v>
          </cell>
          <cell r="K4410" t="str">
            <v>Invalid Account</v>
          </cell>
          <cell r="L4410" t="str">
            <v xml:space="preserve"> </v>
          </cell>
          <cell r="M4410" t="str">
            <v xml:space="preserve"> </v>
          </cell>
          <cell r="N4410">
            <v>0</v>
          </cell>
          <cell r="O4410" t="str">
            <v xml:space="preserve"> </v>
          </cell>
          <cell r="P4410">
            <v>0</v>
          </cell>
          <cell r="Q4410">
            <v>0</v>
          </cell>
          <cell r="R4410" t="str">
            <v xml:space="preserve"> </v>
          </cell>
          <cell r="S4410" t="str">
            <v xml:space="preserve"> </v>
          </cell>
        </row>
        <row r="4411">
          <cell r="B4411">
            <v>469024</v>
          </cell>
          <cell r="C4411" t="str">
            <v>MCD DSH Prior SFY</v>
          </cell>
          <cell r="D4411" t="str">
            <v>DSHPrior</v>
          </cell>
          <cell r="E4411">
            <v>367</v>
          </cell>
          <cell r="F4411" t="str">
            <v>I</v>
          </cell>
          <cell r="G4411" t="str">
            <v>R</v>
          </cell>
          <cell r="H4411" t="str">
            <v>N</v>
          </cell>
          <cell r="I4411" t="str">
            <v>NI</v>
          </cell>
          <cell r="J4411">
            <v>0</v>
          </cell>
          <cell r="K4411" t="str">
            <v>Invalid Account</v>
          </cell>
          <cell r="L4411" t="str">
            <v xml:space="preserve"> </v>
          </cell>
          <cell r="M4411" t="str">
            <v xml:space="preserve"> </v>
          </cell>
          <cell r="N4411">
            <v>0</v>
          </cell>
          <cell r="O4411" t="str">
            <v xml:space="preserve"> </v>
          </cell>
          <cell r="P4411">
            <v>0</v>
          </cell>
          <cell r="Q4411">
            <v>0</v>
          </cell>
          <cell r="R4411" t="str">
            <v xml:space="preserve"> </v>
          </cell>
          <cell r="S4411" t="str">
            <v xml:space="preserve"> </v>
          </cell>
        </row>
        <row r="4412">
          <cell r="B4412">
            <v>469025</v>
          </cell>
          <cell r="C4412" t="str">
            <v>MCD DSH Curr SFY</v>
          </cell>
          <cell r="D4412" t="str">
            <v>DSHCurr</v>
          </cell>
          <cell r="E4412">
            <v>367</v>
          </cell>
          <cell r="F4412" t="str">
            <v>I</v>
          </cell>
          <cell r="G4412" t="str">
            <v>R</v>
          </cell>
          <cell r="H4412" t="str">
            <v>N</v>
          </cell>
          <cell r="I4412" t="str">
            <v>NI</v>
          </cell>
          <cell r="J4412">
            <v>0</v>
          </cell>
          <cell r="K4412" t="str">
            <v>Invalid Account</v>
          </cell>
          <cell r="L4412" t="str">
            <v xml:space="preserve"> </v>
          </cell>
          <cell r="M4412" t="str">
            <v xml:space="preserve"> </v>
          </cell>
          <cell r="N4412">
            <v>0</v>
          </cell>
          <cell r="O4412" t="str">
            <v xml:space="preserve"> </v>
          </cell>
          <cell r="P4412">
            <v>0</v>
          </cell>
          <cell r="Q4412">
            <v>0</v>
          </cell>
          <cell r="R4412" t="str">
            <v xml:space="preserve"> </v>
          </cell>
          <cell r="S4412" t="str">
            <v xml:space="preserve"> </v>
          </cell>
        </row>
        <row r="4413">
          <cell r="B4413">
            <v>471000</v>
          </cell>
          <cell r="C4413" t="str">
            <v>IP Capitation Contrual Contra</v>
          </cell>
          <cell r="D4413" t="str">
            <v>IP Capitat</v>
          </cell>
          <cell r="E4413">
            <v>367</v>
          </cell>
          <cell r="F4413" t="str">
            <v>A</v>
          </cell>
          <cell r="G4413" t="str">
            <v>R</v>
          </cell>
          <cell r="H4413" t="str">
            <v>N</v>
          </cell>
          <cell r="I4413" t="str">
            <v>NI</v>
          </cell>
          <cell r="J4413">
            <v>0</v>
          </cell>
          <cell r="K4413">
            <v>0</v>
          </cell>
          <cell r="L4413" t="str">
            <v xml:space="preserve"> </v>
          </cell>
          <cell r="M4413" t="str">
            <v xml:space="preserve"> </v>
          </cell>
          <cell r="N4413">
            <v>0</v>
          </cell>
          <cell r="O4413" t="str">
            <v xml:space="preserve"> </v>
          </cell>
          <cell r="P4413">
            <v>0</v>
          </cell>
          <cell r="Q4413">
            <v>0</v>
          </cell>
          <cell r="R4413" t="str">
            <v xml:space="preserve"> </v>
          </cell>
          <cell r="S4413" t="str">
            <v xml:space="preserve"> </v>
          </cell>
        </row>
        <row r="4414">
          <cell r="B4414">
            <v>471005</v>
          </cell>
          <cell r="C4414" t="str">
            <v>OP Capitation Contrual Contra</v>
          </cell>
          <cell r="D4414" t="str">
            <v>OP Capitat</v>
          </cell>
          <cell r="E4414">
            <v>367</v>
          </cell>
          <cell r="F4414" t="str">
            <v>A</v>
          </cell>
          <cell r="G4414" t="str">
            <v>R</v>
          </cell>
          <cell r="H4414" t="str">
            <v>N</v>
          </cell>
          <cell r="I4414" t="str">
            <v>NI</v>
          </cell>
          <cell r="J4414">
            <v>0</v>
          </cell>
          <cell r="K4414">
            <v>0</v>
          </cell>
          <cell r="L4414" t="str">
            <v xml:space="preserve"> </v>
          </cell>
          <cell r="M4414" t="str">
            <v xml:space="preserve"> </v>
          </cell>
          <cell r="N4414">
            <v>0</v>
          </cell>
          <cell r="O4414" t="str">
            <v xml:space="preserve"> </v>
          </cell>
          <cell r="P4414">
            <v>0</v>
          </cell>
          <cell r="Q4414">
            <v>0</v>
          </cell>
          <cell r="R4414" t="str">
            <v xml:space="preserve"> </v>
          </cell>
          <cell r="S4414" t="str">
            <v xml:space="preserve"> </v>
          </cell>
        </row>
        <row r="4415">
          <cell r="B4415">
            <v>471010</v>
          </cell>
          <cell r="C4415" t="str">
            <v>Capitation Contractual Contra</v>
          </cell>
          <cell r="D4415" t="str">
            <v>Capitation</v>
          </cell>
          <cell r="E4415">
            <v>367</v>
          </cell>
          <cell r="F4415" t="str">
            <v>A</v>
          </cell>
          <cell r="G4415" t="str">
            <v>R</v>
          </cell>
          <cell r="H4415" t="str">
            <v>N</v>
          </cell>
          <cell r="I4415" t="str">
            <v>NI</v>
          </cell>
          <cell r="J4415">
            <v>0</v>
          </cell>
          <cell r="K4415">
            <v>0</v>
          </cell>
          <cell r="L4415" t="str">
            <v xml:space="preserve"> </v>
          </cell>
          <cell r="M4415" t="str">
            <v xml:space="preserve"> </v>
          </cell>
          <cell r="N4415">
            <v>0</v>
          </cell>
          <cell r="O4415" t="str">
            <v xml:space="preserve"> </v>
          </cell>
          <cell r="P4415">
            <v>0</v>
          </cell>
          <cell r="Q4415">
            <v>0</v>
          </cell>
          <cell r="R4415" t="str">
            <v xml:space="preserve"> </v>
          </cell>
          <cell r="S4415" t="str">
            <v xml:space="preserve"> </v>
          </cell>
        </row>
        <row r="4416">
          <cell r="B4416">
            <v>500000</v>
          </cell>
          <cell r="C4416" t="str">
            <v>Foundation Donationc Transfer</v>
          </cell>
          <cell r="D4416" t="str">
            <v>Foundation</v>
          </cell>
          <cell r="E4416">
            <v>367</v>
          </cell>
          <cell r="F4416" t="str">
            <v>A</v>
          </cell>
          <cell r="G4416" t="str">
            <v>R</v>
          </cell>
          <cell r="H4416" t="str">
            <v>N</v>
          </cell>
          <cell r="I4416" t="str">
            <v>NI</v>
          </cell>
          <cell r="J4416">
            <v>0</v>
          </cell>
          <cell r="K4416">
            <v>0</v>
          </cell>
          <cell r="L4416" t="str">
            <v xml:space="preserve"> </v>
          </cell>
          <cell r="M4416" t="str">
            <v xml:space="preserve"> </v>
          </cell>
          <cell r="N4416">
            <v>0</v>
          </cell>
          <cell r="O4416" t="str">
            <v xml:space="preserve"> </v>
          </cell>
          <cell r="P4416">
            <v>0</v>
          </cell>
          <cell r="Q4416">
            <v>0</v>
          </cell>
          <cell r="R4416" t="str">
            <v xml:space="preserve"> </v>
          </cell>
          <cell r="S4416" t="str">
            <v xml:space="preserve"> </v>
          </cell>
        </row>
        <row r="4417">
          <cell r="B4417">
            <v>501000</v>
          </cell>
          <cell r="C4417" t="str">
            <v>DME Sales</v>
          </cell>
          <cell r="D4417" t="str">
            <v>DME Sales</v>
          </cell>
          <cell r="E4417">
            <v>367</v>
          </cell>
          <cell r="F4417" t="str">
            <v>A</v>
          </cell>
          <cell r="G4417" t="str">
            <v>R</v>
          </cell>
          <cell r="H4417" t="str">
            <v>N</v>
          </cell>
          <cell r="I4417" t="str">
            <v>NI</v>
          </cell>
          <cell r="J4417">
            <v>0</v>
          </cell>
          <cell r="K4417">
            <v>0</v>
          </cell>
          <cell r="L4417" t="str">
            <v xml:space="preserve"> </v>
          </cell>
          <cell r="M4417" t="str">
            <v xml:space="preserve"> </v>
          </cell>
          <cell r="N4417">
            <v>0</v>
          </cell>
          <cell r="O4417" t="str">
            <v xml:space="preserve"> </v>
          </cell>
          <cell r="P4417">
            <v>0</v>
          </cell>
          <cell r="Q4417">
            <v>0</v>
          </cell>
          <cell r="R4417" t="str">
            <v xml:space="preserve"> </v>
          </cell>
          <cell r="S4417" t="str">
            <v xml:space="preserve"> </v>
          </cell>
        </row>
        <row r="4418">
          <cell r="B4418">
            <v>501005</v>
          </cell>
          <cell r="C4418" t="str">
            <v>DME Rental Income</v>
          </cell>
          <cell r="D4418" t="str">
            <v>DME Rental</v>
          </cell>
          <cell r="E4418">
            <v>367</v>
          </cell>
          <cell r="F4418" t="str">
            <v>A</v>
          </cell>
          <cell r="G4418" t="str">
            <v>R</v>
          </cell>
          <cell r="H4418" t="str">
            <v>N</v>
          </cell>
          <cell r="I4418" t="str">
            <v>NI</v>
          </cell>
          <cell r="J4418">
            <v>0</v>
          </cell>
          <cell r="K4418">
            <v>0</v>
          </cell>
          <cell r="L4418" t="str">
            <v xml:space="preserve"> </v>
          </cell>
          <cell r="M4418" t="str">
            <v xml:space="preserve"> </v>
          </cell>
          <cell r="N4418">
            <v>0</v>
          </cell>
          <cell r="O4418" t="str">
            <v xml:space="preserve"> </v>
          </cell>
          <cell r="P4418">
            <v>0</v>
          </cell>
          <cell r="Q4418">
            <v>0</v>
          </cell>
          <cell r="R4418" t="str">
            <v xml:space="preserve"> </v>
          </cell>
          <cell r="S4418" t="str">
            <v xml:space="preserve"> </v>
          </cell>
        </row>
        <row r="4419">
          <cell r="B4419">
            <v>502000</v>
          </cell>
          <cell r="C4419" t="str">
            <v>OperatgRevtraCompanyWithHM</v>
          </cell>
          <cell r="D4419" t="str">
            <v>OperatgRev</v>
          </cell>
          <cell r="E4419">
            <v>367</v>
          </cell>
          <cell r="F4419" t="str">
            <v>A</v>
          </cell>
          <cell r="G4419" t="str">
            <v>R</v>
          </cell>
          <cell r="H4419" t="str">
            <v>N</v>
          </cell>
          <cell r="I4419" t="str">
            <v>NI</v>
          </cell>
          <cell r="J4419">
            <v>0</v>
          </cell>
          <cell r="K4419">
            <v>0</v>
          </cell>
          <cell r="L4419" t="str">
            <v xml:space="preserve"> </v>
          </cell>
          <cell r="M4419" t="str">
            <v xml:space="preserve"> </v>
          </cell>
          <cell r="N4419">
            <v>0</v>
          </cell>
          <cell r="O4419" t="str">
            <v xml:space="preserve"> </v>
          </cell>
          <cell r="P4419">
            <v>0</v>
          </cell>
          <cell r="Q4419">
            <v>0</v>
          </cell>
          <cell r="R4419" t="str">
            <v xml:space="preserve"> </v>
          </cell>
          <cell r="S4419" t="str">
            <v xml:space="preserve"> </v>
          </cell>
        </row>
        <row r="4420">
          <cell r="B4420">
            <v>502005</v>
          </cell>
          <cell r="C4420" t="str">
            <v>OperatgRevterCompBetweenHMs</v>
          </cell>
          <cell r="D4420" t="str">
            <v>OperatgRev</v>
          </cell>
          <cell r="E4420">
            <v>367</v>
          </cell>
          <cell r="F4420" t="str">
            <v>A</v>
          </cell>
          <cell r="G4420" t="str">
            <v>R</v>
          </cell>
          <cell r="H4420" t="str">
            <v>N</v>
          </cell>
          <cell r="I4420" t="str">
            <v>NI</v>
          </cell>
          <cell r="J4420">
            <v>0</v>
          </cell>
          <cell r="K4420">
            <v>0</v>
          </cell>
          <cell r="L4420" t="str">
            <v xml:space="preserve"> </v>
          </cell>
          <cell r="M4420" t="str">
            <v xml:space="preserve"> </v>
          </cell>
          <cell r="N4420">
            <v>0</v>
          </cell>
          <cell r="O4420" t="str">
            <v xml:space="preserve"> </v>
          </cell>
          <cell r="P4420">
            <v>0</v>
          </cell>
          <cell r="Q4420">
            <v>0</v>
          </cell>
          <cell r="R4420" t="str">
            <v xml:space="preserve"> </v>
          </cell>
          <cell r="S4420" t="str">
            <v xml:space="preserve"> </v>
          </cell>
        </row>
        <row r="4421">
          <cell r="B4421">
            <v>503000</v>
          </cell>
          <cell r="C4421" t="str">
            <v>Auxiliary Gift Shop Income</v>
          </cell>
          <cell r="D4421" t="str">
            <v>Auxiliary</v>
          </cell>
          <cell r="E4421">
            <v>367</v>
          </cell>
          <cell r="F4421" t="str">
            <v>A</v>
          </cell>
          <cell r="G4421" t="str">
            <v>R</v>
          </cell>
          <cell r="H4421" t="str">
            <v>N</v>
          </cell>
          <cell r="I4421" t="str">
            <v>NI</v>
          </cell>
          <cell r="J4421">
            <v>0</v>
          </cell>
          <cell r="K4421">
            <v>0</v>
          </cell>
          <cell r="L4421" t="str">
            <v xml:space="preserve"> </v>
          </cell>
          <cell r="M4421" t="str">
            <v xml:space="preserve"> </v>
          </cell>
          <cell r="N4421">
            <v>0</v>
          </cell>
          <cell r="O4421" t="str">
            <v xml:space="preserve"> </v>
          </cell>
          <cell r="P4421">
            <v>0</v>
          </cell>
          <cell r="Q4421">
            <v>0</v>
          </cell>
          <cell r="R4421" t="str">
            <v xml:space="preserve"> </v>
          </cell>
          <cell r="S4421" t="str">
            <v xml:space="preserve"> </v>
          </cell>
        </row>
        <row r="4422">
          <cell r="B4422">
            <v>503001</v>
          </cell>
          <cell r="C4422" t="str">
            <v>Auxiliary GiftShop Inc Taxable</v>
          </cell>
          <cell r="D4422" t="str">
            <v>AuxGSIncTa</v>
          </cell>
          <cell r="E4422">
            <v>367</v>
          </cell>
          <cell r="F4422" t="str">
            <v>A</v>
          </cell>
          <cell r="G4422" t="str">
            <v>R</v>
          </cell>
          <cell r="H4422" t="str">
            <v>N</v>
          </cell>
          <cell r="I4422" t="str">
            <v>NI</v>
          </cell>
          <cell r="J4422">
            <v>0</v>
          </cell>
          <cell r="K4422">
            <v>0</v>
          </cell>
          <cell r="L4422" t="str">
            <v xml:space="preserve"> </v>
          </cell>
          <cell r="M4422" t="str">
            <v xml:space="preserve"> </v>
          </cell>
          <cell r="N4422">
            <v>0</v>
          </cell>
          <cell r="O4422" t="str">
            <v xml:space="preserve"> </v>
          </cell>
          <cell r="P4422">
            <v>0</v>
          </cell>
          <cell r="Q4422">
            <v>0</v>
          </cell>
          <cell r="R4422" t="str">
            <v xml:space="preserve"> </v>
          </cell>
          <cell r="S4422" t="str">
            <v xml:space="preserve"> </v>
          </cell>
        </row>
        <row r="4423">
          <cell r="B4423">
            <v>506000</v>
          </cell>
          <cell r="C4423" t="str">
            <v>Cafeteria Revenue</v>
          </cell>
          <cell r="D4423" t="str">
            <v>Cafeteria</v>
          </cell>
          <cell r="E4423">
            <v>367</v>
          </cell>
          <cell r="F4423" t="str">
            <v>A</v>
          </cell>
          <cell r="G4423" t="str">
            <v>R</v>
          </cell>
          <cell r="H4423" t="str">
            <v>N</v>
          </cell>
          <cell r="I4423" t="str">
            <v>NI</v>
          </cell>
          <cell r="J4423">
            <v>0</v>
          </cell>
          <cell r="K4423">
            <v>0</v>
          </cell>
          <cell r="L4423" t="str">
            <v xml:space="preserve"> </v>
          </cell>
          <cell r="M4423" t="str">
            <v xml:space="preserve"> </v>
          </cell>
          <cell r="N4423">
            <v>0</v>
          </cell>
          <cell r="O4423" t="str">
            <v xml:space="preserve"> </v>
          </cell>
          <cell r="P4423">
            <v>0</v>
          </cell>
          <cell r="Q4423">
            <v>0</v>
          </cell>
          <cell r="R4423" t="str">
            <v xml:space="preserve"> </v>
          </cell>
          <cell r="S4423" t="str">
            <v xml:space="preserve"> </v>
          </cell>
        </row>
        <row r="4424">
          <cell r="B4424">
            <v>506005</v>
          </cell>
          <cell r="C4424" t="str">
            <v>Catering Revenue</v>
          </cell>
          <cell r="D4424" t="str">
            <v>Catering R</v>
          </cell>
          <cell r="E4424">
            <v>367</v>
          </cell>
          <cell r="F4424" t="str">
            <v>A</v>
          </cell>
          <cell r="G4424" t="str">
            <v>R</v>
          </cell>
          <cell r="H4424" t="str">
            <v>N</v>
          </cell>
          <cell r="I4424" t="str">
            <v>NI</v>
          </cell>
          <cell r="J4424">
            <v>0</v>
          </cell>
          <cell r="K4424">
            <v>0</v>
          </cell>
          <cell r="L4424" t="str">
            <v xml:space="preserve"> </v>
          </cell>
          <cell r="M4424" t="str">
            <v xml:space="preserve"> </v>
          </cell>
          <cell r="N4424">
            <v>0</v>
          </cell>
          <cell r="O4424" t="str">
            <v xml:space="preserve"> </v>
          </cell>
          <cell r="P4424">
            <v>0</v>
          </cell>
          <cell r="Q4424">
            <v>0</v>
          </cell>
          <cell r="R4424" t="str">
            <v xml:space="preserve"> </v>
          </cell>
          <cell r="S4424" t="str">
            <v xml:space="preserve"> </v>
          </cell>
        </row>
        <row r="4425">
          <cell r="B4425">
            <v>506010</v>
          </cell>
          <cell r="C4425" t="str">
            <v>Meals on Wheels Revenue</v>
          </cell>
          <cell r="D4425" t="str">
            <v>Meals on W</v>
          </cell>
          <cell r="E4425">
            <v>367</v>
          </cell>
          <cell r="F4425" t="str">
            <v>A</v>
          </cell>
          <cell r="G4425" t="str">
            <v>R</v>
          </cell>
          <cell r="H4425" t="str">
            <v>N</v>
          </cell>
          <cell r="I4425" t="str">
            <v>NI</v>
          </cell>
          <cell r="J4425">
            <v>0</v>
          </cell>
          <cell r="K4425">
            <v>0</v>
          </cell>
          <cell r="L4425" t="str">
            <v xml:space="preserve"> </v>
          </cell>
          <cell r="M4425" t="str">
            <v xml:space="preserve"> </v>
          </cell>
          <cell r="N4425">
            <v>0</v>
          </cell>
          <cell r="O4425" t="str">
            <v xml:space="preserve"> </v>
          </cell>
          <cell r="P4425">
            <v>0</v>
          </cell>
          <cell r="Q4425">
            <v>0</v>
          </cell>
          <cell r="R4425" t="str">
            <v xml:space="preserve"> </v>
          </cell>
          <cell r="S4425" t="str">
            <v xml:space="preserve"> </v>
          </cell>
        </row>
        <row r="4426">
          <cell r="B4426">
            <v>506015</v>
          </cell>
          <cell r="C4426" t="str">
            <v>Vending Revenue</v>
          </cell>
          <cell r="D4426" t="str">
            <v>Vending Re</v>
          </cell>
          <cell r="E4426">
            <v>367</v>
          </cell>
          <cell r="F4426" t="str">
            <v>A</v>
          </cell>
          <cell r="G4426" t="str">
            <v>R</v>
          </cell>
          <cell r="H4426" t="str">
            <v>N</v>
          </cell>
          <cell r="I4426" t="str">
            <v>NI</v>
          </cell>
          <cell r="J4426">
            <v>0</v>
          </cell>
          <cell r="K4426">
            <v>0</v>
          </cell>
          <cell r="L4426" t="str">
            <v xml:space="preserve"> </v>
          </cell>
          <cell r="M4426" t="str">
            <v xml:space="preserve"> </v>
          </cell>
          <cell r="N4426">
            <v>0</v>
          </cell>
          <cell r="O4426" t="str">
            <v xml:space="preserve"> </v>
          </cell>
          <cell r="P4426">
            <v>0</v>
          </cell>
          <cell r="Q4426">
            <v>0</v>
          </cell>
          <cell r="R4426" t="str">
            <v xml:space="preserve"> </v>
          </cell>
          <cell r="S4426" t="str">
            <v xml:space="preserve"> </v>
          </cell>
        </row>
        <row r="4427">
          <cell r="B4427">
            <v>507000</v>
          </cell>
          <cell r="C4427" t="str">
            <v>CommunityEducationProgramRev</v>
          </cell>
          <cell r="D4427" t="str">
            <v>CommunityE</v>
          </cell>
          <cell r="E4427">
            <v>367</v>
          </cell>
          <cell r="F4427" t="str">
            <v>A</v>
          </cell>
          <cell r="G4427" t="str">
            <v>R</v>
          </cell>
          <cell r="H4427" t="str">
            <v>N</v>
          </cell>
          <cell r="I4427" t="str">
            <v>NI</v>
          </cell>
          <cell r="J4427">
            <v>0</v>
          </cell>
          <cell r="K4427">
            <v>0</v>
          </cell>
          <cell r="L4427" t="str">
            <v xml:space="preserve"> </v>
          </cell>
          <cell r="M4427" t="str">
            <v xml:space="preserve"> </v>
          </cell>
          <cell r="N4427">
            <v>0</v>
          </cell>
          <cell r="O4427" t="str">
            <v xml:space="preserve"> </v>
          </cell>
          <cell r="P4427">
            <v>0</v>
          </cell>
          <cell r="Q4427">
            <v>0</v>
          </cell>
          <cell r="R4427" t="str">
            <v xml:space="preserve"> </v>
          </cell>
          <cell r="S4427" t="str">
            <v xml:space="preserve"> </v>
          </cell>
        </row>
        <row r="4428">
          <cell r="B4428">
            <v>507001</v>
          </cell>
          <cell r="C4428" t="str">
            <v>Certification Program Revenue</v>
          </cell>
          <cell r="D4428" t="str">
            <v>Certificat</v>
          </cell>
          <cell r="E4428">
            <v>367</v>
          </cell>
          <cell r="F4428" t="str">
            <v>A</v>
          </cell>
          <cell r="G4428" t="str">
            <v>R</v>
          </cell>
          <cell r="H4428" t="str">
            <v>N</v>
          </cell>
          <cell r="I4428" t="str">
            <v>NI</v>
          </cell>
          <cell r="J4428">
            <v>0</v>
          </cell>
          <cell r="K4428">
            <v>0</v>
          </cell>
          <cell r="L4428" t="str">
            <v xml:space="preserve"> </v>
          </cell>
          <cell r="M4428" t="str">
            <v xml:space="preserve"> </v>
          </cell>
          <cell r="N4428">
            <v>0</v>
          </cell>
          <cell r="O4428" t="str">
            <v xml:space="preserve"> </v>
          </cell>
          <cell r="P4428">
            <v>0</v>
          </cell>
          <cell r="Q4428">
            <v>0</v>
          </cell>
          <cell r="R4428" t="str">
            <v xml:space="preserve"> </v>
          </cell>
          <cell r="S4428" t="str">
            <v xml:space="preserve"> </v>
          </cell>
        </row>
        <row r="4429">
          <cell r="B4429">
            <v>507005</v>
          </cell>
          <cell r="C4429" t="str">
            <v>Nursing Education Revenue</v>
          </cell>
          <cell r="D4429" t="str">
            <v>Nursing Ed</v>
          </cell>
          <cell r="E4429">
            <v>367</v>
          </cell>
          <cell r="F4429" t="str">
            <v>A</v>
          </cell>
          <cell r="G4429" t="str">
            <v>R</v>
          </cell>
          <cell r="H4429" t="str">
            <v>N</v>
          </cell>
          <cell r="I4429" t="str">
            <v>NI</v>
          </cell>
          <cell r="J4429">
            <v>0</v>
          </cell>
          <cell r="K4429">
            <v>0</v>
          </cell>
          <cell r="L4429" t="str">
            <v xml:space="preserve"> </v>
          </cell>
          <cell r="M4429" t="str">
            <v xml:space="preserve"> </v>
          </cell>
          <cell r="N4429">
            <v>0</v>
          </cell>
          <cell r="O4429" t="str">
            <v xml:space="preserve"> </v>
          </cell>
          <cell r="P4429">
            <v>0</v>
          </cell>
          <cell r="Q4429">
            <v>0</v>
          </cell>
          <cell r="R4429" t="str">
            <v xml:space="preserve"> </v>
          </cell>
          <cell r="S4429" t="str">
            <v xml:space="preserve"> </v>
          </cell>
        </row>
        <row r="4430">
          <cell r="B4430">
            <v>507006</v>
          </cell>
          <cell r="C4430" t="str">
            <v>Teaching Revenue</v>
          </cell>
          <cell r="D4430" t="str">
            <v>Teaching R</v>
          </cell>
          <cell r="E4430">
            <v>367</v>
          </cell>
          <cell r="F4430" t="str">
            <v>A</v>
          </cell>
          <cell r="G4430" t="str">
            <v>R</v>
          </cell>
          <cell r="H4430" t="str">
            <v>N</v>
          </cell>
          <cell r="I4430" t="str">
            <v>NI</v>
          </cell>
          <cell r="J4430">
            <v>0</v>
          </cell>
          <cell r="K4430">
            <v>0</v>
          </cell>
          <cell r="L4430" t="str">
            <v xml:space="preserve"> </v>
          </cell>
          <cell r="M4430" t="str">
            <v xml:space="preserve"> </v>
          </cell>
          <cell r="N4430">
            <v>0</v>
          </cell>
          <cell r="O4430" t="str">
            <v xml:space="preserve"> </v>
          </cell>
          <cell r="P4430">
            <v>0</v>
          </cell>
          <cell r="Q4430">
            <v>0</v>
          </cell>
          <cell r="R4430" t="str">
            <v xml:space="preserve"> </v>
          </cell>
          <cell r="S4430" t="str">
            <v xml:space="preserve"> </v>
          </cell>
        </row>
        <row r="4431">
          <cell r="B4431">
            <v>507007</v>
          </cell>
          <cell r="C4431" t="str">
            <v>Tuturing Revenue</v>
          </cell>
          <cell r="D4431" t="str">
            <v>Tuturing R</v>
          </cell>
          <cell r="E4431">
            <v>367</v>
          </cell>
          <cell r="F4431" t="str">
            <v>A</v>
          </cell>
          <cell r="G4431" t="str">
            <v>R</v>
          </cell>
          <cell r="H4431" t="str">
            <v>N</v>
          </cell>
          <cell r="I4431" t="str">
            <v>NI</v>
          </cell>
          <cell r="J4431">
            <v>0</v>
          </cell>
          <cell r="K4431">
            <v>0</v>
          </cell>
          <cell r="L4431" t="str">
            <v xml:space="preserve"> </v>
          </cell>
          <cell r="M4431" t="str">
            <v xml:space="preserve"> </v>
          </cell>
          <cell r="N4431">
            <v>0</v>
          </cell>
          <cell r="O4431" t="str">
            <v xml:space="preserve"> </v>
          </cell>
          <cell r="P4431">
            <v>0</v>
          </cell>
          <cell r="Q4431">
            <v>0</v>
          </cell>
          <cell r="R4431" t="str">
            <v xml:space="preserve"> </v>
          </cell>
          <cell r="S4431" t="str">
            <v xml:space="preserve"> </v>
          </cell>
        </row>
        <row r="4432">
          <cell r="B4432">
            <v>507010</v>
          </cell>
          <cell r="C4432" t="str">
            <v>SeminarsTuition Revenue</v>
          </cell>
          <cell r="D4432" t="str">
            <v>SeminarsTu</v>
          </cell>
          <cell r="E4432">
            <v>367</v>
          </cell>
          <cell r="F4432" t="str">
            <v>A</v>
          </cell>
          <cell r="G4432" t="str">
            <v>R</v>
          </cell>
          <cell r="H4432" t="str">
            <v>N</v>
          </cell>
          <cell r="I4432" t="str">
            <v>NI</v>
          </cell>
          <cell r="J4432">
            <v>0</v>
          </cell>
          <cell r="K4432">
            <v>0</v>
          </cell>
          <cell r="L4432" t="str">
            <v xml:space="preserve"> </v>
          </cell>
          <cell r="M4432" t="str">
            <v xml:space="preserve"> </v>
          </cell>
          <cell r="N4432">
            <v>0</v>
          </cell>
          <cell r="O4432" t="str">
            <v xml:space="preserve"> </v>
          </cell>
          <cell r="P4432">
            <v>0</v>
          </cell>
          <cell r="Q4432">
            <v>0</v>
          </cell>
          <cell r="R4432" t="str">
            <v xml:space="preserve"> </v>
          </cell>
          <cell r="S4432" t="str">
            <v xml:space="preserve"> </v>
          </cell>
        </row>
        <row r="4433">
          <cell r="B4433">
            <v>508000</v>
          </cell>
          <cell r="C4433" t="str">
            <v>Health and Med Insurance Rev</v>
          </cell>
          <cell r="D4433" t="str">
            <v>Health and</v>
          </cell>
          <cell r="E4433">
            <v>367</v>
          </cell>
          <cell r="F4433" t="str">
            <v>A</v>
          </cell>
          <cell r="G4433" t="str">
            <v>R</v>
          </cell>
          <cell r="H4433" t="str">
            <v>N</v>
          </cell>
          <cell r="I4433" t="str">
            <v>NI</v>
          </cell>
          <cell r="J4433">
            <v>0</v>
          </cell>
          <cell r="K4433">
            <v>0</v>
          </cell>
          <cell r="L4433" t="str">
            <v xml:space="preserve"> </v>
          </cell>
          <cell r="M4433" t="str">
            <v xml:space="preserve"> </v>
          </cell>
          <cell r="N4433">
            <v>0</v>
          </cell>
          <cell r="O4433" t="str">
            <v xml:space="preserve"> </v>
          </cell>
          <cell r="P4433">
            <v>0</v>
          </cell>
          <cell r="Q4433">
            <v>0</v>
          </cell>
          <cell r="R4433" t="str">
            <v xml:space="preserve"> </v>
          </cell>
          <cell r="S4433" t="str">
            <v xml:space="preserve"> </v>
          </cell>
        </row>
        <row r="4434">
          <cell r="B4434">
            <v>508015</v>
          </cell>
          <cell r="C4434" t="str">
            <v>STAR Premium</v>
          </cell>
          <cell r="D4434" t="str">
            <v>STARPrem</v>
          </cell>
          <cell r="E4434">
            <v>367</v>
          </cell>
          <cell r="F4434" t="str">
            <v>A</v>
          </cell>
          <cell r="G4434" t="str">
            <v>R</v>
          </cell>
          <cell r="H4434" t="str">
            <v>N</v>
          </cell>
          <cell r="I4434" t="str">
            <v>NI</v>
          </cell>
          <cell r="J4434">
            <v>0</v>
          </cell>
          <cell r="K4434">
            <v>0</v>
          </cell>
          <cell r="L4434">
            <v>0</v>
          </cell>
          <cell r="M4434">
            <v>0</v>
          </cell>
          <cell r="N4434">
            <v>0</v>
          </cell>
          <cell r="O4434">
            <v>0</v>
          </cell>
          <cell r="P4434">
            <v>0</v>
          </cell>
          <cell r="Q4434">
            <v>0</v>
          </cell>
          <cell r="R4434">
            <v>0</v>
          </cell>
          <cell r="S4434">
            <v>0</v>
          </cell>
        </row>
        <row r="4435">
          <cell r="B4435">
            <v>508020</v>
          </cell>
          <cell r="C4435" t="str">
            <v>TPA Revenue</v>
          </cell>
          <cell r="D4435" t="str">
            <v>TPARev</v>
          </cell>
          <cell r="E4435">
            <v>367</v>
          </cell>
          <cell r="F4435" t="str">
            <v>A</v>
          </cell>
          <cell r="G4435" t="str">
            <v>R</v>
          </cell>
          <cell r="H4435" t="str">
            <v>N</v>
          </cell>
          <cell r="I4435" t="str">
            <v>NI</v>
          </cell>
          <cell r="J4435">
            <v>0</v>
          </cell>
          <cell r="K4435">
            <v>0</v>
          </cell>
          <cell r="L4435">
            <v>0</v>
          </cell>
          <cell r="M4435">
            <v>0</v>
          </cell>
          <cell r="N4435">
            <v>0</v>
          </cell>
          <cell r="O4435">
            <v>0</v>
          </cell>
          <cell r="P4435">
            <v>0</v>
          </cell>
          <cell r="Q4435">
            <v>0</v>
          </cell>
          <cell r="R4435">
            <v>0</v>
          </cell>
          <cell r="S4435">
            <v>0</v>
          </cell>
        </row>
        <row r="4436">
          <cell r="B4436">
            <v>509000</v>
          </cell>
          <cell r="C4436" t="str">
            <v>Lab Services Revenue</v>
          </cell>
          <cell r="D4436" t="str">
            <v>Lab Servic</v>
          </cell>
          <cell r="E4436">
            <v>367</v>
          </cell>
          <cell r="F4436" t="str">
            <v>A</v>
          </cell>
          <cell r="G4436" t="str">
            <v>R</v>
          </cell>
          <cell r="H4436" t="str">
            <v>N</v>
          </cell>
          <cell r="I4436" t="str">
            <v>NI</v>
          </cell>
          <cell r="J4436">
            <v>0</v>
          </cell>
          <cell r="K4436">
            <v>0</v>
          </cell>
          <cell r="L4436" t="str">
            <v xml:space="preserve"> </v>
          </cell>
          <cell r="M4436" t="str">
            <v xml:space="preserve"> </v>
          </cell>
          <cell r="N4436">
            <v>0</v>
          </cell>
          <cell r="O4436" t="str">
            <v xml:space="preserve"> </v>
          </cell>
          <cell r="P4436">
            <v>0</v>
          </cell>
          <cell r="Q4436">
            <v>0</v>
          </cell>
          <cell r="R4436" t="str">
            <v xml:space="preserve"> </v>
          </cell>
          <cell r="S4436" t="str">
            <v xml:space="preserve"> </v>
          </cell>
        </row>
        <row r="4437">
          <cell r="B4437">
            <v>509005</v>
          </cell>
          <cell r="C4437" t="str">
            <v>Lab Services Rev Allowance</v>
          </cell>
          <cell r="D4437" t="str">
            <v>LabAllow</v>
          </cell>
          <cell r="E4437">
            <v>367</v>
          </cell>
          <cell r="F4437" t="str">
            <v>A</v>
          </cell>
          <cell r="G4437" t="str">
            <v>R</v>
          </cell>
          <cell r="H4437" t="str">
            <v>N</v>
          </cell>
          <cell r="I4437" t="str">
            <v>NI</v>
          </cell>
          <cell r="J4437">
            <v>0</v>
          </cell>
          <cell r="K4437">
            <v>0</v>
          </cell>
          <cell r="L4437" t="str">
            <v xml:space="preserve"> </v>
          </cell>
          <cell r="M4437" t="str">
            <v xml:space="preserve"> </v>
          </cell>
          <cell r="N4437">
            <v>0</v>
          </cell>
          <cell r="O4437" t="str">
            <v xml:space="preserve"> </v>
          </cell>
          <cell r="P4437">
            <v>0</v>
          </cell>
          <cell r="Q4437">
            <v>0</v>
          </cell>
          <cell r="R4437" t="str">
            <v xml:space="preserve"> </v>
          </cell>
          <cell r="S4437" t="str">
            <v xml:space="preserve"> </v>
          </cell>
        </row>
        <row r="4438">
          <cell r="B4438">
            <v>509006</v>
          </cell>
          <cell r="C4438" t="str">
            <v>Lab Rev IC Co</v>
          </cell>
          <cell r="D4438" t="str">
            <v>LabRevICCo</v>
          </cell>
          <cell r="E4438">
            <v>367</v>
          </cell>
          <cell r="F4438" t="str">
            <v>A</v>
          </cell>
          <cell r="G4438" t="str">
            <v>R</v>
          </cell>
          <cell r="H4438" t="str">
            <v>N</v>
          </cell>
          <cell r="I4438" t="str">
            <v>NI</v>
          </cell>
          <cell r="J4438">
            <v>0</v>
          </cell>
          <cell r="K4438">
            <v>0</v>
          </cell>
          <cell r="L4438">
            <v>0</v>
          </cell>
          <cell r="M4438">
            <v>0</v>
          </cell>
          <cell r="N4438">
            <v>0</v>
          </cell>
          <cell r="O4438">
            <v>0</v>
          </cell>
          <cell r="P4438">
            <v>0</v>
          </cell>
          <cell r="Q4438">
            <v>0</v>
          </cell>
          <cell r="R4438">
            <v>0</v>
          </cell>
          <cell r="S4438">
            <v>0</v>
          </cell>
        </row>
        <row r="4439">
          <cell r="B4439">
            <v>510000</v>
          </cell>
          <cell r="C4439" t="str">
            <v>Building Rental Income</v>
          </cell>
          <cell r="D4439" t="str">
            <v>Building R</v>
          </cell>
          <cell r="E4439">
            <v>367</v>
          </cell>
          <cell r="F4439" t="str">
            <v>A</v>
          </cell>
          <cell r="G4439" t="str">
            <v>R</v>
          </cell>
          <cell r="H4439" t="str">
            <v>N</v>
          </cell>
          <cell r="I4439" t="str">
            <v>NI</v>
          </cell>
          <cell r="J4439">
            <v>0</v>
          </cell>
          <cell r="K4439">
            <v>0</v>
          </cell>
          <cell r="L4439" t="str">
            <v xml:space="preserve"> </v>
          </cell>
          <cell r="M4439" t="str">
            <v xml:space="preserve"> </v>
          </cell>
          <cell r="N4439">
            <v>0</v>
          </cell>
          <cell r="O4439" t="str">
            <v xml:space="preserve"> </v>
          </cell>
          <cell r="P4439">
            <v>0</v>
          </cell>
          <cell r="Q4439">
            <v>0</v>
          </cell>
          <cell r="R4439" t="str">
            <v xml:space="preserve"> </v>
          </cell>
          <cell r="S4439" t="str">
            <v xml:space="preserve"> </v>
          </cell>
        </row>
        <row r="4440">
          <cell r="B4440">
            <v>510005</v>
          </cell>
          <cell r="C4440" t="str">
            <v>GroundLand Lease Income</v>
          </cell>
          <cell r="D4440" t="str">
            <v>GroundLand</v>
          </cell>
          <cell r="E4440">
            <v>367</v>
          </cell>
          <cell r="F4440" t="str">
            <v>A</v>
          </cell>
          <cell r="G4440" t="str">
            <v>R</v>
          </cell>
          <cell r="H4440" t="str">
            <v>N</v>
          </cell>
          <cell r="I4440" t="str">
            <v>NI</v>
          </cell>
          <cell r="J4440">
            <v>0</v>
          </cell>
          <cell r="K4440">
            <v>0</v>
          </cell>
          <cell r="L4440" t="str">
            <v xml:space="preserve"> </v>
          </cell>
          <cell r="M4440" t="str">
            <v xml:space="preserve"> </v>
          </cell>
          <cell r="N4440">
            <v>0</v>
          </cell>
          <cell r="O4440" t="str">
            <v xml:space="preserve"> </v>
          </cell>
          <cell r="P4440">
            <v>0</v>
          </cell>
          <cell r="Q4440">
            <v>0</v>
          </cell>
          <cell r="R4440" t="str">
            <v xml:space="preserve"> </v>
          </cell>
          <cell r="S4440" t="str">
            <v xml:space="preserve"> </v>
          </cell>
        </row>
        <row r="4441">
          <cell r="B4441">
            <v>511000</v>
          </cell>
          <cell r="C4441" t="str">
            <v>Pharmacy Services Rev Employee</v>
          </cell>
          <cell r="D4441" t="str">
            <v>Pharmacy S</v>
          </cell>
          <cell r="E4441">
            <v>367</v>
          </cell>
          <cell r="F4441" t="str">
            <v>A</v>
          </cell>
          <cell r="G4441" t="str">
            <v>R</v>
          </cell>
          <cell r="H4441" t="str">
            <v>N</v>
          </cell>
          <cell r="I4441" t="str">
            <v>NI</v>
          </cell>
          <cell r="J4441">
            <v>0</v>
          </cell>
          <cell r="K4441">
            <v>0</v>
          </cell>
          <cell r="L4441" t="str">
            <v xml:space="preserve"> </v>
          </cell>
          <cell r="M4441" t="str">
            <v xml:space="preserve"> </v>
          </cell>
          <cell r="N4441">
            <v>0</v>
          </cell>
          <cell r="O4441" t="str">
            <v xml:space="preserve"> </v>
          </cell>
          <cell r="P4441">
            <v>0</v>
          </cell>
          <cell r="Q4441">
            <v>0</v>
          </cell>
          <cell r="R4441" t="str">
            <v xml:space="preserve"> </v>
          </cell>
          <cell r="S4441" t="str">
            <v xml:space="preserve"> </v>
          </cell>
        </row>
        <row r="4442">
          <cell r="B4442">
            <v>511005</v>
          </cell>
          <cell r="C4442" t="str">
            <v>Pharmacy Srvcs Rev NonEmployee</v>
          </cell>
          <cell r="D4442" t="str">
            <v>Pharmacy S</v>
          </cell>
          <cell r="E4442">
            <v>367</v>
          </cell>
          <cell r="F4442" t="str">
            <v>A</v>
          </cell>
          <cell r="G4442" t="str">
            <v>R</v>
          </cell>
          <cell r="H4442" t="str">
            <v>N</v>
          </cell>
          <cell r="I4442" t="str">
            <v>NI</v>
          </cell>
          <cell r="J4442">
            <v>0</v>
          </cell>
          <cell r="K4442">
            <v>0</v>
          </cell>
          <cell r="L4442" t="str">
            <v xml:space="preserve"> </v>
          </cell>
          <cell r="M4442" t="str">
            <v xml:space="preserve"> </v>
          </cell>
          <cell r="N4442">
            <v>0</v>
          </cell>
          <cell r="O4442" t="str">
            <v xml:space="preserve"> </v>
          </cell>
          <cell r="P4442">
            <v>0</v>
          </cell>
          <cell r="Q4442">
            <v>0</v>
          </cell>
          <cell r="R4442" t="str">
            <v xml:space="preserve"> </v>
          </cell>
          <cell r="S4442" t="str">
            <v xml:space="preserve"> </v>
          </cell>
        </row>
        <row r="4443">
          <cell r="B4443">
            <v>511010</v>
          </cell>
          <cell r="C4443" t="str">
            <v>Pharmacy Services Revenue</v>
          </cell>
          <cell r="D4443" t="str">
            <v>Pharmacy S</v>
          </cell>
          <cell r="E4443">
            <v>367</v>
          </cell>
          <cell r="F4443" t="str">
            <v>A</v>
          </cell>
          <cell r="G4443" t="str">
            <v>R</v>
          </cell>
          <cell r="H4443" t="str">
            <v>N</v>
          </cell>
          <cell r="I4443" t="str">
            <v>NI</v>
          </cell>
          <cell r="J4443">
            <v>0</v>
          </cell>
          <cell r="K4443">
            <v>0</v>
          </cell>
          <cell r="L4443" t="str">
            <v xml:space="preserve"> </v>
          </cell>
          <cell r="M4443" t="str">
            <v xml:space="preserve"> </v>
          </cell>
          <cell r="N4443">
            <v>0</v>
          </cell>
          <cell r="O4443" t="str">
            <v xml:space="preserve"> </v>
          </cell>
          <cell r="P4443">
            <v>0</v>
          </cell>
          <cell r="Q4443">
            <v>0</v>
          </cell>
          <cell r="R4443" t="str">
            <v xml:space="preserve"> </v>
          </cell>
          <cell r="S4443" t="str">
            <v xml:space="preserve"> </v>
          </cell>
        </row>
        <row r="4444">
          <cell r="B4444">
            <v>511011</v>
          </cell>
          <cell r="C4444" t="str">
            <v>Pharmacy Rev IC Co</v>
          </cell>
          <cell r="D4444" t="str">
            <v>PhrmRvICCo</v>
          </cell>
          <cell r="E4444">
            <v>367</v>
          </cell>
          <cell r="F4444" t="str">
            <v>A</v>
          </cell>
          <cell r="G4444" t="str">
            <v>R</v>
          </cell>
          <cell r="H4444" t="str">
            <v>N</v>
          </cell>
          <cell r="I4444" t="str">
            <v>NI</v>
          </cell>
          <cell r="J4444">
            <v>0</v>
          </cell>
          <cell r="K4444">
            <v>0</v>
          </cell>
          <cell r="L4444">
            <v>0</v>
          </cell>
          <cell r="M4444">
            <v>0</v>
          </cell>
          <cell r="N4444">
            <v>0</v>
          </cell>
          <cell r="O4444">
            <v>0</v>
          </cell>
          <cell r="P4444">
            <v>0</v>
          </cell>
          <cell r="Q4444">
            <v>0</v>
          </cell>
          <cell r="R4444">
            <v>0</v>
          </cell>
          <cell r="S4444">
            <v>0</v>
          </cell>
        </row>
        <row r="4445">
          <cell r="B4445">
            <v>511020</v>
          </cell>
          <cell r="C4445" t="str">
            <v>PharmSvcesRevTaxable</v>
          </cell>
          <cell r="D4445" t="str">
            <v>Pharm Tax</v>
          </cell>
          <cell r="E4445">
            <v>367</v>
          </cell>
          <cell r="F4445" t="str">
            <v>A</v>
          </cell>
          <cell r="G4445" t="str">
            <v>R</v>
          </cell>
          <cell r="H4445" t="str">
            <v>N</v>
          </cell>
          <cell r="I4445" t="str">
            <v>NI</v>
          </cell>
          <cell r="J4445">
            <v>0</v>
          </cell>
          <cell r="K4445">
            <v>0</v>
          </cell>
          <cell r="L4445">
            <v>0</v>
          </cell>
          <cell r="M4445">
            <v>0</v>
          </cell>
          <cell r="N4445">
            <v>0</v>
          </cell>
          <cell r="O4445">
            <v>0</v>
          </cell>
          <cell r="P4445">
            <v>0</v>
          </cell>
          <cell r="Q4445">
            <v>0</v>
          </cell>
          <cell r="R4445">
            <v>0</v>
          </cell>
          <cell r="S4445">
            <v>0</v>
          </cell>
        </row>
        <row r="4446">
          <cell r="B4446">
            <v>512000</v>
          </cell>
          <cell r="C4446" t="str">
            <v>Billing Arrangement Revenues</v>
          </cell>
          <cell r="D4446" t="str">
            <v>Billing Ar</v>
          </cell>
          <cell r="E4446">
            <v>367</v>
          </cell>
          <cell r="F4446" t="str">
            <v>A</v>
          </cell>
          <cell r="G4446" t="str">
            <v>R</v>
          </cell>
          <cell r="H4446" t="str">
            <v>N</v>
          </cell>
          <cell r="I4446" t="str">
            <v>NI</v>
          </cell>
          <cell r="J4446">
            <v>0</v>
          </cell>
          <cell r="K4446">
            <v>0</v>
          </cell>
          <cell r="L4446" t="str">
            <v xml:space="preserve"> </v>
          </cell>
          <cell r="M4446" t="str">
            <v xml:space="preserve"> </v>
          </cell>
          <cell r="N4446">
            <v>0</v>
          </cell>
          <cell r="O4446" t="str">
            <v xml:space="preserve"> </v>
          </cell>
          <cell r="P4446">
            <v>0</v>
          </cell>
          <cell r="Q4446">
            <v>0</v>
          </cell>
          <cell r="R4446" t="str">
            <v xml:space="preserve"> </v>
          </cell>
          <cell r="S4446" t="str">
            <v xml:space="preserve"> </v>
          </cell>
        </row>
        <row r="4447">
          <cell r="B4447">
            <v>513000</v>
          </cell>
          <cell r="C4447" t="str">
            <v>HotelConference Revenues</v>
          </cell>
          <cell r="D4447" t="str">
            <v>HotelConfe</v>
          </cell>
          <cell r="E4447">
            <v>367</v>
          </cell>
          <cell r="F4447" t="str">
            <v>A</v>
          </cell>
          <cell r="G4447" t="str">
            <v>R</v>
          </cell>
          <cell r="H4447" t="str">
            <v>N</v>
          </cell>
          <cell r="I4447" t="str">
            <v>NI</v>
          </cell>
          <cell r="J4447">
            <v>0</v>
          </cell>
          <cell r="K4447">
            <v>0</v>
          </cell>
          <cell r="L4447" t="str">
            <v xml:space="preserve"> </v>
          </cell>
          <cell r="M4447" t="str">
            <v xml:space="preserve"> </v>
          </cell>
          <cell r="N4447">
            <v>0</v>
          </cell>
          <cell r="O4447" t="str">
            <v xml:space="preserve"> </v>
          </cell>
          <cell r="P4447">
            <v>0</v>
          </cell>
          <cell r="Q4447">
            <v>0</v>
          </cell>
          <cell r="R4447" t="str">
            <v xml:space="preserve"> </v>
          </cell>
          <cell r="S4447" t="str">
            <v xml:space="preserve"> </v>
          </cell>
        </row>
        <row r="4448">
          <cell r="B4448">
            <v>514000</v>
          </cell>
          <cell r="C4448" t="str">
            <v>Unrestricted Donations Revenue</v>
          </cell>
          <cell r="D4448" t="str">
            <v>Unrestrict</v>
          </cell>
          <cell r="E4448">
            <v>367</v>
          </cell>
          <cell r="F4448" t="str">
            <v>A</v>
          </cell>
          <cell r="G4448" t="str">
            <v>R</v>
          </cell>
          <cell r="H4448" t="str">
            <v>N</v>
          </cell>
          <cell r="I4448" t="str">
            <v>NI</v>
          </cell>
          <cell r="J4448">
            <v>0</v>
          </cell>
          <cell r="K4448">
            <v>0</v>
          </cell>
          <cell r="L4448" t="str">
            <v xml:space="preserve"> </v>
          </cell>
          <cell r="M4448" t="str">
            <v xml:space="preserve"> </v>
          </cell>
          <cell r="N4448">
            <v>0</v>
          </cell>
          <cell r="O4448" t="str">
            <v xml:space="preserve"> </v>
          </cell>
          <cell r="P4448">
            <v>0</v>
          </cell>
          <cell r="Q4448">
            <v>0</v>
          </cell>
          <cell r="R4448" t="str">
            <v xml:space="preserve"> </v>
          </cell>
          <cell r="S4448" t="str">
            <v xml:space="preserve"> </v>
          </cell>
        </row>
        <row r="4449">
          <cell r="B4449">
            <v>514005</v>
          </cell>
          <cell r="C4449" t="str">
            <v>Unrestrctd Dntns Gifts in Kind</v>
          </cell>
          <cell r="D4449" t="str">
            <v>URDonGift</v>
          </cell>
          <cell r="E4449">
            <v>40625</v>
          </cell>
          <cell r="F4449" t="str">
            <v>A</v>
          </cell>
          <cell r="G4449" t="str">
            <v>R</v>
          </cell>
          <cell r="H4449" t="str">
            <v>N</v>
          </cell>
          <cell r="I4449" t="str">
            <v>NI</v>
          </cell>
          <cell r="J4449">
            <v>0</v>
          </cell>
          <cell r="K4449">
            <v>0</v>
          </cell>
          <cell r="L4449" t="str">
            <v xml:space="preserve"> </v>
          </cell>
          <cell r="M4449" t="str">
            <v xml:space="preserve"> </v>
          </cell>
          <cell r="N4449">
            <v>0</v>
          </cell>
          <cell r="O4449" t="str">
            <v xml:space="preserve"> </v>
          </cell>
          <cell r="P4449">
            <v>0</v>
          </cell>
          <cell r="Q4449">
            <v>0</v>
          </cell>
          <cell r="R4449" t="str">
            <v xml:space="preserve"> </v>
          </cell>
          <cell r="S4449" t="str">
            <v xml:space="preserve"> </v>
          </cell>
        </row>
        <row r="4450">
          <cell r="B4450">
            <v>514005</v>
          </cell>
          <cell r="C4450" t="str">
            <v>unrest Donations Gifts in Kind</v>
          </cell>
          <cell r="D4450" t="str">
            <v>unrest Don</v>
          </cell>
          <cell r="E4450">
            <v>367</v>
          </cell>
          <cell r="F4450" t="str">
            <v>A</v>
          </cell>
          <cell r="G4450" t="str">
            <v>R</v>
          </cell>
          <cell r="H4450" t="str">
            <v>N</v>
          </cell>
          <cell r="I4450" t="str">
            <v>NI</v>
          </cell>
          <cell r="J4450">
            <v>0</v>
          </cell>
          <cell r="K4450">
            <v>0</v>
          </cell>
          <cell r="L4450" t="str">
            <v xml:space="preserve"> </v>
          </cell>
          <cell r="M4450" t="str">
            <v xml:space="preserve"> </v>
          </cell>
          <cell r="N4450">
            <v>0</v>
          </cell>
          <cell r="O4450" t="str">
            <v xml:space="preserve"> </v>
          </cell>
          <cell r="P4450">
            <v>0</v>
          </cell>
          <cell r="Q4450">
            <v>0</v>
          </cell>
          <cell r="R4450" t="str">
            <v xml:space="preserve"> </v>
          </cell>
          <cell r="S4450" t="str">
            <v xml:space="preserve"> </v>
          </cell>
        </row>
        <row r="4451">
          <cell r="B4451">
            <v>514006</v>
          </cell>
          <cell r="C4451" t="str">
            <v>Unrestrctd DonRev IC Co</v>
          </cell>
          <cell r="D4451" t="str">
            <v>DonRevICCo</v>
          </cell>
          <cell r="E4451">
            <v>367</v>
          </cell>
          <cell r="F4451" t="str">
            <v>A</v>
          </cell>
          <cell r="G4451" t="str">
            <v>R</v>
          </cell>
          <cell r="H4451" t="str">
            <v>N</v>
          </cell>
          <cell r="I4451" t="str">
            <v>NI</v>
          </cell>
          <cell r="J4451">
            <v>0</v>
          </cell>
          <cell r="K4451">
            <v>0</v>
          </cell>
          <cell r="L4451">
            <v>0</v>
          </cell>
          <cell r="M4451">
            <v>0</v>
          </cell>
          <cell r="N4451">
            <v>0</v>
          </cell>
          <cell r="O4451">
            <v>0</v>
          </cell>
          <cell r="P4451">
            <v>0</v>
          </cell>
          <cell r="Q4451">
            <v>0</v>
          </cell>
          <cell r="R4451">
            <v>0</v>
          </cell>
          <cell r="S4451">
            <v>0</v>
          </cell>
        </row>
        <row r="4452">
          <cell r="B4452">
            <v>514100</v>
          </cell>
          <cell r="C4452" t="str">
            <v>UR Donations Used for Capital</v>
          </cell>
          <cell r="D4452" t="str">
            <v>URDonCap</v>
          </cell>
          <cell r="E4452">
            <v>367</v>
          </cell>
          <cell r="F4452" t="str">
            <v>A</v>
          </cell>
          <cell r="G4452" t="str">
            <v>R</v>
          </cell>
          <cell r="H4452" t="str">
            <v>N</v>
          </cell>
          <cell r="I4452" t="str">
            <v>NI</v>
          </cell>
          <cell r="J4452">
            <v>0</v>
          </cell>
          <cell r="K4452">
            <v>0</v>
          </cell>
          <cell r="L4452" t="str">
            <v xml:space="preserve"> </v>
          </cell>
          <cell r="M4452" t="str">
            <v xml:space="preserve"> </v>
          </cell>
          <cell r="N4452">
            <v>0</v>
          </cell>
          <cell r="O4452" t="str">
            <v xml:space="preserve"> </v>
          </cell>
          <cell r="P4452">
            <v>0</v>
          </cell>
          <cell r="Q4452">
            <v>0</v>
          </cell>
          <cell r="R4452" t="str">
            <v xml:space="preserve"> </v>
          </cell>
          <cell r="S4452" t="str">
            <v xml:space="preserve"> </v>
          </cell>
        </row>
        <row r="4453">
          <cell r="B4453">
            <v>515000</v>
          </cell>
          <cell r="C4453" t="str">
            <v>Service Fees FullAssociates</v>
          </cell>
          <cell r="D4453" t="str">
            <v>Service Fe</v>
          </cell>
          <cell r="E4453">
            <v>367</v>
          </cell>
          <cell r="F4453" t="str">
            <v>A</v>
          </cell>
          <cell r="G4453" t="str">
            <v>R</v>
          </cell>
          <cell r="H4453" t="str">
            <v>N</v>
          </cell>
          <cell r="I4453" t="str">
            <v>NI</v>
          </cell>
          <cell r="J4453">
            <v>0</v>
          </cell>
          <cell r="K4453">
            <v>0</v>
          </cell>
          <cell r="L4453" t="str">
            <v xml:space="preserve"> </v>
          </cell>
          <cell r="M4453" t="str">
            <v xml:space="preserve"> </v>
          </cell>
          <cell r="N4453">
            <v>0</v>
          </cell>
          <cell r="O4453" t="str">
            <v xml:space="preserve"> </v>
          </cell>
          <cell r="P4453">
            <v>0</v>
          </cell>
          <cell r="Q4453">
            <v>0</v>
          </cell>
          <cell r="R4453" t="str">
            <v xml:space="preserve"> </v>
          </cell>
          <cell r="S4453" t="str">
            <v xml:space="preserve"> </v>
          </cell>
        </row>
        <row r="4454">
          <cell r="B4454">
            <v>515005</v>
          </cell>
          <cell r="C4454" t="str">
            <v>Service Fees Affiliates</v>
          </cell>
          <cell r="D4454" t="str">
            <v>Service Fe</v>
          </cell>
          <cell r="E4454">
            <v>367</v>
          </cell>
          <cell r="F4454" t="str">
            <v>A</v>
          </cell>
          <cell r="G4454" t="str">
            <v>R</v>
          </cell>
          <cell r="H4454" t="str">
            <v>N</v>
          </cell>
          <cell r="I4454" t="str">
            <v>NI</v>
          </cell>
          <cell r="J4454">
            <v>0</v>
          </cell>
          <cell r="K4454">
            <v>0</v>
          </cell>
          <cell r="L4454" t="str">
            <v xml:space="preserve"> </v>
          </cell>
          <cell r="M4454" t="str">
            <v xml:space="preserve"> </v>
          </cell>
          <cell r="N4454">
            <v>0</v>
          </cell>
          <cell r="O4454" t="str">
            <v xml:space="preserve"> </v>
          </cell>
          <cell r="P4454">
            <v>0</v>
          </cell>
          <cell r="Q4454">
            <v>0</v>
          </cell>
          <cell r="R4454" t="str">
            <v xml:space="preserve"> </v>
          </cell>
          <cell r="S4454" t="str">
            <v xml:space="preserve"> </v>
          </cell>
        </row>
        <row r="4455">
          <cell r="B4455">
            <v>515010</v>
          </cell>
          <cell r="C4455" t="str">
            <v>Service Fees Contractual</v>
          </cell>
          <cell r="D4455" t="str">
            <v>Service Fe</v>
          </cell>
          <cell r="E4455">
            <v>367</v>
          </cell>
          <cell r="F4455" t="str">
            <v>A</v>
          </cell>
          <cell r="G4455" t="str">
            <v>R</v>
          </cell>
          <cell r="H4455" t="str">
            <v>N</v>
          </cell>
          <cell r="I4455" t="str">
            <v>NI</v>
          </cell>
          <cell r="J4455">
            <v>0</v>
          </cell>
          <cell r="K4455">
            <v>0</v>
          </cell>
          <cell r="L4455" t="str">
            <v xml:space="preserve"> </v>
          </cell>
          <cell r="M4455" t="str">
            <v xml:space="preserve"> </v>
          </cell>
          <cell r="N4455">
            <v>0</v>
          </cell>
          <cell r="O4455" t="str">
            <v xml:space="preserve"> </v>
          </cell>
          <cell r="P4455">
            <v>0</v>
          </cell>
          <cell r="Q4455">
            <v>0</v>
          </cell>
          <cell r="R4455" t="str">
            <v xml:space="preserve"> </v>
          </cell>
          <cell r="S4455" t="str">
            <v xml:space="preserve"> </v>
          </cell>
        </row>
        <row r="4456">
          <cell r="B4456">
            <v>515015</v>
          </cell>
          <cell r="C4456" t="str">
            <v>Risk Mgmt Affiliate Revenue</v>
          </cell>
          <cell r="D4456" t="str">
            <v>Risk Mgmt</v>
          </cell>
          <cell r="E4456">
            <v>367</v>
          </cell>
          <cell r="F4456" t="str">
            <v>A</v>
          </cell>
          <cell r="G4456" t="str">
            <v>R</v>
          </cell>
          <cell r="H4456" t="str">
            <v>N</v>
          </cell>
          <cell r="I4456" t="str">
            <v>NI</v>
          </cell>
          <cell r="J4456">
            <v>0</v>
          </cell>
          <cell r="K4456">
            <v>0</v>
          </cell>
          <cell r="L4456" t="str">
            <v xml:space="preserve"> </v>
          </cell>
          <cell r="M4456" t="str">
            <v xml:space="preserve"> </v>
          </cell>
          <cell r="N4456">
            <v>0</v>
          </cell>
          <cell r="O4456" t="str">
            <v xml:space="preserve"> </v>
          </cell>
          <cell r="P4456">
            <v>0</v>
          </cell>
          <cell r="Q4456">
            <v>0</v>
          </cell>
          <cell r="R4456" t="str">
            <v xml:space="preserve"> </v>
          </cell>
          <cell r="S4456" t="str">
            <v xml:space="preserve"> </v>
          </cell>
        </row>
        <row r="4457">
          <cell r="B4457">
            <v>520000</v>
          </cell>
          <cell r="C4457" t="str">
            <v>HealthSystemDepositoryFeeRev</v>
          </cell>
          <cell r="D4457" t="str">
            <v>HealthSyst</v>
          </cell>
          <cell r="E4457">
            <v>367</v>
          </cell>
          <cell r="F4457" t="str">
            <v>A</v>
          </cell>
          <cell r="G4457" t="str">
            <v>R</v>
          </cell>
          <cell r="H4457" t="str">
            <v>N</v>
          </cell>
          <cell r="I4457" t="str">
            <v>NI</v>
          </cell>
          <cell r="J4457">
            <v>0</v>
          </cell>
          <cell r="K4457">
            <v>0</v>
          </cell>
          <cell r="L4457" t="str">
            <v xml:space="preserve"> </v>
          </cell>
          <cell r="M4457" t="str">
            <v xml:space="preserve"> </v>
          </cell>
          <cell r="N4457">
            <v>0</v>
          </cell>
          <cell r="O4457" t="str">
            <v xml:space="preserve"> </v>
          </cell>
          <cell r="P4457">
            <v>0</v>
          </cell>
          <cell r="Q4457">
            <v>0</v>
          </cell>
          <cell r="R4457" t="str">
            <v xml:space="preserve"> </v>
          </cell>
          <cell r="S4457" t="str">
            <v xml:space="preserve"> </v>
          </cell>
        </row>
        <row r="4458">
          <cell r="B4458">
            <v>520001</v>
          </cell>
          <cell r="C4458" t="str">
            <v>CDMS Fee Revenue</v>
          </cell>
          <cell r="D4458" t="str">
            <v>CDMS Fee R</v>
          </cell>
          <cell r="E4458">
            <v>367</v>
          </cell>
          <cell r="F4458" t="str">
            <v>A</v>
          </cell>
          <cell r="G4458" t="str">
            <v>R</v>
          </cell>
          <cell r="H4458" t="str">
            <v>N</v>
          </cell>
          <cell r="I4458" t="str">
            <v>NI</v>
          </cell>
          <cell r="J4458">
            <v>0</v>
          </cell>
          <cell r="K4458">
            <v>0</v>
          </cell>
          <cell r="L4458" t="str">
            <v xml:space="preserve"> </v>
          </cell>
          <cell r="M4458" t="str">
            <v xml:space="preserve"> </v>
          </cell>
          <cell r="N4458">
            <v>0</v>
          </cell>
          <cell r="O4458" t="str">
            <v xml:space="preserve"> </v>
          </cell>
          <cell r="P4458">
            <v>0</v>
          </cell>
          <cell r="Q4458">
            <v>0</v>
          </cell>
          <cell r="R4458" t="str">
            <v xml:space="preserve"> </v>
          </cell>
          <cell r="S4458" t="str">
            <v xml:space="preserve"> </v>
          </cell>
        </row>
        <row r="4459">
          <cell r="B4459">
            <v>520005</v>
          </cell>
          <cell r="C4459" t="str">
            <v>LongTermDisabilityContribRev</v>
          </cell>
          <cell r="D4459" t="str">
            <v>LongTermDi</v>
          </cell>
          <cell r="E4459">
            <v>367</v>
          </cell>
          <cell r="F4459" t="str">
            <v>A</v>
          </cell>
          <cell r="G4459" t="str">
            <v>R</v>
          </cell>
          <cell r="H4459" t="str">
            <v>N</v>
          </cell>
          <cell r="I4459" t="str">
            <v>NI</v>
          </cell>
          <cell r="J4459">
            <v>0</v>
          </cell>
          <cell r="K4459">
            <v>0</v>
          </cell>
          <cell r="L4459" t="str">
            <v xml:space="preserve"> </v>
          </cell>
          <cell r="M4459" t="str">
            <v xml:space="preserve"> </v>
          </cell>
          <cell r="N4459">
            <v>0</v>
          </cell>
          <cell r="O4459" t="str">
            <v xml:space="preserve"> </v>
          </cell>
          <cell r="P4459">
            <v>0</v>
          </cell>
          <cell r="Q4459">
            <v>0</v>
          </cell>
          <cell r="R4459" t="str">
            <v xml:space="preserve"> </v>
          </cell>
          <cell r="S4459" t="str">
            <v xml:space="preserve"> </v>
          </cell>
        </row>
        <row r="4460">
          <cell r="B4460">
            <v>520010</v>
          </cell>
          <cell r="C4460" t="str">
            <v>NationalHealthcarePlanFeeRev</v>
          </cell>
          <cell r="D4460" t="str">
            <v>NationalHe</v>
          </cell>
          <cell r="E4460">
            <v>367</v>
          </cell>
          <cell r="F4460" t="str">
            <v>A</v>
          </cell>
          <cell r="G4460" t="str">
            <v>R</v>
          </cell>
          <cell r="H4460" t="str">
            <v>N</v>
          </cell>
          <cell r="I4460" t="str">
            <v>NI</v>
          </cell>
          <cell r="J4460">
            <v>0</v>
          </cell>
          <cell r="K4460">
            <v>0</v>
          </cell>
          <cell r="L4460" t="str">
            <v xml:space="preserve"> </v>
          </cell>
          <cell r="M4460" t="str">
            <v xml:space="preserve"> </v>
          </cell>
          <cell r="N4460">
            <v>0</v>
          </cell>
          <cell r="O4460" t="str">
            <v xml:space="preserve"> </v>
          </cell>
          <cell r="P4460">
            <v>0</v>
          </cell>
          <cell r="Q4460">
            <v>0</v>
          </cell>
          <cell r="R4460" t="str">
            <v xml:space="preserve"> </v>
          </cell>
          <cell r="S4460" t="str">
            <v xml:space="preserve"> </v>
          </cell>
        </row>
        <row r="4461">
          <cell r="B4461">
            <v>520015</v>
          </cell>
          <cell r="C4461" t="str">
            <v>Pension Contribution Revenue</v>
          </cell>
          <cell r="D4461" t="str">
            <v>Pension Co</v>
          </cell>
          <cell r="E4461">
            <v>367</v>
          </cell>
          <cell r="F4461" t="str">
            <v>A</v>
          </cell>
          <cell r="G4461" t="str">
            <v>R</v>
          </cell>
          <cell r="H4461" t="str">
            <v>N</v>
          </cell>
          <cell r="I4461" t="str">
            <v>NI</v>
          </cell>
          <cell r="J4461">
            <v>0</v>
          </cell>
          <cell r="K4461">
            <v>0</v>
          </cell>
          <cell r="L4461" t="str">
            <v xml:space="preserve"> </v>
          </cell>
          <cell r="M4461" t="str">
            <v xml:space="preserve"> </v>
          </cell>
          <cell r="N4461">
            <v>0</v>
          </cell>
          <cell r="O4461" t="str">
            <v xml:space="preserve"> </v>
          </cell>
          <cell r="P4461">
            <v>0</v>
          </cell>
          <cell r="Q4461">
            <v>0</v>
          </cell>
          <cell r="R4461" t="str">
            <v xml:space="preserve"> </v>
          </cell>
          <cell r="S4461" t="str">
            <v xml:space="preserve"> </v>
          </cell>
        </row>
        <row r="4462">
          <cell r="B4462">
            <v>520016</v>
          </cell>
          <cell r="C4462" t="str">
            <v>GPL Trust Fee Revenue</v>
          </cell>
          <cell r="D4462" t="str">
            <v>GPL Trust</v>
          </cell>
          <cell r="E4462">
            <v>367</v>
          </cell>
          <cell r="F4462" t="str">
            <v>A</v>
          </cell>
          <cell r="G4462" t="str">
            <v>R</v>
          </cell>
          <cell r="H4462" t="str">
            <v>N</v>
          </cell>
          <cell r="I4462" t="str">
            <v>NI</v>
          </cell>
          <cell r="J4462">
            <v>0</v>
          </cell>
          <cell r="K4462">
            <v>0</v>
          </cell>
          <cell r="L4462" t="str">
            <v xml:space="preserve"> </v>
          </cell>
          <cell r="M4462" t="str">
            <v xml:space="preserve"> </v>
          </cell>
          <cell r="N4462">
            <v>0</v>
          </cell>
          <cell r="O4462" t="str">
            <v xml:space="preserve"> </v>
          </cell>
          <cell r="P4462">
            <v>0</v>
          </cell>
          <cell r="Q4462">
            <v>0</v>
          </cell>
          <cell r="R4462" t="str">
            <v xml:space="preserve"> </v>
          </cell>
          <cell r="S4462" t="str">
            <v xml:space="preserve"> </v>
          </cell>
        </row>
        <row r="4463">
          <cell r="B4463">
            <v>520017</v>
          </cell>
          <cell r="C4463" t="str">
            <v>Workers Comp Trust Fee Revenue</v>
          </cell>
          <cell r="D4463" t="str">
            <v>Workers Co</v>
          </cell>
          <cell r="E4463">
            <v>367</v>
          </cell>
          <cell r="F4463" t="str">
            <v>A</v>
          </cell>
          <cell r="G4463" t="str">
            <v>R</v>
          </cell>
          <cell r="H4463" t="str">
            <v>N</v>
          </cell>
          <cell r="I4463" t="str">
            <v>NI</v>
          </cell>
          <cell r="J4463">
            <v>0</v>
          </cell>
          <cell r="K4463">
            <v>0</v>
          </cell>
          <cell r="L4463" t="str">
            <v xml:space="preserve"> </v>
          </cell>
          <cell r="M4463" t="str">
            <v xml:space="preserve"> </v>
          </cell>
          <cell r="N4463">
            <v>0</v>
          </cell>
          <cell r="O4463" t="str">
            <v xml:space="preserve"> </v>
          </cell>
          <cell r="P4463">
            <v>0</v>
          </cell>
          <cell r="Q4463">
            <v>0</v>
          </cell>
          <cell r="R4463" t="str">
            <v xml:space="preserve"> </v>
          </cell>
          <cell r="S4463" t="str">
            <v xml:space="preserve"> </v>
          </cell>
        </row>
        <row r="4464">
          <cell r="B4464">
            <v>520018</v>
          </cell>
          <cell r="C4464" t="str">
            <v>Life Insurance Trust Fee Rev</v>
          </cell>
          <cell r="D4464" t="str">
            <v>Life Insur</v>
          </cell>
          <cell r="E4464">
            <v>367</v>
          </cell>
          <cell r="F4464" t="str">
            <v>A</v>
          </cell>
          <cell r="G4464" t="str">
            <v>R</v>
          </cell>
          <cell r="H4464" t="str">
            <v>N</v>
          </cell>
          <cell r="I4464" t="str">
            <v>NI</v>
          </cell>
          <cell r="J4464">
            <v>0</v>
          </cell>
          <cell r="K4464">
            <v>0</v>
          </cell>
          <cell r="L4464" t="str">
            <v xml:space="preserve"> </v>
          </cell>
          <cell r="M4464" t="str">
            <v xml:space="preserve"> </v>
          </cell>
          <cell r="N4464">
            <v>0</v>
          </cell>
          <cell r="O4464" t="str">
            <v xml:space="preserve"> </v>
          </cell>
          <cell r="P4464">
            <v>0</v>
          </cell>
          <cell r="Q4464">
            <v>0</v>
          </cell>
          <cell r="R4464" t="str">
            <v xml:space="preserve"> </v>
          </cell>
          <cell r="S4464" t="str">
            <v xml:space="preserve"> </v>
          </cell>
        </row>
        <row r="4465">
          <cell r="B4465">
            <v>520020</v>
          </cell>
          <cell r="C4465" t="str">
            <v>ShortTermDisabilityContribRev</v>
          </cell>
          <cell r="D4465" t="str">
            <v>ShortTermD</v>
          </cell>
          <cell r="E4465">
            <v>367</v>
          </cell>
          <cell r="F4465" t="str">
            <v>A</v>
          </cell>
          <cell r="G4465" t="str">
            <v>R</v>
          </cell>
          <cell r="H4465" t="str">
            <v>N</v>
          </cell>
          <cell r="I4465" t="str">
            <v>NI</v>
          </cell>
          <cell r="J4465">
            <v>0</v>
          </cell>
          <cell r="K4465">
            <v>0</v>
          </cell>
          <cell r="L4465" t="str">
            <v xml:space="preserve"> </v>
          </cell>
          <cell r="M4465" t="str">
            <v xml:space="preserve"> </v>
          </cell>
          <cell r="N4465">
            <v>0</v>
          </cell>
          <cell r="O4465" t="str">
            <v xml:space="preserve"> </v>
          </cell>
          <cell r="P4465">
            <v>0</v>
          </cell>
          <cell r="Q4465">
            <v>0</v>
          </cell>
          <cell r="R4465" t="str">
            <v xml:space="preserve"> </v>
          </cell>
          <cell r="S4465" t="str">
            <v xml:space="preserve"> </v>
          </cell>
        </row>
        <row r="4466">
          <cell r="B4466">
            <v>520025</v>
          </cell>
          <cell r="C4466" t="str">
            <v>PremiumTransferredtofromAHIL</v>
          </cell>
          <cell r="D4466" t="str">
            <v>PremiumTra</v>
          </cell>
          <cell r="E4466">
            <v>367</v>
          </cell>
          <cell r="F4466" t="str">
            <v>A</v>
          </cell>
          <cell r="G4466" t="str">
            <v>R</v>
          </cell>
          <cell r="H4466" t="str">
            <v>N</v>
          </cell>
          <cell r="I4466" t="str">
            <v>NI</v>
          </cell>
          <cell r="J4466">
            <v>0</v>
          </cell>
          <cell r="K4466">
            <v>0</v>
          </cell>
          <cell r="L4466" t="str">
            <v xml:space="preserve"> </v>
          </cell>
          <cell r="M4466" t="str">
            <v xml:space="preserve"> </v>
          </cell>
          <cell r="N4466">
            <v>0</v>
          </cell>
          <cell r="O4466" t="str">
            <v xml:space="preserve"> </v>
          </cell>
          <cell r="P4466">
            <v>0</v>
          </cell>
          <cell r="Q4466">
            <v>0</v>
          </cell>
          <cell r="R4466" t="str">
            <v xml:space="preserve"> </v>
          </cell>
          <cell r="S4466" t="str">
            <v xml:space="preserve"> </v>
          </cell>
        </row>
        <row r="4467">
          <cell r="B4467">
            <v>520030</v>
          </cell>
          <cell r="C4467" t="str">
            <v>Premium Ceded</v>
          </cell>
          <cell r="D4467" t="str">
            <v>Premium Ce</v>
          </cell>
          <cell r="E4467">
            <v>367</v>
          </cell>
          <cell r="F4467" t="str">
            <v>A</v>
          </cell>
          <cell r="G4467" t="str">
            <v>R</v>
          </cell>
          <cell r="H4467" t="str">
            <v>N</v>
          </cell>
          <cell r="I4467" t="str">
            <v>NI</v>
          </cell>
          <cell r="J4467">
            <v>0</v>
          </cell>
          <cell r="K4467">
            <v>0</v>
          </cell>
          <cell r="L4467" t="str">
            <v xml:space="preserve"> </v>
          </cell>
          <cell r="M4467" t="str">
            <v xml:space="preserve"> </v>
          </cell>
          <cell r="N4467">
            <v>0</v>
          </cell>
          <cell r="O4467" t="str">
            <v xml:space="preserve"> </v>
          </cell>
          <cell r="P4467">
            <v>0</v>
          </cell>
          <cell r="Q4467">
            <v>0</v>
          </cell>
          <cell r="R4467" t="str">
            <v xml:space="preserve"> </v>
          </cell>
          <cell r="S4467" t="str">
            <v xml:space="preserve"> </v>
          </cell>
        </row>
        <row r="4468">
          <cell r="B4468">
            <v>521000</v>
          </cell>
          <cell r="C4468" t="str">
            <v>EmployerTrustContribRevHealth</v>
          </cell>
          <cell r="D4468" t="str">
            <v>EmployerTr</v>
          </cell>
          <cell r="E4468">
            <v>367</v>
          </cell>
          <cell r="F4468" t="str">
            <v>A</v>
          </cell>
          <cell r="G4468" t="str">
            <v>R</v>
          </cell>
          <cell r="H4468" t="str">
            <v>N</v>
          </cell>
          <cell r="I4468" t="str">
            <v>NI</v>
          </cell>
          <cell r="J4468">
            <v>0</v>
          </cell>
          <cell r="K4468">
            <v>0</v>
          </cell>
          <cell r="L4468" t="str">
            <v xml:space="preserve"> </v>
          </cell>
          <cell r="M4468" t="str">
            <v xml:space="preserve"> </v>
          </cell>
          <cell r="N4468">
            <v>0</v>
          </cell>
          <cell r="O4468" t="str">
            <v xml:space="preserve"> </v>
          </cell>
          <cell r="P4468">
            <v>0</v>
          </cell>
          <cell r="Q4468">
            <v>0</v>
          </cell>
          <cell r="R4468" t="str">
            <v xml:space="preserve"> </v>
          </cell>
          <cell r="S4468" t="str">
            <v xml:space="preserve"> </v>
          </cell>
        </row>
        <row r="4469">
          <cell r="B4469">
            <v>521005</v>
          </cell>
          <cell r="C4469" t="str">
            <v>EmployerTrustContribRevLife</v>
          </cell>
          <cell r="D4469" t="str">
            <v>EmployerTr</v>
          </cell>
          <cell r="E4469">
            <v>367</v>
          </cell>
          <cell r="F4469" t="str">
            <v>A</v>
          </cell>
          <cell r="G4469" t="str">
            <v>R</v>
          </cell>
          <cell r="H4469" t="str">
            <v>N</v>
          </cell>
          <cell r="I4469" t="str">
            <v>NI</v>
          </cell>
          <cell r="J4469">
            <v>0</v>
          </cell>
          <cell r="K4469">
            <v>0</v>
          </cell>
          <cell r="L4469" t="str">
            <v xml:space="preserve"> </v>
          </cell>
          <cell r="M4469" t="str">
            <v xml:space="preserve"> </v>
          </cell>
          <cell r="N4469">
            <v>0</v>
          </cell>
          <cell r="O4469" t="str">
            <v xml:space="preserve"> </v>
          </cell>
          <cell r="P4469">
            <v>0</v>
          </cell>
          <cell r="Q4469">
            <v>0</v>
          </cell>
          <cell r="R4469" t="str">
            <v xml:space="preserve"> </v>
          </cell>
          <cell r="S4469" t="str">
            <v xml:space="preserve"> </v>
          </cell>
        </row>
        <row r="4470">
          <cell r="B4470">
            <v>521010</v>
          </cell>
          <cell r="C4470" t="str">
            <v>Employer Trust Contrib Rev LTD</v>
          </cell>
          <cell r="D4470" t="str">
            <v>Employer T</v>
          </cell>
          <cell r="E4470">
            <v>367</v>
          </cell>
          <cell r="F4470" t="str">
            <v>A</v>
          </cell>
          <cell r="G4470" t="str">
            <v>R</v>
          </cell>
          <cell r="H4470" t="str">
            <v>N</v>
          </cell>
          <cell r="I4470" t="str">
            <v>NI</v>
          </cell>
          <cell r="J4470">
            <v>0</v>
          </cell>
          <cell r="K4470">
            <v>0</v>
          </cell>
          <cell r="L4470" t="str">
            <v xml:space="preserve"> </v>
          </cell>
          <cell r="M4470" t="str">
            <v xml:space="preserve"> </v>
          </cell>
          <cell r="N4470">
            <v>0</v>
          </cell>
          <cell r="O4470" t="str">
            <v xml:space="preserve"> </v>
          </cell>
          <cell r="P4470">
            <v>0</v>
          </cell>
          <cell r="Q4470">
            <v>0</v>
          </cell>
          <cell r="R4470" t="str">
            <v xml:space="preserve"> </v>
          </cell>
          <cell r="S4470" t="str">
            <v xml:space="preserve"> </v>
          </cell>
        </row>
        <row r="4471">
          <cell r="B4471">
            <v>521015</v>
          </cell>
          <cell r="C4471" t="str">
            <v>Employer Trust Contrib Rev STD</v>
          </cell>
          <cell r="D4471" t="str">
            <v>Employer T</v>
          </cell>
          <cell r="E4471">
            <v>367</v>
          </cell>
          <cell r="F4471" t="str">
            <v>A</v>
          </cell>
          <cell r="G4471" t="str">
            <v>R</v>
          </cell>
          <cell r="H4471" t="str">
            <v>N</v>
          </cell>
          <cell r="I4471" t="str">
            <v>NI</v>
          </cell>
          <cell r="J4471">
            <v>0</v>
          </cell>
          <cell r="K4471">
            <v>0</v>
          </cell>
          <cell r="L4471" t="str">
            <v xml:space="preserve"> </v>
          </cell>
          <cell r="M4471" t="str">
            <v xml:space="preserve"> </v>
          </cell>
          <cell r="N4471">
            <v>0</v>
          </cell>
          <cell r="O4471" t="str">
            <v xml:space="preserve"> </v>
          </cell>
          <cell r="P4471">
            <v>0</v>
          </cell>
          <cell r="Q4471">
            <v>0</v>
          </cell>
          <cell r="R4471" t="str">
            <v xml:space="preserve"> </v>
          </cell>
          <cell r="S4471" t="str">
            <v xml:space="preserve"> </v>
          </cell>
        </row>
        <row r="4472">
          <cell r="B4472">
            <v>521020</v>
          </cell>
          <cell r="C4472" t="str">
            <v>EmplyrTrustContribRevSTDPrem</v>
          </cell>
          <cell r="D4472" t="str">
            <v>EmplyrTrus</v>
          </cell>
          <cell r="E4472">
            <v>367</v>
          </cell>
          <cell r="F4472" t="str">
            <v>A</v>
          </cell>
          <cell r="G4472" t="str">
            <v>R</v>
          </cell>
          <cell r="H4472" t="str">
            <v>N</v>
          </cell>
          <cell r="I4472" t="str">
            <v>NI</v>
          </cell>
          <cell r="J4472">
            <v>0</v>
          </cell>
          <cell r="K4472">
            <v>0</v>
          </cell>
          <cell r="L4472" t="str">
            <v xml:space="preserve"> </v>
          </cell>
          <cell r="M4472" t="str">
            <v xml:space="preserve"> </v>
          </cell>
          <cell r="N4472">
            <v>0</v>
          </cell>
          <cell r="O4472" t="str">
            <v xml:space="preserve"> </v>
          </cell>
          <cell r="P4472">
            <v>0</v>
          </cell>
          <cell r="Q4472">
            <v>0</v>
          </cell>
          <cell r="R4472" t="str">
            <v xml:space="preserve"> </v>
          </cell>
          <cell r="S4472" t="str">
            <v xml:space="preserve"> </v>
          </cell>
        </row>
        <row r="4473">
          <cell r="B4473">
            <v>522000</v>
          </cell>
          <cell r="C4473" t="str">
            <v>Empl Trust Contrib Rev Health</v>
          </cell>
          <cell r="D4473" t="str">
            <v>Empl Trust</v>
          </cell>
          <cell r="E4473">
            <v>367</v>
          </cell>
          <cell r="F4473" t="str">
            <v>A</v>
          </cell>
          <cell r="G4473" t="str">
            <v>R</v>
          </cell>
          <cell r="H4473" t="str">
            <v>N</v>
          </cell>
          <cell r="I4473" t="str">
            <v>NI</v>
          </cell>
          <cell r="J4473">
            <v>0</v>
          </cell>
          <cell r="K4473">
            <v>0</v>
          </cell>
          <cell r="L4473" t="str">
            <v xml:space="preserve"> </v>
          </cell>
          <cell r="M4473" t="str">
            <v xml:space="preserve"> </v>
          </cell>
          <cell r="N4473">
            <v>0</v>
          </cell>
          <cell r="O4473" t="str">
            <v xml:space="preserve"> </v>
          </cell>
          <cell r="P4473">
            <v>0</v>
          </cell>
          <cell r="Q4473">
            <v>0</v>
          </cell>
          <cell r="R4473" t="str">
            <v xml:space="preserve"> </v>
          </cell>
          <cell r="S4473" t="str">
            <v xml:space="preserve"> </v>
          </cell>
        </row>
        <row r="4474">
          <cell r="B4474">
            <v>522005</v>
          </cell>
          <cell r="C4474" t="str">
            <v>Empl Trust Contrib Rev Life</v>
          </cell>
          <cell r="D4474" t="str">
            <v>Empl Trust</v>
          </cell>
          <cell r="E4474">
            <v>367</v>
          </cell>
          <cell r="F4474" t="str">
            <v>A</v>
          </cell>
          <cell r="G4474" t="str">
            <v>R</v>
          </cell>
          <cell r="H4474" t="str">
            <v>N</v>
          </cell>
          <cell r="I4474" t="str">
            <v>NI</v>
          </cell>
          <cell r="J4474">
            <v>0</v>
          </cell>
          <cell r="K4474">
            <v>0</v>
          </cell>
          <cell r="L4474" t="str">
            <v xml:space="preserve"> </v>
          </cell>
          <cell r="M4474" t="str">
            <v xml:space="preserve"> </v>
          </cell>
          <cell r="N4474">
            <v>0</v>
          </cell>
          <cell r="O4474" t="str">
            <v xml:space="preserve"> </v>
          </cell>
          <cell r="P4474">
            <v>0</v>
          </cell>
          <cell r="Q4474">
            <v>0</v>
          </cell>
          <cell r="R4474" t="str">
            <v xml:space="preserve"> </v>
          </cell>
          <cell r="S4474" t="str">
            <v xml:space="preserve"> </v>
          </cell>
        </row>
        <row r="4475">
          <cell r="B4475">
            <v>522010</v>
          </cell>
          <cell r="C4475" t="str">
            <v>Employee Trust Contrib Rev LTD</v>
          </cell>
          <cell r="D4475" t="str">
            <v>Employee T</v>
          </cell>
          <cell r="E4475">
            <v>367</v>
          </cell>
          <cell r="F4475" t="str">
            <v>A</v>
          </cell>
          <cell r="G4475" t="str">
            <v>R</v>
          </cell>
          <cell r="H4475" t="str">
            <v>N</v>
          </cell>
          <cell r="I4475" t="str">
            <v>NI</v>
          </cell>
          <cell r="J4475">
            <v>0</v>
          </cell>
          <cell r="K4475">
            <v>0</v>
          </cell>
          <cell r="L4475" t="str">
            <v xml:space="preserve"> </v>
          </cell>
          <cell r="M4475" t="str">
            <v xml:space="preserve"> </v>
          </cell>
          <cell r="N4475">
            <v>0</v>
          </cell>
          <cell r="O4475" t="str">
            <v xml:space="preserve"> </v>
          </cell>
          <cell r="P4475">
            <v>0</v>
          </cell>
          <cell r="Q4475">
            <v>0</v>
          </cell>
          <cell r="R4475" t="str">
            <v xml:space="preserve"> </v>
          </cell>
          <cell r="S4475" t="str">
            <v xml:space="preserve"> </v>
          </cell>
        </row>
        <row r="4476">
          <cell r="B4476">
            <v>522015</v>
          </cell>
          <cell r="C4476" t="str">
            <v>Employee Trust Contrib Rev STD</v>
          </cell>
          <cell r="D4476" t="str">
            <v>Employee T</v>
          </cell>
          <cell r="E4476">
            <v>367</v>
          </cell>
          <cell r="F4476" t="str">
            <v>A</v>
          </cell>
          <cell r="G4476" t="str">
            <v>R</v>
          </cell>
          <cell r="H4476" t="str">
            <v>N</v>
          </cell>
          <cell r="I4476" t="str">
            <v>NI</v>
          </cell>
          <cell r="J4476">
            <v>0</v>
          </cell>
          <cell r="K4476">
            <v>0</v>
          </cell>
          <cell r="L4476" t="str">
            <v xml:space="preserve"> </v>
          </cell>
          <cell r="M4476" t="str">
            <v xml:space="preserve"> </v>
          </cell>
          <cell r="N4476">
            <v>0</v>
          </cell>
          <cell r="O4476" t="str">
            <v xml:space="preserve"> </v>
          </cell>
          <cell r="P4476">
            <v>0</v>
          </cell>
          <cell r="Q4476">
            <v>0</v>
          </cell>
          <cell r="R4476" t="str">
            <v xml:space="preserve"> </v>
          </cell>
          <cell r="S4476" t="str">
            <v xml:space="preserve"> </v>
          </cell>
        </row>
        <row r="4477">
          <cell r="B4477">
            <v>522020</v>
          </cell>
          <cell r="C4477" t="str">
            <v>EmplTrustContribRevSTDPremium</v>
          </cell>
          <cell r="D4477" t="str">
            <v>EmplTrustC</v>
          </cell>
          <cell r="E4477">
            <v>367</v>
          </cell>
          <cell r="F4477" t="str">
            <v>A</v>
          </cell>
          <cell r="G4477" t="str">
            <v>R</v>
          </cell>
          <cell r="H4477" t="str">
            <v>N</v>
          </cell>
          <cell r="I4477" t="str">
            <v>NI</v>
          </cell>
          <cell r="J4477">
            <v>0</v>
          </cell>
          <cell r="K4477">
            <v>0</v>
          </cell>
          <cell r="L4477" t="str">
            <v xml:space="preserve"> </v>
          </cell>
          <cell r="M4477" t="str">
            <v xml:space="preserve"> </v>
          </cell>
          <cell r="N4477">
            <v>0</v>
          </cell>
          <cell r="O4477" t="str">
            <v xml:space="preserve"> </v>
          </cell>
          <cell r="P4477">
            <v>0</v>
          </cell>
          <cell r="Q4477">
            <v>0</v>
          </cell>
          <cell r="R4477" t="str">
            <v xml:space="preserve"> </v>
          </cell>
          <cell r="S4477" t="str">
            <v xml:space="preserve"> </v>
          </cell>
        </row>
        <row r="4478">
          <cell r="B4478">
            <v>522025</v>
          </cell>
          <cell r="C4478" t="str">
            <v>EmplTrustContribRevSupp</v>
          </cell>
          <cell r="D4478" t="str">
            <v>EmplTrustC</v>
          </cell>
          <cell r="E4478">
            <v>367</v>
          </cell>
          <cell r="F4478" t="str">
            <v>A</v>
          </cell>
          <cell r="G4478" t="str">
            <v>R</v>
          </cell>
          <cell r="H4478" t="str">
            <v>N</v>
          </cell>
          <cell r="I4478" t="str">
            <v>NI</v>
          </cell>
          <cell r="J4478">
            <v>0</v>
          </cell>
          <cell r="K4478">
            <v>0</v>
          </cell>
          <cell r="L4478" t="str">
            <v xml:space="preserve"> </v>
          </cell>
          <cell r="M4478" t="str">
            <v xml:space="preserve"> </v>
          </cell>
          <cell r="N4478">
            <v>0</v>
          </cell>
          <cell r="O4478" t="str">
            <v xml:space="preserve"> </v>
          </cell>
          <cell r="P4478">
            <v>0</v>
          </cell>
          <cell r="Q4478">
            <v>0</v>
          </cell>
          <cell r="R4478" t="str">
            <v xml:space="preserve"> </v>
          </cell>
          <cell r="S4478" t="str">
            <v xml:space="preserve"> </v>
          </cell>
        </row>
        <row r="4479">
          <cell r="B4479">
            <v>522030</v>
          </cell>
          <cell r="C4479" t="str">
            <v>Empl Trust Contrib Rev VADandD</v>
          </cell>
          <cell r="D4479" t="str">
            <v>Empl Trust</v>
          </cell>
          <cell r="E4479">
            <v>367</v>
          </cell>
          <cell r="F4479" t="str">
            <v>A</v>
          </cell>
          <cell r="G4479" t="str">
            <v>R</v>
          </cell>
          <cell r="H4479" t="str">
            <v>N</v>
          </cell>
          <cell r="I4479" t="str">
            <v>NI</v>
          </cell>
          <cell r="J4479">
            <v>0</v>
          </cell>
          <cell r="K4479">
            <v>0</v>
          </cell>
          <cell r="L4479" t="str">
            <v xml:space="preserve"> </v>
          </cell>
          <cell r="M4479" t="str">
            <v xml:space="preserve"> </v>
          </cell>
          <cell r="N4479">
            <v>0</v>
          </cell>
          <cell r="O4479" t="str">
            <v xml:space="preserve"> </v>
          </cell>
          <cell r="P4479">
            <v>0</v>
          </cell>
          <cell r="Q4479">
            <v>0</v>
          </cell>
          <cell r="R4479" t="str">
            <v xml:space="preserve"> </v>
          </cell>
          <cell r="S4479" t="str">
            <v xml:space="preserve"> </v>
          </cell>
        </row>
        <row r="4480">
          <cell r="B4480">
            <v>523000</v>
          </cell>
          <cell r="C4480" t="str">
            <v>Adult Day Care Program Revenue</v>
          </cell>
          <cell r="D4480" t="str">
            <v>Adult Day</v>
          </cell>
          <cell r="E4480">
            <v>367</v>
          </cell>
          <cell r="F4480" t="str">
            <v>A</v>
          </cell>
          <cell r="G4480" t="str">
            <v>R</v>
          </cell>
          <cell r="H4480" t="str">
            <v>N</v>
          </cell>
          <cell r="I4480" t="str">
            <v>NI</v>
          </cell>
          <cell r="J4480">
            <v>0</v>
          </cell>
          <cell r="K4480">
            <v>0</v>
          </cell>
          <cell r="L4480" t="str">
            <v xml:space="preserve"> </v>
          </cell>
          <cell r="M4480" t="str">
            <v xml:space="preserve"> </v>
          </cell>
          <cell r="N4480">
            <v>0</v>
          </cell>
          <cell r="O4480" t="str">
            <v xml:space="preserve"> </v>
          </cell>
          <cell r="P4480">
            <v>0</v>
          </cell>
          <cell r="Q4480">
            <v>0</v>
          </cell>
          <cell r="R4480" t="str">
            <v xml:space="preserve"> </v>
          </cell>
          <cell r="S4480" t="str">
            <v xml:space="preserve"> </v>
          </cell>
        </row>
        <row r="4481">
          <cell r="B4481">
            <v>523005</v>
          </cell>
          <cell r="C4481" t="str">
            <v>Camp Revenue</v>
          </cell>
          <cell r="D4481" t="str">
            <v>Camp Reven</v>
          </cell>
          <cell r="E4481">
            <v>367</v>
          </cell>
          <cell r="F4481" t="str">
            <v>A</v>
          </cell>
          <cell r="G4481" t="str">
            <v>R</v>
          </cell>
          <cell r="H4481" t="str">
            <v>N</v>
          </cell>
          <cell r="I4481" t="str">
            <v>NI</v>
          </cell>
          <cell r="J4481">
            <v>0</v>
          </cell>
          <cell r="K4481">
            <v>0</v>
          </cell>
          <cell r="L4481" t="str">
            <v xml:space="preserve"> </v>
          </cell>
          <cell r="M4481" t="str">
            <v xml:space="preserve"> </v>
          </cell>
          <cell r="N4481">
            <v>0</v>
          </cell>
          <cell r="O4481" t="str">
            <v xml:space="preserve"> </v>
          </cell>
          <cell r="P4481">
            <v>0</v>
          </cell>
          <cell r="Q4481">
            <v>0</v>
          </cell>
          <cell r="R4481" t="str">
            <v xml:space="preserve"> </v>
          </cell>
          <cell r="S4481" t="str">
            <v xml:space="preserve"> </v>
          </cell>
        </row>
        <row r="4482">
          <cell r="B4482">
            <v>523010</v>
          </cell>
          <cell r="C4482" t="str">
            <v>Child Care Services Revenue</v>
          </cell>
          <cell r="D4482" t="str">
            <v>Child Care</v>
          </cell>
          <cell r="E4482">
            <v>367</v>
          </cell>
          <cell r="F4482" t="str">
            <v>A</v>
          </cell>
          <cell r="G4482" t="str">
            <v>R</v>
          </cell>
          <cell r="H4482" t="str">
            <v>N</v>
          </cell>
          <cell r="I4482" t="str">
            <v>NI</v>
          </cell>
          <cell r="J4482">
            <v>0</v>
          </cell>
          <cell r="K4482">
            <v>0</v>
          </cell>
          <cell r="L4482" t="str">
            <v xml:space="preserve"> </v>
          </cell>
          <cell r="M4482" t="str">
            <v xml:space="preserve"> </v>
          </cell>
          <cell r="N4482">
            <v>0</v>
          </cell>
          <cell r="O4482" t="str">
            <v xml:space="preserve"> </v>
          </cell>
          <cell r="P4482">
            <v>0</v>
          </cell>
          <cell r="Q4482">
            <v>0</v>
          </cell>
          <cell r="R4482" t="str">
            <v xml:space="preserve"> </v>
          </cell>
          <cell r="S4482" t="str">
            <v xml:space="preserve"> </v>
          </cell>
        </row>
        <row r="4483">
          <cell r="B4483">
            <v>523015</v>
          </cell>
          <cell r="C4483" t="str">
            <v>Residential Program Revenue</v>
          </cell>
          <cell r="D4483" t="str">
            <v>Residentia</v>
          </cell>
          <cell r="E4483">
            <v>367</v>
          </cell>
          <cell r="F4483" t="str">
            <v>A</v>
          </cell>
          <cell r="G4483" t="str">
            <v>R</v>
          </cell>
          <cell r="H4483" t="str">
            <v>N</v>
          </cell>
          <cell r="I4483" t="str">
            <v>NI</v>
          </cell>
          <cell r="J4483">
            <v>0</v>
          </cell>
          <cell r="K4483">
            <v>0</v>
          </cell>
          <cell r="L4483" t="str">
            <v xml:space="preserve"> </v>
          </cell>
          <cell r="M4483" t="str">
            <v xml:space="preserve"> </v>
          </cell>
          <cell r="N4483">
            <v>0</v>
          </cell>
          <cell r="O4483" t="str">
            <v xml:space="preserve"> </v>
          </cell>
          <cell r="P4483">
            <v>0</v>
          </cell>
          <cell r="Q4483">
            <v>0</v>
          </cell>
          <cell r="R4483" t="str">
            <v xml:space="preserve"> </v>
          </cell>
          <cell r="S4483" t="str">
            <v xml:space="preserve"> </v>
          </cell>
        </row>
        <row r="4484">
          <cell r="B4484">
            <v>523020</v>
          </cell>
          <cell r="C4484" t="str">
            <v>Program Revenue</v>
          </cell>
          <cell r="D4484" t="str">
            <v>Program Re</v>
          </cell>
          <cell r="E4484">
            <v>367</v>
          </cell>
          <cell r="F4484" t="str">
            <v>A</v>
          </cell>
          <cell r="G4484" t="str">
            <v>R</v>
          </cell>
          <cell r="H4484" t="str">
            <v>N</v>
          </cell>
          <cell r="I4484" t="str">
            <v>NI</v>
          </cell>
          <cell r="J4484">
            <v>0</v>
          </cell>
          <cell r="K4484">
            <v>0</v>
          </cell>
          <cell r="L4484" t="str">
            <v xml:space="preserve"> </v>
          </cell>
          <cell r="M4484" t="str">
            <v xml:space="preserve"> </v>
          </cell>
          <cell r="N4484">
            <v>0</v>
          </cell>
          <cell r="O4484" t="str">
            <v xml:space="preserve"> </v>
          </cell>
          <cell r="P4484">
            <v>0</v>
          </cell>
          <cell r="Q4484">
            <v>0</v>
          </cell>
          <cell r="R4484" t="str">
            <v xml:space="preserve"> </v>
          </cell>
          <cell r="S4484" t="str">
            <v xml:space="preserve"> </v>
          </cell>
        </row>
        <row r="4485">
          <cell r="B4485">
            <v>523025</v>
          </cell>
          <cell r="C4485" t="str">
            <v>State Program Revenue</v>
          </cell>
          <cell r="D4485" t="str">
            <v>State Prog</v>
          </cell>
          <cell r="E4485">
            <v>367</v>
          </cell>
          <cell r="F4485" t="str">
            <v>A</v>
          </cell>
          <cell r="G4485" t="str">
            <v>R</v>
          </cell>
          <cell r="H4485" t="str">
            <v>N</v>
          </cell>
          <cell r="I4485" t="str">
            <v>NI</v>
          </cell>
          <cell r="J4485">
            <v>0</v>
          </cell>
          <cell r="K4485">
            <v>0</v>
          </cell>
          <cell r="L4485" t="str">
            <v xml:space="preserve"> </v>
          </cell>
          <cell r="M4485" t="str">
            <v xml:space="preserve"> </v>
          </cell>
          <cell r="N4485">
            <v>0</v>
          </cell>
          <cell r="O4485" t="str">
            <v xml:space="preserve"> </v>
          </cell>
          <cell r="P4485">
            <v>0</v>
          </cell>
          <cell r="Q4485">
            <v>0</v>
          </cell>
          <cell r="R4485" t="str">
            <v xml:space="preserve"> </v>
          </cell>
          <cell r="S4485" t="str">
            <v xml:space="preserve"> </v>
          </cell>
        </row>
        <row r="4486">
          <cell r="B4486">
            <v>523030</v>
          </cell>
          <cell r="C4486" t="str">
            <v>Room and Board Clients</v>
          </cell>
          <cell r="D4486" t="str">
            <v>RB Clients</v>
          </cell>
          <cell r="E4486">
            <v>367</v>
          </cell>
          <cell r="F4486" t="str">
            <v>A</v>
          </cell>
          <cell r="G4486" t="str">
            <v>R</v>
          </cell>
          <cell r="H4486" t="str">
            <v>N</v>
          </cell>
          <cell r="I4486" t="str">
            <v>NI</v>
          </cell>
          <cell r="J4486">
            <v>0</v>
          </cell>
          <cell r="K4486">
            <v>0</v>
          </cell>
          <cell r="L4486" t="str">
            <v xml:space="preserve"> </v>
          </cell>
          <cell r="M4486" t="str">
            <v xml:space="preserve"> </v>
          </cell>
          <cell r="N4486">
            <v>0</v>
          </cell>
          <cell r="O4486" t="str">
            <v xml:space="preserve"> </v>
          </cell>
          <cell r="P4486">
            <v>0</v>
          </cell>
          <cell r="Q4486">
            <v>0</v>
          </cell>
          <cell r="R4486" t="str">
            <v xml:space="preserve"> </v>
          </cell>
          <cell r="S4486" t="str">
            <v xml:space="preserve"> </v>
          </cell>
        </row>
        <row r="4487">
          <cell r="B4487">
            <v>523031</v>
          </cell>
          <cell r="C4487" t="str">
            <v>Govt Clinical Incentive Rev</v>
          </cell>
          <cell r="D4487" t="str">
            <v>GClnIncRev</v>
          </cell>
          <cell r="E4487">
            <v>367</v>
          </cell>
          <cell r="F4487" t="str">
            <v>A</v>
          </cell>
          <cell r="G4487" t="str">
            <v>R</v>
          </cell>
          <cell r="H4487" t="str">
            <v>N</v>
          </cell>
          <cell r="I4487" t="str">
            <v>NI</v>
          </cell>
          <cell r="J4487">
            <v>0</v>
          </cell>
          <cell r="K4487">
            <v>0</v>
          </cell>
          <cell r="L4487">
            <v>0</v>
          </cell>
          <cell r="M4487">
            <v>0</v>
          </cell>
          <cell r="N4487">
            <v>0</v>
          </cell>
          <cell r="O4487">
            <v>0</v>
          </cell>
          <cell r="P4487">
            <v>0</v>
          </cell>
          <cell r="Q4487">
            <v>0</v>
          </cell>
          <cell r="R4487">
            <v>0</v>
          </cell>
          <cell r="S4487">
            <v>0</v>
          </cell>
        </row>
        <row r="4488">
          <cell r="B4488">
            <v>523032</v>
          </cell>
          <cell r="C4488" t="str">
            <v>Resident Services</v>
          </cell>
          <cell r="D4488" t="str">
            <v>ResidServ</v>
          </cell>
          <cell r="E4488">
            <v>367</v>
          </cell>
          <cell r="F4488" t="str">
            <v>A</v>
          </cell>
          <cell r="G4488" t="str">
            <v>R</v>
          </cell>
          <cell r="H4488" t="str">
            <v>N</v>
          </cell>
          <cell r="I4488" t="str">
            <v>NI</v>
          </cell>
          <cell r="J4488">
            <v>0</v>
          </cell>
          <cell r="K4488">
            <v>0</v>
          </cell>
          <cell r="L4488">
            <v>0</v>
          </cell>
          <cell r="M4488">
            <v>0</v>
          </cell>
          <cell r="N4488">
            <v>0</v>
          </cell>
          <cell r="O4488">
            <v>0</v>
          </cell>
          <cell r="P4488">
            <v>0</v>
          </cell>
          <cell r="Q4488">
            <v>0</v>
          </cell>
          <cell r="R4488">
            <v>0</v>
          </cell>
          <cell r="S4488">
            <v>0</v>
          </cell>
        </row>
        <row r="4489">
          <cell r="B4489">
            <v>523033</v>
          </cell>
          <cell r="C4489" t="str">
            <v>Assisted Living</v>
          </cell>
          <cell r="D4489" t="str">
            <v>AssistLiv</v>
          </cell>
          <cell r="E4489">
            <v>367</v>
          </cell>
          <cell r="F4489" t="str">
            <v>A</v>
          </cell>
          <cell r="G4489" t="str">
            <v>R</v>
          </cell>
          <cell r="H4489" t="str">
            <v>N</v>
          </cell>
          <cell r="I4489" t="str">
            <v>NI</v>
          </cell>
          <cell r="J4489">
            <v>0</v>
          </cell>
          <cell r="K4489">
            <v>0</v>
          </cell>
          <cell r="L4489">
            <v>0</v>
          </cell>
          <cell r="M4489">
            <v>0</v>
          </cell>
          <cell r="N4489">
            <v>0</v>
          </cell>
          <cell r="O4489">
            <v>0</v>
          </cell>
          <cell r="P4489">
            <v>0</v>
          </cell>
          <cell r="Q4489">
            <v>0</v>
          </cell>
          <cell r="R4489">
            <v>0</v>
          </cell>
          <cell r="S4489">
            <v>0</v>
          </cell>
        </row>
        <row r="4490">
          <cell r="B4490">
            <v>524000</v>
          </cell>
          <cell r="C4490" t="str">
            <v>Administrative Fees</v>
          </cell>
          <cell r="D4490" t="str">
            <v>Administra</v>
          </cell>
          <cell r="E4490">
            <v>367</v>
          </cell>
          <cell r="F4490" t="str">
            <v>A</v>
          </cell>
          <cell r="G4490" t="str">
            <v>R</v>
          </cell>
          <cell r="H4490" t="str">
            <v>N</v>
          </cell>
          <cell r="I4490" t="str">
            <v>NI</v>
          </cell>
          <cell r="J4490">
            <v>0</v>
          </cell>
          <cell r="K4490">
            <v>0</v>
          </cell>
          <cell r="L4490" t="str">
            <v xml:space="preserve"> </v>
          </cell>
          <cell r="M4490" t="str">
            <v xml:space="preserve"> </v>
          </cell>
          <cell r="N4490">
            <v>0</v>
          </cell>
          <cell r="O4490" t="str">
            <v xml:space="preserve"> </v>
          </cell>
          <cell r="P4490">
            <v>0</v>
          </cell>
          <cell r="Q4490">
            <v>0</v>
          </cell>
          <cell r="R4490" t="str">
            <v xml:space="preserve"> </v>
          </cell>
          <cell r="S4490" t="str">
            <v xml:space="preserve"> </v>
          </cell>
        </row>
        <row r="4491">
          <cell r="B4491">
            <v>524001</v>
          </cell>
          <cell r="C4491" t="str">
            <v>Affiliated Laundry Revenue</v>
          </cell>
          <cell r="D4491" t="str">
            <v>Affiliated</v>
          </cell>
          <cell r="E4491">
            <v>367</v>
          </cell>
          <cell r="F4491" t="str">
            <v>A</v>
          </cell>
          <cell r="G4491" t="str">
            <v>R</v>
          </cell>
          <cell r="H4491" t="str">
            <v>N</v>
          </cell>
          <cell r="I4491" t="str">
            <v>NI</v>
          </cell>
          <cell r="J4491">
            <v>0</v>
          </cell>
          <cell r="K4491">
            <v>0</v>
          </cell>
          <cell r="L4491" t="str">
            <v xml:space="preserve"> </v>
          </cell>
          <cell r="M4491" t="str">
            <v xml:space="preserve"> </v>
          </cell>
          <cell r="N4491">
            <v>0</v>
          </cell>
          <cell r="O4491" t="str">
            <v xml:space="preserve"> </v>
          </cell>
          <cell r="P4491">
            <v>0</v>
          </cell>
          <cell r="Q4491">
            <v>0</v>
          </cell>
          <cell r="R4491" t="str">
            <v xml:space="preserve"> </v>
          </cell>
          <cell r="S4491" t="str">
            <v xml:space="preserve"> </v>
          </cell>
        </row>
        <row r="4492">
          <cell r="B4492">
            <v>524002</v>
          </cell>
          <cell r="C4492" t="str">
            <v>Intra Laundry Revenue</v>
          </cell>
          <cell r="D4492" t="str">
            <v>Intra Laun</v>
          </cell>
          <cell r="E4492">
            <v>367</v>
          </cell>
          <cell r="F4492" t="str">
            <v>A</v>
          </cell>
          <cell r="G4492" t="str">
            <v>R</v>
          </cell>
          <cell r="H4492" t="str">
            <v>N</v>
          </cell>
          <cell r="I4492" t="str">
            <v>NI</v>
          </cell>
          <cell r="J4492">
            <v>0</v>
          </cell>
          <cell r="K4492">
            <v>0</v>
          </cell>
          <cell r="L4492" t="str">
            <v xml:space="preserve"> </v>
          </cell>
          <cell r="M4492" t="str">
            <v xml:space="preserve"> </v>
          </cell>
          <cell r="N4492">
            <v>0</v>
          </cell>
          <cell r="O4492" t="str">
            <v xml:space="preserve"> </v>
          </cell>
          <cell r="P4492">
            <v>0</v>
          </cell>
          <cell r="Q4492">
            <v>0</v>
          </cell>
          <cell r="R4492" t="str">
            <v xml:space="preserve"> </v>
          </cell>
          <cell r="S4492" t="str">
            <v xml:space="preserve"> </v>
          </cell>
        </row>
        <row r="4493">
          <cell r="B4493">
            <v>524005</v>
          </cell>
          <cell r="C4493" t="str">
            <v>BeautyBarber Shop Revenue</v>
          </cell>
          <cell r="D4493" t="str">
            <v>BeautyBarb</v>
          </cell>
          <cell r="E4493">
            <v>367</v>
          </cell>
          <cell r="F4493" t="str">
            <v>A</v>
          </cell>
          <cell r="G4493" t="str">
            <v>R</v>
          </cell>
          <cell r="H4493" t="str">
            <v>N</v>
          </cell>
          <cell r="I4493" t="str">
            <v>NI</v>
          </cell>
          <cell r="J4493">
            <v>0</v>
          </cell>
          <cell r="K4493">
            <v>0</v>
          </cell>
          <cell r="L4493" t="str">
            <v xml:space="preserve"> </v>
          </cell>
          <cell r="M4493" t="str">
            <v xml:space="preserve"> </v>
          </cell>
          <cell r="N4493">
            <v>0</v>
          </cell>
          <cell r="O4493" t="str">
            <v xml:space="preserve"> </v>
          </cell>
          <cell r="P4493">
            <v>0</v>
          </cell>
          <cell r="Q4493">
            <v>0</v>
          </cell>
          <cell r="R4493" t="str">
            <v xml:space="preserve"> </v>
          </cell>
          <cell r="S4493" t="str">
            <v xml:space="preserve"> </v>
          </cell>
        </row>
        <row r="4494">
          <cell r="B4494">
            <v>524010</v>
          </cell>
          <cell r="C4494" t="str">
            <v>Cable TV Revenue</v>
          </cell>
          <cell r="D4494" t="str">
            <v>Cable TV R</v>
          </cell>
          <cell r="E4494">
            <v>367</v>
          </cell>
          <cell r="F4494" t="str">
            <v>A</v>
          </cell>
          <cell r="G4494" t="str">
            <v>R</v>
          </cell>
          <cell r="H4494" t="str">
            <v>N</v>
          </cell>
          <cell r="I4494" t="str">
            <v>NI</v>
          </cell>
          <cell r="J4494">
            <v>0</v>
          </cell>
          <cell r="K4494">
            <v>0</v>
          </cell>
          <cell r="L4494" t="str">
            <v xml:space="preserve"> </v>
          </cell>
          <cell r="M4494" t="str">
            <v xml:space="preserve"> </v>
          </cell>
          <cell r="N4494">
            <v>0</v>
          </cell>
          <cell r="O4494" t="str">
            <v xml:space="preserve"> </v>
          </cell>
          <cell r="P4494">
            <v>0</v>
          </cell>
          <cell r="Q4494">
            <v>0</v>
          </cell>
          <cell r="R4494" t="str">
            <v xml:space="preserve"> </v>
          </cell>
          <cell r="S4494" t="str">
            <v xml:space="preserve"> </v>
          </cell>
        </row>
        <row r="4495">
          <cell r="B4495">
            <v>524015</v>
          </cell>
          <cell r="C4495" t="str">
            <v>CHV II Management Fees</v>
          </cell>
          <cell r="D4495" t="str">
            <v>CHV II Man</v>
          </cell>
          <cell r="E4495">
            <v>367</v>
          </cell>
          <cell r="F4495" t="str">
            <v>A</v>
          </cell>
          <cell r="G4495" t="str">
            <v>R</v>
          </cell>
          <cell r="H4495" t="str">
            <v>N</v>
          </cell>
          <cell r="I4495" t="str">
            <v>NI</v>
          </cell>
          <cell r="J4495">
            <v>0</v>
          </cell>
          <cell r="K4495">
            <v>0</v>
          </cell>
          <cell r="L4495" t="str">
            <v xml:space="preserve"> </v>
          </cell>
          <cell r="M4495" t="str">
            <v xml:space="preserve"> </v>
          </cell>
          <cell r="N4495">
            <v>0</v>
          </cell>
          <cell r="O4495" t="str">
            <v xml:space="preserve"> </v>
          </cell>
          <cell r="P4495">
            <v>0</v>
          </cell>
          <cell r="Q4495">
            <v>0</v>
          </cell>
          <cell r="R4495" t="str">
            <v xml:space="preserve"> </v>
          </cell>
          <cell r="S4495" t="str">
            <v xml:space="preserve"> </v>
          </cell>
        </row>
        <row r="4496">
          <cell r="B4496">
            <v>524016</v>
          </cell>
          <cell r="C4496" t="str">
            <v>Community Services Revenue</v>
          </cell>
          <cell r="D4496" t="str">
            <v>Community</v>
          </cell>
          <cell r="E4496">
            <v>367</v>
          </cell>
          <cell r="F4496" t="str">
            <v>A</v>
          </cell>
          <cell r="G4496" t="str">
            <v>R</v>
          </cell>
          <cell r="H4496" t="str">
            <v>N</v>
          </cell>
          <cell r="I4496" t="str">
            <v>NI</v>
          </cell>
          <cell r="J4496">
            <v>0</v>
          </cell>
          <cell r="K4496">
            <v>0</v>
          </cell>
          <cell r="L4496" t="str">
            <v xml:space="preserve"> </v>
          </cell>
          <cell r="M4496" t="str">
            <v xml:space="preserve"> </v>
          </cell>
          <cell r="N4496">
            <v>0</v>
          </cell>
          <cell r="O4496" t="str">
            <v xml:space="preserve"> </v>
          </cell>
          <cell r="P4496">
            <v>0</v>
          </cell>
          <cell r="Q4496">
            <v>0</v>
          </cell>
          <cell r="R4496" t="str">
            <v xml:space="preserve"> </v>
          </cell>
          <cell r="S4496" t="str">
            <v xml:space="preserve"> </v>
          </cell>
        </row>
        <row r="4497">
          <cell r="B4497">
            <v>524017</v>
          </cell>
          <cell r="C4497" t="str">
            <v>Community EventMed Revenue</v>
          </cell>
          <cell r="D4497" t="str">
            <v>Community</v>
          </cell>
          <cell r="E4497">
            <v>367</v>
          </cell>
          <cell r="F4497" t="str">
            <v>A</v>
          </cell>
          <cell r="G4497" t="str">
            <v>R</v>
          </cell>
          <cell r="H4497" t="str">
            <v>N</v>
          </cell>
          <cell r="I4497" t="str">
            <v>NI</v>
          </cell>
          <cell r="J4497">
            <v>0</v>
          </cell>
          <cell r="K4497">
            <v>0</v>
          </cell>
          <cell r="L4497" t="str">
            <v xml:space="preserve"> </v>
          </cell>
          <cell r="M4497" t="str">
            <v xml:space="preserve"> </v>
          </cell>
          <cell r="N4497">
            <v>0</v>
          </cell>
          <cell r="O4497" t="str">
            <v xml:space="preserve"> </v>
          </cell>
          <cell r="P4497">
            <v>0</v>
          </cell>
          <cell r="Q4497">
            <v>0</v>
          </cell>
          <cell r="R4497" t="str">
            <v xml:space="preserve"> </v>
          </cell>
          <cell r="S4497" t="str">
            <v xml:space="preserve"> </v>
          </cell>
        </row>
        <row r="4498">
          <cell r="B4498">
            <v>524018</v>
          </cell>
          <cell r="C4498" t="str">
            <v>Consulting Revenue</v>
          </cell>
          <cell r="D4498" t="str">
            <v>Consulting</v>
          </cell>
          <cell r="E4498">
            <v>367</v>
          </cell>
          <cell r="F4498" t="str">
            <v>A</v>
          </cell>
          <cell r="G4498" t="str">
            <v>R</v>
          </cell>
          <cell r="H4498" t="str">
            <v>N</v>
          </cell>
          <cell r="I4498" t="str">
            <v>NI</v>
          </cell>
          <cell r="J4498">
            <v>0</v>
          </cell>
          <cell r="K4498">
            <v>0</v>
          </cell>
          <cell r="L4498" t="str">
            <v xml:space="preserve"> </v>
          </cell>
          <cell r="M4498" t="str">
            <v xml:space="preserve"> </v>
          </cell>
          <cell r="N4498">
            <v>0</v>
          </cell>
          <cell r="O4498" t="str">
            <v xml:space="preserve"> </v>
          </cell>
          <cell r="P4498">
            <v>0</v>
          </cell>
          <cell r="Q4498">
            <v>0</v>
          </cell>
          <cell r="R4498" t="str">
            <v xml:space="preserve"> </v>
          </cell>
          <cell r="S4498" t="str">
            <v xml:space="preserve"> </v>
          </cell>
        </row>
        <row r="4499">
          <cell r="B4499">
            <v>524019</v>
          </cell>
          <cell r="C4499" t="str">
            <v>Contract Services Revenue</v>
          </cell>
          <cell r="D4499" t="str">
            <v>Contract S</v>
          </cell>
          <cell r="E4499">
            <v>367</v>
          </cell>
          <cell r="F4499" t="str">
            <v>A</v>
          </cell>
          <cell r="G4499" t="str">
            <v>R</v>
          </cell>
          <cell r="H4499" t="str">
            <v>N</v>
          </cell>
          <cell r="I4499" t="str">
            <v>NI</v>
          </cell>
          <cell r="J4499">
            <v>0</v>
          </cell>
          <cell r="K4499">
            <v>0</v>
          </cell>
          <cell r="L4499" t="str">
            <v xml:space="preserve"> </v>
          </cell>
          <cell r="M4499" t="str">
            <v xml:space="preserve"> </v>
          </cell>
          <cell r="N4499">
            <v>0</v>
          </cell>
          <cell r="O4499" t="str">
            <v xml:space="preserve"> </v>
          </cell>
          <cell r="P4499">
            <v>0</v>
          </cell>
          <cell r="Q4499">
            <v>0</v>
          </cell>
          <cell r="R4499" t="str">
            <v xml:space="preserve"> </v>
          </cell>
          <cell r="S4499" t="str">
            <v xml:space="preserve"> </v>
          </cell>
        </row>
        <row r="4500">
          <cell r="B4500">
            <v>524020</v>
          </cell>
          <cell r="C4500" t="str">
            <v>Emerg Med Transportation Rev</v>
          </cell>
          <cell r="D4500" t="str">
            <v>Emerg Med</v>
          </cell>
          <cell r="E4500">
            <v>367</v>
          </cell>
          <cell r="F4500" t="str">
            <v>A</v>
          </cell>
          <cell r="G4500" t="str">
            <v>R</v>
          </cell>
          <cell r="H4500" t="str">
            <v>N</v>
          </cell>
          <cell r="I4500" t="str">
            <v>NI</v>
          </cell>
          <cell r="J4500">
            <v>0</v>
          </cell>
          <cell r="K4500">
            <v>0</v>
          </cell>
          <cell r="L4500" t="str">
            <v xml:space="preserve"> </v>
          </cell>
          <cell r="M4500" t="str">
            <v xml:space="preserve"> </v>
          </cell>
          <cell r="N4500">
            <v>0</v>
          </cell>
          <cell r="O4500" t="str">
            <v xml:space="preserve"> </v>
          </cell>
          <cell r="P4500">
            <v>0</v>
          </cell>
          <cell r="Q4500">
            <v>0</v>
          </cell>
          <cell r="R4500" t="str">
            <v xml:space="preserve"> </v>
          </cell>
          <cell r="S4500" t="str">
            <v xml:space="preserve"> </v>
          </cell>
        </row>
        <row r="4501">
          <cell r="B4501">
            <v>524021</v>
          </cell>
          <cell r="C4501" t="str">
            <v>Department Meetg Rev Ascension</v>
          </cell>
          <cell r="D4501" t="str">
            <v>Department</v>
          </cell>
          <cell r="E4501">
            <v>367</v>
          </cell>
          <cell r="F4501" t="str">
            <v>A</v>
          </cell>
          <cell r="G4501" t="str">
            <v>R</v>
          </cell>
          <cell r="H4501" t="str">
            <v>N</v>
          </cell>
          <cell r="I4501" t="str">
            <v>NI</v>
          </cell>
          <cell r="J4501">
            <v>0</v>
          </cell>
          <cell r="K4501">
            <v>0</v>
          </cell>
          <cell r="L4501" t="str">
            <v xml:space="preserve"> </v>
          </cell>
          <cell r="M4501" t="str">
            <v xml:space="preserve"> </v>
          </cell>
          <cell r="N4501">
            <v>0</v>
          </cell>
          <cell r="O4501" t="str">
            <v xml:space="preserve"> </v>
          </cell>
          <cell r="P4501">
            <v>0</v>
          </cell>
          <cell r="Q4501">
            <v>0</v>
          </cell>
          <cell r="R4501" t="str">
            <v xml:space="preserve"> </v>
          </cell>
          <cell r="S4501" t="str">
            <v xml:space="preserve"> </v>
          </cell>
        </row>
        <row r="4502">
          <cell r="B4502">
            <v>524023</v>
          </cell>
          <cell r="C4502" t="str">
            <v>Donations Restricted</v>
          </cell>
          <cell r="D4502" t="str">
            <v>Donations</v>
          </cell>
          <cell r="E4502">
            <v>367</v>
          </cell>
          <cell r="F4502" t="str">
            <v>A</v>
          </cell>
          <cell r="G4502" t="str">
            <v>R</v>
          </cell>
          <cell r="H4502" t="str">
            <v>N</v>
          </cell>
          <cell r="I4502" t="str">
            <v>NI</v>
          </cell>
          <cell r="J4502">
            <v>0</v>
          </cell>
          <cell r="K4502">
            <v>0</v>
          </cell>
          <cell r="L4502" t="str">
            <v xml:space="preserve"> </v>
          </cell>
          <cell r="M4502" t="str">
            <v xml:space="preserve"> </v>
          </cell>
          <cell r="N4502">
            <v>0</v>
          </cell>
          <cell r="O4502" t="str">
            <v xml:space="preserve"> </v>
          </cell>
          <cell r="P4502">
            <v>0</v>
          </cell>
          <cell r="Q4502">
            <v>0</v>
          </cell>
          <cell r="R4502" t="str">
            <v xml:space="preserve"> </v>
          </cell>
          <cell r="S4502" t="str">
            <v xml:space="preserve"> </v>
          </cell>
        </row>
        <row r="4503">
          <cell r="B4503">
            <v>524025</v>
          </cell>
          <cell r="C4503" t="str">
            <v>Empl Assistance Program Rev</v>
          </cell>
          <cell r="D4503" t="str">
            <v>Empl Assis</v>
          </cell>
          <cell r="E4503">
            <v>367</v>
          </cell>
          <cell r="F4503" t="str">
            <v>A</v>
          </cell>
          <cell r="G4503" t="str">
            <v>R</v>
          </cell>
          <cell r="H4503" t="str">
            <v>N</v>
          </cell>
          <cell r="I4503" t="str">
            <v>NI</v>
          </cell>
          <cell r="J4503">
            <v>0</v>
          </cell>
          <cell r="K4503">
            <v>0</v>
          </cell>
          <cell r="L4503" t="str">
            <v xml:space="preserve"> </v>
          </cell>
          <cell r="M4503" t="str">
            <v xml:space="preserve"> </v>
          </cell>
          <cell r="N4503">
            <v>0</v>
          </cell>
          <cell r="O4503" t="str">
            <v xml:space="preserve"> </v>
          </cell>
          <cell r="P4503">
            <v>0</v>
          </cell>
          <cell r="Q4503">
            <v>0</v>
          </cell>
          <cell r="R4503" t="str">
            <v xml:space="preserve"> </v>
          </cell>
          <cell r="S4503" t="str">
            <v xml:space="preserve"> </v>
          </cell>
        </row>
        <row r="4504">
          <cell r="B4504">
            <v>524030</v>
          </cell>
          <cell r="C4504" t="str">
            <v>Equipment Rental Revenue</v>
          </cell>
          <cell r="D4504" t="str">
            <v>Equipment</v>
          </cell>
          <cell r="E4504">
            <v>367</v>
          </cell>
          <cell r="F4504" t="str">
            <v>A</v>
          </cell>
          <cell r="G4504" t="str">
            <v>R</v>
          </cell>
          <cell r="H4504" t="str">
            <v>N</v>
          </cell>
          <cell r="I4504" t="str">
            <v>NI</v>
          </cell>
          <cell r="J4504">
            <v>0</v>
          </cell>
          <cell r="K4504">
            <v>0</v>
          </cell>
          <cell r="L4504" t="str">
            <v xml:space="preserve"> </v>
          </cell>
          <cell r="M4504" t="str">
            <v xml:space="preserve"> </v>
          </cell>
          <cell r="N4504">
            <v>0</v>
          </cell>
          <cell r="O4504" t="str">
            <v xml:space="preserve"> </v>
          </cell>
          <cell r="P4504">
            <v>0</v>
          </cell>
          <cell r="Q4504">
            <v>0</v>
          </cell>
          <cell r="R4504" t="str">
            <v xml:space="preserve"> </v>
          </cell>
          <cell r="S4504" t="str">
            <v xml:space="preserve"> </v>
          </cell>
        </row>
        <row r="4505">
          <cell r="B4505">
            <v>524035</v>
          </cell>
          <cell r="C4505" t="str">
            <v>Fitness Club Revenue</v>
          </cell>
          <cell r="D4505" t="str">
            <v>Fitness Cl</v>
          </cell>
          <cell r="E4505">
            <v>367</v>
          </cell>
          <cell r="F4505" t="str">
            <v>A</v>
          </cell>
          <cell r="G4505" t="str">
            <v>R</v>
          </cell>
          <cell r="H4505" t="str">
            <v>N</v>
          </cell>
          <cell r="I4505" t="str">
            <v>NI</v>
          </cell>
          <cell r="J4505">
            <v>0</v>
          </cell>
          <cell r="K4505">
            <v>0</v>
          </cell>
          <cell r="L4505" t="str">
            <v xml:space="preserve"> </v>
          </cell>
          <cell r="M4505" t="str">
            <v xml:space="preserve"> </v>
          </cell>
          <cell r="N4505">
            <v>0</v>
          </cell>
          <cell r="O4505" t="str">
            <v xml:space="preserve"> </v>
          </cell>
          <cell r="P4505">
            <v>0</v>
          </cell>
          <cell r="Q4505">
            <v>0</v>
          </cell>
          <cell r="R4505" t="str">
            <v xml:space="preserve"> </v>
          </cell>
          <cell r="S4505" t="str">
            <v xml:space="preserve"> </v>
          </cell>
        </row>
        <row r="4506">
          <cell r="B4506">
            <v>524036</v>
          </cell>
          <cell r="C4506" t="str">
            <v>Foundation Expenses</v>
          </cell>
          <cell r="D4506" t="str">
            <v>Foundation</v>
          </cell>
          <cell r="E4506">
            <v>367</v>
          </cell>
          <cell r="F4506" t="str">
            <v>A</v>
          </cell>
          <cell r="G4506" t="str">
            <v>R</v>
          </cell>
          <cell r="H4506" t="str">
            <v>N</v>
          </cell>
          <cell r="I4506" t="str">
            <v>NI</v>
          </cell>
          <cell r="J4506">
            <v>0</v>
          </cell>
          <cell r="K4506">
            <v>0</v>
          </cell>
          <cell r="L4506" t="str">
            <v xml:space="preserve"> </v>
          </cell>
          <cell r="M4506" t="str">
            <v xml:space="preserve"> </v>
          </cell>
          <cell r="N4506">
            <v>0</v>
          </cell>
          <cell r="O4506" t="str">
            <v xml:space="preserve"> </v>
          </cell>
          <cell r="P4506">
            <v>0</v>
          </cell>
          <cell r="Q4506">
            <v>0</v>
          </cell>
          <cell r="R4506" t="str">
            <v xml:space="preserve"> </v>
          </cell>
          <cell r="S4506" t="str">
            <v xml:space="preserve"> </v>
          </cell>
        </row>
        <row r="4507">
          <cell r="B4507">
            <v>524040</v>
          </cell>
          <cell r="C4507" t="str">
            <v>Grants Revenue</v>
          </cell>
          <cell r="D4507" t="str">
            <v>Grants Rev</v>
          </cell>
          <cell r="E4507">
            <v>367</v>
          </cell>
          <cell r="F4507" t="str">
            <v>A</v>
          </cell>
          <cell r="G4507" t="str">
            <v>R</v>
          </cell>
          <cell r="H4507" t="str">
            <v>N</v>
          </cell>
          <cell r="I4507" t="str">
            <v>NI</v>
          </cell>
          <cell r="J4507">
            <v>0</v>
          </cell>
          <cell r="K4507">
            <v>0</v>
          </cell>
          <cell r="L4507" t="str">
            <v xml:space="preserve"> </v>
          </cell>
          <cell r="M4507" t="str">
            <v xml:space="preserve"> </v>
          </cell>
          <cell r="N4507">
            <v>0</v>
          </cell>
          <cell r="O4507" t="str">
            <v xml:space="preserve"> </v>
          </cell>
          <cell r="P4507">
            <v>0</v>
          </cell>
          <cell r="Q4507">
            <v>0</v>
          </cell>
          <cell r="R4507" t="str">
            <v xml:space="preserve"> </v>
          </cell>
          <cell r="S4507" t="str">
            <v xml:space="preserve"> </v>
          </cell>
        </row>
        <row r="4508">
          <cell r="B4508">
            <v>524041</v>
          </cell>
          <cell r="C4508" t="str">
            <v>Grants Revenue Reserve</v>
          </cell>
          <cell r="D4508" t="str">
            <v>Grants Rev</v>
          </cell>
          <cell r="E4508">
            <v>367</v>
          </cell>
          <cell r="F4508" t="str">
            <v>A</v>
          </cell>
          <cell r="G4508" t="str">
            <v>R</v>
          </cell>
          <cell r="H4508" t="str">
            <v>N</v>
          </cell>
          <cell r="I4508" t="str">
            <v>NI</v>
          </cell>
          <cell r="J4508">
            <v>0</v>
          </cell>
          <cell r="K4508">
            <v>0</v>
          </cell>
          <cell r="L4508" t="str">
            <v xml:space="preserve"> </v>
          </cell>
          <cell r="M4508" t="str">
            <v xml:space="preserve"> </v>
          </cell>
          <cell r="N4508">
            <v>0</v>
          </cell>
          <cell r="O4508" t="str">
            <v xml:space="preserve"> </v>
          </cell>
          <cell r="P4508">
            <v>0</v>
          </cell>
          <cell r="Q4508">
            <v>0</v>
          </cell>
          <cell r="R4508" t="str">
            <v xml:space="preserve"> </v>
          </cell>
          <cell r="S4508" t="str">
            <v xml:space="preserve"> </v>
          </cell>
        </row>
        <row r="4509">
          <cell r="B4509">
            <v>524045</v>
          </cell>
          <cell r="C4509" t="str">
            <v>Housekeeping Revenue</v>
          </cell>
          <cell r="D4509" t="str">
            <v>Housekeepi</v>
          </cell>
          <cell r="E4509">
            <v>367</v>
          </cell>
          <cell r="F4509" t="str">
            <v>A</v>
          </cell>
          <cell r="G4509" t="str">
            <v>R</v>
          </cell>
          <cell r="H4509" t="str">
            <v>N</v>
          </cell>
          <cell r="I4509" t="str">
            <v>NI</v>
          </cell>
          <cell r="J4509">
            <v>0</v>
          </cell>
          <cell r="K4509">
            <v>0</v>
          </cell>
          <cell r="L4509" t="str">
            <v xml:space="preserve"> </v>
          </cell>
          <cell r="M4509" t="str">
            <v xml:space="preserve"> </v>
          </cell>
          <cell r="N4509">
            <v>0</v>
          </cell>
          <cell r="O4509" t="str">
            <v xml:space="preserve"> </v>
          </cell>
          <cell r="P4509">
            <v>0</v>
          </cell>
          <cell r="Q4509">
            <v>0</v>
          </cell>
          <cell r="R4509" t="str">
            <v xml:space="preserve"> </v>
          </cell>
          <cell r="S4509" t="str">
            <v xml:space="preserve"> </v>
          </cell>
        </row>
        <row r="4510">
          <cell r="B4510">
            <v>524050</v>
          </cell>
          <cell r="C4510" t="str">
            <v>IC Management Fees</v>
          </cell>
          <cell r="D4510" t="str">
            <v>IC Managem</v>
          </cell>
          <cell r="E4510">
            <v>367</v>
          </cell>
          <cell r="F4510" t="str">
            <v>A</v>
          </cell>
          <cell r="G4510" t="str">
            <v>R</v>
          </cell>
          <cell r="H4510" t="str">
            <v>N</v>
          </cell>
          <cell r="I4510" t="str">
            <v>NI</v>
          </cell>
          <cell r="J4510">
            <v>0</v>
          </cell>
          <cell r="K4510">
            <v>0</v>
          </cell>
          <cell r="L4510" t="str">
            <v xml:space="preserve"> </v>
          </cell>
          <cell r="M4510" t="str">
            <v xml:space="preserve"> </v>
          </cell>
          <cell r="N4510">
            <v>0</v>
          </cell>
          <cell r="O4510" t="str">
            <v xml:space="preserve"> </v>
          </cell>
          <cell r="P4510">
            <v>0</v>
          </cell>
          <cell r="Q4510">
            <v>0</v>
          </cell>
          <cell r="R4510" t="str">
            <v xml:space="preserve"> </v>
          </cell>
          <cell r="S4510" t="str">
            <v xml:space="preserve"> </v>
          </cell>
        </row>
        <row r="4511">
          <cell r="B4511">
            <v>524055</v>
          </cell>
          <cell r="C4511" t="str">
            <v>IC Other Revenue</v>
          </cell>
          <cell r="D4511" t="str">
            <v>IC Other R</v>
          </cell>
          <cell r="E4511">
            <v>367</v>
          </cell>
          <cell r="F4511" t="str">
            <v>A</v>
          </cell>
          <cell r="G4511" t="str">
            <v>R</v>
          </cell>
          <cell r="H4511" t="str">
            <v>N</v>
          </cell>
          <cell r="I4511" t="str">
            <v>NI</v>
          </cell>
          <cell r="J4511">
            <v>0</v>
          </cell>
          <cell r="K4511">
            <v>0</v>
          </cell>
          <cell r="L4511" t="str">
            <v xml:space="preserve"> </v>
          </cell>
          <cell r="M4511" t="str">
            <v xml:space="preserve"> </v>
          </cell>
          <cell r="N4511">
            <v>0</v>
          </cell>
          <cell r="O4511" t="str">
            <v xml:space="preserve"> </v>
          </cell>
          <cell r="P4511">
            <v>0</v>
          </cell>
          <cell r="Q4511">
            <v>0</v>
          </cell>
          <cell r="R4511" t="str">
            <v xml:space="preserve"> </v>
          </cell>
          <cell r="S4511" t="str">
            <v xml:space="preserve"> </v>
          </cell>
        </row>
        <row r="4512">
          <cell r="B4512">
            <v>524060</v>
          </cell>
          <cell r="C4512" t="str">
            <v>IC Rental Income</v>
          </cell>
          <cell r="D4512" t="str">
            <v>IC Rental</v>
          </cell>
          <cell r="E4512">
            <v>367</v>
          </cell>
          <cell r="F4512" t="str">
            <v>A</v>
          </cell>
          <cell r="G4512" t="str">
            <v>R</v>
          </cell>
          <cell r="H4512" t="str">
            <v>N</v>
          </cell>
          <cell r="I4512" t="str">
            <v>NI</v>
          </cell>
          <cell r="J4512">
            <v>0</v>
          </cell>
          <cell r="K4512">
            <v>0</v>
          </cell>
          <cell r="L4512" t="str">
            <v xml:space="preserve"> </v>
          </cell>
          <cell r="M4512" t="str">
            <v xml:space="preserve"> </v>
          </cell>
          <cell r="N4512">
            <v>0</v>
          </cell>
          <cell r="O4512" t="str">
            <v xml:space="preserve"> </v>
          </cell>
          <cell r="P4512">
            <v>0</v>
          </cell>
          <cell r="Q4512">
            <v>0</v>
          </cell>
          <cell r="R4512" t="str">
            <v xml:space="preserve"> </v>
          </cell>
          <cell r="S4512" t="str">
            <v xml:space="preserve"> </v>
          </cell>
        </row>
        <row r="4513">
          <cell r="B4513">
            <v>524065</v>
          </cell>
          <cell r="C4513" t="str">
            <v>Indy Heart Hosp Guarantee Fee</v>
          </cell>
          <cell r="D4513" t="str">
            <v>Indy Heart</v>
          </cell>
          <cell r="E4513">
            <v>367</v>
          </cell>
          <cell r="F4513" t="str">
            <v>A</v>
          </cell>
          <cell r="G4513" t="str">
            <v>R</v>
          </cell>
          <cell r="H4513" t="str">
            <v>N</v>
          </cell>
          <cell r="I4513" t="str">
            <v>NI</v>
          </cell>
          <cell r="J4513">
            <v>0</v>
          </cell>
          <cell r="K4513">
            <v>0</v>
          </cell>
          <cell r="L4513" t="str">
            <v xml:space="preserve"> </v>
          </cell>
          <cell r="M4513" t="str">
            <v xml:space="preserve"> </v>
          </cell>
          <cell r="N4513">
            <v>0</v>
          </cell>
          <cell r="O4513" t="str">
            <v xml:space="preserve"> </v>
          </cell>
          <cell r="P4513">
            <v>0</v>
          </cell>
          <cell r="Q4513">
            <v>0</v>
          </cell>
          <cell r="R4513" t="str">
            <v xml:space="preserve"> </v>
          </cell>
          <cell r="S4513" t="str">
            <v xml:space="preserve"> </v>
          </cell>
        </row>
        <row r="4514">
          <cell r="B4514">
            <v>524070</v>
          </cell>
          <cell r="C4514" t="str">
            <v>Interest Income</v>
          </cell>
          <cell r="D4514" t="str">
            <v>Interest I</v>
          </cell>
          <cell r="E4514">
            <v>367</v>
          </cell>
          <cell r="F4514" t="str">
            <v>A</v>
          </cell>
          <cell r="G4514" t="str">
            <v>R</v>
          </cell>
          <cell r="H4514" t="str">
            <v>N</v>
          </cell>
          <cell r="I4514" t="str">
            <v>NI</v>
          </cell>
          <cell r="J4514">
            <v>0</v>
          </cell>
          <cell r="K4514">
            <v>0</v>
          </cell>
          <cell r="L4514" t="str">
            <v xml:space="preserve"> </v>
          </cell>
          <cell r="M4514" t="str">
            <v xml:space="preserve"> </v>
          </cell>
          <cell r="N4514">
            <v>0</v>
          </cell>
          <cell r="O4514" t="str">
            <v xml:space="preserve"> </v>
          </cell>
          <cell r="P4514">
            <v>0</v>
          </cell>
          <cell r="Q4514">
            <v>0</v>
          </cell>
          <cell r="R4514" t="str">
            <v xml:space="preserve"> </v>
          </cell>
          <cell r="S4514" t="str">
            <v xml:space="preserve"> </v>
          </cell>
        </row>
        <row r="4515">
          <cell r="B4515">
            <v>524071</v>
          </cell>
          <cell r="C4515" t="str">
            <v>Interest Income Intercompany</v>
          </cell>
          <cell r="D4515" t="str">
            <v>Interest I</v>
          </cell>
          <cell r="E4515">
            <v>367</v>
          </cell>
          <cell r="F4515" t="str">
            <v>A</v>
          </cell>
          <cell r="G4515" t="str">
            <v>R</v>
          </cell>
          <cell r="H4515" t="str">
            <v>N</v>
          </cell>
          <cell r="I4515" t="str">
            <v>NI</v>
          </cell>
          <cell r="J4515">
            <v>0</v>
          </cell>
          <cell r="K4515">
            <v>0</v>
          </cell>
          <cell r="L4515" t="str">
            <v xml:space="preserve"> </v>
          </cell>
          <cell r="M4515" t="str">
            <v xml:space="preserve"> </v>
          </cell>
          <cell r="N4515">
            <v>0</v>
          </cell>
          <cell r="O4515" t="str">
            <v xml:space="preserve"> </v>
          </cell>
          <cell r="P4515">
            <v>0</v>
          </cell>
          <cell r="Q4515">
            <v>0</v>
          </cell>
          <cell r="R4515" t="str">
            <v xml:space="preserve"> </v>
          </cell>
          <cell r="S4515" t="str">
            <v xml:space="preserve"> </v>
          </cell>
        </row>
        <row r="4516">
          <cell r="B4516">
            <v>524075</v>
          </cell>
          <cell r="C4516" t="str">
            <v>Interest Inc Investment in HSD</v>
          </cell>
          <cell r="D4516" t="str">
            <v>Interest I</v>
          </cell>
          <cell r="E4516">
            <v>367</v>
          </cell>
          <cell r="F4516" t="str">
            <v>A</v>
          </cell>
          <cell r="G4516" t="str">
            <v>R</v>
          </cell>
          <cell r="H4516" t="str">
            <v>N</v>
          </cell>
          <cell r="I4516" t="str">
            <v>NI</v>
          </cell>
          <cell r="J4516">
            <v>0</v>
          </cell>
          <cell r="K4516">
            <v>0</v>
          </cell>
          <cell r="L4516" t="str">
            <v xml:space="preserve"> </v>
          </cell>
          <cell r="M4516" t="str">
            <v xml:space="preserve"> </v>
          </cell>
          <cell r="N4516">
            <v>0</v>
          </cell>
          <cell r="O4516" t="str">
            <v xml:space="preserve"> </v>
          </cell>
          <cell r="P4516">
            <v>0</v>
          </cell>
          <cell r="Q4516">
            <v>0</v>
          </cell>
          <cell r="R4516" t="str">
            <v xml:space="preserve"> </v>
          </cell>
          <cell r="S4516" t="str">
            <v xml:space="preserve"> </v>
          </cell>
        </row>
        <row r="4517">
          <cell r="B4517">
            <v>524076</v>
          </cell>
          <cell r="C4517" t="str">
            <v>IntInc Restricted Inv in HSD</v>
          </cell>
          <cell r="D4517" t="str">
            <v>IIRInvHSD</v>
          </cell>
          <cell r="E4517">
            <v>367</v>
          </cell>
          <cell r="F4517" t="str">
            <v>A</v>
          </cell>
          <cell r="G4517" t="str">
            <v>R</v>
          </cell>
          <cell r="H4517" t="str">
            <v>N</v>
          </cell>
          <cell r="I4517" t="str">
            <v>NI</v>
          </cell>
          <cell r="J4517">
            <v>0</v>
          </cell>
          <cell r="K4517">
            <v>0</v>
          </cell>
          <cell r="L4517" t="str">
            <v xml:space="preserve"> </v>
          </cell>
          <cell r="M4517" t="str">
            <v xml:space="preserve"> </v>
          </cell>
          <cell r="N4517">
            <v>0</v>
          </cell>
          <cell r="O4517" t="str">
            <v xml:space="preserve"> </v>
          </cell>
          <cell r="P4517">
            <v>0</v>
          </cell>
          <cell r="Q4517">
            <v>0</v>
          </cell>
          <cell r="R4517" t="str">
            <v xml:space="preserve"> </v>
          </cell>
          <cell r="S4517" t="str">
            <v xml:space="preserve"> </v>
          </cell>
        </row>
        <row r="4518">
          <cell r="B4518">
            <v>524080</v>
          </cell>
          <cell r="C4518" t="str">
            <v>IntInc Unrlzd Escr Rstr</v>
          </cell>
          <cell r="D4518" t="str">
            <v>IIUEscrow</v>
          </cell>
          <cell r="E4518">
            <v>367</v>
          </cell>
          <cell r="F4518" t="str">
            <v>A</v>
          </cell>
          <cell r="G4518" t="str">
            <v>R</v>
          </cell>
          <cell r="H4518" t="str">
            <v>N</v>
          </cell>
          <cell r="I4518" t="str">
            <v>NI</v>
          </cell>
          <cell r="J4518">
            <v>0</v>
          </cell>
          <cell r="K4518">
            <v>0</v>
          </cell>
          <cell r="L4518" t="str">
            <v xml:space="preserve"> </v>
          </cell>
          <cell r="M4518" t="str">
            <v xml:space="preserve"> </v>
          </cell>
          <cell r="N4518">
            <v>0</v>
          </cell>
          <cell r="O4518" t="str">
            <v xml:space="preserve"> </v>
          </cell>
          <cell r="P4518">
            <v>0</v>
          </cell>
          <cell r="Q4518">
            <v>0</v>
          </cell>
          <cell r="R4518" t="str">
            <v xml:space="preserve"> </v>
          </cell>
          <cell r="S4518" t="str">
            <v xml:space="preserve"> </v>
          </cell>
        </row>
        <row r="4519">
          <cell r="B4519">
            <v>524085</v>
          </cell>
          <cell r="C4519" t="str">
            <v>IntInc Escrow Restructure</v>
          </cell>
          <cell r="D4519" t="str">
            <v>IIEscrow</v>
          </cell>
          <cell r="E4519">
            <v>367</v>
          </cell>
          <cell r="F4519" t="str">
            <v>A</v>
          </cell>
          <cell r="G4519" t="str">
            <v>R</v>
          </cell>
          <cell r="H4519" t="str">
            <v>N</v>
          </cell>
          <cell r="I4519" t="str">
            <v>NI</v>
          </cell>
          <cell r="J4519">
            <v>0</v>
          </cell>
          <cell r="K4519">
            <v>0</v>
          </cell>
          <cell r="L4519" t="str">
            <v xml:space="preserve"> </v>
          </cell>
          <cell r="M4519" t="str">
            <v xml:space="preserve"> </v>
          </cell>
          <cell r="N4519">
            <v>0</v>
          </cell>
          <cell r="O4519" t="str">
            <v xml:space="preserve"> </v>
          </cell>
          <cell r="P4519">
            <v>0</v>
          </cell>
          <cell r="Q4519">
            <v>0</v>
          </cell>
          <cell r="R4519" t="str">
            <v xml:space="preserve"> </v>
          </cell>
          <cell r="S4519" t="str">
            <v xml:space="preserve"> </v>
          </cell>
        </row>
        <row r="4520">
          <cell r="B4520">
            <v>524090</v>
          </cell>
          <cell r="C4520" t="str">
            <v>Interest Income BLEND</v>
          </cell>
          <cell r="D4520" t="str">
            <v>Interest I</v>
          </cell>
          <cell r="E4520">
            <v>367</v>
          </cell>
          <cell r="F4520" t="str">
            <v>A</v>
          </cell>
          <cell r="G4520" t="str">
            <v>R</v>
          </cell>
          <cell r="H4520" t="str">
            <v>N</v>
          </cell>
          <cell r="I4520" t="str">
            <v>NI</v>
          </cell>
          <cell r="J4520">
            <v>0</v>
          </cell>
          <cell r="K4520">
            <v>0</v>
          </cell>
          <cell r="L4520" t="str">
            <v xml:space="preserve"> </v>
          </cell>
          <cell r="M4520" t="str">
            <v xml:space="preserve"> </v>
          </cell>
          <cell r="N4520">
            <v>0</v>
          </cell>
          <cell r="O4520" t="str">
            <v xml:space="preserve"> </v>
          </cell>
          <cell r="P4520">
            <v>0</v>
          </cell>
          <cell r="Q4520">
            <v>0</v>
          </cell>
          <cell r="R4520" t="str">
            <v xml:space="preserve"> </v>
          </cell>
          <cell r="S4520" t="str">
            <v xml:space="preserve"> </v>
          </cell>
        </row>
        <row r="4521">
          <cell r="B4521">
            <v>524095</v>
          </cell>
          <cell r="C4521" t="str">
            <v>Interest Income CP</v>
          </cell>
          <cell r="D4521" t="str">
            <v>Interest I</v>
          </cell>
          <cell r="E4521">
            <v>367</v>
          </cell>
          <cell r="F4521" t="str">
            <v>A</v>
          </cell>
          <cell r="G4521" t="str">
            <v>R</v>
          </cell>
          <cell r="H4521" t="str">
            <v>N</v>
          </cell>
          <cell r="I4521" t="str">
            <v>NI</v>
          </cell>
          <cell r="J4521">
            <v>0</v>
          </cell>
          <cell r="K4521">
            <v>0</v>
          </cell>
          <cell r="L4521" t="str">
            <v xml:space="preserve"> </v>
          </cell>
          <cell r="M4521" t="str">
            <v xml:space="preserve"> </v>
          </cell>
          <cell r="N4521">
            <v>0</v>
          </cell>
          <cell r="O4521" t="str">
            <v xml:space="preserve"> </v>
          </cell>
          <cell r="P4521">
            <v>0</v>
          </cell>
          <cell r="Q4521">
            <v>0</v>
          </cell>
          <cell r="R4521" t="str">
            <v xml:space="preserve"> </v>
          </cell>
          <cell r="S4521" t="str">
            <v xml:space="preserve"> </v>
          </cell>
        </row>
        <row r="4522">
          <cell r="B4522">
            <v>524100</v>
          </cell>
          <cell r="C4522" t="str">
            <v>Interest Inc CP Carondelet</v>
          </cell>
          <cell r="D4522" t="str">
            <v>Interest I</v>
          </cell>
          <cell r="E4522">
            <v>367</v>
          </cell>
          <cell r="F4522" t="str">
            <v>A</v>
          </cell>
          <cell r="G4522" t="str">
            <v>R</v>
          </cell>
          <cell r="H4522" t="str">
            <v>N</v>
          </cell>
          <cell r="I4522" t="str">
            <v>NI</v>
          </cell>
          <cell r="J4522">
            <v>0</v>
          </cell>
          <cell r="K4522">
            <v>0</v>
          </cell>
          <cell r="L4522" t="str">
            <v xml:space="preserve"> </v>
          </cell>
          <cell r="M4522" t="str">
            <v xml:space="preserve"> </v>
          </cell>
          <cell r="N4522">
            <v>0</v>
          </cell>
          <cell r="O4522" t="str">
            <v xml:space="preserve"> </v>
          </cell>
          <cell r="P4522">
            <v>0</v>
          </cell>
          <cell r="Q4522">
            <v>0</v>
          </cell>
          <cell r="R4522" t="str">
            <v xml:space="preserve"> </v>
          </cell>
          <cell r="S4522" t="str">
            <v xml:space="preserve"> </v>
          </cell>
        </row>
        <row r="4523">
          <cell r="B4523">
            <v>524105</v>
          </cell>
          <cell r="C4523" t="str">
            <v>IntInc HSD Naz Hall</v>
          </cell>
          <cell r="D4523" t="str">
            <v>IIHSDNaz</v>
          </cell>
          <cell r="E4523">
            <v>367</v>
          </cell>
          <cell r="F4523" t="str">
            <v>A</v>
          </cell>
          <cell r="G4523" t="str">
            <v>R</v>
          </cell>
          <cell r="H4523" t="str">
            <v>N</v>
          </cell>
          <cell r="I4523" t="str">
            <v>NI</v>
          </cell>
          <cell r="J4523">
            <v>0</v>
          </cell>
          <cell r="K4523">
            <v>0</v>
          </cell>
          <cell r="L4523" t="str">
            <v xml:space="preserve"> </v>
          </cell>
          <cell r="M4523" t="str">
            <v xml:space="preserve"> </v>
          </cell>
          <cell r="N4523">
            <v>0</v>
          </cell>
          <cell r="O4523" t="str">
            <v xml:space="preserve"> </v>
          </cell>
          <cell r="P4523">
            <v>0</v>
          </cell>
          <cell r="Q4523">
            <v>0</v>
          </cell>
          <cell r="R4523" t="str">
            <v xml:space="preserve"> </v>
          </cell>
          <cell r="S4523" t="str">
            <v xml:space="preserve"> </v>
          </cell>
        </row>
        <row r="4524">
          <cell r="B4524">
            <v>524106</v>
          </cell>
          <cell r="C4524" t="str">
            <v>CDMS terest c Tucson Guar Fee</v>
          </cell>
          <cell r="D4524" t="str">
            <v>CDMS teres</v>
          </cell>
          <cell r="E4524">
            <v>367</v>
          </cell>
          <cell r="F4524" t="str">
            <v>A</v>
          </cell>
          <cell r="G4524" t="str">
            <v>R</v>
          </cell>
          <cell r="H4524" t="str">
            <v>N</v>
          </cell>
          <cell r="I4524" t="str">
            <v>NI</v>
          </cell>
          <cell r="J4524">
            <v>0</v>
          </cell>
          <cell r="K4524">
            <v>0</v>
          </cell>
          <cell r="L4524" t="str">
            <v xml:space="preserve"> </v>
          </cell>
          <cell r="M4524" t="str">
            <v xml:space="preserve"> </v>
          </cell>
          <cell r="N4524">
            <v>0</v>
          </cell>
          <cell r="O4524" t="str">
            <v xml:space="preserve"> </v>
          </cell>
          <cell r="P4524">
            <v>0</v>
          </cell>
          <cell r="Q4524">
            <v>0</v>
          </cell>
          <cell r="R4524" t="str">
            <v xml:space="preserve"> </v>
          </cell>
          <cell r="S4524" t="str">
            <v xml:space="preserve"> </v>
          </cell>
        </row>
        <row r="4525">
          <cell r="B4525">
            <v>524110</v>
          </cell>
          <cell r="C4525" t="str">
            <v>LatePenalty Fees</v>
          </cell>
          <cell r="D4525" t="str">
            <v>LatePenalt</v>
          </cell>
          <cell r="E4525">
            <v>367</v>
          </cell>
          <cell r="F4525" t="str">
            <v>A</v>
          </cell>
          <cell r="G4525" t="str">
            <v>R</v>
          </cell>
          <cell r="H4525" t="str">
            <v>N</v>
          </cell>
          <cell r="I4525" t="str">
            <v>NI</v>
          </cell>
          <cell r="J4525">
            <v>0</v>
          </cell>
          <cell r="K4525">
            <v>0</v>
          </cell>
          <cell r="L4525" t="str">
            <v xml:space="preserve"> </v>
          </cell>
          <cell r="M4525" t="str">
            <v xml:space="preserve"> </v>
          </cell>
          <cell r="N4525">
            <v>0</v>
          </cell>
          <cell r="O4525" t="str">
            <v xml:space="preserve"> </v>
          </cell>
          <cell r="P4525">
            <v>0</v>
          </cell>
          <cell r="Q4525">
            <v>0</v>
          </cell>
          <cell r="R4525" t="str">
            <v xml:space="preserve"> </v>
          </cell>
          <cell r="S4525" t="str">
            <v xml:space="preserve"> </v>
          </cell>
        </row>
        <row r="4526">
          <cell r="B4526">
            <v>524115</v>
          </cell>
          <cell r="C4526" t="str">
            <v>Leased Employee Revenue</v>
          </cell>
          <cell r="D4526" t="str">
            <v>Leased Emp</v>
          </cell>
          <cell r="E4526">
            <v>367</v>
          </cell>
          <cell r="F4526" t="str">
            <v>A</v>
          </cell>
          <cell r="G4526" t="str">
            <v>R</v>
          </cell>
          <cell r="H4526" t="str">
            <v>N</v>
          </cell>
          <cell r="I4526" t="str">
            <v>NI</v>
          </cell>
          <cell r="J4526">
            <v>0</v>
          </cell>
          <cell r="K4526">
            <v>0</v>
          </cell>
          <cell r="L4526" t="str">
            <v xml:space="preserve"> </v>
          </cell>
          <cell r="M4526" t="str">
            <v xml:space="preserve"> </v>
          </cell>
          <cell r="N4526">
            <v>0</v>
          </cell>
          <cell r="O4526" t="str">
            <v xml:space="preserve"> </v>
          </cell>
          <cell r="P4526">
            <v>0</v>
          </cell>
          <cell r="Q4526">
            <v>0</v>
          </cell>
          <cell r="R4526" t="str">
            <v xml:space="preserve"> </v>
          </cell>
          <cell r="S4526" t="str">
            <v xml:space="preserve"> </v>
          </cell>
        </row>
        <row r="4527">
          <cell r="B4527">
            <v>524119</v>
          </cell>
          <cell r="C4527" t="str">
            <v>Lactation Revenue</v>
          </cell>
          <cell r="D4527" t="str">
            <v>Lactation</v>
          </cell>
          <cell r="E4527">
            <v>367</v>
          </cell>
          <cell r="F4527" t="str">
            <v>A</v>
          </cell>
          <cell r="G4527" t="str">
            <v>R</v>
          </cell>
          <cell r="H4527" t="str">
            <v>N</v>
          </cell>
          <cell r="I4527" t="str">
            <v>NI</v>
          </cell>
          <cell r="J4527">
            <v>0</v>
          </cell>
          <cell r="K4527">
            <v>0</v>
          </cell>
          <cell r="L4527" t="str">
            <v xml:space="preserve"> </v>
          </cell>
          <cell r="M4527" t="str">
            <v xml:space="preserve"> </v>
          </cell>
          <cell r="N4527">
            <v>0</v>
          </cell>
          <cell r="O4527" t="str">
            <v xml:space="preserve"> </v>
          </cell>
          <cell r="P4527">
            <v>0</v>
          </cell>
          <cell r="Q4527">
            <v>0</v>
          </cell>
          <cell r="R4527" t="str">
            <v xml:space="preserve"> </v>
          </cell>
          <cell r="S4527" t="str">
            <v xml:space="preserve"> </v>
          </cell>
        </row>
        <row r="4528">
          <cell r="B4528">
            <v>524120</v>
          </cell>
          <cell r="C4528" t="str">
            <v>Laundry Revenue</v>
          </cell>
          <cell r="D4528" t="str">
            <v>Laundry Re</v>
          </cell>
          <cell r="E4528">
            <v>367</v>
          </cell>
          <cell r="F4528" t="str">
            <v>A</v>
          </cell>
          <cell r="G4528" t="str">
            <v>R</v>
          </cell>
          <cell r="H4528" t="str">
            <v>N</v>
          </cell>
          <cell r="I4528" t="str">
            <v>NI</v>
          </cell>
          <cell r="J4528">
            <v>0</v>
          </cell>
          <cell r="K4528">
            <v>0</v>
          </cell>
          <cell r="L4528" t="str">
            <v xml:space="preserve"> </v>
          </cell>
          <cell r="M4528" t="str">
            <v xml:space="preserve"> </v>
          </cell>
          <cell r="N4528">
            <v>0</v>
          </cell>
          <cell r="O4528" t="str">
            <v xml:space="preserve"> </v>
          </cell>
          <cell r="P4528">
            <v>0</v>
          </cell>
          <cell r="Q4528">
            <v>0</v>
          </cell>
          <cell r="R4528" t="str">
            <v xml:space="preserve"> </v>
          </cell>
          <cell r="S4528" t="str">
            <v xml:space="preserve"> </v>
          </cell>
        </row>
        <row r="4529">
          <cell r="B4529">
            <v>524125</v>
          </cell>
          <cell r="C4529" t="str">
            <v>Management Fees Revenue</v>
          </cell>
          <cell r="D4529" t="str">
            <v>Management</v>
          </cell>
          <cell r="E4529">
            <v>367</v>
          </cell>
          <cell r="F4529" t="str">
            <v>A</v>
          </cell>
          <cell r="G4529" t="str">
            <v>R</v>
          </cell>
          <cell r="H4529" t="str">
            <v>N</v>
          </cell>
          <cell r="I4529" t="str">
            <v>NI</v>
          </cell>
          <cell r="J4529">
            <v>0</v>
          </cell>
          <cell r="K4529">
            <v>0</v>
          </cell>
          <cell r="L4529" t="str">
            <v xml:space="preserve"> </v>
          </cell>
          <cell r="M4529" t="str">
            <v xml:space="preserve"> </v>
          </cell>
          <cell r="N4529">
            <v>0</v>
          </cell>
          <cell r="O4529" t="str">
            <v xml:space="preserve"> </v>
          </cell>
          <cell r="P4529">
            <v>0</v>
          </cell>
          <cell r="Q4529">
            <v>0</v>
          </cell>
          <cell r="R4529" t="str">
            <v xml:space="preserve"> </v>
          </cell>
          <cell r="S4529" t="str">
            <v xml:space="preserve"> </v>
          </cell>
        </row>
        <row r="4530">
          <cell r="B4530">
            <v>524126</v>
          </cell>
          <cell r="C4530" t="str">
            <v>Mngmnt Incentive Fees Revenue</v>
          </cell>
          <cell r="D4530" t="str">
            <v>Mngmnt Inc</v>
          </cell>
          <cell r="E4530">
            <v>367</v>
          </cell>
          <cell r="F4530" t="str">
            <v>A</v>
          </cell>
          <cell r="G4530" t="str">
            <v>R</v>
          </cell>
          <cell r="H4530" t="str">
            <v>N</v>
          </cell>
          <cell r="I4530" t="str">
            <v>NI</v>
          </cell>
          <cell r="J4530">
            <v>0</v>
          </cell>
          <cell r="K4530">
            <v>0</v>
          </cell>
          <cell r="L4530" t="str">
            <v xml:space="preserve"> </v>
          </cell>
          <cell r="M4530" t="str">
            <v xml:space="preserve"> </v>
          </cell>
          <cell r="N4530">
            <v>0</v>
          </cell>
          <cell r="O4530" t="str">
            <v xml:space="preserve"> </v>
          </cell>
          <cell r="P4530">
            <v>0</v>
          </cell>
          <cell r="Q4530">
            <v>0</v>
          </cell>
          <cell r="R4530" t="str">
            <v xml:space="preserve"> </v>
          </cell>
          <cell r="S4530" t="str">
            <v xml:space="preserve"> </v>
          </cell>
        </row>
        <row r="4531">
          <cell r="B4531">
            <v>524130</v>
          </cell>
          <cell r="C4531" t="str">
            <v>Medical Record Fees Revenue</v>
          </cell>
          <cell r="D4531" t="str">
            <v>Medical Re</v>
          </cell>
          <cell r="E4531">
            <v>367</v>
          </cell>
          <cell r="F4531" t="str">
            <v>A</v>
          </cell>
          <cell r="G4531" t="str">
            <v>R</v>
          </cell>
          <cell r="H4531" t="str">
            <v>N</v>
          </cell>
          <cell r="I4531" t="str">
            <v>NI</v>
          </cell>
          <cell r="J4531">
            <v>0</v>
          </cell>
          <cell r="K4531">
            <v>0</v>
          </cell>
          <cell r="L4531" t="str">
            <v xml:space="preserve"> </v>
          </cell>
          <cell r="M4531" t="str">
            <v xml:space="preserve"> </v>
          </cell>
          <cell r="N4531">
            <v>0</v>
          </cell>
          <cell r="O4531" t="str">
            <v xml:space="preserve"> </v>
          </cell>
          <cell r="P4531">
            <v>0</v>
          </cell>
          <cell r="Q4531">
            <v>0</v>
          </cell>
          <cell r="R4531" t="str">
            <v xml:space="preserve"> </v>
          </cell>
          <cell r="S4531" t="str">
            <v xml:space="preserve"> </v>
          </cell>
        </row>
        <row r="4532">
          <cell r="B4532">
            <v>524135</v>
          </cell>
          <cell r="C4532" t="str">
            <v>Medical Staff Dues Revenue</v>
          </cell>
          <cell r="D4532" t="str">
            <v>Medical St</v>
          </cell>
          <cell r="E4532">
            <v>367</v>
          </cell>
          <cell r="F4532" t="str">
            <v>A</v>
          </cell>
          <cell r="G4532" t="str">
            <v>R</v>
          </cell>
          <cell r="H4532" t="str">
            <v>N</v>
          </cell>
          <cell r="I4532" t="str">
            <v>NI</v>
          </cell>
          <cell r="J4532">
            <v>0</v>
          </cell>
          <cell r="K4532">
            <v>0</v>
          </cell>
          <cell r="L4532" t="str">
            <v xml:space="preserve"> </v>
          </cell>
          <cell r="M4532" t="str">
            <v xml:space="preserve"> </v>
          </cell>
          <cell r="N4532">
            <v>0</v>
          </cell>
          <cell r="O4532" t="str">
            <v xml:space="preserve"> </v>
          </cell>
          <cell r="P4532">
            <v>0</v>
          </cell>
          <cell r="Q4532">
            <v>0</v>
          </cell>
          <cell r="R4532" t="str">
            <v xml:space="preserve"> </v>
          </cell>
          <cell r="S4532" t="str">
            <v xml:space="preserve"> </v>
          </cell>
        </row>
        <row r="4533">
          <cell r="B4533">
            <v>524138</v>
          </cell>
          <cell r="C4533" t="str">
            <v>Operations Resource Group Rev</v>
          </cell>
          <cell r="D4533" t="str">
            <v>Operations</v>
          </cell>
          <cell r="E4533">
            <v>367</v>
          </cell>
          <cell r="F4533" t="str">
            <v>A</v>
          </cell>
          <cell r="G4533" t="str">
            <v>R</v>
          </cell>
          <cell r="H4533" t="str">
            <v>N</v>
          </cell>
          <cell r="I4533" t="str">
            <v>NI</v>
          </cell>
          <cell r="J4533">
            <v>0</v>
          </cell>
          <cell r="K4533">
            <v>0</v>
          </cell>
          <cell r="L4533" t="str">
            <v xml:space="preserve"> </v>
          </cell>
          <cell r="M4533" t="str">
            <v xml:space="preserve"> </v>
          </cell>
          <cell r="N4533">
            <v>0</v>
          </cell>
          <cell r="O4533" t="str">
            <v xml:space="preserve"> </v>
          </cell>
          <cell r="P4533">
            <v>0</v>
          </cell>
          <cell r="Q4533">
            <v>0</v>
          </cell>
          <cell r="R4533" t="str">
            <v xml:space="preserve"> </v>
          </cell>
          <cell r="S4533" t="str">
            <v xml:space="preserve"> </v>
          </cell>
        </row>
        <row r="4534">
          <cell r="B4534">
            <v>524139</v>
          </cell>
          <cell r="C4534" t="str">
            <v>ORG Revenue CHE</v>
          </cell>
          <cell r="D4534" t="str">
            <v>ORG Revenu</v>
          </cell>
          <cell r="E4534">
            <v>367</v>
          </cell>
          <cell r="F4534" t="str">
            <v>A</v>
          </cell>
          <cell r="G4534" t="str">
            <v>R</v>
          </cell>
          <cell r="H4534" t="str">
            <v>N</v>
          </cell>
          <cell r="I4534" t="str">
            <v>NI</v>
          </cell>
          <cell r="J4534">
            <v>0</v>
          </cell>
          <cell r="K4534">
            <v>0</v>
          </cell>
          <cell r="L4534" t="str">
            <v xml:space="preserve"> </v>
          </cell>
          <cell r="M4534" t="str">
            <v xml:space="preserve"> </v>
          </cell>
          <cell r="N4534">
            <v>0</v>
          </cell>
          <cell r="O4534" t="str">
            <v xml:space="preserve"> </v>
          </cell>
          <cell r="P4534">
            <v>0</v>
          </cell>
          <cell r="Q4534">
            <v>0</v>
          </cell>
          <cell r="R4534" t="str">
            <v xml:space="preserve"> </v>
          </cell>
          <cell r="S4534" t="str">
            <v xml:space="preserve"> </v>
          </cell>
        </row>
        <row r="4535">
          <cell r="B4535">
            <v>524140</v>
          </cell>
          <cell r="C4535" t="str">
            <v>Parking Revenue</v>
          </cell>
          <cell r="D4535" t="str">
            <v>Parking Re</v>
          </cell>
          <cell r="E4535">
            <v>367</v>
          </cell>
          <cell r="F4535" t="str">
            <v>A</v>
          </cell>
          <cell r="G4535" t="str">
            <v>R</v>
          </cell>
          <cell r="H4535" t="str">
            <v>N</v>
          </cell>
          <cell r="I4535" t="str">
            <v>NI</v>
          </cell>
          <cell r="J4535">
            <v>0</v>
          </cell>
          <cell r="K4535">
            <v>0</v>
          </cell>
          <cell r="L4535" t="str">
            <v xml:space="preserve"> </v>
          </cell>
          <cell r="M4535" t="str">
            <v xml:space="preserve"> </v>
          </cell>
          <cell r="N4535">
            <v>0</v>
          </cell>
          <cell r="O4535" t="str">
            <v xml:space="preserve"> </v>
          </cell>
          <cell r="P4535">
            <v>0</v>
          </cell>
          <cell r="Q4535">
            <v>0</v>
          </cell>
          <cell r="R4535" t="str">
            <v xml:space="preserve"> </v>
          </cell>
          <cell r="S4535" t="str">
            <v xml:space="preserve"> </v>
          </cell>
        </row>
        <row r="4536">
          <cell r="B4536">
            <v>524142</v>
          </cell>
          <cell r="C4536" t="str">
            <v>Physician Facility Fee Revenue</v>
          </cell>
          <cell r="D4536" t="str">
            <v>Physician</v>
          </cell>
          <cell r="E4536">
            <v>367</v>
          </cell>
          <cell r="F4536" t="str">
            <v>A</v>
          </cell>
          <cell r="G4536" t="str">
            <v>R</v>
          </cell>
          <cell r="H4536" t="str">
            <v>N</v>
          </cell>
          <cell r="I4536" t="str">
            <v>NI</v>
          </cell>
          <cell r="J4536">
            <v>0</v>
          </cell>
          <cell r="K4536">
            <v>0</v>
          </cell>
          <cell r="L4536" t="str">
            <v xml:space="preserve"> </v>
          </cell>
          <cell r="M4536" t="str">
            <v xml:space="preserve"> </v>
          </cell>
          <cell r="N4536">
            <v>0</v>
          </cell>
          <cell r="O4536" t="str">
            <v xml:space="preserve"> </v>
          </cell>
          <cell r="P4536">
            <v>0</v>
          </cell>
          <cell r="Q4536">
            <v>0</v>
          </cell>
          <cell r="R4536" t="str">
            <v xml:space="preserve"> </v>
          </cell>
          <cell r="S4536" t="str">
            <v xml:space="preserve"> </v>
          </cell>
        </row>
        <row r="4537">
          <cell r="B4537">
            <v>524145</v>
          </cell>
          <cell r="C4537" t="str">
            <v>Program Surcharge Income</v>
          </cell>
          <cell r="D4537" t="str">
            <v>Program Su</v>
          </cell>
          <cell r="E4537">
            <v>367</v>
          </cell>
          <cell r="F4537" t="str">
            <v>A</v>
          </cell>
          <cell r="G4537" t="str">
            <v>R</v>
          </cell>
          <cell r="H4537" t="str">
            <v>N</v>
          </cell>
          <cell r="I4537" t="str">
            <v>NI</v>
          </cell>
          <cell r="J4537">
            <v>0</v>
          </cell>
          <cell r="K4537">
            <v>0</v>
          </cell>
          <cell r="L4537" t="str">
            <v xml:space="preserve"> </v>
          </cell>
          <cell r="M4537" t="str">
            <v xml:space="preserve"> </v>
          </cell>
          <cell r="N4537">
            <v>0</v>
          </cell>
          <cell r="O4537" t="str">
            <v xml:space="preserve"> </v>
          </cell>
          <cell r="P4537">
            <v>0</v>
          </cell>
          <cell r="Q4537">
            <v>0</v>
          </cell>
          <cell r="R4537" t="str">
            <v xml:space="preserve"> </v>
          </cell>
          <cell r="S4537" t="str">
            <v xml:space="preserve"> </v>
          </cell>
        </row>
        <row r="4538">
          <cell r="B4538">
            <v>524150</v>
          </cell>
          <cell r="C4538" t="str">
            <v>Recycling Program Revenue</v>
          </cell>
          <cell r="D4538" t="str">
            <v>Recycling</v>
          </cell>
          <cell r="E4538">
            <v>367</v>
          </cell>
          <cell r="F4538" t="str">
            <v>A</v>
          </cell>
          <cell r="G4538" t="str">
            <v>R</v>
          </cell>
          <cell r="H4538" t="str">
            <v>N</v>
          </cell>
          <cell r="I4538" t="str">
            <v>NI</v>
          </cell>
          <cell r="J4538">
            <v>0</v>
          </cell>
          <cell r="K4538">
            <v>0</v>
          </cell>
          <cell r="L4538" t="str">
            <v xml:space="preserve"> </v>
          </cell>
          <cell r="M4538" t="str">
            <v xml:space="preserve"> </v>
          </cell>
          <cell r="N4538">
            <v>0</v>
          </cell>
          <cell r="O4538" t="str">
            <v xml:space="preserve"> </v>
          </cell>
          <cell r="P4538">
            <v>0</v>
          </cell>
          <cell r="Q4538">
            <v>0</v>
          </cell>
          <cell r="R4538" t="str">
            <v xml:space="preserve"> </v>
          </cell>
          <cell r="S4538" t="str">
            <v xml:space="preserve"> </v>
          </cell>
        </row>
        <row r="4539">
          <cell r="B4539">
            <v>524151</v>
          </cell>
          <cell r="C4539" t="str">
            <v>Retail Sales Revenue Taxable</v>
          </cell>
          <cell r="D4539" t="str">
            <v>Retail Sal</v>
          </cell>
          <cell r="E4539">
            <v>367</v>
          </cell>
          <cell r="F4539" t="str">
            <v>A</v>
          </cell>
          <cell r="G4539" t="str">
            <v>R</v>
          </cell>
          <cell r="H4539" t="str">
            <v>N</v>
          </cell>
          <cell r="I4539" t="str">
            <v>NI</v>
          </cell>
          <cell r="J4539">
            <v>0</v>
          </cell>
          <cell r="K4539">
            <v>0</v>
          </cell>
          <cell r="L4539" t="str">
            <v xml:space="preserve"> </v>
          </cell>
          <cell r="M4539" t="str">
            <v xml:space="preserve"> </v>
          </cell>
          <cell r="N4539">
            <v>0</v>
          </cell>
          <cell r="O4539" t="str">
            <v xml:space="preserve"> </v>
          </cell>
          <cell r="P4539">
            <v>0</v>
          </cell>
          <cell r="Q4539">
            <v>0</v>
          </cell>
          <cell r="R4539" t="str">
            <v xml:space="preserve"> </v>
          </cell>
          <cell r="S4539" t="str">
            <v xml:space="preserve"> </v>
          </cell>
        </row>
        <row r="4540">
          <cell r="B4540">
            <v>524152</v>
          </cell>
          <cell r="C4540" t="str">
            <v>Retail Sales Rev NonTaxable</v>
          </cell>
          <cell r="D4540" t="str">
            <v>Retail Sal</v>
          </cell>
          <cell r="E4540">
            <v>367</v>
          </cell>
          <cell r="F4540" t="str">
            <v>A</v>
          </cell>
          <cell r="G4540" t="str">
            <v>R</v>
          </cell>
          <cell r="H4540" t="str">
            <v>N</v>
          </cell>
          <cell r="I4540" t="str">
            <v>NI</v>
          </cell>
          <cell r="J4540">
            <v>0</v>
          </cell>
          <cell r="K4540">
            <v>0</v>
          </cell>
          <cell r="L4540" t="str">
            <v xml:space="preserve"> </v>
          </cell>
          <cell r="M4540" t="str">
            <v xml:space="preserve"> </v>
          </cell>
          <cell r="N4540">
            <v>0</v>
          </cell>
          <cell r="O4540" t="str">
            <v xml:space="preserve"> </v>
          </cell>
          <cell r="P4540">
            <v>0</v>
          </cell>
          <cell r="Q4540">
            <v>0</v>
          </cell>
          <cell r="R4540" t="str">
            <v xml:space="preserve"> </v>
          </cell>
          <cell r="S4540" t="str">
            <v xml:space="preserve"> </v>
          </cell>
        </row>
        <row r="4541">
          <cell r="B4541">
            <v>524153</v>
          </cell>
          <cell r="C4541" t="str">
            <v>ResearchPatientTravelCompenExp</v>
          </cell>
          <cell r="D4541" t="str">
            <v>ResearchPa</v>
          </cell>
          <cell r="E4541">
            <v>367</v>
          </cell>
          <cell r="F4541" t="str">
            <v>A</v>
          </cell>
          <cell r="G4541" t="str">
            <v>R</v>
          </cell>
          <cell r="H4541" t="str">
            <v>N</v>
          </cell>
          <cell r="I4541" t="str">
            <v>NI</v>
          </cell>
          <cell r="J4541">
            <v>0</v>
          </cell>
          <cell r="K4541">
            <v>0</v>
          </cell>
          <cell r="L4541" t="str">
            <v xml:space="preserve"> </v>
          </cell>
          <cell r="M4541" t="str">
            <v xml:space="preserve"> </v>
          </cell>
          <cell r="N4541">
            <v>0</v>
          </cell>
          <cell r="O4541" t="str">
            <v xml:space="preserve"> </v>
          </cell>
          <cell r="P4541">
            <v>0</v>
          </cell>
          <cell r="Q4541">
            <v>0</v>
          </cell>
          <cell r="R4541" t="str">
            <v xml:space="preserve"> </v>
          </cell>
          <cell r="S4541" t="str">
            <v xml:space="preserve"> </v>
          </cell>
        </row>
        <row r="4542">
          <cell r="B4542">
            <v>524154</v>
          </cell>
          <cell r="C4542" t="str">
            <v>Research Sponsor Revenue</v>
          </cell>
          <cell r="D4542" t="str">
            <v>Research S</v>
          </cell>
          <cell r="E4542">
            <v>367</v>
          </cell>
          <cell r="F4542" t="str">
            <v>A</v>
          </cell>
          <cell r="G4542" t="str">
            <v>R</v>
          </cell>
          <cell r="H4542" t="str">
            <v>N</v>
          </cell>
          <cell r="I4542" t="str">
            <v>NI</v>
          </cell>
          <cell r="J4542">
            <v>0</v>
          </cell>
          <cell r="K4542">
            <v>0</v>
          </cell>
          <cell r="L4542" t="str">
            <v xml:space="preserve"> </v>
          </cell>
          <cell r="M4542" t="str">
            <v xml:space="preserve"> </v>
          </cell>
          <cell r="N4542">
            <v>0</v>
          </cell>
          <cell r="O4542" t="str">
            <v xml:space="preserve"> </v>
          </cell>
          <cell r="P4542">
            <v>0</v>
          </cell>
          <cell r="Q4542">
            <v>0</v>
          </cell>
          <cell r="R4542" t="str">
            <v xml:space="preserve"> </v>
          </cell>
          <cell r="S4542" t="str">
            <v xml:space="preserve"> </v>
          </cell>
        </row>
        <row r="4543">
          <cell r="B4543">
            <v>524155</v>
          </cell>
          <cell r="C4543" t="str">
            <v>Return Check Fees Revenue</v>
          </cell>
          <cell r="D4543" t="str">
            <v>Return Che</v>
          </cell>
          <cell r="E4543">
            <v>367</v>
          </cell>
          <cell r="F4543" t="str">
            <v>A</v>
          </cell>
          <cell r="G4543" t="str">
            <v>R</v>
          </cell>
          <cell r="H4543" t="str">
            <v>N</v>
          </cell>
          <cell r="I4543" t="str">
            <v>NI</v>
          </cell>
          <cell r="J4543">
            <v>0</v>
          </cell>
          <cell r="K4543">
            <v>0</v>
          </cell>
          <cell r="L4543" t="str">
            <v xml:space="preserve"> </v>
          </cell>
          <cell r="M4543" t="str">
            <v xml:space="preserve"> </v>
          </cell>
          <cell r="N4543">
            <v>0</v>
          </cell>
          <cell r="O4543" t="str">
            <v xml:space="preserve"> </v>
          </cell>
          <cell r="P4543">
            <v>0</v>
          </cell>
          <cell r="Q4543">
            <v>0</v>
          </cell>
          <cell r="R4543" t="str">
            <v xml:space="preserve"> </v>
          </cell>
          <cell r="S4543" t="str">
            <v xml:space="preserve"> </v>
          </cell>
        </row>
        <row r="4544">
          <cell r="B4544">
            <v>524160</v>
          </cell>
          <cell r="C4544" t="str">
            <v>Revenue Suspense</v>
          </cell>
          <cell r="D4544" t="str">
            <v>Revenue Su</v>
          </cell>
          <cell r="E4544">
            <v>367</v>
          </cell>
          <cell r="F4544" t="str">
            <v>A</v>
          </cell>
          <cell r="G4544" t="str">
            <v>R</v>
          </cell>
          <cell r="H4544" t="str">
            <v>N</v>
          </cell>
          <cell r="I4544" t="str">
            <v>NI</v>
          </cell>
          <cell r="J4544">
            <v>0</v>
          </cell>
          <cell r="K4544">
            <v>0</v>
          </cell>
          <cell r="L4544" t="str">
            <v xml:space="preserve"> </v>
          </cell>
          <cell r="M4544" t="str">
            <v xml:space="preserve"> </v>
          </cell>
          <cell r="N4544">
            <v>0</v>
          </cell>
          <cell r="O4544" t="str">
            <v xml:space="preserve"> </v>
          </cell>
          <cell r="P4544">
            <v>0</v>
          </cell>
          <cell r="Q4544">
            <v>0</v>
          </cell>
          <cell r="R4544" t="str">
            <v xml:space="preserve"> </v>
          </cell>
          <cell r="S4544" t="str">
            <v xml:space="preserve"> </v>
          </cell>
        </row>
        <row r="4545">
          <cell r="B4545">
            <v>524161</v>
          </cell>
          <cell r="C4545" t="str">
            <v>NYS Rural Entitlement Receipts</v>
          </cell>
          <cell r="D4545" t="str">
            <v>NYS Rural</v>
          </cell>
          <cell r="E4545">
            <v>367</v>
          </cell>
          <cell r="F4545" t="str">
            <v>A</v>
          </cell>
          <cell r="G4545" t="str">
            <v>R</v>
          </cell>
          <cell r="H4545" t="str">
            <v>N</v>
          </cell>
          <cell r="I4545" t="str">
            <v>NI</v>
          </cell>
          <cell r="J4545">
            <v>0</v>
          </cell>
          <cell r="K4545">
            <v>0</v>
          </cell>
          <cell r="L4545" t="str">
            <v xml:space="preserve"> </v>
          </cell>
          <cell r="M4545" t="str">
            <v xml:space="preserve"> </v>
          </cell>
          <cell r="N4545">
            <v>0</v>
          </cell>
          <cell r="O4545" t="str">
            <v xml:space="preserve"> </v>
          </cell>
          <cell r="P4545">
            <v>0</v>
          </cell>
          <cell r="Q4545">
            <v>0</v>
          </cell>
          <cell r="R4545" t="str">
            <v xml:space="preserve"> </v>
          </cell>
          <cell r="S4545" t="str">
            <v xml:space="preserve"> </v>
          </cell>
        </row>
        <row r="4546">
          <cell r="B4546">
            <v>524162</v>
          </cell>
          <cell r="C4546" t="str">
            <v>RNPhysician Recruitment Rev</v>
          </cell>
          <cell r="D4546" t="str">
            <v>RNPhysicia</v>
          </cell>
          <cell r="E4546">
            <v>367</v>
          </cell>
          <cell r="F4546" t="str">
            <v>A</v>
          </cell>
          <cell r="G4546" t="str">
            <v>R</v>
          </cell>
          <cell r="H4546" t="str">
            <v>N</v>
          </cell>
          <cell r="I4546" t="str">
            <v>NI</v>
          </cell>
          <cell r="J4546">
            <v>0</v>
          </cell>
          <cell r="K4546">
            <v>0</v>
          </cell>
          <cell r="L4546" t="str">
            <v xml:space="preserve"> </v>
          </cell>
          <cell r="M4546" t="str">
            <v xml:space="preserve"> </v>
          </cell>
          <cell r="N4546">
            <v>0</v>
          </cell>
          <cell r="O4546" t="str">
            <v xml:space="preserve"> </v>
          </cell>
          <cell r="P4546">
            <v>0</v>
          </cell>
          <cell r="Q4546">
            <v>0</v>
          </cell>
          <cell r="R4546" t="str">
            <v xml:space="preserve"> </v>
          </cell>
          <cell r="S4546" t="str">
            <v xml:space="preserve"> </v>
          </cell>
        </row>
        <row r="4547">
          <cell r="B4547">
            <v>524165</v>
          </cell>
          <cell r="C4547" t="str">
            <v>Scrap Revenue</v>
          </cell>
          <cell r="D4547" t="str">
            <v>Scrap Reve</v>
          </cell>
          <cell r="E4547">
            <v>367</v>
          </cell>
          <cell r="F4547" t="str">
            <v>A</v>
          </cell>
          <cell r="G4547" t="str">
            <v>R</v>
          </cell>
          <cell r="H4547" t="str">
            <v>N</v>
          </cell>
          <cell r="I4547" t="str">
            <v>NI</v>
          </cell>
          <cell r="J4547">
            <v>0</v>
          </cell>
          <cell r="K4547">
            <v>0</v>
          </cell>
          <cell r="L4547" t="str">
            <v xml:space="preserve"> </v>
          </cell>
          <cell r="M4547" t="str">
            <v xml:space="preserve"> </v>
          </cell>
          <cell r="N4547">
            <v>0</v>
          </cell>
          <cell r="O4547" t="str">
            <v xml:space="preserve"> </v>
          </cell>
          <cell r="P4547">
            <v>0</v>
          </cell>
          <cell r="Q4547">
            <v>0</v>
          </cell>
          <cell r="R4547" t="str">
            <v xml:space="preserve"> </v>
          </cell>
          <cell r="S4547" t="str">
            <v xml:space="preserve"> </v>
          </cell>
        </row>
        <row r="4548">
          <cell r="B4548">
            <v>524166</v>
          </cell>
          <cell r="C4548" t="str">
            <v>Sports Medicine Revenue</v>
          </cell>
          <cell r="D4548" t="str">
            <v>Sports Med</v>
          </cell>
          <cell r="E4548">
            <v>367</v>
          </cell>
          <cell r="F4548" t="str">
            <v>A</v>
          </cell>
          <cell r="G4548" t="str">
            <v>R</v>
          </cell>
          <cell r="H4548" t="str">
            <v>N</v>
          </cell>
          <cell r="I4548" t="str">
            <v>NI</v>
          </cell>
          <cell r="J4548">
            <v>0</v>
          </cell>
          <cell r="K4548">
            <v>0</v>
          </cell>
          <cell r="L4548" t="str">
            <v xml:space="preserve"> </v>
          </cell>
          <cell r="M4548" t="str">
            <v xml:space="preserve"> </v>
          </cell>
          <cell r="N4548">
            <v>0</v>
          </cell>
          <cell r="O4548" t="str">
            <v xml:space="preserve"> </v>
          </cell>
          <cell r="P4548">
            <v>0</v>
          </cell>
          <cell r="Q4548">
            <v>0</v>
          </cell>
          <cell r="R4548" t="str">
            <v xml:space="preserve"> </v>
          </cell>
          <cell r="S4548" t="str">
            <v xml:space="preserve"> </v>
          </cell>
        </row>
        <row r="4549">
          <cell r="B4549">
            <v>524170</v>
          </cell>
          <cell r="C4549" t="str">
            <v>Telephone Revenue</v>
          </cell>
          <cell r="D4549" t="str">
            <v>Telephone</v>
          </cell>
          <cell r="E4549">
            <v>367</v>
          </cell>
          <cell r="F4549" t="str">
            <v>A</v>
          </cell>
          <cell r="G4549" t="str">
            <v>R</v>
          </cell>
          <cell r="H4549" t="str">
            <v>N</v>
          </cell>
          <cell r="I4549" t="str">
            <v>NI</v>
          </cell>
          <cell r="J4549">
            <v>0</v>
          </cell>
          <cell r="K4549">
            <v>0</v>
          </cell>
          <cell r="L4549" t="str">
            <v xml:space="preserve"> </v>
          </cell>
          <cell r="M4549" t="str">
            <v xml:space="preserve"> </v>
          </cell>
          <cell r="N4549">
            <v>0</v>
          </cell>
          <cell r="O4549" t="str">
            <v xml:space="preserve"> </v>
          </cell>
          <cell r="P4549">
            <v>0</v>
          </cell>
          <cell r="Q4549">
            <v>0</v>
          </cell>
          <cell r="R4549" t="str">
            <v xml:space="preserve"> </v>
          </cell>
          <cell r="S4549" t="str">
            <v xml:space="preserve"> </v>
          </cell>
        </row>
        <row r="4550">
          <cell r="B4550">
            <v>524174</v>
          </cell>
          <cell r="C4550" t="str">
            <v>Transcription Services Revenue</v>
          </cell>
          <cell r="D4550" t="str">
            <v>Transcript</v>
          </cell>
          <cell r="E4550">
            <v>367</v>
          </cell>
          <cell r="F4550" t="str">
            <v>A</v>
          </cell>
          <cell r="G4550" t="str">
            <v>R</v>
          </cell>
          <cell r="H4550" t="str">
            <v>N</v>
          </cell>
          <cell r="I4550" t="str">
            <v>NI</v>
          </cell>
          <cell r="J4550">
            <v>0</v>
          </cell>
          <cell r="K4550">
            <v>0</v>
          </cell>
          <cell r="L4550" t="str">
            <v xml:space="preserve"> </v>
          </cell>
          <cell r="M4550" t="str">
            <v xml:space="preserve"> </v>
          </cell>
          <cell r="N4550">
            <v>0</v>
          </cell>
          <cell r="O4550" t="str">
            <v xml:space="preserve"> </v>
          </cell>
          <cell r="P4550">
            <v>0</v>
          </cell>
          <cell r="Q4550">
            <v>0</v>
          </cell>
          <cell r="R4550" t="str">
            <v xml:space="preserve"> </v>
          </cell>
          <cell r="S4550" t="str">
            <v xml:space="preserve"> </v>
          </cell>
        </row>
        <row r="4551">
          <cell r="B4551">
            <v>524175</v>
          </cell>
          <cell r="C4551" t="str">
            <v>Transportation Service Revenue</v>
          </cell>
          <cell r="D4551" t="str">
            <v>Transporta</v>
          </cell>
          <cell r="E4551">
            <v>367</v>
          </cell>
          <cell r="F4551" t="str">
            <v>A</v>
          </cell>
          <cell r="G4551" t="str">
            <v>R</v>
          </cell>
          <cell r="H4551" t="str">
            <v>N</v>
          </cell>
          <cell r="I4551" t="str">
            <v>NI</v>
          </cell>
          <cell r="J4551">
            <v>0</v>
          </cell>
          <cell r="K4551">
            <v>0</v>
          </cell>
          <cell r="L4551" t="str">
            <v xml:space="preserve"> </v>
          </cell>
          <cell r="M4551" t="str">
            <v xml:space="preserve"> </v>
          </cell>
          <cell r="N4551">
            <v>0</v>
          </cell>
          <cell r="O4551" t="str">
            <v xml:space="preserve"> </v>
          </cell>
          <cell r="P4551">
            <v>0</v>
          </cell>
          <cell r="Q4551">
            <v>0</v>
          </cell>
          <cell r="R4551" t="str">
            <v xml:space="preserve"> </v>
          </cell>
          <cell r="S4551" t="str">
            <v xml:space="preserve"> </v>
          </cell>
        </row>
        <row r="4552">
          <cell r="B4552">
            <v>524180</v>
          </cell>
          <cell r="C4552" t="str">
            <v>Other Miscellaneous Revenue</v>
          </cell>
          <cell r="D4552" t="str">
            <v>Other Misc</v>
          </cell>
          <cell r="E4552">
            <v>367</v>
          </cell>
          <cell r="F4552" t="str">
            <v>A</v>
          </cell>
          <cell r="G4552" t="str">
            <v>R</v>
          </cell>
          <cell r="H4552" t="str">
            <v>N</v>
          </cell>
          <cell r="I4552" t="str">
            <v>NI</v>
          </cell>
          <cell r="J4552">
            <v>0</v>
          </cell>
          <cell r="K4552">
            <v>0</v>
          </cell>
          <cell r="L4552" t="str">
            <v xml:space="preserve"> </v>
          </cell>
          <cell r="M4552" t="str">
            <v xml:space="preserve"> </v>
          </cell>
          <cell r="N4552">
            <v>0</v>
          </cell>
          <cell r="O4552" t="str">
            <v xml:space="preserve"> </v>
          </cell>
          <cell r="P4552">
            <v>0</v>
          </cell>
          <cell r="Q4552">
            <v>0</v>
          </cell>
          <cell r="R4552" t="str">
            <v xml:space="preserve"> </v>
          </cell>
          <cell r="S4552" t="str">
            <v xml:space="preserve"> </v>
          </cell>
        </row>
        <row r="4553">
          <cell r="B4553">
            <v>524181</v>
          </cell>
          <cell r="C4553" t="str">
            <v>Other Miscellaneous Rev Elim</v>
          </cell>
          <cell r="D4553" t="str">
            <v>Other Misc</v>
          </cell>
          <cell r="E4553">
            <v>367</v>
          </cell>
          <cell r="F4553" t="str">
            <v>A</v>
          </cell>
          <cell r="G4553" t="str">
            <v>R</v>
          </cell>
          <cell r="H4553" t="str">
            <v>N</v>
          </cell>
          <cell r="I4553" t="str">
            <v>NI</v>
          </cell>
          <cell r="J4553">
            <v>0</v>
          </cell>
          <cell r="K4553">
            <v>0</v>
          </cell>
          <cell r="L4553" t="str">
            <v xml:space="preserve"> </v>
          </cell>
          <cell r="M4553" t="str">
            <v xml:space="preserve"> </v>
          </cell>
          <cell r="N4553">
            <v>0</v>
          </cell>
          <cell r="O4553" t="str">
            <v xml:space="preserve"> </v>
          </cell>
          <cell r="P4553">
            <v>0</v>
          </cell>
          <cell r="Q4553">
            <v>0</v>
          </cell>
          <cell r="R4553" t="str">
            <v xml:space="preserve"> </v>
          </cell>
          <cell r="S4553" t="str">
            <v xml:space="preserve"> </v>
          </cell>
        </row>
        <row r="4554">
          <cell r="B4554">
            <v>524182</v>
          </cell>
          <cell r="C4554" t="str">
            <v>Other Misc Revenue Reserve</v>
          </cell>
          <cell r="D4554" t="str">
            <v>Other Misc</v>
          </cell>
          <cell r="E4554">
            <v>367</v>
          </cell>
          <cell r="F4554" t="str">
            <v>A</v>
          </cell>
          <cell r="G4554" t="str">
            <v>R</v>
          </cell>
          <cell r="H4554" t="str">
            <v>N</v>
          </cell>
          <cell r="I4554" t="str">
            <v>NI</v>
          </cell>
          <cell r="J4554">
            <v>0</v>
          </cell>
          <cell r="K4554">
            <v>0</v>
          </cell>
          <cell r="L4554" t="str">
            <v xml:space="preserve"> </v>
          </cell>
          <cell r="M4554" t="str">
            <v xml:space="preserve"> </v>
          </cell>
          <cell r="N4554">
            <v>0</v>
          </cell>
          <cell r="O4554" t="str">
            <v xml:space="preserve"> </v>
          </cell>
          <cell r="P4554">
            <v>0</v>
          </cell>
          <cell r="Q4554">
            <v>0</v>
          </cell>
          <cell r="R4554" t="str">
            <v xml:space="preserve"> </v>
          </cell>
          <cell r="S4554" t="str">
            <v xml:space="preserve"> </v>
          </cell>
        </row>
        <row r="4555">
          <cell r="B4555">
            <v>524183</v>
          </cell>
          <cell r="C4555" t="str">
            <v>CommissionRebateIncome</v>
          </cell>
          <cell r="D4555" t="str">
            <v>ComRbtIn</v>
          </cell>
          <cell r="E4555">
            <v>367</v>
          </cell>
          <cell r="F4555" t="str">
            <v>A</v>
          </cell>
          <cell r="G4555" t="str">
            <v>R</v>
          </cell>
          <cell r="H4555" t="str">
            <v>N</v>
          </cell>
          <cell r="I4555" t="str">
            <v>NI</v>
          </cell>
          <cell r="J4555">
            <v>0</v>
          </cell>
          <cell r="K4555">
            <v>0</v>
          </cell>
          <cell r="L4555" t="str">
            <v xml:space="preserve"> </v>
          </cell>
          <cell r="M4555" t="str">
            <v xml:space="preserve"> </v>
          </cell>
          <cell r="N4555">
            <v>0</v>
          </cell>
          <cell r="O4555" t="str">
            <v xml:space="preserve"> </v>
          </cell>
          <cell r="P4555">
            <v>0</v>
          </cell>
          <cell r="Q4555">
            <v>0</v>
          </cell>
          <cell r="R4555" t="str">
            <v xml:space="preserve"> </v>
          </cell>
          <cell r="S4555" t="str">
            <v xml:space="preserve"> </v>
          </cell>
        </row>
        <row r="4556">
          <cell r="B4556">
            <v>524184</v>
          </cell>
          <cell r="C4556" t="str">
            <v>Flu Shot Revenue</v>
          </cell>
          <cell r="D4556" t="str">
            <v>FluShot</v>
          </cell>
          <cell r="E4556">
            <v>367</v>
          </cell>
          <cell r="F4556" t="str">
            <v>A</v>
          </cell>
          <cell r="G4556" t="str">
            <v>R</v>
          </cell>
          <cell r="H4556" t="str">
            <v>N</v>
          </cell>
          <cell r="I4556" t="str">
            <v>NI</v>
          </cell>
          <cell r="J4556">
            <v>0</v>
          </cell>
          <cell r="K4556">
            <v>0</v>
          </cell>
          <cell r="L4556" t="str">
            <v xml:space="preserve"> </v>
          </cell>
          <cell r="M4556" t="str">
            <v xml:space="preserve"> </v>
          </cell>
          <cell r="N4556">
            <v>0</v>
          </cell>
          <cell r="O4556" t="str">
            <v xml:space="preserve"> </v>
          </cell>
          <cell r="P4556">
            <v>0</v>
          </cell>
          <cell r="Q4556">
            <v>0</v>
          </cell>
          <cell r="R4556" t="str">
            <v xml:space="preserve"> </v>
          </cell>
          <cell r="S4556" t="str">
            <v xml:space="preserve"> </v>
          </cell>
        </row>
        <row r="4557">
          <cell r="B4557">
            <v>524185</v>
          </cell>
          <cell r="C4557" t="str">
            <v>Lab only Screening</v>
          </cell>
          <cell r="D4557" t="str">
            <v>LabScreen</v>
          </cell>
          <cell r="E4557">
            <v>367</v>
          </cell>
          <cell r="F4557" t="str">
            <v>A</v>
          </cell>
          <cell r="G4557" t="str">
            <v>R</v>
          </cell>
          <cell r="H4557" t="str">
            <v>N</v>
          </cell>
          <cell r="I4557" t="str">
            <v>NI</v>
          </cell>
          <cell r="J4557">
            <v>0</v>
          </cell>
          <cell r="K4557">
            <v>0</v>
          </cell>
          <cell r="L4557" t="str">
            <v xml:space="preserve"> </v>
          </cell>
          <cell r="M4557" t="str">
            <v xml:space="preserve"> </v>
          </cell>
          <cell r="N4557">
            <v>0</v>
          </cell>
          <cell r="O4557" t="str">
            <v xml:space="preserve"> </v>
          </cell>
          <cell r="P4557">
            <v>0</v>
          </cell>
          <cell r="Q4557">
            <v>0</v>
          </cell>
          <cell r="R4557" t="str">
            <v xml:space="preserve"> </v>
          </cell>
          <cell r="S4557" t="str">
            <v xml:space="preserve"> </v>
          </cell>
        </row>
        <row r="4558">
          <cell r="B4558">
            <v>524186</v>
          </cell>
          <cell r="C4558" t="str">
            <v>HealthPartners</v>
          </cell>
          <cell r="D4558" t="str">
            <v>HlthPrtnrs</v>
          </cell>
          <cell r="E4558">
            <v>367</v>
          </cell>
          <cell r="F4558" t="str">
            <v>A</v>
          </cell>
          <cell r="G4558" t="str">
            <v>R</v>
          </cell>
          <cell r="H4558" t="str">
            <v>N</v>
          </cell>
          <cell r="I4558" t="str">
            <v>NI</v>
          </cell>
          <cell r="J4558">
            <v>0</v>
          </cell>
          <cell r="K4558">
            <v>0</v>
          </cell>
          <cell r="L4558" t="str">
            <v xml:space="preserve"> </v>
          </cell>
          <cell r="M4558" t="str">
            <v xml:space="preserve"> </v>
          </cell>
          <cell r="N4558">
            <v>0</v>
          </cell>
          <cell r="O4558" t="str">
            <v xml:space="preserve"> </v>
          </cell>
          <cell r="P4558">
            <v>0</v>
          </cell>
          <cell r="Q4558">
            <v>0</v>
          </cell>
          <cell r="R4558" t="str">
            <v xml:space="preserve"> </v>
          </cell>
          <cell r="S4558" t="str">
            <v xml:space="preserve"> </v>
          </cell>
        </row>
        <row r="4559">
          <cell r="B4559">
            <v>524187</v>
          </cell>
          <cell r="C4559" t="str">
            <v>On Site Clinics</v>
          </cell>
          <cell r="D4559" t="str">
            <v>OnsiteCln</v>
          </cell>
          <cell r="E4559">
            <v>367</v>
          </cell>
          <cell r="F4559" t="str">
            <v>A</v>
          </cell>
          <cell r="G4559" t="str">
            <v>R</v>
          </cell>
          <cell r="H4559" t="str">
            <v>N</v>
          </cell>
          <cell r="I4559" t="str">
            <v>NI</v>
          </cell>
          <cell r="J4559">
            <v>0</v>
          </cell>
          <cell r="K4559">
            <v>0</v>
          </cell>
          <cell r="L4559" t="str">
            <v xml:space="preserve"> </v>
          </cell>
          <cell r="M4559" t="str">
            <v xml:space="preserve"> </v>
          </cell>
          <cell r="N4559">
            <v>0</v>
          </cell>
          <cell r="O4559" t="str">
            <v xml:space="preserve"> </v>
          </cell>
          <cell r="P4559">
            <v>0</v>
          </cell>
          <cell r="Q4559">
            <v>0</v>
          </cell>
          <cell r="R4559" t="str">
            <v xml:space="preserve"> </v>
          </cell>
          <cell r="S4559" t="str">
            <v xml:space="preserve"> </v>
          </cell>
        </row>
        <row r="4560">
          <cell r="B4560">
            <v>524188</v>
          </cell>
          <cell r="C4560" t="str">
            <v>Shared Savings Payments</v>
          </cell>
          <cell r="D4560" t="str">
            <v>ShareSvPay</v>
          </cell>
          <cell r="E4560">
            <v>367</v>
          </cell>
          <cell r="F4560" t="str">
            <v>A</v>
          </cell>
          <cell r="G4560" t="str">
            <v>R</v>
          </cell>
          <cell r="H4560" t="str">
            <v>N</v>
          </cell>
          <cell r="I4560" t="str">
            <v>NI</v>
          </cell>
          <cell r="J4560">
            <v>0</v>
          </cell>
          <cell r="K4560">
            <v>0</v>
          </cell>
          <cell r="L4560" t="str">
            <v xml:space="preserve"> </v>
          </cell>
          <cell r="M4560" t="str">
            <v xml:space="preserve"> </v>
          </cell>
          <cell r="N4560">
            <v>0</v>
          </cell>
          <cell r="O4560" t="str">
            <v xml:space="preserve"> </v>
          </cell>
          <cell r="P4560">
            <v>0</v>
          </cell>
          <cell r="Q4560">
            <v>0</v>
          </cell>
          <cell r="R4560" t="str">
            <v xml:space="preserve"> </v>
          </cell>
          <cell r="S4560" t="str">
            <v xml:space="preserve"> </v>
          </cell>
        </row>
        <row r="4561">
          <cell r="B4561">
            <v>524189</v>
          </cell>
          <cell r="C4561" t="str">
            <v>TeleHealth</v>
          </cell>
          <cell r="D4561" t="str">
            <v>TeleHealth</v>
          </cell>
          <cell r="E4561">
            <v>367</v>
          </cell>
          <cell r="F4561" t="str">
            <v>A</v>
          </cell>
          <cell r="G4561" t="str">
            <v>R</v>
          </cell>
          <cell r="H4561" t="str">
            <v>N</v>
          </cell>
          <cell r="I4561" t="str">
            <v>NI</v>
          </cell>
          <cell r="J4561">
            <v>0</v>
          </cell>
          <cell r="K4561">
            <v>0</v>
          </cell>
          <cell r="L4561" t="str">
            <v xml:space="preserve"> </v>
          </cell>
          <cell r="M4561" t="str">
            <v xml:space="preserve"> </v>
          </cell>
          <cell r="N4561">
            <v>0</v>
          </cell>
          <cell r="O4561" t="str">
            <v xml:space="preserve"> </v>
          </cell>
          <cell r="P4561">
            <v>0</v>
          </cell>
          <cell r="Q4561">
            <v>0</v>
          </cell>
          <cell r="R4561" t="str">
            <v xml:space="preserve"> </v>
          </cell>
          <cell r="S4561" t="str">
            <v xml:space="preserve"> </v>
          </cell>
        </row>
        <row r="4562">
          <cell r="B4562">
            <v>524190</v>
          </cell>
          <cell r="C4562" t="str">
            <v>Turnover Gain or Loss</v>
          </cell>
          <cell r="D4562" t="str">
            <v>TurnOverGL</v>
          </cell>
          <cell r="E4562">
            <v>367</v>
          </cell>
          <cell r="F4562" t="str">
            <v>A</v>
          </cell>
          <cell r="G4562" t="str">
            <v>R</v>
          </cell>
          <cell r="H4562" t="str">
            <v>N</v>
          </cell>
          <cell r="I4562" t="str">
            <v>NI</v>
          </cell>
          <cell r="J4562">
            <v>0</v>
          </cell>
          <cell r="K4562">
            <v>0</v>
          </cell>
          <cell r="L4562">
            <v>0</v>
          </cell>
          <cell r="M4562">
            <v>0</v>
          </cell>
          <cell r="N4562">
            <v>0</v>
          </cell>
          <cell r="O4562">
            <v>0</v>
          </cell>
          <cell r="P4562">
            <v>0</v>
          </cell>
          <cell r="Q4562">
            <v>0</v>
          </cell>
          <cell r="R4562">
            <v>0</v>
          </cell>
          <cell r="S4562">
            <v>0</v>
          </cell>
        </row>
        <row r="4563">
          <cell r="B4563">
            <v>524191</v>
          </cell>
          <cell r="C4563" t="str">
            <v>Accomodation Fees</v>
          </cell>
          <cell r="D4563" t="str">
            <v>AccomFee</v>
          </cell>
          <cell r="E4563">
            <v>367</v>
          </cell>
          <cell r="F4563" t="str">
            <v>A</v>
          </cell>
          <cell r="G4563" t="str">
            <v>R</v>
          </cell>
          <cell r="H4563" t="str">
            <v>N</v>
          </cell>
          <cell r="I4563" t="str">
            <v>NI</v>
          </cell>
          <cell r="J4563">
            <v>0</v>
          </cell>
          <cell r="K4563">
            <v>0</v>
          </cell>
          <cell r="L4563">
            <v>0</v>
          </cell>
          <cell r="M4563">
            <v>0</v>
          </cell>
          <cell r="N4563">
            <v>0</v>
          </cell>
          <cell r="O4563">
            <v>0</v>
          </cell>
          <cell r="P4563">
            <v>0</v>
          </cell>
          <cell r="Q4563">
            <v>0</v>
          </cell>
          <cell r="R4563">
            <v>0</v>
          </cell>
          <cell r="S4563">
            <v>0</v>
          </cell>
        </row>
        <row r="4564">
          <cell r="B4564">
            <v>524192</v>
          </cell>
          <cell r="C4564" t="str">
            <v>Accomod Fee Amort Contra Rev</v>
          </cell>
          <cell r="D4564" t="str">
            <v>AccomAmort</v>
          </cell>
          <cell r="E4564">
            <v>367</v>
          </cell>
          <cell r="F4564" t="str">
            <v>A</v>
          </cell>
          <cell r="G4564" t="str">
            <v>R</v>
          </cell>
          <cell r="H4564" t="str">
            <v>N</v>
          </cell>
          <cell r="I4564" t="str">
            <v>NI</v>
          </cell>
          <cell r="J4564">
            <v>0</v>
          </cell>
          <cell r="K4564">
            <v>0</v>
          </cell>
          <cell r="L4564">
            <v>0</v>
          </cell>
          <cell r="M4564">
            <v>0</v>
          </cell>
          <cell r="N4564">
            <v>0</v>
          </cell>
          <cell r="O4564">
            <v>0</v>
          </cell>
          <cell r="P4564">
            <v>0</v>
          </cell>
          <cell r="Q4564">
            <v>0</v>
          </cell>
          <cell r="R4564">
            <v>0</v>
          </cell>
          <cell r="S4564">
            <v>0</v>
          </cell>
        </row>
        <row r="4565">
          <cell r="B4565">
            <v>524193</v>
          </cell>
          <cell r="C4565" t="str">
            <v>Research Revenue</v>
          </cell>
          <cell r="D4565" t="str">
            <v>ResrchRev</v>
          </cell>
          <cell r="E4565">
            <v>367</v>
          </cell>
          <cell r="F4565" t="str">
            <v>A</v>
          </cell>
          <cell r="G4565" t="str">
            <v>R</v>
          </cell>
          <cell r="H4565" t="str">
            <v>N</v>
          </cell>
          <cell r="I4565" t="str">
            <v>NI</v>
          </cell>
          <cell r="J4565">
            <v>0</v>
          </cell>
          <cell r="K4565">
            <v>0</v>
          </cell>
          <cell r="L4565">
            <v>0</v>
          </cell>
          <cell r="M4565">
            <v>0</v>
          </cell>
          <cell r="N4565">
            <v>0</v>
          </cell>
          <cell r="O4565">
            <v>0</v>
          </cell>
          <cell r="P4565">
            <v>0</v>
          </cell>
          <cell r="Q4565">
            <v>0</v>
          </cell>
          <cell r="R4565">
            <v>0</v>
          </cell>
          <cell r="S4565">
            <v>0</v>
          </cell>
        </row>
        <row r="4566">
          <cell r="B4566">
            <v>524194</v>
          </cell>
          <cell r="C4566" t="str">
            <v>Vendor Offeror Fees</v>
          </cell>
          <cell r="D4566" t="str">
            <v>VendOffer</v>
          </cell>
          <cell r="E4566">
            <v>367</v>
          </cell>
          <cell r="F4566" t="str">
            <v>A</v>
          </cell>
          <cell r="G4566" t="str">
            <v>R</v>
          </cell>
          <cell r="H4566" t="str">
            <v>N</v>
          </cell>
          <cell r="I4566" t="str">
            <v>NI</v>
          </cell>
          <cell r="J4566">
            <v>0</v>
          </cell>
          <cell r="K4566">
            <v>0</v>
          </cell>
          <cell r="L4566">
            <v>0</v>
          </cell>
          <cell r="M4566">
            <v>0</v>
          </cell>
          <cell r="N4566">
            <v>0</v>
          </cell>
          <cell r="O4566">
            <v>0</v>
          </cell>
          <cell r="P4566">
            <v>0</v>
          </cell>
          <cell r="Q4566">
            <v>0</v>
          </cell>
          <cell r="R4566">
            <v>0</v>
          </cell>
          <cell r="S4566">
            <v>0</v>
          </cell>
        </row>
        <row r="4567">
          <cell r="B4567">
            <v>524195</v>
          </cell>
          <cell r="C4567" t="str">
            <v>UBI Tax  Operating</v>
          </cell>
          <cell r="D4567" t="str">
            <v>UBIOper</v>
          </cell>
          <cell r="E4567">
            <v>367</v>
          </cell>
          <cell r="F4567" t="str">
            <v>A</v>
          </cell>
          <cell r="G4567" t="str">
            <v>R</v>
          </cell>
          <cell r="H4567" t="str">
            <v>N</v>
          </cell>
          <cell r="I4567" t="str">
            <v>NI</v>
          </cell>
          <cell r="J4567">
            <v>0</v>
          </cell>
          <cell r="K4567">
            <v>0</v>
          </cell>
          <cell r="L4567">
            <v>0</v>
          </cell>
          <cell r="M4567">
            <v>0</v>
          </cell>
          <cell r="N4567">
            <v>0</v>
          </cell>
          <cell r="O4567">
            <v>0</v>
          </cell>
          <cell r="P4567">
            <v>0</v>
          </cell>
          <cell r="Q4567">
            <v>0</v>
          </cell>
          <cell r="R4567">
            <v>0</v>
          </cell>
          <cell r="S4567">
            <v>0</v>
          </cell>
        </row>
        <row r="4568">
          <cell r="B4568">
            <v>535000</v>
          </cell>
          <cell r="C4568" t="str">
            <v>Gain on Sale PPE</v>
          </cell>
          <cell r="D4568" t="str">
            <v>Gain on Sa</v>
          </cell>
          <cell r="E4568">
            <v>367</v>
          </cell>
          <cell r="F4568" t="str">
            <v>A</v>
          </cell>
          <cell r="G4568" t="str">
            <v>R</v>
          </cell>
          <cell r="H4568" t="str">
            <v>N</v>
          </cell>
          <cell r="I4568" t="str">
            <v>NI</v>
          </cell>
          <cell r="J4568">
            <v>0</v>
          </cell>
          <cell r="K4568">
            <v>0</v>
          </cell>
          <cell r="L4568" t="str">
            <v xml:space="preserve"> </v>
          </cell>
          <cell r="M4568" t="str">
            <v xml:space="preserve"> </v>
          </cell>
          <cell r="N4568">
            <v>0</v>
          </cell>
          <cell r="O4568" t="str">
            <v xml:space="preserve"> </v>
          </cell>
          <cell r="P4568">
            <v>0</v>
          </cell>
          <cell r="Q4568">
            <v>0</v>
          </cell>
          <cell r="R4568" t="str">
            <v xml:space="preserve"> </v>
          </cell>
          <cell r="S4568" t="str">
            <v xml:space="preserve"> </v>
          </cell>
        </row>
        <row r="4569">
          <cell r="B4569">
            <v>535005</v>
          </cell>
          <cell r="C4569" t="str">
            <v>Gain on Sale of Joint Venture</v>
          </cell>
          <cell r="D4569" t="str">
            <v>Gain on Sa</v>
          </cell>
          <cell r="E4569">
            <v>367</v>
          </cell>
          <cell r="F4569" t="str">
            <v>A</v>
          </cell>
          <cell r="G4569" t="str">
            <v>R</v>
          </cell>
          <cell r="H4569" t="str">
            <v>N</v>
          </cell>
          <cell r="I4569" t="str">
            <v>NI</v>
          </cell>
          <cell r="J4569">
            <v>0</v>
          </cell>
          <cell r="K4569">
            <v>0</v>
          </cell>
          <cell r="L4569" t="str">
            <v xml:space="preserve"> </v>
          </cell>
          <cell r="M4569" t="str">
            <v xml:space="preserve"> </v>
          </cell>
          <cell r="N4569">
            <v>0</v>
          </cell>
          <cell r="O4569" t="str">
            <v xml:space="preserve"> </v>
          </cell>
          <cell r="P4569">
            <v>0</v>
          </cell>
          <cell r="Q4569">
            <v>0</v>
          </cell>
          <cell r="R4569" t="str">
            <v xml:space="preserve"> </v>
          </cell>
          <cell r="S4569" t="str">
            <v xml:space="preserve"> </v>
          </cell>
        </row>
        <row r="4570">
          <cell r="B4570">
            <v>535010</v>
          </cell>
          <cell r="C4570" t="str">
            <v>Gain on Sale of Other Assets</v>
          </cell>
          <cell r="D4570" t="str">
            <v>Gain on Sa</v>
          </cell>
          <cell r="E4570">
            <v>367</v>
          </cell>
          <cell r="F4570" t="str">
            <v>A</v>
          </cell>
          <cell r="G4570" t="str">
            <v>R</v>
          </cell>
          <cell r="H4570" t="str">
            <v>N</v>
          </cell>
          <cell r="I4570" t="str">
            <v>NI</v>
          </cell>
          <cell r="J4570">
            <v>0</v>
          </cell>
          <cell r="K4570">
            <v>0</v>
          </cell>
          <cell r="L4570" t="str">
            <v xml:space="preserve"> </v>
          </cell>
          <cell r="M4570" t="str">
            <v xml:space="preserve"> </v>
          </cell>
          <cell r="N4570">
            <v>0</v>
          </cell>
          <cell r="O4570" t="str">
            <v xml:space="preserve"> </v>
          </cell>
          <cell r="P4570">
            <v>0</v>
          </cell>
          <cell r="Q4570">
            <v>0</v>
          </cell>
          <cell r="R4570" t="str">
            <v xml:space="preserve"> </v>
          </cell>
          <cell r="S4570" t="str">
            <v xml:space="preserve"> </v>
          </cell>
        </row>
        <row r="4571">
          <cell r="B4571">
            <v>536000</v>
          </cell>
          <cell r="C4571" t="str">
            <v>Inc from Uncnsl Entities Oper</v>
          </cell>
          <cell r="D4571" t="str">
            <v>IUE Oper</v>
          </cell>
          <cell r="E4571">
            <v>367</v>
          </cell>
          <cell r="F4571" t="str">
            <v>A</v>
          </cell>
          <cell r="G4571" t="str">
            <v>R</v>
          </cell>
          <cell r="H4571" t="str">
            <v>N</v>
          </cell>
          <cell r="I4571" t="str">
            <v>NI</v>
          </cell>
          <cell r="J4571">
            <v>0</v>
          </cell>
          <cell r="K4571">
            <v>0</v>
          </cell>
          <cell r="L4571" t="str">
            <v xml:space="preserve"> </v>
          </cell>
          <cell r="M4571" t="str">
            <v xml:space="preserve"> </v>
          </cell>
          <cell r="N4571">
            <v>0</v>
          </cell>
          <cell r="O4571" t="str">
            <v xml:space="preserve"> </v>
          </cell>
          <cell r="P4571">
            <v>0</v>
          </cell>
          <cell r="Q4571">
            <v>0</v>
          </cell>
          <cell r="R4571" t="str">
            <v xml:space="preserve"> </v>
          </cell>
          <cell r="S4571" t="str">
            <v xml:space="preserve"> </v>
          </cell>
        </row>
        <row r="4572">
          <cell r="B4572">
            <v>536001</v>
          </cell>
          <cell r="C4572" t="str">
            <v>IFUE Operating Misc JV</v>
          </cell>
          <cell r="D4572" t="str">
            <v>IFUE Opera</v>
          </cell>
          <cell r="E4572">
            <v>367</v>
          </cell>
          <cell r="F4572" t="str">
            <v>A</v>
          </cell>
          <cell r="G4572" t="str">
            <v>R</v>
          </cell>
          <cell r="H4572" t="str">
            <v>N</v>
          </cell>
          <cell r="I4572" t="str">
            <v>NI</v>
          </cell>
          <cell r="J4572">
            <v>0</v>
          </cell>
          <cell r="K4572">
            <v>0</v>
          </cell>
          <cell r="L4572" t="str">
            <v xml:space="preserve"> </v>
          </cell>
          <cell r="M4572" t="str">
            <v xml:space="preserve"> </v>
          </cell>
          <cell r="N4572">
            <v>0</v>
          </cell>
          <cell r="O4572" t="str">
            <v xml:space="preserve"> </v>
          </cell>
          <cell r="P4572">
            <v>0</v>
          </cell>
          <cell r="Q4572">
            <v>0</v>
          </cell>
          <cell r="R4572" t="str">
            <v xml:space="preserve"> </v>
          </cell>
          <cell r="S4572" t="str">
            <v xml:space="preserve"> </v>
          </cell>
        </row>
        <row r="4573">
          <cell r="B4573">
            <v>536002</v>
          </cell>
          <cell r="C4573" t="str">
            <v>IFUE Operating Naab Road</v>
          </cell>
          <cell r="D4573" t="str">
            <v>IFUE Opera</v>
          </cell>
          <cell r="E4573">
            <v>367</v>
          </cell>
          <cell r="F4573" t="str">
            <v>A</v>
          </cell>
          <cell r="G4573" t="str">
            <v>R</v>
          </cell>
          <cell r="H4573" t="str">
            <v>N</v>
          </cell>
          <cell r="I4573" t="str">
            <v>NI</v>
          </cell>
          <cell r="J4573">
            <v>0</v>
          </cell>
          <cell r="K4573">
            <v>0</v>
          </cell>
          <cell r="L4573" t="str">
            <v xml:space="preserve"> </v>
          </cell>
          <cell r="M4573" t="str">
            <v xml:space="preserve"> </v>
          </cell>
          <cell r="N4573">
            <v>0</v>
          </cell>
          <cell r="O4573" t="str">
            <v xml:space="preserve"> </v>
          </cell>
          <cell r="P4573">
            <v>0</v>
          </cell>
          <cell r="Q4573">
            <v>0</v>
          </cell>
          <cell r="R4573" t="str">
            <v xml:space="preserve"> </v>
          </cell>
          <cell r="S4573" t="str">
            <v xml:space="preserve"> </v>
          </cell>
        </row>
        <row r="4574">
          <cell r="B4574">
            <v>536003</v>
          </cell>
          <cell r="C4574" t="str">
            <v>IFUE Operating Carmel ASC</v>
          </cell>
          <cell r="D4574" t="str">
            <v>IFUE Opera</v>
          </cell>
          <cell r="E4574">
            <v>367</v>
          </cell>
          <cell r="F4574" t="str">
            <v>A</v>
          </cell>
          <cell r="G4574" t="str">
            <v>R</v>
          </cell>
          <cell r="H4574" t="str">
            <v>N</v>
          </cell>
          <cell r="I4574" t="str">
            <v>NI</v>
          </cell>
          <cell r="J4574">
            <v>0</v>
          </cell>
          <cell r="K4574">
            <v>0</v>
          </cell>
          <cell r="L4574" t="str">
            <v xml:space="preserve"> </v>
          </cell>
          <cell r="M4574" t="str">
            <v xml:space="preserve"> </v>
          </cell>
          <cell r="N4574">
            <v>0</v>
          </cell>
          <cell r="O4574" t="str">
            <v xml:space="preserve"> </v>
          </cell>
          <cell r="P4574">
            <v>0</v>
          </cell>
          <cell r="Q4574">
            <v>0</v>
          </cell>
          <cell r="R4574" t="str">
            <v xml:space="preserve"> </v>
          </cell>
          <cell r="S4574" t="str">
            <v xml:space="preserve"> </v>
          </cell>
        </row>
        <row r="4575">
          <cell r="B4575">
            <v>536004</v>
          </cell>
          <cell r="C4575" t="str">
            <v>IFUE Operating Athens</v>
          </cell>
          <cell r="D4575" t="str">
            <v>IFUE Opera</v>
          </cell>
          <cell r="E4575">
            <v>367</v>
          </cell>
          <cell r="F4575" t="str">
            <v>A</v>
          </cell>
          <cell r="G4575" t="str">
            <v>R</v>
          </cell>
          <cell r="H4575" t="str">
            <v>N</v>
          </cell>
          <cell r="I4575" t="str">
            <v>NI</v>
          </cell>
          <cell r="J4575">
            <v>0</v>
          </cell>
          <cell r="K4575">
            <v>0</v>
          </cell>
          <cell r="L4575" t="str">
            <v xml:space="preserve"> </v>
          </cell>
          <cell r="M4575" t="str">
            <v xml:space="preserve"> </v>
          </cell>
          <cell r="N4575">
            <v>0</v>
          </cell>
          <cell r="O4575" t="str">
            <v xml:space="preserve"> </v>
          </cell>
          <cell r="P4575">
            <v>0</v>
          </cell>
          <cell r="Q4575">
            <v>0</v>
          </cell>
          <cell r="R4575" t="str">
            <v xml:space="preserve"> </v>
          </cell>
          <cell r="S4575" t="str">
            <v xml:space="preserve"> </v>
          </cell>
        </row>
        <row r="4576">
          <cell r="B4576">
            <v>536005</v>
          </cell>
          <cell r="C4576" t="str">
            <v>IFUE Operating SCI</v>
          </cell>
          <cell r="D4576" t="str">
            <v>IFUE Opera</v>
          </cell>
          <cell r="E4576">
            <v>367</v>
          </cell>
          <cell r="F4576" t="str">
            <v>A</v>
          </cell>
          <cell r="G4576" t="str">
            <v>R</v>
          </cell>
          <cell r="H4576" t="str">
            <v>N</v>
          </cell>
          <cell r="I4576" t="str">
            <v>NI</v>
          </cell>
          <cell r="J4576">
            <v>0</v>
          </cell>
          <cell r="K4576">
            <v>0</v>
          </cell>
          <cell r="L4576" t="str">
            <v xml:space="preserve"> </v>
          </cell>
          <cell r="M4576" t="str">
            <v xml:space="preserve"> </v>
          </cell>
          <cell r="N4576">
            <v>0</v>
          </cell>
          <cell r="O4576" t="str">
            <v xml:space="preserve"> </v>
          </cell>
          <cell r="P4576">
            <v>0</v>
          </cell>
          <cell r="Q4576">
            <v>0</v>
          </cell>
          <cell r="R4576" t="str">
            <v xml:space="preserve"> </v>
          </cell>
          <cell r="S4576" t="str">
            <v xml:space="preserve"> </v>
          </cell>
        </row>
        <row r="4577">
          <cell r="B4577">
            <v>536006</v>
          </cell>
          <cell r="C4577" t="str">
            <v>IFUE Operating CGC</v>
          </cell>
          <cell r="D4577" t="str">
            <v>IFUE Opera</v>
          </cell>
          <cell r="E4577">
            <v>367</v>
          </cell>
          <cell r="F4577" t="str">
            <v>A</v>
          </cell>
          <cell r="G4577" t="str">
            <v>R</v>
          </cell>
          <cell r="H4577" t="str">
            <v>N</v>
          </cell>
          <cell r="I4577" t="str">
            <v>NI</v>
          </cell>
          <cell r="J4577">
            <v>0</v>
          </cell>
          <cell r="K4577">
            <v>0</v>
          </cell>
          <cell r="L4577" t="str">
            <v xml:space="preserve"> </v>
          </cell>
          <cell r="M4577" t="str">
            <v xml:space="preserve"> </v>
          </cell>
          <cell r="N4577">
            <v>0</v>
          </cell>
          <cell r="O4577" t="str">
            <v xml:space="preserve"> </v>
          </cell>
          <cell r="P4577">
            <v>0</v>
          </cell>
          <cell r="Q4577">
            <v>0</v>
          </cell>
          <cell r="R4577" t="str">
            <v xml:space="preserve"> </v>
          </cell>
          <cell r="S4577" t="str">
            <v xml:space="preserve"> </v>
          </cell>
        </row>
        <row r="4578">
          <cell r="B4578">
            <v>536007</v>
          </cell>
          <cell r="C4578" t="str">
            <v>IFUE Operating Chartwell</v>
          </cell>
          <cell r="D4578" t="str">
            <v>IFUE Opera</v>
          </cell>
          <cell r="E4578">
            <v>367</v>
          </cell>
          <cell r="F4578" t="str">
            <v>A</v>
          </cell>
          <cell r="G4578" t="str">
            <v>R</v>
          </cell>
          <cell r="H4578" t="str">
            <v>N</v>
          </cell>
          <cell r="I4578" t="str">
            <v>NI</v>
          </cell>
          <cell r="J4578">
            <v>0</v>
          </cell>
          <cell r="K4578">
            <v>0</v>
          </cell>
          <cell r="L4578" t="str">
            <v xml:space="preserve"> </v>
          </cell>
          <cell r="M4578" t="str">
            <v xml:space="preserve"> </v>
          </cell>
          <cell r="N4578">
            <v>0</v>
          </cell>
          <cell r="O4578" t="str">
            <v xml:space="preserve"> </v>
          </cell>
          <cell r="P4578">
            <v>0</v>
          </cell>
          <cell r="Q4578">
            <v>0</v>
          </cell>
          <cell r="R4578" t="str">
            <v xml:space="preserve"> </v>
          </cell>
          <cell r="S4578" t="str">
            <v xml:space="preserve"> </v>
          </cell>
        </row>
        <row r="4579">
          <cell r="B4579">
            <v>536008</v>
          </cell>
          <cell r="C4579" t="str">
            <v>IFUE Operating NCCLP</v>
          </cell>
          <cell r="D4579" t="str">
            <v>IFUE Opera</v>
          </cell>
          <cell r="E4579">
            <v>367</v>
          </cell>
          <cell r="F4579" t="str">
            <v>A</v>
          </cell>
          <cell r="G4579" t="str">
            <v>R</v>
          </cell>
          <cell r="H4579" t="str">
            <v>N</v>
          </cell>
          <cell r="I4579" t="str">
            <v>NI</v>
          </cell>
          <cell r="J4579">
            <v>0</v>
          </cell>
          <cell r="K4579">
            <v>0</v>
          </cell>
          <cell r="L4579" t="str">
            <v xml:space="preserve"> </v>
          </cell>
          <cell r="M4579" t="str">
            <v xml:space="preserve"> </v>
          </cell>
          <cell r="N4579">
            <v>0</v>
          </cell>
          <cell r="O4579" t="str">
            <v xml:space="preserve"> </v>
          </cell>
          <cell r="P4579">
            <v>0</v>
          </cell>
          <cell r="Q4579">
            <v>0</v>
          </cell>
          <cell r="R4579" t="str">
            <v xml:space="preserve"> </v>
          </cell>
          <cell r="S4579" t="str">
            <v xml:space="preserve"> </v>
          </cell>
        </row>
        <row r="4580">
          <cell r="B4580">
            <v>536009</v>
          </cell>
          <cell r="C4580" t="str">
            <v>IFUE Operating Hancock</v>
          </cell>
          <cell r="D4580" t="str">
            <v>IFUE Opera</v>
          </cell>
          <cell r="E4580">
            <v>367</v>
          </cell>
          <cell r="F4580" t="str">
            <v>A</v>
          </cell>
          <cell r="G4580" t="str">
            <v>R</v>
          </cell>
          <cell r="H4580" t="str">
            <v>N</v>
          </cell>
          <cell r="I4580" t="str">
            <v>NI</v>
          </cell>
          <cell r="J4580">
            <v>0</v>
          </cell>
          <cell r="K4580">
            <v>0</v>
          </cell>
          <cell r="L4580" t="str">
            <v xml:space="preserve"> </v>
          </cell>
          <cell r="M4580" t="str">
            <v xml:space="preserve"> </v>
          </cell>
          <cell r="N4580">
            <v>0</v>
          </cell>
          <cell r="O4580" t="str">
            <v xml:space="preserve"> </v>
          </cell>
          <cell r="P4580">
            <v>0</v>
          </cell>
          <cell r="Q4580">
            <v>0</v>
          </cell>
          <cell r="R4580" t="str">
            <v xml:space="preserve"> </v>
          </cell>
          <cell r="S4580" t="str">
            <v xml:space="preserve"> </v>
          </cell>
        </row>
        <row r="4581">
          <cell r="B4581">
            <v>536010</v>
          </cell>
          <cell r="C4581" t="str">
            <v>IFUE Operating Care Labs</v>
          </cell>
          <cell r="D4581" t="str">
            <v>IFUE Opera</v>
          </cell>
          <cell r="E4581">
            <v>367</v>
          </cell>
          <cell r="F4581" t="str">
            <v>A</v>
          </cell>
          <cell r="G4581" t="str">
            <v>R</v>
          </cell>
          <cell r="H4581" t="str">
            <v>N</v>
          </cell>
          <cell r="I4581" t="str">
            <v>NI</v>
          </cell>
          <cell r="J4581">
            <v>0</v>
          </cell>
          <cell r="K4581">
            <v>0</v>
          </cell>
          <cell r="L4581" t="str">
            <v xml:space="preserve"> </v>
          </cell>
          <cell r="M4581" t="str">
            <v xml:space="preserve"> </v>
          </cell>
          <cell r="N4581">
            <v>0</v>
          </cell>
          <cell r="O4581" t="str">
            <v xml:space="preserve"> </v>
          </cell>
          <cell r="P4581">
            <v>0</v>
          </cell>
          <cell r="Q4581">
            <v>0</v>
          </cell>
          <cell r="R4581" t="str">
            <v xml:space="preserve"> </v>
          </cell>
          <cell r="S4581" t="str">
            <v xml:space="preserve"> </v>
          </cell>
        </row>
        <row r="4582">
          <cell r="B4582">
            <v>536011</v>
          </cell>
          <cell r="C4582" t="str">
            <v>IFUE Operating Cyberknife</v>
          </cell>
          <cell r="D4582" t="str">
            <v>IFUE Opera</v>
          </cell>
          <cell r="E4582">
            <v>367</v>
          </cell>
          <cell r="F4582" t="str">
            <v>A</v>
          </cell>
          <cell r="G4582" t="str">
            <v>R</v>
          </cell>
          <cell r="H4582" t="str">
            <v>N</v>
          </cell>
          <cell r="I4582" t="str">
            <v>NI</v>
          </cell>
          <cell r="J4582">
            <v>0</v>
          </cell>
          <cell r="K4582">
            <v>0</v>
          </cell>
          <cell r="L4582" t="str">
            <v xml:space="preserve"> </v>
          </cell>
          <cell r="M4582" t="str">
            <v xml:space="preserve"> </v>
          </cell>
          <cell r="N4582">
            <v>0</v>
          </cell>
          <cell r="O4582" t="str">
            <v xml:space="preserve"> </v>
          </cell>
          <cell r="P4582">
            <v>0</v>
          </cell>
          <cell r="Q4582">
            <v>0</v>
          </cell>
          <cell r="R4582" t="str">
            <v xml:space="preserve"> </v>
          </cell>
          <cell r="S4582" t="str">
            <v xml:space="preserve"> </v>
          </cell>
        </row>
        <row r="4583">
          <cell r="B4583">
            <v>536012</v>
          </cell>
          <cell r="C4583" t="str">
            <v>IFUE Operating IHI</v>
          </cell>
          <cell r="D4583" t="str">
            <v>IFUE Opera</v>
          </cell>
          <cell r="E4583">
            <v>367</v>
          </cell>
          <cell r="F4583" t="str">
            <v>A</v>
          </cell>
          <cell r="G4583" t="str">
            <v>R</v>
          </cell>
          <cell r="H4583" t="str">
            <v>N</v>
          </cell>
          <cell r="I4583" t="str">
            <v>NI</v>
          </cell>
          <cell r="J4583">
            <v>0</v>
          </cell>
          <cell r="K4583">
            <v>0</v>
          </cell>
          <cell r="L4583" t="str">
            <v xml:space="preserve"> </v>
          </cell>
          <cell r="M4583" t="str">
            <v xml:space="preserve"> </v>
          </cell>
          <cell r="N4583">
            <v>0</v>
          </cell>
          <cell r="O4583" t="str">
            <v xml:space="preserve"> </v>
          </cell>
          <cell r="P4583">
            <v>0</v>
          </cell>
          <cell r="Q4583">
            <v>0</v>
          </cell>
          <cell r="R4583" t="str">
            <v xml:space="preserve"> </v>
          </cell>
          <cell r="S4583" t="str">
            <v xml:space="preserve"> </v>
          </cell>
        </row>
        <row r="4584">
          <cell r="B4584">
            <v>536013</v>
          </cell>
          <cell r="C4584" t="str">
            <v>IFUE Operating NW Radiology</v>
          </cell>
          <cell r="D4584" t="str">
            <v>IFUE Opera</v>
          </cell>
          <cell r="E4584">
            <v>367</v>
          </cell>
          <cell r="F4584" t="str">
            <v>A</v>
          </cell>
          <cell r="G4584" t="str">
            <v>R</v>
          </cell>
          <cell r="H4584" t="str">
            <v>N</v>
          </cell>
          <cell r="I4584" t="str">
            <v>NI</v>
          </cell>
          <cell r="J4584">
            <v>0</v>
          </cell>
          <cell r="K4584">
            <v>0</v>
          </cell>
          <cell r="L4584" t="str">
            <v xml:space="preserve"> </v>
          </cell>
          <cell r="M4584" t="str">
            <v xml:space="preserve"> </v>
          </cell>
          <cell r="N4584">
            <v>0</v>
          </cell>
          <cell r="O4584" t="str">
            <v xml:space="preserve"> </v>
          </cell>
          <cell r="P4584">
            <v>0</v>
          </cell>
          <cell r="Q4584">
            <v>0</v>
          </cell>
          <cell r="R4584" t="str">
            <v xml:space="preserve"> </v>
          </cell>
          <cell r="S4584" t="str">
            <v xml:space="preserve"> </v>
          </cell>
        </row>
        <row r="4585">
          <cell r="B4585">
            <v>536014</v>
          </cell>
          <cell r="C4585" t="str">
            <v>IFUE Operating Novalis</v>
          </cell>
          <cell r="D4585" t="str">
            <v>IFUE Opera</v>
          </cell>
          <cell r="E4585">
            <v>367</v>
          </cell>
          <cell r="F4585" t="str">
            <v>A</v>
          </cell>
          <cell r="G4585" t="str">
            <v>R</v>
          </cell>
          <cell r="H4585" t="str">
            <v>N</v>
          </cell>
          <cell r="I4585" t="str">
            <v>NI</v>
          </cell>
          <cell r="J4585">
            <v>0</v>
          </cell>
          <cell r="K4585">
            <v>0</v>
          </cell>
          <cell r="L4585" t="str">
            <v xml:space="preserve"> </v>
          </cell>
          <cell r="M4585" t="str">
            <v xml:space="preserve"> </v>
          </cell>
          <cell r="N4585">
            <v>0</v>
          </cell>
          <cell r="O4585" t="str">
            <v xml:space="preserve"> </v>
          </cell>
          <cell r="P4585">
            <v>0</v>
          </cell>
          <cell r="Q4585">
            <v>0</v>
          </cell>
          <cell r="R4585" t="str">
            <v xml:space="preserve"> </v>
          </cell>
          <cell r="S4585" t="str">
            <v xml:space="preserve"> </v>
          </cell>
        </row>
        <row r="4586">
          <cell r="B4586">
            <v>536015</v>
          </cell>
          <cell r="C4586" t="str">
            <v>IFUE Operating Breast MRI</v>
          </cell>
          <cell r="D4586" t="str">
            <v>IFUE Opera</v>
          </cell>
          <cell r="E4586">
            <v>367</v>
          </cell>
          <cell r="F4586" t="str">
            <v>A</v>
          </cell>
          <cell r="G4586" t="str">
            <v>R</v>
          </cell>
          <cell r="H4586" t="str">
            <v>N</v>
          </cell>
          <cell r="I4586" t="str">
            <v>NI</v>
          </cell>
          <cell r="J4586">
            <v>0</v>
          </cell>
          <cell r="K4586">
            <v>0</v>
          </cell>
          <cell r="L4586" t="str">
            <v xml:space="preserve"> </v>
          </cell>
          <cell r="M4586" t="str">
            <v xml:space="preserve"> </v>
          </cell>
          <cell r="N4586">
            <v>0</v>
          </cell>
          <cell r="O4586" t="str">
            <v xml:space="preserve"> </v>
          </cell>
          <cell r="P4586">
            <v>0</v>
          </cell>
          <cell r="Q4586">
            <v>0</v>
          </cell>
          <cell r="R4586" t="str">
            <v xml:space="preserve"> </v>
          </cell>
          <cell r="S4586" t="str">
            <v xml:space="preserve"> </v>
          </cell>
        </row>
        <row r="4587">
          <cell r="B4587">
            <v>536016</v>
          </cell>
          <cell r="C4587" t="str">
            <v>IFUE Operating UHS</v>
          </cell>
          <cell r="D4587" t="str">
            <v>IFUE Opera</v>
          </cell>
          <cell r="E4587">
            <v>367</v>
          </cell>
          <cell r="F4587" t="str">
            <v>A</v>
          </cell>
          <cell r="G4587" t="str">
            <v>R</v>
          </cell>
          <cell r="H4587" t="str">
            <v>N</v>
          </cell>
          <cell r="I4587" t="str">
            <v>NI</v>
          </cell>
          <cell r="J4587">
            <v>0</v>
          </cell>
          <cell r="K4587">
            <v>0</v>
          </cell>
          <cell r="L4587" t="str">
            <v xml:space="preserve"> </v>
          </cell>
          <cell r="M4587" t="str">
            <v xml:space="preserve"> </v>
          </cell>
          <cell r="N4587">
            <v>0</v>
          </cell>
          <cell r="O4587" t="str">
            <v xml:space="preserve"> </v>
          </cell>
          <cell r="P4587">
            <v>0</v>
          </cell>
          <cell r="Q4587">
            <v>0</v>
          </cell>
          <cell r="R4587" t="str">
            <v xml:space="preserve"> </v>
          </cell>
          <cell r="S4587" t="str">
            <v xml:space="preserve"> </v>
          </cell>
        </row>
        <row r="4588">
          <cell r="B4588">
            <v>536017</v>
          </cell>
          <cell r="C4588" t="str">
            <v>IFUE Operating MACL</v>
          </cell>
          <cell r="D4588" t="str">
            <v>IFUE Opera</v>
          </cell>
          <cell r="E4588">
            <v>367</v>
          </cell>
          <cell r="F4588" t="str">
            <v>A</v>
          </cell>
          <cell r="G4588" t="str">
            <v>R</v>
          </cell>
          <cell r="H4588" t="str">
            <v>N</v>
          </cell>
          <cell r="I4588" t="str">
            <v>NI</v>
          </cell>
          <cell r="J4588">
            <v>0</v>
          </cell>
          <cell r="K4588">
            <v>0</v>
          </cell>
          <cell r="L4588" t="str">
            <v xml:space="preserve"> </v>
          </cell>
          <cell r="M4588" t="str">
            <v xml:space="preserve"> </v>
          </cell>
          <cell r="N4588">
            <v>0</v>
          </cell>
          <cell r="O4588" t="str">
            <v xml:space="preserve"> </v>
          </cell>
          <cell r="P4588">
            <v>0</v>
          </cell>
          <cell r="Q4588">
            <v>0</v>
          </cell>
          <cell r="R4588" t="str">
            <v xml:space="preserve"> </v>
          </cell>
          <cell r="S4588" t="str">
            <v xml:space="preserve"> </v>
          </cell>
        </row>
        <row r="4589">
          <cell r="B4589">
            <v>536018</v>
          </cell>
          <cell r="C4589" t="str">
            <v>IFUE Operating Fishers ASC</v>
          </cell>
          <cell r="D4589" t="str">
            <v>IFUE Opera</v>
          </cell>
          <cell r="E4589">
            <v>367</v>
          </cell>
          <cell r="F4589" t="str">
            <v>A</v>
          </cell>
          <cell r="G4589" t="str">
            <v>R</v>
          </cell>
          <cell r="H4589" t="str">
            <v>N</v>
          </cell>
          <cell r="I4589" t="str">
            <v>NI</v>
          </cell>
          <cell r="J4589">
            <v>0</v>
          </cell>
          <cell r="K4589">
            <v>0</v>
          </cell>
          <cell r="L4589" t="str">
            <v xml:space="preserve"> </v>
          </cell>
          <cell r="M4589" t="str">
            <v xml:space="preserve"> </v>
          </cell>
          <cell r="N4589">
            <v>0</v>
          </cell>
          <cell r="O4589" t="str">
            <v xml:space="preserve"> </v>
          </cell>
          <cell r="P4589">
            <v>0</v>
          </cell>
          <cell r="Q4589">
            <v>0</v>
          </cell>
          <cell r="R4589" t="str">
            <v xml:space="preserve"> </v>
          </cell>
          <cell r="S4589" t="str">
            <v xml:space="preserve"> </v>
          </cell>
        </row>
        <row r="4590">
          <cell r="B4590">
            <v>536019</v>
          </cell>
          <cell r="C4590" t="str">
            <v>IFUE Operating Nursing 2000</v>
          </cell>
          <cell r="D4590" t="str">
            <v>IFUE Opera</v>
          </cell>
          <cell r="E4590">
            <v>367</v>
          </cell>
          <cell r="F4590" t="str">
            <v>A</v>
          </cell>
          <cell r="G4590" t="str">
            <v>R</v>
          </cell>
          <cell r="H4590" t="str">
            <v>N</v>
          </cell>
          <cell r="I4590" t="str">
            <v>NI</v>
          </cell>
          <cell r="J4590">
            <v>0</v>
          </cell>
          <cell r="K4590">
            <v>0</v>
          </cell>
          <cell r="L4590" t="str">
            <v xml:space="preserve"> </v>
          </cell>
          <cell r="M4590" t="str">
            <v xml:space="preserve"> </v>
          </cell>
          <cell r="N4590">
            <v>0</v>
          </cell>
          <cell r="O4590" t="str">
            <v xml:space="preserve"> </v>
          </cell>
          <cell r="P4590">
            <v>0</v>
          </cell>
          <cell r="Q4590">
            <v>0</v>
          </cell>
          <cell r="R4590" t="str">
            <v xml:space="preserve"> </v>
          </cell>
          <cell r="S4590" t="str">
            <v xml:space="preserve"> </v>
          </cell>
        </row>
        <row r="4591">
          <cell r="B4591">
            <v>536020</v>
          </cell>
          <cell r="C4591" t="str">
            <v>IFUE Operating Womens PS</v>
          </cell>
          <cell r="D4591" t="str">
            <v>IFUE Opera</v>
          </cell>
          <cell r="E4591">
            <v>367</v>
          </cell>
          <cell r="F4591" t="str">
            <v>A</v>
          </cell>
          <cell r="G4591" t="str">
            <v>R</v>
          </cell>
          <cell r="H4591" t="str">
            <v>N</v>
          </cell>
          <cell r="I4591" t="str">
            <v>NI</v>
          </cell>
          <cell r="J4591">
            <v>0</v>
          </cell>
          <cell r="K4591">
            <v>0</v>
          </cell>
          <cell r="L4591" t="str">
            <v xml:space="preserve"> </v>
          </cell>
          <cell r="M4591" t="str">
            <v xml:space="preserve"> </v>
          </cell>
          <cell r="N4591">
            <v>0</v>
          </cell>
          <cell r="O4591" t="str">
            <v xml:space="preserve"> </v>
          </cell>
          <cell r="P4591">
            <v>0</v>
          </cell>
          <cell r="Q4591">
            <v>0</v>
          </cell>
          <cell r="R4591" t="str">
            <v xml:space="preserve"> </v>
          </cell>
          <cell r="S4591" t="str">
            <v xml:space="preserve"> </v>
          </cell>
        </row>
        <row r="4592">
          <cell r="B4592">
            <v>536021</v>
          </cell>
          <cell r="C4592" t="str">
            <v>IFUE Operating RHI</v>
          </cell>
          <cell r="D4592" t="str">
            <v>IFUE Opera</v>
          </cell>
          <cell r="E4592">
            <v>367</v>
          </cell>
          <cell r="F4592" t="str">
            <v>A</v>
          </cell>
          <cell r="G4592" t="str">
            <v>R</v>
          </cell>
          <cell r="H4592" t="str">
            <v>N</v>
          </cell>
          <cell r="I4592" t="str">
            <v>NI</v>
          </cell>
          <cell r="J4592">
            <v>0</v>
          </cell>
          <cell r="K4592">
            <v>0</v>
          </cell>
          <cell r="L4592" t="str">
            <v xml:space="preserve"> </v>
          </cell>
          <cell r="M4592" t="str">
            <v xml:space="preserve"> </v>
          </cell>
          <cell r="N4592">
            <v>0</v>
          </cell>
          <cell r="O4592" t="str">
            <v xml:space="preserve"> </v>
          </cell>
          <cell r="P4592">
            <v>0</v>
          </cell>
          <cell r="Q4592">
            <v>0</v>
          </cell>
          <cell r="R4592" t="str">
            <v xml:space="preserve"> </v>
          </cell>
          <cell r="S4592" t="str">
            <v xml:space="preserve"> </v>
          </cell>
        </row>
        <row r="4593">
          <cell r="B4593">
            <v>536022</v>
          </cell>
          <cell r="C4593" t="str">
            <v>IFUE Operating Ortho Indy</v>
          </cell>
          <cell r="D4593" t="str">
            <v>IFUE Opera</v>
          </cell>
          <cell r="E4593">
            <v>367</v>
          </cell>
          <cell r="F4593" t="str">
            <v>A</v>
          </cell>
          <cell r="G4593" t="str">
            <v>R</v>
          </cell>
          <cell r="H4593" t="str">
            <v>N</v>
          </cell>
          <cell r="I4593" t="str">
            <v>NI</v>
          </cell>
          <cell r="J4593">
            <v>0</v>
          </cell>
          <cell r="K4593">
            <v>0</v>
          </cell>
          <cell r="L4593" t="str">
            <v xml:space="preserve"> </v>
          </cell>
          <cell r="M4593" t="str">
            <v xml:space="preserve"> </v>
          </cell>
          <cell r="N4593">
            <v>0</v>
          </cell>
          <cell r="O4593" t="str">
            <v xml:space="preserve"> </v>
          </cell>
          <cell r="P4593">
            <v>0</v>
          </cell>
          <cell r="Q4593">
            <v>0</v>
          </cell>
          <cell r="R4593" t="str">
            <v xml:space="preserve"> </v>
          </cell>
          <cell r="S4593" t="str">
            <v xml:space="preserve"> </v>
          </cell>
        </row>
        <row r="4594">
          <cell r="B4594">
            <v>536023</v>
          </cell>
          <cell r="C4594" t="str">
            <v>IFUE Operating Comfort Imaging</v>
          </cell>
          <cell r="D4594" t="str">
            <v>IFUE Opera</v>
          </cell>
          <cell r="E4594">
            <v>367</v>
          </cell>
          <cell r="F4594" t="str">
            <v>A</v>
          </cell>
          <cell r="G4594" t="str">
            <v>R</v>
          </cell>
          <cell r="H4594" t="str">
            <v>N</v>
          </cell>
          <cell r="I4594" t="str">
            <v>NI</v>
          </cell>
          <cell r="J4594">
            <v>0</v>
          </cell>
          <cell r="K4594">
            <v>0</v>
          </cell>
          <cell r="L4594" t="str">
            <v xml:space="preserve"> </v>
          </cell>
          <cell r="M4594" t="str">
            <v xml:space="preserve"> </v>
          </cell>
          <cell r="N4594">
            <v>0</v>
          </cell>
          <cell r="O4594" t="str">
            <v xml:space="preserve"> </v>
          </cell>
          <cell r="P4594">
            <v>0</v>
          </cell>
          <cell r="Q4594">
            <v>0</v>
          </cell>
          <cell r="R4594" t="str">
            <v xml:space="preserve"> </v>
          </cell>
          <cell r="S4594" t="str">
            <v xml:space="preserve"> </v>
          </cell>
        </row>
        <row r="4595">
          <cell r="B4595">
            <v>536024</v>
          </cell>
          <cell r="C4595" t="str">
            <v>IFUE Operating Suburban Health</v>
          </cell>
          <cell r="D4595" t="str">
            <v>IFUE Opera</v>
          </cell>
          <cell r="E4595">
            <v>367</v>
          </cell>
          <cell r="F4595" t="str">
            <v>A</v>
          </cell>
          <cell r="G4595" t="str">
            <v>R</v>
          </cell>
          <cell r="H4595" t="str">
            <v>N</v>
          </cell>
          <cell r="I4595" t="str">
            <v>NI</v>
          </cell>
          <cell r="J4595">
            <v>0</v>
          </cell>
          <cell r="K4595">
            <v>0</v>
          </cell>
          <cell r="L4595" t="str">
            <v xml:space="preserve"> </v>
          </cell>
          <cell r="M4595" t="str">
            <v xml:space="preserve"> </v>
          </cell>
          <cell r="N4595">
            <v>0</v>
          </cell>
          <cell r="O4595" t="str">
            <v xml:space="preserve"> </v>
          </cell>
          <cell r="P4595">
            <v>0</v>
          </cell>
          <cell r="Q4595">
            <v>0</v>
          </cell>
          <cell r="R4595" t="str">
            <v xml:space="preserve"> </v>
          </cell>
          <cell r="S4595" t="str">
            <v xml:space="preserve"> </v>
          </cell>
        </row>
        <row r="4596">
          <cell r="B4596">
            <v>536025</v>
          </cell>
          <cell r="C4596" t="str">
            <v>IFUE Operating Witham</v>
          </cell>
          <cell r="D4596" t="str">
            <v>IFUE Opera</v>
          </cell>
          <cell r="E4596">
            <v>367</v>
          </cell>
          <cell r="F4596" t="str">
            <v>A</v>
          </cell>
          <cell r="G4596" t="str">
            <v>R</v>
          </cell>
          <cell r="H4596" t="str">
            <v>N</v>
          </cell>
          <cell r="I4596" t="str">
            <v>NI</v>
          </cell>
          <cell r="J4596">
            <v>0</v>
          </cell>
          <cell r="K4596">
            <v>0</v>
          </cell>
          <cell r="L4596" t="str">
            <v xml:space="preserve"> </v>
          </cell>
          <cell r="M4596" t="str">
            <v xml:space="preserve"> </v>
          </cell>
          <cell r="N4596">
            <v>0</v>
          </cell>
          <cell r="O4596" t="str">
            <v xml:space="preserve"> </v>
          </cell>
          <cell r="P4596">
            <v>0</v>
          </cell>
          <cell r="Q4596">
            <v>0</v>
          </cell>
          <cell r="R4596" t="str">
            <v xml:space="preserve"> </v>
          </cell>
          <cell r="S4596" t="str">
            <v xml:space="preserve"> </v>
          </cell>
        </row>
        <row r="4597">
          <cell r="B4597">
            <v>536026</v>
          </cell>
          <cell r="C4597" t="str">
            <v>IFUE Operating Med One</v>
          </cell>
          <cell r="D4597" t="str">
            <v>IFUE Opera</v>
          </cell>
          <cell r="E4597">
            <v>367</v>
          </cell>
          <cell r="F4597" t="str">
            <v>A</v>
          </cell>
          <cell r="G4597" t="str">
            <v>R</v>
          </cell>
          <cell r="H4597" t="str">
            <v>N</v>
          </cell>
          <cell r="I4597" t="str">
            <v>NI</v>
          </cell>
          <cell r="J4597">
            <v>0</v>
          </cell>
          <cell r="K4597">
            <v>0</v>
          </cell>
          <cell r="L4597" t="str">
            <v xml:space="preserve"> </v>
          </cell>
          <cell r="M4597" t="str">
            <v xml:space="preserve"> </v>
          </cell>
          <cell r="N4597">
            <v>0</v>
          </cell>
          <cell r="O4597" t="str">
            <v xml:space="preserve"> </v>
          </cell>
          <cell r="P4597">
            <v>0</v>
          </cell>
          <cell r="Q4597">
            <v>0</v>
          </cell>
          <cell r="R4597" t="str">
            <v xml:space="preserve"> </v>
          </cell>
          <cell r="S4597" t="str">
            <v xml:space="preserve"> </v>
          </cell>
        </row>
        <row r="4598">
          <cell r="B4598">
            <v>536027</v>
          </cell>
          <cell r="C4598" t="str">
            <v>IFUE Operating 1st Call</v>
          </cell>
          <cell r="D4598" t="str">
            <v>IFUE Opera</v>
          </cell>
          <cell r="E4598">
            <v>367</v>
          </cell>
          <cell r="F4598" t="str">
            <v>A</v>
          </cell>
          <cell r="G4598" t="str">
            <v>R</v>
          </cell>
          <cell r="H4598" t="str">
            <v>N</v>
          </cell>
          <cell r="I4598" t="str">
            <v>NI</v>
          </cell>
          <cell r="J4598">
            <v>0</v>
          </cell>
          <cell r="K4598">
            <v>0</v>
          </cell>
          <cell r="L4598" t="str">
            <v xml:space="preserve"> </v>
          </cell>
          <cell r="M4598" t="str">
            <v xml:space="preserve"> </v>
          </cell>
          <cell r="N4598">
            <v>0</v>
          </cell>
          <cell r="O4598" t="str">
            <v xml:space="preserve"> </v>
          </cell>
          <cell r="P4598">
            <v>0</v>
          </cell>
          <cell r="Q4598">
            <v>0</v>
          </cell>
          <cell r="R4598" t="str">
            <v xml:space="preserve"> </v>
          </cell>
          <cell r="S4598" t="str">
            <v xml:space="preserve"> </v>
          </cell>
        </row>
        <row r="4599">
          <cell r="B4599">
            <v>536028</v>
          </cell>
          <cell r="C4599" t="str">
            <v>IFUE Operating Sycamore</v>
          </cell>
          <cell r="D4599" t="str">
            <v>IFUE Opera</v>
          </cell>
          <cell r="E4599">
            <v>367</v>
          </cell>
          <cell r="F4599" t="str">
            <v>A</v>
          </cell>
          <cell r="G4599" t="str">
            <v>R</v>
          </cell>
          <cell r="H4599" t="str">
            <v>N</v>
          </cell>
          <cell r="I4599" t="str">
            <v>NI</v>
          </cell>
          <cell r="J4599">
            <v>0</v>
          </cell>
          <cell r="K4599">
            <v>0</v>
          </cell>
          <cell r="L4599" t="str">
            <v xml:space="preserve"> </v>
          </cell>
          <cell r="M4599" t="str">
            <v xml:space="preserve"> </v>
          </cell>
          <cell r="N4599">
            <v>0</v>
          </cell>
          <cell r="O4599" t="str">
            <v xml:space="preserve"> </v>
          </cell>
          <cell r="P4599">
            <v>0</v>
          </cell>
          <cell r="Q4599">
            <v>0</v>
          </cell>
          <cell r="R4599" t="str">
            <v xml:space="preserve"> </v>
          </cell>
          <cell r="S4599" t="str">
            <v xml:space="preserve"> </v>
          </cell>
        </row>
        <row r="4600">
          <cell r="B4600">
            <v>536029</v>
          </cell>
          <cell r="C4600" t="str">
            <v>IFUE Operating Lafayette</v>
          </cell>
          <cell r="D4600" t="str">
            <v>IFUE Opera</v>
          </cell>
          <cell r="E4600">
            <v>367</v>
          </cell>
          <cell r="F4600" t="str">
            <v>A</v>
          </cell>
          <cell r="G4600" t="str">
            <v>R</v>
          </cell>
          <cell r="H4600" t="str">
            <v>N</v>
          </cell>
          <cell r="I4600" t="str">
            <v>NI</v>
          </cell>
          <cell r="J4600">
            <v>0</v>
          </cell>
          <cell r="K4600">
            <v>0</v>
          </cell>
          <cell r="L4600" t="str">
            <v xml:space="preserve"> </v>
          </cell>
          <cell r="M4600" t="str">
            <v xml:space="preserve"> </v>
          </cell>
          <cell r="N4600">
            <v>0</v>
          </cell>
          <cell r="O4600" t="str">
            <v xml:space="preserve"> </v>
          </cell>
          <cell r="P4600">
            <v>0</v>
          </cell>
          <cell r="Q4600">
            <v>0</v>
          </cell>
          <cell r="R4600" t="str">
            <v xml:space="preserve"> </v>
          </cell>
          <cell r="S4600" t="str">
            <v xml:space="preserve"> </v>
          </cell>
        </row>
        <row r="4601">
          <cell r="B4601">
            <v>536030</v>
          </cell>
          <cell r="C4601" t="str">
            <v>IFUE Operating Endoscopy</v>
          </cell>
          <cell r="D4601" t="str">
            <v>IFUE Opera</v>
          </cell>
          <cell r="E4601">
            <v>367</v>
          </cell>
          <cell r="F4601" t="str">
            <v>A</v>
          </cell>
          <cell r="G4601" t="str">
            <v>R</v>
          </cell>
          <cell r="H4601" t="str">
            <v>N</v>
          </cell>
          <cell r="I4601" t="str">
            <v>NI</v>
          </cell>
          <cell r="J4601">
            <v>0</v>
          </cell>
          <cell r="K4601">
            <v>0</v>
          </cell>
          <cell r="L4601" t="str">
            <v xml:space="preserve"> </v>
          </cell>
          <cell r="M4601" t="str">
            <v xml:space="preserve"> </v>
          </cell>
          <cell r="N4601">
            <v>0</v>
          </cell>
          <cell r="O4601" t="str">
            <v xml:space="preserve"> </v>
          </cell>
          <cell r="P4601">
            <v>0</v>
          </cell>
          <cell r="Q4601">
            <v>0</v>
          </cell>
          <cell r="R4601" t="str">
            <v xml:space="preserve"> </v>
          </cell>
          <cell r="S4601" t="str">
            <v xml:space="preserve"> </v>
          </cell>
        </row>
        <row r="4602">
          <cell r="B4602">
            <v>536031</v>
          </cell>
          <cell r="C4602" t="str">
            <v>IFUE Operating Terre Haute</v>
          </cell>
          <cell r="D4602" t="str">
            <v>IFUE Opera</v>
          </cell>
          <cell r="E4602">
            <v>367</v>
          </cell>
          <cell r="F4602" t="str">
            <v>A</v>
          </cell>
          <cell r="G4602" t="str">
            <v>R</v>
          </cell>
          <cell r="H4602" t="str">
            <v>N</v>
          </cell>
          <cell r="I4602" t="str">
            <v>NI</v>
          </cell>
          <cell r="J4602">
            <v>0</v>
          </cell>
          <cell r="K4602">
            <v>0</v>
          </cell>
          <cell r="L4602" t="str">
            <v xml:space="preserve"> </v>
          </cell>
          <cell r="M4602" t="str">
            <v xml:space="preserve"> </v>
          </cell>
          <cell r="N4602">
            <v>0</v>
          </cell>
          <cell r="O4602" t="str">
            <v xml:space="preserve"> </v>
          </cell>
          <cell r="P4602">
            <v>0</v>
          </cell>
          <cell r="Q4602">
            <v>0</v>
          </cell>
          <cell r="R4602" t="str">
            <v xml:space="preserve"> </v>
          </cell>
          <cell r="S4602" t="str">
            <v xml:space="preserve"> </v>
          </cell>
        </row>
        <row r="4603">
          <cell r="B4603">
            <v>536032</v>
          </cell>
          <cell r="C4603" t="str">
            <v>IFUE Operating Ortho Consult</v>
          </cell>
          <cell r="D4603" t="str">
            <v>IFUE Opera</v>
          </cell>
          <cell r="E4603">
            <v>367</v>
          </cell>
          <cell r="F4603" t="str">
            <v>A</v>
          </cell>
          <cell r="G4603" t="str">
            <v>R</v>
          </cell>
          <cell r="H4603" t="str">
            <v>N</v>
          </cell>
          <cell r="I4603" t="str">
            <v>NI</v>
          </cell>
          <cell r="J4603">
            <v>0</v>
          </cell>
          <cell r="K4603">
            <v>0</v>
          </cell>
          <cell r="L4603" t="str">
            <v xml:space="preserve"> </v>
          </cell>
          <cell r="M4603" t="str">
            <v xml:space="preserve"> </v>
          </cell>
          <cell r="N4603">
            <v>0</v>
          </cell>
          <cell r="O4603" t="str">
            <v xml:space="preserve"> </v>
          </cell>
          <cell r="P4603">
            <v>0</v>
          </cell>
          <cell r="Q4603">
            <v>0</v>
          </cell>
          <cell r="R4603" t="str">
            <v xml:space="preserve"> </v>
          </cell>
          <cell r="S4603" t="str">
            <v xml:space="preserve"> </v>
          </cell>
        </row>
        <row r="4604">
          <cell r="B4604">
            <v>536033</v>
          </cell>
          <cell r="C4604" t="str">
            <v>IFUE Operating USP</v>
          </cell>
          <cell r="D4604" t="str">
            <v>IFUE Opera</v>
          </cell>
          <cell r="E4604">
            <v>367</v>
          </cell>
          <cell r="F4604" t="str">
            <v>A</v>
          </cell>
          <cell r="G4604" t="str">
            <v>R</v>
          </cell>
          <cell r="H4604" t="str">
            <v>N</v>
          </cell>
          <cell r="I4604" t="str">
            <v>NI</v>
          </cell>
          <cell r="J4604">
            <v>0</v>
          </cell>
          <cell r="K4604">
            <v>0</v>
          </cell>
          <cell r="L4604" t="str">
            <v xml:space="preserve"> </v>
          </cell>
          <cell r="M4604" t="str">
            <v xml:space="preserve"> </v>
          </cell>
          <cell r="N4604">
            <v>0</v>
          </cell>
          <cell r="O4604" t="str">
            <v xml:space="preserve"> </v>
          </cell>
          <cell r="P4604">
            <v>0</v>
          </cell>
          <cell r="Q4604">
            <v>0</v>
          </cell>
          <cell r="R4604" t="str">
            <v xml:space="preserve"> </v>
          </cell>
          <cell r="S4604" t="str">
            <v xml:space="preserve"> </v>
          </cell>
        </row>
        <row r="4605">
          <cell r="B4605">
            <v>536034</v>
          </cell>
          <cell r="C4605" t="str">
            <v>IFUE Operating CST Comm</v>
          </cell>
          <cell r="D4605" t="str">
            <v>IFUE Opera</v>
          </cell>
          <cell r="E4605">
            <v>367</v>
          </cell>
          <cell r="F4605" t="str">
            <v>A</v>
          </cell>
          <cell r="G4605" t="str">
            <v>R</v>
          </cell>
          <cell r="H4605" t="str">
            <v>N</v>
          </cell>
          <cell r="I4605" t="str">
            <v>NI</v>
          </cell>
          <cell r="J4605">
            <v>0</v>
          </cell>
          <cell r="K4605">
            <v>0</v>
          </cell>
          <cell r="L4605" t="str">
            <v xml:space="preserve"> </v>
          </cell>
          <cell r="M4605" t="str">
            <v xml:space="preserve"> </v>
          </cell>
          <cell r="N4605">
            <v>0</v>
          </cell>
          <cell r="O4605" t="str">
            <v xml:space="preserve"> </v>
          </cell>
          <cell r="P4605">
            <v>0</v>
          </cell>
          <cell r="Q4605">
            <v>0</v>
          </cell>
          <cell r="R4605" t="str">
            <v xml:space="preserve"> </v>
          </cell>
          <cell r="S4605" t="str">
            <v xml:space="preserve"> </v>
          </cell>
        </row>
        <row r="4606">
          <cell r="B4606">
            <v>536035</v>
          </cell>
          <cell r="C4606" t="str">
            <v>IFUE Operating SST Comm</v>
          </cell>
          <cell r="D4606" t="str">
            <v>IFUE Opera</v>
          </cell>
          <cell r="E4606">
            <v>367</v>
          </cell>
          <cell r="F4606" t="str">
            <v>A</v>
          </cell>
          <cell r="G4606" t="str">
            <v>R</v>
          </cell>
          <cell r="H4606" t="str">
            <v>N</v>
          </cell>
          <cell r="I4606" t="str">
            <v>NI</v>
          </cell>
          <cell r="J4606">
            <v>0</v>
          </cell>
          <cell r="K4606">
            <v>0</v>
          </cell>
          <cell r="L4606" t="str">
            <v xml:space="preserve"> </v>
          </cell>
          <cell r="M4606" t="str">
            <v xml:space="preserve"> </v>
          </cell>
          <cell r="N4606">
            <v>0</v>
          </cell>
          <cell r="O4606" t="str">
            <v xml:space="preserve"> </v>
          </cell>
          <cell r="P4606">
            <v>0</v>
          </cell>
          <cell r="Q4606">
            <v>0</v>
          </cell>
          <cell r="R4606" t="str">
            <v xml:space="preserve"> </v>
          </cell>
          <cell r="S4606" t="str">
            <v xml:space="preserve"> </v>
          </cell>
        </row>
        <row r="4607">
          <cell r="B4607">
            <v>536036</v>
          </cell>
          <cell r="C4607" t="str">
            <v>IFUE Operating Neurosurgical</v>
          </cell>
          <cell r="D4607" t="str">
            <v>IFUE Opera</v>
          </cell>
          <cell r="E4607">
            <v>367</v>
          </cell>
          <cell r="F4607" t="str">
            <v>A</v>
          </cell>
          <cell r="G4607" t="str">
            <v>R</v>
          </cell>
          <cell r="H4607" t="str">
            <v>N</v>
          </cell>
          <cell r="I4607" t="str">
            <v>NI</v>
          </cell>
          <cell r="J4607">
            <v>0</v>
          </cell>
          <cell r="K4607">
            <v>0</v>
          </cell>
          <cell r="L4607" t="str">
            <v xml:space="preserve"> </v>
          </cell>
          <cell r="M4607" t="str">
            <v xml:space="preserve"> </v>
          </cell>
          <cell r="N4607">
            <v>0</v>
          </cell>
          <cell r="O4607" t="str">
            <v xml:space="preserve"> </v>
          </cell>
          <cell r="P4607">
            <v>0</v>
          </cell>
          <cell r="Q4607">
            <v>0</v>
          </cell>
          <cell r="R4607" t="str">
            <v xml:space="preserve"> </v>
          </cell>
          <cell r="S4607" t="str">
            <v xml:space="preserve"> </v>
          </cell>
        </row>
        <row r="4608">
          <cell r="B4608">
            <v>536037</v>
          </cell>
          <cell r="C4608" t="str">
            <v>IFUE Operating BASC</v>
          </cell>
          <cell r="D4608" t="str">
            <v>IFUE Opera</v>
          </cell>
          <cell r="E4608">
            <v>367</v>
          </cell>
          <cell r="F4608" t="str">
            <v>A</v>
          </cell>
          <cell r="G4608" t="str">
            <v>R</v>
          </cell>
          <cell r="H4608" t="str">
            <v>N</v>
          </cell>
          <cell r="I4608" t="str">
            <v>NI</v>
          </cell>
          <cell r="J4608">
            <v>0</v>
          </cell>
          <cell r="K4608">
            <v>0</v>
          </cell>
          <cell r="L4608" t="str">
            <v xml:space="preserve"> </v>
          </cell>
          <cell r="M4608" t="str">
            <v xml:space="preserve"> </v>
          </cell>
          <cell r="N4608">
            <v>0</v>
          </cell>
          <cell r="O4608" t="str">
            <v xml:space="preserve"> </v>
          </cell>
          <cell r="P4608">
            <v>0</v>
          </cell>
          <cell r="Q4608">
            <v>0</v>
          </cell>
          <cell r="R4608" t="str">
            <v xml:space="preserve"> </v>
          </cell>
          <cell r="S4608" t="str">
            <v xml:space="preserve"> </v>
          </cell>
        </row>
        <row r="4609">
          <cell r="B4609">
            <v>536038</v>
          </cell>
          <cell r="C4609" t="str">
            <v>IFUEOperatgSmyrnaSurgeryCtr</v>
          </cell>
          <cell r="D4609" t="str">
            <v>IFUEOperat</v>
          </cell>
          <cell r="E4609">
            <v>367</v>
          </cell>
          <cell r="F4609" t="str">
            <v>A</v>
          </cell>
          <cell r="G4609" t="str">
            <v>R</v>
          </cell>
          <cell r="H4609" t="str">
            <v>N</v>
          </cell>
          <cell r="I4609" t="str">
            <v>NI</v>
          </cell>
          <cell r="J4609">
            <v>0</v>
          </cell>
          <cell r="K4609">
            <v>0</v>
          </cell>
          <cell r="L4609" t="str">
            <v xml:space="preserve"> </v>
          </cell>
          <cell r="M4609" t="str">
            <v xml:space="preserve"> </v>
          </cell>
          <cell r="N4609">
            <v>0</v>
          </cell>
          <cell r="O4609" t="str">
            <v xml:space="preserve"> </v>
          </cell>
          <cell r="P4609">
            <v>0</v>
          </cell>
          <cell r="Q4609">
            <v>0</v>
          </cell>
          <cell r="R4609" t="str">
            <v xml:space="preserve"> </v>
          </cell>
          <cell r="S4609" t="str">
            <v xml:space="preserve"> </v>
          </cell>
        </row>
        <row r="4610">
          <cell r="B4610">
            <v>536039</v>
          </cell>
          <cell r="C4610" t="str">
            <v>IFUE Oper Baptish Plaza Surg</v>
          </cell>
          <cell r="D4610" t="str">
            <v>IFUE Oper</v>
          </cell>
          <cell r="E4610">
            <v>367</v>
          </cell>
          <cell r="F4610" t="str">
            <v>A</v>
          </cell>
          <cell r="G4610" t="str">
            <v>R</v>
          </cell>
          <cell r="H4610" t="str">
            <v>N</v>
          </cell>
          <cell r="I4610" t="str">
            <v>NI</v>
          </cell>
          <cell r="J4610">
            <v>0</v>
          </cell>
          <cell r="K4610">
            <v>0</v>
          </cell>
          <cell r="L4610" t="str">
            <v xml:space="preserve"> </v>
          </cell>
          <cell r="M4610" t="str">
            <v xml:space="preserve"> </v>
          </cell>
          <cell r="N4610">
            <v>0</v>
          </cell>
          <cell r="O4610" t="str">
            <v xml:space="preserve"> </v>
          </cell>
          <cell r="P4610">
            <v>0</v>
          </cell>
          <cell r="Q4610">
            <v>0</v>
          </cell>
          <cell r="R4610" t="str">
            <v xml:space="preserve"> </v>
          </cell>
          <cell r="S4610" t="str">
            <v xml:space="preserve"> </v>
          </cell>
        </row>
        <row r="4611">
          <cell r="B4611">
            <v>536040</v>
          </cell>
          <cell r="C4611" t="str">
            <v>IFUE Oper Northridge Surgery</v>
          </cell>
          <cell r="D4611" t="str">
            <v>IFUE Oper</v>
          </cell>
          <cell r="E4611">
            <v>367</v>
          </cell>
          <cell r="F4611" t="str">
            <v>A</v>
          </cell>
          <cell r="G4611" t="str">
            <v>R</v>
          </cell>
          <cell r="H4611" t="str">
            <v>N</v>
          </cell>
          <cell r="I4611" t="str">
            <v>NI</v>
          </cell>
          <cell r="J4611">
            <v>0</v>
          </cell>
          <cell r="K4611">
            <v>0</v>
          </cell>
          <cell r="L4611" t="str">
            <v xml:space="preserve"> </v>
          </cell>
          <cell r="M4611" t="str">
            <v xml:space="preserve"> </v>
          </cell>
          <cell r="N4611">
            <v>0</v>
          </cell>
          <cell r="O4611" t="str">
            <v xml:space="preserve"> </v>
          </cell>
          <cell r="P4611">
            <v>0</v>
          </cell>
          <cell r="Q4611">
            <v>0</v>
          </cell>
          <cell r="R4611" t="str">
            <v xml:space="preserve"> </v>
          </cell>
          <cell r="S4611" t="str">
            <v xml:space="preserve"> </v>
          </cell>
        </row>
        <row r="4612">
          <cell r="B4612">
            <v>536041</v>
          </cell>
          <cell r="C4612" t="str">
            <v>IFUE Oper VanderbiltSt Th</v>
          </cell>
          <cell r="D4612" t="str">
            <v>IFUE Oper</v>
          </cell>
          <cell r="E4612">
            <v>367</v>
          </cell>
          <cell r="F4612" t="str">
            <v>A</v>
          </cell>
          <cell r="G4612" t="str">
            <v>R</v>
          </cell>
          <cell r="H4612" t="str">
            <v>N</v>
          </cell>
          <cell r="I4612" t="str">
            <v>NI</v>
          </cell>
          <cell r="J4612">
            <v>0</v>
          </cell>
          <cell r="K4612">
            <v>0</v>
          </cell>
          <cell r="L4612" t="str">
            <v xml:space="preserve"> </v>
          </cell>
          <cell r="M4612" t="str">
            <v xml:space="preserve"> </v>
          </cell>
          <cell r="N4612">
            <v>0</v>
          </cell>
          <cell r="O4612" t="str">
            <v xml:space="preserve"> </v>
          </cell>
          <cell r="P4612">
            <v>0</v>
          </cell>
          <cell r="Q4612">
            <v>0</v>
          </cell>
          <cell r="R4612" t="str">
            <v xml:space="preserve"> </v>
          </cell>
          <cell r="S4612" t="str">
            <v xml:space="preserve"> </v>
          </cell>
        </row>
        <row r="4613">
          <cell r="B4613">
            <v>536042</v>
          </cell>
          <cell r="C4613" t="str">
            <v>IFUE Oper Sleep Center JV</v>
          </cell>
          <cell r="D4613" t="str">
            <v>IFUE Oper</v>
          </cell>
          <cell r="E4613">
            <v>367</v>
          </cell>
          <cell r="F4613" t="str">
            <v>A</v>
          </cell>
          <cell r="G4613" t="str">
            <v>R</v>
          </cell>
          <cell r="H4613" t="str">
            <v>N</v>
          </cell>
          <cell r="I4613" t="str">
            <v>NI</v>
          </cell>
          <cell r="J4613">
            <v>0</v>
          </cell>
          <cell r="K4613">
            <v>0</v>
          </cell>
          <cell r="L4613" t="str">
            <v xml:space="preserve"> </v>
          </cell>
          <cell r="M4613" t="str">
            <v xml:space="preserve"> </v>
          </cell>
          <cell r="N4613">
            <v>0</v>
          </cell>
          <cell r="O4613" t="str">
            <v xml:space="preserve"> </v>
          </cell>
          <cell r="P4613">
            <v>0</v>
          </cell>
          <cell r="Q4613">
            <v>0</v>
          </cell>
          <cell r="R4613" t="str">
            <v xml:space="preserve"> </v>
          </cell>
          <cell r="S4613" t="str">
            <v xml:space="preserve"> </v>
          </cell>
        </row>
        <row r="4614">
          <cell r="B4614">
            <v>536043</v>
          </cell>
          <cell r="C4614" t="str">
            <v>IFUE Oper NW Surgery Center</v>
          </cell>
          <cell r="D4614" t="str">
            <v>IFUE Oper</v>
          </cell>
          <cell r="E4614">
            <v>367</v>
          </cell>
          <cell r="F4614" t="str">
            <v>A</v>
          </cell>
          <cell r="G4614" t="str">
            <v>R</v>
          </cell>
          <cell r="H4614" t="str">
            <v>N</v>
          </cell>
          <cell r="I4614" t="str">
            <v>NI</v>
          </cell>
          <cell r="J4614">
            <v>0</v>
          </cell>
          <cell r="K4614">
            <v>0</v>
          </cell>
          <cell r="L4614" t="str">
            <v xml:space="preserve"> </v>
          </cell>
          <cell r="M4614" t="str">
            <v xml:space="preserve"> </v>
          </cell>
          <cell r="N4614">
            <v>0</v>
          </cell>
          <cell r="O4614" t="str">
            <v xml:space="preserve"> </v>
          </cell>
          <cell r="P4614">
            <v>0</v>
          </cell>
          <cell r="Q4614">
            <v>0</v>
          </cell>
          <cell r="R4614" t="str">
            <v xml:space="preserve"> </v>
          </cell>
          <cell r="S4614" t="str">
            <v xml:space="preserve"> </v>
          </cell>
        </row>
        <row r="4615">
          <cell r="B4615">
            <v>536044</v>
          </cell>
          <cell r="C4615" t="str">
            <v>IFUE Oper MPT Ambl Surg Ctr</v>
          </cell>
          <cell r="D4615" t="str">
            <v>IFUE Oper</v>
          </cell>
          <cell r="E4615">
            <v>367</v>
          </cell>
          <cell r="F4615" t="str">
            <v>A</v>
          </cell>
          <cell r="G4615" t="str">
            <v>R</v>
          </cell>
          <cell r="H4615" t="str">
            <v>N</v>
          </cell>
          <cell r="I4615" t="str">
            <v>NI</v>
          </cell>
          <cell r="J4615">
            <v>0</v>
          </cell>
          <cell r="K4615">
            <v>0</v>
          </cell>
          <cell r="L4615" t="str">
            <v xml:space="preserve"> </v>
          </cell>
          <cell r="M4615" t="str">
            <v xml:space="preserve"> </v>
          </cell>
          <cell r="N4615">
            <v>0</v>
          </cell>
          <cell r="O4615" t="str">
            <v xml:space="preserve"> </v>
          </cell>
          <cell r="P4615">
            <v>0</v>
          </cell>
          <cell r="Q4615">
            <v>0</v>
          </cell>
          <cell r="R4615" t="str">
            <v xml:space="preserve"> </v>
          </cell>
          <cell r="S4615" t="str">
            <v xml:space="preserve"> </v>
          </cell>
        </row>
        <row r="4616">
          <cell r="B4616">
            <v>536045</v>
          </cell>
          <cell r="C4616" t="str">
            <v>IFUEOperCedarParkSurgCtrHillCn</v>
          </cell>
          <cell r="D4616" t="str">
            <v>IFUEOperCe</v>
          </cell>
          <cell r="E4616">
            <v>367</v>
          </cell>
          <cell r="F4616" t="str">
            <v>A</v>
          </cell>
          <cell r="G4616" t="str">
            <v>R</v>
          </cell>
          <cell r="H4616" t="str">
            <v>N</v>
          </cell>
          <cell r="I4616" t="str">
            <v>NI</v>
          </cell>
          <cell r="J4616">
            <v>0</v>
          </cell>
          <cell r="K4616">
            <v>0</v>
          </cell>
          <cell r="L4616" t="str">
            <v xml:space="preserve"> </v>
          </cell>
          <cell r="M4616" t="str">
            <v xml:space="preserve"> </v>
          </cell>
          <cell r="N4616">
            <v>0</v>
          </cell>
          <cell r="O4616" t="str">
            <v xml:space="preserve"> </v>
          </cell>
          <cell r="P4616">
            <v>0</v>
          </cell>
          <cell r="Q4616">
            <v>0</v>
          </cell>
          <cell r="R4616" t="str">
            <v xml:space="preserve"> </v>
          </cell>
          <cell r="S4616" t="str">
            <v xml:space="preserve"> </v>
          </cell>
        </row>
        <row r="4617">
          <cell r="B4617">
            <v>536046</v>
          </cell>
          <cell r="C4617" t="str">
            <v>IFUEOperCedarParkRegionalMedCt</v>
          </cell>
          <cell r="D4617" t="str">
            <v>IFUEOperCe</v>
          </cell>
          <cell r="E4617">
            <v>367</v>
          </cell>
          <cell r="F4617" t="str">
            <v>A</v>
          </cell>
          <cell r="G4617" t="str">
            <v>R</v>
          </cell>
          <cell r="H4617" t="str">
            <v>N</v>
          </cell>
          <cell r="I4617" t="str">
            <v>NI</v>
          </cell>
          <cell r="J4617">
            <v>0</v>
          </cell>
          <cell r="K4617">
            <v>0</v>
          </cell>
          <cell r="L4617" t="str">
            <v xml:space="preserve"> </v>
          </cell>
          <cell r="M4617" t="str">
            <v xml:space="preserve"> </v>
          </cell>
          <cell r="N4617">
            <v>0</v>
          </cell>
          <cell r="O4617" t="str">
            <v xml:space="preserve"> </v>
          </cell>
          <cell r="P4617">
            <v>0</v>
          </cell>
          <cell r="Q4617">
            <v>0</v>
          </cell>
          <cell r="R4617" t="str">
            <v xml:space="preserve"> </v>
          </cell>
          <cell r="S4617" t="str">
            <v xml:space="preserve"> </v>
          </cell>
        </row>
        <row r="4618">
          <cell r="B4618">
            <v>536047</v>
          </cell>
          <cell r="C4618" t="str">
            <v>IFUEOperWilliamsonSurgCenter</v>
          </cell>
          <cell r="D4618" t="str">
            <v>IFUEOperWi</v>
          </cell>
          <cell r="E4618">
            <v>367</v>
          </cell>
          <cell r="F4618" t="str">
            <v>A</v>
          </cell>
          <cell r="G4618" t="str">
            <v>R</v>
          </cell>
          <cell r="H4618" t="str">
            <v>N</v>
          </cell>
          <cell r="I4618" t="str">
            <v>NI</v>
          </cell>
          <cell r="J4618">
            <v>0</v>
          </cell>
          <cell r="K4618">
            <v>0</v>
          </cell>
          <cell r="L4618" t="str">
            <v xml:space="preserve"> </v>
          </cell>
          <cell r="M4618" t="str">
            <v xml:space="preserve"> </v>
          </cell>
          <cell r="N4618">
            <v>0</v>
          </cell>
          <cell r="O4618" t="str">
            <v xml:space="preserve"> </v>
          </cell>
          <cell r="P4618">
            <v>0</v>
          </cell>
          <cell r="Q4618">
            <v>0</v>
          </cell>
          <cell r="R4618" t="str">
            <v xml:space="preserve"> </v>
          </cell>
          <cell r="S4618" t="str">
            <v xml:space="preserve"> </v>
          </cell>
        </row>
        <row r="4619">
          <cell r="B4619">
            <v>536048</v>
          </cell>
          <cell r="C4619" t="str">
            <v>IFUE Oper Strictly Pediatrics</v>
          </cell>
          <cell r="D4619" t="str">
            <v>IFUE Oper</v>
          </cell>
          <cell r="E4619">
            <v>367</v>
          </cell>
          <cell r="F4619" t="str">
            <v>A</v>
          </cell>
          <cell r="G4619" t="str">
            <v>R</v>
          </cell>
          <cell r="H4619" t="str">
            <v>N</v>
          </cell>
          <cell r="I4619" t="str">
            <v>NI</v>
          </cell>
          <cell r="J4619">
            <v>0</v>
          </cell>
          <cell r="K4619">
            <v>0</v>
          </cell>
          <cell r="L4619" t="str">
            <v xml:space="preserve"> </v>
          </cell>
          <cell r="M4619" t="str">
            <v xml:space="preserve"> </v>
          </cell>
          <cell r="N4619">
            <v>0</v>
          </cell>
          <cell r="O4619" t="str">
            <v xml:space="preserve"> </v>
          </cell>
          <cell r="P4619">
            <v>0</v>
          </cell>
          <cell r="Q4619">
            <v>0</v>
          </cell>
          <cell r="R4619" t="str">
            <v xml:space="preserve"> </v>
          </cell>
          <cell r="S4619" t="str">
            <v xml:space="preserve"> </v>
          </cell>
        </row>
        <row r="4620">
          <cell r="B4620">
            <v>536049</v>
          </cell>
          <cell r="C4620" t="str">
            <v>IFUE Oper Cntrl TX Rehab Hosp</v>
          </cell>
          <cell r="D4620" t="str">
            <v>IFUE Oper</v>
          </cell>
          <cell r="E4620">
            <v>367</v>
          </cell>
          <cell r="F4620" t="str">
            <v>A</v>
          </cell>
          <cell r="G4620" t="str">
            <v>R</v>
          </cell>
          <cell r="H4620" t="str">
            <v>N</v>
          </cell>
          <cell r="I4620" t="str">
            <v>NI</v>
          </cell>
          <cell r="J4620">
            <v>0</v>
          </cell>
          <cell r="K4620">
            <v>0</v>
          </cell>
          <cell r="L4620" t="str">
            <v xml:space="preserve"> </v>
          </cell>
          <cell r="M4620" t="str">
            <v xml:space="preserve"> </v>
          </cell>
          <cell r="N4620">
            <v>0</v>
          </cell>
          <cell r="O4620" t="str">
            <v xml:space="preserve"> </v>
          </cell>
          <cell r="P4620">
            <v>0</v>
          </cell>
          <cell r="Q4620">
            <v>0</v>
          </cell>
          <cell r="R4620" t="str">
            <v xml:space="preserve"> </v>
          </cell>
          <cell r="S4620" t="str">
            <v xml:space="preserve"> </v>
          </cell>
        </row>
        <row r="4621">
          <cell r="B4621">
            <v>536050</v>
          </cell>
          <cell r="C4621" t="str">
            <v>IFUEOperCntrlTXSpecialtyHosp</v>
          </cell>
          <cell r="D4621" t="str">
            <v>IFUEOperCn</v>
          </cell>
          <cell r="E4621">
            <v>367</v>
          </cell>
          <cell r="F4621" t="str">
            <v>A</v>
          </cell>
          <cell r="G4621" t="str">
            <v>R</v>
          </cell>
          <cell r="H4621" t="str">
            <v>N</v>
          </cell>
          <cell r="I4621" t="str">
            <v>NI</v>
          </cell>
          <cell r="J4621">
            <v>0</v>
          </cell>
          <cell r="K4621">
            <v>0</v>
          </cell>
          <cell r="L4621" t="str">
            <v xml:space="preserve"> </v>
          </cell>
          <cell r="M4621" t="str">
            <v xml:space="preserve"> </v>
          </cell>
          <cell r="N4621">
            <v>0</v>
          </cell>
          <cell r="O4621" t="str">
            <v xml:space="preserve"> </v>
          </cell>
          <cell r="P4621">
            <v>0</v>
          </cell>
          <cell r="Q4621">
            <v>0</v>
          </cell>
          <cell r="R4621" t="str">
            <v xml:space="preserve"> </v>
          </cell>
          <cell r="S4621" t="str">
            <v xml:space="preserve"> </v>
          </cell>
        </row>
        <row r="4622">
          <cell r="B4622">
            <v>536051</v>
          </cell>
          <cell r="C4622" t="str">
            <v>IFUE Oper Comm Hospice</v>
          </cell>
          <cell r="D4622" t="str">
            <v>IFUE Oper</v>
          </cell>
          <cell r="E4622">
            <v>367</v>
          </cell>
          <cell r="F4622" t="str">
            <v>A</v>
          </cell>
          <cell r="G4622" t="str">
            <v>R</v>
          </cell>
          <cell r="H4622" t="str">
            <v>N</v>
          </cell>
          <cell r="I4622" t="str">
            <v>NI</v>
          </cell>
          <cell r="J4622">
            <v>0</v>
          </cell>
          <cell r="K4622">
            <v>0</v>
          </cell>
          <cell r="L4622" t="str">
            <v xml:space="preserve"> </v>
          </cell>
          <cell r="M4622" t="str">
            <v xml:space="preserve"> </v>
          </cell>
          <cell r="N4622">
            <v>0</v>
          </cell>
          <cell r="O4622" t="str">
            <v xml:space="preserve"> </v>
          </cell>
          <cell r="P4622">
            <v>0</v>
          </cell>
          <cell r="Q4622">
            <v>0</v>
          </cell>
          <cell r="R4622" t="str">
            <v xml:space="preserve"> </v>
          </cell>
          <cell r="S4622" t="str">
            <v xml:space="preserve"> </v>
          </cell>
        </row>
        <row r="4623">
          <cell r="B4623">
            <v>536052</v>
          </cell>
          <cell r="C4623" t="str">
            <v>IFUE Oper ASC JV</v>
          </cell>
          <cell r="D4623" t="str">
            <v>IFUE Oper</v>
          </cell>
          <cell r="E4623">
            <v>367</v>
          </cell>
          <cell r="F4623" t="str">
            <v>A</v>
          </cell>
          <cell r="G4623" t="str">
            <v>R</v>
          </cell>
          <cell r="H4623" t="str">
            <v>N</v>
          </cell>
          <cell r="I4623" t="str">
            <v>NI</v>
          </cell>
          <cell r="J4623">
            <v>0</v>
          </cell>
          <cell r="K4623">
            <v>0</v>
          </cell>
          <cell r="L4623" t="str">
            <v xml:space="preserve"> </v>
          </cell>
          <cell r="M4623" t="str">
            <v xml:space="preserve"> </v>
          </cell>
          <cell r="N4623">
            <v>0</v>
          </cell>
          <cell r="O4623" t="str">
            <v xml:space="preserve"> </v>
          </cell>
          <cell r="P4623">
            <v>0</v>
          </cell>
          <cell r="Q4623">
            <v>0</v>
          </cell>
          <cell r="R4623" t="str">
            <v xml:space="preserve"> </v>
          </cell>
          <cell r="S4623" t="str">
            <v xml:space="preserve"> </v>
          </cell>
        </row>
        <row r="4624">
          <cell r="B4624">
            <v>536053</v>
          </cell>
          <cell r="C4624" t="str">
            <v>IFUE Oper Fish Pond Surg</v>
          </cell>
          <cell r="D4624" t="str">
            <v>IFUE Oper</v>
          </cell>
          <cell r="E4624">
            <v>367</v>
          </cell>
          <cell r="F4624" t="str">
            <v>A</v>
          </cell>
          <cell r="G4624" t="str">
            <v>R</v>
          </cell>
          <cell r="H4624" t="str">
            <v>N</v>
          </cell>
          <cell r="I4624" t="str">
            <v>NI</v>
          </cell>
          <cell r="J4624">
            <v>0</v>
          </cell>
          <cell r="K4624">
            <v>0</v>
          </cell>
          <cell r="L4624" t="str">
            <v xml:space="preserve"> </v>
          </cell>
          <cell r="M4624" t="str">
            <v xml:space="preserve"> </v>
          </cell>
          <cell r="N4624">
            <v>0</v>
          </cell>
          <cell r="O4624" t="str">
            <v xml:space="preserve"> </v>
          </cell>
          <cell r="P4624">
            <v>0</v>
          </cell>
          <cell r="Q4624">
            <v>0</v>
          </cell>
          <cell r="R4624" t="str">
            <v xml:space="preserve"> </v>
          </cell>
          <cell r="S4624" t="str">
            <v xml:space="preserve"> </v>
          </cell>
        </row>
        <row r="4625">
          <cell r="B4625">
            <v>536054</v>
          </cell>
          <cell r="C4625" t="str">
            <v>IFUE Jasper Sleep Lab</v>
          </cell>
          <cell r="D4625" t="str">
            <v>IFUEJasper</v>
          </cell>
          <cell r="E4625">
            <v>367</v>
          </cell>
          <cell r="F4625" t="str">
            <v>A</v>
          </cell>
          <cell r="G4625" t="str">
            <v>R</v>
          </cell>
          <cell r="H4625" t="str">
            <v>N</v>
          </cell>
          <cell r="I4625" t="str">
            <v>NI</v>
          </cell>
          <cell r="J4625">
            <v>0</v>
          </cell>
          <cell r="K4625">
            <v>0</v>
          </cell>
          <cell r="L4625" t="str">
            <v xml:space="preserve"> </v>
          </cell>
          <cell r="M4625" t="str">
            <v xml:space="preserve"> </v>
          </cell>
          <cell r="N4625">
            <v>0</v>
          </cell>
          <cell r="O4625" t="str">
            <v xml:space="preserve"> </v>
          </cell>
          <cell r="P4625">
            <v>0</v>
          </cell>
          <cell r="Q4625">
            <v>0</v>
          </cell>
          <cell r="R4625" t="str">
            <v xml:space="preserve"> </v>
          </cell>
          <cell r="S4625" t="str">
            <v xml:space="preserve"> </v>
          </cell>
        </row>
        <row r="4626">
          <cell r="B4626">
            <v>536055</v>
          </cell>
          <cell r="C4626" t="str">
            <v>IFUE ROCSI</v>
          </cell>
          <cell r="D4626" t="str">
            <v>IFUEROCSI</v>
          </cell>
          <cell r="E4626">
            <v>367</v>
          </cell>
          <cell r="F4626" t="str">
            <v>A</v>
          </cell>
          <cell r="G4626" t="str">
            <v>R</v>
          </cell>
          <cell r="H4626" t="str">
            <v>N</v>
          </cell>
          <cell r="I4626" t="str">
            <v>NI</v>
          </cell>
          <cell r="J4626">
            <v>0</v>
          </cell>
          <cell r="K4626">
            <v>0</v>
          </cell>
          <cell r="L4626" t="str">
            <v xml:space="preserve"> </v>
          </cell>
          <cell r="M4626" t="str">
            <v xml:space="preserve"> </v>
          </cell>
          <cell r="N4626">
            <v>0</v>
          </cell>
          <cell r="O4626" t="str">
            <v xml:space="preserve"> </v>
          </cell>
          <cell r="P4626">
            <v>0</v>
          </cell>
          <cell r="Q4626">
            <v>0</v>
          </cell>
          <cell r="R4626" t="str">
            <v xml:space="preserve"> </v>
          </cell>
          <cell r="S4626" t="str">
            <v xml:space="preserve"> </v>
          </cell>
        </row>
        <row r="4627">
          <cell r="B4627">
            <v>536056</v>
          </cell>
          <cell r="C4627" t="str">
            <v>IFUE Seton Health</v>
          </cell>
          <cell r="D4627" t="str">
            <v>IFUESetonH</v>
          </cell>
          <cell r="E4627">
            <v>367</v>
          </cell>
          <cell r="F4627" t="str">
            <v>A</v>
          </cell>
          <cell r="G4627" t="str">
            <v>R</v>
          </cell>
          <cell r="H4627" t="str">
            <v>N</v>
          </cell>
          <cell r="I4627" t="str">
            <v>NI</v>
          </cell>
          <cell r="J4627">
            <v>0</v>
          </cell>
          <cell r="K4627">
            <v>0</v>
          </cell>
          <cell r="L4627" t="str">
            <v xml:space="preserve"> </v>
          </cell>
          <cell r="M4627" t="str">
            <v xml:space="preserve"> </v>
          </cell>
          <cell r="N4627">
            <v>0</v>
          </cell>
          <cell r="O4627" t="str">
            <v xml:space="preserve"> </v>
          </cell>
          <cell r="P4627">
            <v>0</v>
          </cell>
          <cell r="Q4627">
            <v>0</v>
          </cell>
          <cell r="R4627" t="str">
            <v xml:space="preserve"> </v>
          </cell>
          <cell r="S4627" t="str">
            <v xml:space="preserve"> </v>
          </cell>
        </row>
        <row r="4628">
          <cell r="B4628">
            <v>536057</v>
          </cell>
          <cell r="C4628" t="str">
            <v>IFUE SMADS</v>
          </cell>
          <cell r="D4628" t="str">
            <v>IFUESMADS</v>
          </cell>
          <cell r="E4628">
            <v>367</v>
          </cell>
          <cell r="F4628" t="str">
            <v>A</v>
          </cell>
          <cell r="G4628" t="str">
            <v>R</v>
          </cell>
          <cell r="H4628" t="str">
            <v>N</v>
          </cell>
          <cell r="I4628" t="str">
            <v>NI</v>
          </cell>
          <cell r="J4628">
            <v>0</v>
          </cell>
          <cell r="K4628">
            <v>0</v>
          </cell>
          <cell r="L4628" t="str">
            <v xml:space="preserve"> </v>
          </cell>
          <cell r="M4628" t="str">
            <v xml:space="preserve"> </v>
          </cell>
          <cell r="N4628">
            <v>0</v>
          </cell>
          <cell r="O4628" t="str">
            <v xml:space="preserve"> </v>
          </cell>
          <cell r="P4628">
            <v>0</v>
          </cell>
          <cell r="Q4628">
            <v>0</v>
          </cell>
          <cell r="R4628" t="str">
            <v xml:space="preserve"> </v>
          </cell>
          <cell r="S4628" t="str">
            <v xml:space="preserve"> </v>
          </cell>
        </row>
        <row r="4629">
          <cell r="B4629">
            <v>536058</v>
          </cell>
          <cell r="C4629" t="str">
            <v>IFUE St Thomas USP JV I</v>
          </cell>
          <cell r="D4629" t="str">
            <v>IFUESTUSP1</v>
          </cell>
          <cell r="E4629">
            <v>367</v>
          </cell>
          <cell r="F4629" t="str">
            <v>A</v>
          </cell>
          <cell r="G4629" t="str">
            <v>R</v>
          </cell>
          <cell r="H4629" t="str">
            <v>N</v>
          </cell>
          <cell r="I4629" t="str">
            <v>NI</v>
          </cell>
          <cell r="J4629">
            <v>0</v>
          </cell>
          <cell r="K4629">
            <v>0</v>
          </cell>
          <cell r="L4629" t="str">
            <v xml:space="preserve"> </v>
          </cell>
          <cell r="M4629" t="str">
            <v xml:space="preserve"> </v>
          </cell>
          <cell r="N4629">
            <v>0</v>
          </cell>
          <cell r="O4629" t="str">
            <v xml:space="preserve"> </v>
          </cell>
          <cell r="P4629">
            <v>0</v>
          </cell>
          <cell r="Q4629">
            <v>0</v>
          </cell>
          <cell r="R4629" t="str">
            <v xml:space="preserve"> </v>
          </cell>
          <cell r="S4629" t="str">
            <v xml:space="preserve"> </v>
          </cell>
        </row>
        <row r="4630">
          <cell r="B4630">
            <v>536059</v>
          </cell>
          <cell r="C4630" t="str">
            <v>IFUE Middle TN Imaging LLC</v>
          </cell>
          <cell r="D4630" t="str">
            <v>IFUEMidTn</v>
          </cell>
          <cell r="E4630">
            <v>367</v>
          </cell>
          <cell r="F4630" t="str">
            <v>A</v>
          </cell>
          <cell r="G4630" t="str">
            <v>R</v>
          </cell>
          <cell r="H4630" t="str">
            <v>N</v>
          </cell>
          <cell r="I4630" t="str">
            <v>NI</v>
          </cell>
          <cell r="J4630">
            <v>0</v>
          </cell>
          <cell r="K4630">
            <v>0</v>
          </cell>
          <cell r="L4630" t="str">
            <v xml:space="preserve"> </v>
          </cell>
          <cell r="M4630" t="str">
            <v xml:space="preserve"> </v>
          </cell>
          <cell r="N4630">
            <v>0</v>
          </cell>
          <cell r="O4630" t="str">
            <v xml:space="preserve"> </v>
          </cell>
          <cell r="P4630">
            <v>0</v>
          </cell>
          <cell r="Q4630">
            <v>0</v>
          </cell>
          <cell r="R4630" t="str">
            <v xml:space="preserve"> </v>
          </cell>
          <cell r="S4630" t="str">
            <v xml:space="preserve"> </v>
          </cell>
        </row>
        <row r="4631">
          <cell r="B4631">
            <v>536060</v>
          </cell>
          <cell r="C4631" t="str">
            <v>IFUE HRH SVH Real Estate DevCo</v>
          </cell>
          <cell r="D4631" t="str">
            <v>IFUEREDev</v>
          </cell>
          <cell r="E4631">
            <v>367</v>
          </cell>
          <cell r="F4631" t="str">
            <v>A</v>
          </cell>
          <cell r="G4631" t="str">
            <v>R</v>
          </cell>
          <cell r="H4631" t="str">
            <v>N</v>
          </cell>
          <cell r="I4631" t="str">
            <v>NI</v>
          </cell>
          <cell r="J4631">
            <v>0</v>
          </cell>
          <cell r="K4631">
            <v>0</v>
          </cell>
          <cell r="L4631" t="str">
            <v xml:space="preserve"> </v>
          </cell>
          <cell r="M4631" t="str">
            <v xml:space="preserve"> </v>
          </cell>
          <cell r="N4631">
            <v>0</v>
          </cell>
          <cell r="O4631" t="str">
            <v xml:space="preserve"> </v>
          </cell>
          <cell r="P4631">
            <v>0</v>
          </cell>
          <cell r="Q4631">
            <v>0</v>
          </cell>
          <cell r="R4631" t="str">
            <v xml:space="preserve"> </v>
          </cell>
          <cell r="S4631" t="str">
            <v xml:space="preserve"> </v>
          </cell>
        </row>
        <row r="4632">
          <cell r="B4632">
            <v>536061</v>
          </cell>
          <cell r="C4632" t="str">
            <v>IFUE HCH SVH Cath Lab Svc LLC</v>
          </cell>
          <cell r="D4632" t="str">
            <v>IFUECathLa</v>
          </cell>
          <cell r="E4632">
            <v>367</v>
          </cell>
          <cell r="F4632" t="str">
            <v>A</v>
          </cell>
          <cell r="G4632" t="str">
            <v>R</v>
          </cell>
          <cell r="H4632" t="str">
            <v>N</v>
          </cell>
          <cell r="I4632" t="str">
            <v>NI</v>
          </cell>
          <cell r="J4632">
            <v>0</v>
          </cell>
          <cell r="K4632">
            <v>0</v>
          </cell>
          <cell r="L4632" t="str">
            <v xml:space="preserve"> </v>
          </cell>
          <cell r="M4632" t="str">
            <v xml:space="preserve"> </v>
          </cell>
          <cell r="N4632">
            <v>0</v>
          </cell>
          <cell r="O4632" t="str">
            <v xml:space="preserve"> </v>
          </cell>
          <cell r="P4632">
            <v>0</v>
          </cell>
          <cell r="Q4632">
            <v>0</v>
          </cell>
          <cell r="R4632" t="str">
            <v xml:space="preserve"> </v>
          </cell>
          <cell r="S4632" t="str">
            <v xml:space="preserve"> </v>
          </cell>
        </row>
        <row r="4633">
          <cell r="B4633">
            <v>536062</v>
          </cell>
          <cell r="C4633" t="str">
            <v>IFUE St Thomas USP JV II</v>
          </cell>
          <cell r="D4633" t="str">
            <v>IFUEStUSP2</v>
          </cell>
          <cell r="E4633">
            <v>367</v>
          </cell>
          <cell r="F4633" t="str">
            <v>A</v>
          </cell>
          <cell r="G4633" t="str">
            <v>R</v>
          </cell>
          <cell r="H4633" t="str">
            <v>N</v>
          </cell>
          <cell r="I4633" t="str">
            <v>NI</v>
          </cell>
          <cell r="J4633">
            <v>0</v>
          </cell>
          <cell r="K4633">
            <v>0</v>
          </cell>
          <cell r="L4633" t="str">
            <v xml:space="preserve"> </v>
          </cell>
          <cell r="M4633" t="str">
            <v xml:space="preserve"> </v>
          </cell>
          <cell r="N4633">
            <v>0</v>
          </cell>
          <cell r="O4633" t="str">
            <v xml:space="preserve"> </v>
          </cell>
          <cell r="P4633">
            <v>0</v>
          </cell>
          <cell r="Q4633">
            <v>0</v>
          </cell>
          <cell r="R4633" t="str">
            <v xml:space="preserve"> </v>
          </cell>
          <cell r="S4633" t="str">
            <v xml:space="preserve"> </v>
          </cell>
        </row>
        <row r="4634">
          <cell r="B4634">
            <v>536063</v>
          </cell>
          <cell r="C4634" t="str">
            <v>IFUE CDI Indiana LLC</v>
          </cell>
          <cell r="D4634" t="str">
            <v>IFUECDIIN</v>
          </cell>
          <cell r="E4634">
            <v>367</v>
          </cell>
          <cell r="F4634" t="str">
            <v>A</v>
          </cell>
          <cell r="G4634" t="str">
            <v>R</v>
          </cell>
          <cell r="H4634" t="str">
            <v>N</v>
          </cell>
          <cell r="I4634" t="str">
            <v>NI</v>
          </cell>
          <cell r="J4634">
            <v>0</v>
          </cell>
          <cell r="K4634">
            <v>0</v>
          </cell>
          <cell r="L4634" t="str">
            <v xml:space="preserve"> </v>
          </cell>
          <cell r="M4634" t="str">
            <v xml:space="preserve"> </v>
          </cell>
          <cell r="N4634">
            <v>0</v>
          </cell>
          <cell r="O4634" t="str">
            <v xml:space="preserve"> </v>
          </cell>
          <cell r="P4634">
            <v>0</v>
          </cell>
          <cell r="Q4634">
            <v>0</v>
          </cell>
          <cell r="R4634" t="str">
            <v xml:space="preserve"> </v>
          </cell>
          <cell r="S4634" t="str">
            <v xml:space="preserve"> </v>
          </cell>
        </row>
        <row r="4635">
          <cell r="B4635">
            <v>536064</v>
          </cell>
          <cell r="C4635" t="str">
            <v>IFUE SurgicalSvcsCoMgmtJV</v>
          </cell>
          <cell r="D4635" t="str">
            <v>IFUE SSCJV</v>
          </cell>
          <cell r="E4635">
            <v>367</v>
          </cell>
          <cell r="F4635" t="str">
            <v>A</v>
          </cell>
          <cell r="G4635" t="str">
            <v>R</v>
          </cell>
          <cell r="H4635" t="str">
            <v>N</v>
          </cell>
          <cell r="I4635" t="str">
            <v>NI</v>
          </cell>
          <cell r="J4635">
            <v>0</v>
          </cell>
          <cell r="K4635">
            <v>0</v>
          </cell>
          <cell r="L4635" t="str">
            <v xml:space="preserve"> </v>
          </cell>
          <cell r="M4635" t="str">
            <v xml:space="preserve"> </v>
          </cell>
          <cell r="N4635">
            <v>0</v>
          </cell>
          <cell r="O4635" t="str">
            <v xml:space="preserve"> </v>
          </cell>
          <cell r="P4635">
            <v>0</v>
          </cell>
          <cell r="Q4635">
            <v>0</v>
          </cell>
          <cell r="R4635" t="str">
            <v xml:space="preserve"> </v>
          </cell>
          <cell r="S4635" t="str">
            <v xml:space="preserve"> </v>
          </cell>
        </row>
        <row r="4636">
          <cell r="B4636">
            <v>536065</v>
          </cell>
          <cell r="C4636" t="str">
            <v>IFUE CardiologyCoMgmtJV</v>
          </cell>
          <cell r="D4636" t="str">
            <v>IFUE CarJV</v>
          </cell>
          <cell r="E4636">
            <v>367</v>
          </cell>
          <cell r="F4636" t="str">
            <v>A</v>
          </cell>
          <cell r="G4636" t="str">
            <v>R</v>
          </cell>
          <cell r="H4636" t="str">
            <v>N</v>
          </cell>
          <cell r="I4636" t="str">
            <v>NI</v>
          </cell>
          <cell r="J4636">
            <v>0</v>
          </cell>
          <cell r="K4636">
            <v>0</v>
          </cell>
          <cell r="L4636" t="str">
            <v xml:space="preserve"> </v>
          </cell>
          <cell r="M4636" t="str">
            <v xml:space="preserve"> </v>
          </cell>
          <cell r="N4636">
            <v>0</v>
          </cell>
          <cell r="O4636" t="str">
            <v xml:space="preserve"> </v>
          </cell>
          <cell r="P4636">
            <v>0</v>
          </cell>
          <cell r="Q4636">
            <v>0</v>
          </cell>
          <cell r="R4636" t="str">
            <v xml:space="preserve"> </v>
          </cell>
          <cell r="S4636" t="str">
            <v xml:space="preserve"> </v>
          </cell>
        </row>
        <row r="4637">
          <cell r="B4637">
            <v>536066</v>
          </cell>
          <cell r="C4637" t="str">
            <v>IFUE NeurologyCoManagementJV</v>
          </cell>
          <cell r="D4637" t="str">
            <v>IFUE NeuJV</v>
          </cell>
          <cell r="E4637">
            <v>367</v>
          </cell>
          <cell r="F4637" t="str">
            <v>A</v>
          </cell>
          <cell r="G4637" t="str">
            <v>R</v>
          </cell>
          <cell r="H4637" t="str">
            <v>N</v>
          </cell>
          <cell r="I4637" t="str">
            <v>NI</v>
          </cell>
          <cell r="J4637">
            <v>0</v>
          </cell>
          <cell r="K4637">
            <v>0</v>
          </cell>
          <cell r="L4637" t="str">
            <v xml:space="preserve"> </v>
          </cell>
          <cell r="M4637" t="str">
            <v xml:space="preserve"> </v>
          </cell>
          <cell r="N4637">
            <v>0</v>
          </cell>
          <cell r="O4637" t="str">
            <v xml:space="preserve"> </v>
          </cell>
          <cell r="P4637">
            <v>0</v>
          </cell>
          <cell r="Q4637">
            <v>0</v>
          </cell>
          <cell r="R4637" t="str">
            <v xml:space="preserve"> </v>
          </cell>
          <cell r="S4637" t="str">
            <v xml:space="preserve"> </v>
          </cell>
        </row>
        <row r="4638">
          <cell r="B4638">
            <v>536067</v>
          </cell>
          <cell r="C4638" t="str">
            <v>IFUE Womens Services Mgmt LLC</v>
          </cell>
          <cell r="D4638" t="str">
            <v>IFUEWomLLC</v>
          </cell>
          <cell r="E4638">
            <v>367</v>
          </cell>
          <cell r="F4638" t="str">
            <v>A</v>
          </cell>
          <cell r="G4638" t="str">
            <v>R</v>
          </cell>
          <cell r="H4638" t="str">
            <v>N</v>
          </cell>
          <cell r="I4638" t="str">
            <v>NI</v>
          </cell>
          <cell r="J4638">
            <v>0</v>
          </cell>
          <cell r="K4638">
            <v>0</v>
          </cell>
          <cell r="L4638" t="str">
            <v xml:space="preserve"> </v>
          </cell>
          <cell r="M4638" t="str">
            <v xml:space="preserve"> </v>
          </cell>
          <cell r="N4638">
            <v>0</v>
          </cell>
          <cell r="O4638" t="str">
            <v xml:space="preserve"> </v>
          </cell>
          <cell r="P4638">
            <v>0</v>
          </cell>
          <cell r="Q4638">
            <v>0</v>
          </cell>
          <cell r="R4638" t="str">
            <v xml:space="preserve"> </v>
          </cell>
          <cell r="S4638" t="str">
            <v xml:space="preserve"> </v>
          </cell>
        </row>
        <row r="4639">
          <cell r="B4639">
            <v>536068</v>
          </cell>
          <cell r="C4639" t="str">
            <v>IFUEAcctableCareConsortiumLLC</v>
          </cell>
          <cell r="D4639" t="str">
            <v>IFUEAcctCa</v>
          </cell>
          <cell r="E4639">
            <v>367</v>
          </cell>
          <cell r="F4639" t="str">
            <v>A</v>
          </cell>
          <cell r="G4639" t="str">
            <v>R</v>
          </cell>
          <cell r="H4639" t="str">
            <v>N</v>
          </cell>
          <cell r="I4639" t="str">
            <v>NI</v>
          </cell>
          <cell r="J4639">
            <v>0</v>
          </cell>
          <cell r="K4639">
            <v>0</v>
          </cell>
          <cell r="L4639">
            <v>0</v>
          </cell>
          <cell r="M4639">
            <v>0</v>
          </cell>
          <cell r="N4639">
            <v>0</v>
          </cell>
          <cell r="O4639">
            <v>0</v>
          </cell>
          <cell r="P4639">
            <v>0</v>
          </cell>
          <cell r="Q4639">
            <v>0</v>
          </cell>
          <cell r="R4639">
            <v>0</v>
          </cell>
          <cell r="S4639">
            <v>0</v>
          </cell>
        </row>
        <row r="4640">
          <cell r="B4640">
            <v>536069</v>
          </cell>
          <cell r="C4640" t="str">
            <v>IFUE Laundry Co Op</v>
          </cell>
          <cell r="D4640" t="str">
            <v>NILaundry</v>
          </cell>
          <cell r="E4640">
            <v>367</v>
          </cell>
          <cell r="F4640" t="str">
            <v>I</v>
          </cell>
          <cell r="G4640" t="str">
            <v>R</v>
          </cell>
          <cell r="H4640" t="str">
            <v>N</v>
          </cell>
          <cell r="I4640" t="str">
            <v>NI</v>
          </cell>
          <cell r="J4640">
            <v>0</v>
          </cell>
          <cell r="K4640" t="str">
            <v>Invalid Accouont</v>
          </cell>
          <cell r="L4640">
            <v>0</v>
          </cell>
          <cell r="M4640">
            <v>0</v>
          </cell>
          <cell r="N4640">
            <v>0</v>
          </cell>
          <cell r="O4640">
            <v>0</v>
          </cell>
          <cell r="P4640">
            <v>0</v>
          </cell>
          <cell r="Q4640">
            <v>0</v>
          </cell>
          <cell r="R4640">
            <v>0</v>
          </cell>
          <cell r="S4640">
            <v>0</v>
          </cell>
        </row>
        <row r="4641">
          <cell r="B4641">
            <v>536070</v>
          </cell>
          <cell r="C4641" t="str">
            <v>IFUE Northwest Surgery Center</v>
          </cell>
          <cell r="D4641" t="str">
            <v>NINWSC</v>
          </cell>
          <cell r="E4641">
            <v>367</v>
          </cell>
          <cell r="F4641" t="str">
            <v>A</v>
          </cell>
          <cell r="G4641" t="str">
            <v>R</v>
          </cell>
          <cell r="H4641" t="str">
            <v>N</v>
          </cell>
          <cell r="I4641" t="str">
            <v>NI</v>
          </cell>
          <cell r="J4641">
            <v>0</v>
          </cell>
          <cell r="K4641">
            <v>0</v>
          </cell>
          <cell r="L4641">
            <v>0</v>
          </cell>
          <cell r="M4641">
            <v>0</v>
          </cell>
          <cell r="N4641">
            <v>0</v>
          </cell>
          <cell r="O4641">
            <v>0</v>
          </cell>
          <cell r="P4641">
            <v>0</v>
          </cell>
          <cell r="Q4641">
            <v>0</v>
          </cell>
          <cell r="R4641">
            <v>0</v>
          </cell>
          <cell r="S4641">
            <v>0</v>
          </cell>
        </row>
        <row r="4642">
          <cell r="B4642">
            <v>536071</v>
          </cell>
          <cell r="C4642" t="str">
            <v>IFUE Medi Pk Tower Amb Srg Ctr</v>
          </cell>
          <cell r="D4642" t="str">
            <v>NIMPTASC</v>
          </cell>
          <cell r="E4642">
            <v>367</v>
          </cell>
          <cell r="F4642" t="str">
            <v>A</v>
          </cell>
          <cell r="G4642" t="str">
            <v>R</v>
          </cell>
          <cell r="H4642" t="str">
            <v>N</v>
          </cell>
          <cell r="I4642" t="str">
            <v>NI</v>
          </cell>
          <cell r="J4642">
            <v>0</v>
          </cell>
          <cell r="K4642">
            <v>0</v>
          </cell>
          <cell r="L4642">
            <v>0</v>
          </cell>
          <cell r="M4642">
            <v>0</v>
          </cell>
          <cell r="N4642">
            <v>0</v>
          </cell>
          <cell r="O4642">
            <v>0</v>
          </cell>
          <cell r="P4642">
            <v>0</v>
          </cell>
          <cell r="Q4642">
            <v>0</v>
          </cell>
          <cell r="R4642">
            <v>0</v>
          </cell>
          <cell r="S4642">
            <v>0</v>
          </cell>
        </row>
        <row r="4643">
          <cell r="B4643">
            <v>536072</v>
          </cell>
          <cell r="C4643" t="str">
            <v>IFUE Covenant</v>
          </cell>
          <cell r="D4643" t="str">
            <v>NICovenant</v>
          </cell>
          <cell r="E4643">
            <v>367</v>
          </cell>
          <cell r="F4643" t="str">
            <v>A</v>
          </cell>
          <cell r="G4643" t="str">
            <v>R</v>
          </cell>
          <cell r="H4643" t="str">
            <v>N</v>
          </cell>
          <cell r="I4643" t="str">
            <v>NI</v>
          </cell>
          <cell r="J4643">
            <v>0</v>
          </cell>
          <cell r="K4643" t="str">
            <v>Invalid Accouont</v>
          </cell>
          <cell r="L4643">
            <v>0</v>
          </cell>
          <cell r="M4643">
            <v>0</v>
          </cell>
          <cell r="N4643">
            <v>0</v>
          </cell>
          <cell r="O4643">
            <v>0</v>
          </cell>
          <cell r="P4643">
            <v>0</v>
          </cell>
          <cell r="Q4643">
            <v>0</v>
          </cell>
          <cell r="R4643">
            <v>0</v>
          </cell>
          <cell r="S4643">
            <v>0</v>
          </cell>
        </row>
        <row r="4644">
          <cell r="B4644">
            <v>536073</v>
          </cell>
          <cell r="C4644" t="str">
            <v>IFUE Cedar Park Surgery Center</v>
          </cell>
          <cell r="D4644" t="str">
            <v>NICPSC</v>
          </cell>
          <cell r="E4644">
            <v>367</v>
          </cell>
          <cell r="F4644" t="str">
            <v>A</v>
          </cell>
          <cell r="G4644" t="str">
            <v>R</v>
          </cell>
          <cell r="H4644" t="str">
            <v>N</v>
          </cell>
          <cell r="I4644" t="str">
            <v>NI</v>
          </cell>
          <cell r="J4644">
            <v>0</v>
          </cell>
          <cell r="K4644">
            <v>0</v>
          </cell>
          <cell r="L4644">
            <v>0</v>
          </cell>
          <cell r="M4644">
            <v>0</v>
          </cell>
          <cell r="N4644">
            <v>0</v>
          </cell>
          <cell r="O4644">
            <v>0</v>
          </cell>
          <cell r="P4644">
            <v>0</v>
          </cell>
          <cell r="Q4644">
            <v>0</v>
          </cell>
          <cell r="R4644">
            <v>0</v>
          </cell>
          <cell r="S4644">
            <v>0</v>
          </cell>
        </row>
        <row r="4645">
          <cell r="B4645">
            <v>536074</v>
          </cell>
          <cell r="C4645" t="str">
            <v>IFUE Harker Heights</v>
          </cell>
          <cell r="D4645" t="str">
            <v>NIHH</v>
          </cell>
          <cell r="E4645">
            <v>367</v>
          </cell>
          <cell r="F4645" t="str">
            <v>A</v>
          </cell>
          <cell r="G4645" t="str">
            <v>R</v>
          </cell>
          <cell r="H4645" t="str">
            <v>N</v>
          </cell>
          <cell r="I4645" t="str">
            <v>NI</v>
          </cell>
          <cell r="J4645">
            <v>0</v>
          </cell>
          <cell r="K4645">
            <v>0</v>
          </cell>
          <cell r="L4645">
            <v>0</v>
          </cell>
          <cell r="M4645">
            <v>0</v>
          </cell>
          <cell r="N4645">
            <v>0</v>
          </cell>
          <cell r="O4645">
            <v>0</v>
          </cell>
          <cell r="P4645">
            <v>0</v>
          </cell>
          <cell r="Q4645">
            <v>0</v>
          </cell>
          <cell r="R4645">
            <v>0</v>
          </cell>
          <cell r="S4645">
            <v>0</v>
          </cell>
        </row>
        <row r="4646">
          <cell r="B4646">
            <v>536075</v>
          </cell>
          <cell r="C4646" t="str">
            <v>IFUE Triad Cedar Park</v>
          </cell>
          <cell r="D4646" t="str">
            <v>NITriad</v>
          </cell>
          <cell r="E4646">
            <v>367</v>
          </cell>
          <cell r="F4646" t="str">
            <v>A</v>
          </cell>
          <cell r="G4646" t="str">
            <v>R</v>
          </cell>
          <cell r="H4646" t="str">
            <v>N</v>
          </cell>
          <cell r="I4646" t="str">
            <v>NI</v>
          </cell>
          <cell r="J4646">
            <v>0</v>
          </cell>
          <cell r="K4646">
            <v>0</v>
          </cell>
          <cell r="L4646">
            <v>0</v>
          </cell>
          <cell r="M4646">
            <v>0</v>
          </cell>
          <cell r="N4646">
            <v>0</v>
          </cell>
          <cell r="O4646">
            <v>0</v>
          </cell>
          <cell r="P4646">
            <v>0</v>
          </cell>
          <cell r="Q4646">
            <v>0</v>
          </cell>
          <cell r="R4646">
            <v>0</v>
          </cell>
          <cell r="S4646">
            <v>0</v>
          </cell>
        </row>
        <row r="4647">
          <cell r="B4647">
            <v>536076</v>
          </cell>
          <cell r="C4647" t="str">
            <v>IFUE Austin Cyberknife</v>
          </cell>
          <cell r="D4647" t="str">
            <v>NICyberkni</v>
          </cell>
          <cell r="E4647">
            <v>367</v>
          </cell>
          <cell r="F4647" t="str">
            <v>A</v>
          </cell>
          <cell r="G4647" t="str">
            <v>R</v>
          </cell>
          <cell r="H4647" t="str">
            <v>N</v>
          </cell>
          <cell r="I4647" t="str">
            <v>NI</v>
          </cell>
          <cell r="J4647">
            <v>0</v>
          </cell>
          <cell r="K4647">
            <v>0</v>
          </cell>
          <cell r="L4647">
            <v>0</v>
          </cell>
          <cell r="M4647">
            <v>0</v>
          </cell>
          <cell r="N4647">
            <v>0</v>
          </cell>
          <cell r="O4647">
            <v>0</v>
          </cell>
          <cell r="P4647">
            <v>0</v>
          </cell>
          <cell r="Q4647">
            <v>0</v>
          </cell>
          <cell r="R4647">
            <v>0</v>
          </cell>
          <cell r="S4647">
            <v>0</v>
          </cell>
        </row>
        <row r="4648">
          <cell r="B4648">
            <v>536077</v>
          </cell>
          <cell r="C4648" t="str">
            <v>IFUE Strictly Pediatrics</v>
          </cell>
          <cell r="D4648" t="str">
            <v>NISPSC</v>
          </cell>
          <cell r="E4648">
            <v>367</v>
          </cell>
          <cell r="F4648" t="str">
            <v>A</v>
          </cell>
          <cell r="G4648" t="str">
            <v>R</v>
          </cell>
          <cell r="H4648" t="str">
            <v>N</v>
          </cell>
          <cell r="I4648" t="str">
            <v>NI</v>
          </cell>
          <cell r="J4648">
            <v>0</v>
          </cell>
          <cell r="K4648">
            <v>0</v>
          </cell>
          <cell r="L4648">
            <v>0</v>
          </cell>
          <cell r="M4648">
            <v>0</v>
          </cell>
          <cell r="N4648">
            <v>0</v>
          </cell>
          <cell r="O4648">
            <v>0</v>
          </cell>
          <cell r="P4648">
            <v>0</v>
          </cell>
          <cell r="Q4648">
            <v>0</v>
          </cell>
          <cell r="R4648">
            <v>0</v>
          </cell>
          <cell r="S4648">
            <v>0</v>
          </cell>
        </row>
        <row r="4649">
          <cell r="B4649">
            <v>536078</v>
          </cell>
          <cell r="C4649" t="str">
            <v>IFUE Williamson Cty Surg Ctr</v>
          </cell>
          <cell r="D4649" t="str">
            <v>NIWCSC</v>
          </cell>
          <cell r="E4649">
            <v>367</v>
          </cell>
          <cell r="F4649" t="str">
            <v>A</v>
          </cell>
          <cell r="G4649" t="str">
            <v>R</v>
          </cell>
          <cell r="H4649" t="str">
            <v>N</v>
          </cell>
          <cell r="I4649" t="str">
            <v>NI</v>
          </cell>
          <cell r="J4649">
            <v>0</v>
          </cell>
          <cell r="K4649">
            <v>0</v>
          </cell>
          <cell r="L4649">
            <v>0</v>
          </cell>
          <cell r="M4649">
            <v>0</v>
          </cell>
          <cell r="N4649">
            <v>0</v>
          </cell>
          <cell r="O4649">
            <v>0</v>
          </cell>
          <cell r="P4649">
            <v>0</v>
          </cell>
          <cell r="Q4649">
            <v>0</v>
          </cell>
          <cell r="R4649">
            <v>0</v>
          </cell>
          <cell r="S4649">
            <v>0</v>
          </cell>
        </row>
        <row r="4650">
          <cell r="B4650">
            <v>536079</v>
          </cell>
          <cell r="C4650" t="str">
            <v>IFUE Central TX Rehab Hosp</v>
          </cell>
          <cell r="D4650" t="str">
            <v>NICTRH</v>
          </cell>
          <cell r="E4650">
            <v>367</v>
          </cell>
          <cell r="F4650" t="str">
            <v>A</v>
          </cell>
          <cell r="G4650" t="str">
            <v>R</v>
          </cell>
          <cell r="H4650" t="str">
            <v>N</v>
          </cell>
          <cell r="I4650" t="str">
            <v>NI</v>
          </cell>
          <cell r="J4650">
            <v>0</v>
          </cell>
          <cell r="K4650">
            <v>0</v>
          </cell>
          <cell r="L4650">
            <v>0</v>
          </cell>
          <cell r="M4650">
            <v>0</v>
          </cell>
          <cell r="N4650">
            <v>0</v>
          </cell>
          <cell r="O4650">
            <v>0</v>
          </cell>
          <cell r="P4650">
            <v>0</v>
          </cell>
          <cell r="Q4650">
            <v>0</v>
          </cell>
          <cell r="R4650">
            <v>0</v>
          </cell>
          <cell r="S4650">
            <v>0</v>
          </cell>
        </row>
        <row r="4651">
          <cell r="B4651">
            <v>536080</v>
          </cell>
          <cell r="C4651" t="str">
            <v>IIUE Income Oper IC Co</v>
          </cell>
          <cell r="D4651" t="str">
            <v>IUEOprICCo</v>
          </cell>
          <cell r="E4651">
            <v>367</v>
          </cell>
          <cell r="F4651" t="str">
            <v>A</v>
          </cell>
          <cell r="G4651" t="str">
            <v>R</v>
          </cell>
          <cell r="H4651" t="str">
            <v>N</v>
          </cell>
          <cell r="I4651" t="str">
            <v>NI</v>
          </cell>
          <cell r="J4651">
            <v>0</v>
          </cell>
          <cell r="K4651">
            <v>0</v>
          </cell>
          <cell r="L4651">
            <v>0</v>
          </cell>
          <cell r="M4651">
            <v>0</v>
          </cell>
          <cell r="N4651">
            <v>0</v>
          </cell>
          <cell r="O4651">
            <v>0</v>
          </cell>
          <cell r="P4651">
            <v>0</v>
          </cell>
          <cell r="Q4651">
            <v>0</v>
          </cell>
          <cell r="R4651">
            <v>0</v>
          </cell>
          <cell r="S4651">
            <v>0</v>
          </cell>
        </row>
        <row r="4652">
          <cell r="B4652">
            <v>538000</v>
          </cell>
          <cell r="C4652" t="str">
            <v>ImprtfromUnconsEntitiesOperatg</v>
          </cell>
          <cell r="D4652" t="str">
            <v>ImprtfromU</v>
          </cell>
          <cell r="E4652">
            <v>367</v>
          </cell>
          <cell r="F4652" t="str">
            <v>A</v>
          </cell>
          <cell r="G4652" t="str">
            <v>R</v>
          </cell>
          <cell r="H4652" t="str">
            <v>N</v>
          </cell>
          <cell r="I4652" t="str">
            <v>NI</v>
          </cell>
          <cell r="J4652">
            <v>0</v>
          </cell>
          <cell r="K4652">
            <v>0</v>
          </cell>
          <cell r="L4652" t="str">
            <v xml:space="preserve"> </v>
          </cell>
          <cell r="M4652" t="str">
            <v xml:space="preserve"> </v>
          </cell>
          <cell r="N4652">
            <v>0</v>
          </cell>
          <cell r="O4652" t="str">
            <v xml:space="preserve"> </v>
          </cell>
          <cell r="P4652">
            <v>0</v>
          </cell>
          <cell r="Q4652">
            <v>0</v>
          </cell>
          <cell r="R4652" t="str">
            <v xml:space="preserve"> </v>
          </cell>
          <cell r="S4652" t="str">
            <v xml:space="preserve"> </v>
          </cell>
        </row>
        <row r="4653">
          <cell r="B4653">
            <v>538021</v>
          </cell>
          <cell r="C4653" t="str">
            <v>Impair FUE Operating RHI</v>
          </cell>
          <cell r="D4653" t="str">
            <v>Impair FUE</v>
          </cell>
          <cell r="E4653">
            <v>367</v>
          </cell>
          <cell r="F4653" t="str">
            <v>A</v>
          </cell>
          <cell r="G4653" t="str">
            <v>R</v>
          </cell>
          <cell r="H4653" t="str">
            <v>N</v>
          </cell>
          <cell r="I4653" t="str">
            <v>NI</v>
          </cell>
          <cell r="J4653">
            <v>0</v>
          </cell>
          <cell r="K4653">
            <v>0</v>
          </cell>
          <cell r="L4653" t="str">
            <v xml:space="preserve"> </v>
          </cell>
          <cell r="M4653" t="str">
            <v xml:space="preserve"> </v>
          </cell>
          <cell r="N4653">
            <v>0</v>
          </cell>
          <cell r="O4653" t="str">
            <v xml:space="preserve"> </v>
          </cell>
          <cell r="P4653">
            <v>0</v>
          </cell>
          <cell r="Q4653">
            <v>0</v>
          </cell>
          <cell r="R4653" t="str">
            <v xml:space="preserve"> </v>
          </cell>
          <cell r="S4653" t="str">
            <v xml:space="preserve"> </v>
          </cell>
        </row>
        <row r="4654">
          <cell r="B4654">
            <v>538029</v>
          </cell>
          <cell r="C4654" t="str">
            <v>Impair FUE Operating Lafayette</v>
          </cell>
          <cell r="D4654" t="str">
            <v>Impair FUE</v>
          </cell>
          <cell r="E4654">
            <v>367</v>
          </cell>
          <cell r="F4654" t="str">
            <v>A</v>
          </cell>
          <cell r="G4654" t="str">
            <v>R</v>
          </cell>
          <cell r="H4654" t="str">
            <v>N</v>
          </cell>
          <cell r="I4654" t="str">
            <v>NI</v>
          </cell>
          <cell r="J4654">
            <v>0</v>
          </cell>
          <cell r="K4654">
            <v>0</v>
          </cell>
          <cell r="L4654" t="str">
            <v xml:space="preserve"> </v>
          </cell>
          <cell r="M4654" t="str">
            <v xml:space="preserve"> </v>
          </cell>
          <cell r="N4654">
            <v>0</v>
          </cell>
          <cell r="O4654" t="str">
            <v xml:space="preserve"> </v>
          </cell>
          <cell r="P4654">
            <v>0</v>
          </cell>
          <cell r="Q4654">
            <v>0</v>
          </cell>
          <cell r="R4654" t="str">
            <v xml:space="preserve"> </v>
          </cell>
          <cell r="S4654" t="str">
            <v xml:space="preserve"> </v>
          </cell>
        </row>
        <row r="4655">
          <cell r="B4655">
            <v>539000</v>
          </cell>
          <cell r="C4655" t="str">
            <v>Invest Inc Trustee Held Funds</v>
          </cell>
          <cell r="D4655" t="str">
            <v>Invest Inc</v>
          </cell>
          <cell r="E4655">
            <v>367</v>
          </cell>
          <cell r="F4655" t="str">
            <v>A</v>
          </cell>
          <cell r="G4655" t="str">
            <v>R</v>
          </cell>
          <cell r="H4655" t="str">
            <v>N</v>
          </cell>
          <cell r="I4655" t="str">
            <v>NI</v>
          </cell>
          <cell r="J4655">
            <v>0</v>
          </cell>
          <cell r="K4655">
            <v>0</v>
          </cell>
          <cell r="L4655" t="str">
            <v xml:space="preserve"> </v>
          </cell>
          <cell r="M4655" t="str">
            <v xml:space="preserve"> </v>
          </cell>
          <cell r="N4655">
            <v>0</v>
          </cell>
          <cell r="O4655" t="str">
            <v xml:space="preserve"> </v>
          </cell>
          <cell r="P4655">
            <v>0</v>
          </cell>
          <cell r="Q4655">
            <v>0</v>
          </cell>
          <cell r="R4655" t="str">
            <v xml:space="preserve"> </v>
          </cell>
          <cell r="S4655" t="str">
            <v xml:space="preserve"> </v>
          </cell>
        </row>
        <row r="4656">
          <cell r="B4656">
            <v>543000</v>
          </cell>
          <cell r="C4656" t="str">
            <v>NetAssetsRelfromRestrWithHM</v>
          </cell>
          <cell r="D4656" t="str">
            <v>NetAssetsR</v>
          </cell>
          <cell r="E4656">
            <v>367</v>
          </cell>
          <cell r="F4656" t="str">
            <v>A</v>
          </cell>
          <cell r="G4656" t="str">
            <v>R</v>
          </cell>
          <cell r="H4656" t="str">
            <v>N</v>
          </cell>
          <cell r="I4656" t="str">
            <v>NI</v>
          </cell>
          <cell r="J4656">
            <v>0</v>
          </cell>
          <cell r="K4656">
            <v>0</v>
          </cell>
          <cell r="L4656" t="str">
            <v xml:space="preserve"> </v>
          </cell>
          <cell r="M4656" t="str">
            <v xml:space="preserve"> </v>
          </cell>
          <cell r="N4656">
            <v>0</v>
          </cell>
          <cell r="O4656" t="str">
            <v xml:space="preserve"> </v>
          </cell>
          <cell r="P4656">
            <v>0</v>
          </cell>
          <cell r="Q4656">
            <v>0</v>
          </cell>
          <cell r="R4656" t="str">
            <v xml:space="preserve"> </v>
          </cell>
          <cell r="S4656" t="str">
            <v xml:space="preserve"> </v>
          </cell>
        </row>
        <row r="4657">
          <cell r="B4657">
            <v>543005</v>
          </cell>
          <cell r="C4657" t="str">
            <v>NetAssetsRelfromRestrOutsideHM</v>
          </cell>
          <cell r="D4657" t="str">
            <v>NetAssetsR</v>
          </cell>
          <cell r="E4657">
            <v>367</v>
          </cell>
          <cell r="F4657" t="str">
            <v>A</v>
          </cell>
          <cell r="G4657" t="str">
            <v>R</v>
          </cell>
          <cell r="H4657" t="str">
            <v>N</v>
          </cell>
          <cell r="I4657" t="str">
            <v>NI</v>
          </cell>
          <cell r="J4657">
            <v>0</v>
          </cell>
          <cell r="K4657">
            <v>0</v>
          </cell>
          <cell r="L4657" t="str">
            <v xml:space="preserve"> </v>
          </cell>
          <cell r="M4657" t="str">
            <v xml:space="preserve"> </v>
          </cell>
          <cell r="N4657">
            <v>0</v>
          </cell>
          <cell r="O4657" t="str">
            <v xml:space="preserve"> </v>
          </cell>
          <cell r="P4657">
            <v>0</v>
          </cell>
          <cell r="Q4657">
            <v>0</v>
          </cell>
          <cell r="R4657" t="str">
            <v xml:space="preserve"> </v>
          </cell>
          <cell r="S4657" t="str">
            <v xml:space="preserve"> </v>
          </cell>
        </row>
        <row r="4658">
          <cell r="B4658">
            <v>543010</v>
          </cell>
          <cell r="C4658" t="str">
            <v>NetAssetsRelfromRestrGiftKd</v>
          </cell>
          <cell r="D4658" t="str">
            <v>NetAssetsR</v>
          </cell>
          <cell r="E4658">
            <v>367</v>
          </cell>
          <cell r="F4658" t="str">
            <v>A</v>
          </cell>
          <cell r="G4658" t="str">
            <v>R</v>
          </cell>
          <cell r="H4658" t="str">
            <v>N</v>
          </cell>
          <cell r="I4658" t="str">
            <v>NI</v>
          </cell>
          <cell r="J4658">
            <v>0</v>
          </cell>
          <cell r="K4658">
            <v>0</v>
          </cell>
          <cell r="L4658" t="str">
            <v xml:space="preserve"> </v>
          </cell>
          <cell r="M4658" t="str">
            <v xml:space="preserve"> </v>
          </cell>
          <cell r="N4658">
            <v>0</v>
          </cell>
          <cell r="O4658" t="str">
            <v xml:space="preserve"> </v>
          </cell>
          <cell r="P4658">
            <v>0</v>
          </cell>
          <cell r="Q4658">
            <v>0</v>
          </cell>
          <cell r="R4658" t="str">
            <v xml:space="preserve"> </v>
          </cell>
          <cell r="S4658" t="str">
            <v xml:space="preserve"> </v>
          </cell>
        </row>
        <row r="4659">
          <cell r="B4659">
            <v>543015</v>
          </cell>
          <cell r="C4659" t="str">
            <v>NetAssetsRelfromRestrCapital</v>
          </cell>
          <cell r="D4659" t="str">
            <v>NetAssetsR</v>
          </cell>
          <cell r="E4659">
            <v>367</v>
          </cell>
          <cell r="F4659" t="str">
            <v>A</v>
          </cell>
          <cell r="G4659" t="str">
            <v>R</v>
          </cell>
          <cell r="H4659" t="str">
            <v>N</v>
          </cell>
          <cell r="I4659" t="str">
            <v>NI</v>
          </cell>
          <cell r="J4659">
            <v>0</v>
          </cell>
          <cell r="K4659">
            <v>0</v>
          </cell>
          <cell r="L4659" t="str">
            <v xml:space="preserve"> </v>
          </cell>
          <cell r="M4659" t="str">
            <v xml:space="preserve"> </v>
          </cell>
          <cell r="N4659">
            <v>0</v>
          </cell>
          <cell r="O4659" t="str">
            <v xml:space="preserve"> </v>
          </cell>
          <cell r="P4659">
            <v>0</v>
          </cell>
          <cell r="Q4659">
            <v>0</v>
          </cell>
          <cell r="R4659" t="str">
            <v xml:space="preserve"> </v>
          </cell>
          <cell r="S4659" t="str">
            <v xml:space="preserve"> </v>
          </cell>
        </row>
        <row r="4660">
          <cell r="B4660">
            <v>543020</v>
          </cell>
          <cell r="C4660" t="str">
            <v>Net Assets Rel from Restr</v>
          </cell>
          <cell r="D4660" t="str">
            <v>Net Assets</v>
          </cell>
          <cell r="E4660">
            <v>367</v>
          </cell>
          <cell r="F4660" t="str">
            <v>A</v>
          </cell>
          <cell r="G4660" t="str">
            <v>R</v>
          </cell>
          <cell r="H4660" t="str">
            <v>N</v>
          </cell>
          <cell r="I4660" t="str">
            <v>NI</v>
          </cell>
          <cell r="J4660">
            <v>0</v>
          </cell>
          <cell r="K4660">
            <v>0</v>
          </cell>
          <cell r="L4660" t="str">
            <v xml:space="preserve"> </v>
          </cell>
          <cell r="M4660" t="str">
            <v xml:space="preserve"> </v>
          </cell>
          <cell r="N4660">
            <v>0</v>
          </cell>
          <cell r="O4660" t="str">
            <v xml:space="preserve"> </v>
          </cell>
          <cell r="P4660">
            <v>0</v>
          </cell>
          <cell r="Q4660">
            <v>0</v>
          </cell>
          <cell r="R4660" t="str">
            <v xml:space="preserve"> </v>
          </cell>
          <cell r="S4660" t="str">
            <v xml:space="preserve"> </v>
          </cell>
        </row>
        <row r="4661">
          <cell r="B4661">
            <v>543021</v>
          </cell>
          <cell r="C4661" t="str">
            <v>Released Ambassadors Expendit</v>
          </cell>
          <cell r="D4661" t="str">
            <v>Released A</v>
          </cell>
          <cell r="E4661">
            <v>367</v>
          </cell>
          <cell r="F4661" t="str">
            <v>A</v>
          </cell>
          <cell r="G4661" t="str">
            <v>R</v>
          </cell>
          <cell r="H4661" t="str">
            <v>N</v>
          </cell>
          <cell r="I4661" t="str">
            <v>NI</v>
          </cell>
          <cell r="J4661">
            <v>0</v>
          </cell>
          <cell r="K4661">
            <v>0</v>
          </cell>
          <cell r="L4661" t="str">
            <v xml:space="preserve"> </v>
          </cell>
          <cell r="M4661" t="str">
            <v xml:space="preserve"> </v>
          </cell>
          <cell r="N4661">
            <v>0</v>
          </cell>
          <cell r="O4661" t="str">
            <v xml:space="preserve"> </v>
          </cell>
          <cell r="P4661">
            <v>0</v>
          </cell>
          <cell r="Q4661">
            <v>0</v>
          </cell>
          <cell r="R4661" t="str">
            <v xml:space="preserve"> </v>
          </cell>
          <cell r="S4661" t="str">
            <v xml:space="preserve"> </v>
          </cell>
        </row>
        <row r="4662">
          <cell r="B4662">
            <v>543022</v>
          </cell>
          <cell r="C4662" t="str">
            <v>Released Bioterrorism</v>
          </cell>
          <cell r="D4662" t="str">
            <v>Released B</v>
          </cell>
          <cell r="E4662">
            <v>367</v>
          </cell>
          <cell r="F4662" t="str">
            <v>A</v>
          </cell>
          <cell r="G4662" t="str">
            <v>R</v>
          </cell>
          <cell r="H4662" t="str">
            <v>N</v>
          </cell>
          <cell r="I4662" t="str">
            <v>NI</v>
          </cell>
          <cell r="J4662">
            <v>0</v>
          </cell>
          <cell r="K4662">
            <v>0</v>
          </cell>
          <cell r="L4662" t="str">
            <v xml:space="preserve"> </v>
          </cell>
          <cell r="M4662" t="str">
            <v xml:space="preserve"> </v>
          </cell>
          <cell r="N4662">
            <v>0</v>
          </cell>
          <cell r="O4662" t="str">
            <v xml:space="preserve"> </v>
          </cell>
          <cell r="P4662">
            <v>0</v>
          </cell>
          <cell r="Q4662">
            <v>0</v>
          </cell>
          <cell r="R4662" t="str">
            <v xml:space="preserve"> </v>
          </cell>
          <cell r="S4662" t="str">
            <v xml:space="preserve"> </v>
          </cell>
        </row>
        <row r="4663">
          <cell r="B4663">
            <v>543023</v>
          </cell>
          <cell r="C4663" t="str">
            <v>Released Building Fund</v>
          </cell>
          <cell r="D4663" t="str">
            <v>Released B</v>
          </cell>
          <cell r="E4663">
            <v>367</v>
          </cell>
          <cell r="F4663" t="str">
            <v>A</v>
          </cell>
          <cell r="G4663" t="str">
            <v>R</v>
          </cell>
          <cell r="H4663" t="str">
            <v>N</v>
          </cell>
          <cell r="I4663" t="str">
            <v>NI</v>
          </cell>
          <cell r="J4663">
            <v>0</v>
          </cell>
          <cell r="K4663">
            <v>0</v>
          </cell>
          <cell r="L4663" t="str">
            <v xml:space="preserve"> </v>
          </cell>
          <cell r="M4663" t="str">
            <v xml:space="preserve"> </v>
          </cell>
          <cell r="N4663">
            <v>0</v>
          </cell>
          <cell r="O4663" t="str">
            <v xml:space="preserve"> </v>
          </cell>
          <cell r="P4663">
            <v>0</v>
          </cell>
          <cell r="Q4663">
            <v>0</v>
          </cell>
          <cell r="R4663" t="str">
            <v xml:space="preserve"> </v>
          </cell>
          <cell r="S4663" t="str">
            <v xml:space="preserve"> </v>
          </cell>
        </row>
        <row r="4664">
          <cell r="B4664">
            <v>543024</v>
          </cell>
          <cell r="C4664" t="str">
            <v>Released BWPE Star Wall Fund</v>
          </cell>
          <cell r="D4664" t="str">
            <v>Released B</v>
          </cell>
          <cell r="E4664">
            <v>367</v>
          </cell>
          <cell r="F4664" t="str">
            <v>A</v>
          </cell>
          <cell r="G4664" t="str">
            <v>R</v>
          </cell>
          <cell r="H4664" t="str">
            <v>N</v>
          </cell>
          <cell r="I4664" t="str">
            <v>NI</v>
          </cell>
          <cell r="J4664">
            <v>0</v>
          </cell>
          <cell r="K4664">
            <v>0</v>
          </cell>
          <cell r="L4664" t="str">
            <v xml:space="preserve"> </v>
          </cell>
          <cell r="M4664" t="str">
            <v xml:space="preserve"> </v>
          </cell>
          <cell r="N4664">
            <v>0</v>
          </cell>
          <cell r="O4664" t="str">
            <v xml:space="preserve"> </v>
          </cell>
          <cell r="P4664">
            <v>0</v>
          </cell>
          <cell r="Q4664">
            <v>0</v>
          </cell>
          <cell r="R4664" t="str">
            <v xml:space="preserve"> </v>
          </cell>
          <cell r="S4664" t="str">
            <v xml:space="preserve"> </v>
          </cell>
        </row>
        <row r="4665">
          <cell r="B4665">
            <v>543025</v>
          </cell>
          <cell r="C4665" t="str">
            <v>Released C H Hunt Fund</v>
          </cell>
          <cell r="D4665" t="str">
            <v>Released C</v>
          </cell>
          <cell r="E4665">
            <v>367</v>
          </cell>
          <cell r="F4665" t="str">
            <v>A</v>
          </cell>
          <cell r="G4665" t="str">
            <v>R</v>
          </cell>
          <cell r="H4665" t="str">
            <v>N</v>
          </cell>
          <cell r="I4665" t="str">
            <v>NI</v>
          </cell>
          <cell r="J4665">
            <v>0</v>
          </cell>
          <cell r="K4665">
            <v>0</v>
          </cell>
          <cell r="L4665" t="str">
            <v xml:space="preserve"> </v>
          </cell>
          <cell r="M4665" t="str">
            <v xml:space="preserve"> </v>
          </cell>
          <cell r="N4665">
            <v>0</v>
          </cell>
          <cell r="O4665" t="str">
            <v xml:space="preserve"> </v>
          </cell>
          <cell r="P4665">
            <v>0</v>
          </cell>
          <cell r="Q4665">
            <v>0</v>
          </cell>
          <cell r="R4665" t="str">
            <v xml:space="preserve"> </v>
          </cell>
          <cell r="S4665" t="str">
            <v xml:space="preserve"> </v>
          </cell>
        </row>
        <row r="4666">
          <cell r="B4666">
            <v>543026</v>
          </cell>
          <cell r="C4666" t="str">
            <v>Released Cancer Fund</v>
          </cell>
          <cell r="D4666" t="str">
            <v>Released C</v>
          </cell>
          <cell r="E4666">
            <v>367</v>
          </cell>
          <cell r="F4666" t="str">
            <v>A</v>
          </cell>
          <cell r="G4666" t="str">
            <v>R</v>
          </cell>
          <cell r="H4666" t="str">
            <v>N</v>
          </cell>
          <cell r="I4666" t="str">
            <v>NI</v>
          </cell>
          <cell r="J4666">
            <v>0</v>
          </cell>
          <cell r="K4666">
            <v>0</v>
          </cell>
          <cell r="L4666" t="str">
            <v xml:space="preserve"> </v>
          </cell>
          <cell r="M4666" t="str">
            <v xml:space="preserve"> </v>
          </cell>
          <cell r="N4666">
            <v>0</v>
          </cell>
          <cell r="O4666" t="str">
            <v xml:space="preserve"> </v>
          </cell>
          <cell r="P4666">
            <v>0</v>
          </cell>
          <cell r="Q4666">
            <v>0</v>
          </cell>
          <cell r="R4666" t="str">
            <v xml:space="preserve"> </v>
          </cell>
          <cell r="S4666" t="str">
            <v xml:space="preserve"> </v>
          </cell>
        </row>
        <row r="4667">
          <cell r="B4667">
            <v>543027</v>
          </cell>
          <cell r="C4667" t="str">
            <v>Released Community Service Fun</v>
          </cell>
          <cell r="D4667" t="str">
            <v>Released C</v>
          </cell>
          <cell r="E4667">
            <v>367</v>
          </cell>
          <cell r="F4667" t="str">
            <v>A</v>
          </cell>
          <cell r="G4667" t="str">
            <v>R</v>
          </cell>
          <cell r="H4667" t="str">
            <v>N</v>
          </cell>
          <cell r="I4667" t="str">
            <v>NI</v>
          </cell>
          <cell r="J4667">
            <v>0</v>
          </cell>
          <cell r="K4667">
            <v>0</v>
          </cell>
          <cell r="L4667" t="str">
            <v xml:space="preserve"> </v>
          </cell>
          <cell r="M4667" t="str">
            <v xml:space="preserve"> </v>
          </cell>
          <cell r="N4667">
            <v>0</v>
          </cell>
          <cell r="O4667" t="str">
            <v xml:space="preserve"> </v>
          </cell>
          <cell r="P4667">
            <v>0</v>
          </cell>
          <cell r="Q4667">
            <v>0</v>
          </cell>
          <cell r="R4667" t="str">
            <v xml:space="preserve"> </v>
          </cell>
          <cell r="S4667" t="str">
            <v xml:space="preserve"> </v>
          </cell>
        </row>
        <row r="4668">
          <cell r="B4668">
            <v>543028</v>
          </cell>
          <cell r="C4668" t="str">
            <v>Released Dispensary of Hope</v>
          </cell>
          <cell r="D4668" t="str">
            <v>Released D</v>
          </cell>
          <cell r="E4668">
            <v>367</v>
          </cell>
          <cell r="F4668" t="str">
            <v>A</v>
          </cell>
          <cell r="G4668" t="str">
            <v>R</v>
          </cell>
          <cell r="H4668" t="str">
            <v>N</v>
          </cell>
          <cell r="I4668" t="str">
            <v>NI</v>
          </cell>
          <cell r="J4668">
            <v>0</v>
          </cell>
          <cell r="K4668">
            <v>0</v>
          </cell>
          <cell r="L4668" t="str">
            <v xml:space="preserve"> </v>
          </cell>
          <cell r="M4668" t="str">
            <v xml:space="preserve"> </v>
          </cell>
          <cell r="N4668">
            <v>0</v>
          </cell>
          <cell r="O4668" t="str">
            <v xml:space="preserve"> </v>
          </cell>
          <cell r="P4668">
            <v>0</v>
          </cell>
          <cell r="Q4668">
            <v>0</v>
          </cell>
          <cell r="R4668" t="str">
            <v xml:space="preserve"> </v>
          </cell>
          <cell r="S4668" t="str">
            <v xml:space="preserve"> </v>
          </cell>
        </row>
        <row r="4669">
          <cell r="B4669">
            <v>543029</v>
          </cell>
          <cell r="C4669" t="str">
            <v>Released Employee Benevolence</v>
          </cell>
          <cell r="D4669" t="str">
            <v>Released E</v>
          </cell>
          <cell r="E4669">
            <v>367</v>
          </cell>
          <cell r="F4669" t="str">
            <v>A</v>
          </cell>
          <cell r="G4669" t="str">
            <v>R</v>
          </cell>
          <cell r="H4669" t="str">
            <v>N</v>
          </cell>
          <cell r="I4669" t="str">
            <v>NI</v>
          </cell>
          <cell r="J4669">
            <v>0</v>
          </cell>
          <cell r="K4669">
            <v>0</v>
          </cell>
          <cell r="L4669" t="str">
            <v xml:space="preserve"> </v>
          </cell>
          <cell r="M4669" t="str">
            <v xml:space="preserve"> </v>
          </cell>
          <cell r="N4669">
            <v>0</v>
          </cell>
          <cell r="O4669" t="str">
            <v xml:space="preserve"> </v>
          </cell>
          <cell r="P4669">
            <v>0</v>
          </cell>
          <cell r="Q4669">
            <v>0</v>
          </cell>
          <cell r="R4669" t="str">
            <v xml:space="preserve"> </v>
          </cell>
          <cell r="S4669" t="str">
            <v xml:space="preserve"> </v>
          </cell>
        </row>
        <row r="4670">
          <cell r="B4670">
            <v>543030</v>
          </cell>
          <cell r="C4670" t="str">
            <v>Released Hands of Grace Fund</v>
          </cell>
          <cell r="D4670" t="str">
            <v>Released H</v>
          </cell>
          <cell r="E4670">
            <v>367</v>
          </cell>
          <cell r="F4670" t="str">
            <v>A</v>
          </cell>
          <cell r="G4670" t="str">
            <v>R</v>
          </cell>
          <cell r="H4670" t="str">
            <v>N</v>
          </cell>
          <cell r="I4670" t="str">
            <v>NI</v>
          </cell>
          <cell r="J4670">
            <v>0</v>
          </cell>
          <cell r="K4670">
            <v>0</v>
          </cell>
          <cell r="L4670" t="str">
            <v xml:space="preserve"> </v>
          </cell>
          <cell r="M4670" t="str">
            <v xml:space="preserve"> </v>
          </cell>
          <cell r="N4670">
            <v>0</v>
          </cell>
          <cell r="O4670" t="str">
            <v xml:space="preserve"> </v>
          </cell>
          <cell r="P4670">
            <v>0</v>
          </cell>
          <cell r="Q4670">
            <v>0</v>
          </cell>
          <cell r="R4670" t="str">
            <v xml:space="preserve"> </v>
          </cell>
          <cell r="S4670" t="str">
            <v xml:space="preserve"> </v>
          </cell>
        </row>
        <row r="4671">
          <cell r="B4671">
            <v>543031</v>
          </cell>
          <cell r="C4671" t="str">
            <v>Released Heart Fund</v>
          </cell>
          <cell r="D4671" t="str">
            <v>Released H</v>
          </cell>
          <cell r="E4671">
            <v>367</v>
          </cell>
          <cell r="F4671" t="str">
            <v>A</v>
          </cell>
          <cell r="G4671" t="str">
            <v>R</v>
          </cell>
          <cell r="H4671" t="str">
            <v>N</v>
          </cell>
          <cell r="I4671" t="str">
            <v>NI</v>
          </cell>
          <cell r="J4671">
            <v>0</v>
          </cell>
          <cell r="K4671">
            <v>0</v>
          </cell>
          <cell r="L4671" t="str">
            <v xml:space="preserve"> </v>
          </cell>
          <cell r="M4671" t="str">
            <v xml:space="preserve"> </v>
          </cell>
          <cell r="N4671">
            <v>0</v>
          </cell>
          <cell r="O4671" t="str">
            <v xml:space="preserve"> </v>
          </cell>
          <cell r="P4671">
            <v>0</v>
          </cell>
          <cell r="Q4671">
            <v>0</v>
          </cell>
          <cell r="R4671" t="str">
            <v xml:space="preserve"> </v>
          </cell>
          <cell r="S4671" t="str">
            <v xml:space="preserve"> </v>
          </cell>
        </row>
        <row r="4672">
          <cell r="B4672">
            <v>543032</v>
          </cell>
          <cell r="C4672" t="str">
            <v>Released Hospice Tree Memorial</v>
          </cell>
          <cell r="D4672" t="str">
            <v>Released H</v>
          </cell>
          <cell r="E4672">
            <v>367</v>
          </cell>
          <cell r="F4672" t="str">
            <v>A</v>
          </cell>
          <cell r="G4672" t="str">
            <v>R</v>
          </cell>
          <cell r="H4672" t="str">
            <v>N</v>
          </cell>
          <cell r="I4672" t="str">
            <v>NI</v>
          </cell>
          <cell r="J4672">
            <v>0</v>
          </cell>
          <cell r="K4672">
            <v>0</v>
          </cell>
          <cell r="L4672" t="str">
            <v xml:space="preserve"> </v>
          </cell>
          <cell r="M4672" t="str">
            <v xml:space="preserve"> </v>
          </cell>
          <cell r="N4672">
            <v>0</v>
          </cell>
          <cell r="O4672" t="str">
            <v xml:space="preserve"> </v>
          </cell>
          <cell r="P4672">
            <v>0</v>
          </cell>
          <cell r="Q4672">
            <v>0</v>
          </cell>
          <cell r="R4672" t="str">
            <v xml:space="preserve"> </v>
          </cell>
          <cell r="S4672" t="str">
            <v xml:space="preserve"> </v>
          </cell>
        </row>
        <row r="4673">
          <cell r="B4673">
            <v>543033</v>
          </cell>
          <cell r="C4673" t="str">
            <v>Released Indigent Care Fund</v>
          </cell>
          <cell r="D4673" t="str">
            <v>Released I</v>
          </cell>
          <cell r="E4673">
            <v>367</v>
          </cell>
          <cell r="F4673" t="str">
            <v>A</v>
          </cell>
          <cell r="G4673" t="str">
            <v>R</v>
          </cell>
          <cell r="H4673" t="str">
            <v>N</v>
          </cell>
          <cell r="I4673" t="str">
            <v>NI</v>
          </cell>
          <cell r="J4673">
            <v>0</v>
          </cell>
          <cell r="K4673">
            <v>0</v>
          </cell>
          <cell r="L4673" t="str">
            <v xml:space="preserve"> </v>
          </cell>
          <cell r="M4673" t="str">
            <v xml:space="preserve"> </v>
          </cell>
          <cell r="N4673">
            <v>0</v>
          </cell>
          <cell r="O4673" t="str">
            <v xml:space="preserve"> </v>
          </cell>
          <cell r="P4673">
            <v>0</v>
          </cell>
          <cell r="Q4673">
            <v>0</v>
          </cell>
          <cell r="R4673" t="str">
            <v xml:space="preserve"> </v>
          </cell>
          <cell r="S4673" t="str">
            <v xml:space="preserve"> </v>
          </cell>
        </row>
        <row r="4674">
          <cell r="B4674">
            <v>543035</v>
          </cell>
          <cell r="C4674" t="str">
            <v>Released Lymphedema</v>
          </cell>
          <cell r="D4674" t="str">
            <v>Released L</v>
          </cell>
          <cell r="E4674">
            <v>367</v>
          </cell>
          <cell r="F4674" t="str">
            <v>A</v>
          </cell>
          <cell r="G4674" t="str">
            <v>R</v>
          </cell>
          <cell r="H4674" t="str">
            <v>N</v>
          </cell>
          <cell r="I4674" t="str">
            <v>NI</v>
          </cell>
          <cell r="J4674">
            <v>0</v>
          </cell>
          <cell r="K4674">
            <v>0</v>
          </cell>
          <cell r="L4674" t="str">
            <v xml:space="preserve"> </v>
          </cell>
          <cell r="M4674" t="str">
            <v xml:space="preserve"> </v>
          </cell>
          <cell r="N4674">
            <v>0</v>
          </cell>
          <cell r="O4674" t="str">
            <v xml:space="preserve"> </v>
          </cell>
          <cell r="P4674">
            <v>0</v>
          </cell>
          <cell r="Q4674">
            <v>0</v>
          </cell>
          <cell r="R4674" t="str">
            <v xml:space="preserve"> </v>
          </cell>
          <cell r="S4674" t="str">
            <v xml:space="preserve"> </v>
          </cell>
        </row>
        <row r="4675">
          <cell r="B4675">
            <v>543036</v>
          </cell>
          <cell r="C4675" t="str">
            <v>Released Medical Library Fund</v>
          </cell>
          <cell r="D4675" t="str">
            <v>Released M</v>
          </cell>
          <cell r="E4675">
            <v>367</v>
          </cell>
          <cell r="F4675" t="str">
            <v>A</v>
          </cell>
          <cell r="G4675" t="str">
            <v>R</v>
          </cell>
          <cell r="H4675" t="str">
            <v>N</v>
          </cell>
          <cell r="I4675" t="str">
            <v>NI</v>
          </cell>
          <cell r="J4675">
            <v>0</v>
          </cell>
          <cell r="K4675">
            <v>0</v>
          </cell>
          <cell r="L4675" t="str">
            <v xml:space="preserve"> </v>
          </cell>
          <cell r="M4675" t="str">
            <v xml:space="preserve"> </v>
          </cell>
          <cell r="N4675">
            <v>0</v>
          </cell>
          <cell r="O4675" t="str">
            <v xml:space="preserve"> </v>
          </cell>
          <cell r="P4675">
            <v>0</v>
          </cell>
          <cell r="Q4675">
            <v>0</v>
          </cell>
          <cell r="R4675" t="str">
            <v xml:space="preserve"> </v>
          </cell>
          <cell r="S4675" t="str">
            <v xml:space="preserve"> </v>
          </cell>
        </row>
        <row r="4676">
          <cell r="B4676">
            <v>543037</v>
          </cell>
          <cell r="C4676" t="str">
            <v>Released Pediatric Nursery Fun</v>
          </cell>
          <cell r="D4676" t="str">
            <v>Released P</v>
          </cell>
          <cell r="E4676">
            <v>367</v>
          </cell>
          <cell r="F4676" t="str">
            <v>A</v>
          </cell>
          <cell r="G4676" t="str">
            <v>R</v>
          </cell>
          <cell r="H4676" t="str">
            <v>N</v>
          </cell>
          <cell r="I4676" t="str">
            <v>NI</v>
          </cell>
          <cell r="J4676">
            <v>0</v>
          </cell>
          <cell r="K4676">
            <v>0</v>
          </cell>
          <cell r="L4676" t="str">
            <v xml:space="preserve"> </v>
          </cell>
          <cell r="M4676" t="str">
            <v xml:space="preserve"> </v>
          </cell>
          <cell r="N4676">
            <v>0</v>
          </cell>
          <cell r="O4676" t="str">
            <v xml:space="preserve"> </v>
          </cell>
          <cell r="P4676">
            <v>0</v>
          </cell>
          <cell r="Q4676">
            <v>0</v>
          </cell>
          <cell r="R4676" t="str">
            <v xml:space="preserve"> </v>
          </cell>
          <cell r="S4676" t="str">
            <v xml:space="preserve"> </v>
          </cell>
        </row>
        <row r="4677">
          <cell r="B4677">
            <v>543038</v>
          </cell>
          <cell r="C4677" t="str">
            <v>Released Renewing Hope Fund</v>
          </cell>
          <cell r="D4677" t="str">
            <v>Released R</v>
          </cell>
          <cell r="E4677">
            <v>367</v>
          </cell>
          <cell r="F4677" t="str">
            <v>A</v>
          </cell>
          <cell r="G4677" t="str">
            <v>R</v>
          </cell>
          <cell r="H4677" t="str">
            <v>N</v>
          </cell>
          <cell r="I4677" t="str">
            <v>NI</v>
          </cell>
          <cell r="J4677">
            <v>0</v>
          </cell>
          <cell r="K4677">
            <v>0</v>
          </cell>
          <cell r="L4677" t="str">
            <v xml:space="preserve"> </v>
          </cell>
          <cell r="M4677" t="str">
            <v xml:space="preserve"> </v>
          </cell>
          <cell r="N4677">
            <v>0</v>
          </cell>
          <cell r="O4677" t="str">
            <v xml:space="preserve"> </v>
          </cell>
          <cell r="P4677">
            <v>0</v>
          </cell>
          <cell r="Q4677">
            <v>0</v>
          </cell>
          <cell r="R4677" t="str">
            <v xml:space="preserve"> </v>
          </cell>
          <cell r="S4677" t="str">
            <v xml:space="preserve"> </v>
          </cell>
        </row>
        <row r="4678">
          <cell r="B4678">
            <v>543039</v>
          </cell>
          <cell r="C4678" t="str">
            <v>ReleasedRenewingHopeFund</v>
          </cell>
          <cell r="D4678" t="str">
            <v>Released R</v>
          </cell>
          <cell r="E4678">
            <v>367</v>
          </cell>
          <cell r="F4678" t="str">
            <v>A</v>
          </cell>
          <cell r="G4678" t="str">
            <v>R</v>
          </cell>
          <cell r="H4678" t="str">
            <v>N</v>
          </cell>
          <cell r="I4678" t="str">
            <v>NI</v>
          </cell>
          <cell r="J4678">
            <v>0</v>
          </cell>
          <cell r="K4678">
            <v>0</v>
          </cell>
          <cell r="L4678" t="str">
            <v xml:space="preserve"> </v>
          </cell>
          <cell r="M4678" t="str">
            <v xml:space="preserve"> </v>
          </cell>
          <cell r="N4678">
            <v>0</v>
          </cell>
          <cell r="O4678" t="str">
            <v xml:space="preserve"> </v>
          </cell>
          <cell r="P4678">
            <v>0</v>
          </cell>
          <cell r="Q4678">
            <v>0</v>
          </cell>
          <cell r="R4678" t="str">
            <v xml:space="preserve"> </v>
          </cell>
          <cell r="S4678" t="str">
            <v xml:space="preserve"> </v>
          </cell>
        </row>
        <row r="4679">
          <cell r="B4679">
            <v>543040</v>
          </cell>
          <cell r="C4679" t="str">
            <v>ReleasedRenewingHopeFnd</v>
          </cell>
          <cell r="D4679" t="str">
            <v>Released R</v>
          </cell>
          <cell r="E4679">
            <v>367</v>
          </cell>
          <cell r="F4679" t="str">
            <v>A</v>
          </cell>
          <cell r="G4679" t="str">
            <v>R</v>
          </cell>
          <cell r="H4679" t="str">
            <v>N</v>
          </cell>
          <cell r="I4679" t="str">
            <v>NI</v>
          </cell>
          <cell r="J4679">
            <v>0</v>
          </cell>
          <cell r="K4679">
            <v>0</v>
          </cell>
          <cell r="L4679" t="str">
            <v xml:space="preserve"> </v>
          </cell>
          <cell r="M4679" t="str">
            <v xml:space="preserve"> </v>
          </cell>
          <cell r="N4679">
            <v>0</v>
          </cell>
          <cell r="O4679" t="str">
            <v xml:space="preserve"> </v>
          </cell>
          <cell r="P4679">
            <v>0</v>
          </cell>
          <cell r="Q4679">
            <v>0</v>
          </cell>
          <cell r="R4679" t="str">
            <v xml:space="preserve"> </v>
          </cell>
          <cell r="S4679" t="str">
            <v xml:space="preserve"> </v>
          </cell>
        </row>
        <row r="4680">
          <cell r="B4680">
            <v>543041</v>
          </cell>
          <cell r="C4680" t="str">
            <v>Released Scholarship Expense F</v>
          </cell>
          <cell r="D4680" t="str">
            <v>Released S</v>
          </cell>
          <cell r="E4680">
            <v>367</v>
          </cell>
          <cell r="F4680" t="str">
            <v>A</v>
          </cell>
          <cell r="G4680" t="str">
            <v>R</v>
          </cell>
          <cell r="H4680" t="str">
            <v>N</v>
          </cell>
          <cell r="I4680" t="str">
            <v>NI</v>
          </cell>
          <cell r="J4680">
            <v>0</v>
          </cell>
          <cell r="K4680">
            <v>0</v>
          </cell>
          <cell r="L4680" t="str">
            <v xml:space="preserve"> </v>
          </cell>
          <cell r="M4680" t="str">
            <v xml:space="preserve"> </v>
          </cell>
          <cell r="N4680">
            <v>0</v>
          </cell>
          <cell r="O4680" t="str">
            <v xml:space="preserve"> </v>
          </cell>
          <cell r="P4680">
            <v>0</v>
          </cell>
          <cell r="Q4680">
            <v>0</v>
          </cell>
          <cell r="R4680" t="str">
            <v xml:space="preserve"> </v>
          </cell>
          <cell r="S4680" t="str">
            <v xml:space="preserve"> </v>
          </cell>
        </row>
        <row r="4681">
          <cell r="B4681">
            <v>543042</v>
          </cell>
          <cell r="C4681" t="str">
            <v>NA Released Rest ICCo</v>
          </cell>
          <cell r="D4681" t="str">
            <v>NAReldICCo</v>
          </cell>
          <cell r="E4681">
            <v>367</v>
          </cell>
          <cell r="F4681" t="str">
            <v>A</v>
          </cell>
          <cell r="G4681" t="str">
            <v>R</v>
          </cell>
          <cell r="H4681" t="str">
            <v>N</v>
          </cell>
          <cell r="I4681" t="str">
            <v>NI</v>
          </cell>
          <cell r="J4681">
            <v>0</v>
          </cell>
          <cell r="K4681">
            <v>0</v>
          </cell>
          <cell r="L4681">
            <v>0</v>
          </cell>
          <cell r="M4681">
            <v>0</v>
          </cell>
          <cell r="N4681">
            <v>0</v>
          </cell>
          <cell r="O4681">
            <v>0</v>
          </cell>
          <cell r="P4681">
            <v>0</v>
          </cell>
          <cell r="Q4681">
            <v>0</v>
          </cell>
          <cell r="R4681">
            <v>0</v>
          </cell>
          <cell r="S4681">
            <v>0</v>
          </cell>
        </row>
        <row r="4682">
          <cell r="B4682">
            <v>544000</v>
          </cell>
          <cell r="C4682" t="str">
            <v>Oper Unrealized Gain Loss HSD</v>
          </cell>
          <cell r="D4682" t="str">
            <v>OPGLHSD</v>
          </cell>
          <cell r="E4682">
            <v>367</v>
          </cell>
          <cell r="F4682" t="str">
            <v>A</v>
          </cell>
          <cell r="G4682" t="str">
            <v>R</v>
          </cell>
          <cell r="H4682" t="str">
            <v>N</v>
          </cell>
          <cell r="I4682" t="str">
            <v>NI</v>
          </cell>
          <cell r="J4682">
            <v>0</v>
          </cell>
          <cell r="K4682">
            <v>0</v>
          </cell>
          <cell r="L4682" t="str">
            <v xml:space="preserve"> </v>
          </cell>
          <cell r="M4682" t="str">
            <v xml:space="preserve"> </v>
          </cell>
          <cell r="N4682">
            <v>0</v>
          </cell>
          <cell r="O4682" t="str">
            <v xml:space="preserve"> </v>
          </cell>
          <cell r="P4682">
            <v>0</v>
          </cell>
          <cell r="Q4682">
            <v>0</v>
          </cell>
          <cell r="R4682" t="str">
            <v xml:space="preserve"> </v>
          </cell>
          <cell r="S4682" t="str">
            <v xml:space="preserve"> </v>
          </cell>
        </row>
        <row r="4683">
          <cell r="B4683">
            <v>545000</v>
          </cell>
          <cell r="C4683" t="str">
            <v>Oper Unrlzed Gain Lss NonHSD</v>
          </cell>
          <cell r="D4683" t="str">
            <v>OPGLNHSD</v>
          </cell>
          <cell r="E4683">
            <v>367</v>
          </cell>
          <cell r="F4683" t="str">
            <v>A</v>
          </cell>
          <cell r="G4683" t="str">
            <v>R</v>
          </cell>
          <cell r="H4683" t="str">
            <v>N</v>
          </cell>
          <cell r="I4683" t="str">
            <v>NI</v>
          </cell>
          <cell r="J4683">
            <v>0</v>
          </cell>
          <cell r="K4683">
            <v>0</v>
          </cell>
          <cell r="L4683" t="str">
            <v xml:space="preserve"> </v>
          </cell>
          <cell r="M4683" t="str">
            <v xml:space="preserve"> </v>
          </cell>
          <cell r="N4683">
            <v>0</v>
          </cell>
          <cell r="O4683" t="str">
            <v xml:space="preserve"> </v>
          </cell>
          <cell r="P4683">
            <v>0</v>
          </cell>
          <cell r="Q4683">
            <v>0</v>
          </cell>
          <cell r="R4683" t="str">
            <v xml:space="preserve"> </v>
          </cell>
          <cell r="S4683" t="str">
            <v xml:space="preserve"> </v>
          </cell>
        </row>
        <row r="4684">
          <cell r="B4684">
            <v>600000</v>
          </cell>
          <cell r="C4684" t="str">
            <v>Non Physician   Regular</v>
          </cell>
          <cell r="D4684" t="str">
            <v>NonPhyReg</v>
          </cell>
          <cell r="E4684">
            <v>367</v>
          </cell>
          <cell r="F4684" t="str">
            <v>A</v>
          </cell>
          <cell r="G4684" t="str">
            <v>E</v>
          </cell>
          <cell r="H4684" t="str">
            <v>N</v>
          </cell>
          <cell r="I4684" t="str">
            <v>NI</v>
          </cell>
          <cell r="J4684">
            <v>0</v>
          </cell>
          <cell r="K4684" t="str">
            <v>Compensation</v>
          </cell>
          <cell r="L4684" t="str">
            <v>Labor</v>
          </cell>
          <cell r="M4684" t="str">
            <v xml:space="preserve"> </v>
          </cell>
          <cell r="N4684">
            <v>0</v>
          </cell>
          <cell r="O4684" t="str">
            <v xml:space="preserve"> </v>
          </cell>
          <cell r="P4684">
            <v>0</v>
          </cell>
          <cell r="Q4684">
            <v>0</v>
          </cell>
          <cell r="R4684" t="str">
            <v xml:space="preserve"> </v>
          </cell>
          <cell r="S4684" t="str">
            <v xml:space="preserve"> </v>
          </cell>
        </row>
        <row r="4685">
          <cell r="B4685">
            <v>600005</v>
          </cell>
          <cell r="C4685" t="str">
            <v>Non Physician   Premium</v>
          </cell>
          <cell r="D4685" t="str">
            <v>NonPhyPrem</v>
          </cell>
          <cell r="E4685">
            <v>367</v>
          </cell>
          <cell r="F4685" t="str">
            <v>A</v>
          </cell>
          <cell r="G4685" t="str">
            <v>E</v>
          </cell>
          <cell r="H4685" t="str">
            <v>N</v>
          </cell>
          <cell r="I4685" t="str">
            <v>NI</v>
          </cell>
          <cell r="J4685">
            <v>0</v>
          </cell>
          <cell r="K4685" t="str">
            <v>Compensation</v>
          </cell>
          <cell r="L4685" t="str">
            <v>Labor</v>
          </cell>
          <cell r="M4685" t="str">
            <v xml:space="preserve"> </v>
          </cell>
          <cell r="N4685">
            <v>0</v>
          </cell>
          <cell r="O4685" t="str">
            <v xml:space="preserve"> </v>
          </cell>
          <cell r="P4685">
            <v>0</v>
          </cell>
          <cell r="Q4685">
            <v>0</v>
          </cell>
          <cell r="R4685" t="str">
            <v xml:space="preserve"> </v>
          </cell>
          <cell r="S4685" t="str">
            <v xml:space="preserve"> </v>
          </cell>
        </row>
        <row r="4686">
          <cell r="B4686">
            <v>600010</v>
          </cell>
          <cell r="C4686" t="str">
            <v>Non Physician   Overtime</v>
          </cell>
          <cell r="D4686" t="str">
            <v>NonPhyOT</v>
          </cell>
          <cell r="E4686">
            <v>367</v>
          </cell>
          <cell r="F4686" t="str">
            <v>A</v>
          </cell>
          <cell r="G4686" t="str">
            <v>E</v>
          </cell>
          <cell r="H4686" t="str">
            <v>N</v>
          </cell>
          <cell r="I4686" t="str">
            <v>NI</v>
          </cell>
          <cell r="J4686">
            <v>0</v>
          </cell>
          <cell r="K4686" t="str">
            <v>Compensation</v>
          </cell>
          <cell r="L4686" t="str">
            <v>Labor</v>
          </cell>
          <cell r="M4686" t="str">
            <v xml:space="preserve"> </v>
          </cell>
          <cell r="N4686">
            <v>0</v>
          </cell>
          <cell r="O4686" t="str">
            <v xml:space="preserve"> </v>
          </cell>
          <cell r="P4686">
            <v>0</v>
          </cell>
          <cell r="Q4686">
            <v>0</v>
          </cell>
          <cell r="R4686" t="str">
            <v xml:space="preserve"> </v>
          </cell>
          <cell r="S4686" t="str">
            <v xml:space="preserve"> </v>
          </cell>
        </row>
        <row r="4687">
          <cell r="B4687">
            <v>600015</v>
          </cell>
          <cell r="C4687" t="str">
            <v>Non Physician   At Risk Comp</v>
          </cell>
          <cell r="D4687" t="str">
            <v>NonPhyRisk</v>
          </cell>
          <cell r="E4687">
            <v>367</v>
          </cell>
          <cell r="F4687" t="str">
            <v>A</v>
          </cell>
          <cell r="G4687" t="str">
            <v>E</v>
          </cell>
          <cell r="H4687" t="str">
            <v>N</v>
          </cell>
          <cell r="I4687" t="str">
            <v>NI</v>
          </cell>
          <cell r="J4687">
            <v>0</v>
          </cell>
          <cell r="K4687" t="str">
            <v>Compensation</v>
          </cell>
          <cell r="L4687" t="str">
            <v>Labor</v>
          </cell>
          <cell r="M4687" t="str">
            <v xml:space="preserve"> </v>
          </cell>
          <cell r="N4687">
            <v>0</v>
          </cell>
          <cell r="O4687" t="str">
            <v xml:space="preserve"> </v>
          </cell>
          <cell r="P4687">
            <v>0</v>
          </cell>
          <cell r="Q4687">
            <v>0</v>
          </cell>
          <cell r="R4687" t="str">
            <v xml:space="preserve"> </v>
          </cell>
          <cell r="S4687" t="str">
            <v xml:space="preserve"> </v>
          </cell>
        </row>
        <row r="4688">
          <cell r="B4688">
            <v>600020</v>
          </cell>
          <cell r="C4688" t="str">
            <v>Non Physician   Wkrd Non Prod</v>
          </cell>
          <cell r="D4688" t="str">
            <v>NonPhyOrie</v>
          </cell>
          <cell r="E4688">
            <v>40625</v>
          </cell>
          <cell r="F4688" t="str">
            <v>A</v>
          </cell>
          <cell r="G4688" t="str">
            <v>E</v>
          </cell>
          <cell r="H4688" t="str">
            <v>N</v>
          </cell>
          <cell r="I4688" t="str">
            <v>NI</v>
          </cell>
          <cell r="J4688">
            <v>0</v>
          </cell>
          <cell r="K4688" t="str">
            <v>Compensation</v>
          </cell>
          <cell r="L4688" t="str">
            <v>Labor</v>
          </cell>
          <cell r="M4688" t="str">
            <v xml:space="preserve"> </v>
          </cell>
          <cell r="N4688">
            <v>0</v>
          </cell>
          <cell r="O4688" t="str">
            <v xml:space="preserve"> </v>
          </cell>
          <cell r="P4688">
            <v>0</v>
          </cell>
          <cell r="Q4688">
            <v>0</v>
          </cell>
          <cell r="R4688" t="str">
            <v xml:space="preserve"> </v>
          </cell>
          <cell r="S4688" t="str">
            <v xml:space="preserve"> </v>
          </cell>
        </row>
        <row r="4689">
          <cell r="B4689">
            <v>600020</v>
          </cell>
          <cell r="C4689" t="str">
            <v>Non Physician   Wkrd Non Prod</v>
          </cell>
          <cell r="D4689" t="str">
            <v>NonPhyOrie</v>
          </cell>
          <cell r="E4689">
            <v>367</v>
          </cell>
          <cell r="F4689" t="str">
            <v>A</v>
          </cell>
          <cell r="G4689" t="str">
            <v>E</v>
          </cell>
          <cell r="H4689" t="str">
            <v>N</v>
          </cell>
          <cell r="I4689" t="str">
            <v>NI</v>
          </cell>
          <cell r="J4689">
            <v>0</v>
          </cell>
          <cell r="K4689" t="str">
            <v>Compensation</v>
          </cell>
          <cell r="L4689" t="str">
            <v>Labor</v>
          </cell>
          <cell r="M4689" t="str">
            <v xml:space="preserve"> </v>
          </cell>
          <cell r="N4689">
            <v>0</v>
          </cell>
          <cell r="O4689" t="str">
            <v xml:space="preserve"> </v>
          </cell>
          <cell r="P4689">
            <v>0</v>
          </cell>
          <cell r="Q4689">
            <v>0</v>
          </cell>
          <cell r="R4689" t="str">
            <v xml:space="preserve"> </v>
          </cell>
          <cell r="S4689" t="str">
            <v xml:space="preserve"> </v>
          </cell>
        </row>
        <row r="4690">
          <cell r="B4690">
            <v>600025</v>
          </cell>
          <cell r="C4690" t="str">
            <v>Non Physician   Non Wkrd NP</v>
          </cell>
          <cell r="D4690" t="str">
            <v>NPhyNWNP</v>
          </cell>
          <cell r="E4690">
            <v>40627</v>
          </cell>
          <cell r="F4690" t="str">
            <v>A</v>
          </cell>
          <cell r="G4690" t="str">
            <v>E</v>
          </cell>
          <cell r="H4690" t="str">
            <v>N</v>
          </cell>
          <cell r="I4690" t="str">
            <v>NI</v>
          </cell>
          <cell r="J4690">
            <v>0</v>
          </cell>
          <cell r="K4690" t="str">
            <v>Compensation</v>
          </cell>
          <cell r="L4690" t="str">
            <v>Labor</v>
          </cell>
          <cell r="M4690" t="str">
            <v xml:space="preserve"> </v>
          </cell>
          <cell r="N4690">
            <v>0</v>
          </cell>
          <cell r="O4690" t="str">
            <v xml:space="preserve"> </v>
          </cell>
          <cell r="P4690">
            <v>0</v>
          </cell>
          <cell r="Q4690">
            <v>0</v>
          </cell>
          <cell r="R4690" t="str">
            <v xml:space="preserve"> </v>
          </cell>
          <cell r="S4690" t="str">
            <v xml:space="preserve"> </v>
          </cell>
        </row>
        <row r="4691">
          <cell r="B4691">
            <v>600025</v>
          </cell>
          <cell r="C4691" t="str">
            <v>Non Physician   Non Wkrd NP</v>
          </cell>
          <cell r="D4691" t="str">
            <v>NPhyNWNP</v>
          </cell>
          <cell r="E4691">
            <v>367</v>
          </cell>
          <cell r="F4691" t="str">
            <v>A</v>
          </cell>
          <cell r="G4691" t="str">
            <v>E</v>
          </cell>
          <cell r="H4691" t="str">
            <v>N</v>
          </cell>
          <cell r="I4691" t="str">
            <v>NI</v>
          </cell>
          <cell r="J4691">
            <v>0</v>
          </cell>
          <cell r="K4691" t="str">
            <v>Compensation</v>
          </cell>
          <cell r="L4691" t="str">
            <v>Labor</v>
          </cell>
          <cell r="M4691" t="str">
            <v xml:space="preserve"> </v>
          </cell>
          <cell r="N4691">
            <v>0</v>
          </cell>
          <cell r="O4691" t="str">
            <v xml:space="preserve"> </v>
          </cell>
          <cell r="P4691">
            <v>0</v>
          </cell>
          <cell r="Q4691">
            <v>0</v>
          </cell>
          <cell r="R4691" t="str">
            <v xml:space="preserve"> </v>
          </cell>
          <cell r="S4691" t="str">
            <v xml:space="preserve"> </v>
          </cell>
        </row>
        <row r="4692">
          <cell r="B4692">
            <v>600030</v>
          </cell>
          <cell r="C4692" t="str">
            <v>Non Physician   Other</v>
          </cell>
          <cell r="D4692" t="str">
            <v>Non Physic</v>
          </cell>
          <cell r="E4692">
            <v>367</v>
          </cell>
          <cell r="F4692" t="str">
            <v>A</v>
          </cell>
          <cell r="G4692" t="str">
            <v>E</v>
          </cell>
          <cell r="H4692" t="str">
            <v>N</v>
          </cell>
          <cell r="I4692" t="str">
            <v>NI</v>
          </cell>
          <cell r="J4692">
            <v>0</v>
          </cell>
          <cell r="K4692" t="str">
            <v>Compensation</v>
          </cell>
          <cell r="L4692" t="str">
            <v>Labor</v>
          </cell>
          <cell r="M4692" t="str">
            <v xml:space="preserve"> </v>
          </cell>
          <cell r="N4692">
            <v>0</v>
          </cell>
          <cell r="O4692" t="str">
            <v xml:space="preserve"> </v>
          </cell>
          <cell r="P4692">
            <v>0</v>
          </cell>
          <cell r="Q4692">
            <v>0</v>
          </cell>
          <cell r="R4692" t="str">
            <v xml:space="preserve"> </v>
          </cell>
          <cell r="S4692" t="str">
            <v xml:space="preserve"> </v>
          </cell>
        </row>
        <row r="4693">
          <cell r="B4693">
            <v>600035</v>
          </cell>
          <cell r="C4693" t="str">
            <v>EmpSalaryWages IC Co</v>
          </cell>
          <cell r="D4693" t="str">
            <v>EmpISaICCo</v>
          </cell>
          <cell r="E4693">
            <v>367</v>
          </cell>
          <cell r="F4693" t="str">
            <v>A</v>
          </cell>
          <cell r="G4693" t="str">
            <v>E</v>
          </cell>
          <cell r="H4693" t="str">
            <v>N</v>
          </cell>
          <cell r="I4693" t="str">
            <v>NI</v>
          </cell>
          <cell r="J4693">
            <v>0</v>
          </cell>
          <cell r="K4693" t="str">
            <v>Compensation</v>
          </cell>
          <cell r="L4693" t="str">
            <v>Labor</v>
          </cell>
          <cell r="M4693">
            <v>0</v>
          </cell>
          <cell r="N4693">
            <v>0</v>
          </cell>
          <cell r="O4693">
            <v>0</v>
          </cell>
          <cell r="P4693">
            <v>0</v>
          </cell>
          <cell r="Q4693">
            <v>0</v>
          </cell>
          <cell r="R4693">
            <v>0</v>
          </cell>
          <cell r="S4693">
            <v>0</v>
          </cell>
        </row>
        <row r="4694">
          <cell r="B4694">
            <v>605000</v>
          </cell>
          <cell r="C4694" t="str">
            <v>Physicians Regular</v>
          </cell>
          <cell r="D4694" t="str">
            <v>Physicians</v>
          </cell>
          <cell r="E4694">
            <v>367</v>
          </cell>
          <cell r="F4694" t="str">
            <v>A</v>
          </cell>
          <cell r="G4694" t="str">
            <v>E</v>
          </cell>
          <cell r="H4694" t="str">
            <v>N</v>
          </cell>
          <cell r="I4694" t="str">
            <v>NI</v>
          </cell>
          <cell r="J4694">
            <v>0</v>
          </cell>
          <cell r="K4694" t="str">
            <v>Compensation</v>
          </cell>
          <cell r="L4694" t="str">
            <v>Labor</v>
          </cell>
          <cell r="M4694" t="str">
            <v xml:space="preserve"> </v>
          </cell>
          <cell r="N4694">
            <v>0</v>
          </cell>
          <cell r="O4694" t="str">
            <v xml:space="preserve"> </v>
          </cell>
          <cell r="P4694">
            <v>0</v>
          </cell>
          <cell r="Q4694">
            <v>0</v>
          </cell>
          <cell r="R4694" t="str">
            <v xml:space="preserve"> </v>
          </cell>
          <cell r="S4694" t="str">
            <v xml:space="preserve"> </v>
          </cell>
        </row>
        <row r="4695">
          <cell r="B4695">
            <v>605005</v>
          </cell>
          <cell r="C4695" t="str">
            <v>Physicians Premium</v>
          </cell>
          <cell r="D4695" t="str">
            <v>Physicians</v>
          </cell>
          <cell r="E4695">
            <v>367</v>
          </cell>
          <cell r="F4695" t="str">
            <v>A</v>
          </cell>
          <cell r="G4695" t="str">
            <v>E</v>
          </cell>
          <cell r="H4695" t="str">
            <v>N</v>
          </cell>
          <cell r="I4695" t="str">
            <v>NI</v>
          </cell>
          <cell r="J4695">
            <v>0</v>
          </cell>
          <cell r="K4695" t="str">
            <v>Compensation</v>
          </cell>
          <cell r="L4695" t="str">
            <v>Labor</v>
          </cell>
          <cell r="M4695" t="str">
            <v xml:space="preserve"> </v>
          </cell>
          <cell r="N4695">
            <v>0</v>
          </cell>
          <cell r="O4695" t="str">
            <v xml:space="preserve"> </v>
          </cell>
          <cell r="P4695">
            <v>0</v>
          </cell>
          <cell r="Q4695">
            <v>0</v>
          </cell>
          <cell r="R4695" t="str">
            <v xml:space="preserve"> </v>
          </cell>
          <cell r="S4695" t="str">
            <v xml:space="preserve"> </v>
          </cell>
        </row>
        <row r="4696">
          <cell r="B4696">
            <v>605010</v>
          </cell>
          <cell r="C4696" t="str">
            <v>Physicians Overtime</v>
          </cell>
          <cell r="D4696" t="str">
            <v>Physicians</v>
          </cell>
          <cell r="E4696">
            <v>367</v>
          </cell>
          <cell r="F4696" t="str">
            <v>A</v>
          </cell>
          <cell r="G4696" t="str">
            <v>E</v>
          </cell>
          <cell r="H4696" t="str">
            <v>N</v>
          </cell>
          <cell r="I4696" t="str">
            <v>NI</v>
          </cell>
          <cell r="J4696">
            <v>0</v>
          </cell>
          <cell r="K4696" t="str">
            <v>Compensation</v>
          </cell>
          <cell r="L4696" t="str">
            <v>Labor</v>
          </cell>
          <cell r="M4696" t="str">
            <v xml:space="preserve"> </v>
          </cell>
          <cell r="N4696">
            <v>0</v>
          </cell>
          <cell r="O4696" t="str">
            <v xml:space="preserve"> </v>
          </cell>
          <cell r="P4696">
            <v>0</v>
          </cell>
          <cell r="Q4696">
            <v>0</v>
          </cell>
          <cell r="R4696" t="str">
            <v xml:space="preserve"> </v>
          </cell>
          <cell r="S4696" t="str">
            <v xml:space="preserve"> </v>
          </cell>
        </row>
        <row r="4697">
          <cell r="B4697">
            <v>605015</v>
          </cell>
          <cell r="C4697" t="str">
            <v>Physicians At Risk Comp</v>
          </cell>
          <cell r="D4697" t="str">
            <v>PhyAtRisk</v>
          </cell>
          <cell r="E4697">
            <v>40625</v>
          </cell>
          <cell r="F4697" t="str">
            <v>A</v>
          </cell>
          <cell r="G4697" t="str">
            <v>E</v>
          </cell>
          <cell r="H4697" t="str">
            <v>N</v>
          </cell>
          <cell r="I4697" t="str">
            <v>NI</v>
          </cell>
          <cell r="J4697">
            <v>0</v>
          </cell>
          <cell r="K4697" t="str">
            <v>Compensation</v>
          </cell>
          <cell r="L4697" t="str">
            <v>Labor</v>
          </cell>
          <cell r="M4697" t="str">
            <v xml:space="preserve"> </v>
          </cell>
          <cell r="N4697">
            <v>0</v>
          </cell>
          <cell r="O4697" t="str">
            <v xml:space="preserve"> </v>
          </cell>
          <cell r="P4697">
            <v>0</v>
          </cell>
          <cell r="Q4697">
            <v>0</v>
          </cell>
          <cell r="R4697" t="str">
            <v xml:space="preserve"> </v>
          </cell>
          <cell r="S4697" t="str">
            <v xml:space="preserve"> </v>
          </cell>
        </row>
        <row r="4698">
          <cell r="B4698">
            <v>605015</v>
          </cell>
          <cell r="C4698" t="str">
            <v>Physicians At Risk Comp</v>
          </cell>
          <cell r="D4698" t="str">
            <v>PhyAtRisk</v>
          </cell>
          <cell r="E4698">
            <v>367</v>
          </cell>
          <cell r="F4698" t="str">
            <v>A</v>
          </cell>
          <cell r="G4698" t="str">
            <v>E</v>
          </cell>
          <cell r="H4698" t="str">
            <v>N</v>
          </cell>
          <cell r="I4698" t="str">
            <v>NI</v>
          </cell>
          <cell r="J4698">
            <v>0</v>
          </cell>
          <cell r="K4698" t="str">
            <v>Compensation</v>
          </cell>
          <cell r="L4698" t="str">
            <v>Labor</v>
          </cell>
          <cell r="M4698" t="str">
            <v xml:space="preserve"> </v>
          </cell>
          <cell r="N4698">
            <v>0</v>
          </cell>
          <cell r="O4698" t="str">
            <v xml:space="preserve"> </v>
          </cell>
          <cell r="P4698">
            <v>0</v>
          </cell>
          <cell r="Q4698">
            <v>0</v>
          </cell>
          <cell r="R4698" t="str">
            <v xml:space="preserve"> </v>
          </cell>
          <cell r="S4698" t="str">
            <v xml:space="preserve"> </v>
          </cell>
        </row>
        <row r="4699">
          <cell r="B4699">
            <v>605020</v>
          </cell>
          <cell r="C4699" t="str">
            <v>Physician   Wkrd Non Prod</v>
          </cell>
          <cell r="D4699" t="str">
            <v>PhyWkNP</v>
          </cell>
          <cell r="E4699">
            <v>40627</v>
          </cell>
          <cell r="F4699" t="str">
            <v>A</v>
          </cell>
          <cell r="G4699" t="str">
            <v>E</v>
          </cell>
          <cell r="H4699" t="str">
            <v>N</v>
          </cell>
          <cell r="I4699" t="str">
            <v>NI</v>
          </cell>
          <cell r="J4699">
            <v>0</v>
          </cell>
          <cell r="K4699" t="str">
            <v>Compensation</v>
          </cell>
          <cell r="L4699" t="str">
            <v>Labor</v>
          </cell>
          <cell r="M4699" t="str">
            <v xml:space="preserve"> </v>
          </cell>
          <cell r="N4699">
            <v>0</v>
          </cell>
          <cell r="O4699" t="str">
            <v xml:space="preserve"> </v>
          </cell>
          <cell r="P4699">
            <v>0</v>
          </cell>
          <cell r="Q4699">
            <v>0</v>
          </cell>
          <cell r="R4699" t="str">
            <v xml:space="preserve"> </v>
          </cell>
          <cell r="S4699" t="str">
            <v xml:space="preserve"> </v>
          </cell>
        </row>
        <row r="4700">
          <cell r="B4700">
            <v>605020</v>
          </cell>
          <cell r="C4700" t="str">
            <v>Physician   Wkrd Non Prod</v>
          </cell>
          <cell r="D4700" t="str">
            <v>PhyWkNP</v>
          </cell>
          <cell r="E4700">
            <v>367</v>
          </cell>
          <cell r="F4700" t="str">
            <v>A</v>
          </cell>
          <cell r="G4700" t="str">
            <v>E</v>
          </cell>
          <cell r="H4700" t="str">
            <v>N</v>
          </cell>
          <cell r="I4700" t="str">
            <v>NI</v>
          </cell>
          <cell r="J4700">
            <v>0</v>
          </cell>
          <cell r="K4700" t="str">
            <v>Compensation</v>
          </cell>
          <cell r="L4700" t="str">
            <v>Labor</v>
          </cell>
          <cell r="M4700" t="str">
            <v xml:space="preserve"> </v>
          </cell>
          <cell r="N4700">
            <v>0</v>
          </cell>
          <cell r="O4700" t="str">
            <v xml:space="preserve"> </v>
          </cell>
          <cell r="P4700">
            <v>0</v>
          </cell>
          <cell r="Q4700">
            <v>0</v>
          </cell>
          <cell r="R4700" t="str">
            <v xml:space="preserve"> </v>
          </cell>
          <cell r="S4700" t="str">
            <v xml:space="preserve"> </v>
          </cell>
        </row>
        <row r="4701">
          <cell r="B4701">
            <v>605025</v>
          </cell>
          <cell r="C4701" t="str">
            <v>Physician   Non Wkrd Non Prod</v>
          </cell>
          <cell r="D4701" t="str">
            <v>PhyNonWkNP</v>
          </cell>
          <cell r="E4701">
            <v>40627</v>
          </cell>
          <cell r="F4701" t="str">
            <v>A</v>
          </cell>
          <cell r="G4701" t="str">
            <v>E</v>
          </cell>
          <cell r="H4701" t="str">
            <v>N</v>
          </cell>
          <cell r="I4701" t="str">
            <v>NI</v>
          </cell>
          <cell r="J4701">
            <v>0</v>
          </cell>
          <cell r="K4701" t="str">
            <v>Compensation</v>
          </cell>
          <cell r="L4701" t="str">
            <v>Labor</v>
          </cell>
          <cell r="M4701" t="str">
            <v xml:space="preserve"> </v>
          </cell>
          <cell r="N4701">
            <v>0</v>
          </cell>
          <cell r="O4701" t="str">
            <v xml:space="preserve"> </v>
          </cell>
          <cell r="P4701">
            <v>0</v>
          </cell>
          <cell r="Q4701">
            <v>0</v>
          </cell>
          <cell r="R4701" t="str">
            <v xml:space="preserve"> </v>
          </cell>
          <cell r="S4701" t="str">
            <v xml:space="preserve"> </v>
          </cell>
        </row>
        <row r="4702">
          <cell r="B4702">
            <v>605025</v>
          </cell>
          <cell r="C4702" t="str">
            <v>Physician   Non Wkrd Non Prod</v>
          </cell>
          <cell r="D4702" t="str">
            <v>PhyNonWkNP</v>
          </cell>
          <cell r="E4702">
            <v>367</v>
          </cell>
          <cell r="F4702" t="str">
            <v>A</v>
          </cell>
          <cell r="G4702" t="str">
            <v>E</v>
          </cell>
          <cell r="H4702" t="str">
            <v>N</v>
          </cell>
          <cell r="I4702" t="str">
            <v>NI</v>
          </cell>
          <cell r="J4702">
            <v>0</v>
          </cell>
          <cell r="K4702" t="str">
            <v>Compensation</v>
          </cell>
          <cell r="L4702" t="str">
            <v>Labor</v>
          </cell>
          <cell r="M4702" t="str">
            <v xml:space="preserve"> </v>
          </cell>
          <cell r="N4702">
            <v>0</v>
          </cell>
          <cell r="O4702" t="str">
            <v xml:space="preserve"> </v>
          </cell>
          <cell r="P4702">
            <v>0</v>
          </cell>
          <cell r="Q4702">
            <v>0</v>
          </cell>
          <cell r="R4702" t="str">
            <v xml:space="preserve"> </v>
          </cell>
          <cell r="S4702" t="str">
            <v xml:space="preserve"> </v>
          </cell>
        </row>
        <row r="4703">
          <cell r="B4703">
            <v>605030</v>
          </cell>
          <cell r="C4703" t="str">
            <v>Physicians Other</v>
          </cell>
          <cell r="D4703" t="str">
            <v>PhyOth</v>
          </cell>
          <cell r="E4703">
            <v>367</v>
          </cell>
          <cell r="F4703" t="str">
            <v>A</v>
          </cell>
          <cell r="G4703" t="str">
            <v>E</v>
          </cell>
          <cell r="H4703" t="str">
            <v>N</v>
          </cell>
          <cell r="I4703" t="str">
            <v>NI</v>
          </cell>
          <cell r="J4703">
            <v>0</v>
          </cell>
          <cell r="K4703" t="str">
            <v>Compensation</v>
          </cell>
          <cell r="L4703" t="str">
            <v>Labor</v>
          </cell>
          <cell r="M4703" t="str">
            <v xml:space="preserve"> </v>
          </cell>
          <cell r="N4703">
            <v>0</v>
          </cell>
          <cell r="O4703" t="str">
            <v xml:space="preserve"> </v>
          </cell>
          <cell r="P4703">
            <v>0</v>
          </cell>
          <cell r="Q4703">
            <v>0</v>
          </cell>
          <cell r="R4703" t="str">
            <v xml:space="preserve"> </v>
          </cell>
          <cell r="S4703" t="str">
            <v xml:space="preserve"> </v>
          </cell>
        </row>
        <row r="4704">
          <cell r="B4704">
            <v>605035</v>
          </cell>
          <cell r="C4704" t="str">
            <v>Do Not Use</v>
          </cell>
          <cell r="D4704" t="str">
            <v>Inactive</v>
          </cell>
          <cell r="E4704">
            <v>367</v>
          </cell>
          <cell r="F4704" t="str">
            <v>I</v>
          </cell>
          <cell r="G4704" t="str">
            <v>E</v>
          </cell>
          <cell r="H4704" t="str">
            <v>N</v>
          </cell>
          <cell r="I4704" t="str">
            <v>NI</v>
          </cell>
          <cell r="J4704">
            <v>0</v>
          </cell>
          <cell r="K4704" t="str">
            <v>Invalid Account</v>
          </cell>
          <cell r="L4704" t="str">
            <v xml:space="preserve"> </v>
          </cell>
          <cell r="M4704" t="str">
            <v xml:space="preserve"> </v>
          </cell>
          <cell r="N4704">
            <v>0</v>
          </cell>
          <cell r="O4704" t="str">
            <v xml:space="preserve"> </v>
          </cell>
          <cell r="P4704">
            <v>0</v>
          </cell>
          <cell r="Q4704">
            <v>0</v>
          </cell>
          <cell r="R4704" t="str">
            <v xml:space="preserve"> </v>
          </cell>
          <cell r="S4704" t="str">
            <v xml:space="preserve"> </v>
          </cell>
        </row>
        <row r="4705">
          <cell r="B4705">
            <v>606000</v>
          </cell>
          <cell r="C4705" t="str">
            <v>SalaryWageOtherSeverencePay</v>
          </cell>
          <cell r="D4705" t="str">
            <v>SalaryWage</v>
          </cell>
          <cell r="E4705">
            <v>367</v>
          </cell>
          <cell r="F4705" t="str">
            <v>A</v>
          </cell>
          <cell r="G4705" t="str">
            <v>E</v>
          </cell>
          <cell r="H4705" t="str">
            <v>N</v>
          </cell>
          <cell r="I4705" t="str">
            <v>NI</v>
          </cell>
          <cell r="J4705">
            <v>0</v>
          </cell>
          <cell r="K4705" t="str">
            <v>Compensation</v>
          </cell>
          <cell r="L4705" t="str">
            <v>Labor</v>
          </cell>
          <cell r="M4705" t="str">
            <v xml:space="preserve"> </v>
          </cell>
          <cell r="N4705">
            <v>0</v>
          </cell>
          <cell r="O4705" t="str">
            <v xml:space="preserve"> </v>
          </cell>
          <cell r="P4705">
            <v>0</v>
          </cell>
          <cell r="Q4705">
            <v>0</v>
          </cell>
          <cell r="R4705" t="str">
            <v xml:space="preserve"> </v>
          </cell>
          <cell r="S4705" t="str">
            <v xml:space="preserve"> </v>
          </cell>
        </row>
        <row r="4706">
          <cell r="B4706">
            <v>606005</v>
          </cell>
          <cell r="C4706" t="str">
            <v>SalaryWageOtherSalaryRecovery</v>
          </cell>
          <cell r="D4706" t="str">
            <v>SalaryWage</v>
          </cell>
          <cell r="E4706">
            <v>367</v>
          </cell>
          <cell r="F4706" t="str">
            <v>A</v>
          </cell>
          <cell r="G4706" t="str">
            <v>E</v>
          </cell>
          <cell r="H4706" t="str">
            <v>N</v>
          </cell>
          <cell r="I4706" t="str">
            <v>NI</v>
          </cell>
          <cell r="J4706">
            <v>0</v>
          </cell>
          <cell r="K4706" t="str">
            <v>Compensation</v>
          </cell>
          <cell r="L4706" t="str">
            <v>Labor</v>
          </cell>
          <cell r="M4706" t="str">
            <v xml:space="preserve"> </v>
          </cell>
          <cell r="N4706">
            <v>0</v>
          </cell>
          <cell r="O4706" t="str">
            <v xml:space="preserve"> </v>
          </cell>
          <cell r="P4706">
            <v>0</v>
          </cell>
          <cell r="Q4706">
            <v>0</v>
          </cell>
          <cell r="R4706" t="str">
            <v xml:space="preserve"> </v>
          </cell>
          <cell r="S4706" t="str">
            <v xml:space="preserve"> </v>
          </cell>
        </row>
        <row r="4707">
          <cell r="B4707">
            <v>606010</v>
          </cell>
          <cell r="C4707" t="str">
            <v>SalaryWageOthrSalaryChargeback</v>
          </cell>
          <cell r="D4707" t="str">
            <v>SalaryWage</v>
          </cell>
          <cell r="E4707">
            <v>367</v>
          </cell>
          <cell r="F4707" t="str">
            <v>A</v>
          </cell>
          <cell r="G4707" t="str">
            <v>E</v>
          </cell>
          <cell r="H4707" t="str">
            <v>N</v>
          </cell>
          <cell r="I4707" t="str">
            <v>NI</v>
          </cell>
          <cell r="J4707">
            <v>0</v>
          </cell>
          <cell r="K4707" t="str">
            <v>Compensation</v>
          </cell>
          <cell r="L4707" t="str">
            <v>Labor</v>
          </cell>
          <cell r="M4707" t="str">
            <v xml:space="preserve"> </v>
          </cell>
          <cell r="N4707">
            <v>0</v>
          </cell>
          <cell r="O4707" t="str">
            <v xml:space="preserve"> </v>
          </cell>
          <cell r="P4707">
            <v>0</v>
          </cell>
          <cell r="Q4707">
            <v>0</v>
          </cell>
          <cell r="R4707" t="str">
            <v xml:space="preserve"> </v>
          </cell>
          <cell r="S4707" t="str">
            <v xml:space="preserve"> </v>
          </cell>
        </row>
        <row r="4708">
          <cell r="B4708">
            <v>606015</v>
          </cell>
          <cell r="C4708" t="str">
            <v>SalaryWageOthrCapitalizedLabor</v>
          </cell>
          <cell r="D4708" t="str">
            <v>SalaryWage</v>
          </cell>
          <cell r="E4708">
            <v>367</v>
          </cell>
          <cell r="F4708" t="str">
            <v>A</v>
          </cell>
          <cell r="G4708" t="str">
            <v>E</v>
          </cell>
          <cell r="H4708" t="str">
            <v>N</v>
          </cell>
          <cell r="I4708" t="str">
            <v>NI</v>
          </cell>
          <cell r="J4708">
            <v>0</v>
          </cell>
          <cell r="K4708" t="str">
            <v>Compensation</v>
          </cell>
          <cell r="L4708" t="str">
            <v>Labor</v>
          </cell>
          <cell r="M4708" t="str">
            <v xml:space="preserve"> </v>
          </cell>
          <cell r="N4708">
            <v>0</v>
          </cell>
          <cell r="O4708" t="str">
            <v xml:space="preserve"> </v>
          </cell>
          <cell r="P4708">
            <v>0</v>
          </cell>
          <cell r="Q4708">
            <v>0</v>
          </cell>
          <cell r="R4708" t="str">
            <v xml:space="preserve"> </v>
          </cell>
          <cell r="S4708" t="str">
            <v xml:space="preserve"> </v>
          </cell>
        </row>
        <row r="4709">
          <cell r="B4709">
            <v>606020</v>
          </cell>
          <cell r="C4709" t="str">
            <v>Salary Wage Other Accrued PTO</v>
          </cell>
          <cell r="D4709" t="str">
            <v>Salary Wag</v>
          </cell>
          <cell r="E4709">
            <v>367</v>
          </cell>
          <cell r="F4709" t="str">
            <v>A</v>
          </cell>
          <cell r="G4709" t="str">
            <v>E</v>
          </cell>
          <cell r="H4709" t="str">
            <v>N</v>
          </cell>
          <cell r="I4709" t="str">
            <v>NI</v>
          </cell>
          <cell r="J4709">
            <v>0</v>
          </cell>
          <cell r="K4709" t="str">
            <v>Compensation</v>
          </cell>
          <cell r="L4709" t="str">
            <v>Labor</v>
          </cell>
          <cell r="M4709" t="str">
            <v xml:space="preserve"> </v>
          </cell>
          <cell r="N4709">
            <v>0</v>
          </cell>
          <cell r="O4709" t="str">
            <v xml:space="preserve"> </v>
          </cell>
          <cell r="P4709">
            <v>0</v>
          </cell>
          <cell r="Q4709">
            <v>0</v>
          </cell>
          <cell r="R4709" t="str">
            <v xml:space="preserve"> </v>
          </cell>
          <cell r="S4709" t="str">
            <v xml:space="preserve"> </v>
          </cell>
        </row>
        <row r="4710">
          <cell r="B4710">
            <v>606025</v>
          </cell>
          <cell r="C4710" t="str">
            <v>SalaryWageOtherAccruedcentive</v>
          </cell>
          <cell r="D4710" t="str">
            <v>SalaryWage</v>
          </cell>
          <cell r="E4710">
            <v>367</v>
          </cell>
          <cell r="F4710" t="str">
            <v>A</v>
          </cell>
          <cell r="G4710" t="str">
            <v>E</v>
          </cell>
          <cell r="H4710" t="str">
            <v>N</v>
          </cell>
          <cell r="I4710" t="str">
            <v>NI</v>
          </cell>
          <cell r="J4710">
            <v>0</v>
          </cell>
          <cell r="K4710" t="str">
            <v>Compensation</v>
          </cell>
          <cell r="L4710" t="str">
            <v>Labor</v>
          </cell>
          <cell r="M4710" t="str">
            <v xml:space="preserve"> </v>
          </cell>
          <cell r="N4710">
            <v>0</v>
          </cell>
          <cell r="O4710" t="str">
            <v xml:space="preserve"> </v>
          </cell>
          <cell r="P4710">
            <v>0</v>
          </cell>
          <cell r="Q4710">
            <v>0</v>
          </cell>
          <cell r="R4710" t="str">
            <v xml:space="preserve"> </v>
          </cell>
          <cell r="S4710" t="str">
            <v xml:space="preserve"> </v>
          </cell>
        </row>
        <row r="4711">
          <cell r="B4711">
            <v>606030</v>
          </cell>
          <cell r="C4711" t="str">
            <v>Salary Wage Other Regular</v>
          </cell>
          <cell r="D4711" t="str">
            <v>Salary Wag</v>
          </cell>
          <cell r="E4711">
            <v>367</v>
          </cell>
          <cell r="F4711" t="str">
            <v>A</v>
          </cell>
          <cell r="G4711" t="str">
            <v>E</v>
          </cell>
          <cell r="H4711" t="str">
            <v>N</v>
          </cell>
          <cell r="I4711" t="str">
            <v>NI</v>
          </cell>
          <cell r="J4711">
            <v>0</v>
          </cell>
          <cell r="K4711" t="str">
            <v>Compensation</v>
          </cell>
          <cell r="L4711" t="str">
            <v>Labor</v>
          </cell>
          <cell r="M4711" t="str">
            <v xml:space="preserve"> </v>
          </cell>
          <cell r="N4711">
            <v>0</v>
          </cell>
          <cell r="O4711" t="str">
            <v xml:space="preserve"> </v>
          </cell>
          <cell r="P4711">
            <v>0</v>
          </cell>
          <cell r="Q4711">
            <v>0</v>
          </cell>
          <cell r="R4711" t="str">
            <v xml:space="preserve"> </v>
          </cell>
          <cell r="S4711" t="str">
            <v xml:space="preserve"> </v>
          </cell>
        </row>
        <row r="4712">
          <cell r="B4712">
            <v>606035</v>
          </cell>
          <cell r="C4712" t="str">
            <v>Salary Wage Other Premium</v>
          </cell>
          <cell r="D4712" t="str">
            <v>Salary Wag</v>
          </cell>
          <cell r="E4712">
            <v>367</v>
          </cell>
          <cell r="F4712" t="str">
            <v>A</v>
          </cell>
          <cell r="G4712" t="str">
            <v>E</v>
          </cell>
          <cell r="H4712" t="str">
            <v>N</v>
          </cell>
          <cell r="I4712" t="str">
            <v>NI</v>
          </cell>
          <cell r="J4712">
            <v>0</v>
          </cell>
          <cell r="K4712" t="str">
            <v>Compensation</v>
          </cell>
          <cell r="L4712" t="str">
            <v>Labor</v>
          </cell>
          <cell r="M4712" t="str">
            <v xml:space="preserve"> </v>
          </cell>
          <cell r="N4712">
            <v>0</v>
          </cell>
          <cell r="O4712" t="str">
            <v xml:space="preserve"> </v>
          </cell>
          <cell r="P4712">
            <v>0</v>
          </cell>
          <cell r="Q4712">
            <v>0</v>
          </cell>
          <cell r="R4712" t="str">
            <v xml:space="preserve"> </v>
          </cell>
          <cell r="S4712" t="str">
            <v xml:space="preserve"> </v>
          </cell>
        </row>
        <row r="4713">
          <cell r="B4713">
            <v>606040</v>
          </cell>
          <cell r="C4713" t="str">
            <v>Salary Wage Other Overtime</v>
          </cell>
          <cell r="D4713" t="str">
            <v>Salary Wag</v>
          </cell>
          <cell r="E4713">
            <v>367</v>
          </cell>
          <cell r="F4713" t="str">
            <v>A</v>
          </cell>
          <cell r="G4713" t="str">
            <v>E</v>
          </cell>
          <cell r="H4713" t="str">
            <v>N</v>
          </cell>
          <cell r="I4713" t="str">
            <v>NI</v>
          </cell>
          <cell r="J4713">
            <v>0</v>
          </cell>
          <cell r="K4713" t="str">
            <v>Compensation</v>
          </cell>
          <cell r="L4713" t="str">
            <v>Labor</v>
          </cell>
          <cell r="M4713" t="str">
            <v xml:space="preserve"> </v>
          </cell>
          <cell r="N4713">
            <v>0</v>
          </cell>
          <cell r="O4713" t="str">
            <v xml:space="preserve"> </v>
          </cell>
          <cell r="P4713">
            <v>0</v>
          </cell>
          <cell r="Q4713">
            <v>0</v>
          </cell>
          <cell r="R4713" t="str">
            <v xml:space="preserve"> </v>
          </cell>
          <cell r="S4713" t="str">
            <v xml:space="preserve"> </v>
          </cell>
        </row>
        <row r="4714">
          <cell r="B4714">
            <v>606045</v>
          </cell>
          <cell r="C4714" t="str">
            <v>Salary Wage Other Bonus</v>
          </cell>
          <cell r="D4714" t="str">
            <v>Salary Wag</v>
          </cell>
          <cell r="E4714">
            <v>367</v>
          </cell>
          <cell r="F4714" t="str">
            <v>A</v>
          </cell>
          <cell r="G4714" t="str">
            <v>E</v>
          </cell>
          <cell r="H4714" t="str">
            <v>N</v>
          </cell>
          <cell r="I4714" t="str">
            <v>NI</v>
          </cell>
          <cell r="J4714">
            <v>0</v>
          </cell>
          <cell r="K4714" t="str">
            <v>Compensation</v>
          </cell>
          <cell r="L4714" t="str">
            <v>Labor</v>
          </cell>
          <cell r="M4714" t="str">
            <v xml:space="preserve"> </v>
          </cell>
          <cell r="N4714">
            <v>0</v>
          </cell>
          <cell r="O4714" t="str">
            <v xml:space="preserve"> </v>
          </cell>
          <cell r="P4714">
            <v>0</v>
          </cell>
          <cell r="Q4714">
            <v>0</v>
          </cell>
          <cell r="R4714" t="str">
            <v xml:space="preserve"> </v>
          </cell>
          <cell r="S4714" t="str">
            <v xml:space="preserve"> </v>
          </cell>
        </row>
        <row r="4715">
          <cell r="B4715">
            <v>606055</v>
          </cell>
          <cell r="C4715" t="str">
            <v>Salary Wage Other - Wkrd NP</v>
          </cell>
          <cell r="D4715" t="str">
            <v>SWWkdNP</v>
          </cell>
          <cell r="E4715">
            <v>40627</v>
          </cell>
          <cell r="F4715" t="str">
            <v>A</v>
          </cell>
          <cell r="G4715" t="str">
            <v>E</v>
          </cell>
          <cell r="H4715" t="str">
            <v>N</v>
          </cell>
          <cell r="I4715" t="str">
            <v>NI</v>
          </cell>
          <cell r="J4715">
            <v>0</v>
          </cell>
          <cell r="K4715" t="str">
            <v>Compensation</v>
          </cell>
          <cell r="L4715" t="str">
            <v>Labor</v>
          </cell>
          <cell r="M4715" t="str">
            <v xml:space="preserve"> </v>
          </cell>
          <cell r="N4715">
            <v>0</v>
          </cell>
          <cell r="O4715" t="str">
            <v xml:space="preserve"> </v>
          </cell>
          <cell r="P4715">
            <v>0</v>
          </cell>
          <cell r="Q4715">
            <v>0</v>
          </cell>
          <cell r="R4715" t="str">
            <v xml:space="preserve"> </v>
          </cell>
          <cell r="S4715" t="str">
            <v xml:space="preserve"> </v>
          </cell>
        </row>
        <row r="4716">
          <cell r="B4716">
            <v>606055</v>
          </cell>
          <cell r="C4716" t="str">
            <v>Salary Wage Other - Wkrd NP</v>
          </cell>
          <cell r="D4716" t="str">
            <v>SWWkdNP</v>
          </cell>
          <cell r="E4716">
            <v>367</v>
          </cell>
          <cell r="F4716" t="str">
            <v>A</v>
          </cell>
          <cell r="G4716" t="str">
            <v>E</v>
          </cell>
          <cell r="H4716" t="str">
            <v>N</v>
          </cell>
          <cell r="I4716" t="str">
            <v>NI</v>
          </cell>
          <cell r="J4716">
            <v>0</v>
          </cell>
          <cell r="K4716" t="str">
            <v>Compensation</v>
          </cell>
          <cell r="L4716" t="str">
            <v>Labor</v>
          </cell>
          <cell r="M4716" t="str">
            <v xml:space="preserve"> </v>
          </cell>
          <cell r="N4716">
            <v>0</v>
          </cell>
          <cell r="O4716" t="str">
            <v xml:space="preserve"> </v>
          </cell>
          <cell r="P4716">
            <v>0</v>
          </cell>
          <cell r="Q4716">
            <v>0</v>
          </cell>
          <cell r="R4716" t="str">
            <v xml:space="preserve"> </v>
          </cell>
          <cell r="S4716" t="str">
            <v xml:space="preserve"> </v>
          </cell>
        </row>
        <row r="4717">
          <cell r="B4717">
            <v>606060</v>
          </cell>
          <cell r="C4717" t="str">
            <v>Salary Wage Other   NonWkrd NP</v>
          </cell>
          <cell r="D4717" t="str">
            <v>SWNWkNP</v>
          </cell>
          <cell r="E4717">
            <v>40627</v>
          </cell>
          <cell r="F4717" t="str">
            <v>A</v>
          </cell>
          <cell r="G4717" t="str">
            <v>E</v>
          </cell>
          <cell r="H4717" t="str">
            <v>N</v>
          </cell>
          <cell r="I4717" t="str">
            <v>NI</v>
          </cell>
          <cell r="J4717">
            <v>0</v>
          </cell>
          <cell r="K4717" t="str">
            <v>Compensation</v>
          </cell>
          <cell r="L4717" t="str">
            <v>Labor</v>
          </cell>
          <cell r="M4717" t="str">
            <v xml:space="preserve"> </v>
          </cell>
          <cell r="N4717">
            <v>0</v>
          </cell>
          <cell r="O4717" t="str">
            <v xml:space="preserve"> </v>
          </cell>
          <cell r="P4717">
            <v>0</v>
          </cell>
          <cell r="Q4717">
            <v>0</v>
          </cell>
          <cell r="R4717" t="str">
            <v xml:space="preserve"> </v>
          </cell>
          <cell r="S4717" t="str">
            <v xml:space="preserve"> </v>
          </cell>
        </row>
        <row r="4718">
          <cell r="B4718">
            <v>606060</v>
          </cell>
          <cell r="C4718" t="str">
            <v>Salary Wage Other   NonWkrd NP</v>
          </cell>
          <cell r="D4718" t="str">
            <v>SWNWkNP</v>
          </cell>
          <cell r="E4718">
            <v>367</v>
          </cell>
          <cell r="F4718" t="str">
            <v>A</v>
          </cell>
          <cell r="G4718" t="str">
            <v>E</v>
          </cell>
          <cell r="H4718" t="str">
            <v>N</v>
          </cell>
          <cell r="I4718" t="str">
            <v>NI</v>
          </cell>
          <cell r="J4718">
            <v>0</v>
          </cell>
          <cell r="K4718" t="str">
            <v>Compensation</v>
          </cell>
          <cell r="L4718" t="str">
            <v>Labor</v>
          </cell>
          <cell r="M4718" t="str">
            <v xml:space="preserve"> </v>
          </cell>
          <cell r="N4718">
            <v>0</v>
          </cell>
          <cell r="O4718" t="str">
            <v xml:space="preserve"> </v>
          </cell>
          <cell r="P4718">
            <v>0</v>
          </cell>
          <cell r="Q4718">
            <v>0</v>
          </cell>
          <cell r="R4718" t="str">
            <v xml:space="preserve"> </v>
          </cell>
          <cell r="S4718" t="str">
            <v xml:space="preserve"> </v>
          </cell>
        </row>
        <row r="4719">
          <cell r="B4719">
            <v>606065</v>
          </cell>
          <cell r="C4719" t="str">
            <v>Salary Wage Other Other</v>
          </cell>
          <cell r="D4719" t="str">
            <v>Salary Wag</v>
          </cell>
          <cell r="E4719">
            <v>367</v>
          </cell>
          <cell r="F4719" t="str">
            <v>A</v>
          </cell>
          <cell r="G4719" t="str">
            <v>E</v>
          </cell>
          <cell r="H4719" t="str">
            <v>N</v>
          </cell>
          <cell r="I4719" t="str">
            <v>NI</v>
          </cell>
          <cell r="J4719">
            <v>0</v>
          </cell>
          <cell r="K4719" t="str">
            <v>Compensation</v>
          </cell>
          <cell r="L4719" t="str">
            <v>Labor</v>
          </cell>
          <cell r="M4719" t="str">
            <v xml:space="preserve"> </v>
          </cell>
          <cell r="N4719">
            <v>0</v>
          </cell>
          <cell r="O4719" t="str">
            <v xml:space="preserve"> </v>
          </cell>
          <cell r="P4719">
            <v>0</v>
          </cell>
          <cell r="Q4719">
            <v>0</v>
          </cell>
          <cell r="R4719" t="str">
            <v xml:space="preserve"> </v>
          </cell>
          <cell r="S4719" t="str">
            <v xml:space="preserve"> </v>
          </cell>
        </row>
        <row r="4720">
          <cell r="B4720">
            <v>611000</v>
          </cell>
          <cell r="C4720" t="str">
            <v>Contract Labor Patient Care</v>
          </cell>
          <cell r="D4720" t="str">
            <v>Contract L</v>
          </cell>
          <cell r="E4720">
            <v>367</v>
          </cell>
          <cell r="F4720" t="str">
            <v>A</v>
          </cell>
          <cell r="G4720" t="str">
            <v>E</v>
          </cell>
          <cell r="H4720" t="str">
            <v>N</v>
          </cell>
          <cell r="I4720" t="str">
            <v>NI</v>
          </cell>
          <cell r="J4720">
            <v>0</v>
          </cell>
          <cell r="K4720" t="str">
            <v>Compensation</v>
          </cell>
          <cell r="L4720" t="str">
            <v xml:space="preserve"> </v>
          </cell>
          <cell r="M4720" t="str">
            <v xml:space="preserve"> </v>
          </cell>
          <cell r="N4720">
            <v>0</v>
          </cell>
          <cell r="O4720" t="str">
            <v xml:space="preserve"> </v>
          </cell>
          <cell r="P4720">
            <v>0</v>
          </cell>
          <cell r="Q4720">
            <v>0</v>
          </cell>
          <cell r="R4720" t="str">
            <v xml:space="preserve"> </v>
          </cell>
          <cell r="S4720" t="str">
            <v xml:space="preserve"> </v>
          </cell>
        </row>
        <row r="4721">
          <cell r="B4721">
            <v>611005</v>
          </cell>
          <cell r="C4721" t="str">
            <v>Contract Labor NonPatient Care</v>
          </cell>
          <cell r="D4721" t="str">
            <v>Contract L</v>
          </cell>
          <cell r="E4721">
            <v>367</v>
          </cell>
          <cell r="F4721" t="str">
            <v>A</v>
          </cell>
          <cell r="G4721" t="str">
            <v>E</v>
          </cell>
          <cell r="H4721" t="str">
            <v>N</v>
          </cell>
          <cell r="I4721" t="str">
            <v>NI</v>
          </cell>
          <cell r="J4721">
            <v>0</v>
          </cell>
          <cell r="K4721" t="str">
            <v>Compensation</v>
          </cell>
          <cell r="L4721" t="str">
            <v xml:space="preserve"> </v>
          </cell>
          <cell r="M4721" t="str">
            <v xml:space="preserve"> </v>
          </cell>
          <cell r="N4721">
            <v>0</v>
          </cell>
          <cell r="O4721" t="str">
            <v xml:space="preserve"> </v>
          </cell>
          <cell r="P4721">
            <v>0</v>
          </cell>
          <cell r="Q4721">
            <v>0</v>
          </cell>
          <cell r="R4721" t="str">
            <v xml:space="preserve"> </v>
          </cell>
          <cell r="S4721" t="str">
            <v xml:space="preserve"> </v>
          </cell>
        </row>
        <row r="4722">
          <cell r="B4722">
            <v>611010</v>
          </cell>
          <cell r="C4722" t="str">
            <v>Contract Labor Religious</v>
          </cell>
          <cell r="D4722" t="str">
            <v>Contract L</v>
          </cell>
          <cell r="E4722">
            <v>367</v>
          </cell>
          <cell r="F4722" t="str">
            <v>A</v>
          </cell>
          <cell r="G4722" t="str">
            <v>E</v>
          </cell>
          <cell r="H4722" t="str">
            <v>N</v>
          </cell>
          <cell r="I4722" t="str">
            <v>NI</v>
          </cell>
          <cell r="J4722">
            <v>0</v>
          </cell>
          <cell r="K4722" t="str">
            <v>Compensation</v>
          </cell>
          <cell r="L4722" t="str">
            <v xml:space="preserve"> </v>
          </cell>
          <cell r="M4722" t="str">
            <v xml:space="preserve"> </v>
          </cell>
          <cell r="N4722">
            <v>0</v>
          </cell>
          <cell r="O4722" t="str">
            <v xml:space="preserve"> </v>
          </cell>
          <cell r="P4722">
            <v>0</v>
          </cell>
          <cell r="Q4722">
            <v>0</v>
          </cell>
          <cell r="R4722" t="str">
            <v xml:space="preserve"> </v>
          </cell>
          <cell r="S4722" t="str">
            <v xml:space="preserve"> </v>
          </cell>
        </row>
        <row r="4723">
          <cell r="B4723">
            <v>611015</v>
          </cell>
          <cell r="C4723" t="str">
            <v>ContractLaborReligiousStipends</v>
          </cell>
          <cell r="D4723" t="str">
            <v>ContractLa</v>
          </cell>
          <cell r="E4723">
            <v>367</v>
          </cell>
          <cell r="F4723" t="str">
            <v>A</v>
          </cell>
          <cell r="G4723" t="str">
            <v>E</v>
          </cell>
          <cell r="H4723" t="str">
            <v>N</v>
          </cell>
          <cell r="I4723" t="str">
            <v>NI</v>
          </cell>
          <cell r="J4723">
            <v>0</v>
          </cell>
          <cell r="K4723" t="str">
            <v>Compensation</v>
          </cell>
          <cell r="L4723" t="str">
            <v xml:space="preserve"> </v>
          </cell>
          <cell r="M4723" t="str">
            <v xml:space="preserve"> </v>
          </cell>
          <cell r="N4723">
            <v>0</v>
          </cell>
          <cell r="O4723" t="str">
            <v xml:space="preserve"> </v>
          </cell>
          <cell r="P4723">
            <v>0</v>
          </cell>
          <cell r="Q4723">
            <v>0</v>
          </cell>
          <cell r="R4723" t="str">
            <v xml:space="preserve"> </v>
          </cell>
          <cell r="S4723" t="str">
            <v xml:space="preserve"> </v>
          </cell>
        </row>
        <row r="4724">
          <cell r="B4724">
            <v>611016</v>
          </cell>
          <cell r="C4724" t="str">
            <v>Contract Labor Affiliate</v>
          </cell>
          <cell r="D4724" t="str">
            <v>Contract L</v>
          </cell>
          <cell r="E4724">
            <v>367</v>
          </cell>
          <cell r="F4724" t="str">
            <v>A</v>
          </cell>
          <cell r="G4724" t="str">
            <v>E</v>
          </cell>
          <cell r="H4724" t="str">
            <v>N</v>
          </cell>
          <cell r="I4724" t="str">
            <v>NI</v>
          </cell>
          <cell r="J4724">
            <v>0</v>
          </cell>
          <cell r="K4724" t="str">
            <v>Compensation</v>
          </cell>
          <cell r="L4724" t="str">
            <v xml:space="preserve"> </v>
          </cell>
          <cell r="M4724" t="str">
            <v xml:space="preserve"> </v>
          </cell>
          <cell r="N4724">
            <v>0</v>
          </cell>
          <cell r="O4724" t="str">
            <v xml:space="preserve"> </v>
          </cell>
          <cell r="P4724">
            <v>0</v>
          </cell>
          <cell r="Q4724">
            <v>0</v>
          </cell>
          <cell r="R4724" t="str">
            <v xml:space="preserve"> </v>
          </cell>
          <cell r="S4724" t="str">
            <v xml:space="preserve"> </v>
          </cell>
        </row>
        <row r="4725">
          <cell r="B4725">
            <v>611020</v>
          </cell>
          <cell r="C4725" t="str">
            <v>Contract Labor Other</v>
          </cell>
          <cell r="D4725" t="str">
            <v>Contract L</v>
          </cell>
          <cell r="E4725">
            <v>367</v>
          </cell>
          <cell r="F4725" t="str">
            <v>A</v>
          </cell>
          <cell r="G4725" t="str">
            <v>E</v>
          </cell>
          <cell r="H4725" t="str">
            <v>N</v>
          </cell>
          <cell r="I4725" t="str">
            <v>NI</v>
          </cell>
          <cell r="J4725">
            <v>0</v>
          </cell>
          <cell r="K4725" t="str">
            <v>Compensation</v>
          </cell>
          <cell r="L4725" t="str">
            <v xml:space="preserve"> </v>
          </cell>
          <cell r="M4725" t="str">
            <v xml:space="preserve"> </v>
          </cell>
          <cell r="N4725">
            <v>0</v>
          </cell>
          <cell r="O4725" t="str">
            <v xml:space="preserve"> </v>
          </cell>
          <cell r="P4725">
            <v>0</v>
          </cell>
          <cell r="Q4725">
            <v>0</v>
          </cell>
          <cell r="R4725" t="str">
            <v xml:space="preserve"> </v>
          </cell>
          <cell r="S4725" t="str">
            <v xml:space="preserve"> </v>
          </cell>
        </row>
        <row r="4726">
          <cell r="B4726">
            <v>611025</v>
          </cell>
          <cell r="C4726" t="str">
            <v>Reimbursements Benefits</v>
          </cell>
          <cell r="D4726" t="str">
            <v>Reimbursem</v>
          </cell>
          <cell r="E4726">
            <v>367</v>
          </cell>
          <cell r="F4726" t="str">
            <v>A</v>
          </cell>
          <cell r="G4726" t="str">
            <v>E</v>
          </cell>
          <cell r="H4726" t="str">
            <v>N</v>
          </cell>
          <cell r="I4726" t="str">
            <v>NI</v>
          </cell>
          <cell r="J4726">
            <v>0</v>
          </cell>
          <cell r="K4726" t="str">
            <v>Compensation</v>
          </cell>
          <cell r="L4726" t="str">
            <v xml:space="preserve"> </v>
          </cell>
          <cell r="M4726" t="str">
            <v xml:space="preserve"> </v>
          </cell>
          <cell r="N4726">
            <v>0</v>
          </cell>
          <cell r="O4726" t="str">
            <v xml:space="preserve"> </v>
          </cell>
          <cell r="P4726">
            <v>0</v>
          </cell>
          <cell r="Q4726">
            <v>0</v>
          </cell>
          <cell r="R4726" t="str">
            <v xml:space="preserve"> </v>
          </cell>
          <cell r="S4726" t="str">
            <v xml:space="preserve"> </v>
          </cell>
        </row>
        <row r="4727">
          <cell r="B4727">
            <v>611026</v>
          </cell>
          <cell r="C4727" t="str">
            <v>ContractLabor IC Co</v>
          </cell>
          <cell r="D4727" t="str">
            <v>ContrICCo</v>
          </cell>
          <cell r="E4727">
            <v>367</v>
          </cell>
          <cell r="F4727" t="str">
            <v>A</v>
          </cell>
          <cell r="G4727" t="str">
            <v>E</v>
          </cell>
          <cell r="H4727" t="str">
            <v>N</v>
          </cell>
          <cell r="I4727" t="str">
            <v>NI</v>
          </cell>
          <cell r="J4727">
            <v>0</v>
          </cell>
          <cell r="K4727" t="str">
            <v>Compensation</v>
          </cell>
          <cell r="L4727">
            <v>0</v>
          </cell>
          <cell r="M4727">
            <v>0</v>
          </cell>
          <cell r="N4727">
            <v>0</v>
          </cell>
          <cell r="O4727">
            <v>0</v>
          </cell>
          <cell r="P4727">
            <v>0</v>
          </cell>
          <cell r="Q4727">
            <v>0</v>
          </cell>
          <cell r="R4727">
            <v>0</v>
          </cell>
          <cell r="S4727">
            <v>0</v>
          </cell>
        </row>
        <row r="4728">
          <cell r="B4728">
            <v>615000</v>
          </cell>
          <cell r="C4728" t="str">
            <v>Employers Earning State Tax</v>
          </cell>
          <cell r="D4728" t="str">
            <v>Employers</v>
          </cell>
          <cell r="E4728">
            <v>367</v>
          </cell>
          <cell r="F4728" t="str">
            <v>A</v>
          </cell>
          <cell r="G4728" t="str">
            <v>E</v>
          </cell>
          <cell r="H4728" t="str">
            <v>N</v>
          </cell>
          <cell r="I4728" t="str">
            <v>NI</v>
          </cell>
          <cell r="J4728">
            <v>0</v>
          </cell>
          <cell r="K4728" t="str">
            <v>Compensation</v>
          </cell>
          <cell r="L4728" t="str">
            <v xml:space="preserve"> </v>
          </cell>
          <cell r="M4728" t="str">
            <v xml:space="preserve"> </v>
          </cell>
          <cell r="N4728">
            <v>0</v>
          </cell>
          <cell r="O4728" t="str">
            <v xml:space="preserve"> </v>
          </cell>
          <cell r="P4728">
            <v>0</v>
          </cell>
          <cell r="Q4728">
            <v>0</v>
          </cell>
          <cell r="R4728" t="str">
            <v xml:space="preserve"> </v>
          </cell>
          <cell r="S4728" t="str">
            <v xml:space="preserve"> </v>
          </cell>
        </row>
        <row r="4729">
          <cell r="B4729">
            <v>615005</v>
          </cell>
          <cell r="C4729" t="str">
            <v>FICA</v>
          </cell>
          <cell r="D4729" t="str">
            <v>FICA</v>
          </cell>
          <cell r="E4729">
            <v>367</v>
          </cell>
          <cell r="F4729" t="str">
            <v>A</v>
          </cell>
          <cell r="G4729" t="str">
            <v>E</v>
          </cell>
          <cell r="H4729" t="str">
            <v>N</v>
          </cell>
          <cell r="I4729" t="str">
            <v>NI</v>
          </cell>
          <cell r="J4729">
            <v>0</v>
          </cell>
          <cell r="K4729" t="str">
            <v>Compensation</v>
          </cell>
          <cell r="L4729" t="str">
            <v xml:space="preserve"> </v>
          </cell>
          <cell r="M4729" t="str">
            <v xml:space="preserve"> </v>
          </cell>
          <cell r="N4729">
            <v>0</v>
          </cell>
          <cell r="O4729" t="str">
            <v xml:space="preserve"> </v>
          </cell>
          <cell r="P4729">
            <v>0</v>
          </cell>
          <cell r="Q4729">
            <v>0</v>
          </cell>
          <cell r="R4729" t="str">
            <v xml:space="preserve"> </v>
          </cell>
          <cell r="S4729" t="str">
            <v xml:space="preserve"> </v>
          </cell>
        </row>
        <row r="4730">
          <cell r="B4730">
            <v>615010</v>
          </cell>
          <cell r="C4730" t="str">
            <v>FUTASUTA</v>
          </cell>
          <cell r="D4730" t="str">
            <v>FUTASUTA</v>
          </cell>
          <cell r="E4730">
            <v>367</v>
          </cell>
          <cell r="F4730" t="str">
            <v>A</v>
          </cell>
          <cell r="G4730" t="str">
            <v>E</v>
          </cell>
          <cell r="H4730" t="str">
            <v>N</v>
          </cell>
          <cell r="I4730" t="str">
            <v>NI</v>
          </cell>
          <cell r="J4730">
            <v>0</v>
          </cell>
          <cell r="K4730" t="str">
            <v>Compensation</v>
          </cell>
          <cell r="L4730" t="str">
            <v xml:space="preserve"> </v>
          </cell>
          <cell r="M4730" t="str">
            <v xml:space="preserve"> </v>
          </cell>
          <cell r="N4730">
            <v>0</v>
          </cell>
          <cell r="O4730" t="str">
            <v xml:space="preserve"> </v>
          </cell>
          <cell r="P4730">
            <v>0</v>
          </cell>
          <cell r="Q4730">
            <v>0</v>
          </cell>
          <cell r="R4730" t="str">
            <v xml:space="preserve"> </v>
          </cell>
          <cell r="S4730" t="str">
            <v xml:space="preserve"> </v>
          </cell>
        </row>
        <row r="4731">
          <cell r="B4731">
            <v>615015</v>
          </cell>
          <cell r="C4731" t="str">
            <v>NY Metro State Tax</v>
          </cell>
          <cell r="D4731" t="str">
            <v>NY Metro S</v>
          </cell>
          <cell r="E4731">
            <v>367</v>
          </cell>
          <cell r="F4731" t="str">
            <v>A</v>
          </cell>
          <cell r="G4731" t="str">
            <v>E</v>
          </cell>
          <cell r="H4731" t="str">
            <v>N</v>
          </cell>
          <cell r="I4731" t="str">
            <v>NI</v>
          </cell>
          <cell r="J4731">
            <v>0</v>
          </cell>
          <cell r="K4731" t="str">
            <v>Compensation</v>
          </cell>
          <cell r="L4731" t="str">
            <v xml:space="preserve"> </v>
          </cell>
          <cell r="M4731" t="str">
            <v xml:space="preserve"> </v>
          </cell>
          <cell r="N4731">
            <v>0</v>
          </cell>
          <cell r="O4731" t="str">
            <v xml:space="preserve"> </v>
          </cell>
          <cell r="P4731">
            <v>0</v>
          </cell>
          <cell r="Q4731">
            <v>0</v>
          </cell>
          <cell r="R4731" t="str">
            <v xml:space="preserve"> </v>
          </cell>
          <cell r="S4731" t="str">
            <v xml:space="preserve"> </v>
          </cell>
        </row>
        <row r="4732">
          <cell r="B4732">
            <v>616000</v>
          </cell>
          <cell r="C4732" t="str">
            <v>WorkersCompNotAdmisteredbyAH</v>
          </cell>
          <cell r="D4732" t="str">
            <v>Workers'Co</v>
          </cell>
          <cell r="E4732">
            <v>367</v>
          </cell>
          <cell r="F4732" t="str">
            <v>A</v>
          </cell>
          <cell r="G4732" t="str">
            <v>E</v>
          </cell>
          <cell r="H4732" t="str">
            <v>N</v>
          </cell>
          <cell r="I4732" t="str">
            <v>NI</v>
          </cell>
          <cell r="J4732">
            <v>0</v>
          </cell>
          <cell r="K4732" t="str">
            <v>Compensation</v>
          </cell>
          <cell r="L4732" t="str">
            <v xml:space="preserve"> </v>
          </cell>
          <cell r="M4732" t="str">
            <v xml:space="preserve"> </v>
          </cell>
          <cell r="N4732">
            <v>0</v>
          </cell>
          <cell r="O4732" t="str">
            <v xml:space="preserve"> </v>
          </cell>
          <cell r="P4732">
            <v>0</v>
          </cell>
          <cell r="Q4732">
            <v>0</v>
          </cell>
          <cell r="R4732" t="str">
            <v xml:space="preserve"> </v>
          </cell>
          <cell r="S4732" t="str">
            <v xml:space="preserve"> </v>
          </cell>
        </row>
        <row r="4733">
          <cell r="B4733">
            <v>616250</v>
          </cell>
          <cell r="C4733" t="str">
            <v>Excess Ins Workers Comp AH</v>
          </cell>
          <cell r="D4733" t="str">
            <v>Excess Ins</v>
          </cell>
          <cell r="E4733">
            <v>367</v>
          </cell>
          <cell r="F4733" t="str">
            <v>A</v>
          </cell>
          <cell r="G4733" t="str">
            <v>E</v>
          </cell>
          <cell r="H4733" t="str">
            <v>N</v>
          </cell>
          <cell r="I4733" t="str">
            <v>NI</v>
          </cell>
          <cell r="J4733">
            <v>0</v>
          </cell>
          <cell r="K4733" t="str">
            <v>Compensation</v>
          </cell>
          <cell r="L4733" t="str">
            <v xml:space="preserve"> </v>
          </cell>
          <cell r="M4733" t="str">
            <v xml:space="preserve"> </v>
          </cell>
          <cell r="N4733">
            <v>0</v>
          </cell>
          <cell r="O4733" t="str">
            <v xml:space="preserve"> </v>
          </cell>
          <cell r="P4733">
            <v>0</v>
          </cell>
          <cell r="Q4733">
            <v>0</v>
          </cell>
          <cell r="R4733" t="str">
            <v xml:space="preserve"> </v>
          </cell>
          <cell r="S4733" t="str">
            <v xml:space="preserve"> </v>
          </cell>
        </row>
        <row r="4734">
          <cell r="B4734">
            <v>616255</v>
          </cell>
          <cell r="C4734" t="str">
            <v>Ins Premiums Workers Comp AH</v>
          </cell>
          <cell r="D4734" t="str">
            <v>Ins Premiu</v>
          </cell>
          <cell r="E4734">
            <v>367</v>
          </cell>
          <cell r="F4734" t="str">
            <v>A</v>
          </cell>
          <cell r="G4734" t="str">
            <v>E</v>
          </cell>
          <cell r="H4734" t="str">
            <v>N</v>
          </cell>
          <cell r="I4734" t="str">
            <v>NI</v>
          </cell>
          <cell r="J4734">
            <v>0</v>
          </cell>
          <cell r="K4734" t="str">
            <v>Compensation</v>
          </cell>
          <cell r="L4734" t="str">
            <v xml:space="preserve"> </v>
          </cell>
          <cell r="M4734" t="str">
            <v xml:space="preserve"> </v>
          </cell>
          <cell r="N4734">
            <v>0</v>
          </cell>
          <cell r="O4734" t="str">
            <v xml:space="preserve"> </v>
          </cell>
          <cell r="P4734">
            <v>0</v>
          </cell>
          <cell r="Q4734">
            <v>0</v>
          </cell>
          <cell r="R4734" t="str">
            <v xml:space="preserve"> </v>
          </cell>
          <cell r="S4734" t="str">
            <v xml:space="preserve"> </v>
          </cell>
        </row>
        <row r="4735">
          <cell r="B4735">
            <v>616256</v>
          </cell>
          <cell r="C4735" t="str">
            <v>WorkersCompDeductAdmibyAH</v>
          </cell>
          <cell r="D4735" t="str">
            <v>WorkersCom</v>
          </cell>
          <cell r="E4735">
            <v>367</v>
          </cell>
          <cell r="F4735" t="str">
            <v>A</v>
          </cell>
          <cell r="G4735" t="str">
            <v>E</v>
          </cell>
          <cell r="H4735" t="str">
            <v>N</v>
          </cell>
          <cell r="I4735" t="str">
            <v>NI</v>
          </cell>
          <cell r="J4735">
            <v>0</v>
          </cell>
          <cell r="K4735" t="str">
            <v>Compensation</v>
          </cell>
          <cell r="L4735" t="str">
            <v xml:space="preserve"> </v>
          </cell>
          <cell r="M4735" t="str">
            <v xml:space="preserve"> </v>
          </cell>
          <cell r="N4735">
            <v>0</v>
          </cell>
          <cell r="O4735" t="str">
            <v xml:space="preserve"> </v>
          </cell>
          <cell r="P4735">
            <v>0</v>
          </cell>
          <cell r="Q4735">
            <v>0</v>
          </cell>
          <cell r="R4735" t="str">
            <v xml:space="preserve"> </v>
          </cell>
          <cell r="S4735" t="str">
            <v xml:space="preserve"> </v>
          </cell>
        </row>
        <row r="4736">
          <cell r="B4736">
            <v>616260</v>
          </cell>
          <cell r="C4736" t="str">
            <v>InsurPremiumsRetrspcAdjWorkers</v>
          </cell>
          <cell r="D4736" t="str">
            <v>InsurPremi</v>
          </cell>
          <cell r="E4736">
            <v>367</v>
          </cell>
          <cell r="F4736" t="str">
            <v>A</v>
          </cell>
          <cell r="G4736" t="str">
            <v>E</v>
          </cell>
          <cell r="H4736" t="str">
            <v>N</v>
          </cell>
          <cell r="I4736" t="str">
            <v>NI</v>
          </cell>
          <cell r="J4736">
            <v>0</v>
          </cell>
          <cell r="K4736" t="str">
            <v>Compensation</v>
          </cell>
          <cell r="L4736" t="str">
            <v xml:space="preserve"> </v>
          </cell>
          <cell r="M4736" t="str">
            <v xml:space="preserve"> </v>
          </cell>
          <cell r="N4736">
            <v>0</v>
          </cell>
          <cell r="O4736" t="str">
            <v xml:space="preserve"> </v>
          </cell>
          <cell r="P4736">
            <v>0</v>
          </cell>
          <cell r="Q4736">
            <v>0</v>
          </cell>
          <cell r="R4736" t="str">
            <v xml:space="preserve"> </v>
          </cell>
          <cell r="S4736" t="str">
            <v xml:space="preserve"> </v>
          </cell>
        </row>
        <row r="4737">
          <cell r="B4737">
            <v>616265</v>
          </cell>
          <cell r="C4737" t="str">
            <v>LettersofCreditWorkersCompAH</v>
          </cell>
          <cell r="D4737" t="str">
            <v>LettersofC</v>
          </cell>
          <cell r="E4737">
            <v>367</v>
          </cell>
          <cell r="F4737" t="str">
            <v>A</v>
          </cell>
          <cell r="G4737" t="str">
            <v>E</v>
          </cell>
          <cell r="H4737" t="str">
            <v>N</v>
          </cell>
          <cell r="I4737" t="str">
            <v>NI</v>
          </cell>
          <cell r="J4737">
            <v>0</v>
          </cell>
          <cell r="K4737" t="str">
            <v>Compensation</v>
          </cell>
          <cell r="L4737" t="str">
            <v xml:space="preserve"> </v>
          </cell>
          <cell r="M4737" t="str">
            <v xml:space="preserve"> </v>
          </cell>
          <cell r="N4737">
            <v>0</v>
          </cell>
          <cell r="O4737" t="str">
            <v xml:space="preserve"> </v>
          </cell>
          <cell r="P4737">
            <v>0</v>
          </cell>
          <cell r="Q4737">
            <v>0</v>
          </cell>
          <cell r="R4737" t="str">
            <v xml:space="preserve"> </v>
          </cell>
          <cell r="S4737" t="str">
            <v xml:space="preserve"> </v>
          </cell>
        </row>
        <row r="4738">
          <cell r="B4738">
            <v>616270</v>
          </cell>
          <cell r="C4738" t="str">
            <v>PriorYearAuditsWorkersCompAH</v>
          </cell>
          <cell r="D4738" t="str">
            <v>PriorYearA</v>
          </cell>
          <cell r="E4738">
            <v>367</v>
          </cell>
          <cell r="F4738" t="str">
            <v>A</v>
          </cell>
          <cell r="G4738" t="str">
            <v>E</v>
          </cell>
          <cell r="H4738" t="str">
            <v>N</v>
          </cell>
          <cell r="I4738" t="str">
            <v>NI</v>
          </cell>
          <cell r="J4738">
            <v>0</v>
          </cell>
          <cell r="K4738" t="str">
            <v>Compensation</v>
          </cell>
          <cell r="L4738" t="str">
            <v xml:space="preserve"> </v>
          </cell>
          <cell r="M4738" t="str">
            <v xml:space="preserve"> </v>
          </cell>
          <cell r="N4738">
            <v>0</v>
          </cell>
          <cell r="O4738" t="str">
            <v xml:space="preserve"> </v>
          </cell>
          <cell r="P4738">
            <v>0</v>
          </cell>
          <cell r="Q4738">
            <v>0</v>
          </cell>
          <cell r="R4738" t="str">
            <v xml:space="preserve"> </v>
          </cell>
          <cell r="S4738" t="str">
            <v xml:space="preserve"> </v>
          </cell>
        </row>
        <row r="4739">
          <cell r="B4739">
            <v>616275</v>
          </cell>
          <cell r="C4739" t="str">
            <v>Surety Bonds Workers Comp AH</v>
          </cell>
          <cell r="D4739" t="str">
            <v>Surety Bon</v>
          </cell>
          <cell r="E4739">
            <v>367</v>
          </cell>
          <cell r="F4739" t="str">
            <v>A</v>
          </cell>
          <cell r="G4739" t="str">
            <v>E</v>
          </cell>
          <cell r="H4739" t="str">
            <v>N</v>
          </cell>
          <cell r="I4739" t="str">
            <v>NI</v>
          </cell>
          <cell r="J4739">
            <v>0</v>
          </cell>
          <cell r="K4739" t="str">
            <v>Compensation</v>
          </cell>
          <cell r="L4739" t="str">
            <v xml:space="preserve"> </v>
          </cell>
          <cell r="M4739" t="str">
            <v xml:space="preserve"> </v>
          </cell>
          <cell r="N4739">
            <v>0</v>
          </cell>
          <cell r="O4739" t="str">
            <v xml:space="preserve"> </v>
          </cell>
          <cell r="P4739">
            <v>0</v>
          </cell>
          <cell r="Q4739">
            <v>0</v>
          </cell>
          <cell r="R4739" t="str">
            <v xml:space="preserve"> </v>
          </cell>
          <cell r="S4739" t="str">
            <v xml:space="preserve"> </v>
          </cell>
        </row>
        <row r="4740">
          <cell r="B4740">
            <v>616280</v>
          </cell>
          <cell r="C4740" t="str">
            <v>VoluntaryProtectionProgramVPP</v>
          </cell>
          <cell r="D4740" t="str">
            <v>VoluntaryP</v>
          </cell>
          <cell r="E4740">
            <v>367</v>
          </cell>
          <cell r="F4740" t="str">
            <v>I</v>
          </cell>
          <cell r="G4740" t="str">
            <v>E</v>
          </cell>
          <cell r="H4740" t="str">
            <v>N</v>
          </cell>
          <cell r="I4740" t="str">
            <v>NI</v>
          </cell>
          <cell r="J4740">
            <v>0</v>
          </cell>
          <cell r="K4740" t="str">
            <v>Invalid Account</v>
          </cell>
          <cell r="L4740" t="str">
            <v xml:space="preserve"> </v>
          </cell>
          <cell r="M4740" t="str">
            <v xml:space="preserve"> </v>
          </cell>
          <cell r="N4740">
            <v>0</v>
          </cell>
          <cell r="O4740" t="str">
            <v xml:space="preserve"> </v>
          </cell>
          <cell r="P4740">
            <v>0</v>
          </cell>
          <cell r="Q4740">
            <v>0</v>
          </cell>
          <cell r="R4740" t="str">
            <v xml:space="preserve"> </v>
          </cell>
          <cell r="S4740" t="str">
            <v xml:space="preserve"> </v>
          </cell>
        </row>
        <row r="4741">
          <cell r="B4741">
            <v>616300</v>
          </cell>
          <cell r="C4741" t="str">
            <v>Workers Compensation IC Co</v>
          </cell>
          <cell r="D4741" t="str">
            <v>WrkCmpICCo</v>
          </cell>
          <cell r="E4741">
            <v>367</v>
          </cell>
          <cell r="F4741" t="str">
            <v>A</v>
          </cell>
          <cell r="G4741" t="str">
            <v>E</v>
          </cell>
          <cell r="H4741" t="str">
            <v>N</v>
          </cell>
          <cell r="I4741" t="str">
            <v>NI</v>
          </cell>
          <cell r="J4741">
            <v>0</v>
          </cell>
          <cell r="K4741" t="str">
            <v>Compensation</v>
          </cell>
          <cell r="L4741">
            <v>0</v>
          </cell>
          <cell r="M4741">
            <v>0</v>
          </cell>
          <cell r="N4741">
            <v>0</v>
          </cell>
          <cell r="O4741">
            <v>0</v>
          </cell>
          <cell r="P4741">
            <v>0</v>
          </cell>
          <cell r="Q4741">
            <v>0</v>
          </cell>
          <cell r="R4741">
            <v>0</v>
          </cell>
          <cell r="S4741">
            <v>0</v>
          </cell>
        </row>
        <row r="4742">
          <cell r="B4742">
            <v>617500</v>
          </cell>
          <cell r="C4742" t="str">
            <v>Medical Insurance</v>
          </cell>
          <cell r="D4742" t="str">
            <v>Medical In</v>
          </cell>
          <cell r="E4742">
            <v>367</v>
          </cell>
          <cell r="F4742" t="str">
            <v>A</v>
          </cell>
          <cell r="G4742" t="str">
            <v>E</v>
          </cell>
          <cell r="H4742" t="str">
            <v>N</v>
          </cell>
          <cell r="I4742" t="str">
            <v>NI</v>
          </cell>
          <cell r="J4742">
            <v>0</v>
          </cell>
          <cell r="K4742" t="str">
            <v>Compensation</v>
          </cell>
          <cell r="L4742" t="str">
            <v xml:space="preserve"> </v>
          </cell>
          <cell r="M4742" t="str">
            <v xml:space="preserve"> </v>
          </cell>
          <cell r="N4742">
            <v>0</v>
          </cell>
          <cell r="O4742" t="str">
            <v xml:space="preserve"> </v>
          </cell>
          <cell r="P4742">
            <v>0</v>
          </cell>
          <cell r="Q4742">
            <v>0</v>
          </cell>
          <cell r="R4742" t="str">
            <v xml:space="preserve"> </v>
          </cell>
          <cell r="S4742" t="str">
            <v xml:space="preserve"> </v>
          </cell>
        </row>
        <row r="4743">
          <cell r="B4743">
            <v>617501</v>
          </cell>
          <cell r="C4743" t="str">
            <v>Medical Insurance Emp WH</v>
          </cell>
          <cell r="D4743" t="str">
            <v>Medical In</v>
          </cell>
          <cell r="E4743">
            <v>367</v>
          </cell>
          <cell r="F4743" t="str">
            <v>A</v>
          </cell>
          <cell r="G4743" t="str">
            <v>E</v>
          </cell>
          <cell r="H4743" t="str">
            <v>N</v>
          </cell>
          <cell r="I4743" t="str">
            <v>NI</v>
          </cell>
          <cell r="J4743">
            <v>0</v>
          </cell>
          <cell r="K4743" t="str">
            <v>Compensation</v>
          </cell>
          <cell r="L4743" t="str">
            <v xml:space="preserve"> </v>
          </cell>
          <cell r="M4743" t="str">
            <v xml:space="preserve"> </v>
          </cell>
          <cell r="N4743">
            <v>0</v>
          </cell>
          <cell r="O4743" t="str">
            <v xml:space="preserve"> </v>
          </cell>
          <cell r="P4743">
            <v>0</v>
          </cell>
          <cell r="Q4743">
            <v>0</v>
          </cell>
          <cell r="R4743" t="str">
            <v xml:space="preserve"> </v>
          </cell>
          <cell r="S4743" t="str">
            <v xml:space="preserve"> </v>
          </cell>
        </row>
        <row r="4744">
          <cell r="B4744">
            <v>617505</v>
          </cell>
          <cell r="C4744" t="str">
            <v>Group Life insurance</v>
          </cell>
          <cell r="D4744" t="str">
            <v>Group Life</v>
          </cell>
          <cell r="E4744">
            <v>367</v>
          </cell>
          <cell r="F4744" t="str">
            <v>A</v>
          </cell>
          <cell r="G4744" t="str">
            <v>E</v>
          </cell>
          <cell r="H4744" t="str">
            <v>N</v>
          </cell>
          <cell r="I4744" t="str">
            <v>NI</v>
          </cell>
          <cell r="J4744">
            <v>0</v>
          </cell>
          <cell r="K4744" t="str">
            <v>Compensation</v>
          </cell>
          <cell r="L4744" t="str">
            <v xml:space="preserve"> </v>
          </cell>
          <cell r="M4744" t="str">
            <v xml:space="preserve"> </v>
          </cell>
          <cell r="N4744">
            <v>0</v>
          </cell>
          <cell r="O4744" t="str">
            <v xml:space="preserve"> </v>
          </cell>
          <cell r="P4744">
            <v>0</v>
          </cell>
          <cell r="Q4744">
            <v>0</v>
          </cell>
          <cell r="R4744" t="str">
            <v xml:space="preserve"> </v>
          </cell>
          <cell r="S4744" t="str">
            <v xml:space="preserve"> </v>
          </cell>
        </row>
        <row r="4745">
          <cell r="B4745">
            <v>617506</v>
          </cell>
          <cell r="C4745" t="str">
            <v>Group Life Insurance Emp WH</v>
          </cell>
          <cell r="D4745" t="str">
            <v>Group Life</v>
          </cell>
          <cell r="E4745">
            <v>367</v>
          </cell>
          <cell r="F4745" t="str">
            <v>A</v>
          </cell>
          <cell r="G4745" t="str">
            <v>E</v>
          </cell>
          <cell r="H4745" t="str">
            <v>N</v>
          </cell>
          <cell r="I4745" t="str">
            <v>NI</v>
          </cell>
          <cell r="J4745">
            <v>0</v>
          </cell>
          <cell r="K4745" t="str">
            <v>Compensation</v>
          </cell>
          <cell r="L4745" t="str">
            <v xml:space="preserve"> </v>
          </cell>
          <cell r="M4745" t="str">
            <v xml:space="preserve"> </v>
          </cell>
          <cell r="N4745">
            <v>0</v>
          </cell>
          <cell r="O4745" t="str">
            <v xml:space="preserve"> </v>
          </cell>
          <cell r="P4745">
            <v>0</v>
          </cell>
          <cell r="Q4745">
            <v>0</v>
          </cell>
          <cell r="R4745" t="str">
            <v xml:space="preserve"> </v>
          </cell>
          <cell r="S4745" t="str">
            <v xml:space="preserve"> </v>
          </cell>
        </row>
        <row r="4746">
          <cell r="B4746">
            <v>617510</v>
          </cell>
          <cell r="C4746" t="str">
            <v>Dental Insurance</v>
          </cell>
          <cell r="D4746" t="str">
            <v>Dental Ins</v>
          </cell>
          <cell r="E4746">
            <v>367</v>
          </cell>
          <cell r="F4746" t="str">
            <v>A</v>
          </cell>
          <cell r="G4746" t="str">
            <v>E</v>
          </cell>
          <cell r="H4746" t="str">
            <v>N</v>
          </cell>
          <cell r="I4746" t="str">
            <v>NI</v>
          </cell>
          <cell r="J4746">
            <v>0</v>
          </cell>
          <cell r="K4746" t="str">
            <v>Compensation</v>
          </cell>
          <cell r="L4746" t="str">
            <v xml:space="preserve"> </v>
          </cell>
          <cell r="M4746" t="str">
            <v xml:space="preserve"> </v>
          </cell>
          <cell r="N4746">
            <v>0</v>
          </cell>
          <cell r="O4746" t="str">
            <v xml:space="preserve"> </v>
          </cell>
          <cell r="P4746">
            <v>0</v>
          </cell>
          <cell r="Q4746">
            <v>0</v>
          </cell>
          <cell r="R4746" t="str">
            <v xml:space="preserve"> </v>
          </cell>
          <cell r="S4746" t="str">
            <v xml:space="preserve"> </v>
          </cell>
        </row>
        <row r="4747">
          <cell r="B4747">
            <v>617511</v>
          </cell>
          <cell r="C4747" t="str">
            <v>Dental Insurance Emp WH</v>
          </cell>
          <cell r="D4747" t="str">
            <v>Dental Ins</v>
          </cell>
          <cell r="E4747">
            <v>367</v>
          </cell>
          <cell r="F4747" t="str">
            <v>A</v>
          </cell>
          <cell r="G4747" t="str">
            <v>E</v>
          </cell>
          <cell r="H4747" t="str">
            <v>N</v>
          </cell>
          <cell r="I4747" t="str">
            <v>NI</v>
          </cell>
          <cell r="J4747">
            <v>0</v>
          </cell>
          <cell r="K4747" t="str">
            <v>Compensation</v>
          </cell>
          <cell r="L4747" t="str">
            <v xml:space="preserve"> </v>
          </cell>
          <cell r="M4747" t="str">
            <v xml:space="preserve"> </v>
          </cell>
          <cell r="N4747">
            <v>0</v>
          </cell>
          <cell r="O4747" t="str">
            <v xml:space="preserve"> </v>
          </cell>
          <cell r="P4747">
            <v>0</v>
          </cell>
          <cell r="Q4747">
            <v>0</v>
          </cell>
          <cell r="R4747" t="str">
            <v xml:space="preserve"> </v>
          </cell>
          <cell r="S4747" t="str">
            <v xml:space="preserve"> </v>
          </cell>
        </row>
        <row r="4748">
          <cell r="B4748">
            <v>617515</v>
          </cell>
          <cell r="C4748" t="str">
            <v>Vision Insurance</v>
          </cell>
          <cell r="D4748" t="str">
            <v>Vision Ins</v>
          </cell>
          <cell r="E4748">
            <v>367</v>
          </cell>
          <cell r="F4748" t="str">
            <v>A</v>
          </cell>
          <cell r="G4748" t="str">
            <v>E</v>
          </cell>
          <cell r="H4748" t="str">
            <v>N</v>
          </cell>
          <cell r="I4748" t="str">
            <v>NI</v>
          </cell>
          <cell r="J4748">
            <v>0</v>
          </cell>
          <cell r="K4748" t="str">
            <v>Compensation</v>
          </cell>
          <cell r="L4748" t="str">
            <v xml:space="preserve"> </v>
          </cell>
          <cell r="M4748" t="str">
            <v xml:space="preserve"> </v>
          </cell>
          <cell r="N4748">
            <v>0</v>
          </cell>
          <cell r="O4748" t="str">
            <v xml:space="preserve"> </v>
          </cell>
          <cell r="P4748">
            <v>0</v>
          </cell>
          <cell r="Q4748">
            <v>0</v>
          </cell>
          <cell r="R4748" t="str">
            <v xml:space="preserve"> </v>
          </cell>
          <cell r="S4748" t="str">
            <v xml:space="preserve"> </v>
          </cell>
        </row>
        <row r="4749">
          <cell r="B4749">
            <v>617516</v>
          </cell>
          <cell r="C4749" t="str">
            <v>Vision Insurance Emp WH</v>
          </cell>
          <cell r="D4749" t="str">
            <v>Vision Ins</v>
          </cell>
          <cell r="E4749">
            <v>367</v>
          </cell>
          <cell r="F4749" t="str">
            <v>A</v>
          </cell>
          <cell r="G4749" t="str">
            <v>E</v>
          </cell>
          <cell r="H4749" t="str">
            <v>N</v>
          </cell>
          <cell r="I4749" t="str">
            <v>NI</v>
          </cell>
          <cell r="J4749">
            <v>0</v>
          </cell>
          <cell r="K4749" t="str">
            <v>Compensation</v>
          </cell>
          <cell r="L4749" t="str">
            <v xml:space="preserve"> </v>
          </cell>
          <cell r="M4749" t="str">
            <v xml:space="preserve"> </v>
          </cell>
          <cell r="N4749">
            <v>0</v>
          </cell>
          <cell r="O4749" t="str">
            <v xml:space="preserve"> </v>
          </cell>
          <cell r="P4749">
            <v>0</v>
          </cell>
          <cell r="Q4749">
            <v>0</v>
          </cell>
          <cell r="R4749" t="str">
            <v xml:space="preserve"> </v>
          </cell>
          <cell r="S4749" t="str">
            <v xml:space="preserve"> </v>
          </cell>
        </row>
        <row r="4750">
          <cell r="B4750">
            <v>617520</v>
          </cell>
          <cell r="C4750" t="str">
            <v>Disability Insurance</v>
          </cell>
          <cell r="D4750" t="str">
            <v>Disability</v>
          </cell>
          <cell r="E4750">
            <v>367</v>
          </cell>
          <cell r="F4750" t="str">
            <v>A</v>
          </cell>
          <cell r="G4750" t="str">
            <v>E</v>
          </cell>
          <cell r="H4750" t="str">
            <v>N</v>
          </cell>
          <cell r="I4750" t="str">
            <v>NI</v>
          </cell>
          <cell r="J4750">
            <v>0</v>
          </cell>
          <cell r="K4750" t="str">
            <v>Compensation</v>
          </cell>
          <cell r="L4750" t="str">
            <v xml:space="preserve"> </v>
          </cell>
          <cell r="M4750" t="str">
            <v xml:space="preserve"> </v>
          </cell>
          <cell r="N4750">
            <v>0</v>
          </cell>
          <cell r="O4750" t="str">
            <v xml:space="preserve"> </v>
          </cell>
          <cell r="P4750">
            <v>0</v>
          </cell>
          <cell r="Q4750">
            <v>0</v>
          </cell>
          <cell r="R4750" t="str">
            <v xml:space="preserve"> </v>
          </cell>
          <cell r="S4750" t="str">
            <v xml:space="preserve"> </v>
          </cell>
        </row>
        <row r="4751">
          <cell r="B4751">
            <v>617521</v>
          </cell>
          <cell r="C4751" t="str">
            <v>Disability Insurance Emp WH</v>
          </cell>
          <cell r="D4751" t="str">
            <v>Disability</v>
          </cell>
          <cell r="E4751">
            <v>367</v>
          </cell>
          <cell r="F4751" t="str">
            <v>A</v>
          </cell>
          <cell r="G4751" t="str">
            <v>E</v>
          </cell>
          <cell r="H4751" t="str">
            <v>N</v>
          </cell>
          <cell r="I4751" t="str">
            <v>NI</v>
          </cell>
          <cell r="J4751">
            <v>0</v>
          </cell>
          <cell r="K4751" t="str">
            <v>Compensation</v>
          </cell>
          <cell r="L4751" t="str">
            <v xml:space="preserve"> </v>
          </cell>
          <cell r="M4751" t="str">
            <v xml:space="preserve"> </v>
          </cell>
          <cell r="N4751">
            <v>0</v>
          </cell>
          <cell r="O4751" t="str">
            <v xml:space="preserve"> </v>
          </cell>
          <cell r="P4751">
            <v>0</v>
          </cell>
          <cell r="Q4751">
            <v>0</v>
          </cell>
          <cell r="R4751" t="str">
            <v xml:space="preserve"> </v>
          </cell>
          <cell r="S4751" t="str">
            <v xml:space="preserve"> </v>
          </cell>
        </row>
        <row r="4752">
          <cell r="B4752">
            <v>617525</v>
          </cell>
          <cell r="C4752" t="str">
            <v>Long Term Care Insurance</v>
          </cell>
          <cell r="D4752" t="str">
            <v>Long Term</v>
          </cell>
          <cell r="E4752">
            <v>367</v>
          </cell>
          <cell r="F4752" t="str">
            <v>A</v>
          </cell>
          <cell r="G4752" t="str">
            <v>E</v>
          </cell>
          <cell r="H4752" t="str">
            <v>N</v>
          </cell>
          <cell r="I4752" t="str">
            <v>NI</v>
          </cell>
          <cell r="J4752">
            <v>0</v>
          </cell>
          <cell r="K4752" t="str">
            <v>Compensation</v>
          </cell>
          <cell r="L4752" t="str">
            <v xml:space="preserve"> </v>
          </cell>
          <cell r="M4752" t="str">
            <v xml:space="preserve"> </v>
          </cell>
          <cell r="N4752">
            <v>0</v>
          </cell>
          <cell r="O4752" t="str">
            <v xml:space="preserve"> </v>
          </cell>
          <cell r="P4752">
            <v>0</v>
          </cell>
          <cell r="Q4752">
            <v>0</v>
          </cell>
          <cell r="R4752" t="str">
            <v xml:space="preserve"> </v>
          </cell>
          <cell r="S4752" t="str">
            <v xml:space="preserve"> </v>
          </cell>
        </row>
        <row r="4753">
          <cell r="B4753">
            <v>617526</v>
          </cell>
          <cell r="C4753" t="str">
            <v>Long Term Care Ins Emp WH</v>
          </cell>
          <cell r="D4753" t="str">
            <v>Long Term</v>
          </cell>
          <cell r="E4753">
            <v>367</v>
          </cell>
          <cell r="F4753" t="str">
            <v>A</v>
          </cell>
          <cell r="G4753" t="str">
            <v>E</v>
          </cell>
          <cell r="H4753" t="str">
            <v>N</v>
          </cell>
          <cell r="I4753" t="str">
            <v>NI</v>
          </cell>
          <cell r="J4753">
            <v>0</v>
          </cell>
          <cell r="K4753" t="str">
            <v>Compensation</v>
          </cell>
          <cell r="L4753" t="str">
            <v xml:space="preserve"> </v>
          </cell>
          <cell r="M4753" t="str">
            <v xml:space="preserve"> </v>
          </cell>
          <cell r="N4753">
            <v>0</v>
          </cell>
          <cell r="O4753" t="str">
            <v xml:space="preserve"> </v>
          </cell>
          <cell r="P4753">
            <v>0</v>
          </cell>
          <cell r="Q4753">
            <v>0</v>
          </cell>
          <cell r="R4753" t="str">
            <v xml:space="preserve"> </v>
          </cell>
          <cell r="S4753" t="str">
            <v xml:space="preserve"> </v>
          </cell>
        </row>
        <row r="4754">
          <cell r="B4754">
            <v>617530</v>
          </cell>
          <cell r="C4754" t="str">
            <v>Prescription</v>
          </cell>
          <cell r="D4754" t="str">
            <v>Prescripti</v>
          </cell>
          <cell r="E4754">
            <v>367</v>
          </cell>
          <cell r="F4754" t="str">
            <v>A</v>
          </cell>
          <cell r="G4754" t="str">
            <v>E</v>
          </cell>
          <cell r="H4754" t="str">
            <v>N</v>
          </cell>
          <cell r="I4754" t="str">
            <v>NI</v>
          </cell>
          <cell r="J4754">
            <v>0</v>
          </cell>
          <cell r="K4754" t="str">
            <v>Compensation</v>
          </cell>
          <cell r="L4754" t="str">
            <v xml:space="preserve"> </v>
          </cell>
          <cell r="M4754" t="str">
            <v xml:space="preserve"> </v>
          </cell>
          <cell r="N4754">
            <v>0</v>
          </cell>
          <cell r="O4754" t="str">
            <v xml:space="preserve"> </v>
          </cell>
          <cell r="P4754">
            <v>0</v>
          </cell>
          <cell r="Q4754">
            <v>0</v>
          </cell>
          <cell r="R4754" t="str">
            <v xml:space="preserve"> </v>
          </cell>
          <cell r="S4754" t="str">
            <v xml:space="preserve"> </v>
          </cell>
        </row>
        <row r="4755">
          <cell r="B4755">
            <v>617531</v>
          </cell>
          <cell r="C4755" t="str">
            <v>Prescription Insurance Emp WH</v>
          </cell>
          <cell r="D4755" t="str">
            <v>Prescripti</v>
          </cell>
          <cell r="E4755">
            <v>367</v>
          </cell>
          <cell r="F4755" t="str">
            <v>A</v>
          </cell>
          <cell r="G4755" t="str">
            <v>E</v>
          </cell>
          <cell r="H4755" t="str">
            <v>N</v>
          </cell>
          <cell r="I4755" t="str">
            <v>NI</v>
          </cell>
          <cell r="J4755">
            <v>0</v>
          </cell>
          <cell r="K4755" t="str">
            <v>Compensation</v>
          </cell>
          <cell r="L4755" t="str">
            <v xml:space="preserve"> </v>
          </cell>
          <cell r="M4755" t="str">
            <v xml:space="preserve"> </v>
          </cell>
          <cell r="N4755">
            <v>0</v>
          </cell>
          <cell r="O4755" t="str">
            <v xml:space="preserve"> </v>
          </cell>
          <cell r="P4755">
            <v>0</v>
          </cell>
          <cell r="Q4755">
            <v>0</v>
          </cell>
          <cell r="R4755" t="str">
            <v xml:space="preserve"> </v>
          </cell>
          <cell r="S4755" t="str">
            <v xml:space="preserve"> </v>
          </cell>
        </row>
        <row r="4756">
          <cell r="B4756">
            <v>617535</v>
          </cell>
          <cell r="C4756" t="str">
            <v>Cobra Payments</v>
          </cell>
          <cell r="D4756" t="str">
            <v>Cobra Paym</v>
          </cell>
          <cell r="E4756">
            <v>367</v>
          </cell>
          <cell r="F4756" t="str">
            <v>A</v>
          </cell>
          <cell r="G4756" t="str">
            <v>E</v>
          </cell>
          <cell r="H4756" t="str">
            <v>N</v>
          </cell>
          <cell r="I4756" t="str">
            <v>NI</v>
          </cell>
          <cell r="J4756">
            <v>0</v>
          </cell>
          <cell r="K4756" t="str">
            <v>Compensation</v>
          </cell>
          <cell r="L4756" t="str">
            <v xml:space="preserve"> </v>
          </cell>
          <cell r="M4756" t="str">
            <v xml:space="preserve"> </v>
          </cell>
          <cell r="N4756">
            <v>0</v>
          </cell>
          <cell r="O4756" t="str">
            <v xml:space="preserve"> </v>
          </cell>
          <cell r="P4756">
            <v>0</v>
          </cell>
          <cell r="Q4756">
            <v>0</v>
          </cell>
          <cell r="R4756" t="str">
            <v xml:space="preserve"> </v>
          </cell>
          <cell r="S4756" t="str">
            <v xml:space="preserve"> </v>
          </cell>
        </row>
        <row r="4757">
          <cell r="B4757">
            <v>617540</v>
          </cell>
          <cell r="C4757" t="str">
            <v>Health Insurance Admin Fees</v>
          </cell>
          <cell r="D4757" t="str">
            <v>Health Ins</v>
          </cell>
          <cell r="E4757">
            <v>367</v>
          </cell>
          <cell r="F4757" t="str">
            <v>A</v>
          </cell>
          <cell r="G4757" t="str">
            <v>E</v>
          </cell>
          <cell r="H4757" t="str">
            <v>N</v>
          </cell>
          <cell r="I4757" t="str">
            <v>NI</v>
          </cell>
          <cell r="J4757">
            <v>0</v>
          </cell>
          <cell r="K4757" t="str">
            <v>Compensation</v>
          </cell>
          <cell r="L4757" t="str">
            <v xml:space="preserve"> </v>
          </cell>
          <cell r="M4757" t="str">
            <v xml:space="preserve"> </v>
          </cell>
          <cell r="N4757">
            <v>0</v>
          </cell>
          <cell r="O4757" t="str">
            <v xml:space="preserve"> </v>
          </cell>
          <cell r="P4757">
            <v>0</v>
          </cell>
          <cell r="Q4757">
            <v>0</v>
          </cell>
          <cell r="R4757" t="str">
            <v xml:space="preserve"> </v>
          </cell>
          <cell r="S4757" t="str">
            <v xml:space="preserve"> </v>
          </cell>
        </row>
        <row r="4758">
          <cell r="B4758">
            <v>617545</v>
          </cell>
          <cell r="C4758" t="str">
            <v>Other Health Ins Benefits</v>
          </cell>
          <cell r="D4758" t="str">
            <v>Other Heal</v>
          </cell>
          <cell r="E4758">
            <v>367</v>
          </cell>
          <cell r="F4758" t="str">
            <v>A</v>
          </cell>
          <cell r="G4758" t="str">
            <v>E</v>
          </cell>
          <cell r="H4758" t="str">
            <v>N</v>
          </cell>
          <cell r="I4758" t="str">
            <v>NI</v>
          </cell>
          <cell r="J4758">
            <v>0</v>
          </cell>
          <cell r="K4758" t="str">
            <v>Compensation</v>
          </cell>
          <cell r="L4758" t="str">
            <v xml:space="preserve"> </v>
          </cell>
          <cell r="M4758" t="str">
            <v xml:space="preserve"> </v>
          </cell>
          <cell r="N4758">
            <v>0</v>
          </cell>
          <cell r="O4758" t="str">
            <v xml:space="preserve"> </v>
          </cell>
          <cell r="P4758">
            <v>0</v>
          </cell>
          <cell r="Q4758">
            <v>0</v>
          </cell>
          <cell r="R4758" t="str">
            <v xml:space="preserve"> </v>
          </cell>
          <cell r="S4758" t="str">
            <v xml:space="preserve"> </v>
          </cell>
        </row>
        <row r="4759">
          <cell r="B4759">
            <v>617546</v>
          </cell>
          <cell r="C4759" t="str">
            <v>StopLossPremiumExpenseAccount</v>
          </cell>
          <cell r="D4759" t="str">
            <v>SLPExpAcct</v>
          </cell>
          <cell r="E4759">
            <v>367</v>
          </cell>
          <cell r="F4759" t="str">
            <v>A</v>
          </cell>
          <cell r="G4759" t="str">
            <v>E</v>
          </cell>
          <cell r="H4759" t="str">
            <v>N</v>
          </cell>
          <cell r="I4759" t="str">
            <v>NI</v>
          </cell>
          <cell r="J4759">
            <v>0</v>
          </cell>
          <cell r="K4759" t="str">
            <v>Compensation</v>
          </cell>
          <cell r="L4759" t="str">
            <v xml:space="preserve"> </v>
          </cell>
          <cell r="M4759" t="str">
            <v xml:space="preserve"> </v>
          </cell>
          <cell r="N4759">
            <v>0</v>
          </cell>
          <cell r="O4759" t="str">
            <v xml:space="preserve"> </v>
          </cell>
          <cell r="P4759">
            <v>0</v>
          </cell>
          <cell r="Q4759">
            <v>0</v>
          </cell>
          <cell r="R4759" t="str">
            <v xml:space="preserve"> </v>
          </cell>
          <cell r="S4759" t="str">
            <v xml:space="preserve"> </v>
          </cell>
        </row>
        <row r="4760">
          <cell r="B4760">
            <v>617547</v>
          </cell>
          <cell r="C4760" t="str">
            <v>StopLossRecoveriesContraExp</v>
          </cell>
          <cell r="D4760" t="str">
            <v>SLRContra</v>
          </cell>
          <cell r="E4760">
            <v>367</v>
          </cell>
          <cell r="F4760" t="str">
            <v>A</v>
          </cell>
          <cell r="G4760" t="str">
            <v>E</v>
          </cell>
          <cell r="H4760" t="str">
            <v>N</v>
          </cell>
          <cell r="I4760" t="str">
            <v>NI</v>
          </cell>
          <cell r="J4760">
            <v>0</v>
          </cell>
          <cell r="K4760" t="str">
            <v>Compensation</v>
          </cell>
          <cell r="L4760" t="str">
            <v xml:space="preserve"> </v>
          </cell>
          <cell r="M4760" t="str">
            <v xml:space="preserve"> </v>
          </cell>
          <cell r="N4760">
            <v>0</v>
          </cell>
          <cell r="O4760" t="str">
            <v xml:space="preserve"> </v>
          </cell>
          <cell r="P4760">
            <v>0</v>
          </cell>
          <cell r="Q4760">
            <v>0</v>
          </cell>
          <cell r="R4760" t="str">
            <v xml:space="preserve"> </v>
          </cell>
          <cell r="S4760" t="str">
            <v xml:space="preserve"> </v>
          </cell>
        </row>
        <row r="4761">
          <cell r="B4761">
            <v>618500</v>
          </cell>
          <cell r="C4761" t="str">
            <v>Deferred Compensation</v>
          </cell>
          <cell r="D4761" t="str">
            <v>Deferred C</v>
          </cell>
          <cell r="E4761">
            <v>367</v>
          </cell>
          <cell r="F4761" t="str">
            <v>A</v>
          </cell>
          <cell r="G4761" t="str">
            <v>E</v>
          </cell>
          <cell r="H4761" t="str">
            <v>N</v>
          </cell>
          <cell r="I4761" t="str">
            <v>NI</v>
          </cell>
          <cell r="J4761">
            <v>0</v>
          </cell>
          <cell r="K4761" t="str">
            <v>Compensation</v>
          </cell>
          <cell r="L4761" t="str">
            <v xml:space="preserve"> </v>
          </cell>
          <cell r="M4761" t="str">
            <v xml:space="preserve"> </v>
          </cell>
          <cell r="N4761">
            <v>0</v>
          </cell>
          <cell r="O4761" t="str">
            <v xml:space="preserve"> </v>
          </cell>
          <cell r="P4761">
            <v>0</v>
          </cell>
          <cell r="Q4761">
            <v>0</v>
          </cell>
          <cell r="R4761" t="str">
            <v xml:space="preserve"> </v>
          </cell>
          <cell r="S4761" t="str">
            <v xml:space="preserve"> </v>
          </cell>
        </row>
        <row r="4762">
          <cell r="B4762">
            <v>618505</v>
          </cell>
          <cell r="C4762" t="str">
            <v>ExecPensionPensionRestSERP</v>
          </cell>
          <cell r="D4762" t="str">
            <v>ExecPensio</v>
          </cell>
          <cell r="E4762">
            <v>367</v>
          </cell>
          <cell r="F4762" t="str">
            <v>A</v>
          </cell>
          <cell r="G4762" t="str">
            <v>E</v>
          </cell>
          <cell r="H4762" t="str">
            <v>N</v>
          </cell>
          <cell r="I4762" t="str">
            <v>NI</v>
          </cell>
          <cell r="J4762">
            <v>0</v>
          </cell>
          <cell r="K4762" t="str">
            <v>Compensation</v>
          </cell>
          <cell r="L4762" t="str">
            <v xml:space="preserve"> </v>
          </cell>
          <cell r="M4762" t="str">
            <v xml:space="preserve"> </v>
          </cell>
          <cell r="N4762">
            <v>0</v>
          </cell>
          <cell r="O4762" t="str">
            <v xml:space="preserve"> </v>
          </cell>
          <cell r="P4762">
            <v>0</v>
          </cell>
          <cell r="Q4762">
            <v>0</v>
          </cell>
          <cell r="R4762" t="str">
            <v xml:space="preserve"> </v>
          </cell>
          <cell r="S4762" t="str">
            <v xml:space="preserve"> </v>
          </cell>
        </row>
        <row r="4763">
          <cell r="B4763">
            <v>618510</v>
          </cell>
          <cell r="C4763" t="str">
            <v>Other Retiree Benefits</v>
          </cell>
          <cell r="D4763" t="str">
            <v>Other Reti</v>
          </cell>
          <cell r="E4763">
            <v>367</v>
          </cell>
          <cell r="F4763" t="str">
            <v>A</v>
          </cell>
          <cell r="G4763" t="str">
            <v>E</v>
          </cell>
          <cell r="H4763" t="str">
            <v>N</v>
          </cell>
          <cell r="I4763" t="str">
            <v>NI</v>
          </cell>
          <cell r="J4763">
            <v>0</v>
          </cell>
          <cell r="K4763" t="str">
            <v>Compensation</v>
          </cell>
          <cell r="L4763" t="str">
            <v xml:space="preserve"> </v>
          </cell>
          <cell r="M4763" t="str">
            <v xml:space="preserve"> </v>
          </cell>
          <cell r="N4763">
            <v>0</v>
          </cell>
          <cell r="O4763" t="str">
            <v xml:space="preserve"> </v>
          </cell>
          <cell r="P4763">
            <v>0</v>
          </cell>
          <cell r="Q4763">
            <v>0</v>
          </cell>
          <cell r="R4763" t="str">
            <v xml:space="preserve"> </v>
          </cell>
          <cell r="S4763" t="str">
            <v xml:space="preserve"> </v>
          </cell>
        </row>
        <row r="4764">
          <cell r="B4764">
            <v>618515</v>
          </cell>
          <cell r="C4764" t="str">
            <v>Pension Plan Admin Fees</v>
          </cell>
          <cell r="D4764" t="str">
            <v>Pension Pl</v>
          </cell>
          <cell r="E4764">
            <v>367</v>
          </cell>
          <cell r="F4764" t="str">
            <v>A</v>
          </cell>
          <cell r="G4764" t="str">
            <v>E</v>
          </cell>
          <cell r="H4764" t="str">
            <v>N</v>
          </cell>
          <cell r="I4764" t="str">
            <v>NI</v>
          </cell>
          <cell r="J4764">
            <v>0</v>
          </cell>
          <cell r="K4764" t="str">
            <v>Compensation</v>
          </cell>
          <cell r="L4764" t="str">
            <v xml:space="preserve"> </v>
          </cell>
          <cell r="M4764" t="str">
            <v xml:space="preserve"> </v>
          </cell>
          <cell r="N4764">
            <v>0</v>
          </cell>
          <cell r="O4764" t="str">
            <v xml:space="preserve"> </v>
          </cell>
          <cell r="P4764">
            <v>0</v>
          </cell>
          <cell r="Q4764">
            <v>0</v>
          </cell>
          <cell r="R4764" t="str">
            <v xml:space="preserve"> </v>
          </cell>
          <cell r="S4764" t="str">
            <v xml:space="preserve"> </v>
          </cell>
        </row>
        <row r="4765">
          <cell r="B4765">
            <v>618520</v>
          </cell>
          <cell r="C4765" t="str">
            <v>Retiree Medical</v>
          </cell>
          <cell r="D4765" t="str">
            <v>Retiree Me</v>
          </cell>
          <cell r="E4765">
            <v>367</v>
          </cell>
          <cell r="F4765" t="str">
            <v>A</v>
          </cell>
          <cell r="G4765" t="str">
            <v>E</v>
          </cell>
          <cell r="H4765" t="str">
            <v>N</v>
          </cell>
          <cell r="I4765" t="str">
            <v>NI</v>
          </cell>
          <cell r="J4765">
            <v>0</v>
          </cell>
          <cell r="K4765" t="str">
            <v>Compensation</v>
          </cell>
          <cell r="L4765" t="str">
            <v xml:space="preserve"> </v>
          </cell>
          <cell r="M4765" t="str">
            <v xml:space="preserve"> </v>
          </cell>
          <cell r="N4765">
            <v>0</v>
          </cell>
          <cell r="O4765" t="str">
            <v xml:space="preserve"> </v>
          </cell>
          <cell r="P4765">
            <v>0</v>
          </cell>
          <cell r="Q4765">
            <v>0</v>
          </cell>
          <cell r="R4765" t="str">
            <v xml:space="preserve"> </v>
          </cell>
          <cell r="S4765" t="str">
            <v xml:space="preserve"> </v>
          </cell>
        </row>
        <row r="4766">
          <cell r="B4766">
            <v>618525</v>
          </cell>
          <cell r="C4766" t="str">
            <v>TradDefedBenefitPensionPlanAdm</v>
          </cell>
          <cell r="D4766" t="str">
            <v>TradDefedB</v>
          </cell>
          <cell r="E4766">
            <v>367</v>
          </cell>
          <cell r="F4766" t="str">
            <v>A</v>
          </cell>
          <cell r="G4766" t="str">
            <v>E</v>
          </cell>
          <cell r="H4766" t="str">
            <v>N</v>
          </cell>
          <cell r="I4766" t="str">
            <v>NI</v>
          </cell>
          <cell r="J4766">
            <v>0</v>
          </cell>
          <cell r="K4766" t="str">
            <v>Compensation</v>
          </cell>
          <cell r="L4766" t="str">
            <v xml:space="preserve"> </v>
          </cell>
          <cell r="M4766" t="str">
            <v xml:space="preserve"> </v>
          </cell>
          <cell r="N4766">
            <v>0</v>
          </cell>
          <cell r="O4766" t="str">
            <v xml:space="preserve"> </v>
          </cell>
          <cell r="P4766">
            <v>0</v>
          </cell>
          <cell r="Q4766">
            <v>0</v>
          </cell>
          <cell r="R4766" t="str">
            <v xml:space="preserve"> </v>
          </cell>
          <cell r="S4766" t="str">
            <v xml:space="preserve"> </v>
          </cell>
        </row>
        <row r="4767">
          <cell r="B4767">
            <v>619500</v>
          </cell>
          <cell r="C4767" t="str">
            <v>TradDefedBenefitPensionPlanNot</v>
          </cell>
          <cell r="D4767" t="str">
            <v>TradDefedB</v>
          </cell>
          <cell r="E4767">
            <v>367</v>
          </cell>
          <cell r="F4767" t="str">
            <v>A</v>
          </cell>
          <cell r="G4767" t="str">
            <v>E</v>
          </cell>
          <cell r="H4767" t="str">
            <v>N</v>
          </cell>
          <cell r="I4767" t="str">
            <v>NI</v>
          </cell>
          <cell r="J4767">
            <v>0</v>
          </cell>
          <cell r="K4767" t="str">
            <v>Compensation</v>
          </cell>
          <cell r="L4767" t="str">
            <v xml:space="preserve"> </v>
          </cell>
          <cell r="M4767" t="str">
            <v xml:space="preserve"> </v>
          </cell>
          <cell r="N4767">
            <v>0</v>
          </cell>
          <cell r="O4767" t="str">
            <v xml:space="preserve"> </v>
          </cell>
          <cell r="P4767">
            <v>0</v>
          </cell>
          <cell r="Q4767">
            <v>0</v>
          </cell>
          <cell r="R4767" t="str">
            <v xml:space="preserve"> </v>
          </cell>
          <cell r="S4767" t="str">
            <v xml:space="preserve"> </v>
          </cell>
        </row>
        <row r="4768">
          <cell r="B4768">
            <v>619505</v>
          </cell>
          <cell r="C4768" t="str">
            <v>Oth Ret Benefits  Not AdminAH</v>
          </cell>
          <cell r="D4768" t="str">
            <v>OPEB NotAH</v>
          </cell>
          <cell r="E4768">
            <v>367</v>
          </cell>
          <cell r="F4768" t="str">
            <v>A</v>
          </cell>
          <cell r="G4768" t="str">
            <v>E</v>
          </cell>
          <cell r="H4768" t="str">
            <v>N</v>
          </cell>
          <cell r="I4768" t="str">
            <v>NI</v>
          </cell>
          <cell r="J4768">
            <v>0</v>
          </cell>
          <cell r="K4768" t="str">
            <v>Compensation</v>
          </cell>
          <cell r="L4768">
            <v>0</v>
          </cell>
          <cell r="M4768">
            <v>0</v>
          </cell>
          <cell r="N4768">
            <v>0</v>
          </cell>
          <cell r="O4768">
            <v>0</v>
          </cell>
          <cell r="P4768">
            <v>0</v>
          </cell>
          <cell r="Q4768">
            <v>0</v>
          </cell>
          <cell r="R4768">
            <v>0</v>
          </cell>
          <cell r="S4768">
            <v>0</v>
          </cell>
        </row>
        <row r="4769">
          <cell r="B4769">
            <v>619600</v>
          </cell>
          <cell r="C4769" t="str">
            <v>Pension Exp Adm Third Party</v>
          </cell>
          <cell r="D4769" t="str">
            <v>PenExp3rd</v>
          </cell>
          <cell r="E4769">
            <v>36892</v>
          </cell>
          <cell r="F4769" t="str">
            <v>A</v>
          </cell>
          <cell r="G4769" t="str">
            <v>E</v>
          </cell>
          <cell r="H4769" t="str">
            <v>N</v>
          </cell>
          <cell r="I4769" t="str">
            <v>NI</v>
          </cell>
          <cell r="J4769">
            <v>0</v>
          </cell>
          <cell r="K4769" t="str">
            <v>Compensation</v>
          </cell>
          <cell r="L4769" t="str">
            <v xml:space="preserve"> </v>
          </cell>
          <cell r="M4769" t="str">
            <v xml:space="preserve"> </v>
          </cell>
          <cell r="N4769">
            <v>0</v>
          </cell>
          <cell r="O4769" t="str">
            <v xml:space="preserve"> </v>
          </cell>
          <cell r="P4769">
            <v>0</v>
          </cell>
          <cell r="Q4769">
            <v>0</v>
          </cell>
          <cell r="R4769" t="str">
            <v xml:space="preserve"> </v>
          </cell>
          <cell r="S4769" t="str">
            <v xml:space="preserve"> </v>
          </cell>
        </row>
        <row r="4770">
          <cell r="B4770">
            <v>619600</v>
          </cell>
          <cell r="C4770" t="str">
            <v>Pension Exp Adm Third Party</v>
          </cell>
          <cell r="D4770" t="str">
            <v>PenExp3rd</v>
          </cell>
          <cell r="E4770">
            <v>367</v>
          </cell>
          <cell r="F4770" t="str">
            <v>I</v>
          </cell>
          <cell r="G4770" t="str">
            <v>E</v>
          </cell>
          <cell r="H4770" t="str">
            <v>N</v>
          </cell>
          <cell r="I4770" t="str">
            <v>NI</v>
          </cell>
          <cell r="J4770">
            <v>0</v>
          </cell>
          <cell r="K4770" t="str">
            <v>Compensation</v>
          </cell>
          <cell r="L4770" t="str">
            <v xml:space="preserve"> </v>
          </cell>
          <cell r="M4770" t="str">
            <v xml:space="preserve"> </v>
          </cell>
          <cell r="N4770">
            <v>0</v>
          </cell>
          <cell r="O4770" t="str">
            <v xml:space="preserve"> </v>
          </cell>
          <cell r="P4770">
            <v>0</v>
          </cell>
          <cell r="Q4770">
            <v>0</v>
          </cell>
          <cell r="R4770" t="str">
            <v xml:space="preserve"> </v>
          </cell>
          <cell r="S4770" t="str">
            <v xml:space="preserve"> </v>
          </cell>
        </row>
        <row r="4771">
          <cell r="B4771">
            <v>620500</v>
          </cell>
          <cell r="C4771" t="str">
            <v>401A403BEmployerMatchgContrib</v>
          </cell>
          <cell r="D4771" t="str">
            <v>401A403BEm</v>
          </cell>
          <cell r="E4771">
            <v>367</v>
          </cell>
          <cell r="F4771" t="str">
            <v>A</v>
          </cell>
          <cell r="G4771" t="str">
            <v>E</v>
          </cell>
          <cell r="H4771" t="str">
            <v>N</v>
          </cell>
          <cell r="I4771" t="str">
            <v>NI</v>
          </cell>
          <cell r="J4771">
            <v>0</v>
          </cell>
          <cell r="K4771" t="str">
            <v>Compensation</v>
          </cell>
          <cell r="L4771" t="str">
            <v xml:space="preserve"> </v>
          </cell>
          <cell r="M4771" t="str">
            <v xml:space="preserve"> </v>
          </cell>
          <cell r="N4771">
            <v>0</v>
          </cell>
          <cell r="O4771" t="str">
            <v xml:space="preserve"> </v>
          </cell>
          <cell r="P4771">
            <v>0</v>
          </cell>
          <cell r="Q4771">
            <v>0</v>
          </cell>
          <cell r="R4771" t="str">
            <v xml:space="preserve"> </v>
          </cell>
          <cell r="S4771" t="str">
            <v xml:space="preserve"> </v>
          </cell>
        </row>
        <row r="4772">
          <cell r="B4772">
            <v>620505</v>
          </cell>
          <cell r="C4772" t="str">
            <v>401A403BEmployerDiscrContrib</v>
          </cell>
          <cell r="D4772" t="str">
            <v>401A(403B)</v>
          </cell>
          <cell r="E4772">
            <v>367</v>
          </cell>
          <cell r="F4772" t="str">
            <v>A</v>
          </cell>
          <cell r="G4772" t="str">
            <v>E</v>
          </cell>
          <cell r="H4772" t="str">
            <v>N</v>
          </cell>
          <cell r="I4772" t="str">
            <v>NI</v>
          </cell>
          <cell r="J4772">
            <v>0</v>
          </cell>
          <cell r="K4772" t="str">
            <v>Compensation</v>
          </cell>
          <cell r="L4772" t="str">
            <v xml:space="preserve"> </v>
          </cell>
          <cell r="M4772" t="str">
            <v xml:space="preserve"> </v>
          </cell>
          <cell r="N4772">
            <v>0</v>
          </cell>
          <cell r="O4772" t="str">
            <v xml:space="preserve"> </v>
          </cell>
          <cell r="P4772">
            <v>0</v>
          </cell>
          <cell r="Q4772">
            <v>0</v>
          </cell>
          <cell r="R4772" t="str">
            <v xml:space="preserve"> </v>
          </cell>
          <cell r="S4772" t="str">
            <v xml:space="preserve"> </v>
          </cell>
        </row>
        <row r="4773">
          <cell r="B4773">
            <v>620510</v>
          </cell>
          <cell r="C4773" t="str">
            <v>AH Savings Plan Expense</v>
          </cell>
          <cell r="D4773" t="str">
            <v>AH Savings</v>
          </cell>
          <cell r="E4773">
            <v>367</v>
          </cell>
          <cell r="F4773" t="str">
            <v>A</v>
          </cell>
          <cell r="G4773" t="str">
            <v>E</v>
          </cell>
          <cell r="H4773" t="str">
            <v>N</v>
          </cell>
          <cell r="I4773" t="str">
            <v>NI</v>
          </cell>
          <cell r="J4773">
            <v>0</v>
          </cell>
          <cell r="K4773" t="str">
            <v>Compensation</v>
          </cell>
          <cell r="L4773" t="str">
            <v xml:space="preserve"> </v>
          </cell>
          <cell r="M4773" t="str">
            <v xml:space="preserve"> </v>
          </cell>
          <cell r="N4773">
            <v>0</v>
          </cell>
          <cell r="O4773" t="str">
            <v xml:space="preserve"> </v>
          </cell>
          <cell r="P4773">
            <v>0</v>
          </cell>
          <cell r="Q4773">
            <v>0</v>
          </cell>
          <cell r="R4773" t="str">
            <v xml:space="preserve"> </v>
          </cell>
          <cell r="S4773" t="str">
            <v xml:space="preserve"> </v>
          </cell>
        </row>
        <row r="4774">
          <cell r="B4774">
            <v>620515</v>
          </cell>
          <cell r="C4774" t="str">
            <v>401K Employer Matching Contrib</v>
          </cell>
          <cell r="D4774" t="str">
            <v>401K Emplo</v>
          </cell>
          <cell r="E4774">
            <v>367</v>
          </cell>
          <cell r="F4774" t="str">
            <v>A</v>
          </cell>
          <cell r="G4774" t="str">
            <v>E</v>
          </cell>
          <cell r="H4774" t="str">
            <v>N</v>
          </cell>
          <cell r="I4774" t="str">
            <v>NI</v>
          </cell>
          <cell r="J4774">
            <v>0</v>
          </cell>
          <cell r="K4774" t="str">
            <v>Compensation</v>
          </cell>
          <cell r="L4774" t="str">
            <v xml:space="preserve"> </v>
          </cell>
          <cell r="M4774" t="str">
            <v xml:space="preserve"> </v>
          </cell>
          <cell r="N4774">
            <v>0</v>
          </cell>
          <cell r="O4774" t="str">
            <v xml:space="preserve"> </v>
          </cell>
          <cell r="P4774">
            <v>0</v>
          </cell>
          <cell r="Q4774">
            <v>0</v>
          </cell>
          <cell r="R4774" t="str">
            <v xml:space="preserve"> </v>
          </cell>
          <cell r="S4774" t="str">
            <v xml:space="preserve"> </v>
          </cell>
        </row>
        <row r="4775">
          <cell r="B4775">
            <v>620520</v>
          </cell>
          <cell r="C4775" t="str">
            <v>401KEmplyrDscrtnryContrib</v>
          </cell>
          <cell r="D4775" t="str">
            <v>401KEmplyr</v>
          </cell>
          <cell r="E4775">
            <v>367</v>
          </cell>
          <cell r="F4775" t="str">
            <v>A</v>
          </cell>
          <cell r="G4775" t="str">
            <v>E</v>
          </cell>
          <cell r="H4775" t="str">
            <v>N</v>
          </cell>
          <cell r="I4775" t="str">
            <v>NI</v>
          </cell>
          <cell r="J4775">
            <v>0</v>
          </cell>
          <cell r="K4775" t="str">
            <v>Compensation</v>
          </cell>
          <cell r="L4775" t="str">
            <v xml:space="preserve"> </v>
          </cell>
          <cell r="M4775" t="str">
            <v xml:space="preserve"> </v>
          </cell>
          <cell r="N4775">
            <v>0</v>
          </cell>
          <cell r="O4775" t="str">
            <v xml:space="preserve"> </v>
          </cell>
          <cell r="P4775">
            <v>0</v>
          </cell>
          <cell r="Q4775">
            <v>0</v>
          </cell>
          <cell r="R4775" t="str">
            <v xml:space="preserve"> </v>
          </cell>
          <cell r="S4775" t="str">
            <v xml:space="preserve"> </v>
          </cell>
        </row>
        <row r="4776">
          <cell r="B4776">
            <v>621500</v>
          </cell>
          <cell r="C4776" t="str">
            <v>ADandD Insurance</v>
          </cell>
          <cell r="D4776" t="str">
            <v>AD&amp;D Insur</v>
          </cell>
          <cell r="E4776">
            <v>367</v>
          </cell>
          <cell r="F4776" t="str">
            <v>A</v>
          </cell>
          <cell r="G4776" t="str">
            <v>E</v>
          </cell>
          <cell r="H4776" t="str">
            <v>N</v>
          </cell>
          <cell r="I4776" t="str">
            <v>NI</v>
          </cell>
          <cell r="J4776">
            <v>0</v>
          </cell>
          <cell r="K4776" t="str">
            <v>Compensation</v>
          </cell>
          <cell r="L4776" t="str">
            <v xml:space="preserve"> </v>
          </cell>
          <cell r="M4776" t="str">
            <v xml:space="preserve"> </v>
          </cell>
          <cell r="N4776">
            <v>0</v>
          </cell>
          <cell r="O4776" t="str">
            <v xml:space="preserve"> </v>
          </cell>
          <cell r="P4776">
            <v>0</v>
          </cell>
          <cell r="Q4776">
            <v>0</v>
          </cell>
          <cell r="R4776" t="str">
            <v xml:space="preserve"> </v>
          </cell>
          <cell r="S4776" t="str">
            <v xml:space="preserve"> </v>
          </cell>
        </row>
        <row r="4777">
          <cell r="B4777">
            <v>621501</v>
          </cell>
          <cell r="C4777" t="str">
            <v>ADandD Insurance Emp WH</v>
          </cell>
          <cell r="D4777" t="str">
            <v>AD&amp;D Insur</v>
          </cell>
          <cell r="E4777">
            <v>367</v>
          </cell>
          <cell r="F4777" t="str">
            <v>A</v>
          </cell>
          <cell r="G4777" t="str">
            <v>E</v>
          </cell>
          <cell r="H4777" t="str">
            <v>N</v>
          </cell>
          <cell r="I4777" t="str">
            <v>NI</v>
          </cell>
          <cell r="J4777">
            <v>0</v>
          </cell>
          <cell r="K4777" t="str">
            <v>Compensation</v>
          </cell>
          <cell r="L4777" t="str">
            <v xml:space="preserve"> </v>
          </cell>
          <cell r="M4777" t="str">
            <v xml:space="preserve"> </v>
          </cell>
          <cell r="N4777">
            <v>0</v>
          </cell>
          <cell r="O4777" t="str">
            <v xml:space="preserve"> </v>
          </cell>
          <cell r="P4777">
            <v>0</v>
          </cell>
          <cell r="Q4777">
            <v>0</v>
          </cell>
          <cell r="R4777" t="str">
            <v xml:space="preserve"> </v>
          </cell>
          <cell r="S4777" t="str">
            <v xml:space="preserve"> </v>
          </cell>
        </row>
        <row r="4778">
          <cell r="B4778">
            <v>621505</v>
          </cell>
          <cell r="C4778" t="str">
            <v>Adoption Assistance</v>
          </cell>
          <cell r="D4778" t="str">
            <v>Adoption A</v>
          </cell>
          <cell r="E4778">
            <v>367</v>
          </cell>
          <cell r="F4778" t="str">
            <v>A</v>
          </cell>
          <cell r="G4778" t="str">
            <v>E</v>
          </cell>
          <cell r="H4778" t="str">
            <v>N</v>
          </cell>
          <cell r="I4778" t="str">
            <v>NI</v>
          </cell>
          <cell r="J4778">
            <v>0</v>
          </cell>
          <cell r="K4778" t="str">
            <v>Compensation</v>
          </cell>
          <cell r="L4778" t="str">
            <v xml:space="preserve"> </v>
          </cell>
          <cell r="M4778" t="str">
            <v xml:space="preserve"> </v>
          </cell>
          <cell r="N4778">
            <v>0</v>
          </cell>
          <cell r="O4778" t="str">
            <v xml:space="preserve"> </v>
          </cell>
          <cell r="P4778">
            <v>0</v>
          </cell>
          <cell r="Q4778">
            <v>0</v>
          </cell>
          <cell r="R4778" t="str">
            <v xml:space="preserve"> </v>
          </cell>
          <cell r="S4778" t="str">
            <v xml:space="preserve"> </v>
          </cell>
        </row>
        <row r="4779">
          <cell r="B4779">
            <v>621510</v>
          </cell>
          <cell r="C4779" t="str">
            <v>Benefits Transfer InOut</v>
          </cell>
          <cell r="D4779" t="str">
            <v>Benefits T</v>
          </cell>
          <cell r="E4779">
            <v>367</v>
          </cell>
          <cell r="F4779" t="str">
            <v>A</v>
          </cell>
          <cell r="G4779" t="str">
            <v>E</v>
          </cell>
          <cell r="H4779" t="str">
            <v>N</v>
          </cell>
          <cell r="I4779" t="str">
            <v>NI</v>
          </cell>
          <cell r="J4779">
            <v>0</v>
          </cell>
          <cell r="K4779" t="str">
            <v>Compensation</v>
          </cell>
          <cell r="L4779" t="str">
            <v xml:space="preserve"> </v>
          </cell>
          <cell r="M4779" t="str">
            <v xml:space="preserve"> </v>
          </cell>
          <cell r="N4779">
            <v>0</v>
          </cell>
          <cell r="O4779" t="str">
            <v xml:space="preserve"> </v>
          </cell>
          <cell r="P4779">
            <v>0</v>
          </cell>
          <cell r="Q4779">
            <v>0</v>
          </cell>
          <cell r="R4779" t="str">
            <v xml:space="preserve"> </v>
          </cell>
          <cell r="S4779" t="str">
            <v xml:space="preserve"> </v>
          </cell>
        </row>
        <row r="4780">
          <cell r="B4780">
            <v>621515</v>
          </cell>
          <cell r="C4780" t="str">
            <v>Capitalized Benefits</v>
          </cell>
          <cell r="D4780" t="str">
            <v>Capitalize</v>
          </cell>
          <cell r="E4780">
            <v>367</v>
          </cell>
          <cell r="F4780" t="str">
            <v>A</v>
          </cell>
          <cell r="G4780" t="str">
            <v>E</v>
          </cell>
          <cell r="H4780" t="str">
            <v>N</v>
          </cell>
          <cell r="I4780" t="str">
            <v>NI</v>
          </cell>
          <cell r="J4780">
            <v>0</v>
          </cell>
          <cell r="K4780" t="str">
            <v>Compensation</v>
          </cell>
          <cell r="L4780" t="str">
            <v xml:space="preserve"> </v>
          </cell>
          <cell r="M4780" t="str">
            <v xml:space="preserve"> </v>
          </cell>
          <cell r="N4780">
            <v>0</v>
          </cell>
          <cell r="O4780" t="str">
            <v xml:space="preserve"> </v>
          </cell>
          <cell r="P4780">
            <v>0</v>
          </cell>
          <cell r="Q4780">
            <v>0</v>
          </cell>
          <cell r="R4780" t="str">
            <v xml:space="preserve"> </v>
          </cell>
          <cell r="S4780" t="str">
            <v xml:space="preserve"> </v>
          </cell>
        </row>
        <row r="4781">
          <cell r="B4781">
            <v>621520</v>
          </cell>
          <cell r="C4781" t="str">
            <v>Child Care</v>
          </cell>
          <cell r="D4781" t="str">
            <v>Child Care</v>
          </cell>
          <cell r="E4781">
            <v>367</v>
          </cell>
          <cell r="F4781" t="str">
            <v>A</v>
          </cell>
          <cell r="G4781" t="str">
            <v>E</v>
          </cell>
          <cell r="H4781" t="str">
            <v>N</v>
          </cell>
          <cell r="I4781" t="str">
            <v>NI</v>
          </cell>
          <cell r="J4781">
            <v>0</v>
          </cell>
          <cell r="K4781" t="str">
            <v>Compensation</v>
          </cell>
          <cell r="L4781" t="str">
            <v xml:space="preserve"> </v>
          </cell>
          <cell r="M4781" t="str">
            <v xml:space="preserve"> </v>
          </cell>
          <cell r="N4781">
            <v>0</v>
          </cell>
          <cell r="O4781" t="str">
            <v xml:space="preserve"> </v>
          </cell>
          <cell r="P4781">
            <v>0</v>
          </cell>
          <cell r="Q4781">
            <v>0</v>
          </cell>
          <cell r="R4781" t="str">
            <v xml:space="preserve"> </v>
          </cell>
          <cell r="S4781" t="str">
            <v xml:space="preserve"> </v>
          </cell>
        </row>
        <row r="4782">
          <cell r="B4782">
            <v>621525</v>
          </cell>
          <cell r="C4782" t="str">
            <v>Commuting Expense</v>
          </cell>
          <cell r="D4782" t="str">
            <v>Commuting</v>
          </cell>
          <cell r="E4782">
            <v>367</v>
          </cell>
          <cell r="F4782" t="str">
            <v>A</v>
          </cell>
          <cell r="G4782" t="str">
            <v>E</v>
          </cell>
          <cell r="H4782" t="str">
            <v>N</v>
          </cell>
          <cell r="I4782" t="str">
            <v>NI</v>
          </cell>
          <cell r="J4782">
            <v>0</v>
          </cell>
          <cell r="K4782" t="str">
            <v>Compensation</v>
          </cell>
          <cell r="L4782" t="str">
            <v xml:space="preserve"> </v>
          </cell>
          <cell r="M4782" t="str">
            <v xml:space="preserve"> </v>
          </cell>
          <cell r="N4782">
            <v>0</v>
          </cell>
          <cell r="O4782" t="str">
            <v xml:space="preserve"> </v>
          </cell>
          <cell r="P4782">
            <v>0</v>
          </cell>
          <cell r="Q4782">
            <v>0</v>
          </cell>
          <cell r="R4782" t="str">
            <v xml:space="preserve"> </v>
          </cell>
          <cell r="S4782" t="str">
            <v xml:space="preserve"> </v>
          </cell>
        </row>
        <row r="4783">
          <cell r="B4783">
            <v>621526</v>
          </cell>
          <cell r="C4783" t="str">
            <v>Commuting Expense Non Business</v>
          </cell>
          <cell r="D4783" t="str">
            <v>Commuting</v>
          </cell>
          <cell r="E4783">
            <v>367</v>
          </cell>
          <cell r="F4783" t="str">
            <v>A</v>
          </cell>
          <cell r="G4783" t="str">
            <v>E</v>
          </cell>
          <cell r="H4783" t="str">
            <v>N</v>
          </cell>
          <cell r="I4783" t="str">
            <v>NI</v>
          </cell>
          <cell r="J4783">
            <v>0</v>
          </cell>
          <cell r="K4783" t="str">
            <v>Compensation</v>
          </cell>
          <cell r="L4783" t="str">
            <v xml:space="preserve"> </v>
          </cell>
          <cell r="M4783" t="str">
            <v xml:space="preserve"> </v>
          </cell>
          <cell r="N4783">
            <v>0</v>
          </cell>
          <cell r="O4783" t="str">
            <v xml:space="preserve"> </v>
          </cell>
          <cell r="P4783">
            <v>0</v>
          </cell>
          <cell r="Q4783">
            <v>0</v>
          </cell>
          <cell r="R4783" t="str">
            <v xml:space="preserve"> </v>
          </cell>
          <cell r="S4783" t="str">
            <v xml:space="preserve"> </v>
          </cell>
        </row>
        <row r="4784">
          <cell r="B4784">
            <v>621530</v>
          </cell>
          <cell r="C4784" t="str">
            <v>Education Loan Forgiveness</v>
          </cell>
          <cell r="D4784" t="str">
            <v>Education</v>
          </cell>
          <cell r="E4784">
            <v>367</v>
          </cell>
          <cell r="F4784" t="str">
            <v>A</v>
          </cell>
          <cell r="G4784" t="str">
            <v>E</v>
          </cell>
          <cell r="H4784" t="str">
            <v>N</v>
          </cell>
          <cell r="I4784" t="str">
            <v>NI</v>
          </cell>
          <cell r="J4784">
            <v>0</v>
          </cell>
          <cell r="K4784" t="str">
            <v>Compensation</v>
          </cell>
          <cell r="L4784" t="str">
            <v xml:space="preserve"> </v>
          </cell>
          <cell r="M4784" t="str">
            <v xml:space="preserve"> </v>
          </cell>
          <cell r="N4784">
            <v>0</v>
          </cell>
          <cell r="O4784" t="str">
            <v xml:space="preserve"> </v>
          </cell>
          <cell r="P4784">
            <v>0</v>
          </cell>
          <cell r="Q4784">
            <v>0</v>
          </cell>
          <cell r="R4784" t="str">
            <v xml:space="preserve"> </v>
          </cell>
          <cell r="S4784" t="str">
            <v xml:space="preserve"> </v>
          </cell>
        </row>
        <row r="4785">
          <cell r="B4785">
            <v>621535</v>
          </cell>
          <cell r="C4785" t="str">
            <v>Employee Assistance Program</v>
          </cell>
          <cell r="D4785" t="str">
            <v>Employee A</v>
          </cell>
          <cell r="E4785">
            <v>367</v>
          </cell>
          <cell r="F4785" t="str">
            <v>A</v>
          </cell>
          <cell r="G4785" t="str">
            <v>E</v>
          </cell>
          <cell r="H4785" t="str">
            <v>N</v>
          </cell>
          <cell r="I4785" t="str">
            <v>NI</v>
          </cell>
          <cell r="J4785">
            <v>0</v>
          </cell>
          <cell r="K4785" t="str">
            <v>Compensation</v>
          </cell>
          <cell r="L4785" t="str">
            <v xml:space="preserve"> </v>
          </cell>
          <cell r="M4785" t="str">
            <v xml:space="preserve"> </v>
          </cell>
          <cell r="N4785">
            <v>0</v>
          </cell>
          <cell r="O4785" t="str">
            <v xml:space="preserve"> </v>
          </cell>
          <cell r="P4785">
            <v>0</v>
          </cell>
          <cell r="Q4785">
            <v>0</v>
          </cell>
          <cell r="R4785" t="str">
            <v xml:space="preserve"> </v>
          </cell>
          <cell r="S4785" t="str">
            <v xml:space="preserve"> </v>
          </cell>
        </row>
        <row r="4786">
          <cell r="B4786">
            <v>621540</v>
          </cell>
          <cell r="C4786" t="str">
            <v>Employee ExamScreening</v>
          </cell>
          <cell r="D4786" t="str">
            <v>Employee E</v>
          </cell>
          <cell r="E4786">
            <v>367</v>
          </cell>
          <cell r="F4786" t="str">
            <v>A</v>
          </cell>
          <cell r="G4786" t="str">
            <v>E</v>
          </cell>
          <cell r="H4786" t="str">
            <v>N</v>
          </cell>
          <cell r="I4786" t="str">
            <v>NI</v>
          </cell>
          <cell r="J4786">
            <v>0</v>
          </cell>
          <cell r="K4786" t="str">
            <v>Compensation</v>
          </cell>
          <cell r="L4786" t="str">
            <v xml:space="preserve"> </v>
          </cell>
          <cell r="M4786" t="str">
            <v xml:space="preserve"> </v>
          </cell>
          <cell r="N4786">
            <v>0</v>
          </cell>
          <cell r="O4786" t="str">
            <v xml:space="preserve"> </v>
          </cell>
          <cell r="P4786">
            <v>0</v>
          </cell>
          <cell r="Q4786">
            <v>0</v>
          </cell>
          <cell r="R4786" t="str">
            <v xml:space="preserve"> </v>
          </cell>
          <cell r="S4786" t="str">
            <v xml:space="preserve"> </v>
          </cell>
        </row>
        <row r="4787">
          <cell r="B4787">
            <v>621545</v>
          </cell>
          <cell r="C4787" t="str">
            <v>Employee Meals</v>
          </cell>
          <cell r="D4787" t="str">
            <v>Employee M</v>
          </cell>
          <cell r="E4787">
            <v>367</v>
          </cell>
          <cell r="F4787" t="str">
            <v>A</v>
          </cell>
          <cell r="G4787" t="str">
            <v>E</v>
          </cell>
          <cell r="H4787" t="str">
            <v>N</v>
          </cell>
          <cell r="I4787" t="str">
            <v>NI</v>
          </cell>
          <cell r="J4787">
            <v>0</v>
          </cell>
          <cell r="K4787" t="str">
            <v>Compensation</v>
          </cell>
          <cell r="L4787" t="str">
            <v xml:space="preserve"> </v>
          </cell>
          <cell r="M4787" t="str">
            <v xml:space="preserve"> </v>
          </cell>
          <cell r="N4787">
            <v>0</v>
          </cell>
          <cell r="O4787" t="str">
            <v xml:space="preserve"> </v>
          </cell>
          <cell r="P4787">
            <v>0</v>
          </cell>
          <cell r="Q4787">
            <v>0</v>
          </cell>
          <cell r="R4787" t="str">
            <v xml:space="preserve"> </v>
          </cell>
          <cell r="S4787" t="str">
            <v xml:space="preserve"> </v>
          </cell>
        </row>
        <row r="4788">
          <cell r="B4788">
            <v>621550</v>
          </cell>
          <cell r="C4788" t="str">
            <v>Employee Recognition Program</v>
          </cell>
          <cell r="D4788" t="str">
            <v>Employee R</v>
          </cell>
          <cell r="E4788">
            <v>367</v>
          </cell>
          <cell r="F4788" t="str">
            <v>A</v>
          </cell>
          <cell r="G4788" t="str">
            <v>E</v>
          </cell>
          <cell r="H4788" t="str">
            <v>N</v>
          </cell>
          <cell r="I4788" t="str">
            <v>NI</v>
          </cell>
          <cell r="J4788">
            <v>0</v>
          </cell>
          <cell r="K4788" t="str">
            <v>Compensation</v>
          </cell>
          <cell r="L4788" t="str">
            <v xml:space="preserve"> </v>
          </cell>
          <cell r="M4788" t="str">
            <v xml:space="preserve"> </v>
          </cell>
          <cell r="N4788">
            <v>0</v>
          </cell>
          <cell r="O4788" t="str">
            <v xml:space="preserve"> </v>
          </cell>
          <cell r="P4788">
            <v>0</v>
          </cell>
          <cell r="Q4788">
            <v>0</v>
          </cell>
          <cell r="R4788" t="str">
            <v xml:space="preserve"> </v>
          </cell>
          <cell r="S4788" t="str">
            <v xml:space="preserve"> </v>
          </cell>
        </row>
        <row r="4789">
          <cell r="B4789">
            <v>621555</v>
          </cell>
          <cell r="C4789" t="str">
            <v>Employee Referral Program</v>
          </cell>
          <cell r="D4789" t="str">
            <v>Employee R</v>
          </cell>
          <cell r="E4789">
            <v>367</v>
          </cell>
          <cell r="F4789" t="str">
            <v>A</v>
          </cell>
          <cell r="G4789" t="str">
            <v>E</v>
          </cell>
          <cell r="H4789" t="str">
            <v>N</v>
          </cell>
          <cell r="I4789" t="str">
            <v>NI</v>
          </cell>
          <cell r="J4789">
            <v>0</v>
          </cell>
          <cell r="K4789" t="str">
            <v>Compensation</v>
          </cell>
          <cell r="L4789" t="str">
            <v xml:space="preserve"> </v>
          </cell>
          <cell r="M4789" t="str">
            <v xml:space="preserve"> </v>
          </cell>
          <cell r="N4789">
            <v>0</v>
          </cell>
          <cell r="O4789" t="str">
            <v xml:space="preserve"> </v>
          </cell>
          <cell r="P4789">
            <v>0</v>
          </cell>
          <cell r="Q4789">
            <v>0</v>
          </cell>
          <cell r="R4789" t="str">
            <v xml:space="preserve"> </v>
          </cell>
          <cell r="S4789" t="str">
            <v xml:space="preserve"> </v>
          </cell>
        </row>
        <row r="4790">
          <cell r="B4790">
            <v>621560</v>
          </cell>
          <cell r="C4790" t="str">
            <v>Executive Auto Benefits</v>
          </cell>
          <cell r="D4790" t="str">
            <v>Executive</v>
          </cell>
          <cell r="E4790">
            <v>367</v>
          </cell>
          <cell r="F4790" t="str">
            <v>A</v>
          </cell>
          <cell r="G4790" t="str">
            <v>E</v>
          </cell>
          <cell r="H4790" t="str">
            <v>N</v>
          </cell>
          <cell r="I4790" t="str">
            <v>NI</v>
          </cell>
          <cell r="J4790">
            <v>0</v>
          </cell>
          <cell r="K4790" t="str">
            <v>Compensation</v>
          </cell>
          <cell r="L4790" t="str">
            <v xml:space="preserve"> </v>
          </cell>
          <cell r="M4790" t="str">
            <v xml:space="preserve"> </v>
          </cell>
          <cell r="N4790">
            <v>0</v>
          </cell>
          <cell r="O4790" t="str">
            <v xml:space="preserve"> </v>
          </cell>
          <cell r="P4790">
            <v>0</v>
          </cell>
          <cell r="Q4790">
            <v>0</v>
          </cell>
          <cell r="R4790" t="str">
            <v xml:space="preserve"> </v>
          </cell>
          <cell r="S4790" t="str">
            <v xml:space="preserve"> </v>
          </cell>
        </row>
        <row r="4791">
          <cell r="B4791">
            <v>621565</v>
          </cell>
          <cell r="C4791" t="str">
            <v>Executive Benefits NonTaxable</v>
          </cell>
          <cell r="D4791" t="str">
            <v>Executive</v>
          </cell>
          <cell r="E4791">
            <v>367</v>
          </cell>
          <cell r="F4791" t="str">
            <v>A</v>
          </cell>
          <cell r="G4791" t="str">
            <v>E</v>
          </cell>
          <cell r="H4791" t="str">
            <v>N</v>
          </cell>
          <cell r="I4791" t="str">
            <v>NI</v>
          </cell>
          <cell r="J4791">
            <v>0</v>
          </cell>
          <cell r="K4791" t="str">
            <v>Compensation</v>
          </cell>
          <cell r="L4791" t="str">
            <v xml:space="preserve"> </v>
          </cell>
          <cell r="M4791" t="str">
            <v xml:space="preserve"> </v>
          </cell>
          <cell r="N4791">
            <v>0</v>
          </cell>
          <cell r="O4791" t="str">
            <v xml:space="preserve"> </v>
          </cell>
          <cell r="P4791">
            <v>0</v>
          </cell>
          <cell r="Q4791">
            <v>0</v>
          </cell>
          <cell r="R4791" t="str">
            <v xml:space="preserve"> </v>
          </cell>
          <cell r="S4791" t="str">
            <v xml:space="preserve"> </v>
          </cell>
        </row>
        <row r="4792">
          <cell r="B4792">
            <v>621570</v>
          </cell>
          <cell r="C4792" t="str">
            <v>Executive Benefits Taxable</v>
          </cell>
          <cell r="D4792" t="str">
            <v>Executive</v>
          </cell>
          <cell r="E4792">
            <v>367</v>
          </cell>
          <cell r="F4792" t="str">
            <v>A</v>
          </cell>
          <cell r="G4792" t="str">
            <v>E</v>
          </cell>
          <cell r="H4792" t="str">
            <v>N</v>
          </cell>
          <cell r="I4792" t="str">
            <v>NI</v>
          </cell>
          <cell r="J4792">
            <v>0</v>
          </cell>
          <cell r="K4792" t="str">
            <v>Compensation</v>
          </cell>
          <cell r="L4792" t="str">
            <v xml:space="preserve"> </v>
          </cell>
          <cell r="M4792" t="str">
            <v xml:space="preserve"> </v>
          </cell>
          <cell r="N4792">
            <v>0</v>
          </cell>
          <cell r="O4792" t="str">
            <v xml:space="preserve"> </v>
          </cell>
          <cell r="P4792">
            <v>0</v>
          </cell>
          <cell r="Q4792">
            <v>0</v>
          </cell>
          <cell r="R4792" t="str">
            <v xml:space="preserve"> </v>
          </cell>
          <cell r="S4792" t="str">
            <v xml:space="preserve"> </v>
          </cell>
        </row>
        <row r="4793">
          <cell r="B4793">
            <v>621575</v>
          </cell>
          <cell r="C4793" t="str">
            <v>Health ClubWellness</v>
          </cell>
          <cell r="D4793" t="str">
            <v>Health Clu</v>
          </cell>
          <cell r="E4793">
            <v>367</v>
          </cell>
          <cell r="F4793" t="str">
            <v>A</v>
          </cell>
          <cell r="G4793" t="str">
            <v>E</v>
          </cell>
          <cell r="H4793" t="str">
            <v>N</v>
          </cell>
          <cell r="I4793" t="str">
            <v>NI</v>
          </cell>
          <cell r="J4793">
            <v>0</v>
          </cell>
          <cell r="K4793" t="str">
            <v>Compensation</v>
          </cell>
          <cell r="L4793" t="str">
            <v xml:space="preserve"> </v>
          </cell>
          <cell r="M4793" t="str">
            <v xml:space="preserve"> </v>
          </cell>
          <cell r="N4793">
            <v>0</v>
          </cell>
          <cell r="O4793" t="str">
            <v xml:space="preserve"> </v>
          </cell>
          <cell r="P4793">
            <v>0</v>
          </cell>
          <cell r="Q4793">
            <v>0</v>
          </cell>
          <cell r="R4793" t="str">
            <v xml:space="preserve"> </v>
          </cell>
          <cell r="S4793" t="str">
            <v xml:space="preserve"> </v>
          </cell>
        </row>
        <row r="4794">
          <cell r="B4794">
            <v>621580</v>
          </cell>
          <cell r="C4794" t="str">
            <v>Hyatt Legal Plan Premium</v>
          </cell>
          <cell r="D4794" t="str">
            <v>Hyatt Lega</v>
          </cell>
          <cell r="E4794">
            <v>367</v>
          </cell>
          <cell r="F4794" t="str">
            <v>A</v>
          </cell>
          <cell r="G4794" t="str">
            <v>E</v>
          </cell>
          <cell r="H4794" t="str">
            <v>N</v>
          </cell>
          <cell r="I4794" t="str">
            <v>NI</v>
          </cell>
          <cell r="J4794">
            <v>0</v>
          </cell>
          <cell r="K4794" t="str">
            <v>Compensation</v>
          </cell>
          <cell r="L4794" t="str">
            <v xml:space="preserve"> </v>
          </cell>
          <cell r="M4794" t="str">
            <v xml:space="preserve"> </v>
          </cell>
          <cell r="N4794">
            <v>0</v>
          </cell>
          <cell r="O4794" t="str">
            <v xml:space="preserve"> </v>
          </cell>
          <cell r="P4794">
            <v>0</v>
          </cell>
          <cell r="Q4794">
            <v>0</v>
          </cell>
          <cell r="R4794" t="str">
            <v xml:space="preserve"> </v>
          </cell>
          <cell r="S4794" t="str">
            <v xml:space="preserve"> </v>
          </cell>
        </row>
        <row r="4795">
          <cell r="B4795">
            <v>621581</v>
          </cell>
          <cell r="C4795" t="str">
            <v>Hyatt Legal Plan Emp WH</v>
          </cell>
          <cell r="D4795" t="str">
            <v>HLegalwh</v>
          </cell>
          <cell r="E4795">
            <v>367</v>
          </cell>
          <cell r="F4795" t="str">
            <v>A</v>
          </cell>
          <cell r="G4795" t="str">
            <v>E</v>
          </cell>
          <cell r="H4795" t="str">
            <v>N</v>
          </cell>
          <cell r="I4795" t="str">
            <v>NI</v>
          </cell>
          <cell r="J4795">
            <v>0</v>
          </cell>
          <cell r="K4795" t="str">
            <v>Compensation</v>
          </cell>
          <cell r="L4795" t="str">
            <v xml:space="preserve"> </v>
          </cell>
          <cell r="M4795" t="str">
            <v xml:space="preserve"> </v>
          </cell>
          <cell r="N4795">
            <v>0</v>
          </cell>
          <cell r="O4795" t="str">
            <v xml:space="preserve"> </v>
          </cell>
          <cell r="P4795">
            <v>0</v>
          </cell>
          <cell r="Q4795">
            <v>0</v>
          </cell>
          <cell r="R4795" t="str">
            <v xml:space="preserve"> </v>
          </cell>
          <cell r="S4795" t="str">
            <v xml:space="preserve"> </v>
          </cell>
        </row>
        <row r="4796">
          <cell r="B4796">
            <v>621585</v>
          </cell>
          <cell r="C4796" t="str">
            <v>Religious Order Benefits</v>
          </cell>
          <cell r="D4796" t="str">
            <v>Religious</v>
          </cell>
          <cell r="E4796">
            <v>367</v>
          </cell>
          <cell r="F4796" t="str">
            <v>A</v>
          </cell>
          <cell r="G4796" t="str">
            <v>E</v>
          </cell>
          <cell r="H4796" t="str">
            <v>N</v>
          </cell>
          <cell r="I4796" t="str">
            <v>NI</v>
          </cell>
          <cell r="J4796">
            <v>0</v>
          </cell>
          <cell r="K4796" t="str">
            <v>Compensation</v>
          </cell>
          <cell r="L4796" t="str">
            <v xml:space="preserve"> </v>
          </cell>
          <cell r="M4796" t="str">
            <v xml:space="preserve"> </v>
          </cell>
          <cell r="N4796">
            <v>0</v>
          </cell>
          <cell r="O4796" t="str">
            <v xml:space="preserve"> </v>
          </cell>
          <cell r="P4796">
            <v>0</v>
          </cell>
          <cell r="Q4796">
            <v>0</v>
          </cell>
          <cell r="R4796" t="str">
            <v xml:space="preserve"> </v>
          </cell>
          <cell r="S4796" t="str">
            <v xml:space="preserve"> </v>
          </cell>
        </row>
        <row r="4797">
          <cell r="B4797">
            <v>621590</v>
          </cell>
          <cell r="C4797" t="str">
            <v>Relocation</v>
          </cell>
          <cell r="D4797" t="str">
            <v>Relocation</v>
          </cell>
          <cell r="E4797">
            <v>367</v>
          </cell>
          <cell r="F4797" t="str">
            <v>A</v>
          </cell>
          <cell r="G4797" t="str">
            <v>E</v>
          </cell>
          <cell r="H4797" t="str">
            <v>N</v>
          </cell>
          <cell r="I4797" t="str">
            <v>NI</v>
          </cell>
          <cell r="J4797">
            <v>0</v>
          </cell>
          <cell r="K4797" t="str">
            <v>Compensation</v>
          </cell>
          <cell r="L4797" t="str">
            <v xml:space="preserve"> </v>
          </cell>
          <cell r="M4797" t="str">
            <v xml:space="preserve"> </v>
          </cell>
          <cell r="N4797">
            <v>0</v>
          </cell>
          <cell r="O4797" t="str">
            <v xml:space="preserve"> </v>
          </cell>
          <cell r="P4797">
            <v>0</v>
          </cell>
          <cell r="Q4797">
            <v>0</v>
          </cell>
          <cell r="R4797" t="str">
            <v xml:space="preserve"> </v>
          </cell>
          <cell r="S4797" t="str">
            <v xml:space="preserve"> </v>
          </cell>
        </row>
        <row r="4798">
          <cell r="B4798">
            <v>621595</v>
          </cell>
          <cell r="C4798" t="str">
            <v>Supplemental Benefits</v>
          </cell>
          <cell r="D4798" t="str">
            <v>Supplement</v>
          </cell>
          <cell r="E4798">
            <v>367</v>
          </cell>
          <cell r="F4798" t="str">
            <v>A</v>
          </cell>
          <cell r="G4798" t="str">
            <v>E</v>
          </cell>
          <cell r="H4798" t="str">
            <v>N</v>
          </cell>
          <cell r="I4798" t="str">
            <v>NI</v>
          </cell>
          <cell r="J4798">
            <v>0</v>
          </cell>
          <cell r="K4798" t="str">
            <v>Compensation</v>
          </cell>
          <cell r="L4798" t="str">
            <v xml:space="preserve"> </v>
          </cell>
          <cell r="M4798" t="str">
            <v xml:space="preserve"> </v>
          </cell>
          <cell r="N4798">
            <v>0</v>
          </cell>
          <cell r="O4798" t="str">
            <v xml:space="preserve"> </v>
          </cell>
          <cell r="P4798">
            <v>0</v>
          </cell>
          <cell r="Q4798">
            <v>0</v>
          </cell>
          <cell r="R4798" t="str">
            <v xml:space="preserve"> </v>
          </cell>
          <cell r="S4798" t="str">
            <v xml:space="preserve"> </v>
          </cell>
        </row>
        <row r="4799">
          <cell r="B4799">
            <v>621596</v>
          </cell>
          <cell r="C4799" t="str">
            <v>Supplemental Benefits Sisters</v>
          </cell>
          <cell r="D4799" t="str">
            <v>Supplement</v>
          </cell>
          <cell r="E4799">
            <v>367</v>
          </cell>
          <cell r="F4799" t="str">
            <v>A</v>
          </cell>
          <cell r="G4799" t="str">
            <v>E</v>
          </cell>
          <cell r="H4799" t="str">
            <v>N</v>
          </cell>
          <cell r="I4799" t="str">
            <v>NI</v>
          </cell>
          <cell r="J4799">
            <v>0</v>
          </cell>
          <cell r="K4799" t="str">
            <v>Compensation</v>
          </cell>
          <cell r="L4799" t="str">
            <v xml:space="preserve"> </v>
          </cell>
          <cell r="M4799" t="str">
            <v xml:space="preserve"> </v>
          </cell>
          <cell r="N4799">
            <v>0</v>
          </cell>
          <cell r="O4799" t="str">
            <v xml:space="preserve"> </v>
          </cell>
          <cell r="P4799">
            <v>0</v>
          </cell>
          <cell r="Q4799">
            <v>0</v>
          </cell>
          <cell r="R4799" t="str">
            <v xml:space="preserve"> </v>
          </cell>
          <cell r="S4799" t="str">
            <v xml:space="preserve"> </v>
          </cell>
        </row>
        <row r="4800">
          <cell r="B4800">
            <v>621600</v>
          </cell>
          <cell r="C4800" t="str">
            <v>Supplemental Life</v>
          </cell>
          <cell r="D4800" t="str">
            <v>Supplement</v>
          </cell>
          <cell r="E4800">
            <v>367</v>
          </cell>
          <cell r="F4800" t="str">
            <v>A</v>
          </cell>
          <cell r="G4800" t="str">
            <v>E</v>
          </cell>
          <cell r="H4800" t="str">
            <v>N</v>
          </cell>
          <cell r="I4800" t="str">
            <v>NI</v>
          </cell>
          <cell r="J4800">
            <v>0</v>
          </cell>
          <cell r="K4800" t="str">
            <v>Compensation</v>
          </cell>
          <cell r="L4800" t="str">
            <v xml:space="preserve"> </v>
          </cell>
          <cell r="M4800" t="str">
            <v xml:space="preserve"> </v>
          </cell>
          <cell r="N4800">
            <v>0</v>
          </cell>
          <cell r="O4800" t="str">
            <v xml:space="preserve"> </v>
          </cell>
          <cell r="P4800">
            <v>0</v>
          </cell>
          <cell r="Q4800">
            <v>0</v>
          </cell>
          <cell r="R4800" t="str">
            <v xml:space="preserve"> </v>
          </cell>
          <cell r="S4800" t="str">
            <v xml:space="preserve"> </v>
          </cell>
        </row>
        <row r="4801">
          <cell r="B4801">
            <v>621605</v>
          </cell>
          <cell r="C4801" t="str">
            <v>TPA Fees</v>
          </cell>
          <cell r="D4801" t="str">
            <v>TPA Fees</v>
          </cell>
          <cell r="E4801">
            <v>367</v>
          </cell>
          <cell r="F4801" t="str">
            <v>A</v>
          </cell>
          <cell r="G4801" t="str">
            <v>E</v>
          </cell>
          <cell r="H4801" t="str">
            <v>N</v>
          </cell>
          <cell r="I4801" t="str">
            <v>NI</v>
          </cell>
          <cell r="J4801">
            <v>0</v>
          </cell>
          <cell r="K4801" t="str">
            <v>Compensation</v>
          </cell>
          <cell r="L4801" t="str">
            <v xml:space="preserve"> </v>
          </cell>
          <cell r="M4801" t="str">
            <v xml:space="preserve"> </v>
          </cell>
          <cell r="N4801">
            <v>0</v>
          </cell>
          <cell r="O4801" t="str">
            <v xml:space="preserve"> </v>
          </cell>
          <cell r="P4801">
            <v>0</v>
          </cell>
          <cell r="Q4801">
            <v>0</v>
          </cell>
          <cell r="R4801" t="str">
            <v xml:space="preserve"> </v>
          </cell>
          <cell r="S4801" t="str">
            <v xml:space="preserve"> </v>
          </cell>
        </row>
        <row r="4802">
          <cell r="B4802">
            <v>621610</v>
          </cell>
          <cell r="C4802" t="str">
            <v>Travel Insurance</v>
          </cell>
          <cell r="D4802" t="str">
            <v>Travel Ins</v>
          </cell>
          <cell r="E4802">
            <v>367</v>
          </cell>
          <cell r="F4802" t="str">
            <v>A</v>
          </cell>
          <cell r="G4802" t="str">
            <v>E</v>
          </cell>
          <cell r="H4802" t="str">
            <v>N</v>
          </cell>
          <cell r="I4802" t="str">
            <v>NI</v>
          </cell>
          <cell r="J4802">
            <v>0</v>
          </cell>
          <cell r="K4802" t="str">
            <v>Compensation</v>
          </cell>
          <cell r="L4802" t="str">
            <v xml:space="preserve"> </v>
          </cell>
          <cell r="M4802" t="str">
            <v xml:space="preserve"> </v>
          </cell>
          <cell r="N4802">
            <v>0</v>
          </cell>
          <cell r="O4802" t="str">
            <v xml:space="preserve"> </v>
          </cell>
          <cell r="P4802">
            <v>0</v>
          </cell>
          <cell r="Q4802">
            <v>0</v>
          </cell>
          <cell r="R4802" t="str">
            <v xml:space="preserve"> </v>
          </cell>
          <cell r="S4802" t="str">
            <v xml:space="preserve"> </v>
          </cell>
        </row>
        <row r="4803">
          <cell r="B4803">
            <v>621615</v>
          </cell>
          <cell r="C4803" t="str">
            <v>Tuition Reimbursement</v>
          </cell>
          <cell r="D4803" t="str">
            <v>Tuition Re</v>
          </cell>
          <cell r="E4803">
            <v>367</v>
          </cell>
          <cell r="F4803" t="str">
            <v>A</v>
          </cell>
          <cell r="G4803" t="str">
            <v>E</v>
          </cell>
          <cell r="H4803" t="str">
            <v>N</v>
          </cell>
          <cell r="I4803" t="str">
            <v>NI</v>
          </cell>
          <cell r="J4803">
            <v>0</v>
          </cell>
          <cell r="K4803" t="str">
            <v>Compensation</v>
          </cell>
          <cell r="L4803" t="str">
            <v xml:space="preserve"> </v>
          </cell>
          <cell r="M4803" t="str">
            <v xml:space="preserve"> </v>
          </cell>
          <cell r="N4803">
            <v>0</v>
          </cell>
          <cell r="O4803" t="str">
            <v xml:space="preserve"> </v>
          </cell>
          <cell r="P4803">
            <v>0</v>
          </cell>
          <cell r="Q4803">
            <v>0</v>
          </cell>
          <cell r="R4803" t="str">
            <v xml:space="preserve"> </v>
          </cell>
          <cell r="S4803" t="str">
            <v xml:space="preserve"> </v>
          </cell>
        </row>
        <row r="4804">
          <cell r="B4804">
            <v>621620</v>
          </cell>
          <cell r="C4804" t="str">
            <v>Uniforms</v>
          </cell>
          <cell r="D4804" t="str">
            <v>Uniforms</v>
          </cell>
          <cell r="E4804">
            <v>367</v>
          </cell>
          <cell r="F4804" t="str">
            <v>A</v>
          </cell>
          <cell r="G4804" t="str">
            <v>E</v>
          </cell>
          <cell r="H4804" t="str">
            <v>N</v>
          </cell>
          <cell r="I4804" t="str">
            <v>NI</v>
          </cell>
          <cell r="J4804">
            <v>0</v>
          </cell>
          <cell r="K4804" t="str">
            <v>Compensation</v>
          </cell>
          <cell r="L4804" t="str">
            <v xml:space="preserve"> </v>
          </cell>
          <cell r="M4804" t="str">
            <v xml:space="preserve"> </v>
          </cell>
          <cell r="N4804">
            <v>0</v>
          </cell>
          <cell r="O4804" t="str">
            <v xml:space="preserve"> </v>
          </cell>
          <cell r="P4804">
            <v>0</v>
          </cell>
          <cell r="Q4804">
            <v>0</v>
          </cell>
          <cell r="R4804" t="str">
            <v xml:space="preserve"> </v>
          </cell>
          <cell r="S4804" t="str">
            <v xml:space="preserve"> </v>
          </cell>
        </row>
        <row r="4805">
          <cell r="B4805">
            <v>621625</v>
          </cell>
          <cell r="C4805" t="str">
            <v>Other Benefits</v>
          </cell>
          <cell r="D4805" t="str">
            <v>Other Bene</v>
          </cell>
          <cell r="E4805">
            <v>367</v>
          </cell>
          <cell r="F4805" t="str">
            <v>A</v>
          </cell>
          <cell r="G4805" t="str">
            <v>E</v>
          </cell>
          <cell r="H4805" t="str">
            <v>N</v>
          </cell>
          <cell r="I4805" t="str">
            <v>NI</v>
          </cell>
          <cell r="J4805">
            <v>0</v>
          </cell>
          <cell r="K4805" t="str">
            <v>Compensation</v>
          </cell>
          <cell r="L4805" t="str">
            <v xml:space="preserve"> </v>
          </cell>
          <cell r="M4805" t="str">
            <v xml:space="preserve"> </v>
          </cell>
          <cell r="N4805">
            <v>0</v>
          </cell>
          <cell r="O4805" t="str">
            <v xml:space="preserve"> </v>
          </cell>
          <cell r="P4805">
            <v>0</v>
          </cell>
          <cell r="Q4805">
            <v>0</v>
          </cell>
          <cell r="R4805" t="str">
            <v xml:space="preserve"> </v>
          </cell>
          <cell r="S4805" t="str">
            <v xml:space="preserve"> </v>
          </cell>
        </row>
        <row r="4806">
          <cell r="B4806">
            <v>621630</v>
          </cell>
          <cell r="C4806" t="str">
            <v>HRA Benefit Expense</v>
          </cell>
          <cell r="D4806" t="str">
            <v>HRABenExp</v>
          </cell>
          <cell r="E4806">
            <v>367</v>
          </cell>
          <cell r="F4806" t="str">
            <v>A</v>
          </cell>
          <cell r="G4806" t="str">
            <v>E</v>
          </cell>
          <cell r="H4806" t="str">
            <v>N</v>
          </cell>
          <cell r="I4806" t="str">
            <v>NI</v>
          </cell>
          <cell r="J4806">
            <v>0</v>
          </cell>
          <cell r="K4806" t="str">
            <v>Compensation</v>
          </cell>
          <cell r="L4806" t="str">
            <v xml:space="preserve"> </v>
          </cell>
          <cell r="M4806" t="str">
            <v xml:space="preserve"> </v>
          </cell>
          <cell r="N4806">
            <v>0</v>
          </cell>
          <cell r="O4806" t="str">
            <v xml:space="preserve"> </v>
          </cell>
          <cell r="P4806">
            <v>0</v>
          </cell>
          <cell r="Q4806">
            <v>0</v>
          </cell>
          <cell r="R4806" t="str">
            <v xml:space="preserve"> </v>
          </cell>
          <cell r="S4806" t="str">
            <v xml:space="preserve"> </v>
          </cell>
        </row>
        <row r="4807">
          <cell r="B4807">
            <v>621635</v>
          </cell>
          <cell r="C4807" t="str">
            <v>Benefits IC Co</v>
          </cell>
          <cell r="D4807" t="str">
            <v>BeneftICCo</v>
          </cell>
          <cell r="E4807">
            <v>367</v>
          </cell>
          <cell r="F4807" t="str">
            <v>A</v>
          </cell>
          <cell r="G4807" t="str">
            <v>E</v>
          </cell>
          <cell r="H4807" t="str">
            <v>N</v>
          </cell>
          <cell r="I4807" t="str">
            <v>NI</v>
          </cell>
          <cell r="J4807">
            <v>0</v>
          </cell>
          <cell r="K4807" t="str">
            <v>Compensation</v>
          </cell>
          <cell r="L4807">
            <v>0</v>
          </cell>
          <cell r="M4807">
            <v>0</v>
          </cell>
          <cell r="N4807">
            <v>0</v>
          </cell>
          <cell r="O4807">
            <v>0</v>
          </cell>
          <cell r="P4807">
            <v>0</v>
          </cell>
          <cell r="Q4807">
            <v>0</v>
          </cell>
          <cell r="R4807">
            <v>0</v>
          </cell>
          <cell r="S4807">
            <v>0</v>
          </cell>
        </row>
        <row r="4808">
          <cell r="B4808">
            <v>628000</v>
          </cell>
          <cell r="C4808" t="str">
            <v>AcctgBillgTransPurchSrvcsLabor</v>
          </cell>
          <cell r="D4808" t="str">
            <v>AcctgBillg</v>
          </cell>
          <cell r="E4808">
            <v>367</v>
          </cell>
          <cell r="F4808" t="str">
            <v>A</v>
          </cell>
          <cell r="G4808" t="str">
            <v>E</v>
          </cell>
          <cell r="H4808" t="str">
            <v>N</v>
          </cell>
          <cell r="I4808" t="str">
            <v>NI</v>
          </cell>
          <cell r="J4808">
            <v>0</v>
          </cell>
          <cell r="K4808" t="str">
            <v>Compensation</v>
          </cell>
          <cell r="L4808" t="str">
            <v xml:space="preserve"> </v>
          </cell>
          <cell r="M4808" t="str">
            <v xml:space="preserve"> </v>
          </cell>
          <cell r="N4808">
            <v>0</v>
          </cell>
          <cell r="O4808" t="str">
            <v xml:space="preserve"> </v>
          </cell>
          <cell r="P4808">
            <v>0</v>
          </cell>
          <cell r="Q4808">
            <v>0</v>
          </cell>
          <cell r="R4808" t="str">
            <v xml:space="preserve"> </v>
          </cell>
          <cell r="S4808" t="str">
            <v xml:space="preserve"> </v>
          </cell>
        </row>
        <row r="4809">
          <cell r="B4809">
            <v>628005</v>
          </cell>
          <cell r="C4809" t="str">
            <v>AcctgBillgTransPurchSrvcsSupp</v>
          </cell>
          <cell r="D4809" t="str">
            <v>AcctgBillg</v>
          </cell>
          <cell r="E4809">
            <v>367</v>
          </cell>
          <cell r="F4809" t="str">
            <v>A</v>
          </cell>
          <cell r="G4809" t="str">
            <v>E</v>
          </cell>
          <cell r="H4809" t="str">
            <v>N</v>
          </cell>
          <cell r="I4809" t="str">
            <v>NI</v>
          </cell>
          <cell r="J4809">
            <v>0</v>
          </cell>
          <cell r="K4809" t="str">
            <v>Compensation</v>
          </cell>
          <cell r="L4809" t="str">
            <v xml:space="preserve"> </v>
          </cell>
          <cell r="M4809" t="str">
            <v xml:space="preserve"> </v>
          </cell>
          <cell r="N4809">
            <v>0</v>
          </cell>
          <cell r="O4809" t="str">
            <v xml:space="preserve"> </v>
          </cell>
          <cell r="P4809">
            <v>0</v>
          </cell>
          <cell r="Q4809">
            <v>0</v>
          </cell>
          <cell r="R4809" t="str">
            <v xml:space="preserve"> </v>
          </cell>
          <cell r="S4809" t="str">
            <v xml:space="preserve"> </v>
          </cell>
        </row>
        <row r="4810">
          <cell r="B4810">
            <v>628010</v>
          </cell>
          <cell r="C4810" t="str">
            <v>AcctgBillTransPurchSrvcsBldgRe</v>
          </cell>
          <cell r="D4810" t="str">
            <v>AcctgBillT</v>
          </cell>
          <cell r="E4810">
            <v>367</v>
          </cell>
          <cell r="F4810" t="str">
            <v>A</v>
          </cell>
          <cell r="G4810" t="str">
            <v>E</v>
          </cell>
          <cell r="H4810" t="str">
            <v>N</v>
          </cell>
          <cell r="I4810" t="str">
            <v>NI</v>
          </cell>
          <cell r="J4810">
            <v>0</v>
          </cell>
          <cell r="K4810" t="str">
            <v>Compensation</v>
          </cell>
          <cell r="L4810" t="str">
            <v xml:space="preserve"> </v>
          </cell>
          <cell r="M4810" t="str">
            <v xml:space="preserve"> </v>
          </cell>
          <cell r="N4810">
            <v>0</v>
          </cell>
          <cell r="O4810" t="str">
            <v xml:space="preserve"> </v>
          </cell>
          <cell r="P4810">
            <v>0</v>
          </cell>
          <cell r="Q4810">
            <v>0</v>
          </cell>
          <cell r="R4810" t="str">
            <v xml:space="preserve"> </v>
          </cell>
          <cell r="S4810" t="str">
            <v xml:space="preserve"> </v>
          </cell>
        </row>
        <row r="4811">
          <cell r="B4811">
            <v>628015</v>
          </cell>
          <cell r="C4811" t="str">
            <v>AcctgBillTransPurchSrvcsEquipR</v>
          </cell>
          <cell r="D4811" t="str">
            <v>AcctgBillT</v>
          </cell>
          <cell r="E4811">
            <v>367</v>
          </cell>
          <cell r="F4811" t="str">
            <v>A</v>
          </cell>
          <cell r="G4811" t="str">
            <v>E</v>
          </cell>
          <cell r="H4811" t="str">
            <v>N</v>
          </cell>
          <cell r="I4811" t="str">
            <v>NI</v>
          </cell>
          <cell r="J4811">
            <v>0</v>
          </cell>
          <cell r="K4811" t="str">
            <v>Compensation</v>
          </cell>
          <cell r="L4811" t="str">
            <v xml:space="preserve"> </v>
          </cell>
          <cell r="M4811" t="str">
            <v xml:space="preserve"> </v>
          </cell>
          <cell r="N4811">
            <v>0</v>
          </cell>
          <cell r="O4811" t="str">
            <v xml:space="preserve"> </v>
          </cell>
          <cell r="P4811">
            <v>0</v>
          </cell>
          <cell r="Q4811">
            <v>0</v>
          </cell>
          <cell r="R4811" t="str">
            <v xml:space="preserve"> </v>
          </cell>
          <cell r="S4811" t="str">
            <v xml:space="preserve"> </v>
          </cell>
        </row>
        <row r="4812">
          <cell r="B4812">
            <v>628020</v>
          </cell>
          <cell r="C4812" t="str">
            <v>AcctgBillgTransPurchSrvcsOther</v>
          </cell>
          <cell r="D4812" t="str">
            <v>AcctgBillg</v>
          </cell>
          <cell r="E4812">
            <v>367</v>
          </cell>
          <cell r="F4812" t="str">
            <v>A</v>
          </cell>
          <cell r="G4812" t="str">
            <v>E</v>
          </cell>
          <cell r="H4812" t="str">
            <v>N</v>
          </cell>
          <cell r="I4812" t="str">
            <v>NI</v>
          </cell>
          <cell r="J4812">
            <v>0</v>
          </cell>
          <cell r="K4812" t="str">
            <v>Compensation</v>
          </cell>
          <cell r="L4812" t="str">
            <v xml:space="preserve"> </v>
          </cell>
          <cell r="M4812" t="str">
            <v xml:space="preserve"> </v>
          </cell>
          <cell r="N4812">
            <v>0</v>
          </cell>
          <cell r="O4812" t="str">
            <v xml:space="preserve"> </v>
          </cell>
          <cell r="P4812">
            <v>0</v>
          </cell>
          <cell r="Q4812">
            <v>0</v>
          </cell>
          <cell r="R4812" t="str">
            <v xml:space="preserve"> </v>
          </cell>
          <cell r="S4812" t="str">
            <v xml:space="preserve"> </v>
          </cell>
        </row>
        <row r="4813">
          <cell r="B4813">
            <v>628095</v>
          </cell>
          <cell r="C4813" t="str">
            <v>AcctgBillgTransPSICCo</v>
          </cell>
          <cell r="D4813" t="str">
            <v>ActgPSICCo</v>
          </cell>
          <cell r="E4813">
            <v>367</v>
          </cell>
          <cell r="F4813" t="str">
            <v>A</v>
          </cell>
          <cell r="G4813" t="str">
            <v>E</v>
          </cell>
          <cell r="H4813" t="str">
            <v>N</v>
          </cell>
          <cell r="I4813" t="str">
            <v>NI</v>
          </cell>
          <cell r="J4813">
            <v>0</v>
          </cell>
          <cell r="K4813" t="str">
            <v>Compensation</v>
          </cell>
          <cell r="L4813">
            <v>0</v>
          </cell>
          <cell r="M4813">
            <v>0</v>
          </cell>
          <cell r="N4813">
            <v>0</v>
          </cell>
          <cell r="O4813">
            <v>0</v>
          </cell>
          <cell r="P4813">
            <v>0</v>
          </cell>
          <cell r="Q4813">
            <v>0</v>
          </cell>
          <cell r="R4813">
            <v>0</v>
          </cell>
          <cell r="S4813">
            <v>0</v>
          </cell>
        </row>
        <row r="4814">
          <cell r="B4814">
            <v>629000</v>
          </cell>
          <cell r="C4814" t="str">
            <v>Dietary Purchased Srvcs Labor</v>
          </cell>
          <cell r="D4814" t="str">
            <v>Dietary Pu</v>
          </cell>
          <cell r="E4814">
            <v>367</v>
          </cell>
          <cell r="F4814" t="str">
            <v>A</v>
          </cell>
          <cell r="G4814" t="str">
            <v>E</v>
          </cell>
          <cell r="H4814" t="str">
            <v>N</v>
          </cell>
          <cell r="I4814" t="str">
            <v>NI</v>
          </cell>
          <cell r="J4814">
            <v>0</v>
          </cell>
          <cell r="K4814" t="str">
            <v>Compensation</v>
          </cell>
          <cell r="L4814" t="str">
            <v xml:space="preserve"> </v>
          </cell>
          <cell r="M4814" t="str">
            <v xml:space="preserve"> </v>
          </cell>
          <cell r="N4814">
            <v>0</v>
          </cell>
          <cell r="O4814" t="str">
            <v xml:space="preserve"> </v>
          </cell>
          <cell r="P4814">
            <v>0</v>
          </cell>
          <cell r="Q4814">
            <v>0</v>
          </cell>
          <cell r="R4814" t="str">
            <v xml:space="preserve"> </v>
          </cell>
          <cell r="S4814" t="str">
            <v xml:space="preserve"> </v>
          </cell>
        </row>
        <row r="4815">
          <cell r="B4815">
            <v>629005</v>
          </cell>
          <cell r="C4815" t="str">
            <v>Dietary Purch Srvcs Supplies</v>
          </cell>
          <cell r="D4815" t="str">
            <v>Dietary Pu</v>
          </cell>
          <cell r="E4815">
            <v>367</v>
          </cell>
          <cell r="F4815" t="str">
            <v>A</v>
          </cell>
          <cell r="G4815" t="str">
            <v>E</v>
          </cell>
          <cell r="H4815" t="str">
            <v>N</v>
          </cell>
          <cell r="I4815" t="str">
            <v>NI</v>
          </cell>
          <cell r="J4815">
            <v>0</v>
          </cell>
          <cell r="K4815" t="str">
            <v>Compensation</v>
          </cell>
          <cell r="L4815" t="str">
            <v xml:space="preserve"> </v>
          </cell>
          <cell r="M4815" t="str">
            <v xml:space="preserve"> </v>
          </cell>
          <cell r="N4815">
            <v>0</v>
          </cell>
          <cell r="O4815" t="str">
            <v xml:space="preserve"> </v>
          </cell>
          <cell r="P4815">
            <v>0</v>
          </cell>
          <cell r="Q4815">
            <v>0</v>
          </cell>
          <cell r="R4815" t="str">
            <v xml:space="preserve"> </v>
          </cell>
          <cell r="S4815" t="str">
            <v xml:space="preserve"> </v>
          </cell>
        </row>
        <row r="4816">
          <cell r="B4816">
            <v>629010</v>
          </cell>
          <cell r="C4816" t="str">
            <v>Dietary Purch Srvcs Bldg Rent</v>
          </cell>
          <cell r="D4816" t="str">
            <v>Dietary Pu</v>
          </cell>
          <cell r="E4816">
            <v>367</v>
          </cell>
          <cell r="F4816" t="str">
            <v>A</v>
          </cell>
          <cell r="G4816" t="str">
            <v>E</v>
          </cell>
          <cell r="H4816" t="str">
            <v>N</v>
          </cell>
          <cell r="I4816" t="str">
            <v>NI</v>
          </cell>
          <cell r="J4816">
            <v>0</v>
          </cell>
          <cell r="K4816" t="str">
            <v>Compensation</v>
          </cell>
          <cell r="L4816" t="str">
            <v xml:space="preserve"> </v>
          </cell>
          <cell r="M4816" t="str">
            <v xml:space="preserve"> </v>
          </cell>
          <cell r="N4816">
            <v>0</v>
          </cell>
          <cell r="O4816" t="str">
            <v xml:space="preserve"> </v>
          </cell>
          <cell r="P4816">
            <v>0</v>
          </cell>
          <cell r="Q4816">
            <v>0</v>
          </cell>
          <cell r="R4816" t="str">
            <v xml:space="preserve"> </v>
          </cell>
          <cell r="S4816" t="str">
            <v xml:space="preserve"> </v>
          </cell>
        </row>
        <row r="4817">
          <cell r="B4817">
            <v>629015</v>
          </cell>
          <cell r="C4817" t="str">
            <v>Dietary Purch Srvcs Equip Rent</v>
          </cell>
          <cell r="D4817" t="str">
            <v>Dietary Pu</v>
          </cell>
          <cell r="E4817">
            <v>367</v>
          </cell>
          <cell r="F4817" t="str">
            <v>A</v>
          </cell>
          <cell r="G4817" t="str">
            <v>E</v>
          </cell>
          <cell r="H4817" t="str">
            <v>N</v>
          </cell>
          <cell r="I4817" t="str">
            <v>NI</v>
          </cell>
          <cell r="J4817">
            <v>0</v>
          </cell>
          <cell r="K4817" t="str">
            <v>Compensation</v>
          </cell>
          <cell r="L4817" t="str">
            <v xml:space="preserve"> </v>
          </cell>
          <cell r="M4817" t="str">
            <v xml:space="preserve"> </v>
          </cell>
          <cell r="N4817">
            <v>0</v>
          </cell>
          <cell r="O4817" t="str">
            <v xml:space="preserve"> </v>
          </cell>
          <cell r="P4817">
            <v>0</v>
          </cell>
          <cell r="Q4817">
            <v>0</v>
          </cell>
          <cell r="R4817" t="str">
            <v xml:space="preserve"> </v>
          </cell>
          <cell r="S4817" t="str">
            <v xml:space="preserve"> </v>
          </cell>
        </row>
        <row r="4818">
          <cell r="B4818">
            <v>629020</v>
          </cell>
          <cell r="C4818" t="str">
            <v>Dietary Purchased Srvcs Other</v>
          </cell>
          <cell r="D4818" t="str">
            <v>Dietary Pu</v>
          </cell>
          <cell r="E4818">
            <v>367</v>
          </cell>
          <cell r="F4818" t="str">
            <v>A</v>
          </cell>
          <cell r="G4818" t="str">
            <v>E</v>
          </cell>
          <cell r="H4818" t="str">
            <v>N</v>
          </cell>
          <cell r="I4818" t="str">
            <v>NI</v>
          </cell>
          <cell r="J4818">
            <v>0</v>
          </cell>
          <cell r="K4818" t="str">
            <v>Compensation</v>
          </cell>
          <cell r="L4818" t="str">
            <v xml:space="preserve"> </v>
          </cell>
          <cell r="M4818" t="str">
            <v xml:space="preserve"> </v>
          </cell>
          <cell r="N4818">
            <v>0</v>
          </cell>
          <cell r="O4818" t="str">
            <v xml:space="preserve"> </v>
          </cell>
          <cell r="P4818">
            <v>0</v>
          </cell>
          <cell r="Q4818">
            <v>0</v>
          </cell>
          <cell r="R4818" t="str">
            <v xml:space="preserve"> </v>
          </cell>
          <cell r="S4818" t="str">
            <v xml:space="preserve"> </v>
          </cell>
        </row>
        <row r="4819">
          <cell r="B4819">
            <v>630000</v>
          </cell>
          <cell r="C4819" t="str">
            <v>Envtl Purchased Srvcs Labor</v>
          </cell>
          <cell r="D4819" t="str">
            <v>Envtl Purc</v>
          </cell>
          <cell r="E4819">
            <v>367</v>
          </cell>
          <cell r="F4819" t="str">
            <v>A</v>
          </cell>
          <cell r="G4819" t="str">
            <v>E</v>
          </cell>
          <cell r="H4819" t="str">
            <v>N</v>
          </cell>
          <cell r="I4819" t="str">
            <v>NI</v>
          </cell>
          <cell r="J4819">
            <v>0</v>
          </cell>
          <cell r="K4819" t="str">
            <v>Compensation</v>
          </cell>
          <cell r="L4819" t="str">
            <v xml:space="preserve"> </v>
          </cell>
          <cell r="M4819" t="str">
            <v xml:space="preserve"> </v>
          </cell>
          <cell r="N4819">
            <v>0</v>
          </cell>
          <cell r="O4819" t="str">
            <v xml:space="preserve"> </v>
          </cell>
          <cell r="P4819">
            <v>0</v>
          </cell>
          <cell r="Q4819">
            <v>0</v>
          </cell>
          <cell r="R4819" t="str">
            <v xml:space="preserve"> </v>
          </cell>
          <cell r="S4819" t="str">
            <v xml:space="preserve"> </v>
          </cell>
        </row>
        <row r="4820">
          <cell r="B4820">
            <v>630005</v>
          </cell>
          <cell r="C4820" t="str">
            <v>Envtl Purchased Srvcs Supplies</v>
          </cell>
          <cell r="D4820" t="str">
            <v>Envtl Purc</v>
          </cell>
          <cell r="E4820">
            <v>367</v>
          </cell>
          <cell r="F4820" t="str">
            <v>A</v>
          </cell>
          <cell r="G4820" t="str">
            <v>E</v>
          </cell>
          <cell r="H4820" t="str">
            <v>N</v>
          </cell>
          <cell r="I4820" t="str">
            <v>NI</v>
          </cell>
          <cell r="J4820">
            <v>0</v>
          </cell>
          <cell r="K4820" t="str">
            <v>Compensation</v>
          </cell>
          <cell r="L4820" t="str">
            <v xml:space="preserve"> </v>
          </cell>
          <cell r="M4820" t="str">
            <v xml:space="preserve"> </v>
          </cell>
          <cell r="N4820">
            <v>0</v>
          </cell>
          <cell r="O4820" t="str">
            <v xml:space="preserve"> </v>
          </cell>
          <cell r="P4820">
            <v>0</v>
          </cell>
          <cell r="Q4820">
            <v>0</v>
          </cell>
          <cell r="R4820" t="str">
            <v xml:space="preserve"> </v>
          </cell>
          <cell r="S4820" t="str">
            <v xml:space="preserve"> </v>
          </cell>
        </row>
        <row r="4821">
          <cell r="B4821">
            <v>630010</v>
          </cell>
          <cell r="C4821" t="str">
            <v>Envtl Purch Srvcs Bldg Rent</v>
          </cell>
          <cell r="D4821" t="str">
            <v>Envtl Purc</v>
          </cell>
          <cell r="E4821">
            <v>367</v>
          </cell>
          <cell r="F4821" t="str">
            <v>A</v>
          </cell>
          <cell r="G4821" t="str">
            <v>E</v>
          </cell>
          <cell r="H4821" t="str">
            <v>N</v>
          </cell>
          <cell r="I4821" t="str">
            <v>NI</v>
          </cell>
          <cell r="J4821">
            <v>0</v>
          </cell>
          <cell r="K4821" t="str">
            <v>Compensation</v>
          </cell>
          <cell r="L4821" t="str">
            <v xml:space="preserve"> </v>
          </cell>
          <cell r="M4821" t="str">
            <v xml:space="preserve"> </v>
          </cell>
          <cell r="N4821">
            <v>0</v>
          </cell>
          <cell r="O4821" t="str">
            <v xml:space="preserve"> </v>
          </cell>
          <cell r="P4821">
            <v>0</v>
          </cell>
          <cell r="Q4821">
            <v>0</v>
          </cell>
          <cell r="R4821" t="str">
            <v xml:space="preserve"> </v>
          </cell>
          <cell r="S4821" t="str">
            <v xml:space="preserve"> </v>
          </cell>
        </row>
        <row r="4822">
          <cell r="B4822">
            <v>630015</v>
          </cell>
          <cell r="C4822" t="str">
            <v>Envtl Purch Srvcs Equip Rent</v>
          </cell>
          <cell r="D4822" t="str">
            <v>Envtl Purc</v>
          </cell>
          <cell r="E4822">
            <v>367</v>
          </cell>
          <cell r="F4822" t="str">
            <v>A</v>
          </cell>
          <cell r="G4822" t="str">
            <v>E</v>
          </cell>
          <cell r="H4822" t="str">
            <v>N</v>
          </cell>
          <cell r="I4822" t="str">
            <v>NI</v>
          </cell>
          <cell r="J4822">
            <v>0</v>
          </cell>
          <cell r="K4822" t="str">
            <v>Compensation</v>
          </cell>
          <cell r="L4822" t="str">
            <v xml:space="preserve"> </v>
          </cell>
          <cell r="M4822" t="str">
            <v xml:space="preserve"> </v>
          </cell>
          <cell r="N4822">
            <v>0</v>
          </cell>
          <cell r="O4822" t="str">
            <v xml:space="preserve"> </v>
          </cell>
          <cell r="P4822">
            <v>0</v>
          </cell>
          <cell r="Q4822">
            <v>0</v>
          </cell>
          <cell r="R4822" t="str">
            <v xml:space="preserve"> </v>
          </cell>
          <cell r="S4822" t="str">
            <v xml:space="preserve"> </v>
          </cell>
        </row>
        <row r="4823">
          <cell r="B4823">
            <v>630020</v>
          </cell>
          <cell r="C4823" t="str">
            <v>Envtl Purchased Srvcs Other</v>
          </cell>
          <cell r="D4823" t="str">
            <v>Envtl Purc</v>
          </cell>
          <cell r="E4823">
            <v>367</v>
          </cell>
          <cell r="F4823" t="str">
            <v>A</v>
          </cell>
          <cell r="G4823" t="str">
            <v>E</v>
          </cell>
          <cell r="H4823" t="str">
            <v>N</v>
          </cell>
          <cell r="I4823" t="str">
            <v>NI</v>
          </cell>
          <cell r="J4823">
            <v>0</v>
          </cell>
          <cell r="K4823" t="str">
            <v>Compensation</v>
          </cell>
          <cell r="L4823" t="str">
            <v xml:space="preserve"> </v>
          </cell>
          <cell r="M4823" t="str">
            <v xml:space="preserve"> </v>
          </cell>
          <cell r="N4823">
            <v>0</v>
          </cell>
          <cell r="O4823" t="str">
            <v xml:space="preserve"> </v>
          </cell>
          <cell r="P4823">
            <v>0</v>
          </cell>
          <cell r="Q4823">
            <v>0</v>
          </cell>
          <cell r="R4823" t="str">
            <v xml:space="preserve"> </v>
          </cell>
          <cell r="S4823" t="str">
            <v xml:space="preserve"> </v>
          </cell>
        </row>
        <row r="4824">
          <cell r="B4824">
            <v>631000</v>
          </cell>
          <cell r="C4824" t="str">
            <v>HR Purchased Srvcs Labor</v>
          </cell>
          <cell r="D4824" t="str">
            <v>HR Purchas</v>
          </cell>
          <cell r="E4824">
            <v>367</v>
          </cell>
          <cell r="F4824" t="str">
            <v>A</v>
          </cell>
          <cell r="G4824" t="str">
            <v>E</v>
          </cell>
          <cell r="H4824" t="str">
            <v>N</v>
          </cell>
          <cell r="I4824" t="str">
            <v>NI</v>
          </cell>
          <cell r="J4824">
            <v>0</v>
          </cell>
          <cell r="K4824" t="str">
            <v>Compensation</v>
          </cell>
          <cell r="L4824" t="str">
            <v xml:space="preserve"> </v>
          </cell>
          <cell r="M4824" t="str">
            <v xml:space="preserve"> </v>
          </cell>
          <cell r="N4824">
            <v>0</v>
          </cell>
          <cell r="O4824" t="str">
            <v xml:space="preserve"> </v>
          </cell>
          <cell r="P4824">
            <v>0</v>
          </cell>
          <cell r="Q4824">
            <v>0</v>
          </cell>
          <cell r="R4824" t="str">
            <v xml:space="preserve"> </v>
          </cell>
          <cell r="S4824" t="str">
            <v xml:space="preserve"> </v>
          </cell>
        </row>
        <row r="4825">
          <cell r="B4825">
            <v>631005</v>
          </cell>
          <cell r="C4825" t="str">
            <v>HR Purchased Srvcs Supplies</v>
          </cell>
          <cell r="D4825" t="str">
            <v>HR Purchas</v>
          </cell>
          <cell r="E4825">
            <v>367</v>
          </cell>
          <cell r="F4825" t="str">
            <v>A</v>
          </cell>
          <cell r="G4825" t="str">
            <v>E</v>
          </cell>
          <cell r="H4825" t="str">
            <v>N</v>
          </cell>
          <cell r="I4825" t="str">
            <v>NI</v>
          </cell>
          <cell r="J4825">
            <v>0</v>
          </cell>
          <cell r="K4825" t="str">
            <v>Compensation</v>
          </cell>
          <cell r="L4825" t="str">
            <v xml:space="preserve"> </v>
          </cell>
          <cell r="M4825" t="str">
            <v xml:space="preserve"> </v>
          </cell>
          <cell r="N4825">
            <v>0</v>
          </cell>
          <cell r="O4825" t="str">
            <v xml:space="preserve"> </v>
          </cell>
          <cell r="P4825">
            <v>0</v>
          </cell>
          <cell r="Q4825">
            <v>0</v>
          </cell>
          <cell r="R4825" t="str">
            <v xml:space="preserve"> </v>
          </cell>
          <cell r="S4825" t="str">
            <v xml:space="preserve"> </v>
          </cell>
        </row>
        <row r="4826">
          <cell r="B4826">
            <v>631010</v>
          </cell>
          <cell r="C4826" t="str">
            <v>HR Purchased Srvcs Bldg Rent</v>
          </cell>
          <cell r="D4826" t="str">
            <v>HR Purchas</v>
          </cell>
          <cell r="E4826">
            <v>367</v>
          </cell>
          <cell r="F4826" t="str">
            <v>A</v>
          </cell>
          <cell r="G4826" t="str">
            <v>E</v>
          </cell>
          <cell r="H4826" t="str">
            <v>N</v>
          </cell>
          <cell r="I4826" t="str">
            <v>NI</v>
          </cell>
          <cell r="J4826">
            <v>0</v>
          </cell>
          <cell r="K4826" t="str">
            <v>Compensation</v>
          </cell>
          <cell r="L4826" t="str">
            <v xml:space="preserve"> </v>
          </cell>
          <cell r="M4826" t="str">
            <v xml:space="preserve"> </v>
          </cell>
          <cell r="N4826">
            <v>0</v>
          </cell>
          <cell r="O4826" t="str">
            <v xml:space="preserve"> </v>
          </cell>
          <cell r="P4826">
            <v>0</v>
          </cell>
          <cell r="Q4826">
            <v>0</v>
          </cell>
          <cell r="R4826" t="str">
            <v xml:space="preserve"> </v>
          </cell>
          <cell r="S4826" t="str">
            <v xml:space="preserve"> </v>
          </cell>
        </row>
        <row r="4827">
          <cell r="B4827">
            <v>631015</v>
          </cell>
          <cell r="C4827" t="str">
            <v>HR Purchased Srvcs Equip Rent</v>
          </cell>
          <cell r="D4827" t="str">
            <v>HR Purchas</v>
          </cell>
          <cell r="E4827">
            <v>367</v>
          </cell>
          <cell r="F4827" t="str">
            <v>A</v>
          </cell>
          <cell r="G4827" t="str">
            <v>E</v>
          </cell>
          <cell r="H4827" t="str">
            <v>N</v>
          </cell>
          <cell r="I4827" t="str">
            <v>NI</v>
          </cell>
          <cell r="J4827">
            <v>0</v>
          </cell>
          <cell r="K4827" t="str">
            <v>Compensation</v>
          </cell>
          <cell r="L4827" t="str">
            <v xml:space="preserve"> </v>
          </cell>
          <cell r="M4827" t="str">
            <v xml:space="preserve"> </v>
          </cell>
          <cell r="N4827">
            <v>0</v>
          </cell>
          <cell r="O4827" t="str">
            <v xml:space="preserve"> </v>
          </cell>
          <cell r="P4827">
            <v>0</v>
          </cell>
          <cell r="Q4827">
            <v>0</v>
          </cell>
          <cell r="R4827" t="str">
            <v xml:space="preserve"> </v>
          </cell>
          <cell r="S4827" t="str">
            <v xml:space="preserve"> </v>
          </cell>
        </row>
        <row r="4828">
          <cell r="B4828">
            <v>631020</v>
          </cell>
          <cell r="C4828" t="str">
            <v>HR Purchased Srvcs Other</v>
          </cell>
          <cell r="D4828" t="str">
            <v>HR Purchas</v>
          </cell>
          <cell r="E4828">
            <v>367</v>
          </cell>
          <cell r="F4828" t="str">
            <v>A</v>
          </cell>
          <cell r="G4828" t="str">
            <v>E</v>
          </cell>
          <cell r="H4828" t="str">
            <v>N</v>
          </cell>
          <cell r="I4828" t="str">
            <v>NI</v>
          </cell>
          <cell r="J4828">
            <v>0</v>
          </cell>
          <cell r="K4828" t="str">
            <v>Compensation</v>
          </cell>
          <cell r="L4828" t="str">
            <v xml:space="preserve"> </v>
          </cell>
          <cell r="M4828" t="str">
            <v xml:space="preserve"> </v>
          </cell>
          <cell r="N4828">
            <v>0</v>
          </cell>
          <cell r="O4828" t="str">
            <v xml:space="preserve"> </v>
          </cell>
          <cell r="P4828">
            <v>0</v>
          </cell>
          <cell r="Q4828">
            <v>0</v>
          </cell>
          <cell r="R4828" t="str">
            <v xml:space="preserve"> </v>
          </cell>
          <cell r="S4828" t="str">
            <v xml:space="preserve"> </v>
          </cell>
        </row>
        <row r="4829">
          <cell r="B4829">
            <v>632000</v>
          </cell>
          <cell r="C4829" t="str">
            <v>Info Sys Purchased Srvcs Labor</v>
          </cell>
          <cell r="D4829" t="str">
            <v>Info Sys P</v>
          </cell>
          <cell r="E4829">
            <v>367</v>
          </cell>
          <cell r="F4829" t="str">
            <v>A</v>
          </cell>
          <cell r="G4829" t="str">
            <v>E</v>
          </cell>
          <cell r="H4829" t="str">
            <v>N</v>
          </cell>
          <cell r="I4829" t="str">
            <v>NI</v>
          </cell>
          <cell r="J4829">
            <v>0</v>
          </cell>
          <cell r="K4829" t="str">
            <v>Compensation</v>
          </cell>
          <cell r="L4829" t="str">
            <v xml:space="preserve"> </v>
          </cell>
          <cell r="M4829" t="str">
            <v xml:space="preserve"> </v>
          </cell>
          <cell r="N4829">
            <v>0</v>
          </cell>
          <cell r="O4829" t="str">
            <v xml:space="preserve"> </v>
          </cell>
          <cell r="P4829">
            <v>0</v>
          </cell>
          <cell r="Q4829">
            <v>0</v>
          </cell>
          <cell r="R4829" t="str">
            <v xml:space="preserve"> </v>
          </cell>
          <cell r="S4829" t="str">
            <v xml:space="preserve"> </v>
          </cell>
        </row>
        <row r="4830">
          <cell r="B4830">
            <v>632005</v>
          </cell>
          <cell r="C4830" t="str">
            <v>InfoSysPurchServicesSupplies</v>
          </cell>
          <cell r="D4830" t="str">
            <v>InfoSysPur</v>
          </cell>
          <cell r="E4830">
            <v>367</v>
          </cell>
          <cell r="F4830" t="str">
            <v>A</v>
          </cell>
          <cell r="G4830" t="str">
            <v>E</v>
          </cell>
          <cell r="H4830" t="str">
            <v>N</v>
          </cell>
          <cell r="I4830" t="str">
            <v>NI</v>
          </cell>
          <cell r="J4830">
            <v>0</v>
          </cell>
          <cell r="K4830" t="str">
            <v>Compensation</v>
          </cell>
          <cell r="L4830" t="str">
            <v xml:space="preserve"> </v>
          </cell>
          <cell r="M4830" t="str">
            <v xml:space="preserve"> </v>
          </cell>
          <cell r="N4830">
            <v>0</v>
          </cell>
          <cell r="O4830" t="str">
            <v xml:space="preserve"> </v>
          </cell>
          <cell r="P4830">
            <v>0</v>
          </cell>
          <cell r="Q4830">
            <v>0</v>
          </cell>
          <cell r="R4830" t="str">
            <v xml:space="preserve"> </v>
          </cell>
          <cell r="S4830" t="str">
            <v xml:space="preserve"> </v>
          </cell>
        </row>
        <row r="4831">
          <cell r="B4831">
            <v>632010</v>
          </cell>
          <cell r="C4831" t="str">
            <v>InfoSysPurchServicesBldgRent</v>
          </cell>
          <cell r="D4831" t="str">
            <v>InfoSysPur</v>
          </cell>
          <cell r="E4831">
            <v>367</v>
          </cell>
          <cell r="F4831" t="str">
            <v>A</v>
          </cell>
          <cell r="G4831" t="str">
            <v>E</v>
          </cell>
          <cell r="H4831" t="str">
            <v>N</v>
          </cell>
          <cell r="I4831" t="str">
            <v>NI</v>
          </cell>
          <cell r="J4831">
            <v>0</v>
          </cell>
          <cell r="K4831" t="str">
            <v>Compensation</v>
          </cell>
          <cell r="L4831" t="str">
            <v xml:space="preserve"> </v>
          </cell>
          <cell r="M4831" t="str">
            <v xml:space="preserve"> </v>
          </cell>
          <cell r="N4831">
            <v>0</v>
          </cell>
          <cell r="O4831" t="str">
            <v xml:space="preserve"> </v>
          </cell>
          <cell r="P4831">
            <v>0</v>
          </cell>
          <cell r="Q4831">
            <v>0</v>
          </cell>
          <cell r="R4831" t="str">
            <v xml:space="preserve"> </v>
          </cell>
          <cell r="S4831" t="str">
            <v xml:space="preserve"> </v>
          </cell>
        </row>
        <row r="4832">
          <cell r="B4832">
            <v>632015</v>
          </cell>
          <cell r="C4832" t="str">
            <v>InfoSysPurchServicesEquipRent</v>
          </cell>
          <cell r="D4832" t="str">
            <v>InfoSysPur</v>
          </cell>
          <cell r="E4832">
            <v>367</v>
          </cell>
          <cell r="F4832" t="str">
            <v>A</v>
          </cell>
          <cell r="G4832" t="str">
            <v>E</v>
          </cell>
          <cell r="H4832" t="str">
            <v>N</v>
          </cell>
          <cell r="I4832" t="str">
            <v>NI</v>
          </cell>
          <cell r="J4832">
            <v>0</v>
          </cell>
          <cell r="K4832" t="str">
            <v>Compensation</v>
          </cell>
          <cell r="L4832" t="str">
            <v xml:space="preserve"> </v>
          </cell>
          <cell r="M4832" t="str">
            <v xml:space="preserve"> </v>
          </cell>
          <cell r="N4832">
            <v>0</v>
          </cell>
          <cell r="O4832" t="str">
            <v xml:space="preserve"> </v>
          </cell>
          <cell r="P4832">
            <v>0</v>
          </cell>
          <cell r="Q4832">
            <v>0</v>
          </cell>
          <cell r="R4832" t="str">
            <v xml:space="preserve"> </v>
          </cell>
          <cell r="S4832" t="str">
            <v xml:space="preserve"> </v>
          </cell>
        </row>
        <row r="4833">
          <cell r="B4833">
            <v>632020</v>
          </cell>
          <cell r="C4833" t="str">
            <v>Info Sys Purchased Srvcs Other</v>
          </cell>
          <cell r="D4833" t="str">
            <v>Info Sys P</v>
          </cell>
          <cell r="E4833">
            <v>367</v>
          </cell>
          <cell r="F4833" t="str">
            <v>A</v>
          </cell>
          <cell r="G4833" t="str">
            <v>E</v>
          </cell>
          <cell r="H4833" t="str">
            <v>N</v>
          </cell>
          <cell r="I4833" t="str">
            <v>NI</v>
          </cell>
          <cell r="J4833">
            <v>0</v>
          </cell>
          <cell r="K4833" t="str">
            <v>Compensation</v>
          </cell>
          <cell r="L4833" t="str">
            <v xml:space="preserve"> </v>
          </cell>
          <cell r="M4833" t="str">
            <v xml:space="preserve"> </v>
          </cell>
          <cell r="N4833">
            <v>0</v>
          </cell>
          <cell r="O4833" t="str">
            <v xml:space="preserve"> </v>
          </cell>
          <cell r="P4833">
            <v>0</v>
          </cell>
          <cell r="Q4833">
            <v>0</v>
          </cell>
          <cell r="R4833" t="str">
            <v xml:space="preserve"> </v>
          </cell>
          <cell r="S4833" t="str">
            <v xml:space="preserve"> </v>
          </cell>
        </row>
        <row r="4834">
          <cell r="B4834">
            <v>633000</v>
          </cell>
          <cell r="C4834" t="str">
            <v>Laundry Purchased Srvcs Labor</v>
          </cell>
          <cell r="D4834" t="str">
            <v>Laundry Pu</v>
          </cell>
          <cell r="E4834">
            <v>367</v>
          </cell>
          <cell r="F4834" t="str">
            <v>A</v>
          </cell>
          <cell r="G4834" t="str">
            <v>E</v>
          </cell>
          <cell r="H4834" t="str">
            <v>N</v>
          </cell>
          <cell r="I4834" t="str">
            <v>NI</v>
          </cell>
          <cell r="J4834">
            <v>0</v>
          </cell>
          <cell r="K4834" t="str">
            <v>Compensation</v>
          </cell>
          <cell r="L4834" t="str">
            <v xml:space="preserve"> </v>
          </cell>
          <cell r="M4834" t="str">
            <v xml:space="preserve"> </v>
          </cell>
          <cell r="N4834">
            <v>0</v>
          </cell>
          <cell r="O4834" t="str">
            <v xml:space="preserve"> </v>
          </cell>
          <cell r="P4834">
            <v>0</v>
          </cell>
          <cell r="Q4834">
            <v>0</v>
          </cell>
          <cell r="R4834" t="str">
            <v xml:space="preserve"> </v>
          </cell>
          <cell r="S4834" t="str">
            <v xml:space="preserve"> </v>
          </cell>
        </row>
        <row r="4835">
          <cell r="B4835">
            <v>633005</v>
          </cell>
          <cell r="C4835" t="str">
            <v>Laundry Purch Srvcs Supplies</v>
          </cell>
          <cell r="D4835" t="str">
            <v>Laundry Pu</v>
          </cell>
          <cell r="E4835">
            <v>367</v>
          </cell>
          <cell r="F4835" t="str">
            <v>A</v>
          </cell>
          <cell r="G4835" t="str">
            <v>E</v>
          </cell>
          <cell r="H4835" t="str">
            <v>N</v>
          </cell>
          <cell r="I4835" t="str">
            <v>NI</v>
          </cell>
          <cell r="J4835">
            <v>0</v>
          </cell>
          <cell r="K4835" t="str">
            <v>Compensation</v>
          </cell>
          <cell r="L4835" t="str">
            <v xml:space="preserve"> </v>
          </cell>
          <cell r="M4835" t="str">
            <v xml:space="preserve"> </v>
          </cell>
          <cell r="N4835">
            <v>0</v>
          </cell>
          <cell r="O4835" t="str">
            <v xml:space="preserve"> </v>
          </cell>
          <cell r="P4835">
            <v>0</v>
          </cell>
          <cell r="Q4835">
            <v>0</v>
          </cell>
          <cell r="R4835" t="str">
            <v xml:space="preserve"> </v>
          </cell>
          <cell r="S4835" t="str">
            <v xml:space="preserve"> </v>
          </cell>
        </row>
        <row r="4836">
          <cell r="B4836">
            <v>633010</v>
          </cell>
          <cell r="C4836" t="str">
            <v>Laundry Purch Srvcs Bldg Rent</v>
          </cell>
          <cell r="D4836" t="str">
            <v>Laundry Pu</v>
          </cell>
          <cell r="E4836">
            <v>367</v>
          </cell>
          <cell r="F4836" t="str">
            <v>A</v>
          </cell>
          <cell r="G4836" t="str">
            <v>E</v>
          </cell>
          <cell r="H4836" t="str">
            <v>N</v>
          </cell>
          <cell r="I4836" t="str">
            <v>NI</v>
          </cell>
          <cell r="J4836">
            <v>0</v>
          </cell>
          <cell r="K4836" t="str">
            <v>Compensation</v>
          </cell>
          <cell r="L4836" t="str">
            <v xml:space="preserve"> </v>
          </cell>
          <cell r="M4836" t="str">
            <v xml:space="preserve"> </v>
          </cell>
          <cell r="N4836">
            <v>0</v>
          </cell>
          <cell r="O4836" t="str">
            <v xml:space="preserve"> </v>
          </cell>
          <cell r="P4836">
            <v>0</v>
          </cell>
          <cell r="Q4836">
            <v>0</v>
          </cell>
          <cell r="R4836" t="str">
            <v xml:space="preserve"> </v>
          </cell>
          <cell r="S4836" t="str">
            <v xml:space="preserve"> </v>
          </cell>
        </row>
        <row r="4837">
          <cell r="B4837">
            <v>633015</v>
          </cell>
          <cell r="C4837" t="str">
            <v>Laundry Purch Srvcs Equip Rent</v>
          </cell>
          <cell r="D4837" t="str">
            <v>Laundry Pu</v>
          </cell>
          <cell r="E4837">
            <v>367</v>
          </cell>
          <cell r="F4837" t="str">
            <v>A</v>
          </cell>
          <cell r="G4837" t="str">
            <v>E</v>
          </cell>
          <cell r="H4837" t="str">
            <v>N</v>
          </cell>
          <cell r="I4837" t="str">
            <v>NI</v>
          </cell>
          <cell r="J4837">
            <v>0</v>
          </cell>
          <cell r="K4837" t="str">
            <v>Compensation</v>
          </cell>
          <cell r="L4837" t="str">
            <v xml:space="preserve"> </v>
          </cell>
          <cell r="M4837" t="str">
            <v xml:space="preserve"> </v>
          </cell>
          <cell r="N4837">
            <v>0</v>
          </cell>
          <cell r="O4837" t="str">
            <v xml:space="preserve"> </v>
          </cell>
          <cell r="P4837">
            <v>0</v>
          </cell>
          <cell r="Q4837">
            <v>0</v>
          </cell>
          <cell r="R4837" t="str">
            <v xml:space="preserve"> </v>
          </cell>
          <cell r="S4837" t="str">
            <v xml:space="preserve"> </v>
          </cell>
        </row>
        <row r="4838">
          <cell r="B4838">
            <v>633020</v>
          </cell>
          <cell r="C4838" t="str">
            <v>Laundry Purchased Srvcs Other</v>
          </cell>
          <cell r="D4838" t="str">
            <v>Laundry Pu</v>
          </cell>
          <cell r="E4838">
            <v>367</v>
          </cell>
          <cell r="F4838" t="str">
            <v>A</v>
          </cell>
          <cell r="G4838" t="str">
            <v>E</v>
          </cell>
          <cell r="H4838" t="str">
            <v>N</v>
          </cell>
          <cell r="I4838" t="str">
            <v>NI</v>
          </cell>
          <cell r="J4838">
            <v>0</v>
          </cell>
          <cell r="K4838" t="str">
            <v>Compensation</v>
          </cell>
          <cell r="L4838" t="str">
            <v xml:space="preserve"> </v>
          </cell>
          <cell r="M4838" t="str">
            <v xml:space="preserve"> </v>
          </cell>
          <cell r="N4838">
            <v>0</v>
          </cell>
          <cell r="O4838" t="str">
            <v xml:space="preserve"> </v>
          </cell>
          <cell r="P4838">
            <v>0</v>
          </cell>
          <cell r="Q4838">
            <v>0</v>
          </cell>
          <cell r="R4838" t="str">
            <v xml:space="preserve"> </v>
          </cell>
          <cell r="S4838" t="str">
            <v xml:space="preserve"> </v>
          </cell>
        </row>
        <row r="4839">
          <cell r="B4839">
            <v>634000</v>
          </cell>
          <cell r="C4839" t="str">
            <v>Med Purchased Services Labor</v>
          </cell>
          <cell r="D4839" t="str">
            <v>Med Purcha</v>
          </cell>
          <cell r="E4839">
            <v>367</v>
          </cell>
          <cell r="F4839" t="str">
            <v>A</v>
          </cell>
          <cell r="G4839" t="str">
            <v>E</v>
          </cell>
          <cell r="H4839" t="str">
            <v>N</v>
          </cell>
          <cell r="I4839" t="str">
            <v>NI</v>
          </cell>
          <cell r="J4839">
            <v>0</v>
          </cell>
          <cell r="K4839" t="str">
            <v>Compensation</v>
          </cell>
          <cell r="L4839" t="str">
            <v xml:space="preserve"> </v>
          </cell>
          <cell r="M4839" t="str">
            <v xml:space="preserve"> </v>
          </cell>
          <cell r="N4839">
            <v>0</v>
          </cell>
          <cell r="O4839" t="str">
            <v xml:space="preserve"> </v>
          </cell>
          <cell r="P4839">
            <v>0</v>
          </cell>
          <cell r="Q4839">
            <v>0</v>
          </cell>
          <cell r="R4839" t="str">
            <v xml:space="preserve"> </v>
          </cell>
          <cell r="S4839" t="str">
            <v xml:space="preserve"> </v>
          </cell>
        </row>
        <row r="4840">
          <cell r="B4840">
            <v>634005</v>
          </cell>
          <cell r="C4840" t="str">
            <v>Med Purchased Srvcs Supplies</v>
          </cell>
          <cell r="D4840" t="str">
            <v>Med Purcha</v>
          </cell>
          <cell r="E4840">
            <v>367</v>
          </cell>
          <cell r="F4840" t="str">
            <v>A</v>
          </cell>
          <cell r="G4840" t="str">
            <v>E</v>
          </cell>
          <cell r="H4840" t="str">
            <v>N</v>
          </cell>
          <cell r="I4840" t="str">
            <v>NI</v>
          </cell>
          <cell r="J4840">
            <v>0</v>
          </cell>
          <cell r="K4840" t="str">
            <v>Compensation</v>
          </cell>
          <cell r="L4840" t="str">
            <v xml:space="preserve"> </v>
          </cell>
          <cell r="M4840" t="str">
            <v xml:space="preserve"> </v>
          </cell>
          <cell r="N4840">
            <v>0</v>
          </cell>
          <cell r="O4840" t="str">
            <v xml:space="preserve"> </v>
          </cell>
          <cell r="P4840">
            <v>0</v>
          </cell>
          <cell r="Q4840">
            <v>0</v>
          </cell>
          <cell r="R4840" t="str">
            <v xml:space="preserve"> </v>
          </cell>
          <cell r="S4840" t="str">
            <v xml:space="preserve"> </v>
          </cell>
        </row>
        <row r="4841">
          <cell r="B4841">
            <v>634010</v>
          </cell>
          <cell r="C4841" t="str">
            <v>Med Purchased Srvcs Bldg Rent</v>
          </cell>
          <cell r="D4841" t="str">
            <v>Med Purcha</v>
          </cell>
          <cell r="E4841">
            <v>367</v>
          </cell>
          <cell r="F4841" t="str">
            <v>A</v>
          </cell>
          <cell r="G4841" t="str">
            <v>E</v>
          </cell>
          <cell r="H4841" t="str">
            <v>N</v>
          </cell>
          <cell r="I4841" t="str">
            <v>NI</v>
          </cell>
          <cell r="J4841">
            <v>0</v>
          </cell>
          <cell r="K4841" t="str">
            <v>Compensation</v>
          </cell>
          <cell r="L4841" t="str">
            <v xml:space="preserve"> </v>
          </cell>
          <cell r="M4841" t="str">
            <v xml:space="preserve"> </v>
          </cell>
          <cell r="N4841">
            <v>0</v>
          </cell>
          <cell r="O4841" t="str">
            <v xml:space="preserve"> </v>
          </cell>
          <cell r="P4841">
            <v>0</v>
          </cell>
          <cell r="Q4841">
            <v>0</v>
          </cell>
          <cell r="R4841" t="str">
            <v xml:space="preserve"> </v>
          </cell>
          <cell r="S4841" t="str">
            <v xml:space="preserve"> </v>
          </cell>
        </row>
        <row r="4842">
          <cell r="B4842">
            <v>634015</v>
          </cell>
          <cell r="C4842" t="str">
            <v>Med Purchased Srvcs Equip Rent</v>
          </cell>
          <cell r="D4842" t="str">
            <v>Med Purcha</v>
          </cell>
          <cell r="E4842">
            <v>367</v>
          </cell>
          <cell r="F4842" t="str">
            <v>A</v>
          </cell>
          <cell r="G4842" t="str">
            <v>E</v>
          </cell>
          <cell r="H4842" t="str">
            <v>N</v>
          </cell>
          <cell r="I4842" t="str">
            <v>NI</v>
          </cell>
          <cell r="J4842">
            <v>0</v>
          </cell>
          <cell r="K4842" t="str">
            <v>Compensation</v>
          </cell>
          <cell r="L4842" t="str">
            <v xml:space="preserve"> </v>
          </cell>
          <cell r="M4842" t="str">
            <v xml:space="preserve"> </v>
          </cell>
          <cell r="N4842">
            <v>0</v>
          </cell>
          <cell r="O4842" t="str">
            <v xml:space="preserve"> </v>
          </cell>
          <cell r="P4842">
            <v>0</v>
          </cell>
          <cell r="Q4842">
            <v>0</v>
          </cell>
          <cell r="R4842" t="str">
            <v xml:space="preserve"> </v>
          </cell>
          <cell r="S4842" t="str">
            <v xml:space="preserve"> </v>
          </cell>
        </row>
        <row r="4843">
          <cell r="B4843">
            <v>634020</v>
          </cell>
          <cell r="C4843" t="str">
            <v>Med Purchased Services Other</v>
          </cell>
          <cell r="D4843" t="str">
            <v>Med Purcha</v>
          </cell>
          <cell r="E4843">
            <v>367</v>
          </cell>
          <cell r="F4843" t="str">
            <v>A</v>
          </cell>
          <cell r="G4843" t="str">
            <v>E</v>
          </cell>
          <cell r="H4843" t="str">
            <v>N</v>
          </cell>
          <cell r="I4843" t="str">
            <v>NI</v>
          </cell>
          <cell r="J4843">
            <v>0</v>
          </cell>
          <cell r="K4843" t="str">
            <v>Compensation</v>
          </cell>
          <cell r="L4843" t="str">
            <v xml:space="preserve"> </v>
          </cell>
          <cell r="M4843" t="str">
            <v xml:space="preserve"> </v>
          </cell>
          <cell r="N4843">
            <v>0</v>
          </cell>
          <cell r="O4843" t="str">
            <v xml:space="preserve"> </v>
          </cell>
          <cell r="P4843">
            <v>0</v>
          </cell>
          <cell r="Q4843">
            <v>0</v>
          </cell>
          <cell r="R4843" t="str">
            <v xml:space="preserve"> </v>
          </cell>
          <cell r="S4843" t="str">
            <v xml:space="preserve"> </v>
          </cell>
        </row>
        <row r="4844">
          <cell r="B4844">
            <v>634030</v>
          </cell>
          <cell r="C4844" t="str">
            <v>Med PS Organ Procurement Labor</v>
          </cell>
          <cell r="D4844" t="str">
            <v>Med PS Org</v>
          </cell>
          <cell r="E4844">
            <v>367</v>
          </cell>
          <cell r="F4844" t="str">
            <v>A</v>
          </cell>
          <cell r="G4844" t="str">
            <v>E</v>
          </cell>
          <cell r="H4844" t="str">
            <v>N</v>
          </cell>
          <cell r="I4844" t="str">
            <v>NI</v>
          </cell>
          <cell r="J4844">
            <v>0</v>
          </cell>
          <cell r="K4844" t="str">
            <v>Compensation</v>
          </cell>
          <cell r="L4844" t="str">
            <v xml:space="preserve"> </v>
          </cell>
          <cell r="M4844" t="str">
            <v xml:space="preserve"> </v>
          </cell>
          <cell r="N4844">
            <v>0</v>
          </cell>
          <cell r="O4844" t="str">
            <v xml:space="preserve"> </v>
          </cell>
          <cell r="P4844">
            <v>0</v>
          </cell>
          <cell r="Q4844">
            <v>0</v>
          </cell>
          <cell r="R4844" t="str">
            <v xml:space="preserve"> </v>
          </cell>
          <cell r="S4844" t="str">
            <v xml:space="preserve"> </v>
          </cell>
        </row>
        <row r="4845">
          <cell r="B4845">
            <v>634035</v>
          </cell>
          <cell r="C4845" t="str">
            <v>MedPSOrganProcurementSupplies</v>
          </cell>
          <cell r="D4845" t="str">
            <v>MedPSOrgan</v>
          </cell>
          <cell r="E4845">
            <v>367</v>
          </cell>
          <cell r="F4845" t="str">
            <v>A</v>
          </cell>
          <cell r="G4845" t="str">
            <v>E</v>
          </cell>
          <cell r="H4845" t="str">
            <v>N</v>
          </cell>
          <cell r="I4845" t="str">
            <v>NI</v>
          </cell>
          <cell r="J4845">
            <v>0</v>
          </cell>
          <cell r="K4845" t="str">
            <v>Compensation</v>
          </cell>
          <cell r="L4845" t="str">
            <v xml:space="preserve"> </v>
          </cell>
          <cell r="M4845" t="str">
            <v xml:space="preserve"> </v>
          </cell>
          <cell r="N4845">
            <v>0</v>
          </cell>
          <cell r="O4845" t="str">
            <v xml:space="preserve"> </v>
          </cell>
          <cell r="P4845">
            <v>0</v>
          </cell>
          <cell r="Q4845">
            <v>0</v>
          </cell>
          <cell r="R4845" t="str">
            <v xml:space="preserve"> </v>
          </cell>
          <cell r="S4845" t="str">
            <v xml:space="preserve"> </v>
          </cell>
        </row>
        <row r="4846">
          <cell r="B4846">
            <v>634040</v>
          </cell>
          <cell r="C4846" t="str">
            <v>MedPSOrganProcurementBldgRent</v>
          </cell>
          <cell r="D4846" t="str">
            <v>MedPSOrgan</v>
          </cell>
          <cell r="E4846">
            <v>367</v>
          </cell>
          <cell r="F4846" t="str">
            <v>A</v>
          </cell>
          <cell r="G4846" t="str">
            <v>E</v>
          </cell>
          <cell r="H4846" t="str">
            <v>N</v>
          </cell>
          <cell r="I4846" t="str">
            <v>NI</v>
          </cell>
          <cell r="J4846">
            <v>0</v>
          </cell>
          <cell r="K4846" t="str">
            <v>Compensation</v>
          </cell>
          <cell r="L4846" t="str">
            <v xml:space="preserve"> </v>
          </cell>
          <cell r="M4846" t="str">
            <v xml:space="preserve"> </v>
          </cell>
          <cell r="N4846">
            <v>0</v>
          </cell>
          <cell r="O4846" t="str">
            <v xml:space="preserve"> </v>
          </cell>
          <cell r="P4846">
            <v>0</v>
          </cell>
          <cell r="Q4846">
            <v>0</v>
          </cell>
          <cell r="R4846" t="str">
            <v xml:space="preserve"> </v>
          </cell>
          <cell r="S4846" t="str">
            <v xml:space="preserve"> </v>
          </cell>
        </row>
        <row r="4847">
          <cell r="B4847">
            <v>634045</v>
          </cell>
          <cell r="C4847" t="str">
            <v>MedPSOrganProcurementEquipRent</v>
          </cell>
          <cell r="D4847" t="str">
            <v>MedPSOrgan</v>
          </cell>
          <cell r="E4847">
            <v>367</v>
          </cell>
          <cell r="F4847" t="str">
            <v>A</v>
          </cell>
          <cell r="G4847" t="str">
            <v>E</v>
          </cell>
          <cell r="H4847" t="str">
            <v>N</v>
          </cell>
          <cell r="I4847" t="str">
            <v>NI</v>
          </cell>
          <cell r="J4847">
            <v>0</v>
          </cell>
          <cell r="K4847" t="str">
            <v>Compensation</v>
          </cell>
          <cell r="L4847" t="str">
            <v xml:space="preserve"> </v>
          </cell>
          <cell r="M4847" t="str">
            <v xml:space="preserve"> </v>
          </cell>
          <cell r="N4847">
            <v>0</v>
          </cell>
          <cell r="O4847" t="str">
            <v xml:space="preserve"> </v>
          </cell>
          <cell r="P4847">
            <v>0</v>
          </cell>
          <cell r="Q4847">
            <v>0</v>
          </cell>
          <cell r="R4847" t="str">
            <v xml:space="preserve"> </v>
          </cell>
          <cell r="S4847" t="str">
            <v xml:space="preserve"> </v>
          </cell>
        </row>
        <row r="4848">
          <cell r="B4848">
            <v>634050</v>
          </cell>
          <cell r="C4848" t="str">
            <v>Med PS Organ Procurement Other</v>
          </cell>
          <cell r="D4848" t="str">
            <v>Med PS Org</v>
          </cell>
          <cell r="E4848">
            <v>367</v>
          </cell>
          <cell r="F4848" t="str">
            <v>A</v>
          </cell>
          <cell r="G4848" t="str">
            <v>E</v>
          </cell>
          <cell r="H4848" t="str">
            <v>N</v>
          </cell>
          <cell r="I4848" t="str">
            <v>NI</v>
          </cell>
          <cell r="J4848">
            <v>0</v>
          </cell>
          <cell r="K4848" t="str">
            <v>Compensation</v>
          </cell>
          <cell r="L4848" t="str">
            <v xml:space="preserve"> </v>
          </cell>
          <cell r="M4848" t="str">
            <v xml:space="preserve"> </v>
          </cell>
          <cell r="N4848">
            <v>0</v>
          </cell>
          <cell r="O4848" t="str">
            <v xml:space="preserve"> </v>
          </cell>
          <cell r="P4848">
            <v>0</v>
          </cell>
          <cell r="Q4848">
            <v>0</v>
          </cell>
          <cell r="R4848" t="str">
            <v xml:space="preserve"> </v>
          </cell>
          <cell r="S4848" t="str">
            <v xml:space="preserve"> </v>
          </cell>
        </row>
        <row r="4849">
          <cell r="B4849">
            <v>634095</v>
          </cell>
          <cell r="C4849" t="str">
            <v>Medical Purchased Servces ICCo</v>
          </cell>
          <cell r="D4849" t="str">
            <v>MedPSICCo</v>
          </cell>
          <cell r="E4849">
            <v>367</v>
          </cell>
          <cell r="F4849" t="str">
            <v>A</v>
          </cell>
          <cell r="G4849" t="str">
            <v>E</v>
          </cell>
          <cell r="H4849" t="str">
            <v>N</v>
          </cell>
          <cell r="I4849" t="str">
            <v>NI</v>
          </cell>
          <cell r="J4849">
            <v>0</v>
          </cell>
          <cell r="K4849" t="str">
            <v>Compensation</v>
          </cell>
          <cell r="L4849">
            <v>0</v>
          </cell>
          <cell r="M4849">
            <v>0</v>
          </cell>
          <cell r="N4849">
            <v>0</v>
          </cell>
          <cell r="O4849">
            <v>0</v>
          </cell>
          <cell r="P4849">
            <v>0</v>
          </cell>
          <cell r="Q4849">
            <v>0</v>
          </cell>
          <cell r="R4849">
            <v>0</v>
          </cell>
          <cell r="S4849">
            <v>0</v>
          </cell>
        </row>
        <row r="4850">
          <cell r="B4850">
            <v>635000</v>
          </cell>
          <cell r="C4850" t="str">
            <v>Med Transp Purch Srvcs Labor</v>
          </cell>
          <cell r="D4850" t="str">
            <v>Med Transp</v>
          </cell>
          <cell r="E4850">
            <v>367</v>
          </cell>
          <cell r="F4850" t="str">
            <v>A</v>
          </cell>
          <cell r="G4850" t="str">
            <v>E</v>
          </cell>
          <cell r="H4850" t="str">
            <v>N</v>
          </cell>
          <cell r="I4850" t="str">
            <v>NI</v>
          </cell>
          <cell r="J4850">
            <v>0</v>
          </cell>
          <cell r="K4850" t="str">
            <v>Compensation</v>
          </cell>
          <cell r="L4850" t="str">
            <v xml:space="preserve"> </v>
          </cell>
          <cell r="M4850" t="str">
            <v xml:space="preserve"> </v>
          </cell>
          <cell r="N4850">
            <v>0</v>
          </cell>
          <cell r="O4850" t="str">
            <v xml:space="preserve"> </v>
          </cell>
          <cell r="P4850">
            <v>0</v>
          </cell>
          <cell r="Q4850">
            <v>0</v>
          </cell>
          <cell r="R4850" t="str">
            <v xml:space="preserve"> </v>
          </cell>
          <cell r="S4850" t="str">
            <v xml:space="preserve"> </v>
          </cell>
        </row>
        <row r="4851">
          <cell r="B4851">
            <v>635005</v>
          </cell>
          <cell r="C4851" t="str">
            <v>MedTranspPurchSrvcsSupplies</v>
          </cell>
          <cell r="D4851" t="str">
            <v>MedTranspP</v>
          </cell>
          <cell r="E4851">
            <v>367</v>
          </cell>
          <cell r="F4851" t="str">
            <v>A</v>
          </cell>
          <cell r="G4851" t="str">
            <v>E</v>
          </cell>
          <cell r="H4851" t="str">
            <v>N</v>
          </cell>
          <cell r="I4851" t="str">
            <v>NI</v>
          </cell>
          <cell r="J4851">
            <v>0</v>
          </cell>
          <cell r="K4851" t="str">
            <v>Compensation</v>
          </cell>
          <cell r="L4851" t="str">
            <v xml:space="preserve"> </v>
          </cell>
          <cell r="M4851" t="str">
            <v xml:space="preserve"> </v>
          </cell>
          <cell r="N4851">
            <v>0</v>
          </cell>
          <cell r="O4851" t="str">
            <v xml:space="preserve"> </v>
          </cell>
          <cell r="P4851">
            <v>0</v>
          </cell>
          <cell r="Q4851">
            <v>0</v>
          </cell>
          <cell r="R4851" t="str">
            <v xml:space="preserve"> </v>
          </cell>
          <cell r="S4851" t="str">
            <v xml:space="preserve"> </v>
          </cell>
        </row>
        <row r="4852">
          <cell r="B4852">
            <v>635010</v>
          </cell>
          <cell r="C4852" t="str">
            <v>MedTranspPurchSrvcsBldgRent</v>
          </cell>
          <cell r="D4852" t="str">
            <v>MedTranspP</v>
          </cell>
          <cell r="E4852">
            <v>367</v>
          </cell>
          <cell r="F4852" t="str">
            <v>A</v>
          </cell>
          <cell r="G4852" t="str">
            <v>E</v>
          </cell>
          <cell r="H4852" t="str">
            <v>N</v>
          </cell>
          <cell r="I4852" t="str">
            <v>NI</v>
          </cell>
          <cell r="J4852">
            <v>0</v>
          </cell>
          <cell r="K4852" t="str">
            <v>Compensation</v>
          </cell>
          <cell r="L4852" t="str">
            <v xml:space="preserve"> </v>
          </cell>
          <cell r="M4852" t="str">
            <v xml:space="preserve"> </v>
          </cell>
          <cell r="N4852">
            <v>0</v>
          </cell>
          <cell r="O4852" t="str">
            <v xml:space="preserve"> </v>
          </cell>
          <cell r="P4852">
            <v>0</v>
          </cell>
          <cell r="Q4852">
            <v>0</v>
          </cell>
          <cell r="R4852" t="str">
            <v xml:space="preserve"> </v>
          </cell>
          <cell r="S4852" t="str">
            <v xml:space="preserve"> </v>
          </cell>
        </row>
        <row r="4853">
          <cell r="B4853">
            <v>635015</v>
          </cell>
          <cell r="C4853" t="str">
            <v>MedTranspPurchSrvcsEquipRent</v>
          </cell>
          <cell r="D4853" t="str">
            <v>MedTranspP</v>
          </cell>
          <cell r="E4853">
            <v>367</v>
          </cell>
          <cell r="F4853" t="str">
            <v>A</v>
          </cell>
          <cell r="G4853" t="str">
            <v>E</v>
          </cell>
          <cell r="H4853" t="str">
            <v>N</v>
          </cell>
          <cell r="I4853" t="str">
            <v>NI</v>
          </cell>
          <cell r="J4853">
            <v>0</v>
          </cell>
          <cell r="K4853" t="str">
            <v>Compensation</v>
          </cell>
          <cell r="L4853" t="str">
            <v xml:space="preserve"> </v>
          </cell>
          <cell r="M4853" t="str">
            <v xml:space="preserve"> </v>
          </cell>
          <cell r="N4853">
            <v>0</v>
          </cell>
          <cell r="O4853" t="str">
            <v xml:space="preserve"> </v>
          </cell>
          <cell r="P4853">
            <v>0</v>
          </cell>
          <cell r="Q4853">
            <v>0</v>
          </cell>
          <cell r="R4853" t="str">
            <v xml:space="preserve"> </v>
          </cell>
          <cell r="S4853" t="str">
            <v xml:space="preserve"> </v>
          </cell>
        </row>
        <row r="4854">
          <cell r="B4854">
            <v>635020</v>
          </cell>
          <cell r="C4854" t="str">
            <v>Med Transp Purch Srvcs Other</v>
          </cell>
          <cell r="D4854" t="str">
            <v>Med Transp</v>
          </cell>
          <cell r="E4854">
            <v>367</v>
          </cell>
          <cell r="F4854" t="str">
            <v>A</v>
          </cell>
          <cell r="G4854" t="str">
            <v>E</v>
          </cell>
          <cell r="H4854" t="str">
            <v>N</v>
          </cell>
          <cell r="I4854" t="str">
            <v>NI</v>
          </cell>
          <cell r="J4854">
            <v>0</v>
          </cell>
          <cell r="K4854" t="str">
            <v>Compensation</v>
          </cell>
          <cell r="L4854" t="str">
            <v xml:space="preserve"> </v>
          </cell>
          <cell r="M4854" t="str">
            <v xml:space="preserve"> </v>
          </cell>
          <cell r="N4854">
            <v>0</v>
          </cell>
          <cell r="O4854" t="str">
            <v xml:space="preserve"> </v>
          </cell>
          <cell r="P4854">
            <v>0</v>
          </cell>
          <cell r="Q4854">
            <v>0</v>
          </cell>
          <cell r="R4854" t="str">
            <v xml:space="preserve"> </v>
          </cell>
          <cell r="S4854" t="str">
            <v xml:space="preserve"> </v>
          </cell>
        </row>
        <row r="4855">
          <cell r="B4855">
            <v>635095</v>
          </cell>
          <cell r="C4855" t="str">
            <v>Med Transp Purchased Serv ICCo</v>
          </cell>
          <cell r="D4855" t="str">
            <v>MdTrPSICCo</v>
          </cell>
          <cell r="E4855">
            <v>367</v>
          </cell>
          <cell r="F4855" t="str">
            <v>A</v>
          </cell>
          <cell r="G4855" t="str">
            <v>E</v>
          </cell>
          <cell r="H4855" t="str">
            <v>N</v>
          </cell>
          <cell r="I4855" t="str">
            <v>NI</v>
          </cell>
          <cell r="J4855">
            <v>0</v>
          </cell>
          <cell r="K4855" t="str">
            <v>Compensation</v>
          </cell>
          <cell r="L4855">
            <v>0</v>
          </cell>
          <cell r="M4855">
            <v>0</v>
          </cell>
          <cell r="N4855">
            <v>0</v>
          </cell>
          <cell r="O4855">
            <v>0</v>
          </cell>
          <cell r="P4855">
            <v>0</v>
          </cell>
          <cell r="Q4855">
            <v>0</v>
          </cell>
          <cell r="R4855">
            <v>0</v>
          </cell>
          <cell r="S4855">
            <v>0</v>
          </cell>
        </row>
        <row r="4856">
          <cell r="B4856">
            <v>636000</v>
          </cell>
          <cell r="C4856" t="str">
            <v>RepairsMat Purch Srvcs Labor</v>
          </cell>
          <cell r="D4856" t="str">
            <v>RepairsMat</v>
          </cell>
          <cell r="E4856">
            <v>367</v>
          </cell>
          <cell r="F4856" t="str">
            <v>A</v>
          </cell>
          <cell r="G4856" t="str">
            <v>E</v>
          </cell>
          <cell r="H4856" t="str">
            <v>N</v>
          </cell>
          <cell r="I4856" t="str">
            <v>NI</v>
          </cell>
          <cell r="J4856">
            <v>0</v>
          </cell>
          <cell r="K4856" t="str">
            <v>Compensation</v>
          </cell>
          <cell r="L4856" t="str">
            <v xml:space="preserve"> </v>
          </cell>
          <cell r="M4856" t="str">
            <v xml:space="preserve"> </v>
          </cell>
          <cell r="N4856">
            <v>0</v>
          </cell>
          <cell r="O4856" t="str">
            <v xml:space="preserve"> </v>
          </cell>
          <cell r="P4856">
            <v>0</v>
          </cell>
          <cell r="Q4856">
            <v>0</v>
          </cell>
          <cell r="R4856" t="str">
            <v xml:space="preserve"> </v>
          </cell>
          <cell r="S4856" t="str">
            <v xml:space="preserve"> </v>
          </cell>
        </row>
        <row r="4857">
          <cell r="B4857">
            <v>636005</v>
          </cell>
          <cell r="C4857" t="str">
            <v>RepairsMatPurchSrvcsSupplies</v>
          </cell>
          <cell r="D4857" t="str">
            <v>RepairsMat</v>
          </cell>
          <cell r="E4857">
            <v>367</v>
          </cell>
          <cell r="F4857" t="str">
            <v>A</v>
          </cell>
          <cell r="G4857" t="str">
            <v>E</v>
          </cell>
          <cell r="H4857" t="str">
            <v>N</v>
          </cell>
          <cell r="I4857" t="str">
            <v>NI</v>
          </cell>
          <cell r="J4857">
            <v>0</v>
          </cell>
          <cell r="K4857" t="str">
            <v>Compensation</v>
          </cell>
          <cell r="L4857" t="str">
            <v xml:space="preserve"> </v>
          </cell>
          <cell r="M4857" t="str">
            <v xml:space="preserve"> </v>
          </cell>
          <cell r="N4857">
            <v>0</v>
          </cell>
          <cell r="O4857" t="str">
            <v xml:space="preserve"> </v>
          </cell>
          <cell r="P4857">
            <v>0</v>
          </cell>
          <cell r="Q4857">
            <v>0</v>
          </cell>
          <cell r="R4857" t="str">
            <v xml:space="preserve"> </v>
          </cell>
          <cell r="S4857" t="str">
            <v xml:space="preserve"> </v>
          </cell>
        </row>
        <row r="4858">
          <cell r="B4858">
            <v>636010</v>
          </cell>
          <cell r="C4858" t="str">
            <v>RepairsMatPurchSrvcsBldgRent</v>
          </cell>
          <cell r="D4858" t="str">
            <v>RepairsMat</v>
          </cell>
          <cell r="E4858">
            <v>367</v>
          </cell>
          <cell r="F4858" t="str">
            <v>A</v>
          </cell>
          <cell r="G4858" t="str">
            <v>E</v>
          </cell>
          <cell r="H4858" t="str">
            <v>N</v>
          </cell>
          <cell r="I4858" t="str">
            <v>NI</v>
          </cell>
          <cell r="J4858">
            <v>0</v>
          </cell>
          <cell r="K4858" t="str">
            <v>Compensation</v>
          </cell>
          <cell r="L4858" t="str">
            <v xml:space="preserve"> </v>
          </cell>
          <cell r="M4858" t="str">
            <v xml:space="preserve"> </v>
          </cell>
          <cell r="N4858">
            <v>0</v>
          </cell>
          <cell r="O4858" t="str">
            <v xml:space="preserve"> </v>
          </cell>
          <cell r="P4858">
            <v>0</v>
          </cell>
          <cell r="Q4858">
            <v>0</v>
          </cell>
          <cell r="R4858" t="str">
            <v xml:space="preserve"> </v>
          </cell>
          <cell r="S4858" t="str">
            <v xml:space="preserve"> </v>
          </cell>
        </row>
        <row r="4859">
          <cell r="B4859">
            <v>636015</v>
          </cell>
          <cell r="C4859" t="str">
            <v>RepairsMatPurchSrvcsEquipRent</v>
          </cell>
          <cell r="D4859" t="str">
            <v>RepairsMat</v>
          </cell>
          <cell r="E4859">
            <v>367</v>
          </cell>
          <cell r="F4859" t="str">
            <v>A</v>
          </cell>
          <cell r="G4859" t="str">
            <v>E</v>
          </cell>
          <cell r="H4859" t="str">
            <v>N</v>
          </cell>
          <cell r="I4859" t="str">
            <v>NI</v>
          </cell>
          <cell r="J4859">
            <v>0</v>
          </cell>
          <cell r="K4859" t="str">
            <v>Compensation</v>
          </cell>
          <cell r="L4859" t="str">
            <v xml:space="preserve"> </v>
          </cell>
          <cell r="M4859" t="str">
            <v xml:space="preserve"> </v>
          </cell>
          <cell r="N4859">
            <v>0</v>
          </cell>
          <cell r="O4859" t="str">
            <v xml:space="preserve"> </v>
          </cell>
          <cell r="P4859">
            <v>0</v>
          </cell>
          <cell r="Q4859">
            <v>0</v>
          </cell>
          <cell r="R4859" t="str">
            <v xml:space="preserve"> </v>
          </cell>
          <cell r="S4859" t="str">
            <v xml:space="preserve"> </v>
          </cell>
        </row>
        <row r="4860">
          <cell r="B4860">
            <v>636020</v>
          </cell>
          <cell r="C4860" t="str">
            <v>RepairsMat Purch Srvcs Other</v>
          </cell>
          <cell r="D4860" t="str">
            <v>RepairsMat</v>
          </cell>
          <cell r="E4860">
            <v>367</v>
          </cell>
          <cell r="F4860" t="str">
            <v>A</v>
          </cell>
          <cell r="G4860" t="str">
            <v>E</v>
          </cell>
          <cell r="H4860" t="str">
            <v>N</v>
          </cell>
          <cell r="I4860" t="str">
            <v>NI</v>
          </cell>
          <cell r="J4860">
            <v>0</v>
          </cell>
          <cell r="K4860" t="str">
            <v>Compensation</v>
          </cell>
          <cell r="L4860" t="str">
            <v xml:space="preserve"> </v>
          </cell>
          <cell r="M4860" t="str">
            <v xml:space="preserve"> </v>
          </cell>
          <cell r="N4860">
            <v>0</v>
          </cell>
          <cell r="O4860" t="str">
            <v xml:space="preserve"> </v>
          </cell>
          <cell r="P4860">
            <v>0</v>
          </cell>
          <cell r="Q4860">
            <v>0</v>
          </cell>
          <cell r="R4860" t="str">
            <v xml:space="preserve"> </v>
          </cell>
          <cell r="S4860" t="str">
            <v xml:space="preserve"> </v>
          </cell>
        </row>
        <row r="4861">
          <cell r="B4861">
            <v>637000</v>
          </cell>
          <cell r="C4861" t="str">
            <v>TriMedx Purchased Srvcs Labor</v>
          </cell>
          <cell r="D4861" t="str">
            <v>TriMedx Pu</v>
          </cell>
          <cell r="E4861">
            <v>367</v>
          </cell>
          <cell r="F4861" t="str">
            <v>A</v>
          </cell>
          <cell r="G4861" t="str">
            <v>E</v>
          </cell>
          <cell r="H4861" t="str">
            <v>N</v>
          </cell>
          <cell r="I4861" t="str">
            <v>NI</v>
          </cell>
          <cell r="J4861">
            <v>0</v>
          </cell>
          <cell r="K4861" t="str">
            <v>Compensation</v>
          </cell>
          <cell r="L4861" t="str">
            <v xml:space="preserve"> </v>
          </cell>
          <cell r="M4861" t="str">
            <v xml:space="preserve"> </v>
          </cell>
          <cell r="N4861">
            <v>0</v>
          </cell>
          <cell r="O4861" t="str">
            <v xml:space="preserve"> </v>
          </cell>
          <cell r="P4861">
            <v>0</v>
          </cell>
          <cell r="Q4861">
            <v>0</v>
          </cell>
          <cell r="R4861" t="str">
            <v xml:space="preserve"> </v>
          </cell>
          <cell r="S4861" t="str">
            <v xml:space="preserve"> </v>
          </cell>
        </row>
        <row r="4862">
          <cell r="B4862">
            <v>637005</v>
          </cell>
          <cell r="C4862" t="str">
            <v>TriMedx Purch Srvcs Bldg Rent</v>
          </cell>
          <cell r="D4862" t="str">
            <v>TriMedx Pu</v>
          </cell>
          <cell r="E4862">
            <v>367</v>
          </cell>
          <cell r="F4862" t="str">
            <v>A</v>
          </cell>
          <cell r="G4862" t="str">
            <v>E</v>
          </cell>
          <cell r="H4862" t="str">
            <v>N</v>
          </cell>
          <cell r="I4862" t="str">
            <v>NI</v>
          </cell>
          <cell r="J4862">
            <v>0</v>
          </cell>
          <cell r="K4862" t="str">
            <v>Compensation</v>
          </cell>
          <cell r="L4862" t="str">
            <v xml:space="preserve"> </v>
          </cell>
          <cell r="M4862" t="str">
            <v xml:space="preserve"> </v>
          </cell>
          <cell r="N4862">
            <v>0</v>
          </cell>
          <cell r="O4862" t="str">
            <v xml:space="preserve"> </v>
          </cell>
          <cell r="P4862">
            <v>0</v>
          </cell>
          <cell r="Q4862">
            <v>0</v>
          </cell>
          <cell r="R4862" t="str">
            <v xml:space="preserve"> </v>
          </cell>
          <cell r="S4862" t="str">
            <v xml:space="preserve"> </v>
          </cell>
        </row>
        <row r="4863">
          <cell r="B4863">
            <v>637010</v>
          </cell>
          <cell r="C4863" t="str">
            <v>TriMedx Purch Srvcs Equip Rent</v>
          </cell>
          <cell r="D4863" t="str">
            <v>TriMedx Pu</v>
          </cell>
          <cell r="E4863">
            <v>367</v>
          </cell>
          <cell r="F4863" t="str">
            <v>A</v>
          </cell>
          <cell r="G4863" t="str">
            <v>E</v>
          </cell>
          <cell r="H4863" t="str">
            <v>N</v>
          </cell>
          <cell r="I4863" t="str">
            <v>NI</v>
          </cell>
          <cell r="J4863">
            <v>0</v>
          </cell>
          <cell r="K4863" t="str">
            <v>Compensation</v>
          </cell>
          <cell r="L4863" t="str">
            <v xml:space="preserve"> </v>
          </cell>
          <cell r="M4863" t="str">
            <v xml:space="preserve"> </v>
          </cell>
          <cell r="N4863">
            <v>0</v>
          </cell>
          <cell r="O4863" t="str">
            <v xml:space="preserve"> </v>
          </cell>
          <cell r="P4863">
            <v>0</v>
          </cell>
          <cell r="Q4863">
            <v>0</v>
          </cell>
          <cell r="R4863" t="str">
            <v xml:space="preserve"> </v>
          </cell>
          <cell r="S4863" t="str">
            <v xml:space="preserve"> </v>
          </cell>
        </row>
        <row r="4864">
          <cell r="B4864">
            <v>637015</v>
          </cell>
          <cell r="C4864" t="str">
            <v>TriMedx Purchased Srvcs Other</v>
          </cell>
          <cell r="D4864" t="str">
            <v>TriMedx Pu</v>
          </cell>
          <cell r="E4864">
            <v>367</v>
          </cell>
          <cell r="F4864" t="str">
            <v>A</v>
          </cell>
          <cell r="G4864" t="str">
            <v>E</v>
          </cell>
          <cell r="H4864" t="str">
            <v>N</v>
          </cell>
          <cell r="I4864" t="str">
            <v>NI</v>
          </cell>
          <cell r="J4864">
            <v>0</v>
          </cell>
          <cell r="K4864" t="str">
            <v>Compensation</v>
          </cell>
          <cell r="L4864" t="str">
            <v xml:space="preserve"> </v>
          </cell>
          <cell r="M4864" t="str">
            <v xml:space="preserve"> </v>
          </cell>
          <cell r="N4864">
            <v>0</v>
          </cell>
          <cell r="O4864" t="str">
            <v xml:space="preserve"> </v>
          </cell>
          <cell r="P4864">
            <v>0</v>
          </cell>
          <cell r="Q4864">
            <v>0</v>
          </cell>
          <cell r="R4864" t="str">
            <v xml:space="preserve"> </v>
          </cell>
          <cell r="S4864" t="str">
            <v xml:space="preserve"> </v>
          </cell>
        </row>
        <row r="4865">
          <cell r="B4865">
            <v>637095</v>
          </cell>
          <cell r="C4865" t="str">
            <v>TriMedx Purchased Servces ICCo</v>
          </cell>
          <cell r="D4865" t="str">
            <v>TrMxPSICCo</v>
          </cell>
          <cell r="E4865">
            <v>367</v>
          </cell>
          <cell r="F4865" t="str">
            <v>A</v>
          </cell>
          <cell r="G4865" t="str">
            <v>E</v>
          </cell>
          <cell r="H4865" t="str">
            <v>N</v>
          </cell>
          <cell r="I4865" t="str">
            <v>NI</v>
          </cell>
          <cell r="J4865">
            <v>0</v>
          </cell>
          <cell r="K4865" t="str">
            <v>Compensation</v>
          </cell>
          <cell r="L4865">
            <v>0</v>
          </cell>
          <cell r="M4865">
            <v>0</v>
          </cell>
          <cell r="N4865">
            <v>0</v>
          </cell>
          <cell r="O4865">
            <v>0</v>
          </cell>
          <cell r="P4865">
            <v>0</v>
          </cell>
          <cell r="Q4865">
            <v>0</v>
          </cell>
          <cell r="R4865">
            <v>0</v>
          </cell>
          <cell r="S4865">
            <v>0</v>
          </cell>
        </row>
        <row r="4866">
          <cell r="B4866">
            <v>638000</v>
          </cell>
          <cell r="C4866" t="str">
            <v>Reference Lab Labor</v>
          </cell>
          <cell r="D4866" t="str">
            <v>Reference</v>
          </cell>
          <cell r="E4866">
            <v>367</v>
          </cell>
          <cell r="F4866" t="str">
            <v>A</v>
          </cell>
          <cell r="G4866" t="str">
            <v>E</v>
          </cell>
          <cell r="H4866" t="str">
            <v>N</v>
          </cell>
          <cell r="I4866" t="str">
            <v>NI</v>
          </cell>
          <cell r="J4866">
            <v>0</v>
          </cell>
          <cell r="K4866" t="str">
            <v>Compensation</v>
          </cell>
          <cell r="L4866" t="str">
            <v xml:space="preserve"> </v>
          </cell>
          <cell r="M4866" t="str">
            <v xml:space="preserve"> </v>
          </cell>
          <cell r="N4866">
            <v>0</v>
          </cell>
          <cell r="O4866" t="str">
            <v xml:space="preserve"> </v>
          </cell>
          <cell r="P4866">
            <v>0</v>
          </cell>
          <cell r="Q4866">
            <v>0</v>
          </cell>
          <cell r="R4866" t="str">
            <v xml:space="preserve"> </v>
          </cell>
          <cell r="S4866" t="str">
            <v xml:space="preserve"> </v>
          </cell>
        </row>
        <row r="4867">
          <cell r="B4867">
            <v>638005</v>
          </cell>
          <cell r="C4867" t="str">
            <v>Reference Lab Supplies</v>
          </cell>
          <cell r="D4867" t="str">
            <v>Reference</v>
          </cell>
          <cell r="E4867">
            <v>367</v>
          </cell>
          <cell r="F4867" t="str">
            <v>A</v>
          </cell>
          <cell r="G4867" t="str">
            <v>E</v>
          </cell>
          <cell r="H4867" t="str">
            <v>N</v>
          </cell>
          <cell r="I4867" t="str">
            <v>NI</v>
          </cell>
          <cell r="J4867">
            <v>0</v>
          </cell>
          <cell r="K4867" t="str">
            <v>Compensation</v>
          </cell>
          <cell r="L4867" t="str">
            <v xml:space="preserve"> </v>
          </cell>
          <cell r="M4867" t="str">
            <v xml:space="preserve"> </v>
          </cell>
          <cell r="N4867">
            <v>0</v>
          </cell>
          <cell r="O4867" t="str">
            <v xml:space="preserve"> </v>
          </cell>
          <cell r="P4867">
            <v>0</v>
          </cell>
          <cell r="Q4867">
            <v>0</v>
          </cell>
          <cell r="R4867" t="str">
            <v xml:space="preserve"> </v>
          </cell>
          <cell r="S4867" t="str">
            <v xml:space="preserve"> </v>
          </cell>
        </row>
        <row r="4868">
          <cell r="B4868">
            <v>638010</v>
          </cell>
          <cell r="C4868" t="str">
            <v>Reference Lab Building Rent</v>
          </cell>
          <cell r="D4868" t="str">
            <v>Reference</v>
          </cell>
          <cell r="E4868">
            <v>367</v>
          </cell>
          <cell r="F4868" t="str">
            <v>A</v>
          </cell>
          <cell r="G4868" t="str">
            <v>E</v>
          </cell>
          <cell r="H4868" t="str">
            <v>N</v>
          </cell>
          <cell r="I4868" t="str">
            <v>NI</v>
          </cell>
          <cell r="J4868">
            <v>0</v>
          </cell>
          <cell r="K4868" t="str">
            <v>Compensation</v>
          </cell>
          <cell r="L4868" t="str">
            <v xml:space="preserve"> </v>
          </cell>
          <cell r="M4868" t="str">
            <v xml:space="preserve"> </v>
          </cell>
          <cell r="N4868">
            <v>0</v>
          </cell>
          <cell r="O4868" t="str">
            <v xml:space="preserve"> </v>
          </cell>
          <cell r="P4868">
            <v>0</v>
          </cell>
          <cell r="Q4868">
            <v>0</v>
          </cell>
          <cell r="R4868" t="str">
            <v xml:space="preserve"> </v>
          </cell>
          <cell r="S4868" t="str">
            <v xml:space="preserve"> </v>
          </cell>
        </row>
        <row r="4869">
          <cell r="B4869">
            <v>638015</v>
          </cell>
          <cell r="C4869" t="str">
            <v>Reference Lab Equipment Rent</v>
          </cell>
          <cell r="D4869" t="str">
            <v>Reference</v>
          </cell>
          <cell r="E4869">
            <v>367</v>
          </cell>
          <cell r="F4869" t="str">
            <v>A</v>
          </cell>
          <cell r="G4869" t="str">
            <v>E</v>
          </cell>
          <cell r="H4869" t="str">
            <v>N</v>
          </cell>
          <cell r="I4869" t="str">
            <v>NI</v>
          </cell>
          <cell r="J4869">
            <v>0</v>
          </cell>
          <cell r="K4869" t="str">
            <v>Compensation</v>
          </cell>
          <cell r="L4869" t="str">
            <v xml:space="preserve"> </v>
          </cell>
          <cell r="M4869" t="str">
            <v xml:space="preserve"> </v>
          </cell>
          <cell r="N4869">
            <v>0</v>
          </cell>
          <cell r="O4869" t="str">
            <v xml:space="preserve"> </v>
          </cell>
          <cell r="P4869">
            <v>0</v>
          </cell>
          <cell r="Q4869">
            <v>0</v>
          </cell>
          <cell r="R4869" t="str">
            <v xml:space="preserve"> </v>
          </cell>
          <cell r="S4869" t="str">
            <v xml:space="preserve"> </v>
          </cell>
        </row>
        <row r="4870">
          <cell r="B4870">
            <v>638020</v>
          </cell>
          <cell r="C4870" t="str">
            <v>Reference Lab Other</v>
          </cell>
          <cell r="D4870" t="str">
            <v>Reference</v>
          </cell>
          <cell r="E4870">
            <v>367</v>
          </cell>
          <cell r="F4870" t="str">
            <v>A</v>
          </cell>
          <cell r="G4870" t="str">
            <v>E</v>
          </cell>
          <cell r="H4870" t="str">
            <v>N</v>
          </cell>
          <cell r="I4870" t="str">
            <v>NI</v>
          </cell>
          <cell r="J4870">
            <v>0</v>
          </cell>
          <cell r="K4870" t="str">
            <v>Compensation</v>
          </cell>
          <cell r="L4870" t="str">
            <v xml:space="preserve"> </v>
          </cell>
          <cell r="M4870" t="str">
            <v xml:space="preserve"> </v>
          </cell>
          <cell r="N4870">
            <v>0</v>
          </cell>
          <cell r="O4870" t="str">
            <v xml:space="preserve"> </v>
          </cell>
          <cell r="P4870">
            <v>0</v>
          </cell>
          <cell r="Q4870">
            <v>0</v>
          </cell>
          <cell r="R4870" t="str">
            <v xml:space="preserve"> </v>
          </cell>
          <cell r="S4870" t="str">
            <v xml:space="preserve"> </v>
          </cell>
        </row>
        <row r="4871">
          <cell r="B4871">
            <v>638095</v>
          </cell>
          <cell r="C4871" t="str">
            <v>Reference Lab Pur Serv IC Co</v>
          </cell>
          <cell r="D4871" t="str">
            <v>RfLbPSICCo</v>
          </cell>
          <cell r="E4871">
            <v>367</v>
          </cell>
          <cell r="F4871" t="str">
            <v>A</v>
          </cell>
          <cell r="G4871" t="str">
            <v>E</v>
          </cell>
          <cell r="H4871" t="str">
            <v>N</v>
          </cell>
          <cell r="I4871" t="str">
            <v>NI</v>
          </cell>
          <cell r="J4871">
            <v>0</v>
          </cell>
          <cell r="K4871" t="str">
            <v>Compensation</v>
          </cell>
          <cell r="L4871">
            <v>0</v>
          </cell>
          <cell r="M4871">
            <v>0</v>
          </cell>
          <cell r="N4871">
            <v>0</v>
          </cell>
          <cell r="O4871">
            <v>0</v>
          </cell>
          <cell r="P4871">
            <v>0</v>
          </cell>
          <cell r="Q4871">
            <v>0</v>
          </cell>
          <cell r="R4871">
            <v>0</v>
          </cell>
          <cell r="S4871">
            <v>0</v>
          </cell>
        </row>
        <row r="4872">
          <cell r="B4872">
            <v>639000</v>
          </cell>
          <cell r="C4872" t="str">
            <v>PrintingCopy Center Labor</v>
          </cell>
          <cell r="D4872" t="str">
            <v>PrintingCo</v>
          </cell>
          <cell r="E4872">
            <v>367</v>
          </cell>
          <cell r="F4872" t="str">
            <v>A</v>
          </cell>
          <cell r="G4872" t="str">
            <v>E</v>
          </cell>
          <cell r="H4872" t="str">
            <v>N</v>
          </cell>
          <cell r="I4872" t="str">
            <v>NI</v>
          </cell>
          <cell r="J4872">
            <v>0</v>
          </cell>
          <cell r="K4872" t="str">
            <v>Compensation</v>
          </cell>
          <cell r="L4872" t="str">
            <v xml:space="preserve"> </v>
          </cell>
          <cell r="M4872" t="str">
            <v xml:space="preserve"> </v>
          </cell>
          <cell r="N4872">
            <v>0</v>
          </cell>
          <cell r="O4872" t="str">
            <v xml:space="preserve"> </v>
          </cell>
          <cell r="P4872">
            <v>0</v>
          </cell>
          <cell r="Q4872">
            <v>0</v>
          </cell>
          <cell r="R4872" t="str">
            <v xml:space="preserve"> </v>
          </cell>
          <cell r="S4872" t="str">
            <v xml:space="preserve"> </v>
          </cell>
        </row>
        <row r="4873">
          <cell r="B4873">
            <v>639005</v>
          </cell>
          <cell r="C4873" t="str">
            <v>PrintingCopy Center Supplies</v>
          </cell>
          <cell r="D4873" t="str">
            <v>PrintingCo</v>
          </cell>
          <cell r="E4873">
            <v>367</v>
          </cell>
          <cell r="F4873" t="str">
            <v>A</v>
          </cell>
          <cell r="G4873" t="str">
            <v>E</v>
          </cell>
          <cell r="H4873" t="str">
            <v>N</v>
          </cell>
          <cell r="I4873" t="str">
            <v>NI</v>
          </cell>
          <cell r="J4873">
            <v>0</v>
          </cell>
          <cell r="K4873" t="str">
            <v>Compensation</v>
          </cell>
          <cell r="L4873" t="str">
            <v xml:space="preserve"> </v>
          </cell>
          <cell r="M4873" t="str">
            <v xml:space="preserve"> </v>
          </cell>
          <cell r="N4873">
            <v>0</v>
          </cell>
          <cell r="O4873" t="str">
            <v xml:space="preserve"> </v>
          </cell>
          <cell r="P4873">
            <v>0</v>
          </cell>
          <cell r="Q4873">
            <v>0</v>
          </cell>
          <cell r="R4873" t="str">
            <v xml:space="preserve"> </v>
          </cell>
          <cell r="S4873" t="str">
            <v xml:space="preserve"> </v>
          </cell>
        </row>
        <row r="4874">
          <cell r="B4874">
            <v>639010</v>
          </cell>
          <cell r="C4874" t="str">
            <v>PrintingCopy Center Bldg Rent</v>
          </cell>
          <cell r="D4874" t="str">
            <v>PrintingCo</v>
          </cell>
          <cell r="E4874">
            <v>367</v>
          </cell>
          <cell r="F4874" t="str">
            <v>A</v>
          </cell>
          <cell r="G4874" t="str">
            <v>E</v>
          </cell>
          <cell r="H4874" t="str">
            <v>N</v>
          </cell>
          <cell r="I4874" t="str">
            <v>NI</v>
          </cell>
          <cell r="J4874">
            <v>0</v>
          </cell>
          <cell r="K4874" t="str">
            <v>Compensation</v>
          </cell>
          <cell r="L4874" t="str">
            <v xml:space="preserve"> </v>
          </cell>
          <cell r="M4874" t="str">
            <v xml:space="preserve"> </v>
          </cell>
          <cell r="N4874">
            <v>0</v>
          </cell>
          <cell r="O4874" t="str">
            <v xml:space="preserve"> </v>
          </cell>
          <cell r="P4874">
            <v>0</v>
          </cell>
          <cell r="Q4874">
            <v>0</v>
          </cell>
          <cell r="R4874" t="str">
            <v xml:space="preserve"> </v>
          </cell>
          <cell r="S4874" t="str">
            <v xml:space="preserve"> </v>
          </cell>
        </row>
        <row r="4875">
          <cell r="B4875">
            <v>639015</v>
          </cell>
          <cell r="C4875" t="str">
            <v>PrintingCopy Center Equip Rent</v>
          </cell>
          <cell r="D4875" t="str">
            <v>PrintingCo</v>
          </cell>
          <cell r="E4875">
            <v>367</v>
          </cell>
          <cell r="F4875" t="str">
            <v>A</v>
          </cell>
          <cell r="G4875" t="str">
            <v>E</v>
          </cell>
          <cell r="H4875" t="str">
            <v>N</v>
          </cell>
          <cell r="I4875" t="str">
            <v>NI</v>
          </cell>
          <cell r="J4875">
            <v>0</v>
          </cell>
          <cell r="K4875" t="str">
            <v>Compensation</v>
          </cell>
          <cell r="L4875" t="str">
            <v xml:space="preserve"> </v>
          </cell>
          <cell r="M4875" t="str">
            <v xml:space="preserve"> </v>
          </cell>
          <cell r="N4875">
            <v>0</v>
          </cell>
          <cell r="O4875" t="str">
            <v xml:space="preserve"> </v>
          </cell>
          <cell r="P4875">
            <v>0</v>
          </cell>
          <cell r="Q4875">
            <v>0</v>
          </cell>
          <cell r="R4875" t="str">
            <v xml:space="preserve"> </v>
          </cell>
          <cell r="S4875" t="str">
            <v xml:space="preserve"> </v>
          </cell>
        </row>
        <row r="4876">
          <cell r="B4876">
            <v>639020</v>
          </cell>
          <cell r="C4876" t="str">
            <v>PrintingCopy Center Other</v>
          </cell>
          <cell r="D4876" t="str">
            <v>PrintingCo</v>
          </cell>
          <cell r="E4876">
            <v>367</v>
          </cell>
          <cell r="F4876" t="str">
            <v>A</v>
          </cell>
          <cell r="G4876" t="str">
            <v>E</v>
          </cell>
          <cell r="H4876" t="str">
            <v>N</v>
          </cell>
          <cell r="I4876" t="str">
            <v>NI</v>
          </cell>
          <cell r="J4876">
            <v>0</v>
          </cell>
          <cell r="K4876" t="str">
            <v>Compensation</v>
          </cell>
          <cell r="L4876" t="str">
            <v xml:space="preserve"> </v>
          </cell>
          <cell r="M4876" t="str">
            <v xml:space="preserve"> </v>
          </cell>
          <cell r="N4876">
            <v>0</v>
          </cell>
          <cell r="O4876" t="str">
            <v xml:space="preserve"> </v>
          </cell>
          <cell r="P4876">
            <v>0</v>
          </cell>
          <cell r="Q4876">
            <v>0</v>
          </cell>
          <cell r="R4876" t="str">
            <v xml:space="preserve"> </v>
          </cell>
          <cell r="S4876" t="str">
            <v xml:space="preserve"> </v>
          </cell>
        </row>
        <row r="4877">
          <cell r="B4877">
            <v>640000</v>
          </cell>
          <cell r="C4877" t="str">
            <v>Other Purchased Services Labor</v>
          </cell>
          <cell r="D4877" t="str">
            <v>Other Purc</v>
          </cell>
          <cell r="E4877">
            <v>367</v>
          </cell>
          <cell r="F4877" t="str">
            <v>A</v>
          </cell>
          <cell r="G4877" t="str">
            <v>E</v>
          </cell>
          <cell r="H4877" t="str">
            <v>N</v>
          </cell>
          <cell r="I4877" t="str">
            <v>NI</v>
          </cell>
          <cell r="J4877">
            <v>0</v>
          </cell>
          <cell r="K4877" t="str">
            <v>Compensation</v>
          </cell>
          <cell r="L4877" t="str">
            <v xml:space="preserve"> </v>
          </cell>
          <cell r="M4877" t="str">
            <v xml:space="preserve"> </v>
          </cell>
          <cell r="N4877">
            <v>0</v>
          </cell>
          <cell r="O4877" t="str">
            <v xml:space="preserve"> </v>
          </cell>
          <cell r="P4877">
            <v>0</v>
          </cell>
          <cell r="Q4877">
            <v>0</v>
          </cell>
          <cell r="R4877" t="str">
            <v xml:space="preserve"> </v>
          </cell>
          <cell r="S4877" t="str">
            <v xml:space="preserve"> </v>
          </cell>
        </row>
        <row r="4878">
          <cell r="B4878">
            <v>640005</v>
          </cell>
          <cell r="C4878" t="str">
            <v>Other Purchased Srvcs Supplies</v>
          </cell>
          <cell r="D4878" t="str">
            <v>Other Purc</v>
          </cell>
          <cell r="E4878">
            <v>367</v>
          </cell>
          <cell r="F4878" t="str">
            <v>A</v>
          </cell>
          <cell r="G4878" t="str">
            <v>E</v>
          </cell>
          <cell r="H4878" t="str">
            <v>N</v>
          </cell>
          <cell r="I4878" t="str">
            <v>NI</v>
          </cell>
          <cell r="J4878">
            <v>0</v>
          </cell>
          <cell r="K4878" t="str">
            <v>Compensation</v>
          </cell>
          <cell r="L4878" t="str">
            <v xml:space="preserve"> </v>
          </cell>
          <cell r="M4878" t="str">
            <v xml:space="preserve"> </v>
          </cell>
          <cell r="N4878">
            <v>0</v>
          </cell>
          <cell r="O4878" t="str">
            <v xml:space="preserve"> </v>
          </cell>
          <cell r="P4878">
            <v>0</v>
          </cell>
          <cell r="Q4878">
            <v>0</v>
          </cell>
          <cell r="R4878" t="str">
            <v xml:space="preserve"> </v>
          </cell>
          <cell r="S4878" t="str">
            <v xml:space="preserve"> </v>
          </cell>
        </row>
        <row r="4879">
          <cell r="B4879">
            <v>640010</v>
          </cell>
          <cell r="C4879" t="str">
            <v>Other Purch Srvcs Bldg Rent</v>
          </cell>
          <cell r="D4879" t="str">
            <v>Other Purc</v>
          </cell>
          <cell r="E4879">
            <v>367</v>
          </cell>
          <cell r="F4879" t="str">
            <v>A</v>
          </cell>
          <cell r="G4879" t="str">
            <v>E</v>
          </cell>
          <cell r="H4879" t="str">
            <v>N</v>
          </cell>
          <cell r="I4879" t="str">
            <v>NI</v>
          </cell>
          <cell r="J4879">
            <v>0</v>
          </cell>
          <cell r="K4879" t="str">
            <v>Compensation</v>
          </cell>
          <cell r="L4879" t="str">
            <v xml:space="preserve"> </v>
          </cell>
          <cell r="M4879" t="str">
            <v xml:space="preserve"> </v>
          </cell>
          <cell r="N4879">
            <v>0</v>
          </cell>
          <cell r="O4879" t="str">
            <v xml:space="preserve"> </v>
          </cell>
          <cell r="P4879">
            <v>0</v>
          </cell>
          <cell r="Q4879">
            <v>0</v>
          </cell>
          <cell r="R4879" t="str">
            <v xml:space="preserve"> </v>
          </cell>
          <cell r="S4879" t="str">
            <v xml:space="preserve"> </v>
          </cell>
        </row>
        <row r="4880">
          <cell r="B4880">
            <v>640015</v>
          </cell>
          <cell r="C4880" t="str">
            <v>Other Purch Srvcs Equip Rent</v>
          </cell>
          <cell r="D4880" t="str">
            <v>Other Purc</v>
          </cell>
          <cell r="E4880">
            <v>367</v>
          </cell>
          <cell r="F4880" t="str">
            <v>A</v>
          </cell>
          <cell r="G4880" t="str">
            <v>E</v>
          </cell>
          <cell r="H4880" t="str">
            <v>N</v>
          </cell>
          <cell r="I4880" t="str">
            <v>NI</v>
          </cell>
          <cell r="J4880">
            <v>0</v>
          </cell>
          <cell r="K4880" t="str">
            <v>Compensation</v>
          </cell>
          <cell r="L4880" t="str">
            <v xml:space="preserve"> </v>
          </cell>
          <cell r="M4880" t="str">
            <v xml:space="preserve"> </v>
          </cell>
          <cell r="N4880">
            <v>0</v>
          </cell>
          <cell r="O4880" t="str">
            <v xml:space="preserve"> </v>
          </cell>
          <cell r="P4880">
            <v>0</v>
          </cell>
          <cell r="Q4880">
            <v>0</v>
          </cell>
          <cell r="R4880" t="str">
            <v xml:space="preserve"> </v>
          </cell>
          <cell r="S4880" t="str">
            <v xml:space="preserve"> </v>
          </cell>
        </row>
        <row r="4881">
          <cell r="B4881">
            <v>640020</v>
          </cell>
          <cell r="C4881" t="str">
            <v>Other Purchased Services Other</v>
          </cell>
          <cell r="D4881" t="str">
            <v>Other Purc</v>
          </cell>
          <cell r="E4881">
            <v>367</v>
          </cell>
          <cell r="F4881" t="str">
            <v>A</v>
          </cell>
          <cell r="G4881" t="str">
            <v>E</v>
          </cell>
          <cell r="H4881" t="str">
            <v>N</v>
          </cell>
          <cell r="I4881" t="str">
            <v>NI</v>
          </cell>
          <cell r="J4881">
            <v>0</v>
          </cell>
          <cell r="K4881" t="str">
            <v>Compensation</v>
          </cell>
          <cell r="L4881" t="str">
            <v xml:space="preserve"> </v>
          </cell>
          <cell r="M4881" t="str">
            <v xml:space="preserve"> </v>
          </cell>
          <cell r="N4881">
            <v>0</v>
          </cell>
          <cell r="O4881" t="str">
            <v xml:space="preserve"> </v>
          </cell>
          <cell r="P4881">
            <v>0</v>
          </cell>
          <cell r="Q4881">
            <v>0</v>
          </cell>
          <cell r="R4881" t="str">
            <v xml:space="preserve"> </v>
          </cell>
          <cell r="S4881" t="str">
            <v xml:space="preserve"> </v>
          </cell>
        </row>
        <row r="4882">
          <cell r="B4882">
            <v>640095</v>
          </cell>
          <cell r="C4882" t="str">
            <v>Other Purchased Services ICCo</v>
          </cell>
          <cell r="D4882" t="str">
            <v>OthPSICCo</v>
          </cell>
          <cell r="E4882">
            <v>367</v>
          </cell>
          <cell r="F4882" t="str">
            <v>A</v>
          </cell>
          <cell r="G4882" t="str">
            <v>E</v>
          </cell>
          <cell r="H4882" t="str">
            <v>N</v>
          </cell>
          <cell r="I4882" t="str">
            <v>NI</v>
          </cell>
          <cell r="J4882">
            <v>0</v>
          </cell>
          <cell r="K4882" t="str">
            <v>Compensation</v>
          </cell>
          <cell r="L4882">
            <v>0</v>
          </cell>
          <cell r="M4882">
            <v>0</v>
          </cell>
          <cell r="N4882">
            <v>0</v>
          </cell>
          <cell r="O4882">
            <v>0</v>
          </cell>
          <cell r="P4882">
            <v>0</v>
          </cell>
          <cell r="Q4882">
            <v>0</v>
          </cell>
          <cell r="R4882">
            <v>0</v>
          </cell>
          <cell r="S4882">
            <v>0</v>
          </cell>
        </row>
        <row r="4883">
          <cell r="B4883">
            <v>641000</v>
          </cell>
          <cell r="C4883" t="str">
            <v>AHIS  Purch Srvcs Labor</v>
          </cell>
          <cell r="D4883" t="str">
            <v>PSAHISLab</v>
          </cell>
          <cell r="E4883">
            <v>367</v>
          </cell>
          <cell r="F4883" t="str">
            <v>A</v>
          </cell>
          <cell r="G4883" t="str">
            <v>E</v>
          </cell>
          <cell r="H4883" t="str">
            <v>N</v>
          </cell>
          <cell r="I4883" t="str">
            <v>NI</v>
          </cell>
          <cell r="J4883">
            <v>0</v>
          </cell>
          <cell r="K4883" t="str">
            <v>Compensation</v>
          </cell>
          <cell r="L4883">
            <v>0</v>
          </cell>
          <cell r="M4883">
            <v>0</v>
          </cell>
          <cell r="N4883">
            <v>0</v>
          </cell>
          <cell r="O4883">
            <v>0</v>
          </cell>
          <cell r="P4883">
            <v>0</v>
          </cell>
          <cell r="Q4883">
            <v>0</v>
          </cell>
          <cell r="R4883">
            <v>0</v>
          </cell>
          <cell r="S4883">
            <v>0</v>
          </cell>
        </row>
        <row r="4884">
          <cell r="B4884">
            <v>641005</v>
          </cell>
          <cell r="C4884" t="str">
            <v>AHIS Purch Srvcs Supplies</v>
          </cell>
          <cell r="D4884" t="str">
            <v>PSAHISSup</v>
          </cell>
          <cell r="E4884">
            <v>367</v>
          </cell>
          <cell r="F4884" t="str">
            <v>A</v>
          </cell>
          <cell r="G4884" t="str">
            <v>E</v>
          </cell>
          <cell r="H4884" t="str">
            <v>N</v>
          </cell>
          <cell r="I4884" t="str">
            <v>NI</v>
          </cell>
          <cell r="J4884">
            <v>0</v>
          </cell>
          <cell r="K4884" t="str">
            <v>Compensation</v>
          </cell>
          <cell r="L4884">
            <v>0</v>
          </cell>
          <cell r="M4884">
            <v>0</v>
          </cell>
          <cell r="N4884">
            <v>0</v>
          </cell>
          <cell r="O4884">
            <v>0</v>
          </cell>
          <cell r="P4884">
            <v>0</v>
          </cell>
          <cell r="Q4884">
            <v>0</v>
          </cell>
          <cell r="R4884">
            <v>0</v>
          </cell>
          <cell r="S4884">
            <v>0</v>
          </cell>
        </row>
        <row r="4885">
          <cell r="B4885">
            <v>641010</v>
          </cell>
          <cell r="C4885" t="str">
            <v>AHIS  Purch Srvcs Bldg Rent</v>
          </cell>
          <cell r="D4885" t="str">
            <v>PSAHISBlg</v>
          </cell>
          <cell r="E4885">
            <v>367</v>
          </cell>
          <cell r="F4885" t="str">
            <v>A</v>
          </cell>
          <cell r="G4885" t="str">
            <v>E</v>
          </cell>
          <cell r="H4885" t="str">
            <v>N</v>
          </cell>
          <cell r="I4885" t="str">
            <v>NI</v>
          </cell>
          <cell r="J4885">
            <v>0</v>
          </cell>
          <cell r="K4885" t="str">
            <v>Compensation</v>
          </cell>
          <cell r="L4885">
            <v>0</v>
          </cell>
          <cell r="M4885">
            <v>0</v>
          </cell>
          <cell r="N4885">
            <v>0</v>
          </cell>
          <cell r="O4885">
            <v>0</v>
          </cell>
          <cell r="P4885">
            <v>0</v>
          </cell>
          <cell r="Q4885">
            <v>0</v>
          </cell>
          <cell r="R4885">
            <v>0</v>
          </cell>
          <cell r="S4885">
            <v>0</v>
          </cell>
        </row>
        <row r="4886">
          <cell r="B4886">
            <v>641015</v>
          </cell>
          <cell r="C4886" t="str">
            <v>AHIS  Purch Srvcs Equip Rent</v>
          </cell>
          <cell r="D4886" t="str">
            <v>PSAHISEqp</v>
          </cell>
          <cell r="E4886">
            <v>367</v>
          </cell>
          <cell r="F4886" t="str">
            <v>A</v>
          </cell>
          <cell r="G4886" t="str">
            <v>E</v>
          </cell>
          <cell r="H4886" t="str">
            <v>N</v>
          </cell>
          <cell r="I4886" t="str">
            <v>NI</v>
          </cell>
          <cell r="J4886">
            <v>0</v>
          </cell>
          <cell r="K4886" t="str">
            <v>Compensation</v>
          </cell>
          <cell r="L4886">
            <v>0</v>
          </cell>
          <cell r="M4886">
            <v>0</v>
          </cell>
          <cell r="N4886">
            <v>0</v>
          </cell>
          <cell r="O4886">
            <v>0</v>
          </cell>
          <cell r="P4886">
            <v>0</v>
          </cell>
          <cell r="Q4886">
            <v>0</v>
          </cell>
          <cell r="R4886">
            <v>0</v>
          </cell>
          <cell r="S4886">
            <v>0</v>
          </cell>
        </row>
        <row r="4887">
          <cell r="B4887">
            <v>641020</v>
          </cell>
          <cell r="C4887" t="str">
            <v>AHIS  Purch Srvcs Other</v>
          </cell>
          <cell r="D4887" t="str">
            <v>PSAHISOth</v>
          </cell>
          <cell r="E4887">
            <v>367</v>
          </cell>
          <cell r="F4887" t="str">
            <v>A</v>
          </cell>
          <cell r="G4887" t="str">
            <v>E</v>
          </cell>
          <cell r="H4887" t="str">
            <v>N</v>
          </cell>
          <cell r="I4887" t="str">
            <v>NI</v>
          </cell>
          <cell r="J4887">
            <v>0</v>
          </cell>
          <cell r="K4887" t="str">
            <v>Compensation</v>
          </cell>
          <cell r="L4887">
            <v>0</v>
          </cell>
          <cell r="M4887">
            <v>0</v>
          </cell>
          <cell r="N4887">
            <v>0</v>
          </cell>
          <cell r="O4887">
            <v>0</v>
          </cell>
          <cell r="P4887">
            <v>0</v>
          </cell>
          <cell r="Q4887">
            <v>0</v>
          </cell>
          <cell r="R4887">
            <v>0</v>
          </cell>
          <cell r="S4887">
            <v>0</v>
          </cell>
        </row>
        <row r="4888">
          <cell r="B4888">
            <v>641095</v>
          </cell>
          <cell r="C4888" t="str">
            <v>AHIS Purchased Serv IC Co</v>
          </cell>
          <cell r="D4888" t="str">
            <v>AHISPSICCo</v>
          </cell>
          <cell r="E4888">
            <v>367</v>
          </cell>
          <cell r="F4888" t="str">
            <v>A</v>
          </cell>
          <cell r="G4888" t="str">
            <v>E</v>
          </cell>
          <cell r="H4888" t="str">
            <v>N</v>
          </cell>
          <cell r="I4888" t="str">
            <v>NI</v>
          </cell>
          <cell r="J4888">
            <v>0</v>
          </cell>
          <cell r="K4888" t="str">
            <v>Compensation</v>
          </cell>
          <cell r="L4888">
            <v>0</v>
          </cell>
          <cell r="M4888">
            <v>0</v>
          </cell>
          <cell r="N4888">
            <v>0</v>
          </cell>
          <cell r="O4888">
            <v>0</v>
          </cell>
          <cell r="P4888">
            <v>0</v>
          </cell>
          <cell r="Q4888">
            <v>0</v>
          </cell>
          <cell r="R4888">
            <v>0</v>
          </cell>
          <cell r="S4888">
            <v>0</v>
          </cell>
        </row>
        <row r="4889">
          <cell r="B4889">
            <v>647000</v>
          </cell>
          <cell r="C4889" t="str">
            <v>Management Fees</v>
          </cell>
          <cell r="D4889" t="str">
            <v>Management</v>
          </cell>
          <cell r="E4889">
            <v>367</v>
          </cell>
          <cell r="F4889" t="str">
            <v>A</v>
          </cell>
          <cell r="G4889" t="str">
            <v>E</v>
          </cell>
          <cell r="H4889" t="str">
            <v>N</v>
          </cell>
          <cell r="I4889" t="str">
            <v>NI</v>
          </cell>
          <cell r="J4889">
            <v>0</v>
          </cell>
          <cell r="K4889" t="str">
            <v>Compensation</v>
          </cell>
          <cell r="L4889" t="str">
            <v xml:space="preserve"> </v>
          </cell>
          <cell r="M4889" t="str">
            <v xml:space="preserve"> </v>
          </cell>
          <cell r="N4889">
            <v>0</v>
          </cell>
          <cell r="O4889" t="str">
            <v xml:space="preserve"> </v>
          </cell>
          <cell r="P4889">
            <v>0</v>
          </cell>
          <cell r="Q4889">
            <v>0</v>
          </cell>
          <cell r="R4889" t="str">
            <v xml:space="preserve"> </v>
          </cell>
          <cell r="S4889" t="str">
            <v xml:space="preserve"> </v>
          </cell>
        </row>
        <row r="4890">
          <cell r="B4890">
            <v>647005</v>
          </cell>
          <cell r="C4890" t="str">
            <v>CoManagement Fees</v>
          </cell>
          <cell r="D4890" t="str">
            <v>CoManageme</v>
          </cell>
          <cell r="E4890">
            <v>367</v>
          </cell>
          <cell r="F4890" t="str">
            <v>A</v>
          </cell>
          <cell r="G4890" t="str">
            <v>E</v>
          </cell>
          <cell r="H4890" t="str">
            <v>N</v>
          </cell>
          <cell r="I4890" t="str">
            <v>NI</v>
          </cell>
          <cell r="J4890">
            <v>0</v>
          </cell>
          <cell r="K4890" t="str">
            <v>Compensation</v>
          </cell>
          <cell r="L4890" t="str">
            <v xml:space="preserve"> </v>
          </cell>
          <cell r="M4890" t="str">
            <v xml:space="preserve"> </v>
          </cell>
          <cell r="N4890">
            <v>0</v>
          </cell>
          <cell r="O4890" t="str">
            <v xml:space="preserve"> </v>
          </cell>
          <cell r="P4890">
            <v>0</v>
          </cell>
          <cell r="Q4890">
            <v>0</v>
          </cell>
          <cell r="R4890" t="str">
            <v xml:space="preserve"> </v>
          </cell>
          <cell r="S4890" t="str">
            <v xml:space="preserve"> </v>
          </cell>
        </row>
        <row r="4891">
          <cell r="B4891">
            <v>648000</v>
          </cell>
          <cell r="C4891" t="str">
            <v>Payroll RCM Fees Cost</v>
          </cell>
          <cell r="D4891" t="str">
            <v>Payroll RC</v>
          </cell>
          <cell r="E4891">
            <v>367</v>
          </cell>
          <cell r="F4891" t="str">
            <v>A</v>
          </cell>
          <cell r="G4891" t="str">
            <v>E</v>
          </cell>
          <cell r="H4891" t="str">
            <v>N</v>
          </cell>
          <cell r="I4891" t="str">
            <v>NI</v>
          </cell>
          <cell r="J4891">
            <v>0</v>
          </cell>
          <cell r="K4891" t="str">
            <v>Compensation</v>
          </cell>
          <cell r="L4891" t="str">
            <v xml:space="preserve"> </v>
          </cell>
          <cell r="M4891" t="str">
            <v xml:space="preserve"> </v>
          </cell>
          <cell r="N4891">
            <v>0</v>
          </cell>
          <cell r="O4891" t="str">
            <v xml:space="preserve"> </v>
          </cell>
          <cell r="P4891">
            <v>0</v>
          </cell>
          <cell r="Q4891">
            <v>0</v>
          </cell>
          <cell r="R4891" t="str">
            <v xml:space="preserve"> </v>
          </cell>
          <cell r="S4891" t="str">
            <v xml:space="preserve"> </v>
          </cell>
        </row>
        <row r="4892">
          <cell r="B4892">
            <v>648005</v>
          </cell>
          <cell r="C4892" t="str">
            <v>Other RCM Fees Cost</v>
          </cell>
          <cell r="D4892" t="str">
            <v>Other RCM</v>
          </cell>
          <cell r="E4892">
            <v>367</v>
          </cell>
          <cell r="F4892" t="str">
            <v>A</v>
          </cell>
          <cell r="G4892" t="str">
            <v>E</v>
          </cell>
          <cell r="H4892" t="str">
            <v>N</v>
          </cell>
          <cell r="I4892" t="str">
            <v>NI</v>
          </cell>
          <cell r="J4892">
            <v>0</v>
          </cell>
          <cell r="K4892" t="str">
            <v>Compensation</v>
          </cell>
          <cell r="L4892" t="str">
            <v xml:space="preserve"> </v>
          </cell>
          <cell r="M4892" t="str">
            <v xml:space="preserve"> </v>
          </cell>
          <cell r="N4892">
            <v>0</v>
          </cell>
          <cell r="O4892" t="str">
            <v xml:space="preserve"> </v>
          </cell>
          <cell r="P4892">
            <v>0</v>
          </cell>
          <cell r="Q4892">
            <v>0</v>
          </cell>
          <cell r="R4892" t="str">
            <v xml:space="preserve"> </v>
          </cell>
          <cell r="S4892" t="str">
            <v xml:space="preserve"> </v>
          </cell>
        </row>
        <row r="4893">
          <cell r="B4893">
            <v>649000</v>
          </cell>
          <cell r="C4893" t="str">
            <v>Revenue Enhancement</v>
          </cell>
          <cell r="D4893" t="str">
            <v>Revenue En</v>
          </cell>
          <cell r="E4893">
            <v>367</v>
          </cell>
          <cell r="F4893" t="str">
            <v>A</v>
          </cell>
          <cell r="G4893" t="str">
            <v>E</v>
          </cell>
          <cell r="H4893" t="str">
            <v>N</v>
          </cell>
          <cell r="I4893" t="str">
            <v>NI</v>
          </cell>
          <cell r="J4893">
            <v>0</v>
          </cell>
          <cell r="K4893" t="str">
            <v>Compensation</v>
          </cell>
          <cell r="L4893" t="str">
            <v xml:space="preserve"> </v>
          </cell>
          <cell r="M4893" t="str">
            <v xml:space="preserve"> </v>
          </cell>
          <cell r="N4893">
            <v>0</v>
          </cell>
          <cell r="O4893" t="str">
            <v xml:space="preserve"> </v>
          </cell>
          <cell r="P4893">
            <v>0</v>
          </cell>
          <cell r="Q4893">
            <v>0</v>
          </cell>
          <cell r="R4893" t="str">
            <v xml:space="preserve"> </v>
          </cell>
          <cell r="S4893" t="str">
            <v xml:space="preserve"> </v>
          </cell>
        </row>
        <row r="4894">
          <cell r="B4894">
            <v>651000</v>
          </cell>
          <cell r="C4894" t="str">
            <v>Consulting Fees</v>
          </cell>
          <cell r="D4894" t="str">
            <v>Consulting</v>
          </cell>
          <cell r="E4894">
            <v>367</v>
          </cell>
          <cell r="F4894" t="str">
            <v>A</v>
          </cell>
          <cell r="G4894" t="str">
            <v>E</v>
          </cell>
          <cell r="H4894" t="str">
            <v>N</v>
          </cell>
          <cell r="I4894" t="str">
            <v>NI</v>
          </cell>
          <cell r="J4894">
            <v>0</v>
          </cell>
          <cell r="K4894" t="str">
            <v>Compensation</v>
          </cell>
          <cell r="L4894" t="str">
            <v xml:space="preserve"> </v>
          </cell>
          <cell r="M4894" t="str">
            <v xml:space="preserve"> </v>
          </cell>
          <cell r="N4894">
            <v>0</v>
          </cell>
          <cell r="O4894" t="str">
            <v xml:space="preserve"> </v>
          </cell>
          <cell r="P4894">
            <v>0</v>
          </cell>
          <cell r="Q4894">
            <v>0</v>
          </cell>
          <cell r="R4894" t="str">
            <v xml:space="preserve"> </v>
          </cell>
          <cell r="S4894" t="str">
            <v xml:space="preserve"> </v>
          </cell>
        </row>
        <row r="4895">
          <cell r="B4895">
            <v>652000</v>
          </cell>
          <cell r="C4895" t="str">
            <v>Medical Directors</v>
          </cell>
          <cell r="D4895" t="str">
            <v>Medical Di</v>
          </cell>
          <cell r="E4895">
            <v>367</v>
          </cell>
          <cell r="F4895" t="str">
            <v>A</v>
          </cell>
          <cell r="G4895" t="str">
            <v>E</v>
          </cell>
          <cell r="H4895" t="str">
            <v>N</v>
          </cell>
          <cell r="I4895" t="str">
            <v>NI</v>
          </cell>
          <cell r="J4895">
            <v>0</v>
          </cell>
          <cell r="K4895" t="str">
            <v>Compensation</v>
          </cell>
          <cell r="L4895" t="str">
            <v xml:space="preserve"> </v>
          </cell>
          <cell r="M4895" t="str">
            <v xml:space="preserve"> </v>
          </cell>
          <cell r="N4895">
            <v>0</v>
          </cell>
          <cell r="O4895" t="str">
            <v xml:space="preserve"> </v>
          </cell>
          <cell r="P4895">
            <v>0</v>
          </cell>
          <cell r="Q4895">
            <v>0</v>
          </cell>
          <cell r="R4895" t="str">
            <v xml:space="preserve"> </v>
          </cell>
          <cell r="S4895" t="str">
            <v xml:space="preserve"> </v>
          </cell>
        </row>
        <row r="4896">
          <cell r="B4896">
            <v>652005</v>
          </cell>
          <cell r="C4896" t="str">
            <v>Physician Contracted Services</v>
          </cell>
          <cell r="D4896" t="str">
            <v>Physician</v>
          </cell>
          <cell r="E4896">
            <v>367</v>
          </cell>
          <cell r="F4896" t="str">
            <v>A</v>
          </cell>
          <cell r="G4896" t="str">
            <v>E</v>
          </cell>
          <cell r="H4896" t="str">
            <v>N</v>
          </cell>
          <cell r="I4896" t="str">
            <v>NI</v>
          </cell>
          <cell r="J4896">
            <v>0</v>
          </cell>
          <cell r="K4896" t="str">
            <v>Compensation</v>
          </cell>
          <cell r="L4896" t="str">
            <v xml:space="preserve"> </v>
          </cell>
          <cell r="M4896" t="str">
            <v xml:space="preserve"> </v>
          </cell>
          <cell r="N4896">
            <v>0</v>
          </cell>
          <cell r="O4896" t="str">
            <v xml:space="preserve"> </v>
          </cell>
          <cell r="P4896">
            <v>0</v>
          </cell>
          <cell r="Q4896">
            <v>0</v>
          </cell>
          <cell r="R4896" t="str">
            <v xml:space="preserve"> </v>
          </cell>
          <cell r="S4896" t="str">
            <v xml:space="preserve"> </v>
          </cell>
        </row>
        <row r="4897">
          <cell r="B4897">
            <v>652010</v>
          </cell>
          <cell r="C4897" t="str">
            <v>Phys Contract AtRisk Comp</v>
          </cell>
          <cell r="D4897" t="str">
            <v>Phys Contr</v>
          </cell>
          <cell r="E4897">
            <v>367</v>
          </cell>
          <cell r="F4897" t="str">
            <v>A</v>
          </cell>
          <cell r="G4897" t="str">
            <v>E</v>
          </cell>
          <cell r="H4897" t="str">
            <v>N</v>
          </cell>
          <cell r="I4897" t="str">
            <v>NI</v>
          </cell>
          <cell r="J4897">
            <v>0</v>
          </cell>
          <cell r="K4897" t="str">
            <v>Compensation</v>
          </cell>
          <cell r="L4897" t="str">
            <v xml:space="preserve"> </v>
          </cell>
          <cell r="M4897" t="str">
            <v xml:space="preserve"> </v>
          </cell>
          <cell r="N4897">
            <v>0</v>
          </cell>
          <cell r="O4897" t="str">
            <v xml:space="preserve"> </v>
          </cell>
          <cell r="P4897">
            <v>0</v>
          </cell>
          <cell r="Q4897">
            <v>0</v>
          </cell>
          <cell r="R4897" t="str">
            <v xml:space="preserve"> </v>
          </cell>
          <cell r="S4897" t="str">
            <v xml:space="preserve"> </v>
          </cell>
        </row>
        <row r="4898">
          <cell r="B4898">
            <v>652015</v>
          </cell>
          <cell r="C4898" t="str">
            <v>Physician Services On Call</v>
          </cell>
          <cell r="D4898" t="str">
            <v>Physician</v>
          </cell>
          <cell r="E4898">
            <v>367</v>
          </cell>
          <cell r="F4898" t="str">
            <v>A</v>
          </cell>
          <cell r="G4898" t="str">
            <v>E</v>
          </cell>
          <cell r="H4898" t="str">
            <v>N</v>
          </cell>
          <cell r="I4898" t="str">
            <v>NI</v>
          </cell>
          <cell r="J4898">
            <v>0</v>
          </cell>
          <cell r="K4898" t="str">
            <v>Compensation</v>
          </cell>
          <cell r="L4898" t="str">
            <v xml:space="preserve"> </v>
          </cell>
          <cell r="M4898" t="str">
            <v xml:space="preserve"> </v>
          </cell>
          <cell r="N4898">
            <v>0</v>
          </cell>
          <cell r="O4898" t="str">
            <v xml:space="preserve"> </v>
          </cell>
          <cell r="P4898">
            <v>0</v>
          </cell>
          <cell r="Q4898">
            <v>0</v>
          </cell>
          <cell r="R4898" t="str">
            <v xml:space="preserve"> </v>
          </cell>
          <cell r="S4898" t="str">
            <v xml:space="preserve"> </v>
          </cell>
        </row>
        <row r="4899">
          <cell r="B4899">
            <v>652016</v>
          </cell>
          <cell r="C4899" t="str">
            <v>Physician Fees IC Co</v>
          </cell>
          <cell r="D4899" t="str">
            <v>PhysFeICCo</v>
          </cell>
          <cell r="E4899">
            <v>41631</v>
          </cell>
          <cell r="F4899" t="str">
            <v>A</v>
          </cell>
          <cell r="G4899" t="str">
            <v>E</v>
          </cell>
          <cell r="H4899" t="str">
            <v>N</v>
          </cell>
          <cell r="I4899" t="str">
            <v>NI</v>
          </cell>
          <cell r="J4899">
            <v>0</v>
          </cell>
          <cell r="K4899" t="str">
            <v>Compensation</v>
          </cell>
          <cell r="L4899">
            <v>0</v>
          </cell>
          <cell r="M4899">
            <v>0</v>
          </cell>
          <cell r="N4899">
            <v>0</v>
          </cell>
          <cell r="O4899">
            <v>0</v>
          </cell>
          <cell r="P4899">
            <v>0</v>
          </cell>
          <cell r="Q4899">
            <v>0</v>
          </cell>
          <cell r="R4899">
            <v>0</v>
          </cell>
          <cell r="S4899">
            <v>0</v>
          </cell>
        </row>
        <row r="4900">
          <cell r="B4900">
            <v>652020</v>
          </cell>
          <cell r="C4900" t="str">
            <v>Shared Savings Distribution</v>
          </cell>
          <cell r="D4900" t="str">
            <v>PhysSSDist</v>
          </cell>
          <cell r="E4900">
            <v>367</v>
          </cell>
          <cell r="F4900" t="str">
            <v>A</v>
          </cell>
          <cell r="G4900" t="str">
            <v>E</v>
          </cell>
          <cell r="H4900" t="str">
            <v>N</v>
          </cell>
          <cell r="I4900" t="str">
            <v>NI</v>
          </cell>
          <cell r="J4900">
            <v>0</v>
          </cell>
          <cell r="K4900" t="str">
            <v>Compensation</v>
          </cell>
          <cell r="L4900">
            <v>0</v>
          </cell>
          <cell r="M4900">
            <v>0</v>
          </cell>
          <cell r="N4900">
            <v>0</v>
          </cell>
          <cell r="O4900">
            <v>0</v>
          </cell>
          <cell r="P4900">
            <v>0</v>
          </cell>
          <cell r="Q4900">
            <v>0</v>
          </cell>
          <cell r="R4900">
            <v>0</v>
          </cell>
          <cell r="S4900">
            <v>0</v>
          </cell>
        </row>
        <row r="4901">
          <cell r="B4901">
            <v>652500</v>
          </cell>
          <cell r="C4901" t="str">
            <v>Physician Guarantee</v>
          </cell>
          <cell r="D4901" t="str">
            <v>Physician</v>
          </cell>
          <cell r="E4901">
            <v>367</v>
          </cell>
          <cell r="F4901" t="str">
            <v>A</v>
          </cell>
          <cell r="G4901" t="str">
            <v>E</v>
          </cell>
          <cell r="H4901" t="str">
            <v>N</v>
          </cell>
          <cell r="I4901" t="str">
            <v>NI</v>
          </cell>
          <cell r="J4901">
            <v>0</v>
          </cell>
          <cell r="K4901" t="str">
            <v>Compensation</v>
          </cell>
          <cell r="L4901" t="str">
            <v xml:space="preserve"> </v>
          </cell>
          <cell r="M4901" t="str">
            <v xml:space="preserve"> </v>
          </cell>
          <cell r="N4901">
            <v>0</v>
          </cell>
          <cell r="O4901" t="str">
            <v xml:space="preserve"> </v>
          </cell>
          <cell r="P4901">
            <v>0</v>
          </cell>
          <cell r="Q4901">
            <v>0</v>
          </cell>
          <cell r="R4901" t="str">
            <v xml:space="preserve"> </v>
          </cell>
          <cell r="S4901" t="str">
            <v xml:space="preserve"> </v>
          </cell>
        </row>
        <row r="4902">
          <cell r="B4902">
            <v>653000</v>
          </cell>
          <cell r="C4902" t="str">
            <v>Legal Fees</v>
          </cell>
          <cell r="D4902" t="str">
            <v>Legal Fees</v>
          </cell>
          <cell r="E4902">
            <v>367</v>
          </cell>
          <cell r="F4902" t="str">
            <v>A</v>
          </cell>
          <cell r="G4902" t="str">
            <v>E</v>
          </cell>
          <cell r="H4902" t="str">
            <v>N</v>
          </cell>
          <cell r="I4902" t="str">
            <v>NI</v>
          </cell>
          <cell r="J4902">
            <v>0</v>
          </cell>
          <cell r="K4902" t="str">
            <v>Compensation</v>
          </cell>
          <cell r="L4902" t="str">
            <v xml:space="preserve"> </v>
          </cell>
          <cell r="M4902" t="str">
            <v xml:space="preserve"> </v>
          </cell>
          <cell r="N4902">
            <v>0</v>
          </cell>
          <cell r="O4902" t="str">
            <v xml:space="preserve"> </v>
          </cell>
          <cell r="P4902">
            <v>0</v>
          </cell>
          <cell r="Q4902">
            <v>0</v>
          </cell>
          <cell r="R4902" t="str">
            <v xml:space="preserve"> </v>
          </cell>
          <cell r="S4902" t="str">
            <v xml:space="preserve"> </v>
          </cell>
        </row>
        <row r="4903">
          <cell r="B4903">
            <v>653001</v>
          </cell>
          <cell r="C4903" t="str">
            <v>Legal Fees Labor Relations</v>
          </cell>
          <cell r="D4903" t="str">
            <v>Legal Fees</v>
          </cell>
          <cell r="E4903">
            <v>367</v>
          </cell>
          <cell r="F4903" t="str">
            <v>A</v>
          </cell>
          <cell r="G4903" t="str">
            <v>E</v>
          </cell>
          <cell r="H4903" t="str">
            <v>N</v>
          </cell>
          <cell r="I4903" t="str">
            <v>NI</v>
          </cell>
          <cell r="J4903">
            <v>0</v>
          </cell>
          <cell r="K4903" t="str">
            <v>Compensation</v>
          </cell>
          <cell r="L4903" t="str">
            <v xml:space="preserve"> </v>
          </cell>
          <cell r="M4903" t="str">
            <v xml:space="preserve"> </v>
          </cell>
          <cell r="N4903">
            <v>0</v>
          </cell>
          <cell r="O4903" t="str">
            <v xml:space="preserve"> </v>
          </cell>
          <cell r="P4903">
            <v>0</v>
          </cell>
          <cell r="Q4903">
            <v>0</v>
          </cell>
          <cell r="R4903" t="str">
            <v xml:space="preserve"> </v>
          </cell>
          <cell r="S4903" t="str">
            <v xml:space="preserve"> </v>
          </cell>
        </row>
        <row r="4904">
          <cell r="B4904">
            <v>653005</v>
          </cell>
          <cell r="C4904" t="str">
            <v>Legal Fees To Be Reimbursed</v>
          </cell>
          <cell r="D4904" t="str">
            <v>Legal Fees</v>
          </cell>
          <cell r="E4904">
            <v>367</v>
          </cell>
          <cell r="F4904" t="str">
            <v>A</v>
          </cell>
          <cell r="G4904" t="str">
            <v>E</v>
          </cell>
          <cell r="H4904" t="str">
            <v>N</v>
          </cell>
          <cell r="I4904" t="str">
            <v>NI</v>
          </cell>
          <cell r="J4904">
            <v>0</v>
          </cell>
          <cell r="K4904" t="str">
            <v>Compensation</v>
          </cell>
          <cell r="L4904" t="str">
            <v xml:space="preserve"> </v>
          </cell>
          <cell r="M4904" t="str">
            <v xml:space="preserve"> </v>
          </cell>
          <cell r="N4904">
            <v>0</v>
          </cell>
          <cell r="O4904" t="str">
            <v xml:space="preserve"> </v>
          </cell>
          <cell r="P4904">
            <v>0</v>
          </cell>
          <cell r="Q4904">
            <v>0</v>
          </cell>
          <cell r="R4904" t="str">
            <v xml:space="preserve"> </v>
          </cell>
          <cell r="S4904" t="str">
            <v xml:space="preserve"> </v>
          </cell>
        </row>
        <row r="4905">
          <cell r="B4905">
            <v>653010</v>
          </cell>
          <cell r="C4905" t="str">
            <v>Legal Fees Reimbursed</v>
          </cell>
          <cell r="D4905" t="str">
            <v>Legal Fees</v>
          </cell>
          <cell r="E4905">
            <v>367</v>
          </cell>
          <cell r="F4905" t="str">
            <v>A</v>
          </cell>
          <cell r="G4905" t="str">
            <v>E</v>
          </cell>
          <cell r="H4905" t="str">
            <v>N</v>
          </cell>
          <cell r="I4905" t="str">
            <v>NI</v>
          </cell>
          <cell r="J4905">
            <v>0</v>
          </cell>
          <cell r="K4905" t="str">
            <v>Compensation</v>
          </cell>
          <cell r="L4905" t="str">
            <v xml:space="preserve"> </v>
          </cell>
          <cell r="M4905" t="str">
            <v xml:space="preserve"> </v>
          </cell>
          <cell r="N4905">
            <v>0</v>
          </cell>
          <cell r="O4905" t="str">
            <v xml:space="preserve"> </v>
          </cell>
          <cell r="P4905">
            <v>0</v>
          </cell>
          <cell r="Q4905">
            <v>0</v>
          </cell>
          <cell r="R4905" t="str">
            <v xml:space="preserve"> </v>
          </cell>
          <cell r="S4905" t="str">
            <v xml:space="preserve"> </v>
          </cell>
        </row>
        <row r="4906">
          <cell r="B4906">
            <v>654000</v>
          </cell>
          <cell r="C4906" t="str">
            <v>Audit Fees</v>
          </cell>
          <cell r="D4906" t="str">
            <v>Audit Fees</v>
          </cell>
          <cell r="E4906">
            <v>367</v>
          </cell>
          <cell r="F4906" t="str">
            <v>A</v>
          </cell>
          <cell r="G4906" t="str">
            <v>E</v>
          </cell>
          <cell r="H4906" t="str">
            <v>N</v>
          </cell>
          <cell r="I4906" t="str">
            <v>NI</v>
          </cell>
          <cell r="J4906">
            <v>0</v>
          </cell>
          <cell r="K4906" t="str">
            <v>Compensation</v>
          </cell>
          <cell r="L4906" t="str">
            <v xml:space="preserve"> </v>
          </cell>
          <cell r="M4906" t="str">
            <v xml:space="preserve"> </v>
          </cell>
          <cell r="N4906">
            <v>0</v>
          </cell>
          <cell r="O4906" t="str">
            <v xml:space="preserve"> </v>
          </cell>
          <cell r="P4906">
            <v>0</v>
          </cell>
          <cell r="Q4906">
            <v>0</v>
          </cell>
          <cell r="R4906" t="str">
            <v xml:space="preserve"> </v>
          </cell>
          <cell r="S4906" t="str">
            <v xml:space="preserve"> </v>
          </cell>
        </row>
        <row r="4907">
          <cell r="B4907">
            <v>655000</v>
          </cell>
          <cell r="C4907" t="str">
            <v>Actuarial Fees</v>
          </cell>
          <cell r="D4907" t="str">
            <v>Actuarial</v>
          </cell>
          <cell r="E4907">
            <v>367</v>
          </cell>
          <cell r="F4907" t="str">
            <v>A</v>
          </cell>
          <cell r="G4907" t="str">
            <v>E</v>
          </cell>
          <cell r="H4907" t="str">
            <v>N</v>
          </cell>
          <cell r="I4907" t="str">
            <v>NI</v>
          </cell>
          <cell r="J4907">
            <v>0</v>
          </cell>
          <cell r="K4907" t="str">
            <v>Compensation</v>
          </cell>
          <cell r="L4907" t="str">
            <v xml:space="preserve"> </v>
          </cell>
          <cell r="M4907" t="str">
            <v xml:space="preserve"> </v>
          </cell>
          <cell r="N4907">
            <v>0</v>
          </cell>
          <cell r="O4907" t="str">
            <v xml:space="preserve"> </v>
          </cell>
          <cell r="P4907">
            <v>0</v>
          </cell>
          <cell r="Q4907">
            <v>0</v>
          </cell>
          <cell r="R4907" t="str">
            <v xml:space="preserve"> </v>
          </cell>
          <cell r="S4907" t="str">
            <v xml:space="preserve"> </v>
          </cell>
        </row>
        <row r="4908">
          <cell r="B4908">
            <v>655005</v>
          </cell>
          <cell r="C4908" t="str">
            <v>Broker Fees</v>
          </cell>
          <cell r="D4908" t="str">
            <v>Broker Fee</v>
          </cell>
          <cell r="E4908">
            <v>367</v>
          </cell>
          <cell r="F4908" t="str">
            <v>A</v>
          </cell>
          <cell r="G4908" t="str">
            <v>E</v>
          </cell>
          <cell r="H4908" t="str">
            <v>N</v>
          </cell>
          <cell r="I4908" t="str">
            <v>NI</v>
          </cell>
          <cell r="J4908">
            <v>0</v>
          </cell>
          <cell r="K4908" t="str">
            <v>Compensation</v>
          </cell>
          <cell r="L4908" t="str">
            <v xml:space="preserve"> </v>
          </cell>
          <cell r="M4908" t="str">
            <v xml:space="preserve"> </v>
          </cell>
          <cell r="N4908">
            <v>0</v>
          </cell>
          <cell r="O4908" t="str">
            <v xml:space="preserve"> </v>
          </cell>
          <cell r="P4908">
            <v>0</v>
          </cell>
          <cell r="Q4908">
            <v>0</v>
          </cell>
          <cell r="R4908" t="str">
            <v xml:space="preserve"> </v>
          </cell>
          <cell r="S4908" t="str">
            <v xml:space="preserve"> </v>
          </cell>
        </row>
        <row r="4909">
          <cell r="B4909">
            <v>655010</v>
          </cell>
          <cell r="C4909" t="str">
            <v>CHAN Fees</v>
          </cell>
          <cell r="D4909" t="str">
            <v>CHAN Fees</v>
          </cell>
          <cell r="E4909">
            <v>367</v>
          </cell>
          <cell r="F4909" t="str">
            <v>A</v>
          </cell>
          <cell r="G4909" t="str">
            <v>E</v>
          </cell>
          <cell r="H4909" t="str">
            <v>N</v>
          </cell>
          <cell r="I4909" t="str">
            <v>NI</v>
          </cell>
          <cell r="J4909">
            <v>0</v>
          </cell>
          <cell r="K4909" t="str">
            <v>Compensation</v>
          </cell>
          <cell r="L4909" t="str">
            <v xml:space="preserve"> </v>
          </cell>
          <cell r="M4909" t="str">
            <v xml:space="preserve"> </v>
          </cell>
          <cell r="N4909">
            <v>0</v>
          </cell>
          <cell r="O4909" t="str">
            <v xml:space="preserve"> </v>
          </cell>
          <cell r="P4909">
            <v>0</v>
          </cell>
          <cell r="Q4909">
            <v>0</v>
          </cell>
          <cell r="R4909" t="str">
            <v xml:space="preserve"> </v>
          </cell>
          <cell r="S4909" t="str">
            <v xml:space="preserve"> </v>
          </cell>
        </row>
        <row r="4910">
          <cell r="B4910">
            <v>655015</v>
          </cell>
          <cell r="C4910" t="str">
            <v>Commitment Fees</v>
          </cell>
          <cell r="D4910" t="str">
            <v>Commitment</v>
          </cell>
          <cell r="E4910">
            <v>367</v>
          </cell>
          <cell r="F4910" t="str">
            <v>A</v>
          </cell>
          <cell r="G4910" t="str">
            <v>E</v>
          </cell>
          <cell r="H4910" t="str">
            <v>N</v>
          </cell>
          <cell r="I4910" t="str">
            <v>NI</v>
          </cell>
          <cell r="J4910">
            <v>0</v>
          </cell>
          <cell r="K4910" t="str">
            <v>Compensation</v>
          </cell>
          <cell r="L4910" t="str">
            <v xml:space="preserve"> </v>
          </cell>
          <cell r="M4910" t="str">
            <v xml:space="preserve"> </v>
          </cell>
          <cell r="N4910">
            <v>0</v>
          </cell>
          <cell r="O4910" t="str">
            <v xml:space="preserve"> </v>
          </cell>
          <cell r="P4910">
            <v>0</v>
          </cell>
          <cell r="Q4910">
            <v>0</v>
          </cell>
          <cell r="R4910" t="str">
            <v xml:space="preserve"> </v>
          </cell>
          <cell r="S4910" t="str">
            <v xml:space="preserve"> </v>
          </cell>
        </row>
        <row r="4911">
          <cell r="B4911">
            <v>655020</v>
          </cell>
          <cell r="C4911" t="str">
            <v>eLearning Professional Fees</v>
          </cell>
          <cell r="D4911" t="str">
            <v>eLearning</v>
          </cell>
          <cell r="E4911">
            <v>367</v>
          </cell>
          <cell r="F4911" t="str">
            <v>A</v>
          </cell>
          <cell r="G4911" t="str">
            <v>E</v>
          </cell>
          <cell r="H4911" t="str">
            <v>N</v>
          </cell>
          <cell r="I4911" t="str">
            <v>NI</v>
          </cell>
          <cell r="J4911">
            <v>0</v>
          </cell>
          <cell r="K4911" t="str">
            <v>Compensation</v>
          </cell>
          <cell r="L4911" t="str">
            <v xml:space="preserve"> </v>
          </cell>
          <cell r="M4911" t="str">
            <v xml:space="preserve"> </v>
          </cell>
          <cell r="N4911">
            <v>0</v>
          </cell>
          <cell r="O4911" t="str">
            <v xml:space="preserve"> </v>
          </cell>
          <cell r="P4911">
            <v>0</v>
          </cell>
          <cell r="Q4911">
            <v>0</v>
          </cell>
          <cell r="R4911" t="str">
            <v xml:space="preserve"> </v>
          </cell>
          <cell r="S4911" t="str">
            <v xml:space="preserve"> </v>
          </cell>
        </row>
        <row r="4912">
          <cell r="B4912">
            <v>655025</v>
          </cell>
          <cell r="C4912" t="str">
            <v>Employee Opinion Survey Fees</v>
          </cell>
          <cell r="D4912" t="str">
            <v>Employee O</v>
          </cell>
          <cell r="E4912">
            <v>367</v>
          </cell>
          <cell r="F4912" t="str">
            <v>A</v>
          </cell>
          <cell r="G4912" t="str">
            <v>E</v>
          </cell>
          <cell r="H4912" t="str">
            <v>N</v>
          </cell>
          <cell r="I4912" t="str">
            <v>NI</v>
          </cell>
          <cell r="J4912">
            <v>0</v>
          </cell>
          <cell r="K4912" t="str">
            <v>Compensation</v>
          </cell>
          <cell r="L4912" t="str">
            <v xml:space="preserve"> </v>
          </cell>
          <cell r="M4912" t="str">
            <v xml:space="preserve"> </v>
          </cell>
          <cell r="N4912">
            <v>0</v>
          </cell>
          <cell r="O4912" t="str">
            <v xml:space="preserve"> </v>
          </cell>
          <cell r="P4912">
            <v>0</v>
          </cell>
          <cell r="Q4912">
            <v>0</v>
          </cell>
          <cell r="R4912" t="str">
            <v xml:space="preserve"> </v>
          </cell>
          <cell r="S4912" t="str">
            <v xml:space="preserve"> </v>
          </cell>
        </row>
        <row r="4913">
          <cell r="B4913">
            <v>655030</v>
          </cell>
          <cell r="C4913" t="str">
            <v>Employee Recruitment Fees</v>
          </cell>
          <cell r="D4913" t="str">
            <v>Employee R</v>
          </cell>
          <cell r="E4913">
            <v>367</v>
          </cell>
          <cell r="F4913" t="str">
            <v>A</v>
          </cell>
          <cell r="G4913" t="str">
            <v>E</v>
          </cell>
          <cell r="H4913" t="str">
            <v>N</v>
          </cell>
          <cell r="I4913" t="str">
            <v>NI</v>
          </cell>
          <cell r="J4913">
            <v>0</v>
          </cell>
          <cell r="K4913" t="str">
            <v>Compensation</v>
          </cell>
          <cell r="L4913" t="str">
            <v xml:space="preserve"> </v>
          </cell>
          <cell r="M4913" t="str">
            <v xml:space="preserve"> </v>
          </cell>
          <cell r="N4913">
            <v>0</v>
          </cell>
          <cell r="O4913" t="str">
            <v xml:space="preserve"> </v>
          </cell>
          <cell r="P4913">
            <v>0</v>
          </cell>
          <cell r="Q4913">
            <v>0</v>
          </cell>
          <cell r="R4913" t="str">
            <v xml:space="preserve"> </v>
          </cell>
          <cell r="S4913" t="str">
            <v xml:space="preserve"> </v>
          </cell>
        </row>
        <row r="4914">
          <cell r="B4914">
            <v>655035</v>
          </cell>
          <cell r="C4914" t="str">
            <v>Escrow Trustee Fees</v>
          </cell>
          <cell r="D4914" t="str">
            <v>Escrow Tru</v>
          </cell>
          <cell r="E4914">
            <v>367</v>
          </cell>
          <cell r="F4914" t="str">
            <v>A</v>
          </cell>
          <cell r="G4914" t="str">
            <v>E</v>
          </cell>
          <cell r="H4914" t="str">
            <v>N</v>
          </cell>
          <cell r="I4914" t="str">
            <v>NI</v>
          </cell>
          <cell r="J4914">
            <v>0</v>
          </cell>
          <cell r="K4914" t="str">
            <v>Compensation</v>
          </cell>
          <cell r="L4914" t="str">
            <v xml:space="preserve"> </v>
          </cell>
          <cell r="M4914" t="str">
            <v xml:space="preserve"> </v>
          </cell>
          <cell r="N4914">
            <v>0</v>
          </cell>
          <cell r="O4914" t="str">
            <v xml:space="preserve"> </v>
          </cell>
          <cell r="P4914">
            <v>0</v>
          </cell>
          <cell r="Q4914">
            <v>0</v>
          </cell>
          <cell r="R4914" t="str">
            <v xml:space="preserve"> </v>
          </cell>
          <cell r="S4914" t="str">
            <v xml:space="preserve"> </v>
          </cell>
        </row>
        <row r="4915">
          <cell r="B4915">
            <v>655040</v>
          </cell>
          <cell r="C4915" t="str">
            <v>Hospital Finance Authority Fee</v>
          </cell>
          <cell r="D4915" t="str">
            <v>Hospital F</v>
          </cell>
          <cell r="E4915">
            <v>367</v>
          </cell>
          <cell r="F4915" t="str">
            <v>A</v>
          </cell>
          <cell r="G4915" t="str">
            <v>E</v>
          </cell>
          <cell r="H4915" t="str">
            <v>N</v>
          </cell>
          <cell r="I4915" t="str">
            <v>NI</v>
          </cell>
          <cell r="J4915">
            <v>0</v>
          </cell>
          <cell r="K4915" t="str">
            <v>Compensation</v>
          </cell>
          <cell r="L4915" t="str">
            <v xml:space="preserve"> </v>
          </cell>
          <cell r="M4915" t="str">
            <v xml:space="preserve"> </v>
          </cell>
          <cell r="N4915">
            <v>0</v>
          </cell>
          <cell r="O4915" t="str">
            <v xml:space="preserve"> </v>
          </cell>
          <cell r="P4915">
            <v>0</v>
          </cell>
          <cell r="Q4915">
            <v>0</v>
          </cell>
          <cell r="R4915" t="str">
            <v xml:space="preserve"> </v>
          </cell>
          <cell r="S4915" t="str">
            <v xml:space="preserve"> </v>
          </cell>
        </row>
        <row r="4916">
          <cell r="B4916">
            <v>655045</v>
          </cell>
          <cell r="C4916" t="str">
            <v>ISD Network HostSupport Fees</v>
          </cell>
          <cell r="D4916" t="str">
            <v>ISD Networ</v>
          </cell>
          <cell r="E4916">
            <v>367</v>
          </cell>
          <cell r="F4916" t="str">
            <v>A</v>
          </cell>
          <cell r="G4916" t="str">
            <v>E</v>
          </cell>
          <cell r="H4916" t="str">
            <v>N</v>
          </cell>
          <cell r="I4916" t="str">
            <v>NI</v>
          </cell>
          <cell r="J4916">
            <v>0</v>
          </cell>
          <cell r="K4916" t="str">
            <v>Compensation</v>
          </cell>
          <cell r="L4916" t="str">
            <v xml:space="preserve"> </v>
          </cell>
          <cell r="M4916" t="str">
            <v xml:space="preserve"> </v>
          </cell>
          <cell r="N4916">
            <v>0</v>
          </cell>
          <cell r="O4916" t="str">
            <v xml:space="preserve"> </v>
          </cell>
          <cell r="P4916">
            <v>0</v>
          </cell>
          <cell r="Q4916">
            <v>0</v>
          </cell>
          <cell r="R4916" t="str">
            <v xml:space="preserve"> </v>
          </cell>
          <cell r="S4916" t="str">
            <v xml:space="preserve"> </v>
          </cell>
        </row>
        <row r="4917">
          <cell r="B4917">
            <v>655050</v>
          </cell>
          <cell r="C4917" t="str">
            <v>Joint Commission</v>
          </cell>
          <cell r="D4917" t="str">
            <v>Joint Comm</v>
          </cell>
          <cell r="E4917">
            <v>367</v>
          </cell>
          <cell r="F4917" t="str">
            <v>A</v>
          </cell>
          <cell r="G4917" t="str">
            <v>E</v>
          </cell>
          <cell r="H4917" t="str">
            <v>N</v>
          </cell>
          <cell r="I4917" t="str">
            <v>NI</v>
          </cell>
          <cell r="J4917">
            <v>0</v>
          </cell>
          <cell r="K4917" t="str">
            <v>Compensation</v>
          </cell>
          <cell r="L4917" t="str">
            <v xml:space="preserve"> </v>
          </cell>
          <cell r="M4917" t="str">
            <v xml:space="preserve"> </v>
          </cell>
          <cell r="N4917">
            <v>0</v>
          </cell>
          <cell r="O4917" t="str">
            <v xml:space="preserve"> </v>
          </cell>
          <cell r="P4917">
            <v>0</v>
          </cell>
          <cell r="Q4917">
            <v>0</v>
          </cell>
          <cell r="R4917" t="str">
            <v xml:space="preserve"> </v>
          </cell>
          <cell r="S4917" t="str">
            <v xml:space="preserve"> </v>
          </cell>
        </row>
        <row r="4918">
          <cell r="B4918">
            <v>655051</v>
          </cell>
          <cell r="C4918" t="str">
            <v>Lecture Expense</v>
          </cell>
          <cell r="D4918" t="str">
            <v>LectureExp</v>
          </cell>
          <cell r="E4918">
            <v>367</v>
          </cell>
          <cell r="F4918" t="str">
            <v>A</v>
          </cell>
          <cell r="G4918" t="str">
            <v>E</v>
          </cell>
          <cell r="H4918" t="str">
            <v>N</v>
          </cell>
          <cell r="I4918" t="str">
            <v>NI</v>
          </cell>
          <cell r="J4918">
            <v>0</v>
          </cell>
          <cell r="K4918" t="str">
            <v>Compensation</v>
          </cell>
          <cell r="L4918" t="str">
            <v xml:space="preserve"> </v>
          </cell>
          <cell r="M4918" t="str">
            <v xml:space="preserve"> </v>
          </cell>
          <cell r="N4918">
            <v>0</v>
          </cell>
          <cell r="O4918" t="str">
            <v xml:space="preserve"> </v>
          </cell>
          <cell r="P4918">
            <v>0</v>
          </cell>
          <cell r="Q4918">
            <v>0</v>
          </cell>
          <cell r="R4918" t="str">
            <v xml:space="preserve"> </v>
          </cell>
          <cell r="S4918" t="str">
            <v xml:space="preserve"> </v>
          </cell>
        </row>
        <row r="4919">
          <cell r="B4919">
            <v>655055</v>
          </cell>
          <cell r="C4919" t="str">
            <v>Master Trustee Fees</v>
          </cell>
          <cell r="D4919" t="str">
            <v>Master Tru</v>
          </cell>
          <cell r="E4919">
            <v>367</v>
          </cell>
          <cell r="F4919" t="str">
            <v>A</v>
          </cell>
          <cell r="G4919" t="str">
            <v>E</v>
          </cell>
          <cell r="H4919" t="str">
            <v>N</v>
          </cell>
          <cell r="I4919" t="str">
            <v>NI</v>
          </cell>
          <cell r="J4919">
            <v>0</v>
          </cell>
          <cell r="K4919" t="str">
            <v>Compensation</v>
          </cell>
          <cell r="L4919" t="str">
            <v xml:space="preserve"> </v>
          </cell>
          <cell r="M4919" t="str">
            <v xml:space="preserve"> </v>
          </cell>
          <cell r="N4919">
            <v>0</v>
          </cell>
          <cell r="O4919" t="str">
            <v xml:space="preserve"> </v>
          </cell>
          <cell r="P4919">
            <v>0</v>
          </cell>
          <cell r="Q4919">
            <v>0</v>
          </cell>
          <cell r="R4919" t="str">
            <v xml:space="preserve"> </v>
          </cell>
          <cell r="S4919" t="str">
            <v xml:space="preserve"> </v>
          </cell>
        </row>
        <row r="4920">
          <cell r="B4920">
            <v>655060</v>
          </cell>
          <cell r="C4920" t="str">
            <v>Physician Recruitment Fees</v>
          </cell>
          <cell r="D4920" t="str">
            <v>Physician</v>
          </cell>
          <cell r="E4920">
            <v>367</v>
          </cell>
          <cell r="F4920" t="str">
            <v>A</v>
          </cell>
          <cell r="G4920" t="str">
            <v>E</v>
          </cell>
          <cell r="H4920" t="str">
            <v>N</v>
          </cell>
          <cell r="I4920" t="str">
            <v>NI</v>
          </cell>
          <cell r="J4920">
            <v>0</v>
          </cell>
          <cell r="K4920" t="str">
            <v>Compensation</v>
          </cell>
          <cell r="L4920" t="str">
            <v xml:space="preserve"> </v>
          </cell>
          <cell r="M4920" t="str">
            <v xml:space="preserve"> </v>
          </cell>
          <cell r="N4920">
            <v>0</v>
          </cell>
          <cell r="O4920" t="str">
            <v xml:space="preserve"> </v>
          </cell>
          <cell r="P4920">
            <v>0</v>
          </cell>
          <cell r="Q4920">
            <v>0</v>
          </cell>
          <cell r="R4920" t="str">
            <v xml:space="preserve"> </v>
          </cell>
          <cell r="S4920" t="str">
            <v xml:space="preserve"> </v>
          </cell>
        </row>
        <row r="4921">
          <cell r="B4921">
            <v>655065</v>
          </cell>
          <cell r="C4921" t="str">
            <v>Rating Agency Fees</v>
          </cell>
          <cell r="D4921" t="str">
            <v>Rating Age</v>
          </cell>
          <cell r="E4921">
            <v>367</v>
          </cell>
          <cell r="F4921" t="str">
            <v>A</v>
          </cell>
          <cell r="G4921" t="str">
            <v>E</v>
          </cell>
          <cell r="H4921" t="str">
            <v>N</v>
          </cell>
          <cell r="I4921" t="str">
            <v>NI</v>
          </cell>
          <cell r="J4921">
            <v>0</v>
          </cell>
          <cell r="K4921" t="str">
            <v>Compensation</v>
          </cell>
          <cell r="L4921" t="str">
            <v xml:space="preserve"> </v>
          </cell>
          <cell r="M4921" t="str">
            <v xml:space="preserve"> </v>
          </cell>
          <cell r="N4921">
            <v>0</v>
          </cell>
          <cell r="O4921" t="str">
            <v xml:space="preserve"> </v>
          </cell>
          <cell r="P4921">
            <v>0</v>
          </cell>
          <cell r="Q4921">
            <v>0</v>
          </cell>
          <cell r="R4921" t="str">
            <v xml:space="preserve"> </v>
          </cell>
          <cell r="S4921" t="str">
            <v xml:space="preserve"> </v>
          </cell>
        </row>
        <row r="4922">
          <cell r="B4922">
            <v>655070</v>
          </cell>
          <cell r="C4922" t="str">
            <v>Remarketing Fees</v>
          </cell>
          <cell r="D4922" t="str">
            <v>Remarketin</v>
          </cell>
          <cell r="E4922">
            <v>367</v>
          </cell>
          <cell r="F4922" t="str">
            <v>A</v>
          </cell>
          <cell r="G4922" t="str">
            <v>E</v>
          </cell>
          <cell r="H4922" t="str">
            <v>N</v>
          </cell>
          <cell r="I4922" t="str">
            <v>NI</v>
          </cell>
          <cell r="J4922">
            <v>0</v>
          </cell>
          <cell r="K4922" t="str">
            <v>Compensation</v>
          </cell>
          <cell r="L4922" t="str">
            <v xml:space="preserve"> </v>
          </cell>
          <cell r="M4922" t="str">
            <v xml:space="preserve"> </v>
          </cell>
          <cell r="N4922">
            <v>0</v>
          </cell>
          <cell r="O4922" t="str">
            <v xml:space="preserve"> </v>
          </cell>
          <cell r="P4922">
            <v>0</v>
          </cell>
          <cell r="Q4922">
            <v>0</v>
          </cell>
          <cell r="R4922" t="str">
            <v xml:space="preserve"> </v>
          </cell>
          <cell r="S4922" t="str">
            <v xml:space="preserve"> </v>
          </cell>
        </row>
        <row r="4923">
          <cell r="B4923">
            <v>655071</v>
          </cell>
          <cell r="C4923" t="str">
            <v>ReceivwithRecourseServiceFees</v>
          </cell>
          <cell r="D4923" t="str">
            <v>Receivwith</v>
          </cell>
          <cell r="E4923">
            <v>367</v>
          </cell>
          <cell r="F4923" t="str">
            <v>A</v>
          </cell>
          <cell r="G4923" t="str">
            <v>E</v>
          </cell>
          <cell r="H4923" t="str">
            <v>N</v>
          </cell>
          <cell r="I4923" t="str">
            <v>NI</v>
          </cell>
          <cell r="J4923">
            <v>0</v>
          </cell>
          <cell r="K4923" t="str">
            <v>Compensation</v>
          </cell>
          <cell r="L4923" t="str">
            <v xml:space="preserve"> </v>
          </cell>
          <cell r="M4923" t="str">
            <v xml:space="preserve"> </v>
          </cell>
          <cell r="N4923">
            <v>0</v>
          </cell>
          <cell r="O4923" t="str">
            <v xml:space="preserve"> </v>
          </cell>
          <cell r="P4923">
            <v>0</v>
          </cell>
          <cell r="Q4923">
            <v>0</v>
          </cell>
          <cell r="R4923" t="str">
            <v xml:space="preserve"> </v>
          </cell>
          <cell r="S4923" t="str">
            <v xml:space="preserve"> </v>
          </cell>
        </row>
        <row r="4924">
          <cell r="B4924">
            <v>655072</v>
          </cell>
          <cell r="C4924" t="str">
            <v>SummitConsultingProfFees</v>
          </cell>
          <cell r="D4924" t="str">
            <v>SummitCons</v>
          </cell>
          <cell r="E4924">
            <v>36892</v>
          </cell>
          <cell r="F4924" t="str">
            <v>A</v>
          </cell>
          <cell r="G4924" t="str">
            <v>E</v>
          </cell>
          <cell r="H4924" t="str">
            <v>N</v>
          </cell>
          <cell r="I4924" t="str">
            <v>NI</v>
          </cell>
          <cell r="J4924">
            <v>0</v>
          </cell>
          <cell r="K4924" t="str">
            <v>Compensation</v>
          </cell>
          <cell r="L4924" t="str">
            <v xml:space="preserve"> </v>
          </cell>
          <cell r="M4924" t="str">
            <v xml:space="preserve"> </v>
          </cell>
          <cell r="N4924">
            <v>0</v>
          </cell>
          <cell r="O4924" t="str">
            <v xml:space="preserve"> </v>
          </cell>
          <cell r="P4924">
            <v>0</v>
          </cell>
          <cell r="Q4924">
            <v>0</v>
          </cell>
          <cell r="R4924" t="str">
            <v xml:space="preserve"> </v>
          </cell>
          <cell r="S4924" t="str">
            <v xml:space="preserve"> </v>
          </cell>
        </row>
        <row r="4925">
          <cell r="B4925">
            <v>655072</v>
          </cell>
          <cell r="C4925" t="str">
            <v>SummitConsultingProfFees</v>
          </cell>
          <cell r="D4925" t="str">
            <v>SummitCons</v>
          </cell>
          <cell r="E4925">
            <v>367</v>
          </cell>
          <cell r="F4925" t="str">
            <v>I</v>
          </cell>
          <cell r="G4925" t="str">
            <v>E</v>
          </cell>
          <cell r="H4925" t="str">
            <v>N</v>
          </cell>
          <cell r="I4925" t="str">
            <v>NI</v>
          </cell>
          <cell r="J4925">
            <v>0</v>
          </cell>
          <cell r="K4925" t="str">
            <v>Compensation</v>
          </cell>
          <cell r="L4925" t="str">
            <v xml:space="preserve"> </v>
          </cell>
          <cell r="M4925" t="str">
            <v xml:space="preserve"> </v>
          </cell>
          <cell r="N4925">
            <v>0</v>
          </cell>
          <cell r="O4925" t="str">
            <v xml:space="preserve"> </v>
          </cell>
          <cell r="P4925">
            <v>0</v>
          </cell>
          <cell r="Q4925">
            <v>0</v>
          </cell>
          <cell r="R4925" t="str">
            <v xml:space="preserve"> </v>
          </cell>
          <cell r="S4925" t="str">
            <v xml:space="preserve"> </v>
          </cell>
        </row>
        <row r="4926">
          <cell r="B4926">
            <v>655075</v>
          </cell>
          <cell r="C4926" t="str">
            <v>Tax Services</v>
          </cell>
          <cell r="D4926" t="str">
            <v>Tax Servic</v>
          </cell>
          <cell r="E4926">
            <v>367</v>
          </cell>
          <cell r="F4926" t="str">
            <v>A</v>
          </cell>
          <cell r="G4926" t="str">
            <v>E</v>
          </cell>
          <cell r="H4926" t="str">
            <v>N</v>
          </cell>
          <cell r="I4926" t="str">
            <v>NI</v>
          </cell>
          <cell r="J4926">
            <v>0</v>
          </cell>
          <cell r="K4926" t="str">
            <v>Compensation</v>
          </cell>
          <cell r="L4926" t="str">
            <v xml:space="preserve"> </v>
          </cell>
          <cell r="M4926" t="str">
            <v xml:space="preserve"> </v>
          </cell>
          <cell r="N4926">
            <v>0</v>
          </cell>
          <cell r="O4926" t="str">
            <v xml:space="preserve"> </v>
          </cell>
          <cell r="P4926">
            <v>0</v>
          </cell>
          <cell r="Q4926">
            <v>0</v>
          </cell>
          <cell r="R4926" t="str">
            <v xml:space="preserve"> </v>
          </cell>
          <cell r="S4926" t="str">
            <v xml:space="preserve"> </v>
          </cell>
        </row>
        <row r="4927">
          <cell r="B4927">
            <v>655080</v>
          </cell>
          <cell r="C4927" t="str">
            <v>Trustee Fees Milwaukee</v>
          </cell>
          <cell r="D4927" t="str">
            <v>Trustee Fe</v>
          </cell>
          <cell r="E4927">
            <v>367</v>
          </cell>
          <cell r="F4927" t="str">
            <v>A</v>
          </cell>
          <cell r="G4927" t="str">
            <v>E</v>
          </cell>
          <cell r="H4927" t="str">
            <v>N</v>
          </cell>
          <cell r="I4927" t="str">
            <v>NI</v>
          </cell>
          <cell r="J4927">
            <v>0</v>
          </cell>
          <cell r="K4927" t="str">
            <v>Compensation</v>
          </cell>
          <cell r="L4927" t="str">
            <v xml:space="preserve"> </v>
          </cell>
          <cell r="M4927" t="str">
            <v xml:space="preserve"> </v>
          </cell>
          <cell r="N4927">
            <v>0</v>
          </cell>
          <cell r="O4927" t="str">
            <v xml:space="preserve"> </v>
          </cell>
          <cell r="P4927">
            <v>0</v>
          </cell>
          <cell r="Q4927">
            <v>0</v>
          </cell>
          <cell r="R4927" t="str">
            <v xml:space="preserve"> </v>
          </cell>
          <cell r="S4927" t="str">
            <v xml:space="preserve"> </v>
          </cell>
        </row>
        <row r="4928">
          <cell r="B4928">
            <v>655085</v>
          </cell>
          <cell r="C4928" t="str">
            <v>Trustee Fees Ozaukee</v>
          </cell>
          <cell r="D4928" t="str">
            <v>Trustee Fe</v>
          </cell>
          <cell r="E4928">
            <v>367</v>
          </cell>
          <cell r="F4928" t="str">
            <v>A</v>
          </cell>
          <cell r="G4928" t="str">
            <v>E</v>
          </cell>
          <cell r="H4928" t="str">
            <v>N</v>
          </cell>
          <cell r="I4928" t="str">
            <v>NI</v>
          </cell>
          <cell r="J4928">
            <v>0</v>
          </cell>
          <cell r="K4928" t="str">
            <v>Compensation</v>
          </cell>
          <cell r="L4928" t="str">
            <v xml:space="preserve"> </v>
          </cell>
          <cell r="M4928" t="str">
            <v xml:space="preserve"> </v>
          </cell>
          <cell r="N4928">
            <v>0</v>
          </cell>
          <cell r="O4928" t="str">
            <v xml:space="preserve"> </v>
          </cell>
          <cell r="P4928">
            <v>0</v>
          </cell>
          <cell r="Q4928">
            <v>0</v>
          </cell>
          <cell r="R4928" t="str">
            <v xml:space="preserve"> </v>
          </cell>
          <cell r="S4928" t="str">
            <v xml:space="preserve"> </v>
          </cell>
        </row>
        <row r="4929">
          <cell r="B4929">
            <v>655090</v>
          </cell>
          <cell r="C4929" t="str">
            <v>Trustee Fees Wells Fargo</v>
          </cell>
          <cell r="D4929" t="str">
            <v>Trustee Fe</v>
          </cell>
          <cell r="E4929">
            <v>367</v>
          </cell>
          <cell r="F4929" t="str">
            <v>A</v>
          </cell>
          <cell r="G4929" t="str">
            <v>E</v>
          </cell>
          <cell r="H4929" t="str">
            <v>N</v>
          </cell>
          <cell r="I4929" t="str">
            <v>NI</v>
          </cell>
          <cell r="J4929">
            <v>0</v>
          </cell>
          <cell r="K4929" t="str">
            <v>Compensation</v>
          </cell>
          <cell r="L4929" t="str">
            <v xml:space="preserve"> </v>
          </cell>
          <cell r="M4929" t="str">
            <v xml:space="preserve"> </v>
          </cell>
          <cell r="N4929">
            <v>0</v>
          </cell>
          <cell r="O4929" t="str">
            <v xml:space="preserve"> </v>
          </cell>
          <cell r="P4929">
            <v>0</v>
          </cell>
          <cell r="Q4929">
            <v>0</v>
          </cell>
          <cell r="R4929" t="str">
            <v xml:space="preserve"> </v>
          </cell>
          <cell r="S4929" t="str">
            <v xml:space="preserve"> </v>
          </cell>
        </row>
        <row r="4930">
          <cell r="B4930">
            <v>655094</v>
          </cell>
          <cell r="C4930" t="str">
            <v>Professional Fees Transfer Out</v>
          </cell>
          <cell r="D4930" t="str">
            <v>Profession</v>
          </cell>
          <cell r="E4930">
            <v>367</v>
          </cell>
          <cell r="F4930" t="str">
            <v>A</v>
          </cell>
          <cell r="G4930" t="str">
            <v>E</v>
          </cell>
          <cell r="H4930" t="str">
            <v>N</v>
          </cell>
          <cell r="I4930" t="str">
            <v>NI</v>
          </cell>
          <cell r="J4930">
            <v>0</v>
          </cell>
          <cell r="K4930" t="str">
            <v>Compensation</v>
          </cell>
          <cell r="L4930" t="str">
            <v xml:space="preserve"> </v>
          </cell>
          <cell r="M4930" t="str">
            <v xml:space="preserve"> </v>
          </cell>
          <cell r="N4930">
            <v>0</v>
          </cell>
          <cell r="O4930" t="str">
            <v xml:space="preserve"> </v>
          </cell>
          <cell r="P4930">
            <v>0</v>
          </cell>
          <cell r="Q4930">
            <v>0</v>
          </cell>
          <cell r="R4930" t="str">
            <v xml:space="preserve"> </v>
          </cell>
          <cell r="S4930" t="str">
            <v xml:space="preserve"> </v>
          </cell>
        </row>
        <row r="4931">
          <cell r="B4931">
            <v>655095</v>
          </cell>
          <cell r="C4931" t="str">
            <v>Other Professional Fees</v>
          </cell>
          <cell r="D4931" t="str">
            <v>Other Prof</v>
          </cell>
          <cell r="E4931">
            <v>367</v>
          </cell>
          <cell r="F4931" t="str">
            <v>A</v>
          </cell>
          <cell r="G4931" t="str">
            <v>E</v>
          </cell>
          <cell r="H4931" t="str">
            <v>N</v>
          </cell>
          <cell r="I4931" t="str">
            <v>NI</v>
          </cell>
          <cell r="J4931">
            <v>0</v>
          </cell>
          <cell r="K4931" t="str">
            <v>Compensation</v>
          </cell>
          <cell r="L4931" t="str">
            <v xml:space="preserve"> </v>
          </cell>
          <cell r="M4931" t="str">
            <v xml:space="preserve"> </v>
          </cell>
          <cell r="N4931">
            <v>0</v>
          </cell>
          <cell r="O4931" t="str">
            <v xml:space="preserve"> </v>
          </cell>
          <cell r="P4931">
            <v>0</v>
          </cell>
          <cell r="Q4931">
            <v>0</v>
          </cell>
          <cell r="R4931" t="str">
            <v xml:space="preserve"> </v>
          </cell>
          <cell r="S4931" t="str">
            <v xml:space="preserve"> </v>
          </cell>
        </row>
        <row r="4932">
          <cell r="B4932">
            <v>655096</v>
          </cell>
          <cell r="C4932" t="str">
            <v>Professional Fees IC Co</v>
          </cell>
          <cell r="D4932" t="str">
            <v>ProfFeICCo</v>
          </cell>
          <cell r="E4932">
            <v>367</v>
          </cell>
          <cell r="F4932" t="str">
            <v>A</v>
          </cell>
          <cell r="G4932" t="str">
            <v>E</v>
          </cell>
          <cell r="H4932" t="str">
            <v>N</v>
          </cell>
          <cell r="I4932" t="str">
            <v>NI</v>
          </cell>
          <cell r="J4932">
            <v>0</v>
          </cell>
          <cell r="K4932" t="str">
            <v>Compensation</v>
          </cell>
          <cell r="L4932">
            <v>0</v>
          </cell>
          <cell r="M4932">
            <v>0</v>
          </cell>
          <cell r="N4932">
            <v>0</v>
          </cell>
          <cell r="O4932">
            <v>0</v>
          </cell>
          <cell r="P4932">
            <v>0</v>
          </cell>
          <cell r="Q4932">
            <v>0</v>
          </cell>
          <cell r="R4932">
            <v>0</v>
          </cell>
          <cell r="S4932">
            <v>0</v>
          </cell>
        </row>
        <row r="4933">
          <cell r="B4933">
            <v>700000</v>
          </cell>
          <cell r="C4933" t="str">
            <v>General Medical Supplies</v>
          </cell>
          <cell r="D4933" t="str">
            <v>General Me</v>
          </cell>
          <cell r="E4933">
            <v>367</v>
          </cell>
          <cell r="F4933" t="str">
            <v>A</v>
          </cell>
          <cell r="G4933" t="str">
            <v>E</v>
          </cell>
          <cell r="H4933" t="str">
            <v>N</v>
          </cell>
          <cell r="I4933" t="str">
            <v>NI</v>
          </cell>
          <cell r="J4933">
            <v>0</v>
          </cell>
          <cell r="K4933">
            <v>0</v>
          </cell>
          <cell r="L4933" t="str">
            <v>Non Labor Expenses</v>
          </cell>
          <cell r="M4933" t="str">
            <v xml:space="preserve"> </v>
          </cell>
          <cell r="N4933">
            <v>0</v>
          </cell>
          <cell r="O4933" t="str">
            <v xml:space="preserve"> </v>
          </cell>
          <cell r="P4933">
            <v>0</v>
          </cell>
          <cell r="Q4933">
            <v>0</v>
          </cell>
          <cell r="R4933" t="str">
            <v xml:space="preserve"> </v>
          </cell>
          <cell r="S4933" t="str">
            <v xml:space="preserve"> </v>
          </cell>
        </row>
        <row r="4934">
          <cell r="B4934">
            <v>700005</v>
          </cell>
          <cell r="C4934" t="str">
            <v>General Med Supplies Billable</v>
          </cell>
          <cell r="D4934" t="str">
            <v>General Me</v>
          </cell>
          <cell r="E4934">
            <v>367</v>
          </cell>
          <cell r="F4934" t="str">
            <v>A</v>
          </cell>
          <cell r="G4934" t="str">
            <v>E</v>
          </cell>
          <cell r="H4934" t="str">
            <v>N</v>
          </cell>
          <cell r="I4934" t="str">
            <v>NI</v>
          </cell>
          <cell r="J4934">
            <v>0</v>
          </cell>
          <cell r="K4934">
            <v>0</v>
          </cell>
          <cell r="L4934" t="str">
            <v>Non Labor Expenses</v>
          </cell>
          <cell r="M4934" t="str">
            <v xml:space="preserve"> </v>
          </cell>
          <cell r="N4934">
            <v>0</v>
          </cell>
          <cell r="O4934" t="str">
            <v xml:space="preserve"> </v>
          </cell>
          <cell r="P4934">
            <v>0</v>
          </cell>
          <cell r="Q4934">
            <v>0</v>
          </cell>
          <cell r="R4934" t="str">
            <v xml:space="preserve"> </v>
          </cell>
          <cell r="S4934" t="str">
            <v xml:space="preserve"> </v>
          </cell>
        </row>
        <row r="4935">
          <cell r="B4935">
            <v>700010</v>
          </cell>
          <cell r="C4935" t="str">
            <v>GeneralMedSuppliesNonBillable</v>
          </cell>
          <cell r="D4935" t="str">
            <v>GeneralMed</v>
          </cell>
          <cell r="E4935">
            <v>367</v>
          </cell>
          <cell r="F4935" t="str">
            <v>A</v>
          </cell>
          <cell r="G4935" t="str">
            <v>E</v>
          </cell>
          <cell r="H4935" t="str">
            <v>N</v>
          </cell>
          <cell r="I4935" t="str">
            <v>NI</v>
          </cell>
          <cell r="J4935">
            <v>0</v>
          </cell>
          <cell r="K4935">
            <v>0</v>
          </cell>
          <cell r="L4935" t="str">
            <v>Non Labor Expenses</v>
          </cell>
          <cell r="M4935" t="str">
            <v xml:space="preserve"> </v>
          </cell>
          <cell r="N4935">
            <v>0</v>
          </cell>
          <cell r="O4935" t="str">
            <v xml:space="preserve"> </v>
          </cell>
          <cell r="P4935">
            <v>0</v>
          </cell>
          <cell r="Q4935">
            <v>0</v>
          </cell>
          <cell r="R4935" t="str">
            <v xml:space="preserve"> </v>
          </cell>
          <cell r="S4935" t="str">
            <v xml:space="preserve"> </v>
          </cell>
        </row>
        <row r="4936">
          <cell r="B4936">
            <v>701000</v>
          </cell>
          <cell r="C4936" t="str">
            <v>Imaging and Radiology Supplies</v>
          </cell>
          <cell r="D4936" t="str">
            <v>Imaging &amp;</v>
          </cell>
          <cell r="E4936">
            <v>367</v>
          </cell>
          <cell r="F4936" t="str">
            <v>A</v>
          </cell>
          <cell r="G4936" t="str">
            <v>E</v>
          </cell>
          <cell r="H4936" t="str">
            <v>N</v>
          </cell>
          <cell r="I4936" t="str">
            <v>NI</v>
          </cell>
          <cell r="J4936">
            <v>0</v>
          </cell>
          <cell r="K4936">
            <v>0</v>
          </cell>
          <cell r="L4936" t="str">
            <v>Non Labor Expenses</v>
          </cell>
          <cell r="M4936" t="str">
            <v xml:space="preserve"> </v>
          </cell>
          <cell r="N4936">
            <v>0</v>
          </cell>
          <cell r="O4936" t="str">
            <v xml:space="preserve"> </v>
          </cell>
          <cell r="P4936">
            <v>0</v>
          </cell>
          <cell r="Q4936">
            <v>0</v>
          </cell>
          <cell r="R4936" t="str">
            <v xml:space="preserve"> </v>
          </cell>
          <cell r="S4936" t="str">
            <v xml:space="preserve"> </v>
          </cell>
        </row>
        <row r="4937">
          <cell r="B4937">
            <v>702000</v>
          </cell>
          <cell r="C4937" t="str">
            <v>Endomechanicals</v>
          </cell>
          <cell r="D4937" t="str">
            <v>Endomechan</v>
          </cell>
          <cell r="E4937">
            <v>367</v>
          </cell>
          <cell r="F4937" t="str">
            <v>A</v>
          </cell>
          <cell r="G4937" t="str">
            <v>E</v>
          </cell>
          <cell r="H4937" t="str">
            <v>N</v>
          </cell>
          <cell r="I4937" t="str">
            <v>NI</v>
          </cell>
          <cell r="J4937">
            <v>0</v>
          </cell>
          <cell r="K4937">
            <v>0</v>
          </cell>
          <cell r="L4937" t="str">
            <v>Non Labor Expenses</v>
          </cell>
          <cell r="M4937" t="str">
            <v xml:space="preserve"> </v>
          </cell>
          <cell r="N4937">
            <v>0</v>
          </cell>
          <cell r="O4937" t="str">
            <v xml:space="preserve"> </v>
          </cell>
          <cell r="P4937">
            <v>0</v>
          </cell>
          <cell r="Q4937">
            <v>0</v>
          </cell>
          <cell r="R4937" t="str">
            <v xml:space="preserve"> </v>
          </cell>
          <cell r="S4937" t="str">
            <v xml:space="preserve"> </v>
          </cell>
        </row>
        <row r="4938">
          <cell r="B4938">
            <v>702005</v>
          </cell>
          <cell r="C4938" t="str">
            <v>Surgical Minor Equipment</v>
          </cell>
          <cell r="D4938" t="str">
            <v>Surgical M</v>
          </cell>
          <cell r="E4938">
            <v>367</v>
          </cell>
          <cell r="F4938" t="str">
            <v>A</v>
          </cell>
          <cell r="G4938" t="str">
            <v>E</v>
          </cell>
          <cell r="H4938" t="str">
            <v>N</v>
          </cell>
          <cell r="I4938" t="str">
            <v>NI</v>
          </cell>
          <cell r="J4938">
            <v>0</v>
          </cell>
          <cell r="K4938">
            <v>0</v>
          </cell>
          <cell r="L4938" t="str">
            <v>Non Labor Expenses</v>
          </cell>
          <cell r="M4938" t="str">
            <v xml:space="preserve"> </v>
          </cell>
          <cell r="N4938">
            <v>0</v>
          </cell>
          <cell r="O4938" t="str">
            <v xml:space="preserve"> </v>
          </cell>
          <cell r="P4938">
            <v>0</v>
          </cell>
          <cell r="Q4938">
            <v>0</v>
          </cell>
          <cell r="R4938" t="str">
            <v xml:space="preserve"> </v>
          </cell>
          <cell r="S4938" t="str">
            <v xml:space="preserve"> </v>
          </cell>
        </row>
        <row r="4939">
          <cell r="B4939">
            <v>702010</v>
          </cell>
          <cell r="C4939" t="str">
            <v>Sutures</v>
          </cell>
          <cell r="D4939" t="str">
            <v>Sutures</v>
          </cell>
          <cell r="E4939">
            <v>367</v>
          </cell>
          <cell r="F4939" t="str">
            <v>A</v>
          </cell>
          <cell r="G4939" t="str">
            <v>E</v>
          </cell>
          <cell r="H4939" t="str">
            <v>N</v>
          </cell>
          <cell r="I4939" t="str">
            <v>NI</v>
          </cell>
          <cell r="J4939">
            <v>0</v>
          </cell>
          <cell r="K4939">
            <v>0</v>
          </cell>
          <cell r="L4939" t="str">
            <v>Non Labor Expenses</v>
          </cell>
          <cell r="M4939" t="str">
            <v xml:space="preserve"> </v>
          </cell>
          <cell r="N4939">
            <v>0</v>
          </cell>
          <cell r="O4939" t="str">
            <v xml:space="preserve"> </v>
          </cell>
          <cell r="P4939">
            <v>0</v>
          </cell>
          <cell r="Q4939">
            <v>0</v>
          </cell>
          <cell r="R4939" t="str">
            <v xml:space="preserve"> </v>
          </cell>
          <cell r="S4939" t="str">
            <v xml:space="preserve"> </v>
          </cell>
        </row>
        <row r="4940">
          <cell r="B4940">
            <v>702015</v>
          </cell>
          <cell r="C4940" t="str">
            <v>Other Surgical Supplies</v>
          </cell>
          <cell r="D4940" t="str">
            <v>Other Surg</v>
          </cell>
          <cell r="E4940">
            <v>367</v>
          </cell>
          <cell r="F4940" t="str">
            <v>A</v>
          </cell>
          <cell r="G4940" t="str">
            <v>E</v>
          </cell>
          <cell r="H4940" t="str">
            <v>N</v>
          </cell>
          <cell r="I4940" t="str">
            <v>NI</v>
          </cell>
          <cell r="J4940">
            <v>0</v>
          </cell>
          <cell r="K4940">
            <v>0</v>
          </cell>
          <cell r="L4940" t="str">
            <v>Non Labor Expenses</v>
          </cell>
          <cell r="M4940" t="str">
            <v xml:space="preserve"> </v>
          </cell>
          <cell r="N4940">
            <v>0</v>
          </cell>
          <cell r="O4940" t="str">
            <v xml:space="preserve"> </v>
          </cell>
          <cell r="P4940">
            <v>0</v>
          </cell>
          <cell r="Q4940">
            <v>0</v>
          </cell>
          <cell r="R4940" t="str">
            <v xml:space="preserve"> </v>
          </cell>
          <cell r="S4940" t="str">
            <v xml:space="preserve"> </v>
          </cell>
        </row>
        <row r="4941">
          <cell r="B4941">
            <v>703000</v>
          </cell>
          <cell r="C4941" t="str">
            <v>Cardiac Implants</v>
          </cell>
          <cell r="D4941" t="str">
            <v>Cardiac Im</v>
          </cell>
          <cell r="E4941">
            <v>367</v>
          </cell>
          <cell r="F4941" t="str">
            <v>A</v>
          </cell>
          <cell r="G4941" t="str">
            <v>E</v>
          </cell>
          <cell r="H4941" t="str">
            <v>N</v>
          </cell>
          <cell r="I4941" t="str">
            <v>NI</v>
          </cell>
          <cell r="J4941">
            <v>0</v>
          </cell>
          <cell r="K4941">
            <v>0</v>
          </cell>
          <cell r="L4941" t="str">
            <v>Non Labor Expenses</v>
          </cell>
          <cell r="M4941" t="str">
            <v xml:space="preserve"> </v>
          </cell>
          <cell r="N4941">
            <v>0</v>
          </cell>
          <cell r="O4941" t="str">
            <v xml:space="preserve"> </v>
          </cell>
          <cell r="P4941">
            <v>0</v>
          </cell>
          <cell r="Q4941">
            <v>0</v>
          </cell>
          <cell r="R4941" t="str">
            <v xml:space="preserve"> </v>
          </cell>
          <cell r="S4941" t="str">
            <v xml:space="preserve"> </v>
          </cell>
        </row>
        <row r="4942">
          <cell r="B4942">
            <v>703005</v>
          </cell>
          <cell r="C4942" t="str">
            <v>GraftsVascEndoVascImpls</v>
          </cell>
          <cell r="D4942" t="str">
            <v>GraftsVasc</v>
          </cell>
          <cell r="E4942">
            <v>367</v>
          </cell>
          <cell r="F4942" t="str">
            <v>A</v>
          </cell>
          <cell r="G4942" t="str">
            <v>E</v>
          </cell>
          <cell r="H4942" t="str">
            <v>N</v>
          </cell>
          <cell r="I4942" t="str">
            <v>NI</v>
          </cell>
          <cell r="J4942">
            <v>0</v>
          </cell>
          <cell r="K4942">
            <v>0</v>
          </cell>
          <cell r="L4942" t="str">
            <v>Non Labor Expenses</v>
          </cell>
          <cell r="M4942" t="str">
            <v xml:space="preserve"> </v>
          </cell>
          <cell r="N4942">
            <v>0</v>
          </cell>
          <cell r="O4942" t="str">
            <v xml:space="preserve"> </v>
          </cell>
          <cell r="P4942">
            <v>0</v>
          </cell>
          <cell r="Q4942">
            <v>0</v>
          </cell>
          <cell r="R4942" t="str">
            <v xml:space="preserve"> </v>
          </cell>
          <cell r="S4942" t="str">
            <v xml:space="preserve"> </v>
          </cell>
        </row>
        <row r="4943">
          <cell r="B4943">
            <v>703010</v>
          </cell>
          <cell r="C4943" t="str">
            <v>Neuro Implants</v>
          </cell>
          <cell r="D4943" t="str">
            <v>Neuro Impl</v>
          </cell>
          <cell r="E4943">
            <v>367</v>
          </cell>
          <cell r="F4943" t="str">
            <v>A</v>
          </cell>
          <cell r="G4943" t="str">
            <v>E</v>
          </cell>
          <cell r="H4943" t="str">
            <v>N</v>
          </cell>
          <cell r="I4943" t="str">
            <v>NI</v>
          </cell>
          <cell r="J4943">
            <v>0</v>
          </cell>
          <cell r="K4943">
            <v>0</v>
          </cell>
          <cell r="L4943" t="str">
            <v>Non Labor Expenses</v>
          </cell>
          <cell r="M4943" t="str">
            <v xml:space="preserve"> </v>
          </cell>
          <cell r="N4943">
            <v>0</v>
          </cell>
          <cell r="O4943" t="str">
            <v xml:space="preserve"> </v>
          </cell>
          <cell r="P4943">
            <v>0</v>
          </cell>
          <cell r="Q4943">
            <v>0</v>
          </cell>
          <cell r="R4943" t="str">
            <v xml:space="preserve"> </v>
          </cell>
          <cell r="S4943" t="str">
            <v xml:space="preserve"> </v>
          </cell>
        </row>
        <row r="4944">
          <cell r="B4944">
            <v>703015</v>
          </cell>
          <cell r="C4944" t="str">
            <v>Orthopedic Implants</v>
          </cell>
          <cell r="D4944" t="str">
            <v>Orthopedic</v>
          </cell>
          <cell r="E4944">
            <v>367</v>
          </cell>
          <cell r="F4944" t="str">
            <v>A</v>
          </cell>
          <cell r="G4944" t="str">
            <v>E</v>
          </cell>
          <cell r="H4944" t="str">
            <v>N</v>
          </cell>
          <cell r="I4944" t="str">
            <v>NI</v>
          </cell>
          <cell r="J4944">
            <v>0</v>
          </cell>
          <cell r="K4944">
            <v>0</v>
          </cell>
          <cell r="L4944" t="str">
            <v>Non Labor Expenses</v>
          </cell>
          <cell r="M4944" t="str">
            <v xml:space="preserve"> </v>
          </cell>
          <cell r="N4944">
            <v>0</v>
          </cell>
          <cell r="O4944" t="str">
            <v xml:space="preserve"> </v>
          </cell>
          <cell r="P4944">
            <v>0</v>
          </cell>
          <cell r="Q4944">
            <v>0</v>
          </cell>
          <cell r="R4944" t="str">
            <v xml:space="preserve"> </v>
          </cell>
          <cell r="S4944" t="str">
            <v xml:space="preserve"> </v>
          </cell>
        </row>
        <row r="4945">
          <cell r="B4945">
            <v>703020</v>
          </cell>
          <cell r="C4945" t="str">
            <v>Other Implants</v>
          </cell>
          <cell r="D4945" t="str">
            <v>Other Impl</v>
          </cell>
          <cell r="E4945">
            <v>367</v>
          </cell>
          <cell r="F4945" t="str">
            <v>A</v>
          </cell>
          <cell r="G4945" t="str">
            <v>E</v>
          </cell>
          <cell r="H4945" t="str">
            <v>N</v>
          </cell>
          <cell r="I4945" t="str">
            <v>NI</v>
          </cell>
          <cell r="J4945">
            <v>0</v>
          </cell>
          <cell r="K4945">
            <v>0</v>
          </cell>
          <cell r="L4945" t="str">
            <v>Non Labor Expenses</v>
          </cell>
          <cell r="M4945" t="str">
            <v xml:space="preserve"> </v>
          </cell>
          <cell r="N4945">
            <v>0</v>
          </cell>
          <cell r="O4945" t="str">
            <v xml:space="preserve"> </v>
          </cell>
          <cell r="P4945">
            <v>0</v>
          </cell>
          <cell r="Q4945">
            <v>0</v>
          </cell>
          <cell r="R4945" t="str">
            <v xml:space="preserve"> </v>
          </cell>
          <cell r="S4945" t="str">
            <v xml:space="preserve"> </v>
          </cell>
        </row>
        <row r="4946">
          <cell r="B4946">
            <v>703025</v>
          </cell>
          <cell r="C4946" t="str">
            <v>Total Joints Implants</v>
          </cell>
          <cell r="D4946" t="str">
            <v>Total Join</v>
          </cell>
          <cell r="E4946">
            <v>367</v>
          </cell>
          <cell r="F4946" t="str">
            <v>A</v>
          </cell>
          <cell r="G4946" t="str">
            <v>E</v>
          </cell>
          <cell r="H4946" t="str">
            <v>N</v>
          </cell>
          <cell r="I4946" t="str">
            <v>NI</v>
          </cell>
          <cell r="J4946">
            <v>0</v>
          </cell>
          <cell r="K4946">
            <v>0</v>
          </cell>
          <cell r="L4946" t="str">
            <v>Non Labor Expenses</v>
          </cell>
          <cell r="M4946" t="str">
            <v xml:space="preserve"> </v>
          </cell>
          <cell r="N4946">
            <v>0</v>
          </cell>
          <cell r="O4946" t="str">
            <v xml:space="preserve"> </v>
          </cell>
          <cell r="P4946">
            <v>0</v>
          </cell>
          <cell r="Q4946">
            <v>0</v>
          </cell>
          <cell r="R4946" t="str">
            <v xml:space="preserve"> </v>
          </cell>
          <cell r="S4946" t="str">
            <v xml:space="preserve"> </v>
          </cell>
        </row>
        <row r="4947">
          <cell r="B4947">
            <v>703030</v>
          </cell>
          <cell r="C4947" t="str">
            <v>Spine Implants</v>
          </cell>
          <cell r="D4947" t="str">
            <v>Spine Impl</v>
          </cell>
          <cell r="E4947">
            <v>367</v>
          </cell>
          <cell r="F4947" t="str">
            <v>A</v>
          </cell>
          <cell r="G4947" t="str">
            <v>E</v>
          </cell>
          <cell r="H4947" t="str">
            <v>N</v>
          </cell>
          <cell r="I4947" t="str">
            <v>NI</v>
          </cell>
          <cell r="J4947">
            <v>0</v>
          </cell>
          <cell r="K4947">
            <v>0</v>
          </cell>
          <cell r="L4947" t="str">
            <v>Non Labor Expenses</v>
          </cell>
          <cell r="M4947" t="str">
            <v xml:space="preserve"> </v>
          </cell>
          <cell r="N4947">
            <v>0</v>
          </cell>
          <cell r="O4947" t="str">
            <v xml:space="preserve"> </v>
          </cell>
          <cell r="P4947">
            <v>0</v>
          </cell>
          <cell r="Q4947">
            <v>0</v>
          </cell>
          <cell r="R4947" t="str">
            <v xml:space="preserve"> </v>
          </cell>
          <cell r="S4947" t="str">
            <v xml:space="preserve"> </v>
          </cell>
        </row>
        <row r="4948">
          <cell r="B4948">
            <v>704000</v>
          </cell>
          <cell r="C4948" t="str">
            <v>PharmaceuticalsHomeCareHospice</v>
          </cell>
          <cell r="D4948" t="str">
            <v>Pharmaceut</v>
          </cell>
          <cell r="E4948">
            <v>367</v>
          </cell>
          <cell r="F4948" t="str">
            <v>A</v>
          </cell>
          <cell r="G4948" t="str">
            <v>E</v>
          </cell>
          <cell r="H4948" t="str">
            <v>N</v>
          </cell>
          <cell r="I4948" t="str">
            <v>NI</v>
          </cell>
          <cell r="J4948">
            <v>0</v>
          </cell>
          <cell r="K4948">
            <v>0</v>
          </cell>
          <cell r="L4948" t="str">
            <v>Non Labor Expenses</v>
          </cell>
          <cell r="M4948" t="str">
            <v xml:space="preserve"> </v>
          </cell>
          <cell r="N4948">
            <v>0</v>
          </cell>
          <cell r="O4948" t="str">
            <v xml:space="preserve"> </v>
          </cell>
          <cell r="P4948">
            <v>0</v>
          </cell>
          <cell r="Q4948">
            <v>0</v>
          </cell>
          <cell r="R4948" t="str">
            <v xml:space="preserve"> </v>
          </cell>
          <cell r="S4948" t="str">
            <v xml:space="preserve"> </v>
          </cell>
        </row>
        <row r="4949">
          <cell r="B4949">
            <v>704005</v>
          </cell>
          <cell r="C4949" t="str">
            <v>Pharmaceuticals Hospital</v>
          </cell>
          <cell r="D4949" t="str">
            <v>Pharmaceut</v>
          </cell>
          <cell r="E4949">
            <v>367</v>
          </cell>
          <cell r="F4949" t="str">
            <v>A</v>
          </cell>
          <cell r="G4949" t="str">
            <v>E</v>
          </cell>
          <cell r="H4949" t="str">
            <v>N</v>
          </cell>
          <cell r="I4949" t="str">
            <v>NI</v>
          </cell>
          <cell r="J4949">
            <v>0</v>
          </cell>
          <cell r="K4949">
            <v>0</v>
          </cell>
          <cell r="L4949" t="str">
            <v>Non Labor Expenses</v>
          </cell>
          <cell r="M4949" t="str">
            <v xml:space="preserve"> </v>
          </cell>
          <cell r="N4949">
            <v>0</v>
          </cell>
          <cell r="O4949" t="str">
            <v xml:space="preserve"> </v>
          </cell>
          <cell r="P4949">
            <v>0</v>
          </cell>
          <cell r="Q4949">
            <v>0</v>
          </cell>
          <cell r="R4949" t="str">
            <v xml:space="preserve"> </v>
          </cell>
          <cell r="S4949" t="str">
            <v xml:space="preserve"> </v>
          </cell>
        </row>
        <row r="4950">
          <cell r="B4950">
            <v>704010</v>
          </cell>
          <cell r="C4950" t="str">
            <v>Pharmaceuticals NonAcute Care</v>
          </cell>
          <cell r="D4950" t="str">
            <v>Pharmaceut</v>
          </cell>
          <cell r="E4950">
            <v>367</v>
          </cell>
          <cell r="F4950" t="str">
            <v>A</v>
          </cell>
          <cell r="G4950" t="str">
            <v>E</v>
          </cell>
          <cell r="H4950" t="str">
            <v>N</v>
          </cell>
          <cell r="I4950" t="str">
            <v>NI</v>
          </cell>
          <cell r="J4950">
            <v>0</v>
          </cell>
          <cell r="K4950">
            <v>0</v>
          </cell>
          <cell r="L4950" t="str">
            <v>Non Labor Expenses</v>
          </cell>
          <cell r="M4950" t="str">
            <v xml:space="preserve"> </v>
          </cell>
          <cell r="N4950">
            <v>0</v>
          </cell>
          <cell r="O4950" t="str">
            <v xml:space="preserve"> </v>
          </cell>
          <cell r="P4950">
            <v>0</v>
          </cell>
          <cell r="Q4950">
            <v>0</v>
          </cell>
          <cell r="R4950" t="str">
            <v xml:space="preserve"> </v>
          </cell>
          <cell r="S4950" t="str">
            <v xml:space="preserve"> </v>
          </cell>
        </row>
        <row r="4951">
          <cell r="B4951">
            <v>704015</v>
          </cell>
          <cell r="C4951" t="str">
            <v>Pharmaceuticals Oncology</v>
          </cell>
          <cell r="D4951" t="str">
            <v>Pharmaceut</v>
          </cell>
          <cell r="E4951">
            <v>367</v>
          </cell>
          <cell r="F4951" t="str">
            <v>A</v>
          </cell>
          <cell r="G4951" t="str">
            <v>E</v>
          </cell>
          <cell r="H4951" t="str">
            <v>N</v>
          </cell>
          <cell r="I4951" t="str">
            <v>NI</v>
          </cell>
          <cell r="J4951">
            <v>0</v>
          </cell>
          <cell r="K4951">
            <v>0</v>
          </cell>
          <cell r="L4951" t="str">
            <v>Non Labor Expenses</v>
          </cell>
          <cell r="M4951" t="str">
            <v xml:space="preserve"> </v>
          </cell>
          <cell r="N4951">
            <v>0</v>
          </cell>
          <cell r="O4951" t="str">
            <v xml:space="preserve"> </v>
          </cell>
          <cell r="P4951">
            <v>0</v>
          </cell>
          <cell r="Q4951">
            <v>0</v>
          </cell>
          <cell r="R4951" t="str">
            <v xml:space="preserve"> </v>
          </cell>
          <cell r="S4951" t="str">
            <v xml:space="preserve"> </v>
          </cell>
        </row>
        <row r="4952">
          <cell r="B4952">
            <v>704020</v>
          </cell>
          <cell r="C4952" t="str">
            <v>Pharmaceuticals Other</v>
          </cell>
          <cell r="D4952" t="str">
            <v>Pharmaceut</v>
          </cell>
          <cell r="E4952">
            <v>367</v>
          </cell>
          <cell r="F4952" t="str">
            <v>A</v>
          </cell>
          <cell r="G4952" t="str">
            <v>E</v>
          </cell>
          <cell r="H4952" t="str">
            <v>N</v>
          </cell>
          <cell r="I4952" t="str">
            <v>NI</v>
          </cell>
          <cell r="J4952">
            <v>0</v>
          </cell>
          <cell r="K4952">
            <v>0</v>
          </cell>
          <cell r="L4952" t="str">
            <v>Non Labor Expenses</v>
          </cell>
          <cell r="M4952" t="str">
            <v xml:space="preserve"> </v>
          </cell>
          <cell r="N4952">
            <v>0</v>
          </cell>
          <cell r="O4952" t="str">
            <v xml:space="preserve"> </v>
          </cell>
          <cell r="P4952">
            <v>0</v>
          </cell>
          <cell r="Q4952">
            <v>0</v>
          </cell>
          <cell r="R4952" t="str">
            <v xml:space="preserve"> </v>
          </cell>
          <cell r="S4952" t="str">
            <v xml:space="preserve"> </v>
          </cell>
        </row>
        <row r="4953">
          <cell r="B4953">
            <v>704025</v>
          </cell>
          <cell r="C4953" t="str">
            <v>Pharmaceuticals Transfer InOut</v>
          </cell>
          <cell r="D4953" t="str">
            <v>Pharmaceut</v>
          </cell>
          <cell r="E4953">
            <v>367</v>
          </cell>
          <cell r="F4953" t="str">
            <v>A</v>
          </cell>
          <cell r="G4953" t="str">
            <v>E</v>
          </cell>
          <cell r="H4953" t="str">
            <v>N</v>
          </cell>
          <cell r="I4953" t="str">
            <v>NI</v>
          </cell>
          <cell r="J4953">
            <v>0</v>
          </cell>
          <cell r="K4953">
            <v>0</v>
          </cell>
          <cell r="L4953" t="str">
            <v>Non Labor Expenses</v>
          </cell>
          <cell r="M4953" t="str">
            <v xml:space="preserve"> </v>
          </cell>
          <cell r="N4953">
            <v>0</v>
          </cell>
          <cell r="O4953" t="str">
            <v xml:space="preserve"> </v>
          </cell>
          <cell r="P4953">
            <v>0</v>
          </cell>
          <cell r="Q4953">
            <v>0</v>
          </cell>
          <cell r="R4953" t="str">
            <v xml:space="preserve"> </v>
          </cell>
          <cell r="S4953" t="str">
            <v xml:space="preserve"> </v>
          </cell>
        </row>
        <row r="4954">
          <cell r="B4954">
            <v>705000</v>
          </cell>
          <cell r="C4954" t="str">
            <v>Laboratory Supplies</v>
          </cell>
          <cell r="D4954" t="str">
            <v>Laboratory</v>
          </cell>
          <cell r="E4954">
            <v>367</v>
          </cell>
          <cell r="F4954" t="str">
            <v>A</v>
          </cell>
          <cell r="G4954" t="str">
            <v>E</v>
          </cell>
          <cell r="H4954" t="str">
            <v>N</v>
          </cell>
          <cell r="I4954" t="str">
            <v>NI</v>
          </cell>
          <cell r="J4954">
            <v>0</v>
          </cell>
          <cell r="K4954">
            <v>0</v>
          </cell>
          <cell r="L4954" t="str">
            <v>Non Labor Expenses</v>
          </cell>
          <cell r="M4954" t="str">
            <v xml:space="preserve"> </v>
          </cell>
          <cell r="N4954">
            <v>0</v>
          </cell>
          <cell r="O4954" t="str">
            <v xml:space="preserve"> </v>
          </cell>
          <cell r="P4954">
            <v>0</v>
          </cell>
          <cell r="Q4954">
            <v>0</v>
          </cell>
          <cell r="R4954" t="str">
            <v xml:space="preserve"> </v>
          </cell>
          <cell r="S4954" t="str">
            <v xml:space="preserve"> </v>
          </cell>
        </row>
        <row r="4955">
          <cell r="B4955">
            <v>705005</v>
          </cell>
          <cell r="C4955" t="str">
            <v>LabSuppliesTransferInOut</v>
          </cell>
          <cell r="D4955" t="str">
            <v>LabSupplie</v>
          </cell>
          <cell r="E4955">
            <v>367</v>
          </cell>
          <cell r="F4955" t="str">
            <v>A</v>
          </cell>
          <cell r="G4955" t="str">
            <v>E</v>
          </cell>
          <cell r="H4955" t="str">
            <v>N</v>
          </cell>
          <cell r="I4955" t="str">
            <v>NI</v>
          </cell>
          <cell r="J4955">
            <v>0</v>
          </cell>
          <cell r="K4955">
            <v>0</v>
          </cell>
          <cell r="L4955" t="str">
            <v>Non Labor Expenses</v>
          </cell>
          <cell r="M4955" t="str">
            <v xml:space="preserve"> </v>
          </cell>
          <cell r="N4955">
            <v>0</v>
          </cell>
          <cell r="O4955" t="str">
            <v xml:space="preserve"> </v>
          </cell>
          <cell r="P4955">
            <v>0</v>
          </cell>
          <cell r="Q4955">
            <v>0</v>
          </cell>
          <cell r="R4955" t="str">
            <v xml:space="preserve"> </v>
          </cell>
          <cell r="S4955" t="str">
            <v xml:space="preserve"> </v>
          </cell>
        </row>
        <row r="4956">
          <cell r="B4956">
            <v>706000</v>
          </cell>
          <cell r="C4956" t="str">
            <v>Blood Products</v>
          </cell>
          <cell r="D4956" t="str">
            <v>Blood Prod</v>
          </cell>
          <cell r="E4956">
            <v>367</v>
          </cell>
          <cell r="F4956" t="str">
            <v>A</v>
          </cell>
          <cell r="G4956" t="str">
            <v>E</v>
          </cell>
          <cell r="H4956" t="str">
            <v>N</v>
          </cell>
          <cell r="I4956" t="str">
            <v>NI</v>
          </cell>
          <cell r="J4956">
            <v>0</v>
          </cell>
          <cell r="K4956">
            <v>0</v>
          </cell>
          <cell r="L4956" t="str">
            <v>Non Labor Expenses</v>
          </cell>
          <cell r="M4956" t="str">
            <v xml:space="preserve"> </v>
          </cell>
          <cell r="N4956">
            <v>0</v>
          </cell>
          <cell r="O4956" t="str">
            <v xml:space="preserve"> </v>
          </cell>
          <cell r="P4956">
            <v>0</v>
          </cell>
          <cell r="Q4956">
            <v>0</v>
          </cell>
          <cell r="R4956" t="str">
            <v xml:space="preserve"> </v>
          </cell>
          <cell r="S4956" t="str">
            <v xml:space="preserve"> </v>
          </cell>
        </row>
        <row r="4957">
          <cell r="B4957">
            <v>707000</v>
          </cell>
          <cell r="C4957" t="str">
            <v>IV Solutions</v>
          </cell>
          <cell r="D4957" t="str">
            <v>IV Solutio</v>
          </cell>
          <cell r="E4957">
            <v>367</v>
          </cell>
          <cell r="F4957" t="str">
            <v>A</v>
          </cell>
          <cell r="G4957" t="str">
            <v>E</v>
          </cell>
          <cell r="H4957" t="str">
            <v>N</v>
          </cell>
          <cell r="I4957" t="str">
            <v>NI</v>
          </cell>
          <cell r="J4957">
            <v>0</v>
          </cell>
          <cell r="K4957">
            <v>0</v>
          </cell>
          <cell r="L4957" t="str">
            <v>Non Labor Expenses</v>
          </cell>
          <cell r="M4957" t="str">
            <v xml:space="preserve"> </v>
          </cell>
          <cell r="N4957">
            <v>0</v>
          </cell>
          <cell r="O4957" t="str">
            <v xml:space="preserve"> </v>
          </cell>
          <cell r="P4957">
            <v>0</v>
          </cell>
          <cell r="Q4957">
            <v>0</v>
          </cell>
          <cell r="R4957" t="str">
            <v xml:space="preserve"> </v>
          </cell>
          <cell r="S4957" t="str">
            <v xml:space="preserve"> </v>
          </cell>
        </row>
        <row r="4958">
          <cell r="B4958">
            <v>707005</v>
          </cell>
          <cell r="C4958" t="str">
            <v>IV Solutions Transfer In Out</v>
          </cell>
          <cell r="D4958" t="str">
            <v>IV Solutio</v>
          </cell>
          <cell r="E4958">
            <v>367</v>
          </cell>
          <cell r="F4958" t="str">
            <v>A</v>
          </cell>
          <cell r="G4958" t="str">
            <v>E</v>
          </cell>
          <cell r="H4958" t="str">
            <v>N</v>
          </cell>
          <cell r="I4958" t="str">
            <v>NI</v>
          </cell>
          <cell r="J4958">
            <v>0</v>
          </cell>
          <cell r="K4958">
            <v>0</v>
          </cell>
          <cell r="L4958" t="str">
            <v>Non Labor Expenses</v>
          </cell>
          <cell r="M4958" t="str">
            <v xml:space="preserve"> </v>
          </cell>
          <cell r="N4958">
            <v>0</v>
          </cell>
          <cell r="O4958" t="str">
            <v xml:space="preserve"> </v>
          </cell>
          <cell r="P4958">
            <v>0</v>
          </cell>
          <cell r="Q4958">
            <v>0</v>
          </cell>
          <cell r="R4958" t="str">
            <v xml:space="preserve"> </v>
          </cell>
          <cell r="S4958" t="str">
            <v xml:space="preserve"> </v>
          </cell>
        </row>
        <row r="4959">
          <cell r="B4959">
            <v>708000</v>
          </cell>
          <cell r="C4959" t="str">
            <v>Oxygen Other Medical Gases</v>
          </cell>
          <cell r="D4959" t="str">
            <v>Oxygen &amp; O</v>
          </cell>
          <cell r="E4959">
            <v>367</v>
          </cell>
          <cell r="F4959" t="str">
            <v>A</v>
          </cell>
          <cell r="G4959" t="str">
            <v>E</v>
          </cell>
          <cell r="H4959" t="str">
            <v>N</v>
          </cell>
          <cell r="I4959" t="str">
            <v>NI</v>
          </cell>
          <cell r="J4959">
            <v>0</v>
          </cell>
          <cell r="K4959">
            <v>0</v>
          </cell>
          <cell r="L4959" t="str">
            <v>Non Labor Expenses</v>
          </cell>
          <cell r="M4959" t="str">
            <v xml:space="preserve"> </v>
          </cell>
          <cell r="N4959">
            <v>0</v>
          </cell>
          <cell r="O4959" t="str">
            <v xml:space="preserve"> </v>
          </cell>
          <cell r="P4959">
            <v>0</v>
          </cell>
          <cell r="Q4959">
            <v>0</v>
          </cell>
          <cell r="R4959" t="str">
            <v xml:space="preserve"> </v>
          </cell>
          <cell r="S4959" t="str">
            <v xml:space="preserve"> </v>
          </cell>
        </row>
        <row r="4960">
          <cell r="B4960">
            <v>709000</v>
          </cell>
          <cell r="C4960" t="str">
            <v>Dietary Paper Products</v>
          </cell>
          <cell r="D4960" t="str">
            <v>Dietary Pa</v>
          </cell>
          <cell r="E4960">
            <v>367</v>
          </cell>
          <cell r="F4960" t="str">
            <v>A</v>
          </cell>
          <cell r="G4960" t="str">
            <v>E</v>
          </cell>
          <cell r="H4960" t="str">
            <v>N</v>
          </cell>
          <cell r="I4960" t="str">
            <v>NI</v>
          </cell>
          <cell r="J4960">
            <v>0</v>
          </cell>
          <cell r="K4960">
            <v>0</v>
          </cell>
          <cell r="L4960" t="str">
            <v>Non Labor Expenses</v>
          </cell>
          <cell r="M4960" t="str">
            <v xml:space="preserve"> </v>
          </cell>
          <cell r="N4960">
            <v>0</v>
          </cell>
          <cell r="O4960" t="str">
            <v xml:space="preserve"> </v>
          </cell>
          <cell r="P4960">
            <v>0</v>
          </cell>
          <cell r="Q4960">
            <v>0</v>
          </cell>
          <cell r="R4960" t="str">
            <v xml:space="preserve"> </v>
          </cell>
          <cell r="S4960" t="str">
            <v xml:space="preserve"> </v>
          </cell>
        </row>
        <row r="4961">
          <cell r="B4961">
            <v>709005</v>
          </cell>
          <cell r="C4961" t="str">
            <v>Dietary Transfer InOut</v>
          </cell>
          <cell r="D4961" t="str">
            <v>Dietary Tr</v>
          </cell>
          <cell r="E4961">
            <v>367</v>
          </cell>
          <cell r="F4961" t="str">
            <v>A</v>
          </cell>
          <cell r="G4961" t="str">
            <v>E</v>
          </cell>
          <cell r="H4961" t="str">
            <v>N</v>
          </cell>
          <cell r="I4961" t="str">
            <v>NI</v>
          </cell>
          <cell r="J4961">
            <v>0</v>
          </cell>
          <cell r="K4961">
            <v>0</v>
          </cell>
          <cell r="L4961" t="str">
            <v>Non Labor Expenses</v>
          </cell>
          <cell r="M4961" t="str">
            <v xml:space="preserve"> </v>
          </cell>
          <cell r="N4961">
            <v>0</v>
          </cell>
          <cell r="O4961" t="str">
            <v xml:space="preserve"> </v>
          </cell>
          <cell r="P4961">
            <v>0</v>
          </cell>
          <cell r="Q4961">
            <v>0</v>
          </cell>
          <cell r="R4961" t="str">
            <v xml:space="preserve"> </v>
          </cell>
          <cell r="S4961" t="str">
            <v xml:space="preserve"> </v>
          </cell>
        </row>
        <row r="4962">
          <cell r="B4962">
            <v>709010</v>
          </cell>
          <cell r="C4962" t="str">
            <v>DishesGlasswareSilverware</v>
          </cell>
          <cell r="D4962" t="str">
            <v>DishesGlas</v>
          </cell>
          <cell r="E4962">
            <v>367</v>
          </cell>
          <cell r="F4962" t="str">
            <v>A</v>
          </cell>
          <cell r="G4962" t="str">
            <v>E</v>
          </cell>
          <cell r="H4962" t="str">
            <v>N</v>
          </cell>
          <cell r="I4962" t="str">
            <v>NI</v>
          </cell>
          <cell r="J4962">
            <v>0</v>
          </cell>
          <cell r="K4962">
            <v>0</v>
          </cell>
          <cell r="L4962" t="str">
            <v>Non Labor Expenses</v>
          </cell>
          <cell r="M4962" t="str">
            <v xml:space="preserve"> </v>
          </cell>
          <cell r="N4962">
            <v>0</v>
          </cell>
          <cell r="O4962" t="str">
            <v xml:space="preserve"> </v>
          </cell>
          <cell r="P4962">
            <v>0</v>
          </cell>
          <cell r="Q4962">
            <v>0</v>
          </cell>
          <cell r="R4962" t="str">
            <v xml:space="preserve"> </v>
          </cell>
          <cell r="S4962" t="str">
            <v xml:space="preserve"> </v>
          </cell>
        </row>
        <row r="4963">
          <cell r="B4963">
            <v>709015</v>
          </cell>
          <cell r="C4963" t="str">
            <v>Food Supplies</v>
          </cell>
          <cell r="D4963" t="str">
            <v>Food Suppl</v>
          </cell>
          <cell r="E4963">
            <v>367</v>
          </cell>
          <cell r="F4963" t="str">
            <v>A</v>
          </cell>
          <cell r="G4963" t="str">
            <v>E</v>
          </cell>
          <cell r="H4963" t="str">
            <v>N</v>
          </cell>
          <cell r="I4963" t="str">
            <v>NI</v>
          </cell>
          <cell r="J4963">
            <v>0</v>
          </cell>
          <cell r="K4963">
            <v>0</v>
          </cell>
          <cell r="L4963" t="str">
            <v>Non Labor Expenses</v>
          </cell>
          <cell r="M4963" t="str">
            <v xml:space="preserve"> </v>
          </cell>
          <cell r="N4963">
            <v>0</v>
          </cell>
          <cell r="O4963" t="str">
            <v xml:space="preserve"> </v>
          </cell>
          <cell r="P4963">
            <v>0</v>
          </cell>
          <cell r="Q4963">
            <v>0</v>
          </cell>
          <cell r="R4963" t="str">
            <v xml:space="preserve"> </v>
          </cell>
          <cell r="S4963" t="str">
            <v xml:space="preserve"> </v>
          </cell>
        </row>
        <row r="4964">
          <cell r="B4964">
            <v>709020</v>
          </cell>
          <cell r="C4964" t="str">
            <v>Supplements</v>
          </cell>
          <cell r="D4964" t="str">
            <v>Supplement</v>
          </cell>
          <cell r="E4964">
            <v>367</v>
          </cell>
          <cell r="F4964" t="str">
            <v>A</v>
          </cell>
          <cell r="G4964" t="str">
            <v>E</v>
          </cell>
          <cell r="H4964" t="str">
            <v>N</v>
          </cell>
          <cell r="I4964" t="str">
            <v>NI</v>
          </cell>
          <cell r="J4964">
            <v>0</v>
          </cell>
          <cell r="K4964">
            <v>0</v>
          </cell>
          <cell r="L4964" t="str">
            <v>Non Labor Expenses</v>
          </cell>
          <cell r="M4964" t="str">
            <v xml:space="preserve"> </v>
          </cell>
          <cell r="N4964">
            <v>0</v>
          </cell>
          <cell r="O4964" t="str">
            <v xml:space="preserve"> </v>
          </cell>
          <cell r="P4964">
            <v>0</v>
          </cell>
          <cell r="Q4964">
            <v>0</v>
          </cell>
          <cell r="R4964" t="str">
            <v xml:space="preserve"> </v>
          </cell>
          <cell r="S4964" t="str">
            <v xml:space="preserve"> </v>
          </cell>
        </row>
        <row r="4965">
          <cell r="B4965">
            <v>709025</v>
          </cell>
          <cell r="C4965" t="str">
            <v>Other Dietary Supplies</v>
          </cell>
          <cell r="D4965" t="str">
            <v>Other Diet</v>
          </cell>
          <cell r="E4965">
            <v>367</v>
          </cell>
          <cell r="F4965" t="str">
            <v>A</v>
          </cell>
          <cell r="G4965" t="str">
            <v>E</v>
          </cell>
          <cell r="H4965" t="str">
            <v>N</v>
          </cell>
          <cell r="I4965" t="str">
            <v>NI</v>
          </cell>
          <cell r="J4965">
            <v>0</v>
          </cell>
          <cell r="K4965">
            <v>0</v>
          </cell>
          <cell r="L4965" t="str">
            <v>Non Labor Expenses</v>
          </cell>
          <cell r="M4965" t="str">
            <v xml:space="preserve"> </v>
          </cell>
          <cell r="N4965">
            <v>0</v>
          </cell>
          <cell r="O4965" t="str">
            <v xml:space="preserve"> </v>
          </cell>
          <cell r="P4965">
            <v>0</v>
          </cell>
          <cell r="Q4965">
            <v>0</v>
          </cell>
          <cell r="R4965" t="str">
            <v xml:space="preserve"> </v>
          </cell>
          <cell r="S4965" t="str">
            <v xml:space="preserve"> </v>
          </cell>
        </row>
        <row r="4966">
          <cell r="B4966">
            <v>709500</v>
          </cell>
          <cell r="C4966" t="str">
            <v>Environmental Srvcs Supplies</v>
          </cell>
          <cell r="D4966" t="str">
            <v>Environmen</v>
          </cell>
          <cell r="E4966">
            <v>367</v>
          </cell>
          <cell r="F4966" t="str">
            <v>A</v>
          </cell>
          <cell r="G4966" t="str">
            <v>E</v>
          </cell>
          <cell r="H4966" t="str">
            <v>N</v>
          </cell>
          <cell r="I4966" t="str">
            <v>NI</v>
          </cell>
          <cell r="J4966">
            <v>0</v>
          </cell>
          <cell r="K4966">
            <v>0</v>
          </cell>
          <cell r="L4966" t="str">
            <v>Non Labor Expenses</v>
          </cell>
          <cell r="M4966" t="str">
            <v xml:space="preserve"> </v>
          </cell>
          <cell r="N4966">
            <v>0</v>
          </cell>
          <cell r="O4966" t="str">
            <v xml:space="preserve"> </v>
          </cell>
          <cell r="P4966">
            <v>0</v>
          </cell>
          <cell r="Q4966">
            <v>0</v>
          </cell>
          <cell r="R4966" t="str">
            <v xml:space="preserve"> </v>
          </cell>
          <cell r="S4966" t="str">
            <v xml:space="preserve"> </v>
          </cell>
        </row>
        <row r="4967">
          <cell r="B4967">
            <v>709505</v>
          </cell>
          <cell r="C4967" t="str">
            <v>Freight</v>
          </cell>
          <cell r="D4967" t="str">
            <v>Freight</v>
          </cell>
          <cell r="E4967">
            <v>367</v>
          </cell>
          <cell r="F4967" t="str">
            <v>A</v>
          </cell>
          <cell r="G4967" t="str">
            <v>E</v>
          </cell>
          <cell r="H4967" t="str">
            <v>N</v>
          </cell>
          <cell r="I4967" t="str">
            <v>NI</v>
          </cell>
          <cell r="J4967">
            <v>0</v>
          </cell>
          <cell r="K4967">
            <v>0</v>
          </cell>
          <cell r="L4967" t="str">
            <v>Non Labor Expenses</v>
          </cell>
          <cell r="M4967" t="str">
            <v xml:space="preserve"> </v>
          </cell>
          <cell r="N4967">
            <v>0</v>
          </cell>
          <cell r="O4967" t="str">
            <v xml:space="preserve"> </v>
          </cell>
          <cell r="P4967">
            <v>0</v>
          </cell>
          <cell r="Q4967">
            <v>0</v>
          </cell>
          <cell r="R4967" t="str">
            <v xml:space="preserve"> </v>
          </cell>
          <cell r="S4967" t="str">
            <v xml:space="preserve"> </v>
          </cell>
        </row>
        <row r="4968">
          <cell r="B4968">
            <v>709506</v>
          </cell>
          <cell r="C4968" t="str">
            <v>Distribution Fees Supply Exp</v>
          </cell>
          <cell r="D4968" t="str">
            <v>DisFeeSply</v>
          </cell>
          <cell r="E4968">
            <v>367</v>
          </cell>
          <cell r="F4968" t="str">
            <v>A</v>
          </cell>
          <cell r="G4968" t="str">
            <v>E</v>
          </cell>
          <cell r="H4968" t="str">
            <v>N</v>
          </cell>
          <cell r="I4968" t="str">
            <v>NI</v>
          </cell>
          <cell r="J4968">
            <v>0</v>
          </cell>
          <cell r="K4968">
            <v>0</v>
          </cell>
          <cell r="L4968" t="str">
            <v>Non Labor Expenses</v>
          </cell>
          <cell r="M4968" t="str">
            <v xml:space="preserve"> </v>
          </cell>
          <cell r="N4968">
            <v>0</v>
          </cell>
          <cell r="O4968" t="str">
            <v xml:space="preserve"> </v>
          </cell>
          <cell r="P4968">
            <v>0</v>
          </cell>
          <cell r="Q4968">
            <v>0</v>
          </cell>
          <cell r="R4968" t="str">
            <v xml:space="preserve"> </v>
          </cell>
          <cell r="S4968" t="str">
            <v xml:space="preserve"> </v>
          </cell>
        </row>
        <row r="4969">
          <cell r="B4969">
            <v>709510</v>
          </cell>
          <cell r="C4969" t="str">
            <v>Laundry Services Supplies</v>
          </cell>
          <cell r="D4969" t="str">
            <v>Laundry Se</v>
          </cell>
          <cell r="E4969">
            <v>367</v>
          </cell>
          <cell r="F4969" t="str">
            <v>A</v>
          </cell>
          <cell r="G4969" t="str">
            <v>E</v>
          </cell>
          <cell r="H4969" t="str">
            <v>N</v>
          </cell>
          <cell r="I4969" t="str">
            <v>NI</v>
          </cell>
          <cell r="J4969">
            <v>0</v>
          </cell>
          <cell r="K4969">
            <v>0</v>
          </cell>
          <cell r="L4969" t="str">
            <v>Non Labor Expenses</v>
          </cell>
          <cell r="M4969" t="str">
            <v xml:space="preserve"> </v>
          </cell>
          <cell r="N4969">
            <v>0</v>
          </cell>
          <cell r="O4969" t="str">
            <v xml:space="preserve"> </v>
          </cell>
          <cell r="P4969">
            <v>0</v>
          </cell>
          <cell r="Q4969">
            <v>0</v>
          </cell>
          <cell r="R4969" t="str">
            <v xml:space="preserve"> </v>
          </cell>
          <cell r="S4969" t="str">
            <v xml:space="preserve"> </v>
          </cell>
        </row>
        <row r="4970">
          <cell r="B4970">
            <v>709515</v>
          </cell>
          <cell r="C4970" t="str">
            <v>Linen And Bedding</v>
          </cell>
          <cell r="D4970" t="str">
            <v>Linen &amp; Be</v>
          </cell>
          <cell r="E4970">
            <v>367</v>
          </cell>
          <cell r="F4970" t="str">
            <v>A</v>
          </cell>
          <cell r="G4970" t="str">
            <v>E</v>
          </cell>
          <cell r="H4970" t="str">
            <v>N</v>
          </cell>
          <cell r="I4970" t="str">
            <v>NI</v>
          </cell>
          <cell r="J4970">
            <v>0</v>
          </cell>
          <cell r="K4970">
            <v>0</v>
          </cell>
          <cell r="L4970" t="str">
            <v>Non Labor Expenses</v>
          </cell>
          <cell r="M4970" t="str">
            <v xml:space="preserve"> </v>
          </cell>
          <cell r="N4970">
            <v>0</v>
          </cell>
          <cell r="O4970" t="str">
            <v xml:space="preserve"> </v>
          </cell>
          <cell r="P4970">
            <v>0</v>
          </cell>
          <cell r="Q4970">
            <v>0</v>
          </cell>
          <cell r="R4970" t="str">
            <v xml:space="preserve"> </v>
          </cell>
          <cell r="S4970" t="str">
            <v xml:space="preserve"> </v>
          </cell>
        </row>
        <row r="4971">
          <cell r="B4971">
            <v>709520</v>
          </cell>
          <cell r="C4971" t="str">
            <v>Office Supplies</v>
          </cell>
          <cell r="D4971" t="str">
            <v>Office Sup</v>
          </cell>
          <cell r="E4971">
            <v>367</v>
          </cell>
          <cell r="F4971" t="str">
            <v>A</v>
          </cell>
          <cell r="G4971" t="str">
            <v>E</v>
          </cell>
          <cell r="H4971" t="str">
            <v>N</v>
          </cell>
          <cell r="I4971" t="str">
            <v>NI</v>
          </cell>
          <cell r="J4971">
            <v>0</v>
          </cell>
          <cell r="K4971">
            <v>0</v>
          </cell>
          <cell r="L4971" t="str">
            <v>Non Labor Expenses</v>
          </cell>
          <cell r="M4971" t="str">
            <v xml:space="preserve"> </v>
          </cell>
          <cell r="N4971">
            <v>0</v>
          </cell>
          <cell r="O4971" t="str">
            <v xml:space="preserve"> </v>
          </cell>
          <cell r="P4971">
            <v>0</v>
          </cell>
          <cell r="Q4971">
            <v>0</v>
          </cell>
          <cell r="R4971" t="str">
            <v xml:space="preserve"> </v>
          </cell>
          <cell r="S4971" t="str">
            <v xml:space="preserve"> </v>
          </cell>
        </row>
        <row r="4972">
          <cell r="B4972">
            <v>709525</v>
          </cell>
          <cell r="C4972" t="str">
            <v>Sales Tax</v>
          </cell>
          <cell r="D4972" t="str">
            <v>Sales Tax</v>
          </cell>
          <cell r="E4972">
            <v>367</v>
          </cell>
          <cell r="F4972" t="str">
            <v>A</v>
          </cell>
          <cell r="G4972" t="str">
            <v>E</v>
          </cell>
          <cell r="H4972" t="str">
            <v>N</v>
          </cell>
          <cell r="I4972" t="str">
            <v>NI</v>
          </cell>
          <cell r="J4972">
            <v>0</v>
          </cell>
          <cell r="K4972">
            <v>0</v>
          </cell>
          <cell r="L4972" t="str">
            <v>Non Labor Expenses</v>
          </cell>
          <cell r="M4972" t="str">
            <v xml:space="preserve"> </v>
          </cell>
          <cell r="N4972">
            <v>0</v>
          </cell>
          <cell r="O4972" t="str">
            <v xml:space="preserve"> </v>
          </cell>
          <cell r="P4972">
            <v>0</v>
          </cell>
          <cell r="Q4972">
            <v>0</v>
          </cell>
          <cell r="R4972" t="str">
            <v xml:space="preserve"> </v>
          </cell>
          <cell r="S4972" t="str">
            <v xml:space="preserve"> </v>
          </cell>
        </row>
        <row r="4973">
          <cell r="B4973">
            <v>709530</v>
          </cell>
          <cell r="C4973" t="str">
            <v>Purchasing Rebates Received</v>
          </cell>
          <cell r="D4973" t="str">
            <v>Purchasing</v>
          </cell>
          <cell r="E4973">
            <v>367</v>
          </cell>
          <cell r="F4973" t="str">
            <v>A</v>
          </cell>
          <cell r="G4973" t="str">
            <v>E</v>
          </cell>
          <cell r="H4973" t="str">
            <v>N</v>
          </cell>
          <cell r="I4973" t="str">
            <v>NI</v>
          </cell>
          <cell r="J4973">
            <v>0</v>
          </cell>
          <cell r="K4973">
            <v>0</v>
          </cell>
          <cell r="L4973" t="str">
            <v>Non Labor Expenses</v>
          </cell>
          <cell r="M4973" t="str">
            <v xml:space="preserve"> </v>
          </cell>
          <cell r="N4973">
            <v>0</v>
          </cell>
          <cell r="O4973" t="str">
            <v xml:space="preserve"> </v>
          </cell>
          <cell r="P4973">
            <v>0</v>
          </cell>
          <cell r="Q4973">
            <v>0</v>
          </cell>
          <cell r="R4973" t="str">
            <v xml:space="preserve"> </v>
          </cell>
          <cell r="S4973" t="str">
            <v xml:space="preserve"> </v>
          </cell>
        </row>
        <row r="4974">
          <cell r="B4974">
            <v>709535</v>
          </cell>
          <cell r="C4974" t="str">
            <v>Miscellaneous Supply Charge</v>
          </cell>
          <cell r="D4974" t="str">
            <v>Miscellane</v>
          </cell>
          <cell r="E4974">
            <v>367</v>
          </cell>
          <cell r="F4974" t="str">
            <v>A</v>
          </cell>
          <cell r="G4974" t="str">
            <v>E</v>
          </cell>
          <cell r="H4974" t="str">
            <v>N</v>
          </cell>
          <cell r="I4974" t="str">
            <v>NI</v>
          </cell>
          <cell r="J4974">
            <v>0</v>
          </cell>
          <cell r="K4974">
            <v>0</v>
          </cell>
          <cell r="L4974" t="str">
            <v>Non Labor Expenses</v>
          </cell>
          <cell r="M4974" t="str">
            <v xml:space="preserve"> </v>
          </cell>
          <cell r="N4974">
            <v>0</v>
          </cell>
          <cell r="O4974" t="str">
            <v xml:space="preserve"> </v>
          </cell>
          <cell r="P4974">
            <v>0</v>
          </cell>
          <cell r="Q4974">
            <v>0</v>
          </cell>
          <cell r="R4974" t="str">
            <v xml:space="preserve"> </v>
          </cell>
          <cell r="S4974" t="str">
            <v xml:space="preserve"> </v>
          </cell>
        </row>
        <row r="4975">
          <cell r="B4975">
            <v>709540</v>
          </cell>
          <cell r="C4975" t="str">
            <v>Supplies Inventory Adjustment</v>
          </cell>
          <cell r="D4975" t="str">
            <v>Supplies I</v>
          </cell>
          <cell r="E4975">
            <v>367</v>
          </cell>
          <cell r="F4975" t="str">
            <v>A</v>
          </cell>
          <cell r="G4975" t="str">
            <v>E</v>
          </cell>
          <cell r="H4975" t="str">
            <v>N</v>
          </cell>
          <cell r="I4975" t="str">
            <v>NI</v>
          </cell>
          <cell r="J4975">
            <v>0</v>
          </cell>
          <cell r="K4975">
            <v>0</v>
          </cell>
          <cell r="L4975" t="str">
            <v>Non Labor Expenses</v>
          </cell>
          <cell r="M4975" t="str">
            <v xml:space="preserve"> </v>
          </cell>
          <cell r="N4975">
            <v>0</v>
          </cell>
          <cell r="O4975" t="str">
            <v xml:space="preserve"> </v>
          </cell>
          <cell r="P4975">
            <v>0</v>
          </cell>
          <cell r="Q4975">
            <v>0</v>
          </cell>
          <cell r="R4975" t="str">
            <v xml:space="preserve"> </v>
          </cell>
          <cell r="S4975" t="str">
            <v xml:space="preserve"> </v>
          </cell>
        </row>
        <row r="4976">
          <cell r="B4976">
            <v>709545</v>
          </cell>
          <cell r="C4976" t="str">
            <v>Obsolete Inventory</v>
          </cell>
          <cell r="D4976" t="str">
            <v>Obsolete I</v>
          </cell>
          <cell r="E4976">
            <v>367</v>
          </cell>
          <cell r="F4976" t="str">
            <v>A</v>
          </cell>
          <cell r="G4976" t="str">
            <v>E</v>
          </cell>
          <cell r="H4976" t="str">
            <v>N</v>
          </cell>
          <cell r="I4976" t="str">
            <v>NI</v>
          </cell>
          <cell r="J4976">
            <v>0</v>
          </cell>
          <cell r="K4976">
            <v>0</v>
          </cell>
          <cell r="L4976" t="str">
            <v>Non Labor Expenses</v>
          </cell>
          <cell r="M4976" t="str">
            <v xml:space="preserve"> </v>
          </cell>
          <cell r="N4976">
            <v>0</v>
          </cell>
          <cell r="O4976" t="str">
            <v xml:space="preserve"> </v>
          </cell>
          <cell r="P4976">
            <v>0</v>
          </cell>
          <cell r="Q4976">
            <v>0</v>
          </cell>
          <cell r="R4976" t="str">
            <v xml:space="preserve"> </v>
          </cell>
          <cell r="S4976" t="str">
            <v xml:space="preserve"> </v>
          </cell>
        </row>
        <row r="4977">
          <cell r="B4977">
            <v>709546</v>
          </cell>
          <cell r="C4977" t="str">
            <v>Supply Contra</v>
          </cell>
          <cell r="D4977" t="str">
            <v>Supply Con</v>
          </cell>
          <cell r="E4977">
            <v>367</v>
          </cell>
          <cell r="F4977" t="str">
            <v>A</v>
          </cell>
          <cell r="G4977" t="str">
            <v>E</v>
          </cell>
          <cell r="H4977" t="str">
            <v>N</v>
          </cell>
          <cell r="I4977" t="str">
            <v>NI</v>
          </cell>
          <cell r="J4977">
            <v>0</v>
          </cell>
          <cell r="K4977">
            <v>0</v>
          </cell>
          <cell r="L4977" t="str">
            <v>Non Labor Expenses</v>
          </cell>
          <cell r="M4977" t="str">
            <v xml:space="preserve"> </v>
          </cell>
          <cell r="N4977">
            <v>0</v>
          </cell>
          <cell r="O4977" t="str">
            <v xml:space="preserve"> </v>
          </cell>
          <cell r="P4977">
            <v>0</v>
          </cell>
          <cell r="Q4977">
            <v>0</v>
          </cell>
          <cell r="R4977" t="str">
            <v xml:space="preserve"> </v>
          </cell>
          <cell r="S4977" t="str">
            <v xml:space="preserve"> </v>
          </cell>
        </row>
        <row r="4978">
          <cell r="B4978">
            <v>709547</v>
          </cell>
          <cell r="C4978" t="str">
            <v>Other Non Medical Supplies</v>
          </cell>
          <cell r="D4978" t="str">
            <v>Other Non</v>
          </cell>
          <cell r="E4978">
            <v>367</v>
          </cell>
          <cell r="F4978" t="str">
            <v>A</v>
          </cell>
          <cell r="G4978" t="str">
            <v>E</v>
          </cell>
          <cell r="H4978" t="str">
            <v>N</v>
          </cell>
          <cell r="I4978" t="str">
            <v>NI</v>
          </cell>
          <cell r="J4978">
            <v>0</v>
          </cell>
          <cell r="K4978">
            <v>0</v>
          </cell>
          <cell r="L4978" t="str">
            <v>Non Labor Expenses</v>
          </cell>
          <cell r="M4978" t="str">
            <v xml:space="preserve"> </v>
          </cell>
          <cell r="N4978">
            <v>0</v>
          </cell>
          <cell r="O4978" t="str">
            <v xml:space="preserve"> </v>
          </cell>
          <cell r="P4978">
            <v>0</v>
          </cell>
          <cell r="Q4978">
            <v>0</v>
          </cell>
          <cell r="R4978" t="str">
            <v xml:space="preserve"> </v>
          </cell>
          <cell r="S4978" t="str">
            <v xml:space="preserve"> </v>
          </cell>
        </row>
        <row r="4979">
          <cell r="B4979">
            <v>709550</v>
          </cell>
          <cell r="C4979" t="str">
            <v>Other Supplies Transfer InOut</v>
          </cell>
          <cell r="D4979" t="str">
            <v>Other Supp</v>
          </cell>
          <cell r="E4979">
            <v>367</v>
          </cell>
          <cell r="F4979" t="str">
            <v>A</v>
          </cell>
          <cell r="G4979" t="str">
            <v>E</v>
          </cell>
          <cell r="H4979" t="str">
            <v>N</v>
          </cell>
          <cell r="I4979" t="str">
            <v>NI</v>
          </cell>
          <cell r="J4979">
            <v>0</v>
          </cell>
          <cell r="K4979">
            <v>0</v>
          </cell>
          <cell r="L4979" t="str">
            <v>Non Labor Expenses</v>
          </cell>
          <cell r="M4979" t="str">
            <v xml:space="preserve"> </v>
          </cell>
          <cell r="N4979">
            <v>0</v>
          </cell>
          <cell r="O4979" t="str">
            <v xml:space="preserve"> </v>
          </cell>
          <cell r="P4979">
            <v>0</v>
          </cell>
          <cell r="Q4979">
            <v>0</v>
          </cell>
          <cell r="R4979" t="str">
            <v xml:space="preserve"> </v>
          </cell>
          <cell r="S4979" t="str">
            <v xml:space="preserve"> </v>
          </cell>
        </row>
        <row r="4980">
          <cell r="B4980">
            <v>709555</v>
          </cell>
          <cell r="C4980" t="str">
            <v>Item Cost Variance</v>
          </cell>
          <cell r="D4980" t="str">
            <v>ItmCstVar</v>
          </cell>
          <cell r="E4980">
            <v>367</v>
          </cell>
          <cell r="F4980" t="str">
            <v>A</v>
          </cell>
          <cell r="G4980" t="str">
            <v>E</v>
          </cell>
          <cell r="H4980" t="str">
            <v>N</v>
          </cell>
          <cell r="I4980" t="str">
            <v>NI</v>
          </cell>
          <cell r="J4980">
            <v>0</v>
          </cell>
          <cell r="K4980">
            <v>0</v>
          </cell>
          <cell r="L4980" t="str">
            <v>Non Labor Expenses</v>
          </cell>
          <cell r="M4980" t="str">
            <v xml:space="preserve"> </v>
          </cell>
          <cell r="N4980">
            <v>0</v>
          </cell>
          <cell r="O4980" t="str">
            <v xml:space="preserve"> </v>
          </cell>
          <cell r="P4980">
            <v>0</v>
          </cell>
          <cell r="Q4980">
            <v>0</v>
          </cell>
          <cell r="R4980" t="str">
            <v xml:space="preserve"> </v>
          </cell>
          <cell r="S4980" t="str">
            <v xml:space="preserve"> </v>
          </cell>
        </row>
        <row r="4981">
          <cell r="B4981">
            <v>715000</v>
          </cell>
          <cell r="C4981" t="str">
            <v>IPBadDebtExpCYNetWOsSPAI</v>
          </cell>
          <cell r="D4981" t="str">
            <v>IPBadDebtE</v>
          </cell>
          <cell r="E4981">
            <v>367</v>
          </cell>
          <cell r="F4981" t="str">
            <v>A</v>
          </cell>
          <cell r="G4981" t="str">
            <v>E</v>
          </cell>
          <cell r="H4981" t="str">
            <v>N</v>
          </cell>
          <cell r="I4981" t="str">
            <v>NI</v>
          </cell>
          <cell r="J4981">
            <v>0</v>
          </cell>
          <cell r="K4981">
            <v>0</v>
          </cell>
          <cell r="L4981" t="str">
            <v xml:space="preserve"> </v>
          </cell>
          <cell r="M4981" t="str">
            <v xml:space="preserve"> </v>
          </cell>
          <cell r="N4981">
            <v>0</v>
          </cell>
          <cell r="O4981" t="str">
            <v xml:space="preserve"> </v>
          </cell>
          <cell r="P4981">
            <v>0</v>
          </cell>
          <cell r="Q4981">
            <v>0</v>
          </cell>
          <cell r="R4981" t="str">
            <v xml:space="preserve"> </v>
          </cell>
          <cell r="S4981" t="str">
            <v xml:space="preserve"> </v>
          </cell>
        </row>
        <row r="4982">
          <cell r="B4982">
            <v>715005</v>
          </cell>
          <cell r="C4982" t="str">
            <v>OPBadDebtExpCY NetWOs SPAI</v>
          </cell>
          <cell r="D4982" t="str">
            <v>OPBadDebtE</v>
          </cell>
          <cell r="E4982">
            <v>367</v>
          </cell>
          <cell r="F4982" t="str">
            <v>A</v>
          </cell>
          <cell r="G4982" t="str">
            <v>E</v>
          </cell>
          <cell r="H4982" t="str">
            <v>N</v>
          </cell>
          <cell r="I4982" t="str">
            <v>NI</v>
          </cell>
          <cell r="J4982">
            <v>0</v>
          </cell>
          <cell r="K4982">
            <v>0</v>
          </cell>
          <cell r="L4982" t="str">
            <v xml:space="preserve"> </v>
          </cell>
          <cell r="M4982" t="str">
            <v xml:space="preserve"> </v>
          </cell>
          <cell r="N4982">
            <v>0</v>
          </cell>
          <cell r="O4982" t="str">
            <v xml:space="preserve"> </v>
          </cell>
          <cell r="P4982">
            <v>0</v>
          </cell>
          <cell r="Q4982">
            <v>0</v>
          </cell>
          <cell r="R4982" t="str">
            <v xml:space="preserve"> </v>
          </cell>
          <cell r="S4982" t="str">
            <v xml:space="preserve"> </v>
          </cell>
        </row>
        <row r="4983">
          <cell r="B4983">
            <v>715010</v>
          </cell>
          <cell r="C4983" t="str">
            <v>BadDebtExpCYNetWOsSPAI</v>
          </cell>
          <cell r="D4983" t="str">
            <v>BadDebtExp</v>
          </cell>
          <cell r="E4983">
            <v>367</v>
          </cell>
          <cell r="F4983" t="str">
            <v>A</v>
          </cell>
          <cell r="G4983" t="str">
            <v>E</v>
          </cell>
          <cell r="H4983" t="str">
            <v>N</v>
          </cell>
          <cell r="I4983" t="str">
            <v>NI</v>
          </cell>
          <cell r="J4983">
            <v>0</v>
          </cell>
          <cell r="K4983">
            <v>0</v>
          </cell>
          <cell r="L4983" t="str">
            <v xml:space="preserve"> </v>
          </cell>
          <cell r="M4983" t="str">
            <v xml:space="preserve"> </v>
          </cell>
          <cell r="N4983">
            <v>0</v>
          </cell>
          <cell r="O4983" t="str">
            <v xml:space="preserve"> </v>
          </cell>
          <cell r="P4983">
            <v>0</v>
          </cell>
          <cell r="Q4983">
            <v>0</v>
          </cell>
          <cell r="R4983" t="str">
            <v xml:space="preserve"> </v>
          </cell>
          <cell r="S4983" t="str">
            <v xml:space="preserve"> </v>
          </cell>
        </row>
        <row r="4984">
          <cell r="B4984">
            <v>715015</v>
          </cell>
          <cell r="C4984" t="str">
            <v>IPChgAllowCYDoubtfulAcntsSPAI</v>
          </cell>
          <cell r="D4984" t="str">
            <v>IPChgAllow</v>
          </cell>
          <cell r="E4984">
            <v>367</v>
          </cell>
          <cell r="F4984" t="str">
            <v>A</v>
          </cell>
          <cell r="G4984" t="str">
            <v>E</v>
          </cell>
          <cell r="H4984" t="str">
            <v>N</v>
          </cell>
          <cell r="I4984" t="str">
            <v>NI</v>
          </cell>
          <cell r="J4984">
            <v>0</v>
          </cell>
          <cell r="K4984">
            <v>0</v>
          </cell>
          <cell r="L4984" t="str">
            <v xml:space="preserve"> </v>
          </cell>
          <cell r="M4984" t="str">
            <v xml:space="preserve"> </v>
          </cell>
          <cell r="N4984">
            <v>0</v>
          </cell>
          <cell r="O4984" t="str">
            <v xml:space="preserve"> </v>
          </cell>
          <cell r="P4984">
            <v>0</v>
          </cell>
          <cell r="Q4984">
            <v>0</v>
          </cell>
          <cell r="R4984" t="str">
            <v xml:space="preserve"> </v>
          </cell>
          <cell r="S4984" t="str">
            <v xml:space="preserve"> </v>
          </cell>
        </row>
        <row r="4985">
          <cell r="B4985">
            <v>715020</v>
          </cell>
          <cell r="C4985" t="str">
            <v>OPChgAllowCYDoubtfulAcntsSPAI</v>
          </cell>
          <cell r="D4985" t="str">
            <v>OPChgAllow</v>
          </cell>
          <cell r="E4985">
            <v>367</v>
          </cell>
          <cell r="F4985" t="str">
            <v>A</v>
          </cell>
          <cell r="G4985" t="str">
            <v>E</v>
          </cell>
          <cell r="H4985" t="str">
            <v>N</v>
          </cell>
          <cell r="I4985" t="str">
            <v>NI</v>
          </cell>
          <cell r="J4985">
            <v>0</v>
          </cell>
          <cell r="K4985">
            <v>0</v>
          </cell>
          <cell r="L4985" t="str">
            <v xml:space="preserve"> </v>
          </cell>
          <cell r="M4985" t="str">
            <v xml:space="preserve"> </v>
          </cell>
          <cell r="N4985">
            <v>0</v>
          </cell>
          <cell r="O4985" t="str">
            <v xml:space="preserve"> </v>
          </cell>
          <cell r="P4985">
            <v>0</v>
          </cell>
          <cell r="Q4985">
            <v>0</v>
          </cell>
          <cell r="R4985" t="str">
            <v xml:space="preserve"> </v>
          </cell>
          <cell r="S4985" t="str">
            <v xml:space="preserve"> </v>
          </cell>
        </row>
        <row r="4986">
          <cell r="B4986">
            <v>715025</v>
          </cell>
          <cell r="C4986" t="str">
            <v>ChangeAllowCYDoubtfulAcntsSPAI</v>
          </cell>
          <cell r="D4986" t="str">
            <v>ChangeAllo</v>
          </cell>
          <cell r="E4986">
            <v>367</v>
          </cell>
          <cell r="F4986" t="str">
            <v>A</v>
          </cell>
          <cell r="G4986" t="str">
            <v>E</v>
          </cell>
          <cell r="H4986" t="str">
            <v>N</v>
          </cell>
          <cell r="I4986" t="str">
            <v>NI</v>
          </cell>
          <cell r="J4986">
            <v>0</v>
          </cell>
          <cell r="K4986">
            <v>0</v>
          </cell>
          <cell r="L4986" t="str">
            <v xml:space="preserve"> </v>
          </cell>
          <cell r="M4986" t="str">
            <v xml:space="preserve"> </v>
          </cell>
          <cell r="N4986">
            <v>0</v>
          </cell>
          <cell r="O4986" t="str">
            <v xml:space="preserve"> </v>
          </cell>
          <cell r="P4986">
            <v>0</v>
          </cell>
          <cell r="Q4986">
            <v>0</v>
          </cell>
          <cell r="R4986" t="str">
            <v xml:space="preserve"> </v>
          </cell>
          <cell r="S4986" t="str">
            <v xml:space="preserve"> </v>
          </cell>
        </row>
        <row r="4987">
          <cell r="B4987">
            <v>715030</v>
          </cell>
          <cell r="C4987" t="str">
            <v>IPAcntsSoldwRecourseCYBuyBacks</v>
          </cell>
          <cell r="D4987" t="str">
            <v>IPAcntsSol</v>
          </cell>
          <cell r="E4987">
            <v>367</v>
          </cell>
          <cell r="F4987" t="str">
            <v>A</v>
          </cell>
          <cell r="G4987" t="str">
            <v>E</v>
          </cell>
          <cell r="H4987" t="str">
            <v>N</v>
          </cell>
          <cell r="I4987" t="str">
            <v>NI</v>
          </cell>
          <cell r="J4987">
            <v>0</v>
          </cell>
          <cell r="K4987">
            <v>0</v>
          </cell>
          <cell r="L4987" t="str">
            <v xml:space="preserve"> </v>
          </cell>
          <cell r="M4987" t="str">
            <v xml:space="preserve"> </v>
          </cell>
          <cell r="N4987">
            <v>0</v>
          </cell>
          <cell r="O4987" t="str">
            <v xml:space="preserve"> </v>
          </cell>
          <cell r="P4987">
            <v>0</v>
          </cell>
          <cell r="Q4987">
            <v>0</v>
          </cell>
          <cell r="R4987" t="str">
            <v xml:space="preserve"> </v>
          </cell>
          <cell r="S4987" t="str">
            <v xml:space="preserve"> </v>
          </cell>
        </row>
        <row r="4988">
          <cell r="B4988">
            <v>715035</v>
          </cell>
          <cell r="C4988" t="str">
            <v>OPAcntsSoldwRecourseCYBuyBacks</v>
          </cell>
          <cell r="D4988" t="str">
            <v>OPAcntsSol</v>
          </cell>
          <cell r="E4988">
            <v>367</v>
          </cell>
          <cell r="F4988" t="str">
            <v>A</v>
          </cell>
          <cell r="G4988" t="str">
            <v>E</v>
          </cell>
          <cell r="H4988" t="str">
            <v>N</v>
          </cell>
          <cell r="I4988" t="str">
            <v>NI</v>
          </cell>
          <cell r="J4988">
            <v>0</v>
          </cell>
          <cell r="K4988">
            <v>0</v>
          </cell>
          <cell r="L4988" t="str">
            <v xml:space="preserve"> </v>
          </cell>
          <cell r="M4988" t="str">
            <v xml:space="preserve"> </v>
          </cell>
          <cell r="N4988">
            <v>0</v>
          </cell>
          <cell r="O4988" t="str">
            <v xml:space="preserve"> </v>
          </cell>
          <cell r="P4988">
            <v>0</v>
          </cell>
          <cell r="Q4988">
            <v>0</v>
          </cell>
          <cell r="R4988" t="str">
            <v xml:space="preserve"> </v>
          </cell>
          <cell r="S4988" t="str">
            <v xml:space="preserve"> </v>
          </cell>
        </row>
        <row r="4989">
          <cell r="B4989">
            <v>715040</v>
          </cell>
          <cell r="C4989" t="str">
            <v>AcntsSoldwRecourseCYBuyBacks</v>
          </cell>
          <cell r="D4989" t="str">
            <v>AcntsSoldw</v>
          </cell>
          <cell r="E4989">
            <v>367</v>
          </cell>
          <cell r="F4989" t="str">
            <v>A</v>
          </cell>
          <cell r="G4989" t="str">
            <v>E</v>
          </cell>
          <cell r="H4989" t="str">
            <v>N</v>
          </cell>
          <cell r="I4989" t="str">
            <v>NI</v>
          </cell>
          <cell r="J4989">
            <v>0</v>
          </cell>
          <cell r="K4989">
            <v>0</v>
          </cell>
          <cell r="L4989" t="str">
            <v xml:space="preserve"> </v>
          </cell>
          <cell r="M4989" t="str">
            <v xml:space="preserve"> </v>
          </cell>
          <cell r="N4989">
            <v>0</v>
          </cell>
          <cell r="O4989" t="str">
            <v xml:space="preserve"> </v>
          </cell>
          <cell r="P4989">
            <v>0</v>
          </cell>
          <cell r="Q4989">
            <v>0</v>
          </cell>
          <cell r="R4989" t="str">
            <v xml:space="preserve"> </v>
          </cell>
          <cell r="S4989" t="str">
            <v xml:space="preserve"> </v>
          </cell>
        </row>
        <row r="4990">
          <cell r="B4990">
            <v>715045</v>
          </cell>
          <cell r="C4990" t="str">
            <v>IPChgLiabCYAcntsSoldwRecse</v>
          </cell>
          <cell r="D4990" t="str">
            <v>IPChgLiabC</v>
          </cell>
          <cell r="E4990">
            <v>367</v>
          </cell>
          <cell r="F4990" t="str">
            <v>A</v>
          </cell>
          <cell r="G4990" t="str">
            <v>E</v>
          </cell>
          <cell r="H4990" t="str">
            <v>N</v>
          </cell>
          <cell r="I4990" t="str">
            <v>NI</v>
          </cell>
          <cell r="J4990">
            <v>0</v>
          </cell>
          <cell r="K4990">
            <v>0</v>
          </cell>
          <cell r="L4990" t="str">
            <v xml:space="preserve"> </v>
          </cell>
          <cell r="M4990" t="str">
            <v xml:space="preserve"> </v>
          </cell>
          <cell r="N4990">
            <v>0</v>
          </cell>
          <cell r="O4990" t="str">
            <v xml:space="preserve"> </v>
          </cell>
          <cell r="P4990">
            <v>0</v>
          </cell>
          <cell r="Q4990">
            <v>0</v>
          </cell>
          <cell r="R4990" t="str">
            <v xml:space="preserve"> </v>
          </cell>
          <cell r="S4990" t="str">
            <v xml:space="preserve"> </v>
          </cell>
        </row>
        <row r="4991">
          <cell r="B4991">
            <v>715050</v>
          </cell>
          <cell r="C4991" t="str">
            <v>OPChgLiabCYAcntsSoldwRecse</v>
          </cell>
          <cell r="D4991" t="str">
            <v>OPChgLiabC</v>
          </cell>
          <cell r="E4991">
            <v>367</v>
          </cell>
          <cell r="F4991" t="str">
            <v>A</v>
          </cell>
          <cell r="G4991" t="str">
            <v>E</v>
          </cell>
          <cell r="H4991" t="str">
            <v>N</v>
          </cell>
          <cell r="I4991" t="str">
            <v>NI</v>
          </cell>
          <cell r="J4991">
            <v>0</v>
          </cell>
          <cell r="K4991">
            <v>0</v>
          </cell>
          <cell r="L4991" t="str">
            <v xml:space="preserve"> </v>
          </cell>
          <cell r="M4991" t="str">
            <v xml:space="preserve"> </v>
          </cell>
          <cell r="N4991">
            <v>0</v>
          </cell>
          <cell r="O4991" t="str">
            <v xml:space="preserve"> </v>
          </cell>
          <cell r="P4991">
            <v>0</v>
          </cell>
          <cell r="Q4991">
            <v>0</v>
          </cell>
          <cell r="R4991" t="str">
            <v xml:space="preserve"> </v>
          </cell>
          <cell r="S4991" t="str">
            <v xml:space="preserve"> </v>
          </cell>
        </row>
        <row r="4992">
          <cell r="B4992">
            <v>715055</v>
          </cell>
          <cell r="C4992" t="str">
            <v>ChgLiabilityCYAcntsSoldwRecse</v>
          </cell>
          <cell r="D4992" t="str">
            <v>ChgLiabili</v>
          </cell>
          <cell r="E4992">
            <v>367</v>
          </cell>
          <cell r="F4992" t="str">
            <v>A</v>
          </cell>
          <cell r="G4992" t="str">
            <v>E</v>
          </cell>
          <cell r="H4992" t="str">
            <v>N</v>
          </cell>
          <cell r="I4992" t="str">
            <v>NI</v>
          </cell>
          <cell r="J4992">
            <v>0</v>
          </cell>
          <cell r="K4992">
            <v>0</v>
          </cell>
          <cell r="L4992" t="str">
            <v xml:space="preserve"> </v>
          </cell>
          <cell r="M4992" t="str">
            <v xml:space="preserve"> </v>
          </cell>
          <cell r="N4992">
            <v>0</v>
          </cell>
          <cell r="O4992" t="str">
            <v xml:space="preserve"> </v>
          </cell>
          <cell r="P4992">
            <v>0</v>
          </cell>
          <cell r="Q4992">
            <v>0</v>
          </cell>
          <cell r="R4992" t="str">
            <v xml:space="preserve"> </v>
          </cell>
          <cell r="S4992" t="str">
            <v xml:space="preserve"> </v>
          </cell>
        </row>
        <row r="4993">
          <cell r="B4993">
            <v>716000</v>
          </cell>
          <cell r="C4993" t="str">
            <v>IPBadDebtExpCYNetWOsUnsured</v>
          </cell>
          <cell r="D4993" t="str">
            <v>IPBadDebtE</v>
          </cell>
          <cell r="E4993">
            <v>367</v>
          </cell>
          <cell r="F4993" t="str">
            <v>A</v>
          </cell>
          <cell r="G4993" t="str">
            <v>E</v>
          </cell>
          <cell r="H4993" t="str">
            <v>N</v>
          </cell>
          <cell r="I4993" t="str">
            <v>NI</v>
          </cell>
          <cell r="J4993">
            <v>0</v>
          </cell>
          <cell r="K4993">
            <v>0</v>
          </cell>
          <cell r="L4993" t="str">
            <v xml:space="preserve"> </v>
          </cell>
          <cell r="M4993" t="str">
            <v xml:space="preserve"> </v>
          </cell>
          <cell r="N4993">
            <v>0</v>
          </cell>
          <cell r="O4993" t="str">
            <v xml:space="preserve"> </v>
          </cell>
          <cell r="P4993">
            <v>0</v>
          </cell>
          <cell r="Q4993">
            <v>0</v>
          </cell>
          <cell r="R4993" t="str">
            <v xml:space="preserve"> </v>
          </cell>
          <cell r="S4993" t="str">
            <v xml:space="preserve"> </v>
          </cell>
        </row>
        <row r="4994">
          <cell r="B4994">
            <v>716005</v>
          </cell>
          <cell r="C4994" t="str">
            <v>OPBadDebtExpCY NetWOs Unsured</v>
          </cell>
          <cell r="D4994" t="str">
            <v>OPBadDebtE</v>
          </cell>
          <cell r="E4994">
            <v>367</v>
          </cell>
          <cell r="F4994" t="str">
            <v>A</v>
          </cell>
          <cell r="G4994" t="str">
            <v>E</v>
          </cell>
          <cell r="H4994" t="str">
            <v>N</v>
          </cell>
          <cell r="I4994" t="str">
            <v>NI</v>
          </cell>
          <cell r="J4994">
            <v>0</v>
          </cell>
          <cell r="K4994">
            <v>0</v>
          </cell>
          <cell r="L4994" t="str">
            <v xml:space="preserve"> </v>
          </cell>
          <cell r="M4994" t="str">
            <v xml:space="preserve"> </v>
          </cell>
          <cell r="N4994">
            <v>0</v>
          </cell>
          <cell r="O4994" t="str">
            <v xml:space="preserve"> </v>
          </cell>
          <cell r="P4994">
            <v>0</v>
          </cell>
          <cell r="Q4994">
            <v>0</v>
          </cell>
          <cell r="R4994" t="str">
            <v xml:space="preserve"> </v>
          </cell>
          <cell r="S4994" t="str">
            <v xml:space="preserve"> </v>
          </cell>
        </row>
        <row r="4995">
          <cell r="B4995">
            <v>716010</v>
          </cell>
          <cell r="C4995" t="str">
            <v>BadDebtExpCYNetWOsUnsured</v>
          </cell>
          <cell r="D4995" t="str">
            <v>BadDebtExp</v>
          </cell>
          <cell r="E4995">
            <v>367</v>
          </cell>
          <cell r="F4995" t="str">
            <v>A</v>
          </cell>
          <cell r="G4995" t="str">
            <v>E</v>
          </cell>
          <cell r="H4995" t="str">
            <v>N</v>
          </cell>
          <cell r="I4995" t="str">
            <v>NI</v>
          </cell>
          <cell r="J4995">
            <v>0</v>
          </cell>
          <cell r="K4995">
            <v>0</v>
          </cell>
          <cell r="L4995" t="str">
            <v xml:space="preserve"> </v>
          </cell>
          <cell r="M4995" t="str">
            <v xml:space="preserve"> </v>
          </cell>
          <cell r="N4995">
            <v>0</v>
          </cell>
          <cell r="O4995" t="str">
            <v xml:space="preserve"> </v>
          </cell>
          <cell r="P4995">
            <v>0</v>
          </cell>
          <cell r="Q4995">
            <v>0</v>
          </cell>
          <cell r="R4995" t="str">
            <v xml:space="preserve"> </v>
          </cell>
          <cell r="S4995" t="str">
            <v xml:space="preserve"> </v>
          </cell>
        </row>
        <row r="4996">
          <cell r="B4996">
            <v>716015</v>
          </cell>
          <cell r="C4996" t="str">
            <v>IPChgAllowCYDoutfAcntsUnsured</v>
          </cell>
          <cell r="D4996" t="str">
            <v>IPChgAllow</v>
          </cell>
          <cell r="E4996">
            <v>367</v>
          </cell>
          <cell r="F4996" t="str">
            <v>A</v>
          </cell>
          <cell r="G4996" t="str">
            <v>E</v>
          </cell>
          <cell r="H4996" t="str">
            <v>N</v>
          </cell>
          <cell r="I4996" t="str">
            <v>NI</v>
          </cell>
          <cell r="J4996">
            <v>0</v>
          </cell>
          <cell r="K4996">
            <v>0</v>
          </cell>
          <cell r="L4996" t="str">
            <v xml:space="preserve"> </v>
          </cell>
          <cell r="M4996" t="str">
            <v xml:space="preserve"> </v>
          </cell>
          <cell r="N4996">
            <v>0</v>
          </cell>
          <cell r="O4996" t="str">
            <v xml:space="preserve"> </v>
          </cell>
          <cell r="P4996">
            <v>0</v>
          </cell>
          <cell r="Q4996">
            <v>0</v>
          </cell>
          <cell r="R4996" t="str">
            <v xml:space="preserve"> </v>
          </cell>
          <cell r="S4996" t="str">
            <v xml:space="preserve"> </v>
          </cell>
        </row>
        <row r="4997">
          <cell r="B4997">
            <v>716020</v>
          </cell>
          <cell r="C4997" t="str">
            <v>OPChgAllowCYDoutfAcntsUnsured</v>
          </cell>
          <cell r="D4997" t="str">
            <v>OPChgAllow</v>
          </cell>
          <cell r="E4997">
            <v>367</v>
          </cell>
          <cell r="F4997" t="str">
            <v>A</v>
          </cell>
          <cell r="G4997" t="str">
            <v>E</v>
          </cell>
          <cell r="H4997" t="str">
            <v>N</v>
          </cell>
          <cell r="I4997" t="str">
            <v>NI</v>
          </cell>
          <cell r="J4997">
            <v>0</v>
          </cell>
          <cell r="K4997">
            <v>0</v>
          </cell>
          <cell r="L4997" t="str">
            <v xml:space="preserve"> </v>
          </cell>
          <cell r="M4997" t="str">
            <v xml:space="preserve"> </v>
          </cell>
          <cell r="N4997">
            <v>0</v>
          </cell>
          <cell r="O4997" t="str">
            <v xml:space="preserve"> </v>
          </cell>
          <cell r="P4997">
            <v>0</v>
          </cell>
          <cell r="Q4997">
            <v>0</v>
          </cell>
          <cell r="R4997" t="str">
            <v xml:space="preserve"> </v>
          </cell>
          <cell r="S4997" t="str">
            <v xml:space="preserve"> </v>
          </cell>
        </row>
        <row r="4998">
          <cell r="B4998">
            <v>716025</v>
          </cell>
          <cell r="C4998" t="str">
            <v>ChgAllowCYDoubtfulAcntsUnsured</v>
          </cell>
          <cell r="D4998" t="str">
            <v>ChgAllowCY</v>
          </cell>
          <cell r="E4998">
            <v>367</v>
          </cell>
          <cell r="F4998" t="str">
            <v>A</v>
          </cell>
          <cell r="G4998" t="str">
            <v>E</v>
          </cell>
          <cell r="H4998" t="str">
            <v>N</v>
          </cell>
          <cell r="I4998" t="str">
            <v>NI</v>
          </cell>
          <cell r="J4998">
            <v>0</v>
          </cell>
          <cell r="K4998">
            <v>0</v>
          </cell>
          <cell r="L4998" t="str">
            <v xml:space="preserve"> </v>
          </cell>
          <cell r="M4998" t="str">
            <v xml:space="preserve"> </v>
          </cell>
          <cell r="N4998">
            <v>0</v>
          </cell>
          <cell r="O4998" t="str">
            <v xml:space="preserve"> </v>
          </cell>
          <cell r="P4998">
            <v>0</v>
          </cell>
          <cell r="Q4998">
            <v>0</v>
          </cell>
          <cell r="R4998" t="str">
            <v xml:space="preserve"> </v>
          </cell>
          <cell r="S4998" t="str">
            <v xml:space="preserve"> </v>
          </cell>
        </row>
        <row r="4999">
          <cell r="B4999">
            <v>717000</v>
          </cell>
          <cell r="C4999" t="str">
            <v>IP Bad Debt Expense Other CY</v>
          </cell>
          <cell r="D4999" t="str">
            <v>IP Bad Deb</v>
          </cell>
          <cell r="E4999">
            <v>367</v>
          </cell>
          <cell r="F4999" t="str">
            <v>A</v>
          </cell>
          <cell r="G4999" t="str">
            <v>E</v>
          </cell>
          <cell r="H4999" t="str">
            <v>N</v>
          </cell>
          <cell r="I4999" t="str">
            <v>NI</v>
          </cell>
          <cell r="J4999">
            <v>0</v>
          </cell>
          <cell r="K4999">
            <v>0</v>
          </cell>
          <cell r="L4999" t="str">
            <v xml:space="preserve"> </v>
          </cell>
          <cell r="M4999" t="str">
            <v xml:space="preserve"> </v>
          </cell>
          <cell r="N4999">
            <v>0</v>
          </cell>
          <cell r="O4999" t="str">
            <v xml:space="preserve"> </v>
          </cell>
          <cell r="P4999">
            <v>0</v>
          </cell>
          <cell r="Q4999">
            <v>0</v>
          </cell>
          <cell r="R4999" t="str">
            <v xml:space="preserve"> </v>
          </cell>
          <cell r="S4999" t="str">
            <v xml:space="preserve"> </v>
          </cell>
        </row>
        <row r="5000">
          <cell r="B5000">
            <v>717005</v>
          </cell>
          <cell r="C5000" t="str">
            <v>OP Bad Debt Expense Other CY</v>
          </cell>
          <cell r="D5000" t="str">
            <v>OP Bad Deb</v>
          </cell>
          <cell r="E5000">
            <v>367</v>
          </cell>
          <cell r="F5000" t="str">
            <v>A</v>
          </cell>
          <cell r="G5000" t="str">
            <v>E</v>
          </cell>
          <cell r="H5000" t="str">
            <v>N</v>
          </cell>
          <cell r="I5000" t="str">
            <v>NI</v>
          </cell>
          <cell r="J5000">
            <v>0</v>
          </cell>
          <cell r="K5000">
            <v>0</v>
          </cell>
          <cell r="L5000" t="str">
            <v xml:space="preserve"> </v>
          </cell>
          <cell r="M5000" t="str">
            <v xml:space="preserve"> </v>
          </cell>
          <cell r="N5000">
            <v>0</v>
          </cell>
          <cell r="O5000" t="str">
            <v xml:space="preserve"> </v>
          </cell>
          <cell r="P5000">
            <v>0</v>
          </cell>
          <cell r="Q5000">
            <v>0</v>
          </cell>
          <cell r="R5000" t="str">
            <v xml:space="preserve"> </v>
          </cell>
          <cell r="S5000" t="str">
            <v xml:space="preserve"> </v>
          </cell>
        </row>
        <row r="5001">
          <cell r="B5001">
            <v>717006</v>
          </cell>
          <cell r="C5001" t="str">
            <v>Bad Debt Exp Other CY</v>
          </cell>
          <cell r="D5001" t="str">
            <v>Bad Debt E</v>
          </cell>
          <cell r="E5001">
            <v>367</v>
          </cell>
          <cell r="F5001" t="str">
            <v>A</v>
          </cell>
          <cell r="G5001" t="str">
            <v>E</v>
          </cell>
          <cell r="H5001" t="str">
            <v>N</v>
          </cell>
          <cell r="I5001" t="str">
            <v>NI</v>
          </cell>
          <cell r="J5001">
            <v>0</v>
          </cell>
          <cell r="K5001">
            <v>0</v>
          </cell>
          <cell r="L5001" t="str">
            <v xml:space="preserve"> </v>
          </cell>
          <cell r="M5001" t="str">
            <v xml:space="preserve"> </v>
          </cell>
          <cell r="N5001">
            <v>0</v>
          </cell>
          <cell r="O5001" t="str">
            <v xml:space="preserve"> </v>
          </cell>
          <cell r="P5001">
            <v>0</v>
          </cell>
          <cell r="Q5001">
            <v>0</v>
          </cell>
          <cell r="R5001" t="str">
            <v xml:space="preserve"> </v>
          </cell>
          <cell r="S5001" t="str">
            <v xml:space="preserve"> </v>
          </cell>
        </row>
        <row r="5002">
          <cell r="B5002">
            <v>717009</v>
          </cell>
          <cell r="C5002" t="str">
            <v>Bad Debt Physicians</v>
          </cell>
          <cell r="D5002" t="str">
            <v>Bad Debt P</v>
          </cell>
          <cell r="E5002">
            <v>367</v>
          </cell>
          <cell r="F5002" t="str">
            <v>A</v>
          </cell>
          <cell r="G5002" t="str">
            <v>E</v>
          </cell>
          <cell r="H5002" t="str">
            <v>N</v>
          </cell>
          <cell r="I5002" t="str">
            <v>NI</v>
          </cell>
          <cell r="J5002">
            <v>0</v>
          </cell>
          <cell r="K5002">
            <v>0</v>
          </cell>
          <cell r="L5002" t="str">
            <v xml:space="preserve"> </v>
          </cell>
          <cell r="M5002" t="str">
            <v xml:space="preserve"> </v>
          </cell>
          <cell r="N5002">
            <v>0</v>
          </cell>
          <cell r="O5002" t="str">
            <v xml:space="preserve"> </v>
          </cell>
          <cell r="P5002">
            <v>0</v>
          </cell>
          <cell r="Q5002">
            <v>0</v>
          </cell>
          <cell r="R5002" t="str">
            <v xml:space="preserve"> </v>
          </cell>
          <cell r="S5002" t="str">
            <v xml:space="preserve"> </v>
          </cell>
        </row>
        <row r="5003">
          <cell r="B5003">
            <v>717010</v>
          </cell>
          <cell r="C5003" t="str">
            <v>IP Bad Debt Recoveries</v>
          </cell>
          <cell r="D5003" t="str">
            <v>IP Bad Deb</v>
          </cell>
          <cell r="E5003">
            <v>367</v>
          </cell>
          <cell r="F5003" t="str">
            <v>A</v>
          </cell>
          <cell r="G5003" t="str">
            <v>E</v>
          </cell>
          <cell r="H5003" t="str">
            <v>N</v>
          </cell>
          <cell r="I5003" t="str">
            <v>NI</v>
          </cell>
          <cell r="J5003">
            <v>0</v>
          </cell>
          <cell r="K5003">
            <v>0</v>
          </cell>
          <cell r="L5003" t="str">
            <v xml:space="preserve"> </v>
          </cell>
          <cell r="M5003" t="str">
            <v xml:space="preserve"> </v>
          </cell>
          <cell r="N5003">
            <v>0</v>
          </cell>
          <cell r="O5003" t="str">
            <v xml:space="preserve"> </v>
          </cell>
          <cell r="P5003">
            <v>0</v>
          </cell>
          <cell r="Q5003">
            <v>0</v>
          </cell>
          <cell r="R5003" t="str">
            <v xml:space="preserve"> </v>
          </cell>
          <cell r="S5003" t="str">
            <v xml:space="preserve"> </v>
          </cell>
        </row>
        <row r="5004">
          <cell r="B5004">
            <v>717015</v>
          </cell>
          <cell r="C5004" t="str">
            <v>OP Bad Debt Recoveries</v>
          </cell>
          <cell r="D5004" t="str">
            <v>OP Bad Deb</v>
          </cell>
          <cell r="E5004">
            <v>367</v>
          </cell>
          <cell r="F5004" t="str">
            <v>A</v>
          </cell>
          <cell r="G5004" t="str">
            <v>E</v>
          </cell>
          <cell r="H5004" t="str">
            <v>N</v>
          </cell>
          <cell r="I5004" t="str">
            <v>NI</v>
          </cell>
          <cell r="J5004">
            <v>0</v>
          </cell>
          <cell r="K5004">
            <v>0</v>
          </cell>
          <cell r="L5004" t="str">
            <v xml:space="preserve"> </v>
          </cell>
          <cell r="M5004" t="str">
            <v xml:space="preserve"> </v>
          </cell>
          <cell r="N5004">
            <v>0</v>
          </cell>
          <cell r="O5004" t="str">
            <v xml:space="preserve"> </v>
          </cell>
          <cell r="P5004">
            <v>0</v>
          </cell>
          <cell r="Q5004">
            <v>0</v>
          </cell>
          <cell r="R5004" t="str">
            <v xml:space="preserve"> </v>
          </cell>
          <cell r="S5004" t="str">
            <v xml:space="preserve"> </v>
          </cell>
        </row>
        <row r="5005">
          <cell r="B5005">
            <v>717016</v>
          </cell>
          <cell r="C5005" t="str">
            <v>Bad Debt Recoveries</v>
          </cell>
          <cell r="D5005" t="str">
            <v>Bad Debt R</v>
          </cell>
          <cell r="E5005">
            <v>367</v>
          </cell>
          <cell r="F5005" t="str">
            <v>A</v>
          </cell>
          <cell r="G5005" t="str">
            <v>E</v>
          </cell>
          <cell r="H5005" t="str">
            <v>N</v>
          </cell>
          <cell r="I5005" t="str">
            <v>NI</v>
          </cell>
          <cell r="J5005">
            <v>0</v>
          </cell>
          <cell r="K5005">
            <v>0</v>
          </cell>
          <cell r="L5005" t="str">
            <v xml:space="preserve"> </v>
          </cell>
          <cell r="M5005" t="str">
            <v xml:space="preserve"> </v>
          </cell>
          <cell r="N5005">
            <v>0</v>
          </cell>
          <cell r="O5005" t="str">
            <v xml:space="preserve"> </v>
          </cell>
          <cell r="P5005">
            <v>0</v>
          </cell>
          <cell r="Q5005">
            <v>0</v>
          </cell>
          <cell r="R5005" t="str">
            <v xml:space="preserve"> </v>
          </cell>
          <cell r="S5005" t="str">
            <v xml:space="preserve"> </v>
          </cell>
        </row>
        <row r="5006">
          <cell r="B5006">
            <v>719000</v>
          </cell>
          <cell r="C5006" t="str">
            <v>IPBadDebtExpPYNetWOsSPAI</v>
          </cell>
          <cell r="D5006" t="str">
            <v>IPBadDebtE</v>
          </cell>
          <cell r="E5006">
            <v>367</v>
          </cell>
          <cell r="F5006" t="str">
            <v>A</v>
          </cell>
          <cell r="G5006" t="str">
            <v>E</v>
          </cell>
          <cell r="H5006" t="str">
            <v>N</v>
          </cell>
          <cell r="I5006" t="str">
            <v>NI</v>
          </cell>
          <cell r="J5006">
            <v>0</v>
          </cell>
          <cell r="K5006">
            <v>0</v>
          </cell>
          <cell r="L5006" t="str">
            <v xml:space="preserve"> </v>
          </cell>
          <cell r="M5006" t="str">
            <v xml:space="preserve"> </v>
          </cell>
          <cell r="N5006">
            <v>0</v>
          </cell>
          <cell r="O5006" t="str">
            <v xml:space="preserve"> </v>
          </cell>
          <cell r="P5006">
            <v>0</v>
          </cell>
          <cell r="Q5006">
            <v>0</v>
          </cell>
          <cell r="R5006" t="str">
            <v xml:space="preserve"> </v>
          </cell>
          <cell r="S5006" t="str">
            <v xml:space="preserve"> </v>
          </cell>
        </row>
        <row r="5007">
          <cell r="B5007">
            <v>719005</v>
          </cell>
          <cell r="C5007" t="str">
            <v>OPBadDebtExpPY NetWOs SPAI</v>
          </cell>
          <cell r="D5007" t="str">
            <v>OPBadDebtE</v>
          </cell>
          <cell r="E5007">
            <v>367</v>
          </cell>
          <cell r="F5007" t="str">
            <v>A</v>
          </cell>
          <cell r="G5007" t="str">
            <v>E</v>
          </cell>
          <cell r="H5007" t="str">
            <v>N</v>
          </cell>
          <cell r="I5007" t="str">
            <v>NI</v>
          </cell>
          <cell r="J5007">
            <v>0</v>
          </cell>
          <cell r="K5007">
            <v>0</v>
          </cell>
          <cell r="L5007" t="str">
            <v xml:space="preserve"> </v>
          </cell>
          <cell r="M5007" t="str">
            <v xml:space="preserve"> </v>
          </cell>
          <cell r="N5007">
            <v>0</v>
          </cell>
          <cell r="O5007" t="str">
            <v xml:space="preserve"> </v>
          </cell>
          <cell r="P5007">
            <v>0</v>
          </cell>
          <cell r="Q5007">
            <v>0</v>
          </cell>
          <cell r="R5007" t="str">
            <v xml:space="preserve"> </v>
          </cell>
          <cell r="S5007" t="str">
            <v xml:space="preserve"> </v>
          </cell>
        </row>
        <row r="5008">
          <cell r="B5008">
            <v>719010</v>
          </cell>
          <cell r="C5008" t="str">
            <v>BadDebtExpPYNetWOsSPAI</v>
          </cell>
          <cell r="D5008" t="str">
            <v>BadDebtExp</v>
          </cell>
          <cell r="E5008">
            <v>367</v>
          </cell>
          <cell r="F5008" t="str">
            <v>A</v>
          </cell>
          <cell r="G5008" t="str">
            <v>E</v>
          </cell>
          <cell r="H5008" t="str">
            <v>N</v>
          </cell>
          <cell r="I5008" t="str">
            <v>NI</v>
          </cell>
          <cell r="J5008">
            <v>0</v>
          </cell>
          <cell r="K5008">
            <v>0</v>
          </cell>
          <cell r="L5008" t="str">
            <v xml:space="preserve"> </v>
          </cell>
          <cell r="M5008" t="str">
            <v xml:space="preserve"> </v>
          </cell>
          <cell r="N5008">
            <v>0</v>
          </cell>
          <cell r="O5008" t="str">
            <v xml:space="preserve"> </v>
          </cell>
          <cell r="P5008">
            <v>0</v>
          </cell>
          <cell r="Q5008">
            <v>0</v>
          </cell>
          <cell r="R5008" t="str">
            <v xml:space="preserve"> </v>
          </cell>
          <cell r="S5008" t="str">
            <v xml:space="preserve"> </v>
          </cell>
        </row>
        <row r="5009">
          <cell r="B5009">
            <v>719015</v>
          </cell>
          <cell r="C5009" t="str">
            <v>IPChgAllowPYDoubtfulAcntsSPAI</v>
          </cell>
          <cell r="D5009" t="str">
            <v>IPChgAllow</v>
          </cell>
          <cell r="E5009">
            <v>367</v>
          </cell>
          <cell r="F5009" t="str">
            <v>A</v>
          </cell>
          <cell r="G5009" t="str">
            <v>E</v>
          </cell>
          <cell r="H5009" t="str">
            <v>N</v>
          </cell>
          <cell r="I5009" t="str">
            <v>NI</v>
          </cell>
          <cell r="J5009">
            <v>0</v>
          </cell>
          <cell r="K5009">
            <v>0</v>
          </cell>
          <cell r="L5009" t="str">
            <v xml:space="preserve"> </v>
          </cell>
          <cell r="M5009" t="str">
            <v xml:space="preserve"> </v>
          </cell>
          <cell r="N5009">
            <v>0</v>
          </cell>
          <cell r="O5009" t="str">
            <v xml:space="preserve"> </v>
          </cell>
          <cell r="P5009">
            <v>0</v>
          </cell>
          <cell r="Q5009">
            <v>0</v>
          </cell>
          <cell r="R5009" t="str">
            <v xml:space="preserve"> </v>
          </cell>
          <cell r="S5009" t="str">
            <v xml:space="preserve"> </v>
          </cell>
        </row>
        <row r="5010">
          <cell r="B5010">
            <v>719020</v>
          </cell>
          <cell r="C5010" t="str">
            <v>OPChgAllowPYDoubtfulAcntsSPAI</v>
          </cell>
          <cell r="D5010" t="str">
            <v>OPChgAllow</v>
          </cell>
          <cell r="E5010">
            <v>367</v>
          </cell>
          <cell r="F5010" t="str">
            <v>A</v>
          </cell>
          <cell r="G5010" t="str">
            <v>E</v>
          </cell>
          <cell r="H5010" t="str">
            <v>N</v>
          </cell>
          <cell r="I5010" t="str">
            <v>NI</v>
          </cell>
          <cell r="J5010">
            <v>0</v>
          </cell>
          <cell r="K5010">
            <v>0</v>
          </cell>
          <cell r="L5010" t="str">
            <v xml:space="preserve"> </v>
          </cell>
          <cell r="M5010" t="str">
            <v xml:space="preserve"> </v>
          </cell>
          <cell r="N5010">
            <v>0</v>
          </cell>
          <cell r="O5010" t="str">
            <v xml:space="preserve"> </v>
          </cell>
          <cell r="P5010">
            <v>0</v>
          </cell>
          <cell r="Q5010">
            <v>0</v>
          </cell>
          <cell r="R5010" t="str">
            <v xml:space="preserve"> </v>
          </cell>
          <cell r="S5010" t="str">
            <v xml:space="preserve"> </v>
          </cell>
        </row>
        <row r="5011">
          <cell r="B5011">
            <v>719025</v>
          </cell>
          <cell r="C5011" t="str">
            <v>ChangeAllowPYDoubtfulAcntsSPAI</v>
          </cell>
          <cell r="D5011" t="str">
            <v>ChangeAllo</v>
          </cell>
          <cell r="E5011">
            <v>367</v>
          </cell>
          <cell r="F5011" t="str">
            <v>A</v>
          </cell>
          <cell r="G5011" t="str">
            <v>E</v>
          </cell>
          <cell r="H5011" t="str">
            <v>N</v>
          </cell>
          <cell r="I5011" t="str">
            <v>NI</v>
          </cell>
          <cell r="J5011">
            <v>0</v>
          </cell>
          <cell r="K5011">
            <v>0</v>
          </cell>
          <cell r="L5011" t="str">
            <v xml:space="preserve"> </v>
          </cell>
          <cell r="M5011" t="str">
            <v xml:space="preserve"> </v>
          </cell>
          <cell r="N5011">
            <v>0</v>
          </cell>
          <cell r="O5011" t="str">
            <v xml:space="preserve"> </v>
          </cell>
          <cell r="P5011">
            <v>0</v>
          </cell>
          <cell r="Q5011">
            <v>0</v>
          </cell>
          <cell r="R5011" t="str">
            <v xml:space="preserve"> </v>
          </cell>
          <cell r="S5011" t="str">
            <v xml:space="preserve"> </v>
          </cell>
        </row>
        <row r="5012">
          <cell r="B5012">
            <v>719030</v>
          </cell>
          <cell r="C5012" t="str">
            <v>IPAcntsSoldwRecoursePYBuyBacks</v>
          </cell>
          <cell r="D5012" t="str">
            <v>IPAcntsSol</v>
          </cell>
          <cell r="E5012">
            <v>367</v>
          </cell>
          <cell r="F5012" t="str">
            <v>A</v>
          </cell>
          <cell r="G5012" t="str">
            <v>E</v>
          </cell>
          <cell r="H5012" t="str">
            <v>N</v>
          </cell>
          <cell r="I5012" t="str">
            <v>NI</v>
          </cell>
          <cell r="J5012">
            <v>0</v>
          </cell>
          <cell r="K5012">
            <v>0</v>
          </cell>
          <cell r="L5012" t="str">
            <v xml:space="preserve"> </v>
          </cell>
          <cell r="M5012" t="str">
            <v xml:space="preserve"> </v>
          </cell>
          <cell r="N5012">
            <v>0</v>
          </cell>
          <cell r="O5012" t="str">
            <v xml:space="preserve"> </v>
          </cell>
          <cell r="P5012">
            <v>0</v>
          </cell>
          <cell r="Q5012">
            <v>0</v>
          </cell>
          <cell r="R5012" t="str">
            <v xml:space="preserve"> </v>
          </cell>
          <cell r="S5012" t="str">
            <v xml:space="preserve"> </v>
          </cell>
        </row>
        <row r="5013">
          <cell r="B5013">
            <v>719035</v>
          </cell>
          <cell r="C5013" t="str">
            <v>OPAcntsSoldwRecoursePYBuyBacks</v>
          </cell>
          <cell r="D5013" t="str">
            <v>OPAcntsSol</v>
          </cell>
          <cell r="E5013">
            <v>367</v>
          </cell>
          <cell r="F5013" t="str">
            <v>A</v>
          </cell>
          <cell r="G5013" t="str">
            <v>E</v>
          </cell>
          <cell r="H5013" t="str">
            <v>N</v>
          </cell>
          <cell r="I5013" t="str">
            <v>NI</v>
          </cell>
          <cell r="J5013">
            <v>0</v>
          </cell>
          <cell r="K5013">
            <v>0</v>
          </cell>
          <cell r="L5013" t="str">
            <v xml:space="preserve"> </v>
          </cell>
          <cell r="M5013" t="str">
            <v xml:space="preserve"> </v>
          </cell>
          <cell r="N5013">
            <v>0</v>
          </cell>
          <cell r="O5013" t="str">
            <v xml:space="preserve"> </v>
          </cell>
          <cell r="P5013">
            <v>0</v>
          </cell>
          <cell r="Q5013">
            <v>0</v>
          </cell>
          <cell r="R5013" t="str">
            <v xml:space="preserve"> </v>
          </cell>
          <cell r="S5013" t="str">
            <v xml:space="preserve"> </v>
          </cell>
        </row>
        <row r="5014">
          <cell r="B5014">
            <v>719040</v>
          </cell>
          <cell r="C5014" t="str">
            <v>AcntsSoldwRecoursePYBuyBacks</v>
          </cell>
          <cell r="D5014" t="str">
            <v>AcntsSoldw</v>
          </cell>
          <cell r="E5014">
            <v>367</v>
          </cell>
          <cell r="F5014" t="str">
            <v>A</v>
          </cell>
          <cell r="G5014" t="str">
            <v>E</v>
          </cell>
          <cell r="H5014" t="str">
            <v>N</v>
          </cell>
          <cell r="I5014" t="str">
            <v>NI</v>
          </cell>
          <cell r="J5014">
            <v>0</v>
          </cell>
          <cell r="K5014">
            <v>0</v>
          </cell>
          <cell r="L5014" t="str">
            <v xml:space="preserve"> </v>
          </cell>
          <cell r="M5014" t="str">
            <v xml:space="preserve"> </v>
          </cell>
          <cell r="N5014">
            <v>0</v>
          </cell>
          <cell r="O5014" t="str">
            <v xml:space="preserve"> </v>
          </cell>
          <cell r="P5014">
            <v>0</v>
          </cell>
          <cell r="Q5014">
            <v>0</v>
          </cell>
          <cell r="R5014" t="str">
            <v xml:space="preserve"> </v>
          </cell>
          <cell r="S5014" t="str">
            <v xml:space="preserve"> </v>
          </cell>
        </row>
        <row r="5015">
          <cell r="B5015">
            <v>719045</v>
          </cell>
          <cell r="C5015" t="str">
            <v>IPChgLiabPYAcntsSoldwRecse</v>
          </cell>
          <cell r="D5015" t="str">
            <v>IPChgLiabP</v>
          </cell>
          <cell r="E5015">
            <v>367</v>
          </cell>
          <cell r="F5015" t="str">
            <v>A</v>
          </cell>
          <cell r="G5015" t="str">
            <v>E</v>
          </cell>
          <cell r="H5015" t="str">
            <v>N</v>
          </cell>
          <cell r="I5015" t="str">
            <v>NI</v>
          </cell>
          <cell r="J5015">
            <v>0</v>
          </cell>
          <cell r="K5015">
            <v>0</v>
          </cell>
          <cell r="L5015" t="str">
            <v xml:space="preserve"> </v>
          </cell>
          <cell r="M5015" t="str">
            <v xml:space="preserve"> </v>
          </cell>
          <cell r="N5015">
            <v>0</v>
          </cell>
          <cell r="O5015" t="str">
            <v xml:space="preserve"> </v>
          </cell>
          <cell r="P5015">
            <v>0</v>
          </cell>
          <cell r="Q5015">
            <v>0</v>
          </cell>
          <cell r="R5015" t="str">
            <v xml:space="preserve"> </v>
          </cell>
          <cell r="S5015" t="str">
            <v xml:space="preserve"> </v>
          </cell>
        </row>
        <row r="5016">
          <cell r="B5016">
            <v>719050</v>
          </cell>
          <cell r="C5016" t="str">
            <v>OPChgLiabPYAcntsSoldwRecse</v>
          </cell>
          <cell r="D5016" t="str">
            <v>OPChgLiabP</v>
          </cell>
          <cell r="E5016">
            <v>367</v>
          </cell>
          <cell r="F5016" t="str">
            <v>A</v>
          </cell>
          <cell r="G5016" t="str">
            <v>E</v>
          </cell>
          <cell r="H5016" t="str">
            <v>N</v>
          </cell>
          <cell r="I5016" t="str">
            <v>NI</v>
          </cell>
          <cell r="J5016">
            <v>0</v>
          </cell>
          <cell r="K5016">
            <v>0</v>
          </cell>
          <cell r="L5016" t="str">
            <v xml:space="preserve"> </v>
          </cell>
          <cell r="M5016" t="str">
            <v xml:space="preserve"> </v>
          </cell>
          <cell r="N5016">
            <v>0</v>
          </cell>
          <cell r="O5016" t="str">
            <v xml:space="preserve"> </v>
          </cell>
          <cell r="P5016">
            <v>0</v>
          </cell>
          <cell r="Q5016">
            <v>0</v>
          </cell>
          <cell r="R5016" t="str">
            <v xml:space="preserve"> </v>
          </cell>
          <cell r="S5016" t="str">
            <v xml:space="preserve"> </v>
          </cell>
        </row>
        <row r="5017">
          <cell r="B5017">
            <v>719055</v>
          </cell>
          <cell r="C5017" t="str">
            <v>ChgLiabilityPYAcntsSoldwRecse</v>
          </cell>
          <cell r="D5017" t="str">
            <v>ChgLiabili</v>
          </cell>
          <cell r="E5017">
            <v>367</v>
          </cell>
          <cell r="F5017" t="str">
            <v>A</v>
          </cell>
          <cell r="G5017" t="str">
            <v>E</v>
          </cell>
          <cell r="H5017" t="str">
            <v>N</v>
          </cell>
          <cell r="I5017" t="str">
            <v>NI</v>
          </cell>
          <cell r="J5017">
            <v>0</v>
          </cell>
          <cell r="K5017">
            <v>0</v>
          </cell>
          <cell r="L5017" t="str">
            <v xml:space="preserve"> </v>
          </cell>
          <cell r="M5017" t="str">
            <v xml:space="preserve"> </v>
          </cell>
          <cell r="N5017">
            <v>0</v>
          </cell>
          <cell r="O5017" t="str">
            <v xml:space="preserve"> </v>
          </cell>
          <cell r="P5017">
            <v>0</v>
          </cell>
          <cell r="Q5017">
            <v>0</v>
          </cell>
          <cell r="R5017" t="str">
            <v xml:space="preserve"> </v>
          </cell>
          <cell r="S5017" t="str">
            <v xml:space="preserve"> </v>
          </cell>
        </row>
        <row r="5018">
          <cell r="B5018">
            <v>720000</v>
          </cell>
          <cell r="C5018" t="str">
            <v>IPBadDebtExpPYNetWOsUnsured</v>
          </cell>
          <cell r="D5018" t="str">
            <v>IPBadDebtE</v>
          </cell>
          <cell r="E5018">
            <v>367</v>
          </cell>
          <cell r="F5018" t="str">
            <v>A</v>
          </cell>
          <cell r="G5018" t="str">
            <v>E</v>
          </cell>
          <cell r="H5018" t="str">
            <v>N</v>
          </cell>
          <cell r="I5018" t="str">
            <v>NI</v>
          </cell>
          <cell r="J5018">
            <v>0</v>
          </cell>
          <cell r="K5018">
            <v>0</v>
          </cell>
          <cell r="L5018" t="str">
            <v xml:space="preserve"> </v>
          </cell>
          <cell r="M5018" t="str">
            <v xml:space="preserve"> </v>
          </cell>
          <cell r="N5018">
            <v>0</v>
          </cell>
          <cell r="O5018" t="str">
            <v xml:space="preserve"> </v>
          </cell>
          <cell r="P5018">
            <v>0</v>
          </cell>
          <cell r="Q5018">
            <v>0</v>
          </cell>
          <cell r="R5018" t="str">
            <v xml:space="preserve"> </v>
          </cell>
          <cell r="S5018" t="str">
            <v xml:space="preserve"> </v>
          </cell>
        </row>
        <row r="5019">
          <cell r="B5019">
            <v>720005</v>
          </cell>
          <cell r="C5019" t="str">
            <v>OPBadDebtExpPY NetWOs Unsured</v>
          </cell>
          <cell r="D5019" t="str">
            <v>OPBadDebtE</v>
          </cell>
          <cell r="E5019">
            <v>367</v>
          </cell>
          <cell r="F5019" t="str">
            <v>A</v>
          </cell>
          <cell r="G5019" t="str">
            <v>E</v>
          </cell>
          <cell r="H5019" t="str">
            <v>N</v>
          </cell>
          <cell r="I5019" t="str">
            <v>NI</v>
          </cell>
          <cell r="J5019">
            <v>0</v>
          </cell>
          <cell r="K5019">
            <v>0</v>
          </cell>
          <cell r="L5019" t="str">
            <v xml:space="preserve"> </v>
          </cell>
          <cell r="M5019" t="str">
            <v xml:space="preserve"> </v>
          </cell>
          <cell r="N5019">
            <v>0</v>
          </cell>
          <cell r="O5019" t="str">
            <v xml:space="preserve"> </v>
          </cell>
          <cell r="P5019">
            <v>0</v>
          </cell>
          <cell r="Q5019">
            <v>0</v>
          </cell>
          <cell r="R5019" t="str">
            <v xml:space="preserve"> </v>
          </cell>
          <cell r="S5019" t="str">
            <v xml:space="preserve"> </v>
          </cell>
        </row>
        <row r="5020">
          <cell r="B5020">
            <v>720010</v>
          </cell>
          <cell r="C5020" t="str">
            <v>BadDebtExpPYNetWOsUnsured</v>
          </cell>
          <cell r="D5020" t="str">
            <v>BadDebtExp</v>
          </cell>
          <cell r="E5020">
            <v>367</v>
          </cell>
          <cell r="F5020" t="str">
            <v>A</v>
          </cell>
          <cell r="G5020" t="str">
            <v>E</v>
          </cell>
          <cell r="H5020" t="str">
            <v>N</v>
          </cell>
          <cell r="I5020" t="str">
            <v>NI</v>
          </cell>
          <cell r="J5020">
            <v>0</v>
          </cell>
          <cell r="K5020">
            <v>0</v>
          </cell>
          <cell r="L5020" t="str">
            <v xml:space="preserve"> </v>
          </cell>
          <cell r="M5020" t="str">
            <v xml:space="preserve"> </v>
          </cell>
          <cell r="N5020">
            <v>0</v>
          </cell>
          <cell r="O5020" t="str">
            <v xml:space="preserve"> </v>
          </cell>
          <cell r="P5020">
            <v>0</v>
          </cell>
          <cell r="Q5020">
            <v>0</v>
          </cell>
          <cell r="R5020" t="str">
            <v xml:space="preserve"> </v>
          </cell>
          <cell r="S5020" t="str">
            <v xml:space="preserve"> </v>
          </cell>
        </row>
        <row r="5021">
          <cell r="B5021">
            <v>720015</v>
          </cell>
          <cell r="C5021" t="str">
            <v>IPChgAllowPYDoutfAcntsUnsured</v>
          </cell>
          <cell r="D5021" t="str">
            <v>IPChgAllow</v>
          </cell>
          <cell r="E5021">
            <v>367</v>
          </cell>
          <cell r="F5021" t="str">
            <v>A</v>
          </cell>
          <cell r="G5021" t="str">
            <v>E</v>
          </cell>
          <cell r="H5021" t="str">
            <v>N</v>
          </cell>
          <cell r="I5021" t="str">
            <v>NI</v>
          </cell>
          <cell r="J5021">
            <v>0</v>
          </cell>
          <cell r="K5021">
            <v>0</v>
          </cell>
          <cell r="L5021" t="str">
            <v xml:space="preserve"> </v>
          </cell>
          <cell r="M5021" t="str">
            <v xml:space="preserve"> </v>
          </cell>
          <cell r="N5021">
            <v>0</v>
          </cell>
          <cell r="O5021" t="str">
            <v xml:space="preserve"> </v>
          </cell>
          <cell r="P5021">
            <v>0</v>
          </cell>
          <cell r="Q5021">
            <v>0</v>
          </cell>
          <cell r="R5021" t="str">
            <v xml:space="preserve"> </v>
          </cell>
          <cell r="S5021" t="str">
            <v xml:space="preserve"> </v>
          </cell>
        </row>
        <row r="5022">
          <cell r="B5022">
            <v>720020</v>
          </cell>
          <cell r="C5022" t="str">
            <v>OPChgAllowPYDoutfAcntsUnsured</v>
          </cell>
          <cell r="D5022" t="str">
            <v>OPChgAllow</v>
          </cell>
          <cell r="E5022">
            <v>367</v>
          </cell>
          <cell r="F5022" t="str">
            <v>A</v>
          </cell>
          <cell r="G5022" t="str">
            <v>E</v>
          </cell>
          <cell r="H5022" t="str">
            <v>N</v>
          </cell>
          <cell r="I5022" t="str">
            <v>NI</v>
          </cell>
          <cell r="J5022">
            <v>0</v>
          </cell>
          <cell r="K5022">
            <v>0</v>
          </cell>
          <cell r="L5022" t="str">
            <v xml:space="preserve"> </v>
          </cell>
          <cell r="M5022" t="str">
            <v xml:space="preserve"> </v>
          </cell>
          <cell r="N5022">
            <v>0</v>
          </cell>
          <cell r="O5022" t="str">
            <v xml:space="preserve"> </v>
          </cell>
          <cell r="P5022">
            <v>0</v>
          </cell>
          <cell r="Q5022">
            <v>0</v>
          </cell>
          <cell r="R5022" t="str">
            <v xml:space="preserve"> </v>
          </cell>
          <cell r="S5022" t="str">
            <v xml:space="preserve"> </v>
          </cell>
        </row>
        <row r="5023">
          <cell r="B5023">
            <v>720025</v>
          </cell>
          <cell r="C5023" t="str">
            <v>ChgAllowPYDoubtfulAcntsUnsured</v>
          </cell>
          <cell r="D5023" t="str">
            <v>ChgAllowPY</v>
          </cell>
          <cell r="E5023">
            <v>367</v>
          </cell>
          <cell r="F5023" t="str">
            <v>A</v>
          </cell>
          <cell r="G5023" t="str">
            <v>E</v>
          </cell>
          <cell r="H5023" t="str">
            <v>N</v>
          </cell>
          <cell r="I5023" t="str">
            <v>NI</v>
          </cell>
          <cell r="J5023">
            <v>0</v>
          </cell>
          <cell r="K5023">
            <v>0</v>
          </cell>
          <cell r="L5023" t="str">
            <v xml:space="preserve"> </v>
          </cell>
          <cell r="M5023" t="str">
            <v xml:space="preserve"> </v>
          </cell>
          <cell r="N5023">
            <v>0</v>
          </cell>
          <cell r="O5023" t="str">
            <v xml:space="preserve"> </v>
          </cell>
          <cell r="P5023">
            <v>0</v>
          </cell>
          <cell r="Q5023">
            <v>0</v>
          </cell>
          <cell r="R5023" t="str">
            <v xml:space="preserve"> </v>
          </cell>
          <cell r="S5023" t="str">
            <v xml:space="preserve"> </v>
          </cell>
        </row>
        <row r="5024">
          <cell r="B5024">
            <v>721000</v>
          </cell>
          <cell r="C5024" t="str">
            <v>IP PY Bad Debt Expense</v>
          </cell>
          <cell r="D5024" t="str">
            <v>IP PY Bad</v>
          </cell>
          <cell r="E5024">
            <v>367</v>
          </cell>
          <cell r="F5024" t="str">
            <v>A</v>
          </cell>
          <cell r="G5024" t="str">
            <v>E</v>
          </cell>
          <cell r="H5024" t="str">
            <v>N</v>
          </cell>
          <cell r="I5024" t="str">
            <v>NI</v>
          </cell>
          <cell r="J5024">
            <v>0</v>
          </cell>
          <cell r="K5024">
            <v>0</v>
          </cell>
          <cell r="L5024" t="str">
            <v xml:space="preserve"> </v>
          </cell>
          <cell r="M5024" t="str">
            <v xml:space="preserve"> </v>
          </cell>
          <cell r="N5024">
            <v>0</v>
          </cell>
          <cell r="O5024" t="str">
            <v xml:space="preserve"> </v>
          </cell>
          <cell r="P5024">
            <v>0</v>
          </cell>
          <cell r="Q5024">
            <v>0</v>
          </cell>
          <cell r="R5024" t="str">
            <v xml:space="preserve"> </v>
          </cell>
          <cell r="S5024" t="str">
            <v xml:space="preserve"> </v>
          </cell>
        </row>
        <row r="5025">
          <cell r="B5025">
            <v>721005</v>
          </cell>
          <cell r="C5025" t="str">
            <v>OP PY Bad Debt Expense</v>
          </cell>
          <cell r="D5025" t="str">
            <v>OP PY Bad</v>
          </cell>
          <cell r="E5025">
            <v>367</v>
          </cell>
          <cell r="F5025" t="str">
            <v>A</v>
          </cell>
          <cell r="G5025" t="str">
            <v>E</v>
          </cell>
          <cell r="H5025" t="str">
            <v>N</v>
          </cell>
          <cell r="I5025" t="str">
            <v>NI</v>
          </cell>
          <cell r="J5025">
            <v>0</v>
          </cell>
          <cell r="K5025">
            <v>0</v>
          </cell>
          <cell r="L5025" t="str">
            <v xml:space="preserve"> </v>
          </cell>
          <cell r="M5025" t="str">
            <v xml:space="preserve"> </v>
          </cell>
          <cell r="N5025">
            <v>0</v>
          </cell>
          <cell r="O5025" t="str">
            <v xml:space="preserve"> </v>
          </cell>
          <cell r="P5025">
            <v>0</v>
          </cell>
          <cell r="Q5025">
            <v>0</v>
          </cell>
          <cell r="R5025" t="str">
            <v xml:space="preserve"> </v>
          </cell>
          <cell r="S5025" t="str">
            <v xml:space="preserve"> </v>
          </cell>
        </row>
        <row r="5026">
          <cell r="B5026">
            <v>721010</v>
          </cell>
          <cell r="C5026" t="str">
            <v>PY Bad Debt Expense</v>
          </cell>
          <cell r="D5026" t="str">
            <v>PY Bad Deb</v>
          </cell>
          <cell r="E5026">
            <v>367</v>
          </cell>
          <cell r="F5026" t="str">
            <v>A</v>
          </cell>
          <cell r="G5026" t="str">
            <v>E</v>
          </cell>
          <cell r="H5026" t="str">
            <v>N</v>
          </cell>
          <cell r="I5026" t="str">
            <v>NI</v>
          </cell>
          <cell r="J5026">
            <v>0</v>
          </cell>
          <cell r="K5026">
            <v>0</v>
          </cell>
          <cell r="L5026" t="str">
            <v xml:space="preserve"> </v>
          </cell>
          <cell r="M5026" t="str">
            <v xml:space="preserve"> </v>
          </cell>
          <cell r="N5026">
            <v>0</v>
          </cell>
          <cell r="O5026" t="str">
            <v xml:space="preserve"> </v>
          </cell>
          <cell r="P5026">
            <v>0</v>
          </cell>
          <cell r="Q5026">
            <v>0</v>
          </cell>
          <cell r="R5026" t="str">
            <v xml:space="preserve"> </v>
          </cell>
          <cell r="S5026" t="str">
            <v xml:space="preserve"> </v>
          </cell>
        </row>
        <row r="5027">
          <cell r="B5027">
            <v>721015</v>
          </cell>
          <cell r="C5027" t="str">
            <v>IPChangeValAllowsPYBadDebt</v>
          </cell>
          <cell r="D5027" t="str">
            <v>IPChangeVa</v>
          </cell>
          <cell r="E5027">
            <v>367</v>
          </cell>
          <cell r="F5027" t="str">
            <v>A</v>
          </cell>
          <cell r="G5027" t="str">
            <v>E</v>
          </cell>
          <cell r="H5027" t="str">
            <v>N</v>
          </cell>
          <cell r="I5027" t="str">
            <v>NI</v>
          </cell>
          <cell r="J5027">
            <v>0</v>
          </cell>
          <cell r="K5027">
            <v>0</v>
          </cell>
          <cell r="L5027" t="str">
            <v xml:space="preserve"> </v>
          </cell>
          <cell r="M5027" t="str">
            <v xml:space="preserve"> </v>
          </cell>
          <cell r="N5027">
            <v>0</v>
          </cell>
          <cell r="O5027" t="str">
            <v xml:space="preserve"> </v>
          </cell>
          <cell r="P5027">
            <v>0</v>
          </cell>
          <cell r="Q5027">
            <v>0</v>
          </cell>
          <cell r="R5027" t="str">
            <v xml:space="preserve"> </v>
          </cell>
          <cell r="S5027" t="str">
            <v xml:space="preserve"> </v>
          </cell>
        </row>
        <row r="5028">
          <cell r="B5028">
            <v>721020</v>
          </cell>
          <cell r="C5028" t="str">
            <v>OPChangeValAllowsPYBadDebt</v>
          </cell>
          <cell r="D5028" t="str">
            <v>OPChangeVa</v>
          </cell>
          <cell r="E5028">
            <v>367</v>
          </cell>
          <cell r="F5028" t="str">
            <v>A</v>
          </cell>
          <cell r="G5028" t="str">
            <v>E</v>
          </cell>
          <cell r="H5028" t="str">
            <v>N</v>
          </cell>
          <cell r="I5028" t="str">
            <v>NI</v>
          </cell>
          <cell r="J5028">
            <v>0</v>
          </cell>
          <cell r="K5028">
            <v>0</v>
          </cell>
          <cell r="L5028" t="str">
            <v xml:space="preserve"> </v>
          </cell>
          <cell r="M5028" t="str">
            <v xml:space="preserve"> </v>
          </cell>
          <cell r="N5028">
            <v>0</v>
          </cell>
          <cell r="O5028" t="str">
            <v xml:space="preserve"> </v>
          </cell>
          <cell r="P5028">
            <v>0</v>
          </cell>
          <cell r="Q5028">
            <v>0</v>
          </cell>
          <cell r="R5028" t="str">
            <v xml:space="preserve"> </v>
          </cell>
          <cell r="S5028" t="str">
            <v xml:space="preserve"> </v>
          </cell>
        </row>
        <row r="5029">
          <cell r="B5029">
            <v>721025</v>
          </cell>
          <cell r="C5029" t="str">
            <v>ChangeValAllowsPY BadDebt</v>
          </cell>
          <cell r="D5029" t="str">
            <v>ChangeValA</v>
          </cell>
          <cell r="E5029">
            <v>367</v>
          </cell>
          <cell r="F5029" t="str">
            <v>A</v>
          </cell>
          <cell r="G5029" t="str">
            <v>E</v>
          </cell>
          <cell r="H5029" t="str">
            <v>N</v>
          </cell>
          <cell r="I5029" t="str">
            <v>NI</v>
          </cell>
          <cell r="J5029">
            <v>0</v>
          </cell>
          <cell r="K5029">
            <v>0</v>
          </cell>
          <cell r="L5029" t="str">
            <v xml:space="preserve"> </v>
          </cell>
          <cell r="M5029" t="str">
            <v xml:space="preserve"> </v>
          </cell>
          <cell r="N5029">
            <v>0</v>
          </cell>
          <cell r="O5029" t="str">
            <v xml:space="preserve"> </v>
          </cell>
          <cell r="P5029">
            <v>0</v>
          </cell>
          <cell r="Q5029">
            <v>0</v>
          </cell>
          <cell r="R5029" t="str">
            <v xml:space="preserve"> </v>
          </cell>
          <cell r="S5029" t="str">
            <v xml:space="preserve"> </v>
          </cell>
        </row>
        <row r="5030">
          <cell r="B5030">
            <v>724000</v>
          </cell>
          <cell r="C5030" t="str">
            <v>Bad Debt NonPatient</v>
          </cell>
          <cell r="D5030" t="str">
            <v>Bad Debt N</v>
          </cell>
          <cell r="E5030">
            <v>367</v>
          </cell>
          <cell r="F5030" t="str">
            <v>A</v>
          </cell>
          <cell r="G5030" t="str">
            <v>E</v>
          </cell>
          <cell r="H5030" t="str">
            <v>N</v>
          </cell>
          <cell r="I5030" t="str">
            <v>NI</v>
          </cell>
          <cell r="J5030">
            <v>0</v>
          </cell>
          <cell r="K5030">
            <v>0</v>
          </cell>
          <cell r="L5030" t="str">
            <v xml:space="preserve"> </v>
          </cell>
          <cell r="M5030" t="str">
            <v xml:space="preserve"> </v>
          </cell>
          <cell r="N5030">
            <v>0</v>
          </cell>
          <cell r="O5030" t="str">
            <v xml:space="preserve"> </v>
          </cell>
          <cell r="P5030">
            <v>0</v>
          </cell>
          <cell r="Q5030">
            <v>0</v>
          </cell>
          <cell r="R5030" t="str">
            <v xml:space="preserve"> </v>
          </cell>
          <cell r="S5030" t="str">
            <v xml:space="preserve"> </v>
          </cell>
        </row>
        <row r="5031">
          <cell r="B5031">
            <v>725000</v>
          </cell>
          <cell r="C5031" t="str">
            <v>Patient Collection Agency Fees</v>
          </cell>
          <cell r="D5031" t="str">
            <v>PatColAgcy</v>
          </cell>
          <cell r="E5031">
            <v>41117</v>
          </cell>
          <cell r="F5031" t="str">
            <v>A</v>
          </cell>
          <cell r="G5031" t="str">
            <v>E</v>
          </cell>
          <cell r="H5031" t="str">
            <v>N</v>
          </cell>
          <cell r="I5031" t="str">
            <v>NI</v>
          </cell>
          <cell r="J5031">
            <v>0</v>
          </cell>
          <cell r="K5031">
            <v>0</v>
          </cell>
          <cell r="L5031" t="str">
            <v xml:space="preserve"> </v>
          </cell>
          <cell r="M5031" t="str">
            <v xml:space="preserve"> </v>
          </cell>
          <cell r="N5031">
            <v>0</v>
          </cell>
          <cell r="O5031" t="str">
            <v xml:space="preserve"> </v>
          </cell>
          <cell r="P5031">
            <v>0</v>
          </cell>
          <cell r="Q5031">
            <v>0</v>
          </cell>
          <cell r="R5031" t="str">
            <v xml:space="preserve"> </v>
          </cell>
          <cell r="S5031" t="str">
            <v xml:space="preserve"> </v>
          </cell>
        </row>
        <row r="5032">
          <cell r="B5032">
            <v>725000</v>
          </cell>
          <cell r="C5032" t="str">
            <v>Collection Agency Fees</v>
          </cell>
          <cell r="D5032" t="str">
            <v>Collection</v>
          </cell>
          <cell r="E5032">
            <v>367</v>
          </cell>
          <cell r="F5032" t="str">
            <v>A</v>
          </cell>
          <cell r="G5032" t="str">
            <v>E</v>
          </cell>
          <cell r="H5032" t="str">
            <v>N</v>
          </cell>
          <cell r="I5032" t="str">
            <v>NI</v>
          </cell>
          <cell r="J5032">
            <v>0</v>
          </cell>
          <cell r="K5032">
            <v>0</v>
          </cell>
          <cell r="L5032" t="str">
            <v xml:space="preserve"> </v>
          </cell>
          <cell r="M5032" t="str">
            <v xml:space="preserve"> </v>
          </cell>
          <cell r="N5032">
            <v>0</v>
          </cell>
          <cell r="O5032" t="str">
            <v xml:space="preserve"> </v>
          </cell>
          <cell r="P5032">
            <v>0</v>
          </cell>
          <cell r="Q5032">
            <v>0</v>
          </cell>
          <cell r="R5032" t="str">
            <v xml:space="preserve"> </v>
          </cell>
          <cell r="S5032" t="str">
            <v xml:space="preserve"> </v>
          </cell>
        </row>
        <row r="5033">
          <cell r="B5033">
            <v>725100</v>
          </cell>
          <cell r="C5033" t="str">
            <v>NonPatientCollectionAgencyFee</v>
          </cell>
          <cell r="D5033" t="str">
            <v>NPColAgncy</v>
          </cell>
          <cell r="E5033">
            <v>367</v>
          </cell>
          <cell r="F5033" t="str">
            <v>A</v>
          </cell>
          <cell r="G5033" t="str">
            <v>E</v>
          </cell>
          <cell r="H5033" t="str">
            <v>N</v>
          </cell>
          <cell r="I5033" t="str">
            <v>NI</v>
          </cell>
          <cell r="J5033">
            <v>0</v>
          </cell>
          <cell r="K5033">
            <v>0</v>
          </cell>
          <cell r="L5033" t="str">
            <v xml:space="preserve"> </v>
          </cell>
          <cell r="M5033" t="str">
            <v xml:space="preserve"> </v>
          </cell>
          <cell r="N5033">
            <v>0</v>
          </cell>
          <cell r="O5033" t="str">
            <v xml:space="preserve"> </v>
          </cell>
          <cell r="P5033">
            <v>0</v>
          </cell>
          <cell r="Q5033">
            <v>0</v>
          </cell>
          <cell r="R5033" t="str">
            <v xml:space="preserve"> </v>
          </cell>
          <cell r="S5033" t="str">
            <v xml:space="preserve"> </v>
          </cell>
        </row>
        <row r="5034">
          <cell r="B5034">
            <v>727000</v>
          </cell>
          <cell r="C5034" t="str">
            <v>Auto Insurance</v>
          </cell>
          <cell r="D5034" t="str">
            <v>Auto Insur</v>
          </cell>
          <cell r="E5034">
            <v>367</v>
          </cell>
          <cell r="F5034" t="str">
            <v>A</v>
          </cell>
          <cell r="G5034" t="str">
            <v>E</v>
          </cell>
          <cell r="H5034" t="str">
            <v>N</v>
          </cell>
          <cell r="I5034" t="str">
            <v>NI</v>
          </cell>
          <cell r="J5034">
            <v>0</v>
          </cell>
          <cell r="K5034">
            <v>0</v>
          </cell>
          <cell r="L5034" t="str">
            <v xml:space="preserve"> </v>
          </cell>
          <cell r="M5034" t="str">
            <v xml:space="preserve"> </v>
          </cell>
          <cell r="N5034">
            <v>0</v>
          </cell>
          <cell r="O5034" t="str">
            <v xml:space="preserve"> </v>
          </cell>
          <cell r="P5034">
            <v>0</v>
          </cell>
          <cell r="Q5034">
            <v>0</v>
          </cell>
          <cell r="R5034" t="str">
            <v xml:space="preserve"> </v>
          </cell>
          <cell r="S5034" t="str">
            <v xml:space="preserve"> </v>
          </cell>
        </row>
        <row r="5035">
          <cell r="B5035">
            <v>727005</v>
          </cell>
          <cell r="C5035" t="str">
            <v>Directors and Officers</v>
          </cell>
          <cell r="D5035" t="str">
            <v>Directors</v>
          </cell>
          <cell r="E5035">
            <v>367</v>
          </cell>
          <cell r="F5035" t="str">
            <v>A</v>
          </cell>
          <cell r="G5035" t="str">
            <v>E</v>
          </cell>
          <cell r="H5035" t="str">
            <v>N</v>
          </cell>
          <cell r="I5035" t="str">
            <v>NI</v>
          </cell>
          <cell r="J5035">
            <v>0</v>
          </cell>
          <cell r="K5035">
            <v>0</v>
          </cell>
          <cell r="L5035" t="str">
            <v xml:space="preserve"> </v>
          </cell>
          <cell r="M5035" t="str">
            <v xml:space="preserve"> </v>
          </cell>
          <cell r="N5035">
            <v>0</v>
          </cell>
          <cell r="O5035" t="str">
            <v xml:space="preserve"> </v>
          </cell>
          <cell r="P5035">
            <v>0</v>
          </cell>
          <cell r="Q5035">
            <v>0</v>
          </cell>
          <cell r="R5035" t="str">
            <v xml:space="preserve"> </v>
          </cell>
          <cell r="S5035" t="str">
            <v xml:space="preserve"> </v>
          </cell>
        </row>
        <row r="5036">
          <cell r="B5036">
            <v>727010</v>
          </cell>
          <cell r="C5036" t="str">
            <v>HeliportAir Ambulance</v>
          </cell>
          <cell r="D5036" t="str">
            <v>HeliportAi</v>
          </cell>
          <cell r="E5036">
            <v>367</v>
          </cell>
          <cell r="F5036" t="str">
            <v>A</v>
          </cell>
          <cell r="G5036" t="str">
            <v>E</v>
          </cell>
          <cell r="H5036" t="str">
            <v>N</v>
          </cell>
          <cell r="I5036" t="str">
            <v>NI</v>
          </cell>
          <cell r="J5036">
            <v>0</v>
          </cell>
          <cell r="K5036">
            <v>0</v>
          </cell>
          <cell r="L5036" t="str">
            <v xml:space="preserve"> </v>
          </cell>
          <cell r="M5036" t="str">
            <v xml:space="preserve"> </v>
          </cell>
          <cell r="N5036">
            <v>0</v>
          </cell>
          <cell r="O5036" t="str">
            <v xml:space="preserve"> </v>
          </cell>
          <cell r="P5036">
            <v>0</v>
          </cell>
          <cell r="Q5036">
            <v>0</v>
          </cell>
          <cell r="R5036" t="str">
            <v xml:space="preserve"> </v>
          </cell>
          <cell r="S5036" t="str">
            <v xml:space="preserve"> </v>
          </cell>
        </row>
        <row r="5037">
          <cell r="B5037">
            <v>727015</v>
          </cell>
          <cell r="C5037" t="str">
            <v>Other Insurance</v>
          </cell>
          <cell r="D5037" t="str">
            <v>Other Insu</v>
          </cell>
          <cell r="E5037">
            <v>367</v>
          </cell>
          <cell r="F5037" t="str">
            <v>A</v>
          </cell>
          <cell r="G5037" t="str">
            <v>E</v>
          </cell>
          <cell r="H5037" t="str">
            <v>N</v>
          </cell>
          <cell r="I5037" t="str">
            <v>NI</v>
          </cell>
          <cell r="J5037">
            <v>0</v>
          </cell>
          <cell r="K5037">
            <v>0</v>
          </cell>
          <cell r="L5037" t="str">
            <v xml:space="preserve"> </v>
          </cell>
          <cell r="M5037" t="str">
            <v xml:space="preserve"> </v>
          </cell>
          <cell r="N5037">
            <v>0</v>
          </cell>
          <cell r="O5037" t="str">
            <v xml:space="preserve"> </v>
          </cell>
          <cell r="P5037">
            <v>0</v>
          </cell>
          <cell r="Q5037">
            <v>0</v>
          </cell>
          <cell r="R5037" t="str">
            <v xml:space="preserve"> </v>
          </cell>
          <cell r="S5037" t="str">
            <v xml:space="preserve"> </v>
          </cell>
        </row>
        <row r="5038">
          <cell r="B5038">
            <v>727017</v>
          </cell>
          <cell r="C5038" t="str">
            <v>Insurance Transfer In Out</v>
          </cell>
          <cell r="D5038" t="str">
            <v>Insurance</v>
          </cell>
          <cell r="E5038">
            <v>367</v>
          </cell>
          <cell r="F5038" t="str">
            <v>A</v>
          </cell>
          <cell r="G5038" t="str">
            <v>E</v>
          </cell>
          <cell r="H5038" t="str">
            <v>N</v>
          </cell>
          <cell r="I5038" t="str">
            <v>NI</v>
          </cell>
          <cell r="J5038">
            <v>0</v>
          </cell>
          <cell r="K5038">
            <v>0</v>
          </cell>
          <cell r="L5038" t="str">
            <v xml:space="preserve"> </v>
          </cell>
          <cell r="M5038" t="str">
            <v xml:space="preserve"> </v>
          </cell>
          <cell r="N5038">
            <v>0</v>
          </cell>
          <cell r="O5038" t="str">
            <v xml:space="preserve"> </v>
          </cell>
          <cell r="P5038">
            <v>0</v>
          </cell>
          <cell r="Q5038">
            <v>0</v>
          </cell>
          <cell r="R5038" t="str">
            <v xml:space="preserve"> </v>
          </cell>
          <cell r="S5038" t="str">
            <v xml:space="preserve"> </v>
          </cell>
        </row>
        <row r="5039">
          <cell r="B5039">
            <v>727020</v>
          </cell>
          <cell r="C5039" t="str">
            <v>Property Insurance</v>
          </cell>
          <cell r="D5039" t="str">
            <v>Property I</v>
          </cell>
          <cell r="E5039">
            <v>367</v>
          </cell>
          <cell r="F5039" t="str">
            <v>A</v>
          </cell>
          <cell r="G5039" t="str">
            <v>E</v>
          </cell>
          <cell r="H5039" t="str">
            <v>N</v>
          </cell>
          <cell r="I5039" t="str">
            <v>NI</v>
          </cell>
          <cell r="J5039">
            <v>0</v>
          </cell>
          <cell r="K5039">
            <v>0</v>
          </cell>
          <cell r="L5039" t="str">
            <v xml:space="preserve"> </v>
          </cell>
          <cell r="M5039" t="str">
            <v xml:space="preserve"> </v>
          </cell>
          <cell r="N5039">
            <v>0</v>
          </cell>
          <cell r="O5039" t="str">
            <v xml:space="preserve"> </v>
          </cell>
          <cell r="P5039">
            <v>0</v>
          </cell>
          <cell r="Q5039">
            <v>0</v>
          </cell>
          <cell r="R5039" t="str">
            <v xml:space="preserve"> </v>
          </cell>
          <cell r="S5039" t="str">
            <v xml:space="preserve"> </v>
          </cell>
        </row>
        <row r="5040">
          <cell r="B5040">
            <v>727025</v>
          </cell>
          <cell r="C5040" t="str">
            <v>Insurance IC Co</v>
          </cell>
          <cell r="D5040" t="str">
            <v>InsurICCo</v>
          </cell>
          <cell r="E5040">
            <v>367</v>
          </cell>
          <cell r="F5040" t="str">
            <v>A</v>
          </cell>
          <cell r="G5040" t="str">
            <v>E</v>
          </cell>
          <cell r="H5040" t="str">
            <v>N</v>
          </cell>
          <cell r="I5040" t="str">
            <v>NI</v>
          </cell>
          <cell r="J5040">
            <v>0</v>
          </cell>
          <cell r="K5040">
            <v>0</v>
          </cell>
          <cell r="L5040">
            <v>0</v>
          </cell>
          <cell r="M5040">
            <v>0</v>
          </cell>
          <cell r="N5040">
            <v>0</v>
          </cell>
          <cell r="O5040">
            <v>0</v>
          </cell>
          <cell r="P5040">
            <v>0</v>
          </cell>
          <cell r="Q5040">
            <v>0</v>
          </cell>
          <cell r="R5040">
            <v>0</v>
          </cell>
          <cell r="S5040">
            <v>0</v>
          </cell>
        </row>
        <row r="5041">
          <cell r="B5041">
            <v>728000</v>
          </cell>
          <cell r="C5041" t="str">
            <v>PGLPremiumsNotAdmisteredbyAH</v>
          </cell>
          <cell r="D5041" t="str">
            <v>PGLPremium</v>
          </cell>
          <cell r="E5041">
            <v>367</v>
          </cell>
          <cell r="F5041" t="str">
            <v>A</v>
          </cell>
          <cell r="G5041" t="str">
            <v>E</v>
          </cell>
          <cell r="H5041" t="str">
            <v>N</v>
          </cell>
          <cell r="I5041" t="str">
            <v>NI</v>
          </cell>
          <cell r="J5041">
            <v>0</v>
          </cell>
          <cell r="K5041">
            <v>0</v>
          </cell>
          <cell r="L5041" t="str">
            <v xml:space="preserve"> </v>
          </cell>
          <cell r="M5041" t="str">
            <v xml:space="preserve"> </v>
          </cell>
          <cell r="N5041">
            <v>0</v>
          </cell>
          <cell r="O5041" t="str">
            <v xml:space="preserve"> </v>
          </cell>
          <cell r="P5041">
            <v>0</v>
          </cell>
          <cell r="Q5041">
            <v>0</v>
          </cell>
          <cell r="R5041" t="str">
            <v xml:space="preserve"> </v>
          </cell>
          <cell r="S5041" t="str">
            <v xml:space="preserve"> </v>
          </cell>
        </row>
        <row r="5042">
          <cell r="B5042">
            <v>728005</v>
          </cell>
          <cell r="C5042" t="str">
            <v>PGLDeductiblesNotAdmibyAH</v>
          </cell>
          <cell r="D5042" t="str">
            <v>PGLDeducti</v>
          </cell>
          <cell r="E5042">
            <v>367</v>
          </cell>
          <cell r="F5042" t="str">
            <v>A</v>
          </cell>
          <cell r="G5042" t="str">
            <v>E</v>
          </cell>
          <cell r="H5042" t="str">
            <v>N</v>
          </cell>
          <cell r="I5042" t="str">
            <v>NI</v>
          </cell>
          <cell r="J5042">
            <v>0</v>
          </cell>
          <cell r="K5042">
            <v>0</v>
          </cell>
          <cell r="L5042" t="str">
            <v xml:space="preserve"> </v>
          </cell>
          <cell r="M5042" t="str">
            <v xml:space="preserve"> </v>
          </cell>
          <cell r="N5042">
            <v>0</v>
          </cell>
          <cell r="O5042" t="str">
            <v xml:space="preserve"> </v>
          </cell>
          <cell r="P5042">
            <v>0</v>
          </cell>
          <cell r="Q5042">
            <v>0</v>
          </cell>
          <cell r="R5042" t="str">
            <v xml:space="preserve"> </v>
          </cell>
          <cell r="S5042" t="str">
            <v xml:space="preserve"> </v>
          </cell>
        </row>
        <row r="5043">
          <cell r="B5043">
            <v>728010</v>
          </cell>
          <cell r="C5043" t="str">
            <v>PGL Tail Not Admistered by AH</v>
          </cell>
          <cell r="D5043" t="str">
            <v>PGL Tail N</v>
          </cell>
          <cell r="E5043">
            <v>367</v>
          </cell>
          <cell r="F5043" t="str">
            <v>A</v>
          </cell>
          <cell r="G5043" t="str">
            <v>E</v>
          </cell>
          <cell r="H5043" t="str">
            <v>N</v>
          </cell>
          <cell r="I5043" t="str">
            <v>NI</v>
          </cell>
          <cell r="J5043">
            <v>0</v>
          </cell>
          <cell r="K5043">
            <v>0</v>
          </cell>
          <cell r="L5043" t="str">
            <v xml:space="preserve"> </v>
          </cell>
          <cell r="M5043" t="str">
            <v xml:space="preserve"> </v>
          </cell>
          <cell r="N5043">
            <v>0</v>
          </cell>
          <cell r="O5043" t="str">
            <v xml:space="preserve"> </v>
          </cell>
          <cell r="P5043">
            <v>0</v>
          </cell>
          <cell r="Q5043">
            <v>0</v>
          </cell>
          <cell r="R5043" t="str">
            <v xml:space="preserve"> </v>
          </cell>
          <cell r="S5043" t="str">
            <v xml:space="preserve"> </v>
          </cell>
        </row>
        <row r="5044">
          <cell r="B5044">
            <v>730000</v>
          </cell>
          <cell r="C5044" t="str">
            <v>PGL Premiums Admistered by AH</v>
          </cell>
          <cell r="D5044" t="str">
            <v>PGL Premiu</v>
          </cell>
          <cell r="E5044">
            <v>367</v>
          </cell>
          <cell r="F5044" t="str">
            <v>A</v>
          </cell>
          <cell r="G5044" t="str">
            <v>E</v>
          </cell>
          <cell r="H5044" t="str">
            <v>N</v>
          </cell>
          <cell r="I5044" t="str">
            <v>NI</v>
          </cell>
          <cell r="J5044">
            <v>0</v>
          </cell>
          <cell r="K5044">
            <v>0</v>
          </cell>
          <cell r="L5044" t="str">
            <v xml:space="preserve"> </v>
          </cell>
          <cell r="M5044" t="str">
            <v xml:space="preserve"> </v>
          </cell>
          <cell r="N5044">
            <v>0</v>
          </cell>
          <cell r="O5044" t="str">
            <v xml:space="preserve"> </v>
          </cell>
          <cell r="P5044">
            <v>0</v>
          </cell>
          <cell r="Q5044">
            <v>0</v>
          </cell>
          <cell r="R5044" t="str">
            <v xml:space="preserve"> </v>
          </cell>
          <cell r="S5044" t="str">
            <v xml:space="preserve"> </v>
          </cell>
        </row>
        <row r="5045">
          <cell r="B5045">
            <v>730005</v>
          </cell>
          <cell r="C5045" t="str">
            <v>PGLDeductiblesAdmisteredbyAH</v>
          </cell>
          <cell r="D5045" t="str">
            <v>PGLDeducti</v>
          </cell>
          <cell r="E5045">
            <v>367</v>
          </cell>
          <cell r="F5045" t="str">
            <v>A</v>
          </cell>
          <cell r="G5045" t="str">
            <v>E</v>
          </cell>
          <cell r="H5045" t="str">
            <v>N</v>
          </cell>
          <cell r="I5045" t="str">
            <v>NI</v>
          </cell>
          <cell r="J5045">
            <v>0</v>
          </cell>
          <cell r="K5045" t="str">
            <v>Trust</v>
          </cell>
          <cell r="L5045" t="str">
            <v xml:space="preserve"> </v>
          </cell>
          <cell r="M5045" t="str">
            <v xml:space="preserve"> </v>
          </cell>
          <cell r="N5045">
            <v>0</v>
          </cell>
          <cell r="O5045" t="str">
            <v xml:space="preserve"> </v>
          </cell>
          <cell r="P5045">
            <v>0</v>
          </cell>
          <cell r="Q5045">
            <v>0</v>
          </cell>
          <cell r="R5045" t="str">
            <v xml:space="preserve"> </v>
          </cell>
          <cell r="S5045" t="str">
            <v xml:space="preserve"> </v>
          </cell>
        </row>
        <row r="5046">
          <cell r="B5046">
            <v>730010</v>
          </cell>
          <cell r="C5046" t="str">
            <v>PGL Tail Administered by AH</v>
          </cell>
          <cell r="D5046" t="str">
            <v>PGL Tail A</v>
          </cell>
          <cell r="E5046">
            <v>367</v>
          </cell>
          <cell r="F5046" t="str">
            <v>A</v>
          </cell>
          <cell r="G5046" t="str">
            <v>E</v>
          </cell>
          <cell r="H5046" t="str">
            <v>N</v>
          </cell>
          <cell r="I5046" t="str">
            <v>NI</v>
          </cell>
          <cell r="J5046">
            <v>0</v>
          </cell>
          <cell r="K5046" t="str">
            <v>Trust</v>
          </cell>
          <cell r="L5046" t="str">
            <v xml:space="preserve"> </v>
          </cell>
          <cell r="M5046" t="str">
            <v xml:space="preserve"> </v>
          </cell>
          <cell r="N5046">
            <v>0</v>
          </cell>
          <cell r="O5046" t="str">
            <v xml:space="preserve"> </v>
          </cell>
          <cell r="P5046">
            <v>0</v>
          </cell>
          <cell r="Q5046">
            <v>0</v>
          </cell>
          <cell r="R5046" t="str">
            <v xml:space="preserve"> </v>
          </cell>
          <cell r="S5046" t="str">
            <v xml:space="preserve"> </v>
          </cell>
        </row>
        <row r="5047">
          <cell r="B5047">
            <v>730015</v>
          </cell>
          <cell r="C5047" t="str">
            <v>PGL Patient Comp Fund IN</v>
          </cell>
          <cell r="D5047" t="str">
            <v>PGL Patien</v>
          </cell>
          <cell r="E5047">
            <v>367</v>
          </cell>
          <cell r="F5047" t="str">
            <v>A</v>
          </cell>
          <cell r="G5047" t="str">
            <v>E</v>
          </cell>
          <cell r="H5047" t="str">
            <v>N</v>
          </cell>
          <cell r="I5047" t="str">
            <v>NI</v>
          </cell>
          <cell r="J5047">
            <v>0</v>
          </cell>
          <cell r="K5047" t="str">
            <v>Trust</v>
          </cell>
          <cell r="L5047" t="str">
            <v xml:space="preserve"> </v>
          </cell>
          <cell r="M5047" t="str">
            <v xml:space="preserve"> </v>
          </cell>
          <cell r="N5047">
            <v>0</v>
          </cell>
          <cell r="O5047" t="str">
            <v xml:space="preserve"> </v>
          </cell>
          <cell r="P5047">
            <v>0</v>
          </cell>
          <cell r="Q5047">
            <v>0</v>
          </cell>
          <cell r="R5047" t="str">
            <v xml:space="preserve"> </v>
          </cell>
          <cell r="S5047" t="str">
            <v xml:space="preserve"> </v>
          </cell>
        </row>
        <row r="5048">
          <cell r="B5048">
            <v>730020</v>
          </cell>
          <cell r="C5048" t="str">
            <v>PGL Patient Comp Fund PA</v>
          </cell>
          <cell r="D5048" t="str">
            <v>PGL Patien</v>
          </cell>
          <cell r="E5048">
            <v>367</v>
          </cell>
          <cell r="F5048" t="str">
            <v>A</v>
          </cell>
          <cell r="G5048" t="str">
            <v>E</v>
          </cell>
          <cell r="H5048" t="str">
            <v>N</v>
          </cell>
          <cell r="I5048" t="str">
            <v>NI</v>
          </cell>
          <cell r="J5048">
            <v>0</v>
          </cell>
          <cell r="K5048" t="str">
            <v>Trust</v>
          </cell>
          <cell r="L5048" t="str">
            <v xml:space="preserve"> </v>
          </cell>
          <cell r="M5048" t="str">
            <v xml:space="preserve"> </v>
          </cell>
          <cell r="N5048">
            <v>0</v>
          </cell>
          <cell r="O5048" t="str">
            <v xml:space="preserve"> </v>
          </cell>
          <cell r="P5048">
            <v>0</v>
          </cell>
          <cell r="Q5048">
            <v>0</v>
          </cell>
          <cell r="R5048" t="str">
            <v xml:space="preserve"> </v>
          </cell>
          <cell r="S5048" t="str">
            <v xml:space="preserve"> </v>
          </cell>
        </row>
        <row r="5049">
          <cell r="B5049">
            <v>730025</v>
          </cell>
          <cell r="C5049" t="str">
            <v>PGL Patient Comp Fund WI</v>
          </cell>
          <cell r="D5049" t="str">
            <v>PGL Patien</v>
          </cell>
          <cell r="E5049">
            <v>367</v>
          </cell>
          <cell r="F5049" t="str">
            <v>A</v>
          </cell>
          <cell r="G5049" t="str">
            <v>E</v>
          </cell>
          <cell r="H5049" t="str">
            <v>N</v>
          </cell>
          <cell r="I5049" t="str">
            <v>NI</v>
          </cell>
          <cell r="J5049">
            <v>0</v>
          </cell>
          <cell r="K5049" t="str">
            <v>Trust</v>
          </cell>
          <cell r="L5049" t="str">
            <v xml:space="preserve"> </v>
          </cell>
          <cell r="M5049" t="str">
            <v xml:space="preserve"> </v>
          </cell>
          <cell r="N5049">
            <v>0</v>
          </cell>
          <cell r="O5049" t="str">
            <v xml:space="preserve"> </v>
          </cell>
          <cell r="P5049">
            <v>0</v>
          </cell>
          <cell r="Q5049">
            <v>0</v>
          </cell>
          <cell r="R5049" t="str">
            <v xml:space="preserve"> </v>
          </cell>
          <cell r="S5049" t="str">
            <v xml:space="preserve"> </v>
          </cell>
        </row>
        <row r="5050">
          <cell r="B5050">
            <v>731000</v>
          </cell>
          <cell r="C5050" t="str">
            <v>BCBS Dental Claims</v>
          </cell>
          <cell r="D5050" t="str">
            <v>BCBS Denta</v>
          </cell>
          <cell r="E5050">
            <v>367</v>
          </cell>
          <cell r="F5050" t="str">
            <v>A</v>
          </cell>
          <cell r="G5050" t="str">
            <v>E</v>
          </cell>
          <cell r="H5050" t="str">
            <v>N</v>
          </cell>
          <cell r="I5050" t="str">
            <v>NI</v>
          </cell>
          <cell r="J5050">
            <v>0</v>
          </cell>
          <cell r="K5050" t="str">
            <v>Trust</v>
          </cell>
          <cell r="L5050" t="str">
            <v xml:space="preserve"> </v>
          </cell>
          <cell r="M5050" t="str">
            <v xml:space="preserve"> </v>
          </cell>
          <cell r="N5050">
            <v>0</v>
          </cell>
          <cell r="O5050" t="str">
            <v xml:space="preserve"> </v>
          </cell>
          <cell r="P5050">
            <v>0</v>
          </cell>
          <cell r="Q5050">
            <v>0</v>
          </cell>
          <cell r="R5050" t="str">
            <v xml:space="preserve"> </v>
          </cell>
          <cell r="S5050" t="str">
            <v xml:space="preserve"> </v>
          </cell>
        </row>
        <row r="5051">
          <cell r="B5051">
            <v>731005</v>
          </cell>
          <cell r="C5051" t="str">
            <v>Benefit PaymentsClaims</v>
          </cell>
          <cell r="D5051" t="str">
            <v>Benefit Pa</v>
          </cell>
          <cell r="E5051">
            <v>367</v>
          </cell>
          <cell r="F5051" t="str">
            <v>A</v>
          </cell>
          <cell r="G5051" t="str">
            <v>E</v>
          </cell>
          <cell r="H5051" t="str">
            <v>N</v>
          </cell>
          <cell r="I5051" t="str">
            <v>NI</v>
          </cell>
          <cell r="J5051">
            <v>0</v>
          </cell>
          <cell r="K5051" t="str">
            <v>Trust</v>
          </cell>
          <cell r="L5051" t="str">
            <v xml:space="preserve"> </v>
          </cell>
          <cell r="M5051" t="str">
            <v xml:space="preserve"> </v>
          </cell>
          <cell r="N5051">
            <v>0</v>
          </cell>
          <cell r="O5051" t="str">
            <v xml:space="preserve"> </v>
          </cell>
          <cell r="P5051">
            <v>0</v>
          </cell>
          <cell r="Q5051">
            <v>0</v>
          </cell>
          <cell r="R5051" t="str">
            <v xml:space="preserve"> </v>
          </cell>
          <cell r="S5051" t="str">
            <v xml:space="preserve"> </v>
          </cell>
        </row>
        <row r="5052">
          <cell r="B5052">
            <v>731010</v>
          </cell>
          <cell r="C5052" t="str">
            <v>Benefit Pmts CIGNA</v>
          </cell>
          <cell r="D5052" t="str">
            <v>Benefit Pm</v>
          </cell>
          <cell r="E5052">
            <v>367</v>
          </cell>
          <cell r="F5052" t="str">
            <v>A</v>
          </cell>
          <cell r="G5052" t="str">
            <v>E</v>
          </cell>
          <cell r="H5052" t="str">
            <v>N</v>
          </cell>
          <cell r="I5052" t="str">
            <v>NI</v>
          </cell>
          <cell r="J5052">
            <v>0</v>
          </cell>
          <cell r="K5052" t="str">
            <v>Trust</v>
          </cell>
          <cell r="L5052" t="str">
            <v xml:space="preserve"> </v>
          </cell>
          <cell r="M5052" t="str">
            <v xml:space="preserve"> </v>
          </cell>
          <cell r="N5052">
            <v>0</v>
          </cell>
          <cell r="O5052" t="str">
            <v xml:space="preserve"> </v>
          </cell>
          <cell r="P5052">
            <v>0</v>
          </cell>
          <cell r="Q5052">
            <v>0</v>
          </cell>
          <cell r="R5052" t="str">
            <v xml:space="preserve"> </v>
          </cell>
          <cell r="S5052" t="str">
            <v xml:space="preserve"> </v>
          </cell>
        </row>
        <row r="5053">
          <cell r="B5053">
            <v>731015</v>
          </cell>
          <cell r="C5053" t="str">
            <v>Benefit Pmts SSB</v>
          </cell>
          <cell r="D5053" t="str">
            <v>Benefit Pm</v>
          </cell>
          <cell r="E5053">
            <v>367</v>
          </cell>
          <cell r="F5053" t="str">
            <v>A</v>
          </cell>
          <cell r="G5053" t="str">
            <v>E</v>
          </cell>
          <cell r="H5053" t="str">
            <v>N</v>
          </cell>
          <cell r="I5053" t="str">
            <v>NI</v>
          </cell>
          <cell r="J5053">
            <v>0</v>
          </cell>
          <cell r="K5053" t="str">
            <v>Trust</v>
          </cell>
          <cell r="L5053" t="str">
            <v xml:space="preserve"> </v>
          </cell>
          <cell r="M5053" t="str">
            <v xml:space="preserve"> </v>
          </cell>
          <cell r="N5053">
            <v>0</v>
          </cell>
          <cell r="O5053" t="str">
            <v xml:space="preserve"> </v>
          </cell>
          <cell r="P5053">
            <v>0</v>
          </cell>
          <cell r="Q5053">
            <v>0</v>
          </cell>
          <cell r="R5053" t="str">
            <v xml:space="preserve"> </v>
          </cell>
          <cell r="S5053" t="str">
            <v xml:space="preserve"> </v>
          </cell>
        </row>
        <row r="5054">
          <cell r="B5054">
            <v>731020</v>
          </cell>
          <cell r="C5054" t="str">
            <v>CIGNA Dental Claims</v>
          </cell>
          <cell r="D5054" t="str">
            <v>CIGNA Dent</v>
          </cell>
          <cell r="E5054">
            <v>367</v>
          </cell>
          <cell r="F5054" t="str">
            <v>A</v>
          </cell>
          <cell r="G5054" t="str">
            <v>E</v>
          </cell>
          <cell r="H5054" t="str">
            <v>N</v>
          </cell>
          <cell r="I5054" t="str">
            <v>NI</v>
          </cell>
          <cell r="J5054">
            <v>0</v>
          </cell>
          <cell r="K5054" t="str">
            <v>Trust</v>
          </cell>
          <cell r="L5054" t="str">
            <v xml:space="preserve"> </v>
          </cell>
          <cell r="M5054" t="str">
            <v xml:space="preserve"> </v>
          </cell>
          <cell r="N5054">
            <v>0</v>
          </cell>
          <cell r="O5054" t="str">
            <v xml:space="preserve"> </v>
          </cell>
          <cell r="P5054">
            <v>0</v>
          </cell>
          <cell r="Q5054">
            <v>0</v>
          </cell>
          <cell r="R5054" t="str">
            <v xml:space="preserve"> </v>
          </cell>
          <cell r="S5054" t="str">
            <v xml:space="preserve"> </v>
          </cell>
        </row>
        <row r="5055">
          <cell r="B5055">
            <v>731025</v>
          </cell>
          <cell r="C5055" t="str">
            <v>Dental Claims</v>
          </cell>
          <cell r="D5055" t="str">
            <v>Dental Cla</v>
          </cell>
          <cell r="E5055">
            <v>367</v>
          </cell>
          <cell r="F5055" t="str">
            <v>A</v>
          </cell>
          <cell r="G5055" t="str">
            <v>E</v>
          </cell>
          <cell r="H5055" t="str">
            <v>N</v>
          </cell>
          <cell r="I5055" t="str">
            <v>NI</v>
          </cell>
          <cell r="J5055">
            <v>0</v>
          </cell>
          <cell r="K5055" t="str">
            <v>Trust</v>
          </cell>
          <cell r="L5055" t="str">
            <v xml:space="preserve"> </v>
          </cell>
          <cell r="M5055" t="str">
            <v xml:space="preserve"> </v>
          </cell>
          <cell r="N5055">
            <v>0</v>
          </cell>
          <cell r="O5055" t="str">
            <v xml:space="preserve"> </v>
          </cell>
          <cell r="P5055">
            <v>0</v>
          </cell>
          <cell r="Q5055">
            <v>0</v>
          </cell>
          <cell r="R5055" t="str">
            <v xml:space="preserve"> </v>
          </cell>
          <cell r="S5055" t="str">
            <v xml:space="preserve"> </v>
          </cell>
        </row>
        <row r="5056">
          <cell r="B5056">
            <v>731030</v>
          </cell>
          <cell r="C5056" t="str">
            <v>Express Scripts Claims</v>
          </cell>
          <cell r="D5056" t="str">
            <v>Express Sc</v>
          </cell>
          <cell r="E5056">
            <v>367</v>
          </cell>
          <cell r="F5056" t="str">
            <v>A</v>
          </cell>
          <cell r="G5056" t="str">
            <v>E</v>
          </cell>
          <cell r="H5056" t="str">
            <v>N</v>
          </cell>
          <cell r="I5056" t="str">
            <v>NI</v>
          </cell>
          <cell r="J5056">
            <v>0</v>
          </cell>
          <cell r="K5056" t="str">
            <v>Trust</v>
          </cell>
          <cell r="L5056" t="str">
            <v xml:space="preserve"> </v>
          </cell>
          <cell r="M5056" t="str">
            <v xml:space="preserve"> </v>
          </cell>
          <cell r="N5056">
            <v>0</v>
          </cell>
          <cell r="O5056" t="str">
            <v xml:space="preserve"> </v>
          </cell>
          <cell r="P5056">
            <v>0</v>
          </cell>
          <cell r="Q5056">
            <v>0</v>
          </cell>
          <cell r="R5056" t="str">
            <v xml:space="preserve"> </v>
          </cell>
          <cell r="S5056" t="str">
            <v xml:space="preserve"> </v>
          </cell>
        </row>
        <row r="5057">
          <cell r="B5057">
            <v>731035</v>
          </cell>
          <cell r="C5057" t="str">
            <v>Group Life Claims</v>
          </cell>
          <cell r="D5057" t="str">
            <v>Group Life</v>
          </cell>
          <cell r="E5057">
            <v>367</v>
          </cell>
          <cell r="F5057" t="str">
            <v>A</v>
          </cell>
          <cell r="G5057" t="str">
            <v>E</v>
          </cell>
          <cell r="H5057" t="str">
            <v>N</v>
          </cell>
          <cell r="I5057" t="str">
            <v>NI</v>
          </cell>
          <cell r="J5057">
            <v>0</v>
          </cell>
          <cell r="K5057" t="str">
            <v>Trust</v>
          </cell>
          <cell r="L5057" t="str">
            <v xml:space="preserve"> </v>
          </cell>
          <cell r="M5057" t="str">
            <v xml:space="preserve"> </v>
          </cell>
          <cell r="N5057">
            <v>0</v>
          </cell>
          <cell r="O5057" t="str">
            <v xml:space="preserve"> </v>
          </cell>
          <cell r="P5057">
            <v>0</v>
          </cell>
          <cell r="Q5057">
            <v>0</v>
          </cell>
          <cell r="R5057" t="str">
            <v xml:space="preserve"> </v>
          </cell>
          <cell r="S5057" t="str">
            <v xml:space="preserve"> </v>
          </cell>
        </row>
        <row r="5058">
          <cell r="B5058">
            <v>731040</v>
          </cell>
          <cell r="C5058" t="str">
            <v>Long Term Disability IBNR</v>
          </cell>
          <cell r="D5058" t="str">
            <v>Long Term</v>
          </cell>
          <cell r="E5058">
            <v>367</v>
          </cell>
          <cell r="F5058" t="str">
            <v>A</v>
          </cell>
          <cell r="G5058" t="str">
            <v>E</v>
          </cell>
          <cell r="H5058" t="str">
            <v>N</v>
          </cell>
          <cell r="I5058" t="str">
            <v>NI</v>
          </cell>
          <cell r="J5058">
            <v>0</v>
          </cell>
          <cell r="K5058" t="str">
            <v>Trust</v>
          </cell>
          <cell r="L5058" t="str">
            <v xml:space="preserve"> </v>
          </cell>
          <cell r="M5058" t="str">
            <v xml:space="preserve"> </v>
          </cell>
          <cell r="N5058">
            <v>0</v>
          </cell>
          <cell r="O5058" t="str">
            <v xml:space="preserve"> </v>
          </cell>
          <cell r="P5058">
            <v>0</v>
          </cell>
          <cell r="Q5058">
            <v>0</v>
          </cell>
          <cell r="R5058" t="str">
            <v xml:space="preserve"> </v>
          </cell>
          <cell r="S5058" t="str">
            <v xml:space="preserve"> </v>
          </cell>
        </row>
        <row r="5059">
          <cell r="B5059">
            <v>731045</v>
          </cell>
          <cell r="C5059" t="str">
            <v>Long Term Disability Claims</v>
          </cell>
          <cell r="D5059" t="str">
            <v>Long Term</v>
          </cell>
          <cell r="E5059">
            <v>367</v>
          </cell>
          <cell r="F5059" t="str">
            <v>A</v>
          </cell>
          <cell r="G5059" t="str">
            <v>E</v>
          </cell>
          <cell r="H5059" t="str">
            <v>N</v>
          </cell>
          <cell r="I5059" t="str">
            <v>NI</v>
          </cell>
          <cell r="J5059">
            <v>0</v>
          </cell>
          <cell r="K5059" t="str">
            <v>Trust</v>
          </cell>
          <cell r="L5059" t="str">
            <v xml:space="preserve"> </v>
          </cell>
          <cell r="M5059" t="str">
            <v xml:space="preserve"> </v>
          </cell>
          <cell r="N5059">
            <v>0</v>
          </cell>
          <cell r="O5059" t="str">
            <v xml:space="preserve"> </v>
          </cell>
          <cell r="P5059">
            <v>0</v>
          </cell>
          <cell r="Q5059">
            <v>0</v>
          </cell>
          <cell r="R5059" t="str">
            <v xml:space="preserve"> </v>
          </cell>
          <cell r="S5059" t="str">
            <v xml:space="preserve"> </v>
          </cell>
        </row>
        <row r="5060">
          <cell r="B5060">
            <v>731050</v>
          </cell>
          <cell r="C5060" t="str">
            <v>Medical Claims BCBS</v>
          </cell>
          <cell r="D5060" t="str">
            <v>Medical Cl</v>
          </cell>
          <cell r="E5060">
            <v>367</v>
          </cell>
          <cell r="F5060" t="str">
            <v>A</v>
          </cell>
          <cell r="G5060" t="str">
            <v>E</v>
          </cell>
          <cell r="H5060" t="str">
            <v>N</v>
          </cell>
          <cell r="I5060" t="str">
            <v>NI</v>
          </cell>
          <cell r="J5060">
            <v>0</v>
          </cell>
          <cell r="K5060" t="str">
            <v>Trust</v>
          </cell>
          <cell r="L5060" t="str">
            <v xml:space="preserve"> </v>
          </cell>
          <cell r="M5060" t="str">
            <v xml:space="preserve"> </v>
          </cell>
          <cell r="N5060">
            <v>0</v>
          </cell>
          <cell r="O5060" t="str">
            <v xml:space="preserve"> </v>
          </cell>
          <cell r="P5060">
            <v>0</v>
          </cell>
          <cell r="Q5060">
            <v>0</v>
          </cell>
          <cell r="R5060" t="str">
            <v xml:space="preserve"> </v>
          </cell>
          <cell r="S5060" t="str">
            <v xml:space="preserve"> </v>
          </cell>
        </row>
        <row r="5061">
          <cell r="B5061">
            <v>731055</v>
          </cell>
          <cell r="C5061" t="str">
            <v>Pharmacy Claims</v>
          </cell>
          <cell r="D5061" t="str">
            <v>Pharmacy C</v>
          </cell>
          <cell r="E5061">
            <v>367</v>
          </cell>
          <cell r="F5061" t="str">
            <v>A</v>
          </cell>
          <cell r="G5061" t="str">
            <v>E</v>
          </cell>
          <cell r="H5061" t="str">
            <v>N</v>
          </cell>
          <cell r="I5061" t="str">
            <v>NI</v>
          </cell>
          <cell r="J5061">
            <v>0</v>
          </cell>
          <cell r="K5061" t="str">
            <v>Trust</v>
          </cell>
          <cell r="L5061" t="str">
            <v xml:space="preserve"> </v>
          </cell>
          <cell r="M5061" t="str">
            <v xml:space="preserve"> </v>
          </cell>
          <cell r="N5061">
            <v>0</v>
          </cell>
          <cell r="O5061" t="str">
            <v xml:space="preserve"> </v>
          </cell>
          <cell r="P5061">
            <v>0</v>
          </cell>
          <cell r="Q5061">
            <v>0</v>
          </cell>
          <cell r="R5061" t="str">
            <v xml:space="preserve"> </v>
          </cell>
          <cell r="S5061" t="str">
            <v xml:space="preserve"> </v>
          </cell>
        </row>
        <row r="5062">
          <cell r="B5062">
            <v>731060</v>
          </cell>
          <cell r="C5062" t="str">
            <v>Short Term Disability IBNR</v>
          </cell>
          <cell r="D5062" t="str">
            <v>Short Term</v>
          </cell>
          <cell r="E5062">
            <v>367</v>
          </cell>
          <cell r="F5062" t="str">
            <v>A</v>
          </cell>
          <cell r="G5062" t="str">
            <v>E</v>
          </cell>
          <cell r="H5062" t="str">
            <v>N</v>
          </cell>
          <cell r="I5062" t="str">
            <v>NI</v>
          </cell>
          <cell r="J5062">
            <v>0</v>
          </cell>
          <cell r="K5062" t="str">
            <v>Trust</v>
          </cell>
          <cell r="L5062" t="str">
            <v xml:space="preserve"> </v>
          </cell>
          <cell r="M5062" t="str">
            <v xml:space="preserve"> </v>
          </cell>
          <cell r="N5062">
            <v>0</v>
          </cell>
          <cell r="O5062" t="str">
            <v xml:space="preserve"> </v>
          </cell>
          <cell r="P5062">
            <v>0</v>
          </cell>
          <cell r="Q5062">
            <v>0</v>
          </cell>
          <cell r="R5062" t="str">
            <v xml:space="preserve"> </v>
          </cell>
          <cell r="S5062" t="str">
            <v xml:space="preserve"> </v>
          </cell>
        </row>
        <row r="5063">
          <cell r="B5063">
            <v>731065</v>
          </cell>
          <cell r="C5063" t="str">
            <v>Short Term Disability Claims</v>
          </cell>
          <cell r="D5063" t="str">
            <v>Short Term</v>
          </cell>
          <cell r="E5063">
            <v>367</v>
          </cell>
          <cell r="F5063" t="str">
            <v>A</v>
          </cell>
          <cell r="G5063" t="str">
            <v>E</v>
          </cell>
          <cell r="H5063" t="str">
            <v>N</v>
          </cell>
          <cell r="I5063" t="str">
            <v>NI</v>
          </cell>
          <cell r="J5063">
            <v>0</v>
          </cell>
          <cell r="K5063" t="str">
            <v>Trust</v>
          </cell>
          <cell r="L5063" t="str">
            <v xml:space="preserve"> </v>
          </cell>
          <cell r="M5063" t="str">
            <v xml:space="preserve"> </v>
          </cell>
          <cell r="N5063">
            <v>0</v>
          </cell>
          <cell r="O5063" t="str">
            <v xml:space="preserve"> </v>
          </cell>
          <cell r="P5063">
            <v>0</v>
          </cell>
          <cell r="Q5063">
            <v>0</v>
          </cell>
          <cell r="R5063" t="str">
            <v xml:space="preserve"> </v>
          </cell>
          <cell r="S5063" t="str">
            <v xml:space="preserve"> </v>
          </cell>
        </row>
        <row r="5064">
          <cell r="B5064">
            <v>731070</v>
          </cell>
          <cell r="C5064" t="str">
            <v>STD Benefit PaymentsClaims</v>
          </cell>
          <cell r="D5064" t="str">
            <v>STD Benefi</v>
          </cell>
          <cell r="E5064">
            <v>367</v>
          </cell>
          <cell r="F5064" t="str">
            <v>A</v>
          </cell>
          <cell r="G5064" t="str">
            <v>E</v>
          </cell>
          <cell r="H5064" t="str">
            <v>N</v>
          </cell>
          <cell r="I5064" t="str">
            <v>NI</v>
          </cell>
          <cell r="J5064">
            <v>0</v>
          </cell>
          <cell r="K5064" t="str">
            <v>Trust</v>
          </cell>
          <cell r="L5064" t="str">
            <v xml:space="preserve"> </v>
          </cell>
          <cell r="M5064" t="str">
            <v xml:space="preserve"> </v>
          </cell>
          <cell r="N5064">
            <v>0</v>
          </cell>
          <cell r="O5064" t="str">
            <v xml:space="preserve"> </v>
          </cell>
          <cell r="P5064">
            <v>0</v>
          </cell>
          <cell r="Q5064">
            <v>0</v>
          </cell>
          <cell r="R5064" t="str">
            <v xml:space="preserve"> </v>
          </cell>
          <cell r="S5064" t="str">
            <v xml:space="preserve"> </v>
          </cell>
        </row>
        <row r="5065">
          <cell r="B5065">
            <v>731075</v>
          </cell>
          <cell r="C5065" t="str">
            <v>STD Insured Claims Expense</v>
          </cell>
          <cell r="D5065" t="str">
            <v>STD Insure</v>
          </cell>
          <cell r="E5065">
            <v>367</v>
          </cell>
          <cell r="F5065" t="str">
            <v>A</v>
          </cell>
          <cell r="G5065" t="str">
            <v>E</v>
          </cell>
          <cell r="H5065" t="str">
            <v>N</v>
          </cell>
          <cell r="I5065" t="str">
            <v>NI</v>
          </cell>
          <cell r="J5065">
            <v>0</v>
          </cell>
          <cell r="K5065" t="str">
            <v>Trust</v>
          </cell>
          <cell r="L5065" t="str">
            <v xml:space="preserve"> </v>
          </cell>
          <cell r="M5065" t="str">
            <v xml:space="preserve"> </v>
          </cell>
          <cell r="N5065">
            <v>0</v>
          </cell>
          <cell r="O5065" t="str">
            <v xml:space="preserve"> </v>
          </cell>
          <cell r="P5065">
            <v>0</v>
          </cell>
          <cell r="Q5065">
            <v>0</v>
          </cell>
          <cell r="R5065" t="str">
            <v xml:space="preserve"> </v>
          </cell>
          <cell r="S5065" t="str">
            <v xml:space="preserve"> </v>
          </cell>
        </row>
        <row r="5066">
          <cell r="B5066">
            <v>731080</v>
          </cell>
          <cell r="C5066" t="str">
            <v>Vision Service Plan Claims</v>
          </cell>
          <cell r="D5066" t="str">
            <v>Vision Ser</v>
          </cell>
          <cell r="E5066">
            <v>367</v>
          </cell>
          <cell r="F5066" t="str">
            <v>A</v>
          </cell>
          <cell r="G5066" t="str">
            <v>E</v>
          </cell>
          <cell r="H5066" t="str">
            <v>N</v>
          </cell>
          <cell r="I5066" t="str">
            <v>NI</v>
          </cell>
          <cell r="J5066">
            <v>0</v>
          </cell>
          <cell r="K5066" t="str">
            <v>Trust</v>
          </cell>
          <cell r="L5066" t="str">
            <v xml:space="preserve"> </v>
          </cell>
          <cell r="M5066" t="str">
            <v xml:space="preserve"> </v>
          </cell>
          <cell r="N5066">
            <v>0</v>
          </cell>
          <cell r="O5066" t="str">
            <v xml:space="preserve"> </v>
          </cell>
          <cell r="P5066">
            <v>0</v>
          </cell>
          <cell r="Q5066">
            <v>0</v>
          </cell>
          <cell r="R5066" t="str">
            <v xml:space="preserve"> </v>
          </cell>
          <cell r="S5066" t="str">
            <v xml:space="preserve"> </v>
          </cell>
        </row>
        <row r="5067">
          <cell r="B5067">
            <v>732000</v>
          </cell>
          <cell r="C5067" t="str">
            <v>Premium Basic LifeADandD</v>
          </cell>
          <cell r="D5067" t="str">
            <v>Premium Ba</v>
          </cell>
          <cell r="E5067">
            <v>367</v>
          </cell>
          <cell r="F5067" t="str">
            <v>A</v>
          </cell>
          <cell r="G5067" t="str">
            <v>E</v>
          </cell>
          <cell r="H5067" t="str">
            <v>N</v>
          </cell>
          <cell r="I5067" t="str">
            <v>NI</v>
          </cell>
          <cell r="J5067">
            <v>0</v>
          </cell>
          <cell r="K5067" t="str">
            <v>Trust</v>
          </cell>
          <cell r="L5067" t="str">
            <v xml:space="preserve"> </v>
          </cell>
          <cell r="M5067" t="str">
            <v xml:space="preserve"> </v>
          </cell>
          <cell r="N5067">
            <v>0</v>
          </cell>
          <cell r="O5067" t="str">
            <v xml:space="preserve"> </v>
          </cell>
          <cell r="P5067">
            <v>0</v>
          </cell>
          <cell r="Q5067">
            <v>0</v>
          </cell>
          <cell r="R5067" t="str">
            <v xml:space="preserve"> </v>
          </cell>
          <cell r="S5067" t="str">
            <v xml:space="preserve"> </v>
          </cell>
        </row>
        <row r="5068">
          <cell r="B5068">
            <v>732005</v>
          </cell>
          <cell r="C5068" t="str">
            <v>Premium Employee Assist Prg</v>
          </cell>
          <cell r="D5068" t="str">
            <v>Premium Em</v>
          </cell>
          <cell r="E5068">
            <v>367</v>
          </cell>
          <cell r="F5068" t="str">
            <v>A</v>
          </cell>
          <cell r="G5068" t="str">
            <v>E</v>
          </cell>
          <cell r="H5068" t="str">
            <v>N</v>
          </cell>
          <cell r="I5068" t="str">
            <v>NI</v>
          </cell>
          <cell r="J5068">
            <v>0</v>
          </cell>
          <cell r="K5068" t="str">
            <v>Trust</v>
          </cell>
          <cell r="L5068" t="str">
            <v xml:space="preserve"> </v>
          </cell>
          <cell r="M5068" t="str">
            <v xml:space="preserve"> </v>
          </cell>
          <cell r="N5068">
            <v>0</v>
          </cell>
          <cell r="O5068" t="str">
            <v xml:space="preserve"> </v>
          </cell>
          <cell r="P5068">
            <v>0</v>
          </cell>
          <cell r="Q5068">
            <v>0</v>
          </cell>
          <cell r="R5068" t="str">
            <v xml:space="preserve"> </v>
          </cell>
          <cell r="S5068" t="str">
            <v xml:space="preserve"> </v>
          </cell>
        </row>
        <row r="5069">
          <cell r="B5069">
            <v>732010</v>
          </cell>
          <cell r="C5069" t="str">
            <v>Premium Health</v>
          </cell>
          <cell r="D5069" t="str">
            <v>Premium He</v>
          </cell>
          <cell r="E5069">
            <v>367</v>
          </cell>
          <cell r="F5069" t="str">
            <v>A</v>
          </cell>
          <cell r="G5069" t="str">
            <v>E</v>
          </cell>
          <cell r="H5069" t="str">
            <v>N</v>
          </cell>
          <cell r="I5069" t="str">
            <v>NI</v>
          </cell>
          <cell r="J5069">
            <v>0</v>
          </cell>
          <cell r="K5069" t="str">
            <v>Trust</v>
          </cell>
          <cell r="L5069" t="str">
            <v xml:space="preserve"> </v>
          </cell>
          <cell r="M5069" t="str">
            <v xml:space="preserve"> </v>
          </cell>
          <cell r="N5069">
            <v>0</v>
          </cell>
          <cell r="O5069" t="str">
            <v xml:space="preserve"> </v>
          </cell>
          <cell r="P5069">
            <v>0</v>
          </cell>
          <cell r="Q5069">
            <v>0</v>
          </cell>
          <cell r="R5069" t="str">
            <v xml:space="preserve"> </v>
          </cell>
          <cell r="S5069" t="str">
            <v xml:space="preserve"> </v>
          </cell>
        </row>
        <row r="5070">
          <cell r="B5070">
            <v>732015</v>
          </cell>
          <cell r="C5070" t="str">
            <v>Premium Managed Dental</v>
          </cell>
          <cell r="D5070" t="str">
            <v>Premium Ma</v>
          </cell>
          <cell r="E5070">
            <v>367</v>
          </cell>
          <cell r="F5070" t="str">
            <v>A</v>
          </cell>
          <cell r="G5070" t="str">
            <v>E</v>
          </cell>
          <cell r="H5070" t="str">
            <v>N</v>
          </cell>
          <cell r="I5070" t="str">
            <v>NI</v>
          </cell>
          <cell r="J5070">
            <v>0</v>
          </cell>
          <cell r="K5070" t="str">
            <v>Trust</v>
          </cell>
          <cell r="L5070" t="str">
            <v xml:space="preserve"> </v>
          </cell>
          <cell r="M5070" t="str">
            <v xml:space="preserve"> </v>
          </cell>
          <cell r="N5070">
            <v>0</v>
          </cell>
          <cell r="O5070" t="str">
            <v xml:space="preserve"> </v>
          </cell>
          <cell r="P5070">
            <v>0</v>
          </cell>
          <cell r="Q5070">
            <v>0</v>
          </cell>
          <cell r="R5070" t="str">
            <v xml:space="preserve"> </v>
          </cell>
          <cell r="S5070" t="str">
            <v xml:space="preserve"> </v>
          </cell>
        </row>
        <row r="5071">
          <cell r="B5071">
            <v>732020</v>
          </cell>
          <cell r="C5071" t="str">
            <v>Premium STD Fully Insured</v>
          </cell>
          <cell r="D5071" t="str">
            <v>Premium ST</v>
          </cell>
          <cell r="E5071">
            <v>367</v>
          </cell>
          <cell r="F5071" t="str">
            <v>A</v>
          </cell>
          <cell r="G5071" t="str">
            <v>E</v>
          </cell>
          <cell r="H5071" t="str">
            <v>N</v>
          </cell>
          <cell r="I5071" t="str">
            <v>NI</v>
          </cell>
          <cell r="J5071">
            <v>0</v>
          </cell>
          <cell r="K5071" t="str">
            <v>Trust</v>
          </cell>
          <cell r="L5071" t="str">
            <v xml:space="preserve"> </v>
          </cell>
          <cell r="M5071" t="str">
            <v xml:space="preserve"> </v>
          </cell>
          <cell r="N5071">
            <v>0</v>
          </cell>
          <cell r="O5071" t="str">
            <v xml:space="preserve"> </v>
          </cell>
          <cell r="P5071">
            <v>0</v>
          </cell>
          <cell r="Q5071">
            <v>0</v>
          </cell>
          <cell r="R5071" t="str">
            <v xml:space="preserve"> </v>
          </cell>
          <cell r="S5071" t="str">
            <v xml:space="preserve"> </v>
          </cell>
        </row>
        <row r="5072">
          <cell r="B5072">
            <v>732025</v>
          </cell>
          <cell r="C5072" t="str">
            <v>Premium Supplemental Term</v>
          </cell>
          <cell r="D5072" t="str">
            <v>Premium Su</v>
          </cell>
          <cell r="E5072">
            <v>367</v>
          </cell>
          <cell r="F5072" t="str">
            <v>A</v>
          </cell>
          <cell r="G5072" t="str">
            <v>E</v>
          </cell>
          <cell r="H5072" t="str">
            <v>N</v>
          </cell>
          <cell r="I5072" t="str">
            <v>NI</v>
          </cell>
          <cell r="J5072">
            <v>0</v>
          </cell>
          <cell r="K5072" t="str">
            <v>Trust</v>
          </cell>
          <cell r="L5072" t="str">
            <v xml:space="preserve"> </v>
          </cell>
          <cell r="M5072" t="str">
            <v xml:space="preserve"> </v>
          </cell>
          <cell r="N5072">
            <v>0</v>
          </cell>
          <cell r="O5072" t="str">
            <v xml:space="preserve"> </v>
          </cell>
          <cell r="P5072">
            <v>0</v>
          </cell>
          <cell r="Q5072">
            <v>0</v>
          </cell>
          <cell r="R5072" t="str">
            <v xml:space="preserve"> </v>
          </cell>
          <cell r="S5072" t="str">
            <v xml:space="preserve"> </v>
          </cell>
        </row>
        <row r="5073">
          <cell r="B5073">
            <v>732030</v>
          </cell>
          <cell r="C5073" t="str">
            <v>Premium Vision Service Plan</v>
          </cell>
          <cell r="D5073" t="str">
            <v>Premium Vi</v>
          </cell>
          <cell r="E5073">
            <v>367</v>
          </cell>
          <cell r="F5073" t="str">
            <v>A</v>
          </cell>
          <cell r="G5073" t="str">
            <v>E</v>
          </cell>
          <cell r="H5073" t="str">
            <v>N</v>
          </cell>
          <cell r="I5073" t="str">
            <v>NI</v>
          </cell>
          <cell r="J5073">
            <v>0</v>
          </cell>
          <cell r="K5073" t="str">
            <v>Trust</v>
          </cell>
          <cell r="L5073" t="str">
            <v xml:space="preserve"> </v>
          </cell>
          <cell r="M5073" t="str">
            <v xml:space="preserve"> </v>
          </cell>
          <cell r="N5073">
            <v>0</v>
          </cell>
          <cell r="O5073" t="str">
            <v xml:space="preserve"> </v>
          </cell>
          <cell r="P5073">
            <v>0</v>
          </cell>
          <cell r="Q5073">
            <v>0</v>
          </cell>
          <cell r="R5073" t="str">
            <v xml:space="preserve"> </v>
          </cell>
          <cell r="S5073" t="str">
            <v xml:space="preserve"> </v>
          </cell>
        </row>
        <row r="5074">
          <cell r="B5074">
            <v>732035</v>
          </cell>
          <cell r="C5074" t="str">
            <v>Premium Voluntary ADandD</v>
          </cell>
          <cell r="D5074" t="str">
            <v>Premium Vo</v>
          </cell>
          <cell r="E5074">
            <v>367</v>
          </cell>
          <cell r="F5074" t="str">
            <v>A</v>
          </cell>
          <cell r="G5074" t="str">
            <v>E</v>
          </cell>
          <cell r="H5074" t="str">
            <v>N</v>
          </cell>
          <cell r="I5074" t="str">
            <v>NI</v>
          </cell>
          <cell r="J5074">
            <v>0</v>
          </cell>
          <cell r="K5074" t="str">
            <v>Trust</v>
          </cell>
          <cell r="L5074" t="str">
            <v xml:space="preserve"> </v>
          </cell>
          <cell r="M5074" t="str">
            <v xml:space="preserve"> </v>
          </cell>
          <cell r="N5074">
            <v>0</v>
          </cell>
          <cell r="O5074" t="str">
            <v xml:space="preserve"> </v>
          </cell>
          <cell r="P5074">
            <v>0</v>
          </cell>
          <cell r="Q5074">
            <v>0</v>
          </cell>
          <cell r="R5074" t="str">
            <v xml:space="preserve"> </v>
          </cell>
          <cell r="S5074" t="str">
            <v xml:space="preserve"> </v>
          </cell>
        </row>
        <row r="5075">
          <cell r="B5075">
            <v>734000</v>
          </cell>
          <cell r="C5075" t="str">
            <v>Capitation Claims Expense</v>
          </cell>
          <cell r="D5075" t="str">
            <v>Capitation</v>
          </cell>
          <cell r="E5075">
            <v>367</v>
          </cell>
          <cell r="F5075" t="str">
            <v>A</v>
          </cell>
          <cell r="G5075" t="str">
            <v>E</v>
          </cell>
          <cell r="H5075" t="str">
            <v>N</v>
          </cell>
          <cell r="I5075" t="str">
            <v>NI</v>
          </cell>
          <cell r="J5075">
            <v>0</v>
          </cell>
          <cell r="K5075">
            <v>0</v>
          </cell>
          <cell r="L5075" t="str">
            <v xml:space="preserve"> </v>
          </cell>
          <cell r="M5075" t="str">
            <v xml:space="preserve"> </v>
          </cell>
          <cell r="N5075">
            <v>0</v>
          </cell>
          <cell r="O5075" t="str">
            <v xml:space="preserve"> </v>
          </cell>
          <cell r="P5075">
            <v>0</v>
          </cell>
          <cell r="Q5075">
            <v>0</v>
          </cell>
          <cell r="R5075" t="str">
            <v xml:space="preserve"> </v>
          </cell>
          <cell r="S5075" t="str">
            <v xml:space="preserve"> </v>
          </cell>
        </row>
        <row r="5076">
          <cell r="B5076">
            <v>735000</v>
          </cell>
          <cell r="C5076" t="str">
            <v>Change in Reserve</v>
          </cell>
          <cell r="D5076" t="str">
            <v>Change in</v>
          </cell>
          <cell r="E5076">
            <v>367</v>
          </cell>
          <cell r="F5076" t="str">
            <v>A</v>
          </cell>
          <cell r="G5076" t="str">
            <v>E</v>
          </cell>
          <cell r="H5076" t="str">
            <v>N</v>
          </cell>
          <cell r="I5076" t="str">
            <v>NI</v>
          </cell>
          <cell r="J5076">
            <v>0</v>
          </cell>
          <cell r="K5076">
            <v>0</v>
          </cell>
          <cell r="L5076" t="str">
            <v xml:space="preserve"> </v>
          </cell>
          <cell r="M5076" t="str">
            <v xml:space="preserve"> </v>
          </cell>
          <cell r="N5076">
            <v>0</v>
          </cell>
          <cell r="O5076" t="str">
            <v xml:space="preserve"> </v>
          </cell>
          <cell r="P5076">
            <v>0</v>
          </cell>
          <cell r="Q5076">
            <v>0</v>
          </cell>
          <cell r="R5076" t="str">
            <v xml:space="preserve"> </v>
          </cell>
          <cell r="S5076" t="str">
            <v xml:space="preserve"> </v>
          </cell>
        </row>
        <row r="5077">
          <cell r="B5077">
            <v>735005</v>
          </cell>
          <cell r="C5077" t="str">
            <v>Claims Expense</v>
          </cell>
          <cell r="D5077" t="str">
            <v>Claims Exp</v>
          </cell>
          <cell r="E5077">
            <v>367</v>
          </cell>
          <cell r="F5077" t="str">
            <v>A</v>
          </cell>
          <cell r="G5077" t="str">
            <v>E</v>
          </cell>
          <cell r="H5077" t="str">
            <v>N</v>
          </cell>
          <cell r="I5077" t="str">
            <v>NI</v>
          </cell>
          <cell r="J5077">
            <v>0</v>
          </cell>
          <cell r="K5077">
            <v>0</v>
          </cell>
          <cell r="L5077" t="str">
            <v xml:space="preserve"> </v>
          </cell>
          <cell r="M5077" t="str">
            <v xml:space="preserve"> </v>
          </cell>
          <cell r="N5077">
            <v>0</v>
          </cell>
          <cell r="O5077" t="str">
            <v xml:space="preserve"> </v>
          </cell>
          <cell r="P5077">
            <v>0</v>
          </cell>
          <cell r="Q5077">
            <v>0</v>
          </cell>
          <cell r="R5077" t="str">
            <v xml:space="preserve"> </v>
          </cell>
          <cell r="S5077" t="str">
            <v xml:space="preserve"> </v>
          </cell>
        </row>
        <row r="5078">
          <cell r="B5078">
            <v>735010</v>
          </cell>
          <cell r="C5078" t="str">
            <v>Medical Bill Review</v>
          </cell>
          <cell r="D5078" t="str">
            <v>Medical Bi</v>
          </cell>
          <cell r="E5078">
            <v>367</v>
          </cell>
          <cell r="F5078" t="str">
            <v>A</v>
          </cell>
          <cell r="G5078" t="str">
            <v>E</v>
          </cell>
          <cell r="H5078" t="str">
            <v>N</v>
          </cell>
          <cell r="I5078" t="str">
            <v>NI</v>
          </cell>
          <cell r="J5078">
            <v>0</v>
          </cell>
          <cell r="K5078">
            <v>0</v>
          </cell>
          <cell r="L5078" t="str">
            <v xml:space="preserve"> </v>
          </cell>
          <cell r="M5078" t="str">
            <v xml:space="preserve"> </v>
          </cell>
          <cell r="N5078">
            <v>0</v>
          </cell>
          <cell r="O5078" t="str">
            <v xml:space="preserve"> </v>
          </cell>
          <cell r="P5078">
            <v>0</v>
          </cell>
          <cell r="Q5078">
            <v>0</v>
          </cell>
          <cell r="R5078" t="str">
            <v xml:space="preserve"> </v>
          </cell>
          <cell r="S5078" t="str">
            <v xml:space="preserve"> </v>
          </cell>
        </row>
        <row r="5079">
          <cell r="B5079">
            <v>735015</v>
          </cell>
          <cell r="C5079" t="str">
            <v>State Assessments</v>
          </cell>
          <cell r="D5079" t="str">
            <v>State Asse</v>
          </cell>
          <cell r="E5079">
            <v>367</v>
          </cell>
          <cell r="F5079" t="str">
            <v>A</v>
          </cell>
          <cell r="G5079" t="str">
            <v>E</v>
          </cell>
          <cell r="H5079" t="str">
            <v>N</v>
          </cell>
          <cell r="I5079" t="str">
            <v>NI</v>
          </cell>
          <cell r="J5079">
            <v>0</v>
          </cell>
          <cell r="K5079">
            <v>0</v>
          </cell>
          <cell r="L5079" t="str">
            <v xml:space="preserve"> </v>
          </cell>
          <cell r="M5079" t="str">
            <v xml:space="preserve"> </v>
          </cell>
          <cell r="N5079">
            <v>0</v>
          </cell>
          <cell r="O5079" t="str">
            <v xml:space="preserve"> </v>
          </cell>
          <cell r="P5079">
            <v>0</v>
          </cell>
          <cell r="Q5079">
            <v>0</v>
          </cell>
          <cell r="R5079" t="str">
            <v xml:space="preserve"> </v>
          </cell>
          <cell r="S5079" t="str">
            <v xml:space="preserve"> </v>
          </cell>
        </row>
        <row r="5080">
          <cell r="B5080">
            <v>735016</v>
          </cell>
          <cell r="C5080" t="str">
            <v>Claims Exp IC Co</v>
          </cell>
          <cell r="D5080" t="str">
            <v>ClaimsICCo</v>
          </cell>
          <cell r="E5080">
            <v>367</v>
          </cell>
          <cell r="F5080" t="str">
            <v>A</v>
          </cell>
          <cell r="G5080" t="str">
            <v>E</v>
          </cell>
          <cell r="H5080" t="str">
            <v>N</v>
          </cell>
          <cell r="I5080" t="str">
            <v>NI</v>
          </cell>
          <cell r="J5080">
            <v>0</v>
          </cell>
          <cell r="K5080">
            <v>0</v>
          </cell>
          <cell r="L5080">
            <v>0</v>
          </cell>
          <cell r="M5080">
            <v>0</v>
          </cell>
          <cell r="N5080">
            <v>0</v>
          </cell>
          <cell r="O5080">
            <v>0</v>
          </cell>
          <cell r="P5080">
            <v>0</v>
          </cell>
          <cell r="Q5080">
            <v>0</v>
          </cell>
          <cell r="R5080">
            <v>0</v>
          </cell>
          <cell r="S5080">
            <v>0</v>
          </cell>
        </row>
        <row r="5081">
          <cell r="B5081">
            <v>736000</v>
          </cell>
          <cell r="C5081" t="str">
            <v>Claim Processing STD ASO</v>
          </cell>
          <cell r="D5081" t="str">
            <v>Claim Proc</v>
          </cell>
          <cell r="E5081">
            <v>367</v>
          </cell>
          <cell r="F5081" t="str">
            <v>A</v>
          </cell>
          <cell r="G5081" t="str">
            <v>E</v>
          </cell>
          <cell r="H5081" t="str">
            <v>N</v>
          </cell>
          <cell r="I5081" t="str">
            <v>NI</v>
          </cell>
          <cell r="J5081">
            <v>0</v>
          </cell>
          <cell r="K5081">
            <v>0</v>
          </cell>
          <cell r="L5081" t="str">
            <v xml:space="preserve"> </v>
          </cell>
          <cell r="M5081" t="str">
            <v xml:space="preserve"> </v>
          </cell>
          <cell r="N5081">
            <v>0</v>
          </cell>
          <cell r="O5081" t="str">
            <v xml:space="preserve"> </v>
          </cell>
          <cell r="P5081">
            <v>0</v>
          </cell>
          <cell r="Q5081">
            <v>0</v>
          </cell>
          <cell r="R5081" t="str">
            <v xml:space="preserve"> </v>
          </cell>
          <cell r="S5081" t="str">
            <v xml:space="preserve"> </v>
          </cell>
        </row>
        <row r="5082">
          <cell r="B5082">
            <v>736005</v>
          </cell>
          <cell r="C5082" t="str">
            <v>Claim Processing Charges</v>
          </cell>
          <cell r="D5082" t="str">
            <v>Claim Proc</v>
          </cell>
          <cell r="E5082">
            <v>367</v>
          </cell>
          <cell r="F5082" t="str">
            <v>A</v>
          </cell>
          <cell r="G5082" t="str">
            <v>E</v>
          </cell>
          <cell r="H5082" t="str">
            <v>N</v>
          </cell>
          <cell r="I5082" t="str">
            <v>NI</v>
          </cell>
          <cell r="J5082">
            <v>0</v>
          </cell>
          <cell r="K5082">
            <v>0</v>
          </cell>
          <cell r="L5082" t="str">
            <v xml:space="preserve"> </v>
          </cell>
          <cell r="M5082" t="str">
            <v xml:space="preserve"> </v>
          </cell>
          <cell r="N5082">
            <v>0</v>
          </cell>
          <cell r="O5082" t="str">
            <v xml:space="preserve"> </v>
          </cell>
          <cell r="P5082">
            <v>0</v>
          </cell>
          <cell r="Q5082">
            <v>0</v>
          </cell>
          <cell r="R5082" t="str">
            <v xml:space="preserve"> </v>
          </cell>
          <cell r="S5082" t="str">
            <v xml:space="preserve"> </v>
          </cell>
        </row>
        <row r="5083">
          <cell r="B5083">
            <v>736010</v>
          </cell>
          <cell r="C5083" t="str">
            <v>Dental Admin Fees</v>
          </cell>
          <cell r="D5083" t="str">
            <v>Dental Adm</v>
          </cell>
          <cell r="E5083">
            <v>367</v>
          </cell>
          <cell r="F5083" t="str">
            <v>A</v>
          </cell>
          <cell r="G5083" t="str">
            <v>E</v>
          </cell>
          <cell r="H5083" t="str">
            <v>N</v>
          </cell>
          <cell r="I5083" t="str">
            <v>NI</v>
          </cell>
          <cell r="J5083">
            <v>0</v>
          </cell>
          <cell r="K5083">
            <v>0</v>
          </cell>
          <cell r="L5083" t="str">
            <v xml:space="preserve"> </v>
          </cell>
          <cell r="M5083" t="str">
            <v xml:space="preserve"> </v>
          </cell>
          <cell r="N5083">
            <v>0</v>
          </cell>
          <cell r="O5083" t="str">
            <v xml:space="preserve"> </v>
          </cell>
          <cell r="P5083">
            <v>0</v>
          </cell>
          <cell r="Q5083">
            <v>0</v>
          </cell>
          <cell r="R5083" t="str">
            <v xml:space="preserve"> </v>
          </cell>
          <cell r="S5083" t="str">
            <v xml:space="preserve"> </v>
          </cell>
        </row>
        <row r="5084">
          <cell r="B5084">
            <v>736015</v>
          </cell>
          <cell r="C5084" t="str">
            <v>Medical Admin Fees</v>
          </cell>
          <cell r="D5084" t="str">
            <v>Medical Ad</v>
          </cell>
          <cell r="E5084">
            <v>367</v>
          </cell>
          <cell r="F5084" t="str">
            <v>A</v>
          </cell>
          <cell r="G5084" t="str">
            <v>E</v>
          </cell>
          <cell r="H5084" t="str">
            <v>N</v>
          </cell>
          <cell r="I5084" t="str">
            <v>NI</v>
          </cell>
          <cell r="J5084">
            <v>0</v>
          </cell>
          <cell r="K5084">
            <v>0</v>
          </cell>
          <cell r="L5084" t="str">
            <v xml:space="preserve"> </v>
          </cell>
          <cell r="M5084" t="str">
            <v xml:space="preserve"> </v>
          </cell>
          <cell r="N5084">
            <v>0</v>
          </cell>
          <cell r="O5084" t="str">
            <v xml:space="preserve"> </v>
          </cell>
          <cell r="P5084">
            <v>0</v>
          </cell>
          <cell r="Q5084">
            <v>0</v>
          </cell>
          <cell r="R5084" t="str">
            <v xml:space="preserve"> </v>
          </cell>
          <cell r="S5084" t="str">
            <v xml:space="preserve"> </v>
          </cell>
        </row>
        <row r="5085">
          <cell r="B5085">
            <v>736020</v>
          </cell>
          <cell r="C5085" t="str">
            <v>Medical Review Expenses LTD</v>
          </cell>
          <cell r="D5085" t="str">
            <v>Medical Re</v>
          </cell>
          <cell r="E5085">
            <v>367</v>
          </cell>
          <cell r="F5085" t="str">
            <v>A</v>
          </cell>
          <cell r="G5085" t="str">
            <v>E</v>
          </cell>
          <cell r="H5085" t="str">
            <v>N</v>
          </cell>
          <cell r="I5085" t="str">
            <v>NI</v>
          </cell>
          <cell r="J5085">
            <v>0</v>
          </cell>
          <cell r="K5085">
            <v>0</v>
          </cell>
          <cell r="L5085" t="str">
            <v xml:space="preserve"> </v>
          </cell>
          <cell r="M5085" t="str">
            <v xml:space="preserve"> </v>
          </cell>
          <cell r="N5085">
            <v>0</v>
          </cell>
          <cell r="O5085" t="str">
            <v xml:space="preserve"> </v>
          </cell>
          <cell r="P5085">
            <v>0</v>
          </cell>
          <cell r="Q5085">
            <v>0</v>
          </cell>
          <cell r="R5085" t="str">
            <v xml:space="preserve"> </v>
          </cell>
          <cell r="S5085" t="str">
            <v xml:space="preserve"> </v>
          </cell>
        </row>
        <row r="5086">
          <cell r="B5086">
            <v>736025</v>
          </cell>
          <cell r="C5086" t="str">
            <v>Medical Review Expenses STD</v>
          </cell>
          <cell r="D5086" t="str">
            <v>Medical Re</v>
          </cell>
          <cell r="E5086">
            <v>367</v>
          </cell>
          <cell r="F5086" t="str">
            <v>A</v>
          </cell>
          <cell r="G5086" t="str">
            <v>E</v>
          </cell>
          <cell r="H5086" t="str">
            <v>N</v>
          </cell>
          <cell r="I5086" t="str">
            <v>NI</v>
          </cell>
          <cell r="J5086">
            <v>0</v>
          </cell>
          <cell r="K5086">
            <v>0</v>
          </cell>
          <cell r="L5086" t="str">
            <v xml:space="preserve"> </v>
          </cell>
          <cell r="M5086" t="str">
            <v xml:space="preserve"> </v>
          </cell>
          <cell r="N5086">
            <v>0</v>
          </cell>
          <cell r="O5086" t="str">
            <v xml:space="preserve"> </v>
          </cell>
          <cell r="P5086">
            <v>0</v>
          </cell>
          <cell r="Q5086">
            <v>0</v>
          </cell>
          <cell r="R5086" t="str">
            <v xml:space="preserve"> </v>
          </cell>
          <cell r="S5086" t="str">
            <v xml:space="preserve"> </v>
          </cell>
        </row>
        <row r="5087">
          <cell r="B5087">
            <v>736030</v>
          </cell>
          <cell r="C5087" t="str">
            <v>Pharmacy Admin Fee</v>
          </cell>
          <cell r="D5087" t="str">
            <v>Pharmacy A</v>
          </cell>
          <cell r="E5087">
            <v>367</v>
          </cell>
          <cell r="F5087" t="str">
            <v>A</v>
          </cell>
          <cell r="G5087" t="str">
            <v>E</v>
          </cell>
          <cell r="H5087" t="str">
            <v>N</v>
          </cell>
          <cell r="I5087" t="str">
            <v>NI</v>
          </cell>
          <cell r="J5087">
            <v>0</v>
          </cell>
          <cell r="K5087">
            <v>0</v>
          </cell>
          <cell r="L5087" t="str">
            <v xml:space="preserve"> </v>
          </cell>
          <cell r="M5087" t="str">
            <v xml:space="preserve"> </v>
          </cell>
          <cell r="N5087">
            <v>0</v>
          </cell>
          <cell r="O5087" t="str">
            <v xml:space="preserve"> </v>
          </cell>
          <cell r="P5087">
            <v>0</v>
          </cell>
          <cell r="Q5087">
            <v>0</v>
          </cell>
          <cell r="R5087" t="str">
            <v xml:space="preserve"> </v>
          </cell>
          <cell r="S5087" t="str">
            <v xml:space="preserve"> </v>
          </cell>
        </row>
        <row r="5088">
          <cell r="B5088">
            <v>736035</v>
          </cell>
          <cell r="C5088" t="str">
            <v>Vision Service Plan Admin Fee</v>
          </cell>
          <cell r="D5088" t="str">
            <v>Vision Ser</v>
          </cell>
          <cell r="E5088">
            <v>367</v>
          </cell>
          <cell r="F5088" t="str">
            <v>A</v>
          </cell>
          <cell r="G5088" t="str">
            <v>E</v>
          </cell>
          <cell r="H5088" t="str">
            <v>N</v>
          </cell>
          <cell r="I5088" t="str">
            <v>NI</v>
          </cell>
          <cell r="J5088">
            <v>0</v>
          </cell>
          <cell r="K5088">
            <v>0</v>
          </cell>
          <cell r="L5088" t="str">
            <v xml:space="preserve"> </v>
          </cell>
          <cell r="M5088" t="str">
            <v xml:space="preserve"> </v>
          </cell>
          <cell r="N5088">
            <v>0</v>
          </cell>
          <cell r="O5088" t="str">
            <v xml:space="preserve"> </v>
          </cell>
          <cell r="P5088">
            <v>0</v>
          </cell>
          <cell r="Q5088">
            <v>0</v>
          </cell>
          <cell r="R5088" t="str">
            <v xml:space="preserve"> </v>
          </cell>
          <cell r="S5088" t="str">
            <v xml:space="preserve"> </v>
          </cell>
        </row>
        <row r="5089">
          <cell r="B5089">
            <v>737000</v>
          </cell>
          <cell r="C5089" t="str">
            <v>Minor Equipment</v>
          </cell>
          <cell r="D5089" t="str">
            <v>Minor Equi</v>
          </cell>
          <cell r="E5089">
            <v>367</v>
          </cell>
          <cell r="F5089" t="str">
            <v>A</v>
          </cell>
          <cell r="G5089" t="str">
            <v>E</v>
          </cell>
          <cell r="H5089" t="str">
            <v>N</v>
          </cell>
          <cell r="I5089" t="str">
            <v>NI</v>
          </cell>
          <cell r="J5089">
            <v>0</v>
          </cell>
          <cell r="K5089">
            <v>0</v>
          </cell>
          <cell r="L5089" t="str">
            <v xml:space="preserve"> </v>
          </cell>
          <cell r="M5089" t="str">
            <v xml:space="preserve"> </v>
          </cell>
          <cell r="N5089">
            <v>0</v>
          </cell>
          <cell r="O5089" t="str">
            <v xml:space="preserve"> </v>
          </cell>
          <cell r="P5089">
            <v>0</v>
          </cell>
          <cell r="Q5089">
            <v>0</v>
          </cell>
          <cell r="R5089" t="str">
            <v xml:space="preserve"> </v>
          </cell>
          <cell r="S5089" t="str">
            <v xml:space="preserve"> </v>
          </cell>
        </row>
        <row r="5090">
          <cell r="B5090">
            <v>738000</v>
          </cell>
          <cell r="C5090" t="str">
            <v>Maint and Repair Buildings</v>
          </cell>
          <cell r="D5090" t="str">
            <v>Maint &amp; Re</v>
          </cell>
          <cell r="E5090">
            <v>367</v>
          </cell>
          <cell r="F5090" t="str">
            <v>A</v>
          </cell>
          <cell r="G5090" t="str">
            <v>E</v>
          </cell>
          <cell r="H5090" t="str">
            <v>N</v>
          </cell>
          <cell r="I5090" t="str">
            <v>NI</v>
          </cell>
          <cell r="J5090">
            <v>0</v>
          </cell>
          <cell r="K5090">
            <v>0</v>
          </cell>
          <cell r="L5090" t="str">
            <v xml:space="preserve"> </v>
          </cell>
          <cell r="M5090" t="str">
            <v xml:space="preserve"> </v>
          </cell>
          <cell r="N5090">
            <v>0</v>
          </cell>
          <cell r="O5090" t="str">
            <v xml:space="preserve"> </v>
          </cell>
          <cell r="P5090">
            <v>0</v>
          </cell>
          <cell r="Q5090">
            <v>0</v>
          </cell>
          <cell r="R5090" t="str">
            <v xml:space="preserve"> </v>
          </cell>
          <cell r="S5090" t="str">
            <v xml:space="preserve"> </v>
          </cell>
        </row>
        <row r="5091">
          <cell r="B5091">
            <v>738003</v>
          </cell>
          <cell r="C5091" t="str">
            <v>Maint and Repair</v>
          </cell>
          <cell r="D5091" t="str">
            <v>Maint &amp; Re</v>
          </cell>
          <cell r="E5091">
            <v>367</v>
          </cell>
          <cell r="F5091" t="str">
            <v>A</v>
          </cell>
          <cell r="G5091" t="str">
            <v>E</v>
          </cell>
          <cell r="H5091" t="str">
            <v>N</v>
          </cell>
          <cell r="I5091" t="str">
            <v>NI</v>
          </cell>
          <cell r="J5091">
            <v>0</v>
          </cell>
          <cell r="K5091">
            <v>0</v>
          </cell>
          <cell r="L5091" t="str">
            <v xml:space="preserve"> </v>
          </cell>
          <cell r="M5091" t="str">
            <v xml:space="preserve"> </v>
          </cell>
          <cell r="N5091">
            <v>0</v>
          </cell>
          <cell r="O5091" t="str">
            <v xml:space="preserve"> </v>
          </cell>
          <cell r="P5091">
            <v>0</v>
          </cell>
          <cell r="Q5091">
            <v>0</v>
          </cell>
          <cell r="R5091" t="str">
            <v xml:space="preserve"> </v>
          </cell>
          <cell r="S5091" t="str">
            <v xml:space="preserve"> </v>
          </cell>
        </row>
        <row r="5092">
          <cell r="B5092">
            <v>738004</v>
          </cell>
          <cell r="C5092" t="str">
            <v>Maint and Repair Equipment</v>
          </cell>
          <cell r="D5092" t="str">
            <v>Maint &amp; Re</v>
          </cell>
          <cell r="E5092">
            <v>367</v>
          </cell>
          <cell r="F5092" t="str">
            <v>A</v>
          </cell>
          <cell r="G5092" t="str">
            <v>E</v>
          </cell>
          <cell r="H5092" t="str">
            <v>N</v>
          </cell>
          <cell r="I5092" t="str">
            <v>NI</v>
          </cell>
          <cell r="J5092">
            <v>0</v>
          </cell>
          <cell r="K5092">
            <v>0</v>
          </cell>
          <cell r="L5092" t="str">
            <v xml:space="preserve"> </v>
          </cell>
          <cell r="M5092" t="str">
            <v xml:space="preserve"> </v>
          </cell>
          <cell r="N5092">
            <v>0</v>
          </cell>
          <cell r="O5092" t="str">
            <v xml:space="preserve"> </v>
          </cell>
          <cell r="P5092">
            <v>0</v>
          </cell>
          <cell r="Q5092">
            <v>0</v>
          </cell>
          <cell r="R5092" t="str">
            <v xml:space="preserve"> </v>
          </cell>
          <cell r="S5092" t="str">
            <v xml:space="preserve"> </v>
          </cell>
        </row>
        <row r="5093">
          <cell r="B5093">
            <v>738005</v>
          </cell>
          <cell r="C5093" t="str">
            <v>Maint and Repair Equipment Med</v>
          </cell>
          <cell r="D5093" t="str">
            <v>Maint &amp; Re</v>
          </cell>
          <cell r="E5093">
            <v>367</v>
          </cell>
          <cell r="F5093" t="str">
            <v>A</v>
          </cell>
          <cell r="G5093" t="str">
            <v>E</v>
          </cell>
          <cell r="H5093" t="str">
            <v>N</v>
          </cell>
          <cell r="I5093" t="str">
            <v>NI</v>
          </cell>
          <cell r="J5093">
            <v>0</v>
          </cell>
          <cell r="K5093">
            <v>0</v>
          </cell>
          <cell r="L5093" t="str">
            <v xml:space="preserve"> </v>
          </cell>
          <cell r="M5093" t="str">
            <v xml:space="preserve"> </v>
          </cell>
          <cell r="N5093">
            <v>0</v>
          </cell>
          <cell r="O5093" t="str">
            <v xml:space="preserve"> </v>
          </cell>
          <cell r="P5093">
            <v>0</v>
          </cell>
          <cell r="Q5093">
            <v>0</v>
          </cell>
          <cell r="R5093" t="str">
            <v xml:space="preserve"> </v>
          </cell>
          <cell r="S5093" t="str">
            <v xml:space="preserve"> </v>
          </cell>
        </row>
        <row r="5094">
          <cell r="B5094">
            <v>738010</v>
          </cell>
          <cell r="C5094" t="str">
            <v>Maint and Repair Equip NonMed</v>
          </cell>
          <cell r="D5094" t="str">
            <v>Maint &amp; Re</v>
          </cell>
          <cell r="E5094">
            <v>367</v>
          </cell>
          <cell r="F5094" t="str">
            <v>A</v>
          </cell>
          <cell r="G5094" t="str">
            <v>E</v>
          </cell>
          <cell r="H5094" t="str">
            <v>N</v>
          </cell>
          <cell r="I5094" t="str">
            <v>NI</v>
          </cell>
          <cell r="J5094">
            <v>0</v>
          </cell>
          <cell r="K5094">
            <v>0</v>
          </cell>
          <cell r="L5094" t="str">
            <v xml:space="preserve"> </v>
          </cell>
          <cell r="M5094" t="str">
            <v xml:space="preserve"> </v>
          </cell>
          <cell r="N5094">
            <v>0</v>
          </cell>
          <cell r="O5094" t="str">
            <v xml:space="preserve"> </v>
          </cell>
          <cell r="P5094">
            <v>0</v>
          </cell>
          <cell r="Q5094">
            <v>0</v>
          </cell>
          <cell r="R5094" t="str">
            <v xml:space="preserve"> </v>
          </cell>
          <cell r="S5094" t="str">
            <v xml:space="preserve"> </v>
          </cell>
        </row>
        <row r="5095">
          <cell r="B5095">
            <v>738011</v>
          </cell>
          <cell r="C5095" t="str">
            <v>TriMedx Purchased Svc Supplies</v>
          </cell>
          <cell r="D5095" t="str">
            <v>TriMedx Pu</v>
          </cell>
          <cell r="E5095">
            <v>367</v>
          </cell>
          <cell r="F5095" t="str">
            <v>A</v>
          </cell>
          <cell r="G5095" t="str">
            <v>E</v>
          </cell>
          <cell r="H5095" t="str">
            <v>N</v>
          </cell>
          <cell r="I5095" t="str">
            <v>NI</v>
          </cell>
          <cell r="J5095">
            <v>0</v>
          </cell>
          <cell r="K5095">
            <v>0</v>
          </cell>
          <cell r="L5095" t="str">
            <v xml:space="preserve"> </v>
          </cell>
          <cell r="M5095" t="str">
            <v xml:space="preserve"> </v>
          </cell>
          <cell r="N5095">
            <v>0</v>
          </cell>
          <cell r="O5095" t="str">
            <v xml:space="preserve"> </v>
          </cell>
          <cell r="P5095">
            <v>0</v>
          </cell>
          <cell r="Q5095">
            <v>0</v>
          </cell>
          <cell r="R5095" t="str">
            <v xml:space="preserve"> </v>
          </cell>
          <cell r="S5095" t="str">
            <v xml:space="preserve"> </v>
          </cell>
        </row>
        <row r="5096">
          <cell r="B5096">
            <v>738015</v>
          </cell>
          <cell r="C5096" t="str">
            <v>Maint and Repair Grounds</v>
          </cell>
          <cell r="D5096" t="str">
            <v>Maint &amp; Re</v>
          </cell>
          <cell r="E5096">
            <v>367</v>
          </cell>
          <cell r="F5096" t="str">
            <v>A</v>
          </cell>
          <cell r="G5096" t="str">
            <v>E</v>
          </cell>
          <cell r="H5096" t="str">
            <v>N</v>
          </cell>
          <cell r="I5096" t="str">
            <v>NI</v>
          </cell>
          <cell r="J5096">
            <v>0</v>
          </cell>
          <cell r="K5096">
            <v>0</v>
          </cell>
          <cell r="L5096" t="str">
            <v xml:space="preserve"> </v>
          </cell>
          <cell r="M5096" t="str">
            <v xml:space="preserve"> </v>
          </cell>
          <cell r="N5096">
            <v>0</v>
          </cell>
          <cell r="O5096" t="str">
            <v xml:space="preserve"> </v>
          </cell>
          <cell r="P5096">
            <v>0</v>
          </cell>
          <cell r="Q5096">
            <v>0</v>
          </cell>
          <cell r="R5096" t="str">
            <v xml:space="preserve"> </v>
          </cell>
          <cell r="S5096" t="str">
            <v xml:space="preserve"> </v>
          </cell>
        </row>
        <row r="5097">
          <cell r="B5097">
            <v>738020</v>
          </cell>
          <cell r="C5097" t="str">
            <v>Maint and Repair Supplies</v>
          </cell>
          <cell r="D5097" t="str">
            <v>Maint &amp; Re</v>
          </cell>
          <cell r="E5097">
            <v>367</v>
          </cell>
          <cell r="F5097" t="str">
            <v>A</v>
          </cell>
          <cell r="G5097" t="str">
            <v>E</v>
          </cell>
          <cell r="H5097" t="str">
            <v>N</v>
          </cell>
          <cell r="I5097" t="str">
            <v>NI</v>
          </cell>
          <cell r="J5097">
            <v>0</v>
          </cell>
          <cell r="K5097">
            <v>0</v>
          </cell>
          <cell r="L5097" t="str">
            <v xml:space="preserve"> </v>
          </cell>
          <cell r="M5097" t="str">
            <v xml:space="preserve"> </v>
          </cell>
          <cell r="N5097">
            <v>0</v>
          </cell>
          <cell r="O5097" t="str">
            <v xml:space="preserve"> </v>
          </cell>
          <cell r="P5097">
            <v>0</v>
          </cell>
          <cell r="Q5097">
            <v>0</v>
          </cell>
          <cell r="R5097" t="str">
            <v xml:space="preserve"> </v>
          </cell>
          <cell r="S5097" t="str">
            <v xml:space="preserve"> </v>
          </cell>
        </row>
        <row r="5098">
          <cell r="B5098">
            <v>738025</v>
          </cell>
          <cell r="C5098" t="str">
            <v>Maint and Repair Vehicles</v>
          </cell>
          <cell r="D5098" t="str">
            <v>Maint &amp; Re</v>
          </cell>
          <cell r="E5098">
            <v>367</v>
          </cell>
          <cell r="F5098" t="str">
            <v>A</v>
          </cell>
          <cell r="G5098" t="str">
            <v>E</v>
          </cell>
          <cell r="H5098" t="str">
            <v>N</v>
          </cell>
          <cell r="I5098" t="str">
            <v>NI</v>
          </cell>
          <cell r="J5098">
            <v>0</v>
          </cell>
          <cell r="K5098">
            <v>0</v>
          </cell>
          <cell r="L5098" t="str">
            <v xml:space="preserve"> </v>
          </cell>
          <cell r="M5098" t="str">
            <v xml:space="preserve"> </v>
          </cell>
          <cell r="N5098">
            <v>0</v>
          </cell>
          <cell r="O5098" t="str">
            <v xml:space="preserve"> </v>
          </cell>
          <cell r="P5098">
            <v>0</v>
          </cell>
          <cell r="Q5098">
            <v>0</v>
          </cell>
          <cell r="R5098" t="str">
            <v xml:space="preserve"> </v>
          </cell>
          <cell r="S5098" t="str">
            <v xml:space="preserve"> </v>
          </cell>
        </row>
        <row r="5099">
          <cell r="B5099">
            <v>738030</v>
          </cell>
          <cell r="C5099" t="str">
            <v>Preventive Mat Contracts Bldg</v>
          </cell>
          <cell r="D5099" t="str">
            <v>Preventive</v>
          </cell>
          <cell r="E5099">
            <v>367</v>
          </cell>
          <cell r="F5099" t="str">
            <v>A</v>
          </cell>
          <cell r="G5099" t="str">
            <v>E</v>
          </cell>
          <cell r="H5099" t="str">
            <v>N</v>
          </cell>
          <cell r="I5099" t="str">
            <v>NI</v>
          </cell>
          <cell r="J5099">
            <v>0</v>
          </cell>
          <cell r="K5099">
            <v>0</v>
          </cell>
          <cell r="L5099" t="str">
            <v xml:space="preserve"> </v>
          </cell>
          <cell r="M5099" t="str">
            <v xml:space="preserve"> </v>
          </cell>
          <cell r="N5099">
            <v>0</v>
          </cell>
          <cell r="O5099" t="str">
            <v xml:space="preserve"> </v>
          </cell>
          <cell r="P5099">
            <v>0</v>
          </cell>
          <cell r="Q5099">
            <v>0</v>
          </cell>
          <cell r="R5099" t="str">
            <v xml:space="preserve"> </v>
          </cell>
          <cell r="S5099" t="str">
            <v xml:space="preserve"> </v>
          </cell>
        </row>
        <row r="5100">
          <cell r="B5100">
            <v>738035</v>
          </cell>
          <cell r="C5100" t="str">
            <v>Preventive Mat Contracts Equip</v>
          </cell>
          <cell r="D5100" t="str">
            <v>Preventive</v>
          </cell>
          <cell r="E5100">
            <v>367</v>
          </cell>
          <cell r="F5100" t="str">
            <v>A</v>
          </cell>
          <cell r="G5100" t="str">
            <v>E</v>
          </cell>
          <cell r="H5100" t="str">
            <v>N</v>
          </cell>
          <cell r="I5100" t="str">
            <v>NI</v>
          </cell>
          <cell r="J5100">
            <v>0</v>
          </cell>
          <cell r="K5100">
            <v>0</v>
          </cell>
          <cell r="L5100" t="str">
            <v xml:space="preserve"> </v>
          </cell>
          <cell r="M5100" t="str">
            <v xml:space="preserve"> </v>
          </cell>
          <cell r="N5100">
            <v>0</v>
          </cell>
          <cell r="O5100" t="str">
            <v xml:space="preserve"> </v>
          </cell>
          <cell r="P5100">
            <v>0</v>
          </cell>
          <cell r="Q5100">
            <v>0</v>
          </cell>
          <cell r="R5100" t="str">
            <v xml:space="preserve"> </v>
          </cell>
          <cell r="S5100" t="str">
            <v xml:space="preserve"> </v>
          </cell>
        </row>
        <row r="5101">
          <cell r="B5101">
            <v>738040</v>
          </cell>
          <cell r="C5101" t="str">
            <v>PreventiveMatContractsGrounds</v>
          </cell>
          <cell r="D5101" t="str">
            <v>Preventive</v>
          </cell>
          <cell r="E5101">
            <v>367</v>
          </cell>
          <cell r="F5101" t="str">
            <v>A</v>
          </cell>
          <cell r="G5101" t="str">
            <v>E</v>
          </cell>
          <cell r="H5101" t="str">
            <v>N</v>
          </cell>
          <cell r="I5101" t="str">
            <v>NI</v>
          </cell>
          <cell r="J5101">
            <v>0</v>
          </cell>
          <cell r="K5101">
            <v>0</v>
          </cell>
          <cell r="L5101" t="str">
            <v xml:space="preserve"> </v>
          </cell>
          <cell r="M5101" t="str">
            <v xml:space="preserve"> </v>
          </cell>
          <cell r="N5101">
            <v>0</v>
          </cell>
          <cell r="O5101" t="str">
            <v xml:space="preserve"> </v>
          </cell>
          <cell r="P5101">
            <v>0</v>
          </cell>
          <cell r="Q5101">
            <v>0</v>
          </cell>
          <cell r="R5101" t="str">
            <v xml:space="preserve"> </v>
          </cell>
          <cell r="S5101" t="str">
            <v xml:space="preserve"> </v>
          </cell>
        </row>
        <row r="5102">
          <cell r="B5102">
            <v>738045</v>
          </cell>
          <cell r="C5102" t="str">
            <v>RenovationsAndRemodelgSupplies</v>
          </cell>
          <cell r="D5102" t="str">
            <v>Renovation</v>
          </cell>
          <cell r="E5102">
            <v>367</v>
          </cell>
          <cell r="F5102" t="str">
            <v>A</v>
          </cell>
          <cell r="G5102" t="str">
            <v>E</v>
          </cell>
          <cell r="H5102" t="str">
            <v>N</v>
          </cell>
          <cell r="I5102" t="str">
            <v>NI</v>
          </cell>
          <cell r="J5102">
            <v>0</v>
          </cell>
          <cell r="K5102">
            <v>0</v>
          </cell>
          <cell r="L5102" t="str">
            <v xml:space="preserve"> </v>
          </cell>
          <cell r="M5102" t="str">
            <v xml:space="preserve"> </v>
          </cell>
          <cell r="N5102">
            <v>0</v>
          </cell>
          <cell r="O5102" t="str">
            <v xml:space="preserve"> </v>
          </cell>
          <cell r="P5102">
            <v>0</v>
          </cell>
          <cell r="Q5102">
            <v>0</v>
          </cell>
          <cell r="R5102" t="str">
            <v xml:space="preserve"> </v>
          </cell>
          <cell r="S5102" t="str">
            <v xml:space="preserve"> </v>
          </cell>
        </row>
        <row r="5103">
          <cell r="B5103">
            <v>739000</v>
          </cell>
          <cell r="C5103" t="str">
            <v>UtilitiesCellularPagerService</v>
          </cell>
          <cell r="D5103" t="str">
            <v>UtilitiesC</v>
          </cell>
          <cell r="E5103">
            <v>367</v>
          </cell>
          <cell r="F5103" t="str">
            <v>A</v>
          </cell>
          <cell r="G5103" t="str">
            <v>E</v>
          </cell>
          <cell r="H5103" t="str">
            <v>N</v>
          </cell>
          <cell r="I5103" t="str">
            <v>NI</v>
          </cell>
          <cell r="J5103">
            <v>0</v>
          </cell>
          <cell r="K5103">
            <v>0</v>
          </cell>
          <cell r="L5103" t="str">
            <v xml:space="preserve"> </v>
          </cell>
          <cell r="M5103" t="str">
            <v xml:space="preserve"> </v>
          </cell>
          <cell r="N5103">
            <v>0</v>
          </cell>
          <cell r="O5103" t="str">
            <v xml:space="preserve"> </v>
          </cell>
          <cell r="P5103">
            <v>0</v>
          </cell>
          <cell r="Q5103">
            <v>0</v>
          </cell>
          <cell r="R5103" t="str">
            <v xml:space="preserve"> </v>
          </cell>
          <cell r="S5103" t="str">
            <v xml:space="preserve"> </v>
          </cell>
        </row>
        <row r="5104">
          <cell r="B5104">
            <v>739005</v>
          </cell>
          <cell r="C5104" t="str">
            <v>Utilities Coal</v>
          </cell>
          <cell r="D5104" t="str">
            <v>Utilities</v>
          </cell>
          <cell r="E5104">
            <v>367</v>
          </cell>
          <cell r="F5104" t="str">
            <v>A</v>
          </cell>
          <cell r="G5104" t="str">
            <v>E</v>
          </cell>
          <cell r="H5104" t="str">
            <v>N</v>
          </cell>
          <cell r="I5104" t="str">
            <v>NI</v>
          </cell>
          <cell r="J5104">
            <v>0</v>
          </cell>
          <cell r="K5104">
            <v>0</v>
          </cell>
          <cell r="L5104" t="str">
            <v xml:space="preserve"> </v>
          </cell>
          <cell r="M5104" t="str">
            <v xml:space="preserve"> </v>
          </cell>
          <cell r="N5104">
            <v>0</v>
          </cell>
          <cell r="O5104" t="str">
            <v xml:space="preserve"> </v>
          </cell>
          <cell r="P5104">
            <v>0</v>
          </cell>
          <cell r="Q5104">
            <v>0</v>
          </cell>
          <cell r="R5104" t="str">
            <v xml:space="preserve"> </v>
          </cell>
          <cell r="S5104" t="str">
            <v xml:space="preserve"> </v>
          </cell>
        </row>
        <row r="5105">
          <cell r="B5105">
            <v>739010</v>
          </cell>
          <cell r="C5105" t="str">
            <v>Utilities Electricity</v>
          </cell>
          <cell r="D5105" t="str">
            <v>Utilities</v>
          </cell>
          <cell r="E5105">
            <v>367</v>
          </cell>
          <cell r="F5105" t="str">
            <v>A</v>
          </cell>
          <cell r="G5105" t="str">
            <v>E</v>
          </cell>
          <cell r="H5105" t="str">
            <v>N</v>
          </cell>
          <cell r="I5105" t="str">
            <v>NI</v>
          </cell>
          <cell r="J5105">
            <v>0</v>
          </cell>
          <cell r="K5105">
            <v>0</v>
          </cell>
          <cell r="L5105" t="str">
            <v xml:space="preserve"> </v>
          </cell>
          <cell r="M5105" t="str">
            <v xml:space="preserve"> </v>
          </cell>
          <cell r="N5105">
            <v>0</v>
          </cell>
          <cell r="O5105" t="str">
            <v xml:space="preserve"> </v>
          </cell>
          <cell r="P5105">
            <v>0</v>
          </cell>
          <cell r="Q5105">
            <v>0</v>
          </cell>
          <cell r="R5105" t="str">
            <v xml:space="preserve"> </v>
          </cell>
          <cell r="S5105" t="str">
            <v xml:space="preserve"> </v>
          </cell>
        </row>
        <row r="5106">
          <cell r="B5106">
            <v>739015</v>
          </cell>
          <cell r="C5106" t="str">
            <v>UtilitiesElectronicComm</v>
          </cell>
          <cell r="D5106" t="str">
            <v>UtilitiesE</v>
          </cell>
          <cell r="E5106">
            <v>367</v>
          </cell>
          <cell r="F5106" t="str">
            <v>A</v>
          </cell>
          <cell r="G5106" t="str">
            <v>E</v>
          </cell>
          <cell r="H5106" t="str">
            <v>N</v>
          </cell>
          <cell r="I5106" t="str">
            <v>NI</v>
          </cell>
          <cell r="J5106">
            <v>0</v>
          </cell>
          <cell r="K5106">
            <v>0</v>
          </cell>
          <cell r="L5106" t="str">
            <v xml:space="preserve"> </v>
          </cell>
          <cell r="M5106" t="str">
            <v xml:space="preserve"> </v>
          </cell>
          <cell r="N5106">
            <v>0</v>
          </cell>
          <cell r="O5106" t="str">
            <v xml:space="preserve"> </v>
          </cell>
          <cell r="P5106">
            <v>0</v>
          </cell>
          <cell r="Q5106">
            <v>0</v>
          </cell>
          <cell r="R5106" t="str">
            <v xml:space="preserve"> </v>
          </cell>
          <cell r="S5106" t="str">
            <v xml:space="preserve"> </v>
          </cell>
        </row>
        <row r="5107">
          <cell r="B5107">
            <v>739020</v>
          </cell>
          <cell r="C5107" t="str">
            <v>Utilities Fuel Oil</v>
          </cell>
          <cell r="D5107" t="str">
            <v>Utilities</v>
          </cell>
          <cell r="E5107">
            <v>367</v>
          </cell>
          <cell r="F5107" t="str">
            <v>A</v>
          </cell>
          <cell r="G5107" t="str">
            <v>E</v>
          </cell>
          <cell r="H5107" t="str">
            <v>N</v>
          </cell>
          <cell r="I5107" t="str">
            <v>NI</v>
          </cell>
          <cell r="J5107">
            <v>0</v>
          </cell>
          <cell r="K5107">
            <v>0</v>
          </cell>
          <cell r="L5107" t="str">
            <v xml:space="preserve"> </v>
          </cell>
          <cell r="M5107" t="str">
            <v xml:space="preserve"> </v>
          </cell>
          <cell r="N5107">
            <v>0</v>
          </cell>
          <cell r="O5107" t="str">
            <v xml:space="preserve"> </v>
          </cell>
          <cell r="P5107">
            <v>0</v>
          </cell>
          <cell r="Q5107">
            <v>0</v>
          </cell>
          <cell r="R5107" t="str">
            <v xml:space="preserve"> </v>
          </cell>
          <cell r="S5107" t="str">
            <v xml:space="preserve"> </v>
          </cell>
        </row>
        <row r="5108">
          <cell r="B5108">
            <v>739025</v>
          </cell>
          <cell r="C5108" t="str">
            <v>Utilities Med Waste Disposal</v>
          </cell>
          <cell r="D5108" t="str">
            <v>Utilities</v>
          </cell>
          <cell r="E5108">
            <v>367</v>
          </cell>
          <cell r="F5108" t="str">
            <v>A</v>
          </cell>
          <cell r="G5108" t="str">
            <v>E</v>
          </cell>
          <cell r="H5108" t="str">
            <v>N</v>
          </cell>
          <cell r="I5108" t="str">
            <v>NI</v>
          </cell>
          <cell r="J5108">
            <v>0</v>
          </cell>
          <cell r="K5108">
            <v>0</v>
          </cell>
          <cell r="L5108" t="str">
            <v xml:space="preserve"> </v>
          </cell>
          <cell r="M5108" t="str">
            <v xml:space="preserve"> </v>
          </cell>
          <cell r="N5108">
            <v>0</v>
          </cell>
          <cell r="O5108" t="str">
            <v xml:space="preserve"> </v>
          </cell>
          <cell r="P5108">
            <v>0</v>
          </cell>
          <cell r="Q5108">
            <v>0</v>
          </cell>
          <cell r="R5108" t="str">
            <v xml:space="preserve"> </v>
          </cell>
          <cell r="S5108" t="str">
            <v xml:space="preserve"> </v>
          </cell>
        </row>
        <row r="5109">
          <cell r="B5109">
            <v>739030</v>
          </cell>
          <cell r="C5109" t="str">
            <v>Utilities Natural Gas</v>
          </cell>
          <cell r="D5109" t="str">
            <v>Utilities</v>
          </cell>
          <cell r="E5109">
            <v>367</v>
          </cell>
          <cell r="F5109" t="str">
            <v>A</v>
          </cell>
          <cell r="G5109" t="str">
            <v>E</v>
          </cell>
          <cell r="H5109" t="str">
            <v>N</v>
          </cell>
          <cell r="I5109" t="str">
            <v>NI</v>
          </cell>
          <cell r="J5109">
            <v>0</v>
          </cell>
          <cell r="K5109">
            <v>0</v>
          </cell>
          <cell r="L5109" t="str">
            <v xml:space="preserve"> </v>
          </cell>
          <cell r="M5109" t="str">
            <v xml:space="preserve"> </v>
          </cell>
          <cell r="N5109">
            <v>0</v>
          </cell>
          <cell r="O5109" t="str">
            <v xml:space="preserve"> </v>
          </cell>
          <cell r="P5109">
            <v>0</v>
          </cell>
          <cell r="Q5109">
            <v>0</v>
          </cell>
          <cell r="R5109" t="str">
            <v xml:space="preserve"> </v>
          </cell>
          <cell r="S5109" t="str">
            <v xml:space="preserve"> </v>
          </cell>
        </row>
        <row r="5110">
          <cell r="B5110">
            <v>739035</v>
          </cell>
          <cell r="C5110" t="str">
            <v>Utilities Propane</v>
          </cell>
          <cell r="D5110" t="str">
            <v>Utilities</v>
          </cell>
          <cell r="E5110">
            <v>367</v>
          </cell>
          <cell r="F5110" t="str">
            <v>A</v>
          </cell>
          <cell r="G5110" t="str">
            <v>E</v>
          </cell>
          <cell r="H5110" t="str">
            <v>N</v>
          </cell>
          <cell r="I5110" t="str">
            <v>NI</v>
          </cell>
          <cell r="J5110">
            <v>0</v>
          </cell>
          <cell r="K5110">
            <v>0</v>
          </cell>
          <cell r="L5110" t="str">
            <v xml:space="preserve"> </v>
          </cell>
          <cell r="M5110" t="str">
            <v xml:space="preserve"> </v>
          </cell>
          <cell r="N5110">
            <v>0</v>
          </cell>
          <cell r="O5110" t="str">
            <v xml:space="preserve"> </v>
          </cell>
          <cell r="P5110">
            <v>0</v>
          </cell>
          <cell r="Q5110">
            <v>0</v>
          </cell>
          <cell r="R5110" t="str">
            <v xml:space="preserve"> </v>
          </cell>
          <cell r="S5110" t="str">
            <v xml:space="preserve"> </v>
          </cell>
        </row>
        <row r="5111">
          <cell r="B5111">
            <v>739040</v>
          </cell>
          <cell r="C5111" t="str">
            <v>Utilities Solid Waste Disposal</v>
          </cell>
          <cell r="D5111" t="str">
            <v>Utilities</v>
          </cell>
          <cell r="E5111">
            <v>367</v>
          </cell>
          <cell r="F5111" t="str">
            <v>A</v>
          </cell>
          <cell r="G5111" t="str">
            <v>E</v>
          </cell>
          <cell r="H5111" t="str">
            <v>N</v>
          </cell>
          <cell r="I5111" t="str">
            <v>NI</v>
          </cell>
          <cell r="J5111">
            <v>0</v>
          </cell>
          <cell r="K5111">
            <v>0</v>
          </cell>
          <cell r="L5111" t="str">
            <v xml:space="preserve"> </v>
          </cell>
          <cell r="M5111" t="str">
            <v xml:space="preserve"> </v>
          </cell>
          <cell r="N5111">
            <v>0</v>
          </cell>
          <cell r="O5111" t="str">
            <v xml:space="preserve"> </v>
          </cell>
          <cell r="P5111">
            <v>0</v>
          </cell>
          <cell r="Q5111">
            <v>0</v>
          </cell>
          <cell r="R5111" t="str">
            <v xml:space="preserve"> </v>
          </cell>
          <cell r="S5111" t="str">
            <v xml:space="preserve"> </v>
          </cell>
        </row>
        <row r="5112">
          <cell r="B5112">
            <v>739045</v>
          </cell>
          <cell r="C5112" t="str">
            <v>UtilitiesTelVideoConferencg</v>
          </cell>
          <cell r="D5112" t="str">
            <v>UtilitiesT</v>
          </cell>
          <cell r="E5112">
            <v>367</v>
          </cell>
          <cell r="F5112" t="str">
            <v>A</v>
          </cell>
          <cell r="G5112" t="str">
            <v>E</v>
          </cell>
          <cell r="H5112" t="str">
            <v>N</v>
          </cell>
          <cell r="I5112" t="str">
            <v>NI</v>
          </cell>
          <cell r="J5112">
            <v>0</v>
          </cell>
          <cell r="K5112">
            <v>0</v>
          </cell>
          <cell r="L5112" t="str">
            <v xml:space="preserve"> </v>
          </cell>
          <cell r="M5112" t="str">
            <v xml:space="preserve"> </v>
          </cell>
          <cell r="N5112">
            <v>0</v>
          </cell>
          <cell r="O5112" t="str">
            <v xml:space="preserve"> </v>
          </cell>
          <cell r="P5112">
            <v>0</v>
          </cell>
          <cell r="Q5112">
            <v>0</v>
          </cell>
          <cell r="R5112" t="str">
            <v xml:space="preserve"> </v>
          </cell>
          <cell r="S5112" t="str">
            <v xml:space="preserve"> </v>
          </cell>
        </row>
        <row r="5113">
          <cell r="B5113">
            <v>739046</v>
          </cell>
          <cell r="C5113" t="str">
            <v>Utilities Television</v>
          </cell>
          <cell r="D5113" t="str">
            <v>Utilities</v>
          </cell>
          <cell r="E5113">
            <v>367</v>
          </cell>
          <cell r="F5113" t="str">
            <v>A</v>
          </cell>
          <cell r="G5113" t="str">
            <v>E</v>
          </cell>
          <cell r="H5113" t="str">
            <v>N</v>
          </cell>
          <cell r="I5113" t="str">
            <v>NI</v>
          </cell>
          <cell r="J5113">
            <v>0</v>
          </cell>
          <cell r="K5113">
            <v>0</v>
          </cell>
          <cell r="L5113" t="str">
            <v xml:space="preserve"> </v>
          </cell>
          <cell r="M5113" t="str">
            <v xml:space="preserve"> </v>
          </cell>
          <cell r="N5113">
            <v>0</v>
          </cell>
          <cell r="O5113" t="str">
            <v xml:space="preserve"> </v>
          </cell>
          <cell r="P5113">
            <v>0</v>
          </cell>
          <cell r="Q5113">
            <v>0</v>
          </cell>
          <cell r="R5113" t="str">
            <v xml:space="preserve"> </v>
          </cell>
          <cell r="S5113" t="str">
            <v xml:space="preserve"> </v>
          </cell>
        </row>
        <row r="5114">
          <cell r="B5114">
            <v>739050</v>
          </cell>
          <cell r="C5114" t="str">
            <v>Utilities WaterSewer</v>
          </cell>
          <cell r="D5114" t="str">
            <v>Utilities</v>
          </cell>
          <cell r="E5114">
            <v>367</v>
          </cell>
          <cell r="F5114" t="str">
            <v>A</v>
          </cell>
          <cell r="G5114" t="str">
            <v>E</v>
          </cell>
          <cell r="H5114" t="str">
            <v>N</v>
          </cell>
          <cell r="I5114" t="str">
            <v>NI</v>
          </cell>
          <cell r="J5114">
            <v>0</v>
          </cell>
          <cell r="K5114">
            <v>0</v>
          </cell>
          <cell r="L5114" t="str">
            <v xml:space="preserve"> </v>
          </cell>
          <cell r="M5114" t="str">
            <v xml:space="preserve"> </v>
          </cell>
          <cell r="N5114">
            <v>0</v>
          </cell>
          <cell r="O5114" t="str">
            <v xml:space="preserve"> </v>
          </cell>
          <cell r="P5114">
            <v>0</v>
          </cell>
          <cell r="Q5114">
            <v>0</v>
          </cell>
          <cell r="R5114" t="str">
            <v xml:space="preserve"> </v>
          </cell>
          <cell r="S5114" t="str">
            <v xml:space="preserve"> </v>
          </cell>
        </row>
        <row r="5115">
          <cell r="B5115">
            <v>739055</v>
          </cell>
          <cell r="C5115" t="str">
            <v>Utilities Other</v>
          </cell>
          <cell r="D5115" t="str">
            <v>Utilities</v>
          </cell>
          <cell r="E5115">
            <v>367</v>
          </cell>
          <cell r="F5115" t="str">
            <v>A</v>
          </cell>
          <cell r="G5115" t="str">
            <v>E</v>
          </cell>
          <cell r="H5115" t="str">
            <v>N</v>
          </cell>
          <cell r="I5115" t="str">
            <v>NI</v>
          </cell>
          <cell r="J5115">
            <v>0</v>
          </cell>
          <cell r="K5115">
            <v>0</v>
          </cell>
          <cell r="L5115" t="str">
            <v xml:space="preserve"> </v>
          </cell>
          <cell r="M5115" t="str">
            <v xml:space="preserve"> </v>
          </cell>
          <cell r="N5115">
            <v>0</v>
          </cell>
          <cell r="O5115" t="str">
            <v xml:space="preserve"> </v>
          </cell>
          <cell r="P5115">
            <v>0</v>
          </cell>
          <cell r="Q5115">
            <v>0</v>
          </cell>
          <cell r="R5115" t="str">
            <v xml:space="preserve"> </v>
          </cell>
          <cell r="S5115" t="str">
            <v xml:space="preserve"> </v>
          </cell>
        </row>
        <row r="5116">
          <cell r="B5116">
            <v>740000</v>
          </cell>
          <cell r="C5116" t="str">
            <v>AmortofDefGaonSaleofMOBContra</v>
          </cell>
          <cell r="D5116" t="str">
            <v>AmortofDef</v>
          </cell>
          <cell r="E5116">
            <v>367</v>
          </cell>
          <cell r="F5116" t="str">
            <v>A</v>
          </cell>
          <cell r="G5116" t="str">
            <v>E</v>
          </cell>
          <cell r="H5116" t="str">
            <v>N</v>
          </cell>
          <cell r="I5116" t="str">
            <v>NI</v>
          </cell>
          <cell r="J5116">
            <v>0</v>
          </cell>
          <cell r="K5116">
            <v>0</v>
          </cell>
          <cell r="L5116" t="str">
            <v xml:space="preserve"> </v>
          </cell>
          <cell r="M5116" t="str">
            <v xml:space="preserve"> </v>
          </cell>
          <cell r="N5116">
            <v>0</v>
          </cell>
          <cell r="O5116" t="str">
            <v xml:space="preserve"> </v>
          </cell>
          <cell r="P5116">
            <v>0</v>
          </cell>
          <cell r="Q5116">
            <v>0</v>
          </cell>
          <cell r="R5116" t="str">
            <v xml:space="preserve"> </v>
          </cell>
          <cell r="S5116" t="str">
            <v xml:space="preserve"> </v>
          </cell>
        </row>
        <row r="5117">
          <cell r="B5117">
            <v>740005</v>
          </cell>
          <cell r="C5117" t="str">
            <v>BuildingStorage Rent 1yr</v>
          </cell>
          <cell r="D5117" t="str">
            <v>BuildingSt</v>
          </cell>
          <cell r="E5117">
            <v>367</v>
          </cell>
          <cell r="F5117" t="str">
            <v>A</v>
          </cell>
          <cell r="G5117" t="str">
            <v>E</v>
          </cell>
          <cell r="H5117" t="str">
            <v>N</v>
          </cell>
          <cell r="I5117" t="str">
            <v>NI</v>
          </cell>
          <cell r="J5117">
            <v>0</v>
          </cell>
          <cell r="K5117">
            <v>0</v>
          </cell>
          <cell r="L5117" t="str">
            <v xml:space="preserve"> </v>
          </cell>
          <cell r="M5117" t="str">
            <v xml:space="preserve"> </v>
          </cell>
          <cell r="N5117">
            <v>0</v>
          </cell>
          <cell r="O5117" t="str">
            <v xml:space="preserve"> </v>
          </cell>
          <cell r="P5117">
            <v>0</v>
          </cell>
          <cell r="Q5117">
            <v>0</v>
          </cell>
          <cell r="R5117" t="str">
            <v xml:space="preserve"> </v>
          </cell>
          <cell r="S5117" t="str">
            <v xml:space="preserve"> </v>
          </cell>
        </row>
        <row r="5118">
          <cell r="B5118">
            <v>740010</v>
          </cell>
          <cell r="C5118" t="str">
            <v>Bldg Rent Common Area Maint</v>
          </cell>
          <cell r="D5118" t="str">
            <v>Bldg Rent</v>
          </cell>
          <cell r="E5118">
            <v>367</v>
          </cell>
          <cell r="F5118" t="str">
            <v>A</v>
          </cell>
          <cell r="G5118" t="str">
            <v>E</v>
          </cell>
          <cell r="H5118" t="str">
            <v>N</v>
          </cell>
          <cell r="I5118" t="str">
            <v>NI</v>
          </cell>
          <cell r="J5118">
            <v>0</v>
          </cell>
          <cell r="K5118">
            <v>0</v>
          </cell>
          <cell r="L5118" t="str">
            <v xml:space="preserve"> </v>
          </cell>
          <cell r="M5118" t="str">
            <v xml:space="preserve"> </v>
          </cell>
          <cell r="N5118">
            <v>0</v>
          </cell>
          <cell r="O5118" t="str">
            <v xml:space="preserve"> </v>
          </cell>
          <cell r="P5118">
            <v>0</v>
          </cell>
          <cell r="Q5118">
            <v>0</v>
          </cell>
          <cell r="R5118" t="str">
            <v xml:space="preserve"> </v>
          </cell>
          <cell r="S5118" t="str">
            <v xml:space="preserve"> </v>
          </cell>
        </row>
        <row r="5119">
          <cell r="B5119">
            <v>740015</v>
          </cell>
          <cell r="C5119" t="str">
            <v>RealEstateTaxCreditContra</v>
          </cell>
          <cell r="D5119" t="str">
            <v>RealEstate</v>
          </cell>
          <cell r="E5119">
            <v>367</v>
          </cell>
          <cell r="F5119" t="str">
            <v>A</v>
          </cell>
          <cell r="G5119" t="str">
            <v>E</v>
          </cell>
          <cell r="H5119" t="str">
            <v>N</v>
          </cell>
          <cell r="I5119" t="str">
            <v>NI</v>
          </cell>
          <cell r="J5119">
            <v>0</v>
          </cell>
          <cell r="K5119">
            <v>0</v>
          </cell>
          <cell r="L5119" t="str">
            <v xml:space="preserve"> </v>
          </cell>
          <cell r="M5119" t="str">
            <v xml:space="preserve"> </v>
          </cell>
          <cell r="N5119">
            <v>0</v>
          </cell>
          <cell r="O5119" t="str">
            <v xml:space="preserve"> </v>
          </cell>
          <cell r="P5119">
            <v>0</v>
          </cell>
          <cell r="Q5119">
            <v>0</v>
          </cell>
          <cell r="R5119" t="str">
            <v xml:space="preserve"> </v>
          </cell>
          <cell r="S5119" t="str">
            <v xml:space="preserve"> </v>
          </cell>
        </row>
        <row r="5120">
          <cell r="B5120">
            <v>740020</v>
          </cell>
          <cell r="C5120" t="str">
            <v>Rent Exp IC Co</v>
          </cell>
          <cell r="D5120" t="str">
            <v>RntExpICCo</v>
          </cell>
          <cell r="E5120">
            <v>367</v>
          </cell>
          <cell r="F5120" t="str">
            <v>A</v>
          </cell>
          <cell r="G5120" t="str">
            <v>E</v>
          </cell>
          <cell r="H5120" t="str">
            <v>N</v>
          </cell>
          <cell r="I5120" t="str">
            <v>NI</v>
          </cell>
          <cell r="J5120">
            <v>0</v>
          </cell>
          <cell r="K5120">
            <v>0</v>
          </cell>
          <cell r="L5120">
            <v>0</v>
          </cell>
          <cell r="M5120">
            <v>0</v>
          </cell>
          <cell r="N5120">
            <v>0</v>
          </cell>
          <cell r="O5120">
            <v>0</v>
          </cell>
          <cell r="P5120">
            <v>0</v>
          </cell>
          <cell r="Q5120">
            <v>0</v>
          </cell>
          <cell r="R5120">
            <v>0</v>
          </cell>
          <cell r="S5120">
            <v>0</v>
          </cell>
        </row>
        <row r="5121">
          <cell r="B5121">
            <v>741000</v>
          </cell>
          <cell r="C5121" t="str">
            <v>Equipment Rent 1yr</v>
          </cell>
          <cell r="D5121" t="str">
            <v>Equipment</v>
          </cell>
          <cell r="E5121">
            <v>367</v>
          </cell>
          <cell r="F5121" t="str">
            <v>A</v>
          </cell>
          <cell r="G5121" t="str">
            <v>E</v>
          </cell>
          <cell r="H5121" t="str">
            <v>N</v>
          </cell>
          <cell r="I5121" t="str">
            <v>NI</v>
          </cell>
          <cell r="J5121">
            <v>0</v>
          </cell>
          <cell r="K5121">
            <v>0</v>
          </cell>
          <cell r="L5121" t="str">
            <v xml:space="preserve"> </v>
          </cell>
          <cell r="M5121" t="str">
            <v xml:space="preserve"> </v>
          </cell>
          <cell r="N5121">
            <v>0</v>
          </cell>
          <cell r="O5121" t="str">
            <v xml:space="preserve"> </v>
          </cell>
          <cell r="P5121">
            <v>0</v>
          </cell>
          <cell r="Q5121">
            <v>0</v>
          </cell>
          <cell r="R5121" t="str">
            <v xml:space="preserve"> </v>
          </cell>
          <cell r="S5121" t="str">
            <v xml:space="preserve"> </v>
          </cell>
        </row>
        <row r="5122">
          <cell r="B5122">
            <v>741005</v>
          </cell>
          <cell r="C5122" t="str">
            <v>Furniture Rent 1yr</v>
          </cell>
          <cell r="D5122" t="str">
            <v>Furniture</v>
          </cell>
          <cell r="E5122">
            <v>367</v>
          </cell>
          <cell r="F5122" t="str">
            <v>A</v>
          </cell>
          <cell r="G5122" t="str">
            <v>E</v>
          </cell>
          <cell r="H5122" t="str">
            <v>N</v>
          </cell>
          <cell r="I5122" t="str">
            <v>NI</v>
          </cell>
          <cell r="J5122">
            <v>0</v>
          </cell>
          <cell r="K5122">
            <v>0</v>
          </cell>
          <cell r="L5122" t="str">
            <v xml:space="preserve"> </v>
          </cell>
          <cell r="M5122" t="str">
            <v xml:space="preserve"> </v>
          </cell>
          <cell r="N5122">
            <v>0</v>
          </cell>
          <cell r="O5122" t="str">
            <v xml:space="preserve"> </v>
          </cell>
          <cell r="P5122">
            <v>0</v>
          </cell>
          <cell r="Q5122">
            <v>0</v>
          </cell>
          <cell r="R5122" t="str">
            <v xml:space="preserve"> </v>
          </cell>
          <cell r="S5122" t="str">
            <v xml:space="preserve"> </v>
          </cell>
        </row>
        <row r="5123">
          <cell r="B5123">
            <v>741010</v>
          </cell>
          <cell r="C5123" t="str">
            <v>Other Rent 1yr</v>
          </cell>
          <cell r="D5123" t="str">
            <v>Other Rent</v>
          </cell>
          <cell r="E5123">
            <v>367</v>
          </cell>
          <cell r="F5123" t="str">
            <v>A</v>
          </cell>
          <cell r="G5123" t="str">
            <v>E</v>
          </cell>
          <cell r="H5123" t="str">
            <v>N</v>
          </cell>
          <cell r="I5123" t="str">
            <v>NI</v>
          </cell>
          <cell r="J5123">
            <v>0</v>
          </cell>
          <cell r="K5123">
            <v>0</v>
          </cell>
          <cell r="L5123" t="str">
            <v xml:space="preserve"> </v>
          </cell>
          <cell r="M5123" t="str">
            <v xml:space="preserve"> </v>
          </cell>
          <cell r="N5123">
            <v>0</v>
          </cell>
          <cell r="O5123" t="str">
            <v xml:space="preserve"> </v>
          </cell>
          <cell r="P5123">
            <v>0</v>
          </cell>
          <cell r="Q5123">
            <v>0</v>
          </cell>
          <cell r="R5123" t="str">
            <v xml:space="preserve"> </v>
          </cell>
          <cell r="S5123" t="str">
            <v xml:space="preserve"> </v>
          </cell>
        </row>
        <row r="5124">
          <cell r="B5124">
            <v>742000</v>
          </cell>
          <cell r="C5124" t="str">
            <v>Capital Leases Expense</v>
          </cell>
          <cell r="D5124" t="str">
            <v>Capital Le</v>
          </cell>
          <cell r="E5124">
            <v>367</v>
          </cell>
          <cell r="F5124" t="str">
            <v>A</v>
          </cell>
          <cell r="G5124" t="str">
            <v>E</v>
          </cell>
          <cell r="H5124" t="str">
            <v>N</v>
          </cell>
          <cell r="I5124" t="str">
            <v>NI</v>
          </cell>
          <cell r="J5124">
            <v>0</v>
          </cell>
          <cell r="K5124">
            <v>0</v>
          </cell>
          <cell r="L5124" t="str">
            <v xml:space="preserve"> </v>
          </cell>
          <cell r="M5124" t="str">
            <v xml:space="preserve"> </v>
          </cell>
          <cell r="N5124">
            <v>0</v>
          </cell>
          <cell r="O5124" t="str">
            <v xml:space="preserve"> </v>
          </cell>
          <cell r="P5124">
            <v>0</v>
          </cell>
          <cell r="Q5124">
            <v>0</v>
          </cell>
          <cell r="R5124" t="str">
            <v xml:space="preserve"> </v>
          </cell>
          <cell r="S5124" t="str">
            <v xml:space="preserve"> </v>
          </cell>
        </row>
        <row r="5125">
          <cell r="B5125">
            <v>742005</v>
          </cell>
          <cell r="C5125" t="str">
            <v>Med Equipment Lease Expense</v>
          </cell>
          <cell r="D5125" t="str">
            <v>Med Equipm</v>
          </cell>
          <cell r="E5125">
            <v>367</v>
          </cell>
          <cell r="F5125" t="str">
            <v>A</v>
          </cell>
          <cell r="G5125" t="str">
            <v>E</v>
          </cell>
          <cell r="H5125" t="str">
            <v>N</v>
          </cell>
          <cell r="I5125" t="str">
            <v>NI</v>
          </cell>
          <cell r="J5125">
            <v>0</v>
          </cell>
          <cell r="K5125">
            <v>0</v>
          </cell>
          <cell r="L5125" t="str">
            <v xml:space="preserve"> </v>
          </cell>
          <cell r="M5125" t="str">
            <v xml:space="preserve"> </v>
          </cell>
          <cell r="N5125">
            <v>0</v>
          </cell>
          <cell r="O5125" t="str">
            <v xml:space="preserve"> </v>
          </cell>
          <cell r="P5125">
            <v>0</v>
          </cell>
          <cell r="Q5125">
            <v>0</v>
          </cell>
          <cell r="R5125" t="str">
            <v xml:space="preserve"> </v>
          </cell>
          <cell r="S5125" t="str">
            <v xml:space="preserve"> </v>
          </cell>
        </row>
        <row r="5126">
          <cell r="B5126">
            <v>742010</v>
          </cell>
          <cell r="C5126" t="str">
            <v>BuildingStorage Lease Expense</v>
          </cell>
          <cell r="D5126" t="str">
            <v>BuildingSt</v>
          </cell>
          <cell r="E5126">
            <v>367</v>
          </cell>
          <cell r="F5126" t="str">
            <v>A</v>
          </cell>
          <cell r="G5126" t="str">
            <v>E</v>
          </cell>
          <cell r="H5126" t="str">
            <v>N</v>
          </cell>
          <cell r="I5126" t="str">
            <v>NI</v>
          </cell>
          <cell r="J5126">
            <v>0</v>
          </cell>
          <cell r="K5126">
            <v>0</v>
          </cell>
          <cell r="L5126" t="str">
            <v xml:space="preserve"> </v>
          </cell>
          <cell r="M5126" t="str">
            <v xml:space="preserve"> </v>
          </cell>
          <cell r="N5126">
            <v>0</v>
          </cell>
          <cell r="O5126" t="str">
            <v xml:space="preserve"> </v>
          </cell>
          <cell r="P5126">
            <v>0</v>
          </cell>
          <cell r="Q5126">
            <v>0</v>
          </cell>
          <cell r="R5126" t="str">
            <v xml:space="preserve"> </v>
          </cell>
          <cell r="S5126" t="str">
            <v xml:space="preserve"> </v>
          </cell>
        </row>
        <row r="5127">
          <cell r="B5127">
            <v>742015</v>
          </cell>
          <cell r="C5127" t="str">
            <v>Vehicles Lease Expense</v>
          </cell>
          <cell r="D5127" t="str">
            <v>Vehicles L</v>
          </cell>
          <cell r="E5127">
            <v>367</v>
          </cell>
          <cell r="F5127" t="str">
            <v>A</v>
          </cell>
          <cell r="G5127" t="str">
            <v>E</v>
          </cell>
          <cell r="H5127" t="str">
            <v>N</v>
          </cell>
          <cell r="I5127" t="str">
            <v>NI</v>
          </cell>
          <cell r="J5127">
            <v>0</v>
          </cell>
          <cell r="K5127">
            <v>0</v>
          </cell>
          <cell r="L5127" t="str">
            <v xml:space="preserve"> </v>
          </cell>
          <cell r="M5127" t="str">
            <v xml:space="preserve"> </v>
          </cell>
          <cell r="N5127">
            <v>0</v>
          </cell>
          <cell r="O5127" t="str">
            <v xml:space="preserve"> </v>
          </cell>
          <cell r="P5127">
            <v>0</v>
          </cell>
          <cell r="Q5127">
            <v>0</v>
          </cell>
          <cell r="R5127" t="str">
            <v xml:space="preserve"> </v>
          </cell>
          <cell r="S5127" t="str">
            <v xml:space="preserve"> </v>
          </cell>
        </row>
        <row r="5128">
          <cell r="B5128">
            <v>742020</v>
          </cell>
          <cell r="C5128" t="str">
            <v>Other Equipment Lease Expense</v>
          </cell>
          <cell r="D5128" t="str">
            <v>Other Equi</v>
          </cell>
          <cell r="E5128">
            <v>367</v>
          </cell>
          <cell r="F5128" t="str">
            <v>A</v>
          </cell>
          <cell r="G5128" t="str">
            <v>E</v>
          </cell>
          <cell r="H5128" t="str">
            <v>N</v>
          </cell>
          <cell r="I5128" t="str">
            <v>NI</v>
          </cell>
          <cell r="J5128">
            <v>0</v>
          </cell>
          <cell r="K5128">
            <v>0</v>
          </cell>
          <cell r="L5128" t="str">
            <v xml:space="preserve"> </v>
          </cell>
          <cell r="M5128" t="str">
            <v xml:space="preserve"> </v>
          </cell>
          <cell r="N5128">
            <v>0</v>
          </cell>
          <cell r="O5128" t="str">
            <v xml:space="preserve"> </v>
          </cell>
          <cell r="P5128">
            <v>0</v>
          </cell>
          <cell r="Q5128">
            <v>0</v>
          </cell>
          <cell r="R5128" t="str">
            <v xml:space="preserve"> </v>
          </cell>
          <cell r="S5128" t="str">
            <v xml:space="preserve"> </v>
          </cell>
        </row>
        <row r="5129">
          <cell r="B5129">
            <v>744000</v>
          </cell>
          <cell r="C5129" t="str">
            <v>CostofGoodsSoldDurableMedEquip</v>
          </cell>
          <cell r="D5129" t="str">
            <v>CostofGood</v>
          </cell>
          <cell r="E5129">
            <v>367</v>
          </cell>
          <cell r="F5129" t="str">
            <v>A</v>
          </cell>
          <cell r="G5129" t="str">
            <v>E</v>
          </cell>
          <cell r="H5129" t="str">
            <v>N</v>
          </cell>
          <cell r="I5129" t="str">
            <v>NI</v>
          </cell>
          <cell r="J5129">
            <v>0</v>
          </cell>
          <cell r="K5129">
            <v>0</v>
          </cell>
          <cell r="L5129" t="str">
            <v xml:space="preserve"> </v>
          </cell>
          <cell r="M5129" t="str">
            <v xml:space="preserve"> </v>
          </cell>
          <cell r="N5129">
            <v>0</v>
          </cell>
          <cell r="O5129" t="str">
            <v xml:space="preserve"> </v>
          </cell>
          <cell r="P5129">
            <v>0</v>
          </cell>
          <cell r="Q5129">
            <v>0</v>
          </cell>
          <cell r="R5129" t="str">
            <v xml:space="preserve"> </v>
          </cell>
          <cell r="S5129" t="str">
            <v xml:space="preserve"> </v>
          </cell>
        </row>
        <row r="5130">
          <cell r="B5130">
            <v>744005</v>
          </cell>
          <cell r="C5130" t="str">
            <v>CostofGoodsSoldReferenceLab</v>
          </cell>
          <cell r="D5130" t="str">
            <v>CostofGood</v>
          </cell>
          <cell r="E5130">
            <v>367</v>
          </cell>
          <cell r="F5130" t="str">
            <v>A</v>
          </cell>
          <cell r="G5130" t="str">
            <v>E</v>
          </cell>
          <cell r="H5130" t="str">
            <v>N</v>
          </cell>
          <cell r="I5130" t="str">
            <v>NI</v>
          </cell>
          <cell r="J5130">
            <v>0</v>
          </cell>
          <cell r="K5130">
            <v>0</v>
          </cell>
          <cell r="L5130" t="str">
            <v xml:space="preserve"> </v>
          </cell>
          <cell r="M5130" t="str">
            <v xml:space="preserve"> </v>
          </cell>
          <cell r="N5130">
            <v>0</v>
          </cell>
          <cell r="O5130" t="str">
            <v xml:space="preserve"> </v>
          </cell>
          <cell r="P5130">
            <v>0</v>
          </cell>
          <cell r="Q5130">
            <v>0</v>
          </cell>
          <cell r="R5130" t="str">
            <v xml:space="preserve"> </v>
          </cell>
          <cell r="S5130" t="str">
            <v xml:space="preserve"> </v>
          </cell>
        </row>
        <row r="5131">
          <cell r="B5131">
            <v>744010</v>
          </cell>
          <cell r="C5131" t="str">
            <v>CstofGoodsSoldRetailCafetVendg</v>
          </cell>
          <cell r="D5131" t="str">
            <v>CstofGoods</v>
          </cell>
          <cell r="E5131">
            <v>367</v>
          </cell>
          <cell r="F5131" t="str">
            <v>A</v>
          </cell>
          <cell r="G5131" t="str">
            <v>E</v>
          </cell>
          <cell r="H5131" t="str">
            <v>N</v>
          </cell>
          <cell r="I5131" t="str">
            <v>NI</v>
          </cell>
          <cell r="J5131">
            <v>0</v>
          </cell>
          <cell r="K5131">
            <v>0</v>
          </cell>
          <cell r="L5131" t="str">
            <v xml:space="preserve"> </v>
          </cell>
          <cell r="M5131" t="str">
            <v xml:space="preserve"> </v>
          </cell>
          <cell r="N5131">
            <v>0</v>
          </cell>
          <cell r="O5131" t="str">
            <v xml:space="preserve"> </v>
          </cell>
          <cell r="P5131">
            <v>0</v>
          </cell>
          <cell r="Q5131">
            <v>0</v>
          </cell>
          <cell r="R5131" t="str">
            <v xml:space="preserve"> </v>
          </cell>
          <cell r="S5131" t="str">
            <v xml:space="preserve"> </v>
          </cell>
        </row>
        <row r="5132">
          <cell r="B5132">
            <v>744015</v>
          </cell>
          <cell r="C5132" t="str">
            <v>CostofGoodsSoldRetailPharmacy</v>
          </cell>
          <cell r="D5132" t="str">
            <v>CostofGood</v>
          </cell>
          <cell r="E5132">
            <v>367</v>
          </cell>
          <cell r="F5132" t="str">
            <v>A</v>
          </cell>
          <cell r="G5132" t="str">
            <v>E</v>
          </cell>
          <cell r="H5132" t="str">
            <v>N</v>
          </cell>
          <cell r="I5132" t="str">
            <v>NI</v>
          </cell>
          <cell r="J5132">
            <v>0</v>
          </cell>
          <cell r="K5132">
            <v>0</v>
          </cell>
          <cell r="L5132" t="str">
            <v xml:space="preserve"> </v>
          </cell>
          <cell r="M5132" t="str">
            <v xml:space="preserve"> </v>
          </cell>
          <cell r="N5132">
            <v>0</v>
          </cell>
          <cell r="O5132" t="str">
            <v xml:space="preserve"> </v>
          </cell>
          <cell r="P5132">
            <v>0</v>
          </cell>
          <cell r="Q5132">
            <v>0</v>
          </cell>
          <cell r="R5132" t="str">
            <v xml:space="preserve"> </v>
          </cell>
          <cell r="S5132" t="str">
            <v xml:space="preserve"> </v>
          </cell>
        </row>
        <row r="5133">
          <cell r="B5133">
            <v>744016</v>
          </cell>
          <cell r="C5133" t="str">
            <v>CostOfGoodsSoldRetailGiftShop</v>
          </cell>
          <cell r="D5133" t="str">
            <v>COGS GS</v>
          </cell>
          <cell r="E5133">
            <v>367</v>
          </cell>
          <cell r="F5133" t="str">
            <v>A</v>
          </cell>
          <cell r="G5133" t="str">
            <v>E</v>
          </cell>
          <cell r="H5133" t="str">
            <v>N</v>
          </cell>
          <cell r="I5133" t="str">
            <v>NI</v>
          </cell>
          <cell r="J5133">
            <v>0</v>
          </cell>
          <cell r="K5133">
            <v>0</v>
          </cell>
          <cell r="L5133" t="str">
            <v xml:space="preserve"> </v>
          </cell>
          <cell r="M5133" t="str">
            <v xml:space="preserve"> </v>
          </cell>
          <cell r="N5133">
            <v>0</v>
          </cell>
          <cell r="O5133" t="str">
            <v xml:space="preserve"> </v>
          </cell>
          <cell r="P5133">
            <v>0</v>
          </cell>
          <cell r="Q5133">
            <v>0</v>
          </cell>
          <cell r="R5133" t="str">
            <v xml:space="preserve"> </v>
          </cell>
          <cell r="S5133" t="str">
            <v xml:space="preserve"> </v>
          </cell>
        </row>
        <row r="5134">
          <cell r="B5134">
            <v>744020</v>
          </cell>
          <cell r="C5134" t="str">
            <v>Cost of Goods Sold Other</v>
          </cell>
          <cell r="D5134" t="str">
            <v>Cost of Go</v>
          </cell>
          <cell r="E5134">
            <v>367</v>
          </cell>
          <cell r="F5134" t="str">
            <v>A</v>
          </cell>
          <cell r="G5134" t="str">
            <v>E</v>
          </cell>
          <cell r="H5134" t="str">
            <v>N</v>
          </cell>
          <cell r="I5134" t="str">
            <v>NI</v>
          </cell>
          <cell r="J5134">
            <v>0</v>
          </cell>
          <cell r="K5134">
            <v>0</v>
          </cell>
          <cell r="L5134" t="str">
            <v xml:space="preserve"> </v>
          </cell>
          <cell r="M5134" t="str">
            <v xml:space="preserve"> </v>
          </cell>
          <cell r="N5134">
            <v>0</v>
          </cell>
          <cell r="O5134" t="str">
            <v xml:space="preserve"> </v>
          </cell>
          <cell r="P5134">
            <v>0</v>
          </cell>
          <cell r="Q5134">
            <v>0</v>
          </cell>
          <cell r="R5134" t="str">
            <v xml:space="preserve"> </v>
          </cell>
          <cell r="S5134" t="str">
            <v xml:space="preserve"> </v>
          </cell>
        </row>
        <row r="5135">
          <cell r="B5135">
            <v>744021</v>
          </cell>
          <cell r="C5135" t="str">
            <v>COGS IC Co</v>
          </cell>
          <cell r="D5135" t="str">
            <v>COGSICCo</v>
          </cell>
          <cell r="E5135">
            <v>367</v>
          </cell>
          <cell r="F5135" t="str">
            <v>A</v>
          </cell>
          <cell r="G5135" t="str">
            <v>E</v>
          </cell>
          <cell r="H5135" t="str">
            <v>N</v>
          </cell>
          <cell r="I5135" t="str">
            <v>NI</v>
          </cell>
          <cell r="J5135">
            <v>0</v>
          </cell>
          <cell r="K5135">
            <v>0</v>
          </cell>
          <cell r="L5135">
            <v>0</v>
          </cell>
          <cell r="M5135">
            <v>0</v>
          </cell>
          <cell r="N5135">
            <v>0</v>
          </cell>
          <cell r="O5135">
            <v>0</v>
          </cell>
          <cell r="P5135">
            <v>0</v>
          </cell>
          <cell r="Q5135">
            <v>0</v>
          </cell>
          <cell r="R5135">
            <v>0</v>
          </cell>
          <cell r="S5135">
            <v>0</v>
          </cell>
        </row>
        <row r="5136">
          <cell r="B5136">
            <v>745000</v>
          </cell>
          <cell r="C5136" t="str">
            <v>Loss on Sale PPE</v>
          </cell>
          <cell r="D5136" t="str">
            <v>Loss on Sa</v>
          </cell>
          <cell r="E5136">
            <v>367</v>
          </cell>
          <cell r="F5136" t="str">
            <v>A</v>
          </cell>
          <cell r="G5136" t="str">
            <v>E</v>
          </cell>
          <cell r="H5136" t="str">
            <v>N</v>
          </cell>
          <cell r="I5136" t="str">
            <v>NI</v>
          </cell>
          <cell r="J5136">
            <v>0</v>
          </cell>
          <cell r="K5136">
            <v>0</v>
          </cell>
          <cell r="L5136" t="str">
            <v xml:space="preserve"> </v>
          </cell>
          <cell r="M5136" t="str">
            <v xml:space="preserve"> </v>
          </cell>
          <cell r="N5136">
            <v>0</v>
          </cell>
          <cell r="O5136" t="str">
            <v xml:space="preserve"> </v>
          </cell>
          <cell r="P5136">
            <v>0</v>
          </cell>
          <cell r="Q5136">
            <v>0</v>
          </cell>
          <cell r="R5136" t="str">
            <v xml:space="preserve"> </v>
          </cell>
          <cell r="S5136" t="str">
            <v xml:space="preserve"> </v>
          </cell>
        </row>
        <row r="5137">
          <cell r="B5137">
            <v>745005</v>
          </cell>
          <cell r="C5137" t="str">
            <v>Loss on Sales of Joint Venture</v>
          </cell>
          <cell r="D5137" t="str">
            <v>Loss on Sa</v>
          </cell>
          <cell r="E5137">
            <v>367</v>
          </cell>
          <cell r="F5137" t="str">
            <v>A</v>
          </cell>
          <cell r="G5137" t="str">
            <v>E</v>
          </cell>
          <cell r="H5137" t="str">
            <v>N</v>
          </cell>
          <cell r="I5137" t="str">
            <v>NI</v>
          </cell>
          <cell r="J5137">
            <v>0</v>
          </cell>
          <cell r="K5137">
            <v>0</v>
          </cell>
          <cell r="L5137" t="str">
            <v xml:space="preserve"> </v>
          </cell>
          <cell r="M5137" t="str">
            <v xml:space="preserve"> </v>
          </cell>
          <cell r="N5137">
            <v>0</v>
          </cell>
          <cell r="O5137" t="str">
            <v xml:space="preserve"> </v>
          </cell>
          <cell r="P5137">
            <v>0</v>
          </cell>
          <cell r="Q5137">
            <v>0</v>
          </cell>
          <cell r="R5137" t="str">
            <v xml:space="preserve"> </v>
          </cell>
          <cell r="S5137" t="str">
            <v xml:space="preserve"> </v>
          </cell>
        </row>
        <row r="5138">
          <cell r="B5138">
            <v>745010</v>
          </cell>
          <cell r="C5138" t="str">
            <v>Loss on Sale of Other Assets</v>
          </cell>
          <cell r="D5138" t="str">
            <v>Loss on Sa</v>
          </cell>
          <cell r="E5138">
            <v>367</v>
          </cell>
          <cell r="F5138" t="str">
            <v>A</v>
          </cell>
          <cell r="G5138" t="str">
            <v>E</v>
          </cell>
          <cell r="H5138" t="str">
            <v>N</v>
          </cell>
          <cell r="I5138" t="str">
            <v>NI</v>
          </cell>
          <cell r="J5138">
            <v>0</v>
          </cell>
          <cell r="K5138">
            <v>0</v>
          </cell>
          <cell r="L5138" t="str">
            <v xml:space="preserve"> </v>
          </cell>
          <cell r="M5138" t="str">
            <v xml:space="preserve"> </v>
          </cell>
          <cell r="N5138">
            <v>0</v>
          </cell>
          <cell r="O5138" t="str">
            <v xml:space="preserve"> </v>
          </cell>
          <cell r="P5138">
            <v>0</v>
          </cell>
          <cell r="Q5138">
            <v>0</v>
          </cell>
          <cell r="R5138" t="str">
            <v xml:space="preserve"> </v>
          </cell>
          <cell r="S5138" t="str">
            <v xml:space="preserve"> </v>
          </cell>
        </row>
        <row r="5139">
          <cell r="B5139">
            <v>746000</v>
          </cell>
          <cell r="C5139" t="str">
            <v>AirRail</v>
          </cell>
          <cell r="D5139" t="str">
            <v>AirRail</v>
          </cell>
          <cell r="E5139">
            <v>367</v>
          </cell>
          <cell r="F5139" t="str">
            <v>A</v>
          </cell>
          <cell r="G5139" t="str">
            <v>E</v>
          </cell>
          <cell r="H5139" t="str">
            <v>N</v>
          </cell>
          <cell r="I5139" t="str">
            <v>NI</v>
          </cell>
          <cell r="J5139">
            <v>0</v>
          </cell>
          <cell r="K5139">
            <v>0</v>
          </cell>
          <cell r="L5139" t="str">
            <v xml:space="preserve"> </v>
          </cell>
          <cell r="M5139" t="str">
            <v xml:space="preserve"> </v>
          </cell>
          <cell r="N5139">
            <v>0</v>
          </cell>
          <cell r="O5139" t="str">
            <v xml:space="preserve"> </v>
          </cell>
          <cell r="P5139">
            <v>0</v>
          </cell>
          <cell r="Q5139">
            <v>0</v>
          </cell>
          <cell r="R5139" t="str">
            <v xml:space="preserve"> </v>
          </cell>
          <cell r="S5139" t="str">
            <v xml:space="preserve"> </v>
          </cell>
        </row>
        <row r="5140">
          <cell r="B5140">
            <v>746005</v>
          </cell>
          <cell r="C5140" t="str">
            <v>Auto Rental</v>
          </cell>
          <cell r="D5140" t="str">
            <v>Auto Renta</v>
          </cell>
          <cell r="E5140">
            <v>367</v>
          </cell>
          <cell r="F5140" t="str">
            <v>A</v>
          </cell>
          <cell r="G5140" t="str">
            <v>E</v>
          </cell>
          <cell r="H5140" t="str">
            <v>N</v>
          </cell>
          <cell r="I5140" t="str">
            <v>NI</v>
          </cell>
          <cell r="J5140">
            <v>0</v>
          </cell>
          <cell r="K5140">
            <v>0</v>
          </cell>
          <cell r="L5140" t="str">
            <v xml:space="preserve"> </v>
          </cell>
          <cell r="M5140" t="str">
            <v xml:space="preserve"> </v>
          </cell>
          <cell r="N5140">
            <v>0</v>
          </cell>
          <cell r="O5140" t="str">
            <v xml:space="preserve"> </v>
          </cell>
          <cell r="P5140">
            <v>0</v>
          </cell>
          <cell r="Q5140">
            <v>0</v>
          </cell>
          <cell r="R5140" t="str">
            <v xml:space="preserve"> </v>
          </cell>
          <cell r="S5140" t="str">
            <v xml:space="preserve"> </v>
          </cell>
        </row>
        <row r="5141">
          <cell r="B5141">
            <v>746015</v>
          </cell>
          <cell r="C5141" t="str">
            <v>Entertainment</v>
          </cell>
          <cell r="D5141" t="str">
            <v>Entertainm</v>
          </cell>
          <cell r="E5141">
            <v>367</v>
          </cell>
          <cell r="F5141" t="str">
            <v>A</v>
          </cell>
          <cell r="G5141" t="str">
            <v>E</v>
          </cell>
          <cell r="H5141" t="str">
            <v>N</v>
          </cell>
          <cell r="I5141" t="str">
            <v>NI</v>
          </cell>
          <cell r="J5141">
            <v>0</v>
          </cell>
          <cell r="K5141">
            <v>0</v>
          </cell>
          <cell r="L5141" t="str">
            <v xml:space="preserve"> </v>
          </cell>
          <cell r="M5141" t="str">
            <v xml:space="preserve"> </v>
          </cell>
          <cell r="N5141">
            <v>0</v>
          </cell>
          <cell r="O5141" t="str">
            <v xml:space="preserve"> </v>
          </cell>
          <cell r="P5141">
            <v>0</v>
          </cell>
          <cell r="Q5141">
            <v>0</v>
          </cell>
          <cell r="R5141" t="str">
            <v xml:space="preserve"> </v>
          </cell>
          <cell r="S5141" t="str">
            <v xml:space="preserve"> </v>
          </cell>
        </row>
        <row r="5142">
          <cell r="B5142">
            <v>746020</v>
          </cell>
          <cell r="C5142" t="str">
            <v>Lodging</v>
          </cell>
          <cell r="D5142" t="str">
            <v>Lodging</v>
          </cell>
          <cell r="E5142">
            <v>367</v>
          </cell>
          <cell r="F5142" t="str">
            <v>A</v>
          </cell>
          <cell r="G5142" t="str">
            <v>E</v>
          </cell>
          <cell r="H5142" t="str">
            <v>N</v>
          </cell>
          <cell r="I5142" t="str">
            <v>NI</v>
          </cell>
          <cell r="J5142">
            <v>0</v>
          </cell>
          <cell r="K5142">
            <v>0</v>
          </cell>
          <cell r="L5142" t="str">
            <v xml:space="preserve"> </v>
          </cell>
          <cell r="M5142" t="str">
            <v xml:space="preserve"> </v>
          </cell>
          <cell r="N5142">
            <v>0</v>
          </cell>
          <cell r="O5142" t="str">
            <v xml:space="preserve"> </v>
          </cell>
          <cell r="P5142">
            <v>0</v>
          </cell>
          <cell r="Q5142">
            <v>0</v>
          </cell>
          <cell r="R5142" t="str">
            <v xml:space="preserve"> </v>
          </cell>
          <cell r="S5142" t="str">
            <v xml:space="preserve"> </v>
          </cell>
        </row>
        <row r="5143">
          <cell r="B5143">
            <v>746025</v>
          </cell>
          <cell r="C5143" t="str">
            <v>Meals</v>
          </cell>
          <cell r="D5143" t="str">
            <v>Meals</v>
          </cell>
          <cell r="E5143">
            <v>367</v>
          </cell>
          <cell r="F5143" t="str">
            <v>A</v>
          </cell>
          <cell r="G5143" t="str">
            <v>E</v>
          </cell>
          <cell r="H5143" t="str">
            <v>N</v>
          </cell>
          <cell r="I5143" t="str">
            <v>NI</v>
          </cell>
          <cell r="J5143">
            <v>0</v>
          </cell>
          <cell r="K5143">
            <v>0</v>
          </cell>
          <cell r="L5143" t="str">
            <v xml:space="preserve"> </v>
          </cell>
          <cell r="M5143" t="str">
            <v xml:space="preserve"> </v>
          </cell>
          <cell r="N5143">
            <v>0</v>
          </cell>
          <cell r="O5143" t="str">
            <v xml:space="preserve"> </v>
          </cell>
          <cell r="P5143">
            <v>0</v>
          </cell>
          <cell r="Q5143">
            <v>0</v>
          </cell>
          <cell r="R5143" t="str">
            <v xml:space="preserve"> </v>
          </cell>
          <cell r="S5143" t="str">
            <v xml:space="preserve"> </v>
          </cell>
        </row>
        <row r="5144">
          <cell r="B5144">
            <v>746030</v>
          </cell>
          <cell r="C5144" t="str">
            <v>Mileage</v>
          </cell>
          <cell r="D5144" t="str">
            <v>Mileage</v>
          </cell>
          <cell r="E5144">
            <v>367</v>
          </cell>
          <cell r="F5144" t="str">
            <v>A</v>
          </cell>
          <cell r="G5144" t="str">
            <v>E</v>
          </cell>
          <cell r="H5144" t="str">
            <v>N</v>
          </cell>
          <cell r="I5144" t="str">
            <v>NI</v>
          </cell>
          <cell r="J5144">
            <v>0</v>
          </cell>
          <cell r="K5144">
            <v>0</v>
          </cell>
          <cell r="L5144" t="str">
            <v xml:space="preserve"> </v>
          </cell>
          <cell r="M5144" t="str">
            <v xml:space="preserve"> </v>
          </cell>
          <cell r="N5144">
            <v>0</v>
          </cell>
          <cell r="O5144" t="str">
            <v xml:space="preserve"> </v>
          </cell>
          <cell r="P5144">
            <v>0</v>
          </cell>
          <cell r="Q5144">
            <v>0</v>
          </cell>
          <cell r="R5144" t="str">
            <v xml:space="preserve"> </v>
          </cell>
          <cell r="S5144" t="str">
            <v xml:space="preserve"> </v>
          </cell>
        </row>
        <row r="5145">
          <cell r="B5145">
            <v>746035</v>
          </cell>
          <cell r="C5145" t="str">
            <v>Opinion Survey Travel</v>
          </cell>
          <cell r="D5145" t="str">
            <v>Opinion Su</v>
          </cell>
          <cell r="E5145">
            <v>367</v>
          </cell>
          <cell r="F5145" t="str">
            <v>A</v>
          </cell>
          <cell r="G5145" t="str">
            <v>E</v>
          </cell>
          <cell r="H5145" t="str">
            <v>N</v>
          </cell>
          <cell r="I5145" t="str">
            <v>NI</v>
          </cell>
          <cell r="J5145">
            <v>0</v>
          </cell>
          <cell r="K5145">
            <v>0</v>
          </cell>
          <cell r="L5145" t="str">
            <v xml:space="preserve"> </v>
          </cell>
          <cell r="M5145" t="str">
            <v xml:space="preserve"> </v>
          </cell>
          <cell r="N5145">
            <v>0</v>
          </cell>
          <cell r="O5145" t="str">
            <v xml:space="preserve"> </v>
          </cell>
          <cell r="P5145">
            <v>0</v>
          </cell>
          <cell r="Q5145">
            <v>0</v>
          </cell>
          <cell r="R5145" t="str">
            <v xml:space="preserve"> </v>
          </cell>
          <cell r="S5145" t="str">
            <v xml:space="preserve"> </v>
          </cell>
        </row>
        <row r="5146">
          <cell r="B5146">
            <v>746040</v>
          </cell>
          <cell r="C5146" t="str">
            <v>ParkingTollsTips</v>
          </cell>
          <cell r="D5146" t="str">
            <v>ParkingTol</v>
          </cell>
          <cell r="E5146">
            <v>367</v>
          </cell>
          <cell r="F5146" t="str">
            <v>A</v>
          </cell>
          <cell r="G5146" t="str">
            <v>E</v>
          </cell>
          <cell r="H5146" t="str">
            <v>N</v>
          </cell>
          <cell r="I5146" t="str">
            <v>NI</v>
          </cell>
          <cell r="J5146">
            <v>0</v>
          </cell>
          <cell r="K5146">
            <v>0</v>
          </cell>
          <cell r="L5146" t="str">
            <v xml:space="preserve"> </v>
          </cell>
          <cell r="M5146" t="str">
            <v xml:space="preserve"> </v>
          </cell>
          <cell r="N5146">
            <v>0</v>
          </cell>
          <cell r="O5146" t="str">
            <v xml:space="preserve"> </v>
          </cell>
          <cell r="P5146">
            <v>0</v>
          </cell>
          <cell r="Q5146">
            <v>0</v>
          </cell>
          <cell r="R5146" t="str">
            <v xml:space="preserve"> </v>
          </cell>
          <cell r="S5146" t="str">
            <v xml:space="preserve"> </v>
          </cell>
        </row>
        <row r="5147">
          <cell r="B5147">
            <v>746045</v>
          </cell>
          <cell r="C5147" t="str">
            <v>TaxiLimo</v>
          </cell>
          <cell r="D5147" t="str">
            <v>TaxiLimo</v>
          </cell>
          <cell r="E5147">
            <v>367</v>
          </cell>
          <cell r="F5147" t="str">
            <v>A</v>
          </cell>
          <cell r="G5147" t="str">
            <v>E</v>
          </cell>
          <cell r="H5147" t="str">
            <v>N</v>
          </cell>
          <cell r="I5147" t="str">
            <v>NI</v>
          </cell>
          <cell r="J5147">
            <v>0</v>
          </cell>
          <cell r="K5147">
            <v>0</v>
          </cell>
          <cell r="L5147" t="str">
            <v xml:space="preserve"> </v>
          </cell>
          <cell r="M5147" t="str">
            <v xml:space="preserve"> </v>
          </cell>
          <cell r="N5147">
            <v>0</v>
          </cell>
          <cell r="O5147" t="str">
            <v xml:space="preserve"> </v>
          </cell>
          <cell r="P5147">
            <v>0</v>
          </cell>
          <cell r="Q5147">
            <v>0</v>
          </cell>
          <cell r="R5147" t="str">
            <v xml:space="preserve"> </v>
          </cell>
          <cell r="S5147" t="str">
            <v xml:space="preserve"> </v>
          </cell>
        </row>
        <row r="5148">
          <cell r="B5148">
            <v>746050</v>
          </cell>
          <cell r="C5148" t="str">
            <v>TravelReimbGenProfLiability</v>
          </cell>
          <cell r="D5148" t="str">
            <v>TravelReim</v>
          </cell>
          <cell r="E5148">
            <v>367</v>
          </cell>
          <cell r="F5148" t="str">
            <v>A</v>
          </cell>
          <cell r="G5148" t="str">
            <v>E</v>
          </cell>
          <cell r="H5148" t="str">
            <v>N</v>
          </cell>
          <cell r="I5148" t="str">
            <v>NI</v>
          </cell>
          <cell r="J5148">
            <v>0</v>
          </cell>
          <cell r="K5148">
            <v>0</v>
          </cell>
          <cell r="L5148" t="str">
            <v xml:space="preserve"> </v>
          </cell>
          <cell r="M5148" t="str">
            <v xml:space="preserve"> </v>
          </cell>
          <cell r="N5148">
            <v>0</v>
          </cell>
          <cell r="O5148" t="str">
            <v xml:space="preserve"> </v>
          </cell>
          <cell r="P5148">
            <v>0</v>
          </cell>
          <cell r="Q5148">
            <v>0</v>
          </cell>
          <cell r="R5148" t="str">
            <v xml:space="preserve"> </v>
          </cell>
          <cell r="S5148" t="str">
            <v xml:space="preserve"> </v>
          </cell>
        </row>
        <row r="5149">
          <cell r="B5149">
            <v>746055</v>
          </cell>
          <cell r="C5149" t="str">
            <v>Other Travel Expense</v>
          </cell>
          <cell r="D5149" t="str">
            <v>Other Trav</v>
          </cell>
          <cell r="E5149">
            <v>367</v>
          </cell>
          <cell r="F5149" t="str">
            <v>A</v>
          </cell>
          <cell r="G5149" t="str">
            <v>E</v>
          </cell>
          <cell r="H5149" t="str">
            <v>N</v>
          </cell>
          <cell r="I5149" t="str">
            <v>NI</v>
          </cell>
          <cell r="J5149">
            <v>0</v>
          </cell>
          <cell r="K5149">
            <v>0</v>
          </cell>
          <cell r="L5149" t="str">
            <v xml:space="preserve"> </v>
          </cell>
          <cell r="M5149" t="str">
            <v xml:space="preserve"> </v>
          </cell>
          <cell r="N5149">
            <v>0</v>
          </cell>
          <cell r="O5149" t="str">
            <v xml:space="preserve"> </v>
          </cell>
          <cell r="P5149">
            <v>0</v>
          </cell>
          <cell r="Q5149">
            <v>0</v>
          </cell>
          <cell r="R5149" t="str">
            <v xml:space="preserve"> </v>
          </cell>
          <cell r="S5149" t="str">
            <v xml:space="preserve"> </v>
          </cell>
        </row>
        <row r="5150">
          <cell r="B5150">
            <v>747000</v>
          </cell>
          <cell r="C5150" t="str">
            <v>NonPhysician Prof Ed Expenses</v>
          </cell>
          <cell r="D5150" t="str">
            <v>NonPhysici</v>
          </cell>
          <cell r="E5150">
            <v>367</v>
          </cell>
          <cell r="F5150" t="str">
            <v>A</v>
          </cell>
          <cell r="G5150" t="str">
            <v>E</v>
          </cell>
          <cell r="H5150" t="str">
            <v>N</v>
          </cell>
          <cell r="I5150" t="str">
            <v>NI</v>
          </cell>
          <cell r="J5150">
            <v>0</v>
          </cell>
          <cell r="K5150">
            <v>0</v>
          </cell>
          <cell r="L5150" t="str">
            <v xml:space="preserve"> </v>
          </cell>
          <cell r="M5150" t="str">
            <v xml:space="preserve"> </v>
          </cell>
          <cell r="N5150">
            <v>0</v>
          </cell>
          <cell r="O5150" t="str">
            <v xml:space="preserve"> </v>
          </cell>
          <cell r="P5150">
            <v>0</v>
          </cell>
          <cell r="Q5150">
            <v>0</v>
          </cell>
          <cell r="R5150" t="str">
            <v xml:space="preserve"> </v>
          </cell>
          <cell r="S5150" t="str">
            <v xml:space="preserve"> </v>
          </cell>
        </row>
        <row r="5151">
          <cell r="B5151">
            <v>747010</v>
          </cell>
          <cell r="C5151" t="str">
            <v>Physician Prof Ed Expenses</v>
          </cell>
          <cell r="D5151" t="str">
            <v>Physician</v>
          </cell>
          <cell r="E5151">
            <v>367</v>
          </cell>
          <cell r="F5151" t="str">
            <v>A</v>
          </cell>
          <cell r="G5151" t="str">
            <v>E</v>
          </cell>
          <cell r="H5151" t="str">
            <v>N</v>
          </cell>
          <cell r="I5151" t="str">
            <v>NI</v>
          </cell>
          <cell r="J5151">
            <v>0</v>
          </cell>
          <cell r="K5151">
            <v>0</v>
          </cell>
          <cell r="L5151" t="str">
            <v xml:space="preserve"> </v>
          </cell>
          <cell r="M5151" t="str">
            <v xml:space="preserve"> </v>
          </cell>
          <cell r="N5151">
            <v>0</v>
          </cell>
          <cell r="O5151" t="str">
            <v xml:space="preserve"> </v>
          </cell>
          <cell r="P5151">
            <v>0</v>
          </cell>
          <cell r="Q5151">
            <v>0</v>
          </cell>
          <cell r="R5151" t="str">
            <v xml:space="preserve"> </v>
          </cell>
          <cell r="S5151" t="str">
            <v xml:space="preserve"> </v>
          </cell>
        </row>
        <row r="5152">
          <cell r="B5152">
            <v>747015</v>
          </cell>
          <cell r="C5152" t="str">
            <v>RegistrationCourse Fees</v>
          </cell>
          <cell r="D5152" t="str">
            <v>Registrati</v>
          </cell>
          <cell r="E5152">
            <v>367</v>
          </cell>
          <cell r="F5152" t="str">
            <v>A</v>
          </cell>
          <cell r="G5152" t="str">
            <v>E</v>
          </cell>
          <cell r="H5152" t="str">
            <v>N</v>
          </cell>
          <cell r="I5152" t="str">
            <v>NI</v>
          </cell>
          <cell r="J5152">
            <v>0</v>
          </cell>
          <cell r="K5152">
            <v>0</v>
          </cell>
          <cell r="L5152" t="str">
            <v xml:space="preserve"> </v>
          </cell>
          <cell r="M5152" t="str">
            <v xml:space="preserve"> </v>
          </cell>
          <cell r="N5152">
            <v>0</v>
          </cell>
          <cell r="O5152" t="str">
            <v xml:space="preserve"> </v>
          </cell>
          <cell r="P5152">
            <v>0</v>
          </cell>
          <cell r="Q5152">
            <v>0</v>
          </cell>
          <cell r="R5152" t="str">
            <v xml:space="preserve"> </v>
          </cell>
          <cell r="S5152" t="str">
            <v xml:space="preserve"> </v>
          </cell>
        </row>
        <row r="5153">
          <cell r="B5153">
            <v>747020</v>
          </cell>
          <cell r="C5153" t="str">
            <v>SeminarEducation Expenses</v>
          </cell>
          <cell r="D5153" t="str">
            <v>SeminarEdu</v>
          </cell>
          <cell r="E5153">
            <v>367</v>
          </cell>
          <cell r="F5153" t="str">
            <v>A</v>
          </cell>
          <cell r="G5153" t="str">
            <v>E</v>
          </cell>
          <cell r="H5153" t="str">
            <v>N</v>
          </cell>
          <cell r="I5153" t="str">
            <v>NI</v>
          </cell>
          <cell r="J5153">
            <v>0</v>
          </cell>
          <cell r="K5153">
            <v>0</v>
          </cell>
          <cell r="L5153" t="str">
            <v xml:space="preserve"> </v>
          </cell>
          <cell r="M5153" t="str">
            <v xml:space="preserve"> </v>
          </cell>
          <cell r="N5153">
            <v>0</v>
          </cell>
          <cell r="O5153" t="str">
            <v xml:space="preserve"> </v>
          </cell>
          <cell r="P5153">
            <v>0</v>
          </cell>
          <cell r="Q5153">
            <v>0</v>
          </cell>
          <cell r="R5153" t="str">
            <v xml:space="preserve"> </v>
          </cell>
          <cell r="S5153" t="str">
            <v xml:space="preserve"> </v>
          </cell>
        </row>
        <row r="5154">
          <cell r="B5154">
            <v>747025</v>
          </cell>
          <cell r="C5154" t="str">
            <v>Speaker Honorarium</v>
          </cell>
          <cell r="D5154" t="str">
            <v>Speaker Ho</v>
          </cell>
          <cell r="E5154">
            <v>367</v>
          </cell>
          <cell r="F5154" t="str">
            <v>A</v>
          </cell>
          <cell r="G5154" t="str">
            <v>E</v>
          </cell>
          <cell r="H5154" t="str">
            <v>N</v>
          </cell>
          <cell r="I5154" t="str">
            <v>NI</v>
          </cell>
          <cell r="J5154">
            <v>0</v>
          </cell>
          <cell r="K5154">
            <v>0</v>
          </cell>
          <cell r="L5154" t="str">
            <v xml:space="preserve"> </v>
          </cell>
          <cell r="M5154" t="str">
            <v xml:space="preserve"> </v>
          </cell>
          <cell r="N5154">
            <v>0</v>
          </cell>
          <cell r="O5154" t="str">
            <v xml:space="preserve"> </v>
          </cell>
          <cell r="P5154">
            <v>0</v>
          </cell>
          <cell r="Q5154">
            <v>0</v>
          </cell>
          <cell r="R5154" t="str">
            <v xml:space="preserve"> </v>
          </cell>
          <cell r="S5154" t="str">
            <v xml:space="preserve"> </v>
          </cell>
        </row>
        <row r="5155">
          <cell r="B5155">
            <v>747030</v>
          </cell>
          <cell r="C5155" t="str">
            <v>Training</v>
          </cell>
          <cell r="D5155" t="str">
            <v>Training</v>
          </cell>
          <cell r="E5155">
            <v>367</v>
          </cell>
          <cell r="F5155" t="str">
            <v>A</v>
          </cell>
          <cell r="G5155" t="str">
            <v>E</v>
          </cell>
          <cell r="H5155" t="str">
            <v>N</v>
          </cell>
          <cell r="I5155" t="str">
            <v>NI</v>
          </cell>
          <cell r="J5155">
            <v>0</v>
          </cell>
          <cell r="K5155">
            <v>0</v>
          </cell>
          <cell r="L5155" t="str">
            <v xml:space="preserve"> </v>
          </cell>
          <cell r="M5155" t="str">
            <v xml:space="preserve"> </v>
          </cell>
          <cell r="N5155">
            <v>0</v>
          </cell>
          <cell r="O5155" t="str">
            <v xml:space="preserve"> </v>
          </cell>
          <cell r="P5155">
            <v>0</v>
          </cell>
          <cell r="Q5155">
            <v>0</v>
          </cell>
          <cell r="R5155" t="str">
            <v xml:space="preserve"> </v>
          </cell>
          <cell r="S5155" t="str">
            <v xml:space="preserve"> </v>
          </cell>
        </row>
        <row r="5156">
          <cell r="B5156">
            <v>747035</v>
          </cell>
          <cell r="C5156" t="str">
            <v>Vendor Education Programs</v>
          </cell>
          <cell r="D5156" t="str">
            <v>Vendor Edu</v>
          </cell>
          <cell r="E5156">
            <v>367</v>
          </cell>
          <cell r="F5156" t="str">
            <v>A</v>
          </cell>
          <cell r="G5156" t="str">
            <v>E</v>
          </cell>
          <cell r="H5156" t="str">
            <v>N</v>
          </cell>
          <cell r="I5156" t="str">
            <v>NI</v>
          </cell>
          <cell r="J5156">
            <v>0</v>
          </cell>
          <cell r="K5156">
            <v>0</v>
          </cell>
          <cell r="L5156" t="str">
            <v xml:space="preserve"> </v>
          </cell>
          <cell r="M5156" t="str">
            <v xml:space="preserve"> </v>
          </cell>
          <cell r="N5156">
            <v>0</v>
          </cell>
          <cell r="O5156" t="str">
            <v xml:space="preserve"> </v>
          </cell>
          <cell r="P5156">
            <v>0</v>
          </cell>
          <cell r="Q5156">
            <v>0</v>
          </cell>
          <cell r="R5156" t="str">
            <v xml:space="preserve"> </v>
          </cell>
          <cell r="S5156" t="str">
            <v xml:space="preserve"> </v>
          </cell>
        </row>
        <row r="5157">
          <cell r="B5157">
            <v>748000</v>
          </cell>
          <cell r="C5157" t="str">
            <v>Advertising</v>
          </cell>
          <cell r="D5157" t="str">
            <v>Advertisin</v>
          </cell>
          <cell r="E5157">
            <v>367</v>
          </cell>
          <cell r="F5157" t="str">
            <v>A</v>
          </cell>
          <cell r="G5157" t="str">
            <v>E</v>
          </cell>
          <cell r="H5157" t="str">
            <v>N</v>
          </cell>
          <cell r="I5157" t="str">
            <v>NI</v>
          </cell>
          <cell r="J5157">
            <v>0</v>
          </cell>
          <cell r="K5157">
            <v>0</v>
          </cell>
          <cell r="L5157" t="str">
            <v xml:space="preserve"> </v>
          </cell>
          <cell r="M5157" t="str">
            <v xml:space="preserve"> </v>
          </cell>
          <cell r="N5157">
            <v>0</v>
          </cell>
          <cell r="O5157" t="str">
            <v xml:space="preserve"> </v>
          </cell>
          <cell r="P5157">
            <v>0</v>
          </cell>
          <cell r="Q5157">
            <v>0</v>
          </cell>
          <cell r="R5157" t="str">
            <v xml:space="preserve"> </v>
          </cell>
          <cell r="S5157" t="str">
            <v xml:space="preserve"> </v>
          </cell>
        </row>
        <row r="5158">
          <cell r="B5158">
            <v>748005</v>
          </cell>
          <cell r="C5158" t="str">
            <v>Corporate Sponsorship</v>
          </cell>
          <cell r="D5158" t="str">
            <v>Corporate</v>
          </cell>
          <cell r="E5158">
            <v>367</v>
          </cell>
          <cell r="F5158" t="str">
            <v>A</v>
          </cell>
          <cell r="G5158" t="str">
            <v>E</v>
          </cell>
          <cell r="H5158" t="str">
            <v>N</v>
          </cell>
          <cell r="I5158" t="str">
            <v>NI</v>
          </cell>
          <cell r="J5158">
            <v>0</v>
          </cell>
          <cell r="K5158">
            <v>0</v>
          </cell>
          <cell r="L5158" t="str">
            <v xml:space="preserve"> </v>
          </cell>
          <cell r="M5158" t="str">
            <v xml:space="preserve"> </v>
          </cell>
          <cell r="N5158">
            <v>0</v>
          </cell>
          <cell r="O5158" t="str">
            <v xml:space="preserve"> </v>
          </cell>
          <cell r="P5158">
            <v>0</v>
          </cell>
          <cell r="Q5158">
            <v>0</v>
          </cell>
          <cell r="R5158" t="str">
            <v xml:space="preserve"> </v>
          </cell>
          <cell r="S5158" t="str">
            <v xml:space="preserve"> </v>
          </cell>
        </row>
        <row r="5159">
          <cell r="B5159">
            <v>748010</v>
          </cell>
          <cell r="C5159" t="str">
            <v>Marketing</v>
          </cell>
          <cell r="D5159" t="str">
            <v>Marketing</v>
          </cell>
          <cell r="E5159">
            <v>367</v>
          </cell>
          <cell r="F5159" t="str">
            <v>A</v>
          </cell>
          <cell r="G5159" t="str">
            <v>E</v>
          </cell>
          <cell r="H5159" t="str">
            <v>N</v>
          </cell>
          <cell r="I5159" t="str">
            <v>NI</v>
          </cell>
          <cell r="J5159">
            <v>0</v>
          </cell>
          <cell r="K5159">
            <v>0</v>
          </cell>
          <cell r="L5159" t="str">
            <v xml:space="preserve"> </v>
          </cell>
          <cell r="M5159" t="str">
            <v xml:space="preserve"> </v>
          </cell>
          <cell r="N5159">
            <v>0</v>
          </cell>
          <cell r="O5159" t="str">
            <v xml:space="preserve"> </v>
          </cell>
          <cell r="P5159">
            <v>0</v>
          </cell>
          <cell r="Q5159">
            <v>0</v>
          </cell>
          <cell r="R5159" t="str">
            <v xml:space="preserve"> </v>
          </cell>
          <cell r="S5159" t="str">
            <v xml:space="preserve"> </v>
          </cell>
        </row>
        <row r="5160">
          <cell r="B5160">
            <v>748015</v>
          </cell>
          <cell r="C5160" t="str">
            <v>PatientSatisfactionSurveyCosts</v>
          </cell>
          <cell r="D5160" t="str">
            <v>PatientSat</v>
          </cell>
          <cell r="E5160">
            <v>367</v>
          </cell>
          <cell r="F5160" t="str">
            <v>A</v>
          </cell>
          <cell r="G5160" t="str">
            <v>E</v>
          </cell>
          <cell r="H5160" t="str">
            <v>N</v>
          </cell>
          <cell r="I5160" t="str">
            <v>NI</v>
          </cell>
          <cell r="J5160">
            <v>0</v>
          </cell>
          <cell r="K5160">
            <v>0</v>
          </cell>
          <cell r="L5160" t="str">
            <v xml:space="preserve"> </v>
          </cell>
          <cell r="M5160" t="str">
            <v xml:space="preserve"> </v>
          </cell>
          <cell r="N5160">
            <v>0</v>
          </cell>
          <cell r="O5160" t="str">
            <v xml:space="preserve"> </v>
          </cell>
          <cell r="P5160">
            <v>0</v>
          </cell>
          <cell r="Q5160">
            <v>0</v>
          </cell>
          <cell r="R5160" t="str">
            <v xml:space="preserve"> </v>
          </cell>
          <cell r="S5160" t="str">
            <v xml:space="preserve"> </v>
          </cell>
        </row>
        <row r="5161">
          <cell r="B5161">
            <v>748020</v>
          </cell>
          <cell r="C5161" t="str">
            <v>Promotional Items</v>
          </cell>
          <cell r="D5161" t="str">
            <v>Promotiona</v>
          </cell>
          <cell r="E5161">
            <v>367</v>
          </cell>
          <cell r="F5161" t="str">
            <v>A</v>
          </cell>
          <cell r="G5161" t="str">
            <v>E</v>
          </cell>
          <cell r="H5161" t="str">
            <v>N</v>
          </cell>
          <cell r="I5161" t="str">
            <v>NI</v>
          </cell>
          <cell r="J5161">
            <v>0</v>
          </cell>
          <cell r="K5161">
            <v>0</v>
          </cell>
          <cell r="L5161" t="str">
            <v xml:space="preserve"> </v>
          </cell>
          <cell r="M5161" t="str">
            <v xml:space="preserve"> </v>
          </cell>
          <cell r="N5161">
            <v>0</v>
          </cell>
          <cell r="O5161" t="str">
            <v xml:space="preserve"> </v>
          </cell>
          <cell r="P5161">
            <v>0</v>
          </cell>
          <cell r="Q5161">
            <v>0</v>
          </cell>
          <cell r="R5161" t="str">
            <v xml:space="preserve"> </v>
          </cell>
          <cell r="S5161" t="str">
            <v xml:space="preserve"> </v>
          </cell>
        </row>
        <row r="5162">
          <cell r="B5162">
            <v>748025</v>
          </cell>
          <cell r="C5162" t="str">
            <v>Service Recovery</v>
          </cell>
          <cell r="D5162" t="str">
            <v>Service Re</v>
          </cell>
          <cell r="E5162">
            <v>367</v>
          </cell>
          <cell r="F5162" t="str">
            <v>A</v>
          </cell>
          <cell r="G5162" t="str">
            <v>E</v>
          </cell>
          <cell r="H5162" t="str">
            <v>N</v>
          </cell>
          <cell r="I5162" t="str">
            <v>NI</v>
          </cell>
          <cell r="J5162">
            <v>0</v>
          </cell>
          <cell r="K5162">
            <v>0</v>
          </cell>
          <cell r="L5162" t="str">
            <v xml:space="preserve"> </v>
          </cell>
          <cell r="M5162" t="str">
            <v xml:space="preserve"> </v>
          </cell>
          <cell r="N5162">
            <v>0</v>
          </cell>
          <cell r="O5162" t="str">
            <v xml:space="preserve"> </v>
          </cell>
          <cell r="P5162">
            <v>0</v>
          </cell>
          <cell r="Q5162">
            <v>0</v>
          </cell>
          <cell r="R5162" t="str">
            <v xml:space="preserve"> </v>
          </cell>
          <cell r="S5162" t="str">
            <v xml:space="preserve"> </v>
          </cell>
        </row>
        <row r="5163">
          <cell r="B5163">
            <v>748030</v>
          </cell>
          <cell r="C5163" t="str">
            <v>Community Service Expense</v>
          </cell>
          <cell r="D5163" t="str">
            <v>Community</v>
          </cell>
          <cell r="E5163">
            <v>367</v>
          </cell>
          <cell r="F5163" t="str">
            <v>A</v>
          </cell>
          <cell r="G5163" t="str">
            <v>E</v>
          </cell>
          <cell r="H5163" t="str">
            <v>N</v>
          </cell>
          <cell r="I5163" t="str">
            <v>NI</v>
          </cell>
          <cell r="J5163">
            <v>0</v>
          </cell>
          <cell r="K5163">
            <v>0</v>
          </cell>
          <cell r="L5163" t="str">
            <v xml:space="preserve"> </v>
          </cell>
          <cell r="M5163" t="str">
            <v xml:space="preserve"> </v>
          </cell>
          <cell r="N5163">
            <v>0</v>
          </cell>
          <cell r="O5163" t="str">
            <v xml:space="preserve"> </v>
          </cell>
          <cell r="P5163">
            <v>0</v>
          </cell>
          <cell r="Q5163">
            <v>0</v>
          </cell>
          <cell r="R5163" t="str">
            <v xml:space="preserve"> </v>
          </cell>
          <cell r="S5163" t="str">
            <v xml:space="preserve"> </v>
          </cell>
        </row>
        <row r="5164">
          <cell r="B5164">
            <v>748031</v>
          </cell>
          <cell r="C5164" t="str">
            <v>Community Benefit Expense</v>
          </cell>
          <cell r="D5164" t="str">
            <v>Community</v>
          </cell>
          <cell r="E5164">
            <v>367</v>
          </cell>
          <cell r="F5164" t="str">
            <v>A</v>
          </cell>
          <cell r="G5164" t="str">
            <v>E</v>
          </cell>
          <cell r="H5164" t="str">
            <v>N</v>
          </cell>
          <cell r="I5164" t="str">
            <v>NI</v>
          </cell>
          <cell r="J5164">
            <v>0</v>
          </cell>
          <cell r="K5164">
            <v>0</v>
          </cell>
          <cell r="L5164" t="str">
            <v xml:space="preserve"> </v>
          </cell>
          <cell r="M5164" t="str">
            <v xml:space="preserve"> </v>
          </cell>
          <cell r="N5164">
            <v>0</v>
          </cell>
          <cell r="O5164" t="str">
            <v xml:space="preserve"> </v>
          </cell>
          <cell r="P5164">
            <v>0</v>
          </cell>
          <cell r="Q5164">
            <v>0</v>
          </cell>
          <cell r="R5164" t="str">
            <v xml:space="preserve"> </v>
          </cell>
          <cell r="S5164" t="str">
            <v xml:space="preserve"> </v>
          </cell>
        </row>
        <row r="5165">
          <cell r="B5165">
            <v>749000</v>
          </cell>
          <cell r="C5165" t="str">
            <v>BoardofDirBrdCommitteeMeetgs</v>
          </cell>
          <cell r="D5165" t="str">
            <v>BoardofDir</v>
          </cell>
          <cell r="E5165">
            <v>367</v>
          </cell>
          <cell r="F5165" t="str">
            <v>A</v>
          </cell>
          <cell r="G5165" t="str">
            <v>E</v>
          </cell>
          <cell r="H5165" t="str">
            <v>N</v>
          </cell>
          <cell r="I5165" t="str">
            <v>NI</v>
          </cell>
          <cell r="J5165">
            <v>0</v>
          </cell>
          <cell r="K5165">
            <v>0</v>
          </cell>
          <cell r="L5165" t="str">
            <v xml:space="preserve"> </v>
          </cell>
          <cell r="M5165" t="str">
            <v xml:space="preserve"> </v>
          </cell>
          <cell r="N5165">
            <v>0</v>
          </cell>
          <cell r="O5165" t="str">
            <v xml:space="preserve"> </v>
          </cell>
          <cell r="P5165">
            <v>0</v>
          </cell>
          <cell r="Q5165">
            <v>0</v>
          </cell>
          <cell r="R5165" t="str">
            <v xml:space="preserve"> </v>
          </cell>
          <cell r="S5165" t="str">
            <v xml:space="preserve"> </v>
          </cell>
        </row>
        <row r="5166">
          <cell r="B5166">
            <v>749005</v>
          </cell>
          <cell r="C5166" t="str">
            <v>Council Meetings</v>
          </cell>
          <cell r="D5166" t="str">
            <v>Council Me</v>
          </cell>
          <cell r="E5166">
            <v>367</v>
          </cell>
          <cell r="F5166" t="str">
            <v>A</v>
          </cell>
          <cell r="G5166" t="str">
            <v>E</v>
          </cell>
          <cell r="H5166" t="str">
            <v>N</v>
          </cell>
          <cell r="I5166" t="str">
            <v>NI</v>
          </cell>
          <cell r="J5166">
            <v>0</v>
          </cell>
          <cell r="K5166">
            <v>0</v>
          </cell>
          <cell r="L5166" t="str">
            <v xml:space="preserve"> </v>
          </cell>
          <cell r="M5166" t="str">
            <v xml:space="preserve"> </v>
          </cell>
          <cell r="N5166">
            <v>0</v>
          </cell>
          <cell r="O5166" t="str">
            <v xml:space="preserve"> </v>
          </cell>
          <cell r="P5166">
            <v>0</v>
          </cell>
          <cell r="Q5166">
            <v>0</v>
          </cell>
          <cell r="R5166" t="str">
            <v xml:space="preserve"> </v>
          </cell>
          <cell r="S5166" t="str">
            <v xml:space="preserve"> </v>
          </cell>
        </row>
        <row r="5167">
          <cell r="B5167">
            <v>749010</v>
          </cell>
          <cell r="C5167" t="str">
            <v>Convocation Expense</v>
          </cell>
          <cell r="D5167" t="str">
            <v>Convocatio</v>
          </cell>
          <cell r="E5167">
            <v>367</v>
          </cell>
          <cell r="F5167" t="str">
            <v>A</v>
          </cell>
          <cell r="G5167" t="str">
            <v>E</v>
          </cell>
          <cell r="H5167" t="str">
            <v>N</v>
          </cell>
          <cell r="I5167" t="str">
            <v>NI</v>
          </cell>
          <cell r="J5167">
            <v>0</v>
          </cell>
          <cell r="K5167">
            <v>0</v>
          </cell>
          <cell r="L5167" t="str">
            <v xml:space="preserve"> </v>
          </cell>
          <cell r="M5167" t="str">
            <v xml:space="preserve"> </v>
          </cell>
          <cell r="N5167">
            <v>0</v>
          </cell>
          <cell r="O5167" t="str">
            <v xml:space="preserve"> </v>
          </cell>
          <cell r="P5167">
            <v>0</v>
          </cell>
          <cell r="Q5167">
            <v>0</v>
          </cell>
          <cell r="R5167" t="str">
            <v xml:space="preserve"> </v>
          </cell>
          <cell r="S5167" t="str">
            <v xml:space="preserve"> </v>
          </cell>
        </row>
        <row r="5168">
          <cell r="B5168">
            <v>749015</v>
          </cell>
          <cell r="C5168" t="str">
            <v>National Department Meetings</v>
          </cell>
          <cell r="D5168" t="str">
            <v>National D</v>
          </cell>
          <cell r="E5168">
            <v>367</v>
          </cell>
          <cell r="F5168" t="str">
            <v>A</v>
          </cell>
          <cell r="G5168" t="str">
            <v>E</v>
          </cell>
          <cell r="H5168" t="str">
            <v>N</v>
          </cell>
          <cell r="I5168" t="str">
            <v>NI</v>
          </cell>
          <cell r="J5168">
            <v>0</v>
          </cell>
          <cell r="K5168">
            <v>0</v>
          </cell>
          <cell r="L5168" t="str">
            <v xml:space="preserve"> </v>
          </cell>
          <cell r="M5168" t="str">
            <v xml:space="preserve"> </v>
          </cell>
          <cell r="N5168">
            <v>0</v>
          </cell>
          <cell r="O5168" t="str">
            <v xml:space="preserve"> </v>
          </cell>
          <cell r="P5168">
            <v>0</v>
          </cell>
          <cell r="Q5168">
            <v>0</v>
          </cell>
          <cell r="R5168" t="str">
            <v xml:space="preserve"> </v>
          </cell>
          <cell r="S5168" t="str">
            <v xml:space="preserve"> </v>
          </cell>
        </row>
        <row r="5169">
          <cell r="B5169">
            <v>749020</v>
          </cell>
          <cell r="C5169" t="str">
            <v>Regional Meetings</v>
          </cell>
          <cell r="D5169" t="str">
            <v>Regional M</v>
          </cell>
          <cell r="E5169">
            <v>367</v>
          </cell>
          <cell r="F5169" t="str">
            <v>A</v>
          </cell>
          <cell r="G5169" t="str">
            <v>E</v>
          </cell>
          <cell r="H5169" t="str">
            <v>N</v>
          </cell>
          <cell r="I5169" t="str">
            <v>NI</v>
          </cell>
          <cell r="J5169">
            <v>0</v>
          </cell>
          <cell r="K5169">
            <v>0</v>
          </cell>
          <cell r="L5169" t="str">
            <v xml:space="preserve"> </v>
          </cell>
          <cell r="M5169" t="str">
            <v xml:space="preserve"> </v>
          </cell>
          <cell r="N5169">
            <v>0</v>
          </cell>
          <cell r="O5169" t="str">
            <v xml:space="preserve"> </v>
          </cell>
          <cell r="P5169">
            <v>0</v>
          </cell>
          <cell r="Q5169">
            <v>0</v>
          </cell>
          <cell r="R5169" t="str">
            <v xml:space="preserve"> </v>
          </cell>
          <cell r="S5169" t="str">
            <v xml:space="preserve"> </v>
          </cell>
        </row>
        <row r="5170">
          <cell r="B5170">
            <v>749025</v>
          </cell>
          <cell r="C5170" t="str">
            <v>Work Groups And Task Forces</v>
          </cell>
          <cell r="D5170" t="str">
            <v>Work Group</v>
          </cell>
          <cell r="E5170">
            <v>367</v>
          </cell>
          <cell r="F5170" t="str">
            <v>A</v>
          </cell>
          <cell r="G5170" t="str">
            <v>E</v>
          </cell>
          <cell r="H5170" t="str">
            <v>N</v>
          </cell>
          <cell r="I5170" t="str">
            <v>NI</v>
          </cell>
          <cell r="J5170">
            <v>0</v>
          </cell>
          <cell r="K5170">
            <v>0</v>
          </cell>
          <cell r="L5170" t="str">
            <v xml:space="preserve"> </v>
          </cell>
          <cell r="M5170" t="str">
            <v xml:space="preserve"> </v>
          </cell>
          <cell r="N5170">
            <v>0</v>
          </cell>
          <cell r="O5170" t="str">
            <v xml:space="preserve"> </v>
          </cell>
          <cell r="P5170">
            <v>0</v>
          </cell>
          <cell r="Q5170">
            <v>0</v>
          </cell>
          <cell r="R5170" t="str">
            <v xml:space="preserve"> </v>
          </cell>
          <cell r="S5170" t="str">
            <v xml:space="preserve"> </v>
          </cell>
        </row>
        <row r="5171">
          <cell r="B5171">
            <v>749030</v>
          </cell>
          <cell r="C5171" t="str">
            <v>CostReportNonReimbEntertaExps</v>
          </cell>
          <cell r="D5171" t="str">
            <v>CostReport</v>
          </cell>
          <cell r="E5171">
            <v>367</v>
          </cell>
          <cell r="F5171" t="str">
            <v>A</v>
          </cell>
          <cell r="G5171" t="str">
            <v>E</v>
          </cell>
          <cell r="H5171" t="str">
            <v>N</v>
          </cell>
          <cell r="I5171" t="str">
            <v>NI</v>
          </cell>
          <cell r="J5171">
            <v>0</v>
          </cell>
          <cell r="K5171">
            <v>0</v>
          </cell>
          <cell r="L5171" t="str">
            <v xml:space="preserve"> </v>
          </cell>
          <cell r="M5171" t="str">
            <v xml:space="preserve"> </v>
          </cell>
          <cell r="N5171">
            <v>0</v>
          </cell>
          <cell r="O5171" t="str">
            <v xml:space="preserve"> </v>
          </cell>
          <cell r="P5171">
            <v>0</v>
          </cell>
          <cell r="Q5171">
            <v>0</v>
          </cell>
          <cell r="R5171" t="str">
            <v xml:space="preserve"> </v>
          </cell>
          <cell r="S5171" t="str">
            <v xml:space="preserve"> </v>
          </cell>
        </row>
        <row r="5172">
          <cell r="B5172">
            <v>749035</v>
          </cell>
          <cell r="C5172" t="str">
            <v>Other Meetings Expense</v>
          </cell>
          <cell r="D5172" t="str">
            <v>Other Meet</v>
          </cell>
          <cell r="E5172">
            <v>367</v>
          </cell>
          <cell r="F5172" t="str">
            <v>A</v>
          </cell>
          <cell r="G5172" t="str">
            <v>E</v>
          </cell>
          <cell r="H5172" t="str">
            <v>N</v>
          </cell>
          <cell r="I5172" t="str">
            <v>NI</v>
          </cell>
          <cell r="J5172">
            <v>0</v>
          </cell>
          <cell r="K5172">
            <v>0</v>
          </cell>
          <cell r="L5172" t="str">
            <v xml:space="preserve"> </v>
          </cell>
          <cell r="M5172" t="str">
            <v xml:space="preserve"> </v>
          </cell>
          <cell r="N5172">
            <v>0</v>
          </cell>
          <cell r="O5172" t="str">
            <v xml:space="preserve"> </v>
          </cell>
          <cell r="P5172">
            <v>0</v>
          </cell>
          <cell r="Q5172">
            <v>0</v>
          </cell>
          <cell r="R5172" t="str">
            <v xml:space="preserve"> </v>
          </cell>
          <cell r="S5172" t="str">
            <v xml:space="preserve"> </v>
          </cell>
        </row>
        <row r="5173">
          <cell r="B5173">
            <v>750000</v>
          </cell>
          <cell r="C5173" t="str">
            <v>OtherOperatgExptraCompWithHM</v>
          </cell>
          <cell r="D5173" t="str">
            <v>OtherOpera</v>
          </cell>
          <cell r="E5173">
            <v>367</v>
          </cell>
          <cell r="F5173" t="str">
            <v>A</v>
          </cell>
          <cell r="G5173" t="str">
            <v>E</v>
          </cell>
          <cell r="H5173" t="str">
            <v>N</v>
          </cell>
          <cell r="I5173" t="str">
            <v>NI</v>
          </cell>
          <cell r="J5173">
            <v>0</v>
          </cell>
          <cell r="K5173">
            <v>0</v>
          </cell>
          <cell r="L5173" t="str">
            <v xml:space="preserve"> </v>
          </cell>
          <cell r="M5173" t="str">
            <v xml:space="preserve"> </v>
          </cell>
          <cell r="N5173">
            <v>0</v>
          </cell>
          <cell r="O5173" t="str">
            <v xml:space="preserve"> </v>
          </cell>
          <cell r="P5173">
            <v>0</v>
          </cell>
          <cell r="Q5173">
            <v>0</v>
          </cell>
          <cell r="R5173" t="str">
            <v xml:space="preserve"> </v>
          </cell>
          <cell r="S5173" t="str">
            <v xml:space="preserve"> </v>
          </cell>
        </row>
        <row r="5174">
          <cell r="B5174">
            <v>750005</v>
          </cell>
          <cell r="C5174" t="str">
            <v>OtherOperatgExpterCompBetwnHMs</v>
          </cell>
          <cell r="D5174" t="str">
            <v>OtherOpera</v>
          </cell>
          <cell r="E5174">
            <v>367</v>
          </cell>
          <cell r="F5174" t="str">
            <v>A</v>
          </cell>
          <cell r="G5174" t="str">
            <v>E</v>
          </cell>
          <cell r="H5174" t="str">
            <v>N</v>
          </cell>
          <cell r="I5174" t="str">
            <v>NI</v>
          </cell>
          <cell r="J5174">
            <v>0</v>
          </cell>
          <cell r="K5174">
            <v>0</v>
          </cell>
          <cell r="L5174" t="str">
            <v xml:space="preserve"> </v>
          </cell>
          <cell r="M5174" t="str">
            <v xml:space="preserve"> </v>
          </cell>
          <cell r="N5174">
            <v>0</v>
          </cell>
          <cell r="O5174" t="str">
            <v xml:space="preserve"> </v>
          </cell>
          <cell r="P5174">
            <v>0</v>
          </cell>
          <cell r="Q5174">
            <v>0</v>
          </cell>
          <cell r="R5174" t="str">
            <v xml:space="preserve"> </v>
          </cell>
          <cell r="S5174" t="str">
            <v xml:space="preserve"> </v>
          </cell>
        </row>
        <row r="5175">
          <cell r="B5175">
            <v>751000</v>
          </cell>
          <cell r="C5175" t="str">
            <v>CHA Dues</v>
          </cell>
          <cell r="D5175" t="str">
            <v>CHA Dues</v>
          </cell>
          <cell r="E5175">
            <v>367</v>
          </cell>
          <cell r="F5175" t="str">
            <v>A</v>
          </cell>
          <cell r="G5175" t="str">
            <v>E</v>
          </cell>
          <cell r="H5175" t="str">
            <v>N</v>
          </cell>
          <cell r="I5175" t="str">
            <v>NI</v>
          </cell>
          <cell r="J5175">
            <v>0</v>
          </cell>
          <cell r="K5175">
            <v>0</v>
          </cell>
          <cell r="L5175" t="str">
            <v xml:space="preserve"> </v>
          </cell>
          <cell r="M5175" t="str">
            <v xml:space="preserve"> </v>
          </cell>
          <cell r="N5175">
            <v>0</v>
          </cell>
          <cell r="O5175" t="str">
            <v xml:space="preserve"> </v>
          </cell>
          <cell r="P5175">
            <v>0</v>
          </cell>
          <cell r="Q5175">
            <v>0</v>
          </cell>
          <cell r="R5175" t="str">
            <v xml:space="preserve"> </v>
          </cell>
          <cell r="S5175" t="str">
            <v xml:space="preserve"> </v>
          </cell>
        </row>
        <row r="5176">
          <cell r="B5176">
            <v>751005</v>
          </cell>
          <cell r="C5176" t="str">
            <v>Corp Office Expense AHISD</v>
          </cell>
          <cell r="D5176" t="str">
            <v>Corp Offic</v>
          </cell>
          <cell r="E5176">
            <v>367</v>
          </cell>
          <cell r="F5176" t="str">
            <v>I</v>
          </cell>
          <cell r="G5176" t="str">
            <v>E</v>
          </cell>
          <cell r="H5176" t="str">
            <v>N</v>
          </cell>
          <cell r="I5176" t="str">
            <v>NI</v>
          </cell>
          <cell r="J5176">
            <v>0</v>
          </cell>
          <cell r="K5176" t="str">
            <v>Invalid Account</v>
          </cell>
          <cell r="L5176" t="str">
            <v xml:space="preserve"> </v>
          </cell>
          <cell r="M5176" t="str">
            <v xml:space="preserve"> </v>
          </cell>
          <cell r="N5176">
            <v>0</v>
          </cell>
          <cell r="O5176" t="str">
            <v xml:space="preserve"> </v>
          </cell>
          <cell r="P5176">
            <v>0</v>
          </cell>
          <cell r="Q5176">
            <v>0</v>
          </cell>
          <cell r="R5176" t="str">
            <v xml:space="preserve"> </v>
          </cell>
          <cell r="S5176" t="str">
            <v xml:space="preserve"> </v>
          </cell>
        </row>
        <row r="5177">
          <cell r="B5177">
            <v>751010</v>
          </cell>
          <cell r="C5177" t="str">
            <v>System Office Fees</v>
          </cell>
          <cell r="D5177" t="str">
            <v>System Off</v>
          </cell>
          <cell r="E5177">
            <v>367</v>
          </cell>
          <cell r="F5177" t="str">
            <v>A</v>
          </cell>
          <cell r="G5177" t="str">
            <v>E</v>
          </cell>
          <cell r="H5177" t="str">
            <v>N</v>
          </cell>
          <cell r="I5177" t="str">
            <v>NI</v>
          </cell>
          <cell r="J5177">
            <v>0</v>
          </cell>
          <cell r="K5177">
            <v>0</v>
          </cell>
          <cell r="L5177" t="str">
            <v xml:space="preserve"> </v>
          </cell>
          <cell r="M5177" t="str">
            <v xml:space="preserve"> </v>
          </cell>
          <cell r="N5177">
            <v>0</v>
          </cell>
          <cell r="O5177" t="str">
            <v xml:space="preserve"> </v>
          </cell>
          <cell r="P5177">
            <v>0</v>
          </cell>
          <cell r="Q5177">
            <v>0</v>
          </cell>
          <cell r="R5177" t="str">
            <v xml:space="preserve"> </v>
          </cell>
          <cell r="S5177" t="str">
            <v xml:space="preserve"> </v>
          </cell>
        </row>
        <row r="5178">
          <cell r="B5178">
            <v>752000</v>
          </cell>
          <cell r="C5178" t="str">
            <v>Charitable ExpAmbassadors Exp</v>
          </cell>
          <cell r="D5178" t="str">
            <v>Charitable</v>
          </cell>
          <cell r="E5178">
            <v>367</v>
          </cell>
          <cell r="F5178" t="str">
            <v>A</v>
          </cell>
          <cell r="G5178" t="str">
            <v>E</v>
          </cell>
          <cell r="H5178" t="str">
            <v>N</v>
          </cell>
          <cell r="I5178" t="str">
            <v>NI</v>
          </cell>
          <cell r="J5178">
            <v>0</v>
          </cell>
          <cell r="K5178">
            <v>0</v>
          </cell>
          <cell r="L5178" t="str">
            <v xml:space="preserve"> </v>
          </cell>
          <cell r="M5178" t="str">
            <v xml:space="preserve"> </v>
          </cell>
          <cell r="N5178">
            <v>0</v>
          </cell>
          <cell r="O5178" t="str">
            <v xml:space="preserve"> </v>
          </cell>
          <cell r="P5178">
            <v>0</v>
          </cell>
          <cell r="Q5178">
            <v>0</v>
          </cell>
          <cell r="R5178" t="str">
            <v xml:space="preserve"> </v>
          </cell>
          <cell r="S5178" t="str">
            <v xml:space="preserve"> </v>
          </cell>
        </row>
        <row r="5179">
          <cell r="B5179">
            <v>752001</v>
          </cell>
          <cell r="C5179" t="str">
            <v>Charitable ExpBioterrorism Fu</v>
          </cell>
          <cell r="D5179" t="str">
            <v>Charitable</v>
          </cell>
          <cell r="E5179">
            <v>367</v>
          </cell>
          <cell r="F5179" t="str">
            <v>A</v>
          </cell>
          <cell r="G5179" t="str">
            <v>E</v>
          </cell>
          <cell r="H5179" t="str">
            <v>N</v>
          </cell>
          <cell r="I5179" t="str">
            <v>NI</v>
          </cell>
          <cell r="J5179">
            <v>0</v>
          </cell>
          <cell r="K5179">
            <v>0</v>
          </cell>
          <cell r="L5179" t="str">
            <v xml:space="preserve"> </v>
          </cell>
          <cell r="M5179" t="str">
            <v xml:space="preserve"> </v>
          </cell>
          <cell r="N5179">
            <v>0</v>
          </cell>
          <cell r="O5179" t="str">
            <v xml:space="preserve"> </v>
          </cell>
          <cell r="P5179">
            <v>0</v>
          </cell>
          <cell r="Q5179">
            <v>0</v>
          </cell>
          <cell r="R5179" t="str">
            <v xml:space="preserve"> </v>
          </cell>
          <cell r="S5179" t="str">
            <v xml:space="preserve"> </v>
          </cell>
        </row>
        <row r="5180">
          <cell r="B5180">
            <v>752002</v>
          </cell>
          <cell r="C5180" t="str">
            <v>Charitable ExpBuilding Fund</v>
          </cell>
          <cell r="D5180" t="str">
            <v>Charitable</v>
          </cell>
          <cell r="E5180">
            <v>367</v>
          </cell>
          <cell r="F5180" t="str">
            <v>A</v>
          </cell>
          <cell r="G5180" t="str">
            <v>E</v>
          </cell>
          <cell r="H5180" t="str">
            <v>N</v>
          </cell>
          <cell r="I5180" t="str">
            <v>NI</v>
          </cell>
          <cell r="J5180">
            <v>0</v>
          </cell>
          <cell r="K5180">
            <v>0</v>
          </cell>
          <cell r="L5180" t="str">
            <v xml:space="preserve"> </v>
          </cell>
          <cell r="M5180" t="str">
            <v xml:space="preserve"> </v>
          </cell>
          <cell r="N5180">
            <v>0</v>
          </cell>
          <cell r="O5180" t="str">
            <v xml:space="preserve"> </v>
          </cell>
          <cell r="P5180">
            <v>0</v>
          </cell>
          <cell r="Q5180">
            <v>0</v>
          </cell>
          <cell r="R5180" t="str">
            <v xml:space="preserve"> </v>
          </cell>
          <cell r="S5180" t="str">
            <v xml:space="preserve"> </v>
          </cell>
        </row>
        <row r="5181">
          <cell r="B5181">
            <v>752003</v>
          </cell>
          <cell r="C5181" t="str">
            <v>Charitable ExpBWPE Star Wall</v>
          </cell>
          <cell r="D5181" t="str">
            <v>Charitable</v>
          </cell>
          <cell r="E5181">
            <v>367</v>
          </cell>
          <cell r="F5181" t="str">
            <v>A</v>
          </cell>
          <cell r="G5181" t="str">
            <v>E</v>
          </cell>
          <cell r="H5181" t="str">
            <v>N</v>
          </cell>
          <cell r="I5181" t="str">
            <v>NI</v>
          </cell>
          <cell r="J5181">
            <v>0</v>
          </cell>
          <cell r="K5181">
            <v>0</v>
          </cell>
          <cell r="L5181" t="str">
            <v xml:space="preserve"> </v>
          </cell>
          <cell r="M5181" t="str">
            <v xml:space="preserve"> </v>
          </cell>
          <cell r="N5181">
            <v>0</v>
          </cell>
          <cell r="O5181" t="str">
            <v xml:space="preserve"> </v>
          </cell>
          <cell r="P5181">
            <v>0</v>
          </cell>
          <cell r="Q5181">
            <v>0</v>
          </cell>
          <cell r="R5181" t="str">
            <v xml:space="preserve"> </v>
          </cell>
          <cell r="S5181" t="str">
            <v xml:space="preserve"> </v>
          </cell>
        </row>
        <row r="5182">
          <cell r="B5182">
            <v>752004</v>
          </cell>
          <cell r="C5182" t="str">
            <v>Charitable ExpCancer Fund</v>
          </cell>
          <cell r="D5182" t="str">
            <v>Charitable</v>
          </cell>
          <cell r="E5182">
            <v>367</v>
          </cell>
          <cell r="F5182" t="str">
            <v>A</v>
          </cell>
          <cell r="G5182" t="str">
            <v>E</v>
          </cell>
          <cell r="H5182" t="str">
            <v>N</v>
          </cell>
          <cell r="I5182" t="str">
            <v>NI</v>
          </cell>
          <cell r="J5182">
            <v>0</v>
          </cell>
          <cell r="K5182">
            <v>0</v>
          </cell>
          <cell r="L5182" t="str">
            <v xml:space="preserve"> </v>
          </cell>
          <cell r="M5182" t="str">
            <v xml:space="preserve"> </v>
          </cell>
          <cell r="N5182">
            <v>0</v>
          </cell>
          <cell r="O5182" t="str">
            <v xml:space="preserve"> </v>
          </cell>
          <cell r="P5182">
            <v>0</v>
          </cell>
          <cell r="Q5182">
            <v>0</v>
          </cell>
          <cell r="R5182" t="str">
            <v xml:space="preserve"> </v>
          </cell>
          <cell r="S5182" t="str">
            <v xml:space="preserve"> </v>
          </cell>
        </row>
        <row r="5183">
          <cell r="B5183">
            <v>752005</v>
          </cell>
          <cell r="C5183" t="str">
            <v>Charitable ExpCommunity Servi</v>
          </cell>
          <cell r="D5183" t="str">
            <v>Charitable</v>
          </cell>
          <cell r="E5183">
            <v>367</v>
          </cell>
          <cell r="F5183" t="str">
            <v>A</v>
          </cell>
          <cell r="G5183" t="str">
            <v>E</v>
          </cell>
          <cell r="H5183" t="str">
            <v>N</v>
          </cell>
          <cell r="I5183" t="str">
            <v>NI</v>
          </cell>
          <cell r="J5183">
            <v>0</v>
          </cell>
          <cell r="K5183">
            <v>0</v>
          </cell>
          <cell r="L5183" t="str">
            <v xml:space="preserve"> </v>
          </cell>
          <cell r="M5183" t="str">
            <v xml:space="preserve"> </v>
          </cell>
          <cell r="N5183">
            <v>0</v>
          </cell>
          <cell r="O5183" t="str">
            <v xml:space="preserve"> </v>
          </cell>
          <cell r="P5183">
            <v>0</v>
          </cell>
          <cell r="Q5183">
            <v>0</v>
          </cell>
          <cell r="R5183" t="str">
            <v xml:space="preserve"> </v>
          </cell>
          <cell r="S5183" t="str">
            <v xml:space="preserve"> </v>
          </cell>
        </row>
        <row r="5184">
          <cell r="B5184">
            <v>752006</v>
          </cell>
          <cell r="C5184" t="str">
            <v>Charitable ExpDispensary of H</v>
          </cell>
          <cell r="D5184" t="str">
            <v>Charitable</v>
          </cell>
          <cell r="E5184">
            <v>367</v>
          </cell>
          <cell r="F5184" t="str">
            <v>A</v>
          </cell>
          <cell r="G5184" t="str">
            <v>E</v>
          </cell>
          <cell r="H5184" t="str">
            <v>N</v>
          </cell>
          <cell r="I5184" t="str">
            <v>NI</v>
          </cell>
          <cell r="J5184">
            <v>0</v>
          </cell>
          <cell r="K5184">
            <v>0</v>
          </cell>
          <cell r="L5184" t="str">
            <v xml:space="preserve"> </v>
          </cell>
          <cell r="M5184" t="str">
            <v xml:space="preserve"> </v>
          </cell>
          <cell r="N5184">
            <v>0</v>
          </cell>
          <cell r="O5184" t="str">
            <v xml:space="preserve"> </v>
          </cell>
          <cell r="P5184">
            <v>0</v>
          </cell>
          <cell r="Q5184">
            <v>0</v>
          </cell>
          <cell r="R5184" t="str">
            <v xml:space="preserve"> </v>
          </cell>
          <cell r="S5184" t="str">
            <v xml:space="preserve"> </v>
          </cell>
        </row>
        <row r="5185">
          <cell r="B5185">
            <v>752007</v>
          </cell>
          <cell r="C5185" t="str">
            <v>Charitable ExpEmployee Benevo</v>
          </cell>
          <cell r="D5185" t="str">
            <v>Charitable</v>
          </cell>
          <cell r="E5185">
            <v>367</v>
          </cell>
          <cell r="F5185" t="str">
            <v>A</v>
          </cell>
          <cell r="G5185" t="str">
            <v>E</v>
          </cell>
          <cell r="H5185" t="str">
            <v>N</v>
          </cell>
          <cell r="I5185" t="str">
            <v>NI</v>
          </cell>
          <cell r="J5185">
            <v>0</v>
          </cell>
          <cell r="K5185">
            <v>0</v>
          </cell>
          <cell r="L5185" t="str">
            <v xml:space="preserve"> </v>
          </cell>
          <cell r="M5185" t="str">
            <v xml:space="preserve"> </v>
          </cell>
          <cell r="N5185">
            <v>0</v>
          </cell>
          <cell r="O5185" t="str">
            <v xml:space="preserve"> </v>
          </cell>
          <cell r="P5185">
            <v>0</v>
          </cell>
          <cell r="Q5185">
            <v>0</v>
          </cell>
          <cell r="R5185" t="str">
            <v xml:space="preserve"> </v>
          </cell>
          <cell r="S5185" t="str">
            <v xml:space="preserve"> </v>
          </cell>
        </row>
        <row r="5186">
          <cell r="B5186">
            <v>752008</v>
          </cell>
          <cell r="C5186" t="str">
            <v>Charitable ExpHands of Grace</v>
          </cell>
          <cell r="D5186" t="str">
            <v>Charitable</v>
          </cell>
          <cell r="E5186">
            <v>367</v>
          </cell>
          <cell r="F5186" t="str">
            <v>A</v>
          </cell>
          <cell r="G5186" t="str">
            <v>E</v>
          </cell>
          <cell r="H5186" t="str">
            <v>N</v>
          </cell>
          <cell r="I5186" t="str">
            <v>NI</v>
          </cell>
          <cell r="J5186">
            <v>0</v>
          </cell>
          <cell r="K5186">
            <v>0</v>
          </cell>
          <cell r="L5186" t="str">
            <v xml:space="preserve"> </v>
          </cell>
          <cell r="M5186" t="str">
            <v xml:space="preserve"> </v>
          </cell>
          <cell r="N5186">
            <v>0</v>
          </cell>
          <cell r="O5186" t="str">
            <v xml:space="preserve"> </v>
          </cell>
          <cell r="P5186">
            <v>0</v>
          </cell>
          <cell r="Q5186">
            <v>0</v>
          </cell>
          <cell r="R5186" t="str">
            <v xml:space="preserve"> </v>
          </cell>
          <cell r="S5186" t="str">
            <v xml:space="preserve"> </v>
          </cell>
        </row>
        <row r="5187">
          <cell r="B5187">
            <v>752009</v>
          </cell>
          <cell r="C5187" t="str">
            <v>Charitable ExpHeart Fund</v>
          </cell>
          <cell r="D5187" t="str">
            <v>Charitable</v>
          </cell>
          <cell r="E5187">
            <v>367</v>
          </cell>
          <cell r="F5187" t="str">
            <v>A</v>
          </cell>
          <cell r="G5187" t="str">
            <v>E</v>
          </cell>
          <cell r="H5187" t="str">
            <v>N</v>
          </cell>
          <cell r="I5187" t="str">
            <v>NI</v>
          </cell>
          <cell r="J5187">
            <v>0</v>
          </cell>
          <cell r="K5187">
            <v>0</v>
          </cell>
          <cell r="L5187" t="str">
            <v xml:space="preserve"> </v>
          </cell>
          <cell r="M5187" t="str">
            <v xml:space="preserve"> </v>
          </cell>
          <cell r="N5187">
            <v>0</v>
          </cell>
          <cell r="O5187" t="str">
            <v xml:space="preserve"> </v>
          </cell>
          <cell r="P5187">
            <v>0</v>
          </cell>
          <cell r="Q5187">
            <v>0</v>
          </cell>
          <cell r="R5187" t="str">
            <v xml:space="preserve"> </v>
          </cell>
          <cell r="S5187" t="str">
            <v xml:space="preserve"> </v>
          </cell>
        </row>
        <row r="5188">
          <cell r="B5188">
            <v>752010</v>
          </cell>
          <cell r="C5188" t="str">
            <v>Charitable ExpHospice Memoria</v>
          </cell>
          <cell r="D5188" t="str">
            <v>Charitable</v>
          </cell>
          <cell r="E5188">
            <v>367</v>
          </cell>
          <cell r="F5188" t="str">
            <v>A</v>
          </cell>
          <cell r="G5188" t="str">
            <v>E</v>
          </cell>
          <cell r="H5188" t="str">
            <v>N</v>
          </cell>
          <cell r="I5188" t="str">
            <v>NI</v>
          </cell>
          <cell r="J5188">
            <v>0</v>
          </cell>
          <cell r="K5188">
            <v>0</v>
          </cell>
          <cell r="L5188" t="str">
            <v xml:space="preserve"> </v>
          </cell>
          <cell r="M5188" t="str">
            <v xml:space="preserve"> </v>
          </cell>
          <cell r="N5188">
            <v>0</v>
          </cell>
          <cell r="O5188" t="str">
            <v xml:space="preserve"> </v>
          </cell>
          <cell r="P5188">
            <v>0</v>
          </cell>
          <cell r="Q5188">
            <v>0</v>
          </cell>
          <cell r="R5188" t="str">
            <v xml:space="preserve"> </v>
          </cell>
          <cell r="S5188" t="str">
            <v xml:space="preserve"> </v>
          </cell>
        </row>
        <row r="5189">
          <cell r="B5189">
            <v>752011</v>
          </cell>
          <cell r="C5189" t="str">
            <v>Charitable ExpHospice Tree Me</v>
          </cell>
          <cell r="D5189" t="str">
            <v>Charitable</v>
          </cell>
          <cell r="E5189">
            <v>367</v>
          </cell>
          <cell r="F5189" t="str">
            <v>A</v>
          </cell>
          <cell r="G5189" t="str">
            <v>E</v>
          </cell>
          <cell r="H5189" t="str">
            <v>N</v>
          </cell>
          <cell r="I5189" t="str">
            <v>NI</v>
          </cell>
          <cell r="J5189">
            <v>0</v>
          </cell>
          <cell r="K5189">
            <v>0</v>
          </cell>
          <cell r="L5189" t="str">
            <v xml:space="preserve"> </v>
          </cell>
          <cell r="M5189" t="str">
            <v xml:space="preserve"> </v>
          </cell>
          <cell r="N5189">
            <v>0</v>
          </cell>
          <cell r="O5189" t="str">
            <v xml:space="preserve"> </v>
          </cell>
          <cell r="P5189">
            <v>0</v>
          </cell>
          <cell r="Q5189">
            <v>0</v>
          </cell>
          <cell r="R5189" t="str">
            <v xml:space="preserve"> </v>
          </cell>
          <cell r="S5189" t="str">
            <v xml:space="preserve"> </v>
          </cell>
        </row>
        <row r="5190">
          <cell r="B5190">
            <v>752012</v>
          </cell>
          <cell r="C5190" t="str">
            <v>Charitable ExpIndigent Care F</v>
          </cell>
          <cell r="D5190" t="str">
            <v>Charitable</v>
          </cell>
          <cell r="E5190">
            <v>367</v>
          </cell>
          <cell r="F5190" t="str">
            <v>A</v>
          </cell>
          <cell r="G5190" t="str">
            <v>E</v>
          </cell>
          <cell r="H5190" t="str">
            <v>N</v>
          </cell>
          <cell r="I5190" t="str">
            <v>NI</v>
          </cell>
          <cell r="J5190">
            <v>0</v>
          </cell>
          <cell r="K5190">
            <v>0</v>
          </cell>
          <cell r="L5190" t="str">
            <v xml:space="preserve"> </v>
          </cell>
          <cell r="M5190" t="str">
            <v xml:space="preserve"> </v>
          </cell>
          <cell r="N5190">
            <v>0</v>
          </cell>
          <cell r="O5190" t="str">
            <v xml:space="preserve"> </v>
          </cell>
          <cell r="P5190">
            <v>0</v>
          </cell>
          <cell r="Q5190">
            <v>0</v>
          </cell>
          <cell r="R5190" t="str">
            <v xml:space="preserve"> </v>
          </cell>
          <cell r="S5190" t="str">
            <v xml:space="preserve"> </v>
          </cell>
        </row>
        <row r="5191">
          <cell r="B5191">
            <v>752013</v>
          </cell>
          <cell r="C5191" t="str">
            <v>Charitable ExpLymphedema</v>
          </cell>
          <cell r="D5191" t="str">
            <v>Charitable</v>
          </cell>
          <cell r="E5191">
            <v>367</v>
          </cell>
          <cell r="F5191" t="str">
            <v>A</v>
          </cell>
          <cell r="G5191" t="str">
            <v>E</v>
          </cell>
          <cell r="H5191" t="str">
            <v>N</v>
          </cell>
          <cell r="I5191" t="str">
            <v>NI</v>
          </cell>
          <cell r="J5191">
            <v>0</v>
          </cell>
          <cell r="K5191">
            <v>0</v>
          </cell>
          <cell r="L5191" t="str">
            <v xml:space="preserve"> </v>
          </cell>
          <cell r="M5191" t="str">
            <v xml:space="preserve"> </v>
          </cell>
          <cell r="N5191">
            <v>0</v>
          </cell>
          <cell r="O5191" t="str">
            <v xml:space="preserve"> </v>
          </cell>
          <cell r="P5191">
            <v>0</v>
          </cell>
          <cell r="Q5191">
            <v>0</v>
          </cell>
          <cell r="R5191" t="str">
            <v xml:space="preserve"> </v>
          </cell>
          <cell r="S5191" t="str">
            <v xml:space="preserve"> </v>
          </cell>
        </row>
        <row r="5192">
          <cell r="B5192">
            <v>752014</v>
          </cell>
          <cell r="C5192" t="str">
            <v>Charitable ExpMedical Library</v>
          </cell>
          <cell r="D5192" t="str">
            <v>Charitable</v>
          </cell>
          <cell r="E5192">
            <v>367</v>
          </cell>
          <cell r="F5192" t="str">
            <v>A</v>
          </cell>
          <cell r="G5192" t="str">
            <v>E</v>
          </cell>
          <cell r="H5192" t="str">
            <v>N</v>
          </cell>
          <cell r="I5192" t="str">
            <v>NI</v>
          </cell>
          <cell r="J5192">
            <v>0</v>
          </cell>
          <cell r="K5192">
            <v>0</v>
          </cell>
          <cell r="L5192" t="str">
            <v xml:space="preserve"> </v>
          </cell>
          <cell r="M5192" t="str">
            <v xml:space="preserve"> </v>
          </cell>
          <cell r="N5192">
            <v>0</v>
          </cell>
          <cell r="O5192" t="str">
            <v xml:space="preserve"> </v>
          </cell>
          <cell r="P5192">
            <v>0</v>
          </cell>
          <cell r="Q5192">
            <v>0</v>
          </cell>
          <cell r="R5192" t="str">
            <v xml:space="preserve"> </v>
          </cell>
          <cell r="S5192" t="str">
            <v xml:space="preserve"> </v>
          </cell>
        </row>
        <row r="5193">
          <cell r="B5193">
            <v>752015</v>
          </cell>
          <cell r="C5193" t="str">
            <v>Charitable ExpPediatricNurse</v>
          </cell>
          <cell r="D5193" t="str">
            <v>Charitable</v>
          </cell>
          <cell r="E5193">
            <v>367</v>
          </cell>
          <cell r="F5193" t="str">
            <v>A</v>
          </cell>
          <cell r="G5193" t="str">
            <v>E</v>
          </cell>
          <cell r="H5193" t="str">
            <v>N</v>
          </cell>
          <cell r="I5193" t="str">
            <v>NI</v>
          </cell>
          <cell r="J5193">
            <v>0</v>
          </cell>
          <cell r="K5193">
            <v>0</v>
          </cell>
          <cell r="L5193" t="str">
            <v xml:space="preserve"> </v>
          </cell>
          <cell r="M5193" t="str">
            <v xml:space="preserve"> </v>
          </cell>
          <cell r="N5193">
            <v>0</v>
          </cell>
          <cell r="O5193" t="str">
            <v xml:space="preserve"> </v>
          </cell>
          <cell r="P5193">
            <v>0</v>
          </cell>
          <cell r="Q5193">
            <v>0</v>
          </cell>
          <cell r="R5193" t="str">
            <v xml:space="preserve"> </v>
          </cell>
          <cell r="S5193" t="str">
            <v xml:space="preserve"> </v>
          </cell>
        </row>
        <row r="5194">
          <cell r="B5194">
            <v>752016</v>
          </cell>
          <cell r="C5194" t="str">
            <v>Charitable ExpRenewing Hope</v>
          </cell>
          <cell r="D5194" t="str">
            <v>Charitable</v>
          </cell>
          <cell r="E5194">
            <v>367</v>
          </cell>
          <cell r="F5194" t="str">
            <v>A</v>
          </cell>
          <cell r="G5194" t="str">
            <v>E</v>
          </cell>
          <cell r="H5194" t="str">
            <v>N</v>
          </cell>
          <cell r="I5194" t="str">
            <v>NI</v>
          </cell>
          <cell r="J5194">
            <v>0</v>
          </cell>
          <cell r="K5194">
            <v>0</v>
          </cell>
          <cell r="L5194" t="str">
            <v xml:space="preserve"> </v>
          </cell>
          <cell r="M5194" t="str">
            <v xml:space="preserve"> </v>
          </cell>
          <cell r="N5194">
            <v>0</v>
          </cell>
          <cell r="O5194" t="str">
            <v xml:space="preserve"> </v>
          </cell>
          <cell r="P5194">
            <v>0</v>
          </cell>
          <cell r="Q5194">
            <v>0</v>
          </cell>
          <cell r="R5194" t="str">
            <v xml:space="preserve"> </v>
          </cell>
          <cell r="S5194" t="str">
            <v xml:space="preserve"> </v>
          </cell>
        </row>
        <row r="5195">
          <cell r="B5195">
            <v>752017</v>
          </cell>
          <cell r="C5195" t="str">
            <v>Charitable ExpScholarship Exp</v>
          </cell>
          <cell r="D5195" t="str">
            <v>Charitable</v>
          </cell>
          <cell r="E5195">
            <v>367</v>
          </cell>
          <cell r="F5195" t="str">
            <v>A</v>
          </cell>
          <cell r="G5195" t="str">
            <v>E</v>
          </cell>
          <cell r="H5195" t="str">
            <v>N</v>
          </cell>
          <cell r="I5195" t="str">
            <v>NI</v>
          </cell>
          <cell r="J5195">
            <v>0</v>
          </cell>
          <cell r="K5195">
            <v>0</v>
          </cell>
          <cell r="L5195" t="str">
            <v xml:space="preserve"> </v>
          </cell>
          <cell r="M5195" t="str">
            <v xml:space="preserve"> </v>
          </cell>
          <cell r="N5195">
            <v>0</v>
          </cell>
          <cell r="O5195" t="str">
            <v xml:space="preserve"> </v>
          </cell>
          <cell r="P5195">
            <v>0</v>
          </cell>
          <cell r="Q5195">
            <v>0</v>
          </cell>
          <cell r="R5195" t="str">
            <v xml:space="preserve"> </v>
          </cell>
          <cell r="S5195" t="str">
            <v xml:space="preserve"> </v>
          </cell>
        </row>
        <row r="5196">
          <cell r="B5196">
            <v>752018</v>
          </cell>
          <cell r="C5196" t="str">
            <v>Charitable ExpWaller Memorial</v>
          </cell>
          <cell r="D5196" t="str">
            <v>Charitable</v>
          </cell>
          <cell r="E5196">
            <v>367</v>
          </cell>
          <cell r="F5196" t="str">
            <v>A</v>
          </cell>
          <cell r="G5196" t="str">
            <v>E</v>
          </cell>
          <cell r="H5196" t="str">
            <v>N</v>
          </cell>
          <cell r="I5196" t="str">
            <v>NI</v>
          </cell>
          <cell r="J5196">
            <v>0</v>
          </cell>
          <cell r="K5196">
            <v>0</v>
          </cell>
          <cell r="L5196" t="str">
            <v xml:space="preserve"> </v>
          </cell>
          <cell r="M5196" t="str">
            <v xml:space="preserve"> </v>
          </cell>
          <cell r="N5196">
            <v>0</v>
          </cell>
          <cell r="O5196" t="str">
            <v xml:space="preserve"> </v>
          </cell>
          <cell r="P5196">
            <v>0</v>
          </cell>
          <cell r="Q5196">
            <v>0</v>
          </cell>
          <cell r="R5196" t="str">
            <v xml:space="preserve"> </v>
          </cell>
          <cell r="S5196" t="str">
            <v xml:space="preserve"> </v>
          </cell>
        </row>
        <row r="5197">
          <cell r="B5197">
            <v>752019</v>
          </cell>
          <cell r="C5197" t="str">
            <v>Charitable Expense Other</v>
          </cell>
          <cell r="D5197" t="str">
            <v>CharEoth</v>
          </cell>
          <cell r="E5197">
            <v>367</v>
          </cell>
          <cell r="F5197" t="str">
            <v>A</v>
          </cell>
          <cell r="G5197" t="str">
            <v>E</v>
          </cell>
          <cell r="H5197" t="str">
            <v>N</v>
          </cell>
          <cell r="I5197" t="str">
            <v>NI</v>
          </cell>
          <cell r="J5197">
            <v>0</v>
          </cell>
          <cell r="K5197">
            <v>0</v>
          </cell>
          <cell r="L5197" t="str">
            <v xml:space="preserve"> </v>
          </cell>
          <cell r="M5197" t="str">
            <v xml:space="preserve"> </v>
          </cell>
          <cell r="N5197">
            <v>0</v>
          </cell>
          <cell r="O5197" t="str">
            <v xml:space="preserve"> </v>
          </cell>
          <cell r="P5197">
            <v>0</v>
          </cell>
          <cell r="Q5197">
            <v>0</v>
          </cell>
          <cell r="R5197" t="str">
            <v xml:space="preserve"> </v>
          </cell>
          <cell r="S5197" t="str">
            <v xml:space="preserve"> </v>
          </cell>
        </row>
        <row r="5198">
          <cell r="B5198">
            <v>755000</v>
          </cell>
          <cell r="C5198" t="str">
            <v>Accretion Expense</v>
          </cell>
          <cell r="D5198" t="str">
            <v>Accretion</v>
          </cell>
          <cell r="E5198">
            <v>367</v>
          </cell>
          <cell r="F5198" t="str">
            <v>A</v>
          </cell>
          <cell r="G5198" t="str">
            <v>E</v>
          </cell>
          <cell r="H5198" t="str">
            <v>N</v>
          </cell>
          <cell r="I5198" t="str">
            <v>NI</v>
          </cell>
          <cell r="J5198">
            <v>0</v>
          </cell>
          <cell r="K5198">
            <v>0</v>
          </cell>
          <cell r="L5198" t="str">
            <v xml:space="preserve"> </v>
          </cell>
          <cell r="M5198" t="str">
            <v xml:space="preserve"> </v>
          </cell>
          <cell r="N5198">
            <v>0</v>
          </cell>
          <cell r="O5198" t="str">
            <v xml:space="preserve"> </v>
          </cell>
          <cell r="P5198">
            <v>0</v>
          </cell>
          <cell r="Q5198">
            <v>0</v>
          </cell>
          <cell r="R5198" t="str">
            <v xml:space="preserve"> </v>
          </cell>
          <cell r="S5198" t="str">
            <v xml:space="preserve"> </v>
          </cell>
        </row>
        <row r="5199">
          <cell r="B5199">
            <v>755005</v>
          </cell>
          <cell r="C5199" t="str">
            <v>Advocacy Grant Projects</v>
          </cell>
          <cell r="D5199" t="str">
            <v>Advocacy G</v>
          </cell>
          <cell r="E5199">
            <v>367</v>
          </cell>
          <cell r="F5199" t="str">
            <v>A</v>
          </cell>
          <cell r="G5199" t="str">
            <v>E</v>
          </cell>
          <cell r="H5199" t="str">
            <v>N</v>
          </cell>
          <cell r="I5199" t="str">
            <v>NI</v>
          </cell>
          <cell r="J5199">
            <v>0</v>
          </cell>
          <cell r="K5199">
            <v>0</v>
          </cell>
          <cell r="L5199" t="str">
            <v xml:space="preserve"> </v>
          </cell>
          <cell r="M5199" t="str">
            <v xml:space="preserve"> </v>
          </cell>
          <cell r="N5199">
            <v>0</v>
          </cell>
          <cell r="O5199" t="str">
            <v xml:space="preserve"> </v>
          </cell>
          <cell r="P5199">
            <v>0</v>
          </cell>
          <cell r="Q5199">
            <v>0</v>
          </cell>
          <cell r="R5199" t="str">
            <v xml:space="preserve"> </v>
          </cell>
          <cell r="S5199" t="str">
            <v xml:space="preserve"> </v>
          </cell>
        </row>
        <row r="5200">
          <cell r="B5200">
            <v>755006</v>
          </cell>
          <cell r="C5200" t="str">
            <v>Administrative Fees CDMS</v>
          </cell>
          <cell r="D5200" t="str">
            <v>Administra</v>
          </cell>
          <cell r="E5200">
            <v>367</v>
          </cell>
          <cell r="F5200" t="str">
            <v>A</v>
          </cell>
          <cell r="G5200" t="str">
            <v>E</v>
          </cell>
          <cell r="H5200" t="str">
            <v>N</v>
          </cell>
          <cell r="I5200" t="str">
            <v>NI</v>
          </cell>
          <cell r="J5200">
            <v>0</v>
          </cell>
          <cell r="K5200">
            <v>0</v>
          </cell>
          <cell r="L5200" t="str">
            <v xml:space="preserve"> </v>
          </cell>
          <cell r="M5200" t="str">
            <v xml:space="preserve"> </v>
          </cell>
          <cell r="N5200">
            <v>0</v>
          </cell>
          <cell r="O5200" t="str">
            <v xml:space="preserve"> </v>
          </cell>
          <cell r="P5200">
            <v>0</v>
          </cell>
          <cell r="Q5200">
            <v>0</v>
          </cell>
          <cell r="R5200" t="str">
            <v xml:space="preserve"> </v>
          </cell>
          <cell r="S5200" t="str">
            <v xml:space="preserve"> </v>
          </cell>
        </row>
        <row r="5201">
          <cell r="B5201">
            <v>755007</v>
          </cell>
          <cell r="C5201" t="str">
            <v>Variable Overhead Allocation</v>
          </cell>
          <cell r="D5201" t="str">
            <v>Variable O</v>
          </cell>
          <cell r="E5201">
            <v>367</v>
          </cell>
          <cell r="F5201" t="str">
            <v>A</v>
          </cell>
          <cell r="G5201" t="str">
            <v>E</v>
          </cell>
          <cell r="H5201" t="str">
            <v>N</v>
          </cell>
          <cell r="I5201" t="str">
            <v>NI</v>
          </cell>
          <cell r="J5201">
            <v>0</v>
          </cell>
          <cell r="K5201">
            <v>0</v>
          </cell>
          <cell r="L5201" t="str">
            <v xml:space="preserve"> </v>
          </cell>
          <cell r="M5201" t="str">
            <v xml:space="preserve"> </v>
          </cell>
          <cell r="N5201">
            <v>0</v>
          </cell>
          <cell r="O5201" t="str">
            <v xml:space="preserve"> </v>
          </cell>
          <cell r="P5201">
            <v>0</v>
          </cell>
          <cell r="Q5201">
            <v>0</v>
          </cell>
          <cell r="R5201" t="str">
            <v xml:space="preserve"> </v>
          </cell>
          <cell r="S5201" t="str">
            <v xml:space="preserve"> </v>
          </cell>
        </row>
        <row r="5202">
          <cell r="B5202">
            <v>755008</v>
          </cell>
          <cell r="C5202" t="str">
            <v>Fixed Overhead Allocation</v>
          </cell>
          <cell r="D5202" t="str">
            <v>Fixed Over</v>
          </cell>
          <cell r="E5202">
            <v>367</v>
          </cell>
          <cell r="F5202" t="str">
            <v>A</v>
          </cell>
          <cell r="G5202" t="str">
            <v>E</v>
          </cell>
          <cell r="H5202" t="str">
            <v>N</v>
          </cell>
          <cell r="I5202" t="str">
            <v>NI</v>
          </cell>
          <cell r="J5202">
            <v>0</v>
          </cell>
          <cell r="K5202">
            <v>0</v>
          </cell>
          <cell r="L5202" t="str">
            <v xml:space="preserve"> </v>
          </cell>
          <cell r="M5202" t="str">
            <v xml:space="preserve"> </v>
          </cell>
          <cell r="N5202">
            <v>0</v>
          </cell>
          <cell r="O5202" t="str">
            <v xml:space="preserve"> </v>
          </cell>
          <cell r="P5202">
            <v>0</v>
          </cell>
          <cell r="Q5202">
            <v>0</v>
          </cell>
          <cell r="R5202" t="str">
            <v xml:space="preserve"> </v>
          </cell>
          <cell r="S5202" t="str">
            <v xml:space="preserve"> </v>
          </cell>
        </row>
        <row r="5203">
          <cell r="B5203">
            <v>755010</v>
          </cell>
          <cell r="C5203" t="str">
            <v>AmbulancePatientTransportExps</v>
          </cell>
          <cell r="D5203" t="str">
            <v>AmbulanceP</v>
          </cell>
          <cell r="E5203">
            <v>367</v>
          </cell>
          <cell r="F5203" t="str">
            <v>A</v>
          </cell>
          <cell r="G5203" t="str">
            <v>E</v>
          </cell>
          <cell r="H5203" t="str">
            <v>N</v>
          </cell>
          <cell r="I5203" t="str">
            <v>NI</v>
          </cell>
          <cell r="J5203">
            <v>0</v>
          </cell>
          <cell r="K5203">
            <v>0</v>
          </cell>
          <cell r="L5203" t="str">
            <v xml:space="preserve"> </v>
          </cell>
          <cell r="M5203" t="str">
            <v xml:space="preserve"> </v>
          </cell>
          <cell r="N5203">
            <v>0</v>
          </cell>
          <cell r="O5203" t="str">
            <v xml:space="preserve"> </v>
          </cell>
          <cell r="P5203">
            <v>0</v>
          </cell>
          <cell r="Q5203">
            <v>0</v>
          </cell>
          <cell r="R5203" t="str">
            <v xml:space="preserve"> </v>
          </cell>
          <cell r="S5203" t="str">
            <v xml:space="preserve"> </v>
          </cell>
        </row>
        <row r="5204">
          <cell r="B5204">
            <v>755011</v>
          </cell>
          <cell r="C5204" t="str">
            <v>Answering Service</v>
          </cell>
          <cell r="D5204" t="str">
            <v>Answering</v>
          </cell>
          <cell r="E5204">
            <v>367</v>
          </cell>
          <cell r="F5204" t="str">
            <v>A</v>
          </cell>
          <cell r="G5204" t="str">
            <v>E</v>
          </cell>
          <cell r="H5204" t="str">
            <v>N</v>
          </cell>
          <cell r="I5204" t="str">
            <v>NI</v>
          </cell>
          <cell r="J5204">
            <v>0</v>
          </cell>
          <cell r="K5204">
            <v>0</v>
          </cell>
          <cell r="L5204" t="str">
            <v xml:space="preserve"> </v>
          </cell>
          <cell r="M5204" t="str">
            <v xml:space="preserve"> </v>
          </cell>
          <cell r="N5204">
            <v>0</v>
          </cell>
          <cell r="O5204" t="str">
            <v xml:space="preserve"> </v>
          </cell>
          <cell r="P5204">
            <v>0</v>
          </cell>
          <cell r="Q5204">
            <v>0</v>
          </cell>
          <cell r="R5204" t="str">
            <v xml:space="preserve"> </v>
          </cell>
          <cell r="S5204" t="str">
            <v xml:space="preserve"> </v>
          </cell>
        </row>
        <row r="5205">
          <cell r="B5205">
            <v>755015</v>
          </cell>
          <cell r="C5205" t="str">
            <v>Armored Car Service</v>
          </cell>
          <cell r="D5205" t="str">
            <v>Armored Ca</v>
          </cell>
          <cell r="E5205">
            <v>367</v>
          </cell>
          <cell r="F5205" t="str">
            <v>A</v>
          </cell>
          <cell r="G5205" t="str">
            <v>E</v>
          </cell>
          <cell r="H5205" t="str">
            <v>N</v>
          </cell>
          <cell r="I5205" t="str">
            <v>NI</v>
          </cell>
          <cell r="J5205">
            <v>0</v>
          </cell>
          <cell r="K5205">
            <v>0</v>
          </cell>
          <cell r="L5205" t="str">
            <v xml:space="preserve"> </v>
          </cell>
          <cell r="M5205" t="str">
            <v xml:space="preserve"> </v>
          </cell>
          <cell r="N5205">
            <v>0</v>
          </cell>
          <cell r="O5205" t="str">
            <v xml:space="preserve"> </v>
          </cell>
          <cell r="P5205">
            <v>0</v>
          </cell>
          <cell r="Q5205">
            <v>0</v>
          </cell>
          <cell r="R5205" t="str">
            <v xml:space="preserve"> </v>
          </cell>
          <cell r="S5205" t="str">
            <v xml:space="preserve"> </v>
          </cell>
        </row>
        <row r="5206">
          <cell r="B5206">
            <v>755020</v>
          </cell>
          <cell r="C5206" t="str">
            <v>BankFinance Service Charges</v>
          </cell>
          <cell r="D5206" t="str">
            <v>BankFinanc</v>
          </cell>
          <cell r="E5206">
            <v>367</v>
          </cell>
          <cell r="F5206" t="str">
            <v>A</v>
          </cell>
          <cell r="G5206" t="str">
            <v>E</v>
          </cell>
          <cell r="H5206" t="str">
            <v>N</v>
          </cell>
          <cell r="I5206" t="str">
            <v>NI</v>
          </cell>
          <cell r="J5206">
            <v>0</v>
          </cell>
          <cell r="K5206">
            <v>0</v>
          </cell>
          <cell r="L5206" t="str">
            <v xml:space="preserve"> </v>
          </cell>
          <cell r="M5206" t="str">
            <v xml:space="preserve"> </v>
          </cell>
          <cell r="N5206">
            <v>0</v>
          </cell>
          <cell r="O5206" t="str">
            <v xml:space="preserve"> </v>
          </cell>
          <cell r="P5206">
            <v>0</v>
          </cell>
          <cell r="Q5206">
            <v>0</v>
          </cell>
          <cell r="R5206" t="str">
            <v xml:space="preserve"> </v>
          </cell>
          <cell r="S5206" t="str">
            <v xml:space="preserve"> </v>
          </cell>
        </row>
        <row r="5207">
          <cell r="B5207">
            <v>755025</v>
          </cell>
          <cell r="C5207" t="str">
            <v>Books and Subscriptions</v>
          </cell>
          <cell r="D5207" t="str">
            <v>Books &amp; Su</v>
          </cell>
          <cell r="E5207">
            <v>367</v>
          </cell>
          <cell r="F5207" t="str">
            <v>A</v>
          </cell>
          <cell r="G5207" t="str">
            <v>E</v>
          </cell>
          <cell r="H5207" t="str">
            <v>N</v>
          </cell>
          <cell r="I5207" t="str">
            <v>NI</v>
          </cell>
          <cell r="J5207">
            <v>0</v>
          </cell>
          <cell r="K5207">
            <v>0</v>
          </cell>
          <cell r="L5207" t="str">
            <v xml:space="preserve"> </v>
          </cell>
          <cell r="M5207" t="str">
            <v xml:space="preserve"> </v>
          </cell>
          <cell r="N5207">
            <v>0</v>
          </cell>
          <cell r="O5207" t="str">
            <v xml:space="preserve"> </v>
          </cell>
          <cell r="P5207">
            <v>0</v>
          </cell>
          <cell r="Q5207">
            <v>0</v>
          </cell>
          <cell r="R5207" t="str">
            <v xml:space="preserve"> </v>
          </cell>
          <cell r="S5207" t="str">
            <v xml:space="preserve"> </v>
          </cell>
        </row>
        <row r="5208">
          <cell r="B5208">
            <v>755030</v>
          </cell>
          <cell r="C5208" t="str">
            <v>CashOver Short</v>
          </cell>
          <cell r="D5208" t="str">
            <v>CashOver S</v>
          </cell>
          <cell r="E5208">
            <v>367</v>
          </cell>
          <cell r="F5208" t="str">
            <v>A</v>
          </cell>
          <cell r="G5208" t="str">
            <v>E</v>
          </cell>
          <cell r="H5208" t="str">
            <v>N</v>
          </cell>
          <cell r="I5208" t="str">
            <v>NI</v>
          </cell>
          <cell r="J5208">
            <v>0</v>
          </cell>
          <cell r="K5208">
            <v>0</v>
          </cell>
          <cell r="L5208" t="str">
            <v xml:space="preserve"> </v>
          </cell>
          <cell r="M5208" t="str">
            <v xml:space="preserve"> </v>
          </cell>
          <cell r="N5208">
            <v>0</v>
          </cell>
          <cell r="O5208" t="str">
            <v xml:space="preserve"> </v>
          </cell>
          <cell r="P5208">
            <v>0</v>
          </cell>
          <cell r="Q5208">
            <v>0</v>
          </cell>
          <cell r="R5208" t="str">
            <v xml:space="preserve"> </v>
          </cell>
          <cell r="S5208" t="str">
            <v xml:space="preserve"> </v>
          </cell>
        </row>
        <row r="5209">
          <cell r="B5209">
            <v>755031</v>
          </cell>
          <cell r="C5209" t="str">
            <v>ChargebackAllocate Expenses</v>
          </cell>
          <cell r="D5209" t="str">
            <v>Chargeback</v>
          </cell>
          <cell r="E5209">
            <v>367</v>
          </cell>
          <cell r="F5209" t="str">
            <v>A</v>
          </cell>
          <cell r="G5209" t="str">
            <v>E</v>
          </cell>
          <cell r="H5209" t="str">
            <v>N</v>
          </cell>
          <cell r="I5209" t="str">
            <v>NI</v>
          </cell>
          <cell r="J5209">
            <v>0</v>
          </cell>
          <cell r="K5209">
            <v>0</v>
          </cell>
          <cell r="L5209" t="str">
            <v xml:space="preserve"> </v>
          </cell>
          <cell r="M5209" t="str">
            <v xml:space="preserve"> </v>
          </cell>
          <cell r="N5209">
            <v>0</v>
          </cell>
          <cell r="O5209" t="str">
            <v xml:space="preserve"> </v>
          </cell>
          <cell r="P5209">
            <v>0</v>
          </cell>
          <cell r="Q5209">
            <v>0</v>
          </cell>
          <cell r="R5209" t="str">
            <v xml:space="preserve"> </v>
          </cell>
          <cell r="S5209" t="str">
            <v xml:space="preserve"> </v>
          </cell>
        </row>
        <row r="5210">
          <cell r="B5210">
            <v>755032</v>
          </cell>
          <cell r="C5210" t="str">
            <v>Client Activity Expenses</v>
          </cell>
          <cell r="D5210" t="str">
            <v>Client Act</v>
          </cell>
          <cell r="E5210">
            <v>367</v>
          </cell>
          <cell r="F5210" t="str">
            <v>A</v>
          </cell>
          <cell r="G5210" t="str">
            <v>E</v>
          </cell>
          <cell r="H5210" t="str">
            <v>N</v>
          </cell>
          <cell r="I5210" t="str">
            <v>NI</v>
          </cell>
          <cell r="J5210">
            <v>0</v>
          </cell>
          <cell r="K5210">
            <v>0</v>
          </cell>
          <cell r="L5210" t="str">
            <v xml:space="preserve"> </v>
          </cell>
          <cell r="M5210" t="str">
            <v xml:space="preserve"> </v>
          </cell>
          <cell r="N5210">
            <v>0</v>
          </cell>
          <cell r="O5210" t="str">
            <v xml:space="preserve"> </v>
          </cell>
          <cell r="P5210">
            <v>0</v>
          </cell>
          <cell r="Q5210">
            <v>0</v>
          </cell>
          <cell r="R5210" t="str">
            <v xml:space="preserve"> </v>
          </cell>
          <cell r="S5210" t="str">
            <v xml:space="preserve"> </v>
          </cell>
        </row>
        <row r="5211">
          <cell r="B5211">
            <v>755033</v>
          </cell>
          <cell r="C5211" t="str">
            <v>Comstock Fee Restricted</v>
          </cell>
          <cell r="D5211" t="str">
            <v>Comstock F</v>
          </cell>
          <cell r="E5211">
            <v>367</v>
          </cell>
          <cell r="F5211" t="str">
            <v>A</v>
          </cell>
          <cell r="G5211" t="str">
            <v>E</v>
          </cell>
          <cell r="H5211" t="str">
            <v>N</v>
          </cell>
          <cell r="I5211" t="str">
            <v>NI</v>
          </cell>
          <cell r="J5211">
            <v>0</v>
          </cell>
          <cell r="K5211">
            <v>0</v>
          </cell>
          <cell r="L5211" t="str">
            <v xml:space="preserve"> </v>
          </cell>
          <cell r="M5211" t="str">
            <v xml:space="preserve"> </v>
          </cell>
          <cell r="N5211">
            <v>0</v>
          </cell>
          <cell r="O5211" t="str">
            <v xml:space="preserve"> </v>
          </cell>
          <cell r="P5211">
            <v>0</v>
          </cell>
          <cell r="Q5211">
            <v>0</v>
          </cell>
          <cell r="R5211" t="str">
            <v xml:space="preserve"> </v>
          </cell>
          <cell r="S5211" t="str">
            <v xml:space="preserve"> </v>
          </cell>
        </row>
        <row r="5212">
          <cell r="B5212">
            <v>755034</v>
          </cell>
          <cell r="C5212" t="str">
            <v>Comstock Fee Unrestricted</v>
          </cell>
          <cell r="D5212" t="str">
            <v>Comstock F</v>
          </cell>
          <cell r="E5212">
            <v>367</v>
          </cell>
          <cell r="F5212" t="str">
            <v>A</v>
          </cell>
          <cell r="G5212" t="str">
            <v>E</v>
          </cell>
          <cell r="H5212" t="str">
            <v>N</v>
          </cell>
          <cell r="I5212" t="str">
            <v>NI</v>
          </cell>
          <cell r="J5212">
            <v>0</v>
          </cell>
          <cell r="K5212">
            <v>0</v>
          </cell>
          <cell r="L5212" t="str">
            <v xml:space="preserve"> </v>
          </cell>
          <cell r="M5212" t="str">
            <v xml:space="preserve"> </v>
          </cell>
          <cell r="N5212">
            <v>0</v>
          </cell>
          <cell r="O5212" t="str">
            <v xml:space="preserve"> </v>
          </cell>
          <cell r="P5212">
            <v>0</v>
          </cell>
          <cell r="Q5212">
            <v>0</v>
          </cell>
          <cell r="R5212" t="str">
            <v xml:space="preserve"> </v>
          </cell>
          <cell r="S5212" t="str">
            <v xml:space="preserve"> </v>
          </cell>
        </row>
        <row r="5213">
          <cell r="B5213">
            <v>755035</v>
          </cell>
          <cell r="C5213" t="str">
            <v>Copier Allocation</v>
          </cell>
          <cell r="D5213" t="str">
            <v>Copier All</v>
          </cell>
          <cell r="E5213">
            <v>367</v>
          </cell>
          <cell r="F5213" t="str">
            <v>A</v>
          </cell>
          <cell r="G5213" t="str">
            <v>E</v>
          </cell>
          <cell r="H5213" t="str">
            <v>N</v>
          </cell>
          <cell r="I5213" t="str">
            <v>NI</v>
          </cell>
          <cell r="J5213">
            <v>0</v>
          </cell>
          <cell r="K5213">
            <v>0</v>
          </cell>
          <cell r="L5213" t="str">
            <v xml:space="preserve"> </v>
          </cell>
          <cell r="M5213" t="str">
            <v xml:space="preserve"> </v>
          </cell>
          <cell r="N5213">
            <v>0</v>
          </cell>
          <cell r="O5213" t="str">
            <v xml:space="preserve"> </v>
          </cell>
          <cell r="P5213">
            <v>0</v>
          </cell>
          <cell r="Q5213">
            <v>0</v>
          </cell>
          <cell r="R5213" t="str">
            <v xml:space="preserve"> </v>
          </cell>
          <cell r="S5213" t="str">
            <v xml:space="preserve"> </v>
          </cell>
        </row>
        <row r="5214">
          <cell r="B5214">
            <v>755036</v>
          </cell>
          <cell r="C5214" t="str">
            <v>Coding Expense</v>
          </cell>
          <cell r="D5214" t="str">
            <v>Coding Exp</v>
          </cell>
          <cell r="E5214">
            <v>367</v>
          </cell>
          <cell r="F5214" t="str">
            <v>A</v>
          </cell>
          <cell r="G5214" t="str">
            <v>E</v>
          </cell>
          <cell r="H5214" t="str">
            <v>N</v>
          </cell>
          <cell r="I5214" t="str">
            <v>NI</v>
          </cell>
          <cell r="J5214">
            <v>0</v>
          </cell>
          <cell r="K5214">
            <v>0</v>
          </cell>
          <cell r="L5214" t="str">
            <v xml:space="preserve"> </v>
          </cell>
          <cell r="M5214" t="str">
            <v xml:space="preserve"> </v>
          </cell>
          <cell r="N5214">
            <v>0</v>
          </cell>
          <cell r="O5214" t="str">
            <v xml:space="preserve"> </v>
          </cell>
          <cell r="P5214">
            <v>0</v>
          </cell>
          <cell r="Q5214">
            <v>0</v>
          </cell>
          <cell r="R5214" t="str">
            <v xml:space="preserve"> </v>
          </cell>
          <cell r="S5214" t="str">
            <v xml:space="preserve"> </v>
          </cell>
        </row>
        <row r="5215">
          <cell r="B5215">
            <v>755040</v>
          </cell>
          <cell r="C5215" t="str">
            <v>Courier Service Costs</v>
          </cell>
          <cell r="D5215" t="str">
            <v>Courier Se</v>
          </cell>
          <cell r="E5215">
            <v>367</v>
          </cell>
          <cell r="F5215" t="str">
            <v>A</v>
          </cell>
          <cell r="G5215" t="str">
            <v>E</v>
          </cell>
          <cell r="H5215" t="str">
            <v>N</v>
          </cell>
          <cell r="I5215" t="str">
            <v>NI</v>
          </cell>
          <cell r="J5215">
            <v>0</v>
          </cell>
          <cell r="K5215">
            <v>0</v>
          </cell>
          <cell r="L5215" t="str">
            <v xml:space="preserve"> </v>
          </cell>
          <cell r="M5215" t="str">
            <v xml:space="preserve"> </v>
          </cell>
          <cell r="N5215">
            <v>0</v>
          </cell>
          <cell r="O5215" t="str">
            <v xml:space="preserve"> </v>
          </cell>
          <cell r="P5215">
            <v>0</v>
          </cell>
          <cell r="Q5215">
            <v>0</v>
          </cell>
          <cell r="R5215" t="str">
            <v xml:space="preserve"> </v>
          </cell>
          <cell r="S5215" t="str">
            <v xml:space="preserve"> </v>
          </cell>
        </row>
        <row r="5216">
          <cell r="B5216">
            <v>755041</v>
          </cell>
          <cell r="C5216" t="str">
            <v>Community Health Education Exp</v>
          </cell>
          <cell r="D5216" t="str">
            <v>Community</v>
          </cell>
          <cell r="E5216">
            <v>367</v>
          </cell>
          <cell r="F5216" t="str">
            <v>A</v>
          </cell>
          <cell r="G5216" t="str">
            <v>E</v>
          </cell>
          <cell r="H5216" t="str">
            <v>N</v>
          </cell>
          <cell r="I5216" t="str">
            <v>NI</v>
          </cell>
          <cell r="J5216">
            <v>0</v>
          </cell>
          <cell r="K5216">
            <v>0</v>
          </cell>
          <cell r="L5216" t="str">
            <v xml:space="preserve"> </v>
          </cell>
          <cell r="M5216" t="str">
            <v xml:space="preserve"> </v>
          </cell>
          <cell r="N5216">
            <v>0</v>
          </cell>
          <cell r="O5216" t="str">
            <v xml:space="preserve"> </v>
          </cell>
          <cell r="P5216">
            <v>0</v>
          </cell>
          <cell r="Q5216">
            <v>0</v>
          </cell>
          <cell r="R5216" t="str">
            <v xml:space="preserve"> </v>
          </cell>
          <cell r="S5216" t="str">
            <v xml:space="preserve"> </v>
          </cell>
        </row>
        <row r="5217">
          <cell r="B5217">
            <v>755042</v>
          </cell>
          <cell r="C5217" t="str">
            <v>Disaster Recovery Costs</v>
          </cell>
          <cell r="D5217" t="str">
            <v>Disaster R</v>
          </cell>
          <cell r="E5217">
            <v>367</v>
          </cell>
          <cell r="F5217" t="str">
            <v>A</v>
          </cell>
          <cell r="G5217" t="str">
            <v>E</v>
          </cell>
          <cell r="H5217" t="str">
            <v>N</v>
          </cell>
          <cell r="I5217" t="str">
            <v>NI</v>
          </cell>
          <cell r="J5217">
            <v>0</v>
          </cell>
          <cell r="K5217">
            <v>0</v>
          </cell>
          <cell r="L5217" t="str">
            <v xml:space="preserve"> </v>
          </cell>
          <cell r="M5217" t="str">
            <v xml:space="preserve"> </v>
          </cell>
          <cell r="N5217">
            <v>0</v>
          </cell>
          <cell r="O5217" t="str">
            <v xml:space="preserve"> </v>
          </cell>
          <cell r="P5217">
            <v>0</v>
          </cell>
          <cell r="Q5217">
            <v>0</v>
          </cell>
          <cell r="R5217" t="str">
            <v xml:space="preserve"> </v>
          </cell>
          <cell r="S5217" t="str">
            <v xml:space="preserve"> </v>
          </cell>
        </row>
        <row r="5218">
          <cell r="B5218">
            <v>755045</v>
          </cell>
          <cell r="C5218" t="str">
            <v>DisbtofUnrestDonationsCapital</v>
          </cell>
          <cell r="D5218" t="str">
            <v>DisbtofUnr</v>
          </cell>
          <cell r="E5218">
            <v>367</v>
          </cell>
          <cell r="F5218" t="str">
            <v>A</v>
          </cell>
          <cell r="G5218" t="str">
            <v>E</v>
          </cell>
          <cell r="H5218" t="str">
            <v>N</v>
          </cell>
          <cell r="I5218" t="str">
            <v>NI</v>
          </cell>
          <cell r="J5218">
            <v>0</v>
          </cell>
          <cell r="K5218">
            <v>0</v>
          </cell>
          <cell r="L5218" t="str">
            <v xml:space="preserve"> </v>
          </cell>
          <cell r="M5218" t="str">
            <v xml:space="preserve"> </v>
          </cell>
          <cell r="N5218">
            <v>0</v>
          </cell>
          <cell r="O5218" t="str">
            <v xml:space="preserve"> </v>
          </cell>
          <cell r="P5218">
            <v>0</v>
          </cell>
          <cell r="Q5218">
            <v>0</v>
          </cell>
          <cell r="R5218" t="str">
            <v xml:space="preserve"> </v>
          </cell>
          <cell r="S5218" t="str">
            <v xml:space="preserve"> </v>
          </cell>
        </row>
        <row r="5219">
          <cell r="B5219">
            <v>755050</v>
          </cell>
          <cell r="C5219" t="str">
            <v>DisbtofUnrestrrDonationsGiftKd</v>
          </cell>
          <cell r="D5219" t="str">
            <v>DisbtofUnr</v>
          </cell>
          <cell r="E5219">
            <v>367</v>
          </cell>
          <cell r="F5219" t="str">
            <v>A</v>
          </cell>
          <cell r="G5219" t="str">
            <v>E</v>
          </cell>
          <cell r="H5219" t="str">
            <v>N</v>
          </cell>
          <cell r="I5219" t="str">
            <v>NI</v>
          </cell>
          <cell r="J5219">
            <v>0</v>
          </cell>
          <cell r="K5219">
            <v>0</v>
          </cell>
          <cell r="L5219" t="str">
            <v xml:space="preserve"> </v>
          </cell>
          <cell r="M5219" t="str">
            <v xml:space="preserve"> </v>
          </cell>
          <cell r="N5219">
            <v>0</v>
          </cell>
          <cell r="O5219" t="str">
            <v xml:space="preserve"> </v>
          </cell>
          <cell r="P5219">
            <v>0</v>
          </cell>
          <cell r="Q5219">
            <v>0</v>
          </cell>
          <cell r="R5219" t="str">
            <v xml:space="preserve"> </v>
          </cell>
          <cell r="S5219" t="str">
            <v xml:space="preserve"> </v>
          </cell>
        </row>
        <row r="5220">
          <cell r="B5220">
            <v>755055</v>
          </cell>
          <cell r="C5220" t="str">
            <v>DisbtofUnRstrDntnsOutHM</v>
          </cell>
          <cell r="D5220" t="str">
            <v>DisbtofUnR</v>
          </cell>
          <cell r="E5220">
            <v>367</v>
          </cell>
          <cell r="F5220" t="str">
            <v>A</v>
          </cell>
          <cell r="G5220" t="str">
            <v>E</v>
          </cell>
          <cell r="H5220" t="str">
            <v>N</v>
          </cell>
          <cell r="I5220" t="str">
            <v>NI</v>
          </cell>
          <cell r="J5220">
            <v>0</v>
          </cell>
          <cell r="K5220">
            <v>0</v>
          </cell>
          <cell r="L5220" t="str">
            <v xml:space="preserve"> </v>
          </cell>
          <cell r="M5220" t="str">
            <v xml:space="preserve"> </v>
          </cell>
          <cell r="N5220">
            <v>0</v>
          </cell>
          <cell r="O5220" t="str">
            <v xml:space="preserve"> </v>
          </cell>
          <cell r="P5220">
            <v>0</v>
          </cell>
          <cell r="Q5220">
            <v>0</v>
          </cell>
          <cell r="R5220" t="str">
            <v xml:space="preserve"> </v>
          </cell>
          <cell r="S5220" t="str">
            <v xml:space="preserve"> </v>
          </cell>
        </row>
        <row r="5221">
          <cell r="B5221">
            <v>755060</v>
          </cell>
          <cell r="C5221" t="str">
            <v>DisbtofUnrestrrDonationsWithHM</v>
          </cell>
          <cell r="D5221" t="str">
            <v>DisbtofUnr</v>
          </cell>
          <cell r="E5221">
            <v>367</v>
          </cell>
          <cell r="F5221" t="str">
            <v>A</v>
          </cell>
          <cell r="G5221" t="str">
            <v>E</v>
          </cell>
          <cell r="H5221" t="str">
            <v>N</v>
          </cell>
          <cell r="I5221" t="str">
            <v>NI</v>
          </cell>
          <cell r="J5221">
            <v>0</v>
          </cell>
          <cell r="K5221">
            <v>0</v>
          </cell>
          <cell r="L5221" t="str">
            <v xml:space="preserve"> </v>
          </cell>
          <cell r="M5221" t="str">
            <v xml:space="preserve"> </v>
          </cell>
          <cell r="N5221">
            <v>0</v>
          </cell>
          <cell r="O5221" t="str">
            <v xml:space="preserve"> </v>
          </cell>
          <cell r="P5221">
            <v>0</v>
          </cell>
          <cell r="Q5221">
            <v>0</v>
          </cell>
          <cell r="R5221" t="str">
            <v xml:space="preserve"> </v>
          </cell>
          <cell r="S5221" t="str">
            <v xml:space="preserve"> </v>
          </cell>
        </row>
        <row r="5222">
          <cell r="B5222">
            <v>755065</v>
          </cell>
          <cell r="C5222" t="str">
            <v>Discounts</v>
          </cell>
          <cell r="D5222" t="str">
            <v>Discounts</v>
          </cell>
          <cell r="E5222">
            <v>367</v>
          </cell>
          <cell r="F5222" t="str">
            <v>A</v>
          </cell>
          <cell r="G5222" t="str">
            <v>E</v>
          </cell>
          <cell r="H5222" t="str">
            <v>N</v>
          </cell>
          <cell r="I5222" t="str">
            <v>NI</v>
          </cell>
          <cell r="J5222">
            <v>0</v>
          </cell>
          <cell r="K5222">
            <v>0</v>
          </cell>
          <cell r="L5222" t="str">
            <v xml:space="preserve"> </v>
          </cell>
          <cell r="M5222" t="str">
            <v xml:space="preserve"> </v>
          </cell>
          <cell r="N5222">
            <v>0</v>
          </cell>
          <cell r="O5222" t="str">
            <v xml:space="preserve"> </v>
          </cell>
          <cell r="P5222">
            <v>0</v>
          </cell>
          <cell r="Q5222">
            <v>0</v>
          </cell>
          <cell r="R5222" t="str">
            <v xml:space="preserve"> </v>
          </cell>
          <cell r="S5222" t="str">
            <v xml:space="preserve"> </v>
          </cell>
        </row>
        <row r="5223">
          <cell r="B5223">
            <v>755066</v>
          </cell>
          <cell r="C5223" t="str">
            <v>Donated Services Category III</v>
          </cell>
          <cell r="D5223" t="str">
            <v>Donated Se</v>
          </cell>
          <cell r="E5223">
            <v>367</v>
          </cell>
          <cell r="F5223" t="str">
            <v>A</v>
          </cell>
          <cell r="G5223" t="str">
            <v>E</v>
          </cell>
          <cell r="H5223" t="str">
            <v>N</v>
          </cell>
          <cell r="I5223" t="str">
            <v>NI</v>
          </cell>
          <cell r="J5223">
            <v>0</v>
          </cell>
          <cell r="K5223">
            <v>0</v>
          </cell>
          <cell r="L5223" t="str">
            <v xml:space="preserve"> </v>
          </cell>
          <cell r="M5223" t="str">
            <v xml:space="preserve"> </v>
          </cell>
          <cell r="N5223">
            <v>0</v>
          </cell>
          <cell r="O5223" t="str">
            <v xml:space="preserve"> </v>
          </cell>
          <cell r="P5223">
            <v>0</v>
          </cell>
          <cell r="Q5223">
            <v>0</v>
          </cell>
          <cell r="R5223" t="str">
            <v xml:space="preserve"> </v>
          </cell>
          <cell r="S5223" t="str">
            <v xml:space="preserve"> </v>
          </cell>
        </row>
        <row r="5224">
          <cell r="B5224">
            <v>755070</v>
          </cell>
          <cell r="C5224" t="str">
            <v>Dues</v>
          </cell>
          <cell r="D5224" t="str">
            <v>Dues</v>
          </cell>
          <cell r="E5224">
            <v>367</v>
          </cell>
          <cell r="F5224" t="str">
            <v>A</v>
          </cell>
          <cell r="G5224" t="str">
            <v>E</v>
          </cell>
          <cell r="H5224" t="str">
            <v>N</v>
          </cell>
          <cell r="I5224" t="str">
            <v>NI</v>
          </cell>
          <cell r="J5224">
            <v>0</v>
          </cell>
          <cell r="K5224">
            <v>0</v>
          </cell>
          <cell r="L5224" t="str">
            <v xml:space="preserve"> </v>
          </cell>
          <cell r="M5224" t="str">
            <v xml:space="preserve"> </v>
          </cell>
          <cell r="N5224">
            <v>0</v>
          </cell>
          <cell r="O5224" t="str">
            <v xml:space="preserve"> </v>
          </cell>
          <cell r="P5224">
            <v>0</v>
          </cell>
          <cell r="Q5224">
            <v>0</v>
          </cell>
          <cell r="R5224" t="str">
            <v xml:space="preserve"> </v>
          </cell>
          <cell r="S5224" t="str">
            <v xml:space="preserve"> </v>
          </cell>
        </row>
        <row r="5225">
          <cell r="B5225">
            <v>755071</v>
          </cell>
          <cell r="C5225" t="str">
            <v>Educational Grant Expense</v>
          </cell>
          <cell r="D5225" t="str">
            <v>Educationa</v>
          </cell>
          <cell r="E5225">
            <v>367</v>
          </cell>
          <cell r="F5225" t="str">
            <v>A</v>
          </cell>
          <cell r="G5225" t="str">
            <v>E</v>
          </cell>
          <cell r="H5225" t="str">
            <v>N</v>
          </cell>
          <cell r="I5225" t="str">
            <v>NI</v>
          </cell>
          <cell r="J5225">
            <v>0</v>
          </cell>
          <cell r="K5225">
            <v>0</v>
          </cell>
          <cell r="L5225" t="str">
            <v xml:space="preserve"> </v>
          </cell>
          <cell r="M5225" t="str">
            <v xml:space="preserve"> </v>
          </cell>
          <cell r="N5225">
            <v>0</v>
          </cell>
          <cell r="O5225" t="str">
            <v xml:space="preserve"> </v>
          </cell>
          <cell r="P5225">
            <v>0</v>
          </cell>
          <cell r="Q5225">
            <v>0</v>
          </cell>
          <cell r="R5225" t="str">
            <v xml:space="preserve"> </v>
          </cell>
          <cell r="S5225" t="str">
            <v xml:space="preserve"> </v>
          </cell>
        </row>
        <row r="5226">
          <cell r="B5226">
            <v>755075</v>
          </cell>
          <cell r="C5226" t="str">
            <v>Emergency Readiness Expenses</v>
          </cell>
          <cell r="D5226" t="str">
            <v>Emergency</v>
          </cell>
          <cell r="E5226">
            <v>367</v>
          </cell>
          <cell r="F5226" t="str">
            <v>A</v>
          </cell>
          <cell r="G5226" t="str">
            <v>E</v>
          </cell>
          <cell r="H5226" t="str">
            <v>N</v>
          </cell>
          <cell r="I5226" t="str">
            <v>NI</v>
          </cell>
          <cell r="J5226">
            <v>0</v>
          </cell>
          <cell r="K5226">
            <v>0</v>
          </cell>
          <cell r="L5226" t="str">
            <v xml:space="preserve"> </v>
          </cell>
          <cell r="M5226" t="str">
            <v xml:space="preserve"> </v>
          </cell>
          <cell r="N5226">
            <v>0</v>
          </cell>
          <cell r="O5226" t="str">
            <v xml:space="preserve"> </v>
          </cell>
          <cell r="P5226">
            <v>0</v>
          </cell>
          <cell r="Q5226">
            <v>0</v>
          </cell>
          <cell r="R5226" t="str">
            <v xml:space="preserve"> </v>
          </cell>
          <cell r="S5226" t="str">
            <v xml:space="preserve"> </v>
          </cell>
        </row>
        <row r="5227">
          <cell r="B5227">
            <v>755080</v>
          </cell>
          <cell r="C5227" t="str">
            <v>Employee Recruitment Expenses</v>
          </cell>
          <cell r="D5227" t="str">
            <v>Employee R</v>
          </cell>
          <cell r="E5227">
            <v>367</v>
          </cell>
          <cell r="F5227" t="str">
            <v>A</v>
          </cell>
          <cell r="G5227" t="str">
            <v>E</v>
          </cell>
          <cell r="H5227" t="str">
            <v>N</v>
          </cell>
          <cell r="I5227" t="str">
            <v>NI</v>
          </cell>
          <cell r="J5227">
            <v>0</v>
          </cell>
          <cell r="K5227">
            <v>0</v>
          </cell>
          <cell r="L5227" t="str">
            <v xml:space="preserve"> </v>
          </cell>
          <cell r="M5227" t="str">
            <v xml:space="preserve"> </v>
          </cell>
          <cell r="N5227">
            <v>0</v>
          </cell>
          <cell r="O5227" t="str">
            <v xml:space="preserve"> </v>
          </cell>
          <cell r="P5227">
            <v>0</v>
          </cell>
          <cell r="Q5227">
            <v>0</v>
          </cell>
          <cell r="R5227" t="str">
            <v xml:space="preserve"> </v>
          </cell>
          <cell r="S5227" t="str">
            <v xml:space="preserve"> </v>
          </cell>
        </row>
        <row r="5228">
          <cell r="B5228">
            <v>755085</v>
          </cell>
          <cell r="C5228" t="str">
            <v>Employee Relations</v>
          </cell>
          <cell r="D5228" t="str">
            <v>Employee R</v>
          </cell>
          <cell r="E5228">
            <v>367</v>
          </cell>
          <cell r="F5228" t="str">
            <v>A</v>
          </cell>
          <cell r="G5228" t="str">
            <v>E</v>
          </cell>
          <cell r="H5228" t="str">
            <v>N</v>
          </cell>
          <cell r="I5228" t="str">
            <v>NI</v>
          </cell>
          <cell r="J5228">
            <v>0</v>
          </cell>
          <cell r="K5228">
            <v>0</v>
          </cell>
          <cell r="L5228" t="str">
            <v xml:space="preserve"> </v>
          </cell>
          <cell r="M5228" t="str">
            <v xml:space="preserve"> </v>
          </cell>
          <cell r="N5228">
            <v>0</v>
          </cell>
          <cell r="O5228" t="str">
            <v xml:space="preserve"> </v>
          </cell>
          <cell r="P5228">
            <v>0</v>
          </cell>
          <cell r="Q5228">
            <v>0</v>
          </cell>
          <cell r="R5228" t="str">
            <v xml:space="preserve"> </v>
          </cell>
          <cell r="S5228" t="str">
            <v xml:space="preserve"> </v>
          </cell>
        </row>
        <row r="5229">
          <cell r="B5229">
            <v>755086</v>
          </cell>
          <cell r="C5229" t="str">
            <v>Fundraisg Activities Operatg</v>
          </cell>
          <cell r="D5229" t="str">
            <v>Fundraisg</v>
          </cell>
          <cell r="E5229">
            <v>367</v>
          </cell>
          <cell r="F5229" t="str">
            <v>A</v>
          </cell>
          <cell r="G5229" t="str">
            <v>E</v>
          </cell>
          <cell r="H5229" t="str">
            <v>N</v>
          </cell>
          <cell r="I5229" t="str">
            <v>NI</v>
          </cell>
          <cell r="J5229">
            <v>0</v>
          </cell>
          <cell r="K5229">
            <v>0</v>
          </cell>
          <cell r="L5229" t="str">
            <v xml:space="preserve"> </v>
          </cell>
          <cell r="M5229" t="str">
            <v xml:space="preserve"> </v>
          </cell>
          <cell r="N5229">
            <v>0</v>
          </cell>
          <cell r="O5229" t="str">
            <v xml:space="preserve"> </v>
          </cell>
          <cell r="P5229">
            <v>0</v>
          </cell>
          <cell r="Q5229">
            <v>0</v>
          </cell>
          <cell r="R5229" t="str">
            <v xml:space="preserve"> </v>
          </cell>
          <cell r="S5229" t="str">
            <v xml:space="preserve"> </v>
          </cell>
        </row>
        <row r="5230">
          <cell r="B5230">
            <v>755087</v>
          </cell>
          <cell r="C5230" t="str">
            <v>Franchise Royalty Fees</v>
          </cell>
          <cell r="D5230" t="str">
            <v>Franchise</v>
          </cell>
          <cell r="E5230">
            <v>367</v>
          </cell>
          <cell r="F5230" t="str">
            <v>A</v>
          </cell>
          <cell r="G5230" t="str">
            <v>E</v>
          </cell>
          <cell r="H5230" t="str">
            <v>N</v>
          </cell>
          <cell r="I5230" t="str">
            <v>NI</v>
          </cell>
          <cell r="J5230">
            <v>0</v>
          </cell>
          <cell r="K5230">
            <v>0</v>
          </cell>
          <cell r="L5230" t="str">
            <v xml:space="preserve"> </v>
          </cell>
          <cell r="M5230" t="str">
            <v xml:space="preserve"> </v>
          </cell>
          <cell r="N5230">
            <v>0</v>
          </cell>
          <cell r="O5230" t="str">
            <v xml:space="preserve"> </v>
          </cell>
          <cell r="P5230">
            <v>0</v>
          </cell>
          <cell r="Q5230">
            <v>0</v>
          </cell>
          <cell r="R5230" t="str">
            <v xml:space="preserve"> </v>
          </cell>
          <cell r="S5230" t="str">
            <v xml:space="preserve"> </v>
          </cell>
        </row>
        <row r="5231">
          <cell r="B5231">
            <v>755090</v>
          </cell>
          <cell r="C5231" t="str">
            <v>Grant Projects Restricted</v>
          </cell>
          <cell r="D5231" t="str">
            <v>Grant Proj</v>
          </cell>
          <cell r="E5231">
            <v>367</v>
          </cell>
          <cell r="F5231" t="str">
            <v>A</v>
          </cell>
          <cell r="G5231" t="str">
            <v>E</v>
          </cell>
          <cell r="H5231" t="str">
            <v>N</v>
          </cell>
          <cell r="I5231" t="str">
            <v>NI</v>
          </cell>
          <cell r="J5231">
            <v>0</v>
          </cell>
          <cell r="K5231">
            <v>0</v>
          </cell>
          <cell r="L5231" t="str">
            <v xml:space="preserve"> </v>
          </cell>
          <cell r="M5231" t="str">
            <v xml:space="preserve"> </v>
          </cell>
          <cell r="N5231">
            <v>0</v>
          </cell>
          <cell r="O5231" t="str">
            <v xml:space="preserve"> </v>
          </cell>
          <cell r="P5231">
            <v>0</v>
          </cell>
          <cell r="Q5231">
            <v>0</v>
          </cell>
          <cell r="R5231" t="str">
            <v xml:space="preserve"> </v>
          </cell>
          <cell r="S5231" t="str">
            <v xml:space="preserve"> </v>
          </cell>
        </row>
        <row r="5232">
          <cell r="B5232">
            <v>755091</v>
          </cell>
          <cell r="C5232" t="str">
            <v>Grant Projects Unrestricted</v>
          </cell>
          <cell r="D5232" t="str">
            <v>Grant Proj</v>
          </cell>
          <cell r="E5232">
            <v>367</v>
          </cell>
          <cell r="F5232" t="str">
            <v>A</v>
          </cell>
          <cell r="G5232" t="str">
            <v>E</v>
          </cell>
          <cell r="H5232" t="str">
            <v>N</v>
          </cell>
          <cell r="I5232" t="str">
            <v>NI</v>
          </cell>
          <cell r="J5232">
            <v>0</v>
          </cell>
          <cell r="K5232">
            <v>0</v>
          </cell>
          <cell r="L5232" t="str">
            <v xml:space="preserve"> </v>
          </cell>
          <cell r="M5232" t="str">
            <v xml:space="preserve"> </v>
          </cell>
          <cell r="N5232">
            <v>0</v>
          </cell>
          <cell r="O5232" t="str">
            <v xml:space="preserve"> </v>
          </cell>
          <cell r="P5232">
            <v>0</v>
          </cell>
          <cell r="Q5232">
            <v>0</v>
          </cell>
          <cell r="R5232" t="str">
            <v xml:space="preserve"> </v>
          </cell>
          <cell r="S5232" t="str">
            <v xml:space="preserve"> </v>
          </cell>
        </row>
        <row r="5233">
          <cell r="B5233">
            <v>755095</v>
          </cell>
          <cell r="C5233" t="str">
            <v>HM Risk Management Expenses</v>
          </cell>
          <cell r="D5233" t="str">
            <v>HM Risk Ma</v>
          </cell>
          <cell r="E5233">
            <v>367</v>
          </cell>
          <cell r="F5233" t="str">
            <v>A</v>
          </cell>
          <cell r="G5233" t="str">
            <v>E</v>
          </cell>
          <cell r="H5233" t="str">
            <v>N</v>
          </cell>
          <cell r="I5233" t="str">
            <v>NI</v>
          </cell>
          <cell r="J5233">
            <v>0</v>
          </cell>
          <cell r="K5233">
            <v>0</v>
          </cell>
          <cell r="L5233" t="str">
            <v xml:space="preserve"> </v>
          </cell>
          <cell r="M5233" t="str">
            <v xml:space="preserve"> </v>
          </cell>
          <cell r="N5233">
            <v>0</v>
          </cell>
          <cell r="O5233" t="str">
            <v xml:space="preserve"> </v>
          </cell>
          <cell r="P5233">
            <v>0</v>
          </cell>
          <cell r="Q5233">
            <v>0</v>
          </cell>
          <cell r="R5233" t="str">
            <v xml:space="preserve"> </v>
          </cell>
          <cell r="S5233" t="str">
            <v xml:space="preserve"> </v>
          </cell>
        </row>
        <row r="5234">
          <cell r="B5234">
            <v>755100</v>
          </cell>
          <cell r="C5234" t="str">
            <v>Home Office Expenses</v>
          </cell>
          <cell r="D5234" t="str">
            <v>Home Offic</v>
          </cell>
          <cell r="E5234">
            <v>367</v>
          </cell>
          <cell r="F5234" t="str">
            <v>A</v>
          </cell>
          <cell r="G5234" t="str">
            <v>E</v>
          </cell>
          <cell r="H5234" t="str">
            <v>N</v>
          </cell>
          <cell r="I5234" t="str">
            <v>NI</v>
          </cell>
          <cell r="J5234">
            <v>0</v>
          </cell>
          <cell r="K5234">
            <v>0</v>
          </cell>
          <cell r="L5234" t="str">
            <v xml:space="preserve"> </v>
          </cell>
          <cell r="M5234" t="str">
            <v xml:space="preserve"> </v>
          </cell>
          <cell r="N5234">
            <v>0</v>
          </cell>
          <cell r="O5234" t="str">
            <v xml:space="preserve"> </v>
          </cell>
          <cell r="P5234">
            <v>0</v>
          </cell>
          <cell r="Q5234">
            <v>0</v>
          </cell>
          <cell r="R5234" t="str">
            <v xml:space="preserve"> </v>
          </cell>
          <cell r="S5234" t="str">
            <v xml:space="preserve"> </v>
          </cell>
        </row>
        <row r="5235">
          <cell r="B5235">
            <v>755105</v>
          </cell>
          <cell r="C5235" t="str">
            <v>Institutional Membership Fees</v>
          </cell>
          <cell r="D5235" t="str">
            <v>Institutio</v>
          </cell>
          <cell r="E5235">
            <v>367</v>
          </cell>
          <cell r="F5235" t="str">
            <v>A</v>
          </cell>
          <cell r="G5235" t="str">
            <v>E</v>
          </cell>
          <cell r="H5235" t="str">
            <v>N</v>
          </cell>
          <cell r="I5235" t="str">
            <v>NI</v>
          </cell>
          <cell r="J5235">
            <v>0</v>
          </cell>
          <cell r="K5235">
            <v>0</v>
          </cell>
          <cell r="L5235" t="str">
            <v xml:space="preserve"> </v>
          </cell>
          <cell r="M5235" t="str">
            <v xml:space="preserve"> </v>
          </cell>
          <cell r="N5235">
            <v>0</v>
          </cell>
          <cell r="O5235" t="str">
            <v xml:space="preserve"> </v>
          </cell>
          <cell r="P5235">
            <v>0</v>
          </cell>
          <cell r="Q5235">
            <v>0</v>
          </cell>
          <cell r="R5235" t="str">
            <v xml:space="preserve"> </v>
          </cell>
          <cell r="S5235" t="str">
            <v xml:space="preserve"> </v>
          </cell>
        </row>
        <row r="5236">
          <cell r="B5236">
            <v>755110</v>
          </cell>
          <cell r="C5236" t="str">
            <v>Intl Container Shipping</v>
          </cell>
          <cell r="D5236" t="str">
            <v>Intl Conta</v>
          </cell>
          <cell r="E5236">
            <v>367</v>
          </cell>
          <cell r="F5236" t="str">
            <v>A</v>
          </cell>
          <cell r="G5236" t="str">
            <v>E</v>
          </cell>
          <cell r="H5236" t="str">
            <v>N</v>
          </cell>
          <cell r="I5236" t="str">
            <v>NI</v>
          </cell>
          <cell r="J5236">
            <v>0</v>
          </cell>
          <cell r="K5236">
            <v>0</v>
          </cell>
          <cell r="L5236" t="str">
            <v xml:space="preserve"> </v>
          </cell>
          <cell r="M5236" t="str">
            <v xml:space="preserve"> </v>
          </cell>
          <cell r="N5236">
            <v>0</v>
          </cell>
          <cell r="O5236" t="str">
            <v xml:space="preserve"> </v>
          </cell>
          <cell r="P5236">
            <v>0</v>
          </cell>
          <cell r="Q5236">
            <v>0</v>
          </cell>
          <cell r="R5236" t="str">
            <v xml:space="preserve"> </v>
          </cell>
          <cell r="S5236" t="str">
            <v xml:space="preserve"> </v>
          </cell>
        </row>
        <row r="5237">
          <cell r="B5237">
            <v>755115</v>
          </cell>
          <cell r="C5237" t="str">
            <v>Late Penalty Fees</v>
          </cell>
          <cell r="D5237" t="str">
            <v>LatePenalt</v>
          </cell>
          <cell r="E5237">
            <v>367</v>
          </cell>
          <cell r="F5237" t="str">
            <v>A</v>
          </cell>
          <cell r="G5237" t="str">
            <v>E</v>
          </cell>
          <cell r="H5237" t="str">
            <v>N</v>
          </cell>
          <cell r="I5237" t="str">
            <v>NI</v>
          </cell>
          <cell r="J5237">
            <v>0</v>
          </cell>
          <cell r="K5237">
            <v>0</v>
          </cell>
          <cell r="L5237" t="str">
            <v xml:space="preserve"> </v>
          </cell>
          <cell r="M5237" t="str">
            <v xml:space="preserve"> </v>
          </cell>
          <cell r="N5237">
            <v>0</v>
          </cell>
          <cell r="O5237" t="str">
            <v xml:space="preserve"> </v>
          </cell>
          <cell r="P5237">
            <v>0</v>
          </cell>
          <cell r="Q5237">
            <v>0</v>
          </cell>
          <cell r="R5237" t="str">
            <v xml:space="preserve"> </v>
          </cell>
          <cell r="S5237" t="str">
            <v xml:space="preserve"> </v>
          </cell>
        </row>
        <row r="5238">
          <cell r="B5238">
            <v>755116</v>
          </cell>
          <cell r="C5238" t="str">
            <v>Leased Employee Expense</v>
          </cell>
          <cell r="D5238" t="str">
            <v>Leased Emp</v>
          </cell>
          <cell r="E5238">
            <v>367</v>
          </cell>
          <cell r="F5238" t="str">
            <v>A</v>
          </cell>
          <cell r="G5238" t="str">
            <v>E</v>
          </cell>
          <cell r="H5238" t="str">
            <v>N</v>
          </cell>
          <cell r="I5238" t="str">
            <v>NI</v>
          </cell>
          <cell r="J5238">
            <v>0</v>
          </cell>
          <cell r="K5238">
            <v>0</v>
          </cell>
          <cell r="L5238" t="str">
            <v xml:space="preserve"> </v>
          </cell>
          <cell r="M5238" t="str">
            <v xml:space="preserve"> </v>
          </cell>
          <cell r="N5238">
            <v>0</v>
          </cell>
          <cell r="O5238" t="str">
            <v xml:space="preserve"> </v>
          </cell>
          <cell r="P5238">
            <v>0</v>
          </cell>
          <cell r="Q5238">
            <v>0</v>
          </cell>
          <cell r="R5238" t="str">
            <v xml:space="preserve"> </v>
          </cell>
          <cell r="S5238" t="str">
            <v xml:space="preserve"> </v>
          </cell>
        </row>
        <row r="5239">
          <cell r="B5239">
            <v>755120</v>
          </cell>
          <cell r="C5239" t="str">
            <v>Legislative Activities</v>
          </cell>
          <cell r="D5239" t="str">
            <v>Legislativ</v>
          </cell>
          <cell r="E5239">
            <v>367</v>
          </cell>
          <cell r="F5239" t="str">
            <v>A</v>
          </cell>
          <cell r="G5239" t="str">
            <v>E</v>
          </cell>
          <cell r="H5239" t="str">
            <v>N</v>
          </cell>
          <cell r="I5239" t="str">
            <v>NI</v>
          </cell>
          <cell r="J5239">
            <v>0</v>
          </cell>
          <cell r="K5239">
            <v>0</v>
          </cell>
          <cell r="L5239" t="str">
            <v xml:space="preserve"> </v>
          </cell>
          <cell r="M5239" t="str">
            <v xml:space="preserve"> </v>
          </cell>
          <cell r="N5239">
            <v>0</v>
          </cell>
          <cell r="O5239" t="str">
            <v xml:space="preserve"> </v>
          </cell>
          <cell r="P5239">
            <v>0</v>
          </cell>
          <cell r="Q5239">
            <v>0</v>
          </cell>
          <cell r="R5239" t="str">
            <v xml:space="preserve"> </v>
          </cell>
          <cell r="S5239" t="str">
            <v xml:space="preserve"> </v>
          </cell>
        </row>
        <row r="5240">
          <cell r="B5240">
            <v>755125</v>
          </cell>
          <cell r="C5240" t="str">
            <v>Licenses Fees and Permits</v>
          </cell>
          <cell r="D5240" t="str">
            <v>Licenses,</v>
          </cell>
          <cell r="E5240">
            <v>367</v>
          </cell>
          <cell r="F5240" t="str">
            <v>A</v>
          </cell>
          <cell r="G5240" t="str">
            <v>E</v>
          </cell>
          <cell r="H5240" t="str">
            <v>N</v>
          </cell>
          <cell r="I5240" t="str">
            <v>NI</v>
          </cell>
          <cell r="J5240">
            <v>0</v>
          </cell>
          <cell r="K5240">
            <v>0</v>
          </cell>
          <cell r="L5240" t="str">
            <v xml:space="preserve"> </v>
          </cell>
          <cell r="M5240" t="str">
            <v xml:space="preserve"> </v>
          </cell>
          <cell r="N5240">
            <v>0</v>
          </cell>
          <cell r="O5240" t="str">
            <v xml:space="preserve"> </v>
          </cell>
          <cell r="P5240">
            <v>0</v>
          </cell>
          <cell r="Q5240">
            <v>0</v>
          </cell>
          <cell r="R5240" t="str">
            <v xml:space="preserve"> </v>
          </cell>
          <cell r="S5240" t="str">
            <v xml:space="preserve"> </v>
          </cell>
        </row>
        <row r="5241">
          <cell r="B5241">
            <v>755130</v>
          </cell>
          <cell r="C5241" t="str">
            <v>Lost Patient Valuables</v>
          </cell>
          <cell r="D5241" t="str">
            <v>Lost Patie</v>
          </cell>
          <cell r="E5241">
            <v>367</v>
          </cell>
          <cell r="F5241" t="str">
            <v>A</v>
          </cell>
          <cell r="G5241" t="str">
            <v>E</v>
          </cell>
          <cell r="H5241" t="str">
            <v>N</v>
          </cell>
          <cell r="I5241" t="str">
            <v>NI</v>
          </cell>
          <cell r="J5241">
            <v>0</v>
          </cell>
          <cell r="K5241">
            <v>0</v>
          </cell>
          <cell r="L5241" t="str">
            <v xml:space="preserve"> </v>
          </cell>
          <cell r="M5241" t="str">
            <v xml:space="preserve"> </v>
          </cell>
          <cell r="N5241">
            <v>0</v>
          </cell>
          <cell r="O5241" t="str">
            <v xml:space="preserve"> </v>
          </cell>
          <cell r="P5241">
            <v>0</v>
          </cell>
          <cell r="Q5241">
            <v>0</v>
          </cell>
          <cell r="R5241" t="str">
            <v xml:space="preserve"> </v>
          </cell>
          <cell r="S5241" t="str">
            <v xml:space="preserve"> </v>
          </cell>
        </row>
        <row r="5242">
          <cell r="B5242">
            <v>755131</v>
          </cell>
          <cell r="C5242" t="str">
            <v>Medical Claims PHN</v>
          </cell>
          <cell r="D5242" t="str">
            <v>MedClPHN</v>
          </cell>
          <cell r="E5242">
            <v>367</v>
          </cell>
          <cell r="F5242" t="str">
            <v>A</v>
          </cell>
          <cell r="G5242" t="str">
            <v>E</v>
          </cell>
          <cell r="H5242" t="str">
            <v>N</v>
          </cell>
          <cell r="I5242" t="str">
            <v>NI</v>
          </cell>
          <cell r="J5242">
            <v>0</v>
          </cell>
          <cell r="K5242">
            <v>0</v>
          </cell>
          <cell r="L5242" t="str">
            <v xml:space="preserve"> </v>
          </cell>
          <cell r="M5242" t="str">
            <v xml:space="preserve"> </v>
          </cell>
          <cell r="N5242">
            <v>0</v>
          </cell>
          <cell r="O5242" t="str">
            <v xml:space="preserve"> </v>
          </cell>
          <cell r="P5242">
            <v>0</v>
          </cell>
          <cell r="Q5242">
            <v>0</v>
          </cell>
          <cell r="R5242" t="str">
            <v xml:space="preserve"> </v>
          </cell>
          <cell r="S5242" t="str">
            <v xml:space="preserve"> </v>
          </cell>
        </row>
        <row r="5243">
          <cell r="B5243">
            <v>755135</v>
          </cell>
          <cell r="C5243" t="str">
            <v>Medical Staff Relations</v>
          </cell>
          <cell r="D5243" t="str">
            <v>Medical St</v>
          </cell>
          <cell r="E5243">
            <v>367</v>
          </cell>
          <cell r="F5243" t="str">
            <v>A</v>
          </cell>
          <cell r="G5243" t="str">
            <v>E</v>
          </cell>
          <cell r="H5243" t="str">
            <v>N</v>
          </cell>
          <cell r="I5243" t="str">
            <v>NI</v>
          </cell>
          <cell r="J5243">
            <v>0</v>
          </cell>
          <cell r="K5243">
            <v>0</v>
          </cell>
          <cell r="L5243" t="str">
            <v xml:space="preserve"> </v>
          </cell>
          <cell r="M5243" t="str">
            <v xml:space="preserve"> </v>
          </cell>
          <cell r="N5243">
            <v>0</v>
          </cell>
          <cell r="O5243" t="str">
            <v xml:space="preserve"> </v>
          </cell>
          <cell r="P5243">
            <v>0</v>
          </cell>
          <cell r="Q5243">
            <v>0</v>
          </cell>
          <cell r="R5243" t="str">
            <v xml:space="preserve"> </v>
          </cell>
          <cell r="S5243" t="str">
            <v xml:space="preserve"> </v>
          </cell>
        </row>
        <row r="5244">
          <cell r="B5244">
            <v>755136</v>
          </cell>
          <cell r="C5244" t="str">
            <v>Mission and Spiritual Trag Exp</v>
          </cell>
          <cell r="D5244" t="str">
            <v>Mission an</v>
          </cell>
          <cell r="E5244">
            <v>367</v>
          </cell>
          <cell r="F5244" t="str">
            <v>A</v>
          </cell>
          <cell r="G5244" t="str">
            <v>E</v>
          </cell>
          <cell r="H5244" t="str">
            <v>N</v>
          </cell>
          <cell r="I5244" t="str">
            <v>NI</v>
          </cell>
          <cell r="J5244">
            <v>0</v>
          </cell>
          <cell r="K5244">
            <v>0</v>
          </cell>
          <cell r="L5244" t="str">
            <v xml:space="preserve"> </v>
          </cell>
          <cell r="M5244" t="str">
            <v xml:space="preserve"> </v>
          </cell>
          <cell r="N5244">
            <v>0</v>
          </cell>
          <cell r="O5244" t="str">
            <v xml:space="preserve"> </v>
          </cell>
          <cell r="P5244">
            <v>0</v>
          </cell>
          <cell r="Q5244">
            <v>0</v>
          </cell>
          <cell r="R5244" t="str">
            <v xml:space="preserve"> </v>
          </cell>
          <cell r="S5244" t="str">
            <v xml:space="preserve"> </v>
          </cell>
        </row>
        <row r="5245">
          <cell r="B5245">
            <v>755137</v>
          </cell>
          <cell r="C5245" t="str">
            <v>NonallowableExpMedicareReportg</v>
          </cell>
          <cell r="D5245" t="str">
            <v>Nonallowab</v>
          </cell>
          <cell r="E5245">
            <v>367</v>
          </cell>
          <cell r="F5245" t="str">
            <v>A</v>
          </cell>
          <cell r="G5245" t="str">
            <v>E</v>
          </cell>
          <cell r="H5245" t="str">
            <v>N</v>
          </cell>
          <cell r="I5245" t="str">
            <v>NI</v>
          </cell>
          <cell r="J5245">
            <v>0</v>
          </cell>
          <cell r="K5245">
            <v>0</v>
          </cell>
          <cell r="L5245" t="str">
            <v xml:space="preserve"> </v>
          </cell>
          <cell r="M5245" t="str">
            <v xml:space="preserve"> </v>
          </cell>
          <cell r="N5245">
            <v>0</v>
          </cell>
          <cell r="O5245" t="str">
            <v xml:space="preserve"> </v>
          </cell>
          <cell r="P5245">
            <v>0</v>
          </cell>
          <cell r="Q5245">
            <v>0</v>
          </cell>
          <cell r="R5245" t="str">
            <v xml:space="preserve"> </v>
          </cell>
          <cell r="S5245" t="str">
            <v xml:space="preserve"> </v>
          </cell>
        </row>
        <row r="5246">
          <cell r="B5246">
            <v>755138</v>
          </cell>
          <cell r="C5246" t="str">
            <v>Outside Ancillary Services</v>
          </cell>
          <cell r="D5246" t="str">
            <v>Outside An</v>
          </cell>
          <cell r="E5246">
            <v>367</v>
          </cell>
          <cell r="F5246" t="str">
            <v>A</v>
          </cell>
          <cell r="G5246" t="str">
            <v>E</v>
          </cell>
          <cell r="H5246" t="str">
            <v>N</v>
          </cell>
          <cell r="I5246" t="str">
            <v>NI</v>
          </cell>
          <cell r="J5246">
            <v>0</v>
          </cell>
          <cell r="K5246">
            <v>0</v>
          </cell>
          <cell r="L5246" t="str">
            <v xml:space="preserve"> </v>
          </cell>
          <cell r="M5246" t="str">
            <v xml:space="preserve"> </v>
          </cell>
          <cell r="N5246">
            <v>0</v>
          </cell>
          <cell r="O5246" t="str">
            <v xml:space="preserve"> </v>
          </cell>
          <cell r="P5246">
            <v>0</v>
          </cell>
          <cell r="Q5246">
            <v>0</v>
          </cell>
          <cell r="R5246" t="str">
            <v xml:space="preserve"> </v>
          </cell>
          <cell r="S5246" t="str">
            <v xml:space="preserve"> </v>
          </cell>
        </row>
        <row r="5247">
          <cell r="B5247">
            <v>755140</v>
          </cell>
          <cell r="C5247" t="str">
            <v>Postage</v>
          </cell>
          <cell r="D5247" t="str">
            <v>Postage</v>
          </cell>
          <cell r="E5247">
            <v>367</v>
          </cell>
          <cell r="F5247" t="str">
            <v>A</v>
          </cell>
          <cell r="G5247" t="str">
            <v>E</v>
          </cell>
          <cell r="H5247" t="str">
            <v>N</v>
          </cell>
          <cell r="I5247" t="str">
            <v>NI</v>
          </cell>
          <cell r="J5247">
            <v>0</v>
          </cell>
          <cell r="K5247">
            <v>0</v>
          </cell>
          <cell r="L5247" t="str">
            <v xml:space="preserve"> </v>
          </cell>
          <cell r="M5247" t="str">
            <v xml:space="preserve"> </v>
          </cell>
          <cell r="N5247">
            <v>0</v>
          </cell>
          <cell r="O5247" t="str">
            <v xml:space="preserve"> </v>
          </cell>
          <cell r="P5247">
            <v>0</v>
          </cell>
          <cell r="Q5247">
            <v>0</v>
          </cell>
          <cell r="R5247" t="str">
            <v xml:space="preserve"> </v>
          </cell>
          <cell r="S5247" t="str">
            <v xml:space="preserve"> </v>
          </cell>
        </row>
        <row r="5248">
          <cell r="B5248">
            <v>755145</v>
          </cell>
          <cell r="C5248" t="str">
            <v>Printing And Duplicating</v>
          </cell>
          <cell r="D5248" t="str">
            <v>Printing &amp;</v>
          </cell>
          <cell r="E5248">
            <v>367</v>
          </cell>
          <cell r="F5248" t="str">
            <v>A</v>
          </cell>
          <cell r="G5248" t="str">
            <v>E</v>
          </cell>
          <cell r="H5248" t="str">
            <v>N</v>
          </cell>
          <cell r="I5248" t="str">
            <v>NI</v>
          </cell>
          <cell r="J5248">
            <v>0</v>
          </cell>
          <cell r="K5248">
            <v>0</v>
          </cell>
          <cell r="L5248" t="str">
            <v xml:space="preserve"> </v>
          </cell>
          <cell r="M5248" t="str">
            <v xml:space="preserve"> </v>
          </cell>
          <cell r="N5248">
            <v>0</v>
          </cell>
          <cell r="O5248" t="str">
            <v xml:space="preserve"> </v>
          </cell>
          <cell r="P5248">
            <v>0</v>
          </cell>
          <cell r="Q5248">
            <v>0</v>
          </cell>
          <cell r="R5248" t="str">
            <v xml:space="preserve"> </v>
          </cell>
          <cell r="S5248" t="str">
            <v xml:space="preserve"> </v>
          </cell>
        </row>
        <row r="5249">
          <cell r="B5249">
            <v>755146</v>
          </cell>
          <cell r="C5249" t="str">
            <v>ProxyReportingService</v>
          </cell>
          <cell r="D5249" t="str">
            <v>ProxRptSer</v>
          </cell>
          <cell r="E5249">
            <v>367</v>
          </cell>
          <cell r="F5249" t="str">
            <v>A</v>
          </cell>
          <cell r="G5249" t="str">
            <v>E</v>
          </cell>
          <cell r="H5249" t="str">
            <v>N</v>
          </cell>
          <cell r="I5249" t="str">
            <v>NI</v>
          </cell>
          <cell r="J5249">
            <v>0</v>
          </cell>
          <cell r="K5249">
            <v>0</v>
          </cell>
          <cell r="L5249" t="str">
            <v xml:space="preserve"> </v>
          </cell>
          <cell r="M5249" t="str">
            <v xml:space="preserve"> </v>
          </cell>
          <cell r="N5249">
            <v>0</v>
          </cell>
          <cell r="O5249" t="str">
            <v xml:space="preserve"> </v>
          </cell>
          <cell r="P5249">
            <v>0</v>
          </cell>
          <cell r="Q5249">
            <v>0</v>
          </cell>
          <cell r="R5249" t="str">
            <v xml:space="preserve"> </v>
          </cell>
          <cell r="S5249" t="str">
            <v xml:space="preserve"> </v>
          </cell>
        </row>
        <row r="5250">
          <cell r="B5250">
            <v>755150</v>
          </cell>
          <cell r="C5250" t="str">
            <v>Record Retention Expenses</v>
          </cell>
          <cell r="D5250" t="str">
            <v>Record Ret</v>
          </cell>
          <cell r="E5250">
            <v>367</v>
          </cell>
          <cell r="F5250" t="str">
            <v>A</v>
          </cell>
          <cell r="G5250" t="str">
            <v>E</v>
          </cell>
          <cell r="H5250" t="str">
            <v>N</v>
          </cell>
          <cell r="I5250" t="str">
            <v>NI</v>
          </cell>
          <cell r="J5250">
            <v>0</v>
          </cell>
          <cell r="K5250">
            <v>0</v>
          </cell>
          <cell r="L5250" t="str">
            <v xml:space="preserve"> </v>
          </cell>
          <cell r="M5250" t="str">
            <v xml:space="preserve"> </v>
          </cell>
          <cell r="N5250">
            <v>0</v>
          </cell>
          <cell r="O5250" t="str">
            <v xml:space="preserve"> </v>
          </cell>
          <cell r="P5250">
            <v>0</v>
          </cell>
          <cell r="Q5250">
            <v>0</v>
          </cell>
          <cell r="R5250" t="str">
            <v xml:space="preserve"> </v>
          </cell>
          <cell r="S5250" t="str">
            <v xml:space="preserve"> </v>
          </cell>
        </row>
        <row r="5251">
          <cell r="B5251">
            <v>755155</v>
          </cell>
          <cell r="C5251" t="str">
            <v>Remediation Expenses</v>
          </cell>
          <cell r="D5251" t="str">
            <v>Remediatio</v>
          </cell>
          <cell r="E5251">
            <v>367</v>
          </cell>
          <cell r="F5251" t="str">
            <v>A</v>
          </cell>
          <cell r="G5251" t="str">
            <v>E</v>
          </cell>
          <cell r="H5251" t="str">
            <v>N</v>
          </cell>
          <cell r="I5251" t="str">
            <v>NI</v>
          </cell>
          <cell r="J5251">
            <v>0</v>
          </cell>
          <cell r="K5251">
            <v>0</v>
          </cell>
          <cell r="L5251" t="str">
            <v xml:space="preserve"> </v>
          </cell>
          <cell r="M5251" t="str">
            <v xml:space="preserve"> </v>
          </cell>
          <cell r="N5251">
            <v>0</v>
          </cell>
          <cell r="O5251" t="str">
            <v xml:space="preserve"> </v>
          </cell>
          <cell r="P5251">
            <v>0</v>
          </cell>
          <cell r="Q5251">
            <v>0</v>
          </cell>
          <cell r="R5251" t="str">
            <v xml:space="preserve"> </v>
          </cell>
          <cell r="S5251" t="str">
            <v xml:space="preserve"> </v>
          </cell>
        </row>
        <row r="5252">
          <cell r="B5252">
            <v>755160</v>
          </cell>
          <cell r="C5252" t="str">
            <v>Remote Hosting Fees</v>
          </cell>
          <cell r="D5252" t="str">
            <v>Remote Hos</v>
          </cell>
          <cell r="E5252">
            <v>367</v>
          </cell>
          <cell r="F5252" t="str">
            <v>A</v>
          </cell>
          <cell r="G5252" t="str">
            <v>E</v>
          </cell>
          <cell r="H5252" t="str">
            <v>N</v>
          </cell>
          <cell r="I5252" t="str">
            <v>NI</v>
          </cell>
          <cell r="J5252">
            <v>0</v>
          </cell>
          <cell r="K5252">
            <v>0</v>
          </cell>
          <cell r="L5252" t="str">
            <v xml:space="preserve"> </v>
          </cell>
          <cell r="M5252" t="str">
            <v xml:space="preserve"> </v>
          </cell>
          <cell r="N5252">
            <v>0</v>
          </cell>
          <cell r="O5252" t="str">
            <v xml:space="preserve"> </v>
          </cell>
          <cell r="P5252">
            <v>0</v>
          </cell>
          <cell r="Q5252">
            <v>0</v>
          </cell>
          <cell r="R5252" t="str">
            <v xml:space="preserve"> </v>
          </cell>
          <cell r="S5252" t="str">
            <v xml:space="preserve"> </v>
          </cell>
        </row>
        <row r="5253">
          <cell r="B5253">
            <v>755164</v>
          </cell>
          <cell r="C5253" t="str">
            <v>Research Program Expenses</v>
          </cell>
          <cell r="D5253" t="str">
            <v>Research P</v>
          </cell>
          <cell r="E5253">
            <v>367</v>
          </cell>
          <cell r="F5253" t="str">
            <v>A</v>
          </cell>
          <cell r="G5253" t="str">
            <v>E</v>
          </cell>
          <cell r="H5253" t="str">
            <v>N</v>
          </cell>
          <cell r="I5253" t="str">
            <v>NI</v>
          </cell>
          <cell r="J5253">
            <v>0</v>
          </cell>
          <cell r="K5253">
            <v>0</v>
          </cell>
          <cell r="L5253" t="str">
            <v xml:space="preserve"> </v>
          </cell>
          <cell r="M5253" t="str">
            <v xml:space="preserve"> </v>
          </cell>
          <cell r="N5253">
            <v>0</v>
          </cell>
          <cell r="O5253" t="str">
            <v xml:space="preserve"> </v>
          </cell>
          <cell r="P5253">
            <v>0</v>
          </cell>
          <cell r="Q5253">
            <v>0</v>
          </cell>
          <cell r="R5253" t="str">
            <v xml:space="preserve"> </v>
          </cell>
          <cell r="S5253" t="str">
            <v xml:space="preserve"> </v>
          </cell>
        </row>
        <row r="5254">
          <cell r="B5254">
            <v>755165</v>
          </cell>
          <cell r="C5254" t="str">
            <v>Resident Program Expenses</v>
          </cell>
          <cell r="D5254" t="str">
            <v>Resident P</v>
          </cell>
          <cell r="E5254">
            <v>367</v>
          </cell>
          <cell r="F5254" t="str">
            <v>A</v>
          </cell>
          <cell r="G5254" t="str">
            <v>E</v>
          </cell>
          <cell r="H5254" t="str">
            <v>N</v>
          </cell>
          <cell r="I5254" t="str">
            <v>NI</v>
          </cell>
          <cell r="J5254">
            <v>0</v>
          </cell>
          <cell r="K5254">
            <v>0</v>
          </cell>
          <cell r="L5254" t="str">
            <v xml:space="preserve"> </v>
          </cell>
          <cell r="M5254" t="str">
            <v xml:space="preserve"> </v>
          </cell>
          <cell r="N5254">
            <v>0</v>
          </cell>
          <cell r="O5254" t="str">
            <v xml:space="preserve"> </v>
          </cell>
          <cell r="P5254">
            <v>0</v>
          </cell>
          <cell r="Q5254">
            <v>0</v>
          </cell>
          <cell r="R5254" t="str">
            <v xml:space="preserve"> </v>
          </cell>
          <cell r="S5254" t="str">
            <v xml:space="preserve"> </v>
          </cell>
        </row>
        <row r="5255">
          <cell r="B5255">
            <v>755166</v>
          </cell>
          <cell r="C5255" t="str">
            <v>Restricted Expense</v>
          </cell>
          <cell r="D5255" t="str">
            <v>Restricted</v>
          </cell>
          <cell r="E5255">
            <v>367</v>
          </cell>
          <cell r="F5255" t="str">
            <v>A</v>
          </cell>
          <cell r="G5255" t="str">
            <v>E</v>
          </cell>
          <cell r="H5255" t="str">
            <v>N</v>
          </cell>
          <cell r="I5255" t="str">
            <v>NI</v>
          </cell>
          <cell r="J5255">
            <v>0</v>
          </cell>
          <cell r="K5255">
            <v>0</v>
          </cell>
          <cell r="L5255" t="str">
            <v xml:space="preserve"> </v>
          </cell>
          <cell r="M5255" t="str">
            <v xml:space="preserve"> </v>
          </cell>
          <cell r="N5255">
            <v>0</v>
          </cell>
          <cell r="O5255" t="str">
            <v xml:space="preserve"> </v>
          </cell>
          <cell r="P5255">
            <v>0</v>
          </cell>
          <cell r="Q5255">
            <v>0</v>
          </cell>
          <cell r="R5255" t="str">
            <v xml:space="preserve"> </v>
          </cell>
          <cell r="S5255" t="str">
            <v xml:space="preserve"> </v>
          </cell>
        </row>
        <row r="5256">
          <cell r="B5256">
            <v>755167</v>
          </cell>
          <cell r="C5256" t="str">
            <v>Scholarship Expense</v>
          </cell>
          <cell r="D5256" t="str">
            <v>Scholarshi</v>
          </cell>
          <cell r="E5256">
            <v>367</v>
          </cell>
          <cell r="F5256" t="str">
            <v>A</v>
          </cell>
          <cell r="G5256" t="str">
            <v>E</v>
          </cell>
          <cell r="H5256" t="str">
            <v>N</v>
          </cell>
          <cell r="I5256" t="str">
            <v>NI</v>
          </cell>
          <cell r="J5256">
            <v>0</v>
          </cell>
          <cell r="K5256">
            <v>0</v>
          </cell>
          <cell r="L5256" t="str">
            <v xml:space="preserve"> </v>
          </cell>
          <cell r="M5256" t="str">
            <v xml:space="preserve"> </v>
          </cell>
          <cell r="N5256">
            <v>0</v>
          </cell>
          <cell r="O5256" t="str">
            <v xml:space="preserve"> </v>
          </cell>
          <cell r="P5256">
            <v>0</v>
          </cell>
          <cell r="Q5256">
            <v>0</v>
          </cell>
          <cell r="R5256" t="str">
            <v xml:space="preserve"> </v>
          </cell>
          <cell r="S5256" t="str">
            <v xml:space="preserve"> </v>
          </cell>
        </row>
        <row r="5257">
          <cell r="B5257">
            <v>755170</v>
          </cell>
          <cell r="C5257" t="str">
            <v>Security Expense</v>
          </cell>
          <cell r="D5257" t="str">
            <v>Security E</v>
          </cell>
          <cell r="E5257">
            <v>367</v>
          </cell>
          <cell r="F5257" t="str">
            <v>A</v>
          </cell>
          <cell r="G5257" t="str">
            <v>E</v>
          </cell>
          <cell r="H5257" t="str">
            <v>N</v>
          </cell>
          <cell r="I5257" t="str">
            <v>NI</v>
          </cell>
          <cell r="J5257">
            <v>0</v>
          </cell>
          <cell r="K5257">
            <v>0</v>
          </cell>
          <cell r="L5257" t="str">
            <v xml:space="preserve"> </v>
          </cell>
          <cell r="M5257" t="str">
            <v xml:space="preserve"> </v>
          </cell>
          <cell r="N5257">
            <v>0</v>
          </cell>
          <cell r="O5257" t="str">
            <v xml:space="preserve"> </v>
          </cell>
          <cell r="P5257">
            <v>0</v>
          </cell>
          <cell r="Q5257">
            <v>0</v>
          </cell>
          <cell r="R5257" t="str">
            <v xml:space="preserve"> </v>
          </cell>
          <cell r="S5257" t="str">
            <v xml:space="preserve"> </v>
          </cell>
        </row>
        <row r="5258">
          <cell r="B5258">
            <v>755171</v>
          </cell>
          <cell r="C5258" t="str">
            <v>Service Dollars</v>
          </cell>
          <cell r="D5258" t="str">
            <v>Service Do</v>
          </cell>
          <cell r="E5258">
            <v>367</v>
          </cell>
          <cell r="F5258" t="str">
            <v>A</v>
          </cell>
          <cell r="G5258" t="str">
            <v>E</v>
          </cell>
          <cell r="H5258" t="str">
            <v>N</v>
          </cell>
          <cell r="I5258" t="str">
            <v>NI</v>
          </cell>
          <cell r="J5258">
            <v>0</v>
          </cell>
          <cell r="K5258">
            <v>0</v>
          </cell>
          <cell r="L5258" t="str">
            <v xml:space="preserve"> </v>
          </cell>
          <cell r="M5258" t="str">
            <v xml:space="preserve"> </v>
          </cell>
          <cell r="N5258">
            <v>0</v>
          </cell>
          <cell r="O5258" t="str">
            <v xml:space="preserve"> </v>
          </cell>
          <cell r="P5258">
            <v>0</v>
          </cell>
          <cell r="Q5258">
            <v>0</v>
          </cell>
          <cell r="R5258" t="str">
            <v xml:space="preserve"> </v>
          </cell>
          <cell r="S5258" t="str">
            <v xml:space="preserve"> </v>
          </cell>
        </row>
        <row r="5259">
          <cell r="B5259">
            <v>755175</v>
          </cell>
          <cell r="C5259" t="str">
            <v>Software License Maintenance</v>
          </cell>
          <cell r="D5259" t="str">
            <v>Software L</v>
          </cell>
          <cell r="E5259">
            <v>367</v>
          </cell>
          <cell r="F5259" t="str">
            <v>A</v>
          </cell>
          <cell r="G5259" t="str">
            <v>E</v>
          </cell>
          <cell r="H5259" t="str">
            <v>N</v>
          </cell>
          <cell r="I5259" t="str">
            <v>NI</v>
          </cell>
          <cell r="J5259">
            <v>0</v>
          </cell>
          <cell r="K5259">
            <v>0</v>
          </cell>
          <cell r="L5259" t="str">
            <v xml:space="preserve"> </v>
          </cell>
          <cell r="M5259" t="str">
            <v xml:space="preserve"> </v>
          </cell>
          <cell r="N5259">
            <v>0</v>
          </cell>
          <cell r="O5259" t="str">
            <v xml:space="preserve"> </v>
          </cell>
          <cell r="P5259">
            <v>0</v>
          </cell>
          <cell r="Q5259">
            <v>0</v>
          </cell>
          <cell r="R5259" t="str">
            <v xml:space="preserve"> </v>
          </cell>
          <cell r="S5259" t="str">
            <v xml:space="preserve"> </v>
          </cell>
        </row>
        <row r="5260">
          <cell r="B5260">
            <v>755180</v>
          </cell>
          <cell r="C5260" t="str">
            <v>Software NonCapital</v>
          </cell>
          <cell r="D5260" t="str">
            <v>Software N</v>
          </cell>
          <cell r="E5260">
            <v>367</v>
          </cell>
          <cell r="F5260" t="str">
            <v>A</v>
          </cell>
          <cell r="G5260" t="str">
            <v>E</v>
          </cell>
          <cell r="H5260" t="str">
            <v>N</v>
          </cell>
          <cell r="I5260" t="str">
            <v>NI</v>
          </cell>
          <cell r="J5260">
            <v>0</v>
          </cell>
          <cell r="K5260">
            <v>0</v>
          </cell>
          <cell r="L5260" t="str">
            <v xml:space="preserve"> </v>
          </cell>
          <cell r="M5260" t="str">
            <v xml:space="preserve"> </v>
          </cell>
          <cell r="N5260">
            <v>0</v>
          </cell>
          <cell r="O5260" t="str">
            <v xml:space="preserve"> </v>
          </cell>
          <cell r="P5260">
            <v>0</v>
          </cell>
          <cell r="Q5260">
            <v>0</v>
          </cell>
          <cell r="R5260" t="str">
            <v xml:space="preserve"> </v>
          </cell>
          <cell r="S5260" t="str">
            <v xml:space="preserve"> </v>
          </cell>
        </row>
        <row r="5261">
          <cell r="B5261">
            <v>755185</v>
          </cell>
          <cell r="C5261" t="str">
            <v>Special Projects And Programs</v>
          </cell>
          <cell r="D5261" t="str">
            <v>Special Pr</v>
          </cell>
          <cell r="E5261">
            <v>367</v>
          </cell>
          <cell r="F5261" t="str">
            <v>A</v>
          </cell>
          <cell r="G5261" t="str">
            <v>E</v>
          </cell>
          <cell r="H5261" t="str">
            <v>N</v>
          </cell>
          <cell r="I5261" t="str">
            <v>NI</v>
          </cell>
          <cell r="J5261">
            <v>0</v>
          </cell>
          <cell r="K5261">
            <v>0</v>
          </cell>
          <cell r="L5261" t="str">
            <v xml:space="preserve"> </v>
          </cell>
          <cell r="M5261" t="str">
            <v xml:space="preserve"> </v>
          </cell>
          <cell r="N5261">
            <v>0</v>
          </cell>
          <cell r="O5261" t="str">
            <v xml:space="preserve"> </v>
          </cell>
          <cell r="P5261">
            <v>0</v>
          </cell>
          <cell r="Q5261">
            <v>0</v>
          </cell>
          <cell r="R5261" t="str">
            <v xml:space="preserve"> </v>
          </cell>
          <cell r="S5261" t="str">
            <v xml:space="preserve"> </v>
          </cell>
        </row>
        <row r="5262">
          <cell r="B5262">
            <v>755190</v>
          </cell>
          <cell r="C5262" t="str">
            <v>StateAssessments</v>
          </cell>
          <cell r="D5262" t="str">
            <v>State Asse</v>
          </cell>
          <cell r="E5262">
            <v>367</v>
          </cell>
          <cell r="F5262" t="str">
            <v>A</v>
          </cell>
          <cell r="G5262" t="str">
            <v>E</v>
          </cell>
          <cell r="H5262" t="str">
            <v>N</v>
          </cell>
          <cell r="I5262" t="str">
            <v>NI</v>
          </cell>
          <cell r="J5262">
            <v>0</v>
          </cell>
          <cell r="K5262">
            <v>0</v>
          </cell>
          <cell r="L5262" t="str">
            <v xml:space="preserve"> </v>
          </cell>
          <cell r="M5262" t="str">
            <v xml:space="preserve"> </v>
          </cell>
          <cell r="N5262">
            <v>0</v>
          </cell>
          <cell r="O5262" t="str">
            <v xml:space="preserve"> </v>
          </cell>
          <cell r="P5262">
            <v>0</v>
          </cell>
          <cell r="Q5262">
            <v>0</v>
          </cell>
          <cell r="R5262" t="str">
            <v xml:space="preserve"> </v>
          </cell>
          <cell r="S5262" t="str">
            <v xml:space="preserve"> </v>
          </cell>
        </row>
        <row r="5263">
          <cell r="B5263">
            <v>755191</v>
          </cell>
          <cell r="C5263" t="str">
            <v>Student Loan Expense</v>
          </cell>
          <cell r="D5263" t="str">
            <v>Student Lo</v>
          </cell>
          <cell r="E5263">
            <v>367</v>
          </cell>
          <cell r="F5263" t="str">
            <v>A</v>
          </cell>
          <cell r="G5263" t="str">
            <v>E</v>
          </cell>
          <cell r="H5263" t="str">
            <v>N</v>
          </cell>
          <cell r="I5263" t="str">
            <v>NI</v>
          </cell>
          <cell r="J5263">
            <v>0</v>
          </cell>
          <cell r="K5263">
            <v>0</v>
          </cell>
          <cell r="L5263" t="str">
            <v xml:space="preserve"> </v>
          </cell>
          <cell r="M5263" t="str">
            <v xml:space="preserve"> </v>
          </cell>
          <cell r="N5263">
            <v>0</v>
          </cell>
          <cell r="O5263" t="str">
            <v xml:space="preserve"> </v>
          </cell>
          <cell r="P5263">
            <v>0</v>
          </cell>
          <cell r="Q5263">
            <v>0</v>
          </cell>
          <cell r="R5263" t="str">
            <v xml:space="preserve"> </v>
          </cell>
          <cell r="S5263" t="str">
            <v xml:space="preserve"> </v>
          </cell>
        </row>
        <row r="5264">
          <cell r="B5264">
            <v>755192</v>
          </cell>
          <cell r="C5264" t="str">
            <v>Student Activities</v>
          </cell>
          <cell r="D5264" t="str">
            <v>Student Ac</v>
          </cell>
          <cell r="E5264">
            <v>367</v>
          </cell>
          <cell r="F5264" t="str">
            <v>A</v>
          </cell>
          <cell r="G5264" t="str">
            <v>E</v>
          </cell>
          <cell r="H5264" t="str">
            <v>N</v>
          </cell>
          <cell r="I5264" t="str">
            <v>NI</v>
          </cell>
          <cell r="J5264">
            <v>0</v>
          </cell>
          <cell r="K5264">
            <v>0</v>
          </cell>
          <cell r="L5264" t="str">
            <v xml:space="preserve"> </v>
          </cell>
          <cell r="M5264" t="str">
            <v xml:space="preserve"> </v>
          </cell>
          <cell r="N5264">
            <v>0</v>
          </cell>
          <cell r="O5264" t="str">
            <v xml:space="preserve"> </v>
          </cell>
          <cell r="P5264">
            <v>0</v>
          </cell>
          <cell r="Q5264">
            <v>0</v>
          </cell>
          <cell r="R5264" t="str">
            <v xml:space="preserve"> </v>
          </cell>
          <cell r="S5264" t="str">
            <v xml:space="preserve"> </v>
          </cell>
        </row>
        <row r="5265">
          <cell r="B5265">
            <v>755195</v>
          </cell>
          <cell r="C5265" t="str">
            <v>Transcription Expense</v>
          </cell>
          <cell r="D5265" t="str">
            <v>Transcript</v>
          </cell>
          <cell r="E5265">
            <v>367</v>
          </cell>
          <cell r="F5265" t="str">
            <v>A</v>
          </cell>
          <cell r="G5265" t="str">
            <v>E</v>
          </cell>
          <cell r="H5265" t="str">
            <v>N</v>
          </cell>
          <cell r="I5265" t="str">
            <v>NI</v>
          </cell>
          <cell r="J5265">
            <v>0</v>
          </cell>
          <cell r="K5265">
            <v>0</v>
          </cell>
          <cell r="L5265" t="str">
            <v xml:space="preserve"> </v>
          </cell>
          <cell r="M5265" t="str">
            <v xml:space="preserve"> </v>
          </cell>
          <cell r="N5265">
            <v>0</v>
          </cell>
          <cell r="O5265" t="str">
            <v xml:space="preserve"> </v>
          </cell>
          <cell r="P5265">
            <v>0</v>
          </cell>
          <cell r="Q5265">
            <v>0</v>
          </cell>
          <cell r="R5265" t="str">
            <v xml:space="preserve"> </v>
          </cell>
          <cell r="S5265" t="str">
            <v xml:space="preserve"> </v>
          </cell>
        </row>
        <row r="5266">
          <cell r="B5266">
            <v>755200</v>
          </cell>
          <cell r="C5266" t="str">
            <v>OtherMiscellaneousOperatgExps</v>
          </cell>
          <cell r="D5266" t="str">
            <v>OtherMisce</v>
          </cell>
          <cell r="E5266">
            <v>367</v>
          </cell>
          <cell r="F5266" t="str">
            <v>A</v>
          </cell>
          <cell r="G5266" t="str">
            <v>E</v>
          </cell>
          <cell r="H5266" t="str">
            <v>N</v>
          </cell>
          <cell r="I5266" t="str">
            <v>NI</v>
          </cell>
          <cell r="J5266">
            <v>0</v>
          </cell>
          <cell r="K5266">
            <v>0</v>
          </cell>
          <cell r="L5266" t="str">
            <v xml:space="preserve"> </v>
          </cell>
          <cell r="M5266" t="str">
            <v xml:space="preserve"> </v>
          </cell>
          <cell r="N5266">
            <v>0</v>
          </cell>
          <cell r="O5266" t="str">
            <v xml:space="preserve"> </v>
          </cell>
          <cell r="P5266">
            <v>0</v>
          </cell>
          <cell r="Q5266">
            <v>0</v>
          </cell>
          <cell r="R5266" t="str">
            <v xml:space="preserve"> </v>
          </cell>
          <cell r="S5266" t="str">
            <v xml:space="preserve"> </v>
          </cell>
        </row>
        <row r="5267">
          <cell r="B5267">
            <v>755205</v>
          </cell>
          <cell r="C5267" t="str">
            <v>Disbrsmnt Rstrctd Donatns GIK</v>
          </cell>
          <cell r="D5267" t="str">
            <v>RstcdGIK</v>
          </cell>
          <cell r="E5267">
            <v>367</v>
          </cell>
          <cell r="F5267" t="str">
            <v>A</v>
          </cell>
          <cell r="G5267" t="str">
            <v>E</v>
          </cell>
          <cell r="H5267" t="str">
            <v>N</v>
          </cell>
          <cell r="I5267" t="str">
            <v>NI</v>
          </cell>
          <cell r="J5267">
            <v>0</v>
          </cell>
          <cell r="K5267">
            <v>0</v>
          </cell>
          <cell r="L5267" t="str">
            <v xml:space="preserve"> </v>
          </cell>
          <cell r="M5267" t="str">
            <v xml:space="preserve"> </v>
          </cell>
          <cell r="N5267">
            <v>0</v>
          </cell>
          <cell r="O5267" t="str">
            <v xml:space="preserve"> </v>
          </cell>
          <cell r="P5267">
            <v>0</v>
          </cell>
          <cell r="Q5267">
            <v>0</v>
          </cell>
          <cell r="R5267" t="str">
            <v xml:space="preserve"> </v>
          </cell>
          <cell r="S5267" t="str">
            <v xml:space="preserve"> </v>
          </cell>
        </row>
        <row r="5268">
          <cell r="B5268">
            <v>755210</v>
          </cell>
          <cell r="C5268" t="str">
            <v>Residency Faculty</v>
          </cell>
          <cell r="D5268" t="str">
            <v>ResFaculty</v>
          </cell>
          <cell r="E5268">
            <v>367</v>
          </cell>
          <cell r="F5268" t="str">
            <v>A</v>
          </cell>
          <cell r="G5268" t="str">
            <v>E</v>
          </cell>
          <cell r="H5268" t="str">
            <v>N</v>
          </cell>
          <cell r="I5268" t="str">
            <v>NI</v>
          </cell>
          <cell r="J5268">
            <v>0</v>
          </cell>
          <cell r="K5268">
            <v>0</v>
          </cell>
          <cell r="L5268" t="str">
            <v xml:space="preserve"> </v>
          </cell>
          <cell r="M5268" t="str">
            <v xml:space="preserve"> </v>
          </cell>
          <cell r="N5268">
            <v>0</v>
          </cell>
          <cell r="O5268" t="str">
            <v xml:space="preserve"> </v>
          </cell>
          <cell r="P5268">
            <v>0</v>
          </cell>
          <cell r="Q5268">
            <v>0</v>
          </cell>
          <cell r="R5268" t="str">
            <v xml:space="preserve"> </v>
          </cell>
          <cell r="S5268" t="str">
            <v xml:space="preserve"> </v>
          </cell>
        </row>
        <row r="5269">
          <cell r="B5269">
            <v>755215</v>
          </cell>
          <cell r="C5269" t="str">
            <v>Residency Ops Adjunct</v>
          </cell>
          <cell r="D5269" t="str">
            <v>ResOpsAdj</v>
          </cell>
          <cell r="E5269">
            <v>367</v>
          </cell>
          <cell r="F5269" t="str">
            <v>A</v>
          </cell>
          <cell r="G5269" t="str">
            <v>E</v>
          </cell>
          <cell r="H5269" t="str">
            <v>N</v>
          </cell>
          <cell r="I5269" t="str">
            <v>NI</v>
          </cell>
          <cell r="J5269">
            <v>0</v>
          </cell>
          <cell r="K5269">
            <v>0</v>
          </cell>
          <cell r="L5269" t="str">
            <v xml:space="preserve"> </v>
          </cell>
          <cell r="M5269" t="str">
            <v xml:space="preserve"> </v>
          </cell>
          <cell r="N5269">
            <v>0</v>
          </cell>
          <cell r="O5269" t="str">
            <v xml:space="preserve"> </v>
          </cell>
          <cell r="P5269">
            <v>0</v>
          </cell>
          <cell r="Q5269">
            <v>0</v>
          </cell>
          <cell r="R5269" t="str">
            <v xml:space="preserve"> </v>
          </cell>
          <cell r="S5269" t="str">
            <v xml:space="preserve"> </v>
          </cell>
        </row>
        <row r="5270">
          <cell r="B5270">
            <v>755220</v>
          </cell>
          <cell r="C5270" t="str">
            <v>Residency Residents</v>
          </cell>
          <cell r="D5270" t="str">
            <v>ResRsdents</v>
          </cell>
          <cell r="E5270">
            <v>367</v>
          </cell>
          <cell r="F5270" t="str">
            <v>A</v>
          </cell>
          <cell r="G5270" t="str">
            <v>E</v>
          </cell>
          <cell r="H5270" t="str">
            <v>N</v>
          </cell>
          <cell r="I5270" t="str">
            <v>NI</v>
          </cell>
          <cell r="J5270">
            <v>0</v>
          </cell>
          <cell r="K5270">
            <v>0</v>
          </cell>
          <cell r="L5270" t="str">
            <v xml:space="preserve"> </v>
          </cell>
          <cell r="M5270" t="str">
            <v xml:space="preserve"> </v>
          </cell>
          <cell r="N5270">
            <v>0</v>
          </cell>
          <cell r="O5270" t="str">
            <v xml:space="preserve"> </v>
          </cell>
          <cell r="P5270">
            <v>0</v>
          </cell>
          <cell r="Q5270">
            <v>0</v>
          </cell>
          <cell r="R5270" t="str">
            <v xml:space="preserve"> </v>
          </cell>
          <cell r="S5270" t="str">
            <v xml:space="preserve"> </v>
          </cell>
        </row>
        <row r="5271">
          <cell r="B5271">
            <v>755225</v>
          </cell>
          <cell r="C5271" t="str">
            <v>Residency Deans Tax</v>
          </cell>
          <cell r="D5271" t="str">
            <v>ResDnTx</v>
          </cell>
          <cell r="E5271">
            <v>367</v>
          </cell>
          <cell r="F5271" t="str">
            <v>A</v>
          </cell>
          <cell r="G5271" t="str">
            <v>E</v>
          </cell>
          <cell r="H5271" t="str">
            <v>N</v>
          </cell>
          <cell r="I5271" t="str">
            <v>NI</v>
          </cell>
          <cell r="J5271">
            <v>0</v>
          </cell>
          <cell r="K5271">
            <v>0</v>
          </cell>
          <cell r="L5271" t="str">
            <v xml:space="preserve"> </v>
          </cell>
          <cell r="M5271" t="str">
            <v xml:space="preserve"> </v>
          </cell>
          <cell r="N5271">
            <v>0</v>
          </cell>
          <cell r="O5271" t="str">
            <v xml:space="preserve"> </v>
          </cell>
          <cell r="P5271">
            <v>0</v>
          </cell>
          <cell r="Q5271">
            <v>0</v>
          </cell>
          <cell r="R5271" t="str">
            <v xml:space="preserve"> </v>
          </cell>
          <cell r="S5271" t="str">
            <v xml:space="preserve"> </v>
          </cell>
        </row>
        <row r="5272">
          <cell r="B5272">
            <v>755230</v>
          </cell>
          <cell r="C5272" t="str">
            <v>Residency Malpractice Ins</v>
          </cell>
          <cell r="D5272" t="str">
            <v>ResMalIns</v>
          </cell>
          <cell r="E5272">
            <v>367</v>
          </cell>
          <cell r="F5272" t="str">
            <v>A</v>
          </cell>
          <cell r="G5272" t="str">
            <v>E</v>
          </cell>
          <cell r="H5272" t="str">
            <v>N</v>
          </cell>
          <cell r="I5272" t="str">
            <v>NI</v>
          </cell>
          <cell r="J5272">
            <v>0</v>
          </cell>
          <cell r="K5272">
            <v>0</v>
          </cell>
          <cell r="L5272" t="str">
            <v xml:space="preserve"> </v>
          </cell>
          <cell r="M5272" t="str">
            <v xml:space="preserve"> </v>
          </cell>
          <cell r="N5272">
            <v>0</v>
          </cell>
          <cell r="O5272" t="str">
            <v xml:space="preserve"> </v>
          </cell>
          <cell r="P5272">
            <v>0</v>
          </cell>
          <cell r="Q5272">
            <v>0</v>
          </cell>
          <cell r="R5272" t="str">
            <v xml:space="preserve"> </v>
          </cell>
          <cell r="S5272" t="str">
            <v xml:space="preserve"> </v>
          </cell>
        </row>
        <row r="5273">
          <cell r="B5273">
            <v>755235</v>
          </cell>
          <cell r="C5273" t="str">
            <v>Residency Other</v>
          </cell>
          <cell r="D5273" t="str">
            <v>ResOther</v>
          </cell>
          <cell r="E5273">
            <v>367</v>
          </cell>
          <cell r="F5273" t="str">
            <v>A</v>
          </cell>
          <cell r="G5273" t="str">
            <v>E</v>
          </cell>
          <cell r="H5273" t="str">
            <v>N</v>
          </cell>
          <cell r="I5273" t="str">
            <v>NI</v>
          </cell>
          <cell r="J5273">
            <v>0</v>
          </cell>
          <cell r="K5273">
            <v>0</v>
          </cell>
          <cell r="L5273" t="str">
            <v xml:space="preserve"> </v>
          </cell>
          <cell r="M5273" t="str">
            <v xml:space="preserve"> </v>
          </cell>
          <cell r="N5273">
            <v>0</v>
          </cell>
          <cell r="O5273" t="str">
            <v xml:space="preserve"> </v>
          </cell>
          <cell r="P5273">
            <v>0</v>
          </cell>
          <cell r="Q5273">
            <v>0</v>
          </cell>
          <cell r="R5273" t="str">
            <v xml:space="preserve"> </v>
          </cell>
          <cell r="S5273" t="str">
            <v xml:space="preserve"> </v>
          </cell>
        </row>
        <row r="5274">
          <cell r="B5274">
            <v>755240</v>
          </cell>
          <cell r="C5274" t="str">
            <v>Residency Overhead</v>
          </cell>
          <cell r="D5274" t="str">
            <v>ResOvrHd</v>
          </cell>
          <cell r="E5274">
            <v>367</v>
          </cell>
          <cell r="F5274" t="str">
            <v>A</v>
          </cell>
          <cell r="G5274" t="str">
            <v>E</v>
          </cell>
          <cell r="H5274" t="str">
            <v>N</v>
          </cell>
          <cell r="I5274" t="str">
            <v>NI</v>
          </cell>
          <cell r="J5274">
            <v>0</v>
          </cell>
          <cell r="K5274">
            <v>0</v>
          </cell>
          <cell r="L5274" t="str">
            <v xml:space="preserve"> </v>
          </cell>
          <cell r="M5274" t="str">
            <v xml:space="preserve"> </v>
          </cell>
          <cell r="N5274">
            <v>0</v>
          </cell>
          <cell r="O5274" t="str">
            <v xml:space="preserve"> </v>
          </cell>
          <cell r="P5274">
            <v>0</v>
          </cell>
          <cell r="Q5274">
            <v>0</v>
          </cell>
          <cell r="R5274" t="str">
            <v xml:space="preserve"> </v>
          </cell>
          <cell r="S5274" t="str">
            <v xml:space="preserve"> </v>
          </cell>
        </row>
        <row r="5275">
          <cell r="B5275">
            <v>755241</v>
          </cell>
          <cell r="C5275" t="str">
            <v>Vendor Offeror Rebates</v>
          </cell>
          <cell r="D5275" t="str">
            <v>VendOffReb</v>
          </cell>
          <cell r="E5275">
            <v>367</v>
          </cell>
          <cell r="F5275" t="str">
            <v>A</v>
          </cell>
          <cell r="G5275" t="str">
            <v>E</v>
          </cell>
          <cell r="H5275" t="str">
            <v>N</v>
          </cell>
          <cell r="I5275" t="str">
            <v>NI</v>
          </cell>
          <cell r="J5275">
            <v>0</v>
          </cell>
          <cell r="K5275">
            <v>0</v>
          </cell>
          <cell r="L5275">
            <v>0</v>
          </cell>
          <cell r="M5275">
            <v>0</v>
          </cell>
          <cell r="N5275">
            <v>0</v>
          </cell>
          <cell r="O5275">
            <v>0</v>
          </cell>
          <cell r="P5275">
            <v>0</v>
          </cell>
          <cell r="Q5275">
            <v>0</v>
          </cell>
          <cell r="R5275">
            <v>0</v>
          </cell>
          <cell r="S5275">
            <v>0</v>
          </cell>
        </row>
        <row r="5276">
          <cell r="B5276">
            <v>760000</v>
          </cell>
          <cell r="C5276" t="str">
            <v>Amort Other tangible Assets</v>
          </cell>
          <cell r="D5276" t="str">
            <v>Amort Othe</v>
          </cell>
          <cell r="E5276">
            <v>367</v>
          </cell>
          <cell r="F5276" t="str">
            <v>A</v>
          </cell>
          <cell r="G5276" t="str">
            <v>E</v>
          </cell>
          <cell r="H5276" t="str">
            <v>N</v>
          </cell>
          <cell r="I5276" t="str">
            <v>NI</v>
          </cell>
          <cell r="J5276">
            <v>0</v>
          </cell>
          <cell r="K5276">
            <v>0</v>
          </cell>
          <cell r="L5276" t="str">
            <v xml:space="preserve"> </v>
          </cell>
          <cell r="M5276" t="str">
            <v xml:space="preserve"> </v>
          </cell>
          <cell r="N5276">
            <v>0</v>
          </cell>
          <cell r="O5276" t="str">
            <v xml:space="preserve"> </v>
          </cell>
          <cell r="P5276">
            <v>0</v>
          </cell>
          <cell r="Q5276">
            <v>0</v>
          </cell>
          <cell r="R5276" t="str">
            <v xml:space="preserve"> </v>
          </cell>
          <cell r="S5276" t="str">
            <v xml:space="preserve"> </v>
          </cell>
        </row>
        <row r="5277">
          <cell r="B5277">
            <v>760005</v>
          </cell>
          <cell r="C5277" t="str">
            <v>Amortization Software</v>
          </cell>
          <cell r="D5277" t="str">
            <v>AmortSoft</v>
          </cell>
          <cell r="E5277">
            <v>41734</v>
          </cell>
          <cell r="F5277" t="str">
            <v>A</v>
          </cell>
          <cell r="G5277" t="str">
            <v>E</v>
          </cell>
          <cell r="H5277" t="str">
            <v>Y</v>
          </cell>
          <cell r="I5277" t="str">
            <v>NI</v>
          </cell>
          <cell r="J5277">
            <v>0</v>
          </cell>
          <cell r="K5277">
            <v>0</v>
          </cell>
          <cell r="L5277" t="str">
            <v xml:space="preserve"> </v>
          </cell>
          <cell r="M5277" t="str">
            <v xml:space="preserve"> </v>
          </cell>
          <cell r="N5277">
            <v>0</v>
          </cell>
          <cell r="O5277" t="str">
            <v xml:space="preserve"> </v>
          </cell>
          <cell r="P5277">
            <v>0</v>
          </cell>
          <cell r="Q5277">
            <v>0</v>
          </cell>
          <cell r="R5277" t="str">
            <v xml:space="preserve"> </v>
          </cell>
          <cell r="S5277" t="str">
            <v xml:space="preserve"> </v>
          </cell>
        </row>
        <row r="5278">
          <cell r="B5278">
            <v>760005</v>
          </cell>
          <cell r="C5278" t="str">
            <v>Amortization Software</v>
          </cell>
          <cell r="D5278" t="str">
            <v>AmortSoft</v>
          </cell>
          <cell r="E5278">
            <v>41733</v>
          </cell>
          <cell r="F5278" t="str">
            <v>A</v>
          </cell>
          <cell r="G5278" t="str">
            <v>E</v>
          </cell>
          <cell r="H5278" t="str">
            <v>N</v>
          </cell>
          <cell r="I5278" t="str">
            <v>NI</v>
          </cell>
          <cell r="J5278">
            <v>0</v>
          </cell>
          <cell r="K5278">
            <v>0</v>
          </cell>
          <cell r="L5278" t="str">
            <v xml:space="preserve"> </v>
          </cell>
          <cell r="M5278" t="str">
            <v xml:space="preserve"> </v>
          </cell>
          <cell r="N5278">
            <v>0</v>
          </cell>
          <cell r="O5278" t="str">
            <v xml:space="preserve"> </v>
          </cell>
          <cell r="P5278">
            <v>0</v>
          </cell>
          <cell r="Q5278">
            <v>0</v>
          </cell>
          <cell r="R5278" t="str">
            <v xml:space="preserve"> </v>
          </cell>
          <cell r="S5278" t="str">
            <v xml:space="preserve"> </v>
          </cell>
        </row>
        <row r="5279">
          <cell r="B5279">
            <v>760005</v>
          </cell>
          <cell r="C5279" t="str">
            <v>Amortization Software</v>
          </cell>
          <cell r="D5279" t="str">
            <v>AmortSoft</v>
          </cell>
          <cell r="E5279">
            <v>368</v>
          </cell>
          <cell r="F5279" t="str">
            <v>A</v>
          </cell>
          <cell r="G5279" t="str">
            <v>E</v>
          </cell>
          <cell r="H5279" t="str">
            <v>Y</v>
          </cell>
          <cell r="I5279" t="str">
            <v>NI</v>
          </cell>
          <cell r="J5279">
            <v>0</v>
          </cell>
          <cell r="K5279">
            <v>0</v>
          </cell>
          <cell r="L5279" t="str">
            <v xml:space="preserve"> </v>
          </cell>
          <cell r="M5279" t="str">
            <v xml:space="preserve"> </v>
          </cell>
          <cell r="N5279">
            <v>0</v>
          </cell>
          <cell r="O5279" t="str">
            <v xml:space="preserve"> </v>
          </cell>
          <cell r="P5279">
            <v>0</v>
          </cell>
          <cell r="Q5279">
            <v>0</v>
          </cell>
          <cell r="R5279" t="str">
            <v xml:space="preserve"> </v>
          </cell>
          <cell r="S5279" t="str">
            <v xml:space="preserve"> </v>
          </cell>
        </row>
        <row r="5280">
          <cell r="B5280">
            <v>760005</v>
          </cell>
          <cell r="C5280" t="str">
            <v>Amortization Software</v>
          </cell>
          <cell r="D5280" t="str">
            <v>AmortSoft</v>
          </cell>
          <cell r="E5280">
            <v>367</v>
          </cell>
          <cell r="F5280" t="str">
            <v>A</v>
          </cell>
          <cell r="G5280" t="str">
            <v>E</v>
          </cell>
          <cell r="H5280" t="str">
            <v>N</v>
          </cell>
          <cell r="I5280" t="str">
            <v>NI</v>
          </cell>
          <cell r="J5280">
            <v>0</v>
          </cell>
          <cell r="K5280">
            <v>0</v>
          </cell>
          <cell r="L5280" t="str">
            <v xml:space="preserve"> </v>
          </cell>
          <cell r="M5280" t="str">
            <v xml:space="preserve"> </v>
          </cell>
          <cell r="N5280">
            <v>0</v>
          </cell>
          <cell r="O5280" t="str">
            <v xml:space="preserve"> </v>
          </cell>
          <cell r="P5280">
            <v>0</v>
          </cell>
          <cell r="Q5280">
            <v>0</v>
          </cell>
          <cell r="R5280" t="str">
            <v xml:space="preserve"> </v>
          </cell>
          <cell r="S5280" t="str">
            <v xml:space="preserve"> </v>
          </cell>
        </row>
        <row r="5281">
          <cell r="B5281">
            <v>761000</v>
          </cell>
          <cell r="C5281" t="str">
            <v>Amortization Debt Issue Costs</v>
          </cell>
          <cell r="D5281" t="str">
            <v>Amortizati</v>
          </cell>
          <cell r="E5281">
            <v>367</v>
          </cell>
          <cell r="F5281" t="str">
            <v>A</v>
          </cell>
          <cell r="G5281" t="str">
            <v>E</v>
          </cell>
          <cell r="H5281" t="str">
            <v>N</v>
          </cell>
          <cell r="I5281" t="str">
            <v>NI</v>
          </cell>
          <cell r="J5281">
            <v>0</v>
          </cell>
          <cell r="K5281">
            <v>0</v>
          </cell>
          <cell r="L5281" t="str">
            <v xml:space="preserve"> </v>
          </cell>
          <cell r="M5281" t="str">
            <v xml:space="preserve"> </v>
          </cell>
          <cell r="N5281">
            <v>0</v>
          </cell>
          <cell r="O5281" t="str">
            <v xml:space="preserve"> </v>
          </cell>
          <cell r="P5281">
            <v>0</v>
          </cell>
          <cell r="Q5281">
            <v>0</v>
          </cell>
          <cell r="R5281" t="str">
            <v xml:space="preserve"> </v>
          </cell>
          <cell r="S5281" t="str">
            <v xml:space="preserve"> </v>
          </cell>
        </row>
        <row r="5282">
          <cell r="B5282">
            <v>763100</v>
          </cell>
          <cell r="C5282" t="str">
            <v>Depreciation Land Improvements</v>
          </cell>
          <cell r="D5282" t="str">
            <v>Depreciati</v>
          </cell>
          <cell r="E5282">
            <v>41684</v>
          </cell>
          <cell r="F5282" t="str">
            <v>A</v>
          </cell>
          <cell r="G5282" t="str">
            <v>E</v>
          </cell>
          <cell r="H5282" t="str">
            <v>Y</v>
          </cell>
          <cell r="I5282" t="str">
            <v>NI</v>
          </cell>
          <cell r="J5282">
            <v>0</v>
          </cell>
          <cell r="K5282">
            <v>0</v>
          </cell>
          <cell r="L5282" t="str">
            <v xml:space="preserve"> </v>
          </cell>
          <cell r="M5282" t="str">
            <v xml:space="preserve"> </v>
          </cell>
          <cell r="N5282">
            <v>0</v>
          </cell>
          <cell r="O5282" t="str">
            <v xml:space="preserve"> </v>
          </cell>
          <cell r="P5282">
            <v>0</v>
          </cell>
          <cell r="Q5282">
            <v>0</v>
          </cell>
          <cell r="R5282" t="str">
            <v xml:space="preserve"> </v>
          </cell>
          <cell r="S5282" t="str">
            <v xml:space="preserve"> </v>
          </cell>
        </row>
        <row r="5283">
          <cell r="B5283">
            <v>763100</v>
          </cell>
          <cell r="C5283" t="str">
            <v>Depreciation Land Improvements</v>
          </cell>
          <cell r="D5283" t="str">
            <v>Depreciati</v>
          </cell>
          <cell r="E5283">
            <v>41683</v>
          </cell>
          <cell r="F5283" t="str">
            <v>A</v>
          </cell>
          <cell r="G5283" t="str">
            <v>E</v>
          </cell>
          <cell r="H5283" t="str">
            <v>N</v>
          </cell>
          <cell r="I5283" t="str">
            <v>NI</v>
          </cell>
          <cell r="J5283">
            <v>0</v>
          </cell>
          <cell r="K5283">
            <v>0</v>
          </cell>
          <cell r="L5283" t="str">
            <v xml:space="preserve"> </v>
          </cell>
          <cell r="M5283" t="str">
            <v xml:space="preserve"> </v>
          </cell>
          <cell r="N5283">
            <v>0</v>
          </cell>
          <cell r="O5283" t="str">
            <v xml:space="preserve"> </v>
          </cell>
          <cell r="P5283">
            <v>0</v>
          </cell>
          <cell r="Q5283">
            <v>0</v>
          </cell>
          <cell r="R5283" t="str">
            <v xml:space="preserve"> </v>
          </cell>
          <cell r="S5283" t="str">
            <v xml:space="preserve"> </v>
          </cell>
        </row>
        <row r="5284">
          <cell r="B5284">
            <v>763100</v>
          </cell>
          <cell r="C5284" t="str">
            <v>Depreciation Land Improvements</v>
          </cell>
          <cell r="D5284" t="str">
            <v>Depreciati</v>
          </cell>
          <cell r="E5284">
            <v>41682</v>
          </cell>
          <cell r="F5284" t="str">
            <v>A</v>
          </cell>
          <cell r="G5284" t="str">
            <v>E</v>
          </cell>
          <cell r="H5284" t="str">
            <v>Y</v>
          </cell>
          <cell r="I5284" t="str">
            <v>NI</v>
          </cell>
          <cell r="J5284">
            <v>0</v>
          </cell>
          <cell r="K5284">
            <v>0</v>
          </cell>
          <cell r="L5284" t="str">
            <v xml:space="preserve"> </v>
          </cell>
          <cell r="M5284" t="str">
            <v xml:space="preserve"> </v>
          </cell>
          <cell r="N5284">
            <v>0</v>
          </cell>
          <cell r="O5284" t="str">
            <v xml:space="preserve"> </v>
          </cell>
          <cell r="P5284">
            <v>0</v>
          </cell>
          <cell r="Q5284">
            <v>0</v>
          </cell>
          <cell r="R5284" t="str">
            <v xml:space="preserve"> </v>
          </cell>
          <cell r="S5284" t="str">
            <v xml:space="preserve"> </v>
          </cell>
        </row>
        <row r="5285">
          <cell r="B5285">
            <v>763100</v>
          </cell>
          <cell r="C5285" t="str">
            <v>Depreciation Land Improvements</v>
          </cell>
          <cell r="D5285" t="str">
            <v>Depreciati</v>
          </cell>
          <cell r="E5285">
            <v>41675</v>
          </cell>
          <cell r="F5285" t="str">
            <v>A</v>
          </cell>
          <cell r="G5285" t="str">
            <v>E</v>
          </cell>
          <cell r="H5285" t="str">
            <v>N</v>
          </cell>
          <cell r="I5285" t="str">
            <v>NI</v>
          </cell>
          <cell r="J5285">
            <v>0</v>
          </cell>
          <cell r="K5285">
            <v>0</v>
          </cell>
          <cell r="L5285" t="str">
            <v xml:space="preserve"> </v>
          </cell>
          <cell r="M5285" t="str">
            <v xml:space="preserve"> </v>
          </cell>
          <cell r="N5285">
            <v>0</v>
          </cell>
          <cell r="O5285" t="str">
            <v xml:space="preserve"> </v>
          </cell>
          <cell r="P5285">
            <v>0</v>
          </cell>
          <cell r="Q5285">
            <v>0</v>
          </cell>
          <cell r="R5285" t="str">
            <v xml:space="preserve"> </v>
          </cell>
          <cell r="S5285" t="str">
            <v xml:space="preserve"> </v>
          </cell>
        </row>
        <row r="5286">
          <cell r="B5286">
            <v>763100</v>
          </cell>
          <cell r="C5286" t="str">
            <v>Depreciation Land Improvements</v>
          </cell>
          <cell r="D5286" t="str">
            <v>Depreciati</v>
          </cell>
          <cell r="E5286">
            <v>367</v>
          </cell>
          <cell r="F5286" t="str">
            <v>A</v>
          </cell>
          <cell r="G5286" t="str">
            <v>E</v>
          </cell>
          <cell r="H5286" t="str">
            <v>Y</v>
          </cell>
          <cell r="I5286" t="str">
            <v>NI</v>
          </cell>
          <cell r="J5286">
            <v>0</v>
          </cell>
          <cell r="K5286">
            <v>0</v>
          </cell>
          <cell r="L5286" t="str">
            <v xml:space="preserve"> </v>
          </cell>
          <cell r="M5286" t="str">
            <v xml:space="preserve"> </v>
          </cell>
          <cell r="N5286">
            <v>0</v>
          </cell>
          <cell r="O5286" t="str">
            <v xml:space="preserve"> </v>
          </cell>
          <cell r="P5286">
            <v>0</v>
          </cell>
          <cell r="Q5286">
            <v>0</v>
          </cell>
          <cell r="R5286" t="str">
            <v xml:space="preserve"> </v>
          </cell>
          <cell r="S5286" t="str">
            <v xml:space="preserve"> </v>
          </cell>
        </row>
        <row r="5287">
          <cell r="B5287">
            <v>763205</v>
          </cell>
          <cell r="C5287" t="str">
            <v>Depreciation Building</v>
          </cell>
          <cell r="D5287" t="str">
            <v>Depreciati</v>
          </cell>
          <cell r="E5287">
            <v>369</v>
          </cell>
          <cell r="F5287" t="str">
            <v>A</v>
          </cell>
          <cell r="G5287" t="str">
            <v>E</v>
          </cell>
          <cell r="H5287" t="str">
            <v>Y</v>
          </cell>
          <cell r="I5287" t="str">
            <v>NI</v>
          </cell>
          <cell r="J5287">
            <v>0</v>
          </cell>
          <cell r="K5287">
            <v>0</v>
          </cell>
          <cell r="L5287" t="str">
            <v xml:space="preserve"> </v>
          </cell>
          <cell r="M5287" t="str">
            <v xml:space="preserve"> </v>
          </cell>
          <cell r="N5287">
            <v>0</v>
          </cell>
          <cell r="O5287" t="str">
            <v xml:space="preserve"> </v>
          </cell>
          <cell r="P5287">
            <v>0</v>
          </cell>
          <cell r="Q5287">
            <v>0</v>
          </cell>
          <cell r="R5287" t="str">
            <v xml:space="preserve"> </v>
          </cell>
          <cell r="S5287" t="str">
            <v xml:space="preserve"> </v>
          </cell>
        </row>
        <row r="5288">
          <cell r="B5288">
            <v>763205</v>
          </cell>
          <cell r="C5288" t="str">
            <v>Depreciation Building</v>
          </cell>
          <cell r="D5288" t="str">
            <v>Depreciati</v>
          </cell>
          <cell r="E5288">
            <v>368</v>
          </cell>
          <cell r="F5288" t="str">
            <v>A</v>
          </cell>
          <cell r="G5288" t="str">
            <v>E</v>
          </cell>
          <cell r="H5288" t="str">
            <v>N</v>
          </cell>
          <cell r="I5288" t="str">
            <v>NI</v>
          </cell>
          <cell r="J5288">
            <v>0</v>
          </cell>
          <cell r="K5288">
            <v>0</v>
          </cell>
          <cell r="L5288" t="str">
            <v xml:space="preserve"> </v>
          </cell>
          <cell r="M5288" t="str">
            <v xml:space="preserve"> </v>
          </cell>
          <cell r="N5288">
            <v>0</v>
          </cell>
          <cell r="O5288" t="str">
            <v xml:space="preserve"> </v>
          </cell>
          <cell r="P5288">
            <v>0</v>
          </cell>
          <cell r="Q5288">
            <v>0</v>
          </cell>
          <cell r="R5288" t="str">
            <v xml:space="preserve"> </v>
          </cell>
          <cell r="S5288" t="str">
            <v xml:space="preserve"> </v>
          </cell>
        </row>
        <row r="5289">
          <cell r="B5289">
            <v>763205</v>
          </cell>
          <cell r="C5289" t="str">
            <v>Depreciation Building</v>
          </cell>
          <cell r="D5289" t="str">
            <v>Depreciati</v>
          </cell>
          <cell r="E5289">
            <v>367</v>
          </cell>
          <cell r="F5289" t="str">
            <v>A</v>
          </cell>
          <cell r="G5289" t="str">
            <v>E</v>
          </cell>
          <cell r="H5289" t="str">
            <v>Y</v>
          </cell>
          <cell r="I5289" t="str">
            <v>NI</v>
          </cell>
          <cell r="J5289">
            <v>0</v>
          </cell>
          <cell r="K5289">
            <v>0</v>
          </cell>
          <cell r="L5289" t="str">
            <v xml:space="preserve"> </v>
          </cell>
          <cell r="M5289" t="str">
            <v xml:space="preserve"> </v>
          </cell>
          <cell r="N5289">
            <v>0</v>
          </cell>
          <cell r="O5289" t="str">
            <v xml:space="preserve"> </v>
          </cell>
          <cell r="P5289">
            <v>0</v>
          </cell>
          <cell r="Q5289">
            <v>0</v>
          </cell>
          <cell r="R5289" t="str">
            <v xml:space="preserve"> </v>
          </cell>
          <cell r="S5289" t="str">
            <v xml:space="preserve"> </v>
          </cell>
        </row>
        <row r="5290">
          <cell r="B5290">
            <v>763210</v>
          </cell>
          <cell r="C5290" t="str">
            <v>Depreciation Bldg Components</v>
          </cell>
          <cell r="D5290" t="str">
            <v>Depreciati</v>
          </cell>
          <cell r="E5290">
            <v>367</v>
          </cell>
          <cell r="F5290" t="str">
            <v>A</v>
          </cell>
          <cell r="G5290" t="str">
            <v>E</v>
          </cell>
          <cell r="H5290" t="str">
            <v>N</v>
          </cell>
          <cell r="I5290" t="str">
            <v>NI</v>
          </cell>
          <cell r="J5290">
            <v>0</v>
          </cell>
          <cell r="K5290">
            <v>0</v>
          </cell>
          <cell r="L5290" t="str">
            <v xml:space="preserve"> </v>
          </cell>
          <cell r="M5290" t="str">
            <v xml:space="preserve"> </v>
          </cell>
          <cell r="N5290">
            <v>0</v>
          </cell>
          <cell r="O5290" t="str">
            <v xml:space="preserve"> </v>
          </cell>
          <cell r="P5290">
            <v>0</v>
          </cell>
          <cell r="Q5290">
            <v>0</v>
          </cell>
          <cell r="R5290" t="str">
            <v xml:space="preserve"> </v>
          </cell>
          <cell r="S5290" t="str">
            <v xml:space="preserve"> </v>
          </cell>
        </row>
        <row r="5291">
          <cell r="B5291">
            <v>763215</v>
          </cell>
          <cell r="C5291" t="str">
            <v>Depreciation Bldg Improvements</v>
          </cell>
          <cell r="D5291" t="str">
            <v>Depreciati</v>
          </cell>
          <cell r="E5291">
            <v>41682</v>
          </cell>
          <cell r="F5291" t="str">
            <v>A</v>
          </cell>
          <cell r="G5291" t="str">
            <v>E</v>
          </cell>
          <cell r="H5291" t="str">
            <v>Y</v>
          </cell>
          <cell r="I5291" t="str">
            <v>NI</v>
          </cell>
          <cell r="J5291">
            <v>0</v>
          </cell>
          <cell r="K5291">
            <v>0</v>
          </cell>
          <cell r="L5291" t="str">
            <v xml:space="preserve"> </v>
          </cell>
          <cell r="M5291" t="str">
            <v xml:space="preserve"> </v>
          </cell>
          <cell r="N5291">
            <v>0</v>
          </cell>
          <cell r="O5291" t="str">
            <v xml:space="preserve"> </v>
          </cell>
          <cell r="P5291">
            <v>0</v>
          </cell>
          <cell r="Q5291">
            <v>0</v>
          </cell>
          <cell r="R5291" t="str">
            <v xml:space="preserve"> </v>
          </cell>
          <cell r="S5291" t="str">
            <v xml:space="preserve"> </v>
          </cell>
        </row>
        <row r="5292">
          <cell r="B5292">
            <v>763215</v>
          </cell>
          <cell r="C5292" t="str">
            <v>Depreciation Bldg Improvements</v>
          </cell>
          <cell r="D5292" t="str">
            <v>Depreciati</v>
          </cell>
          <cell r="E5292">
            <v>41675</v>
          </cell>
          <cell r="F5292" t="str">
            <v>A</v>
          </cell>
          <cell r="G5292" t="str">
            <v>E</v>
          </cell>
          <cell r="H5292" t="str">
            <v>N</v>
          </cell>
          <cell r="I5292" t="str">
            <v>NI</v>
          </cell>
          <cell r="J5292">
            <v>0</v>
          </cell>
          <cell r="K5292">
            <v>0</v>
          </cell>
          <cell r="L5292" t="str">
            <v xml:space="preserve"> </v>
          </cell>
          <cell r="M5292" t="str">
            <v xml:space="preserve"> </v>
          </cell>
          <cell r="N5292">
            <v>0</v>
          </cell>
          <cell r="O5292" t="str">
            <v xml:space="preserve"> </v>
          </cell>
          <cell r="P5292">
            <v>0</v>
          </cell>
          <cell r="Q5292">
            <v>0</v>
          </cell>
          <cell r="R5292" t="str">
            <v xml:space="preserve"> </v>
          </cell>
          <cell r="S5292" t="str">
            <v xml:space="preserve"> </v>
          </cell>
        </row>
        <row r="5293">
          <cell r="B5293">
            <v>763215</v>
          </cell>
          <cell r="C5293" t="str">
            <v>Depreciation Bldg Improvements</v>
          </cell>
          <cell r="D5293" t="str">
            <v>Depreciati</v>
          </cell>
          <cell r="E5293">
            <v>367</v>
          </cell>
          <cell r="F5293" t="str">
            <v>A</v>
          </cell>
          <cell r="G5293" t="str">
            <v>E</v>
          </cell>
          <cell r="H5293" t="str">
            <v>Y</v>
          </cell>
          <cell r="I5293" t="str">
            <v>NI</v>
          </cell>
          <cell r="J5293">
            <v>0</v>
          </cell>
          <cell r="K5293">
            <v>0</v>
          </cell>
          <cell r="L5293" t="str">
            <v xml:space="preserve"> </v>
          </cell>
          <cell r="M5293" t="str">
            <v xml:space="preserve"> </v>
          </cell>
          <cell r="N5293">
            <v>0</v>
          </cell>
          <cell r="O5293" t="str">
            <v xml:space="preserve"> </v>
          </cell>
          <cell r="P5293">
            <v>0</v>
          </cell>
          <cell r="Q5293">
            <v>0</v>
          </cell>
          <cell r="R5293" t="str">
            <v xml:space="preserve"> </v>
          </cell>
          <cell r="S5293" t="str">
            <v xml:space="preserve"> </v>
          </cell>
        </row>
        <row r="5294">
          <cell r="B5294">
            <v>763220</v>
          </cell>
          <cell r="C5294" t="str">
            <v>Depr Bldg Service Equip</v>
          </cell>
          <cell r="D5294" t="str">
            <v>Depr Bldg</v>
          </cell>
          <cell r="E5294">
            <v>41699</v>
          </cell>
          <cell r="F5294" t="str">
            <v>A</v>
          </cell>
          <cell r="G5294" t="str">
            <v>E</v>
          </cell>
          <cell r="H5294" t="str">
            <v>Y</v>
          </cell>
          <cell r="I5294" t="str">
            <v>NI</v>
          </cell>
          <cell r="J5294">
            <v>0</v>
          </cell>
          <cell r="K5294">
            <v>0</v>
          </cell>
          <cell r="L5294" t="str">
            <v xml:space="preserve"> </v>
          </cell>
          <cell r="M5294" t="str">
            <v xml:space="preserve"> </v>
          </cell>
          <cell r="N5294">
            <v>0</v>
          </cell>
          <cell r="O5294" t="str">
            <v xml:space="preserve"> </v>
          </cell>
          <cell r="P5294">
            <v>0</v>
          </cell>
          <cell r="Q5294">
            <v>0</v>
          </cell>
          <cell r="R5294" t="str">
            <v xml:space="preserve"> </v>
          </cell>
          <cell r="S5294" t="str">
            <v xml:space="preserve"> </v>
          </cell>
        </row>
        <row r="5295">
          <cell r="B5295">
            <v>763220</v>
          </cell>
          <cell r="C5295" t="str">
            <v>Depr Bldg Service Equip</v>
          </cell>
          <cell r="D5295" t="str">
            <v>Depr Bldg</v>
          </cell>
          <cell r="E5295">
            <v>41698</v>
          </cell>
          <cell r="F5295" t="str">
            <v>A</v>
          </cell>
          <cell r="G5295" t="str">
            <v>E</v>
          </cell>
          <cell r="H5295" t="str">
            <v>Y</v>
          </cell>
          <cell r="I5295" t="str">
            <v>NI</v>
          </cell>
          <cell r="J5295">
            <v>0</v>
          </cell>
          <cell r="K5295">
            <v>0</v>
          </cell>
          <cell r="L5295" t="str">
            <v xml:space="preserve"> </v>
          </cell>
          <cell r="M5295" t="str">
            <v xml:space="preserve"> </v>
          </cell>
          <cell r="N5295">
            <v>0</v>
          </cell>
          <cell r="O5295" t="str">
            <v xml:space="preserve"> </v>
          </cell>
          <cell r="P5295">
            <v>0</v>
          </cell>
          <cell r="Q5295">
            <v>0</v>
          </cell>
          <cell r="R5295" t="str">
            <v xml:space="preserve"> </v>
          </cell>
          <cell r="S5295" t="str">
            <v xml:space="preserve"> </v>
          </cell>
        </row>
        <row r="5296">
          <cell r="B5296">
            <v>763220</v>
          </cell>
          <cell r="C5296" t="str">
            <v>Depr Bldg Service Equip</v>
          </cell>
          <cell r="D5296" t="str">
            <v>Depr Bldg</v>
          </cell>
          <cell r="E5296">
            <v>370</v>
          </cell>
          <cell r="F5296" t="str">
            <v>A</v>
          </cell>
          <cell r="G5296" t="str">
            <v>E</v>
          </cell>
          <cell r="H5296" t="str">
            <v>N</v>
          </cell>
          <cell r="I5296" t="str">
            <v>NI</v>
          </cell>
          <cell r="J5296">
            <v>0</v>
          </cell>
          <cell r="K5296">
            <v>0</v>
          </cell>
          <cell r="L5296" t="str">
            <v xml:space="preserve"> </v>
          </cell>
          <cell r="M5296" t="str">
            <v xml:space="preserve"> </v>
          </cell>
          <cell r="N5296">
            <v>0</v>
          </cell>
          <cell r="O5296" t="str">
            <v xml:space="preserve"> </v>
          </cell>
          <cell r="P5296">
            <v>0</v>
          </cell>
          <cell r="Q5296">
            <v>0</v>
          </cell>
          <cell r="R5296" t="str">
            <v xml:space="preserve"> </v>
          </cell>
          <cell r="S5296" t="str">
            <v xml:space="preserve"> </v>
          </cell>
        </row>
        <row r="5297">
          <cell r="B5297">
            <v>763220</v>
          </cell>
          <cell r="C5297" t="str">
            <v>Depr Bldg Service Equip</v>
          </cell>
          <cell r="D5297" t="str">
            <v>Depr Bldg</v>
          </cell>
          <cell r="E5297">
            <v>369</v>
          </cell>
          <cell r="F5297" t="str">
            <v>A</v>
          </cell>
          <cell r="G5297" t="str">
            <v>E</v>
          </cell>
          <cell r="H5297" t="str">
            <v>Y</v>
          </cell>
          <cell r="I5297" t="str">
            <v>NI</v>
          </cell>
          <cell r="J5297">
            <v>0</v>
          </cell>
          <cell r="K5297">
            <v>0</v>
          </cell>
          <cell r="L5297" t="str">
            <v xml:space="preserve"> </v>
          </cell>
          <cell r="M5297" t="str">
            <v xml:space="preserve"> </v>
          </cell>
          <cell r="N5297">
            <v>0</v>
          </cell>
          <cell r="O5297" t="str">
            <v xml:space="preserve"> </v>
          </cell>
          <cell r="P5297">
            <v>0</v>
          </cell>
          <cell r="Q5297">
            <v>0</v>
          </cell>
          <cell r="R5297" t="str">
            <v xml:space="preserve"> </v>
          </cell>
          <cell r="S5297" t="str">
            <v xml:space="preserve"> </v>
          </cell>
        </row>
        <row r="5298">
          <cell r="B5298">
            <v>763220</v>
          </cell>
          <cell r="C5298" t="str">
            <v>Depr Bldg Service Equip</v>
          </cell>
          <cell r="D5298" t="str">
            <v>Depr Bldg</v>
          </cell>
          <cell r="E5298">
            <v>368</v>
          </cell>
          <cell r="F5298" t="str">
            <v>A</v>
          </cell>
          <cell r="G5298" t="str">
            <v>E</v>
          </cell>
          <cell r="H5298" t="str">
            <v>N</v>
          </cell>
          <cell r="I5298" t="str">
            <v>NI</v>
          </cell>
          <cell r="J5298">
            <v>0</v>
          </cell>
          <cell r="K5298">
            <v>0</v>
          </cell>
          <cell r="L5298" t="str">
            <v xml:space="preserve"> </v>
          </cell>
          <cell r="M5298" t="str">
            <v xml:space="preserve"> </v>
          </cell>
          <cell r="N5298">
            <v>0</v>
          </cell>
          <cell r="O5298" t="str">
            <v xml:space="preserve"> </v>
          </cell>
          <cell r="P5298">
            <v>0</v>
          </cell>
          <cell r="Q5298">
            <v>0</v>
          </cell>
          <cell r="R5298" t="str">
            <v xml:space="preserve"> </v>
          </cell>
          <cell r="S5298" t="str">
            <v xml:space="preserve"> </v>
          </cell>
        </row>
        <row r="5299">
          <cell r="B5299">
            <v>763220</v>
          </cell>
          <cell r="C5299" t="str">
            <v>Depr Bldg Service Equip</v>
          </cell>
          <cell r="D5299" t="str">
            <v>Depr Bldg</v>
          </cell>
          <cell r="E5299">
            <v>367</v>
          </cell>
          <cell r="F5299" t="str">
            <v>A</v>
          </cell>
          <cell r="G5299" t="str">
            <v>E</v>
          </cell>
          <cell r="H5299" t="str">
            <v>Y</v>
          </cell>
          <cell r="I5299" t="str">
            <v>NI</v>
          </cell>
          <cell r="J5299">
            <v>0</v>
          </cell>
          <cell r="K5299">
            <v>0</v>
          </cell>
          <cell r="L5299" t="str">
            <v xml:space="preserve"> </v>
          </cell>
          <cell r="M5299" t="str">
            <v xml:space="preserve"> </v>
          </cell>
          <cell r="N5299">
            <v>0</v>
          </cell>
          <cell r="O5299" t="str">
            <v xml:space="preserve"> </v>
          </cell>
          <cell r="P5299">
            <v>0</v>
          </cell>
          <cell r="Q5299">
            <v>0</v>
          </cell>
          <cell r="R5299" t="str">
            <v xml:space="preserve"> </v>
          </cell>
          <cell r="S5299" t="str">
            <v xml:space="preserve"> </v>
          </cell>
        </row>
        <row r="5300">
          <cell r="B5300">
            <v>763225</v>
          </cell>
          <cell r="C5300" t="str">
            <v>Depr Lease Improvements</v>
          </cell>
          <cell r="D5300" t="str">
            <v>Depr Lease</v>
          </cell>
          <cell r="E5300">
            <v>368</v>
          </cell>
          <cell r="F5300" t="str">
            <v>A</v>
          </cell>
          <cell r="G5300" t="str">
            <v>E</v>
          </cell>
          <cell r="H5300" t="str">
            <v>Y</v>
          </cell>
          <cell r="I5300" t="str">
            <v>NI</v>
          </cell>
          <cell r="J5300">
            <v>0</v>
          </cell>
          <cell r="K5300">
            <v>0</v>
          </cell>
          <cell r="L5300" t="str">
            <v xml:space="preserve"> </v>
          </cell>
          <cell r="M5300" t="str">
            <v xml:space="preserve"> </v>
          </cell>
          <cell r="N5300">
            <v>0</v>
          </cell>
          <cell r="O5300" t="str">
            <v xml:space="preserve"> </v>
          </cell>
          <cell r="P5300">
            <v>0</v>
          </cell>
          <cell r="Q5300">
            <v>0</v>
          </cell>
          <cell r="R5300" t="str">
            <v xml:space="preserve"> </v>
          </cell>
          <cell r="S5300" t="str">
            <v xml:space="preserve"> </v>
          </cell>
        </row>
        <row r="5301">
          <cell r="B5301">
            <v>763225</v>
          </cell>
          <cell r="C5301" t="str">
            <v>Depr Lease Improvements</v>
          </cell>
          <cell r="D5301" t="str">
            <v>Depr Lease</v>
          </cell>
          <cell r="E5301">
            <v>367</v>
          </cell>
          <cell r="F5301" t="str">
            <v>A</v>
          </cell>
          <cell r="G5301" t="str">
            <v>E</v>
          </cell>
          <cell r="H5301" t="str">
            <v>N</v>
          </cell>
          <cell r="I5301" t="str">
            <v>NI</v>
          </cell>
          <cell r="J5301">
            <v>0</v>
          </cell>
          <cell r="K5301">
            <v>0</v>
          </cell>
          <cell r="L5301" t="str">
            <v xml:space="preserve"> </v>
          </cell>
          <cell r="M5301" t="str">
            <v xml:space="preserve"> </v>
          </cell>
          <cell r="N5301">
            <v>0</v>
          </cell>
          <cell r="O5301" t="str">
            <v xml:space="preserve"> </v>
          </cell>
          <cell r="P5301">
            <v>0</v>
          </cell>
          <cell r="Q5301">
            <v>0</v>
          </cell>
          <cell r="R5301" t="str">
            <v xml:space="preserve"> </v>
          </cell>
          <cell r="S5301" t="str">
            <v xml:space="preserve"> </v>
          </cell>
        </row>
        <row r="5302">
          <cell r="B5302">
            <v>763230</v>
          </cell>
          <cell r="C5302" t="str">
            <v>Depreciation Fixed Equipment</v>
          </cell>
          <cell r="D5302" t="str">
            <v>Depreciati</v>
          </cell>
          <cell r="E5302">
            <v>372</v>
          </cell>
          <cell r="F5302" t="str">
            <v>A</v>
          </cell>
          <cell r="G5302" t="str">
            <v>E</v>
          </cell>
          <cell r="H5302" t="str">
            <v>Y</v>
          </cell>
          <cell r="I5302" t="str">
            <v>NI</v>
          </cell>
          <cell r="J5302">
            <v>0</v>
          </cell>
          <cell r="K5302">
            <v>0</v>
          </cell>
          <cell r="L5302" t="str">
            <v xml:space="preserve"> </v>
          </cell>
          <cell r="M5302" t="str">
            <v xml:space="preserve"> </v>
          </cell>
          <cell r="N5302">
            <v>0</v>
          </cell>
          <cell r="O5302" t="str">
            <v xml:space="preserve"> </v>
          </cell>
          <cell r="P5302">
            <v>0</v>
          </cell>
          <cell r="Q5302">
            <v>0</v>
          </cell>
          <cell r="R5302" t="str">
            <v xml:space="preserve"> </v>
          </cell>
          <cell r="S5302" t="str">
            <v xml:space="preserve"> </v>
          </cell>
        </row>
        <row r="5303">
          <cell r="B5303">
            <v>763230</v>
          </cell>
          <cell r="C5303" t="str">
            <v>Depreciation Fixed Equipment</v>
          </cell>
          <cell r="D5303" t="str">
            <v>Depreciati</v>
          </cell>
          <cell r="E5303">
            <v>371</v>
          </cell>
          <cell r="F5303" t="str">
            <v>A</v>
          </cell>
          <cell r="G5303" t="str">
            <v>E</v>
          </cell>
          <cell r="H5303" t="str">
            <v>N</v>
          </cell>
          <cell r="I5303" t="str">
            <v>NI</v>
          </cell>
          <cell r="J5303">
            <v>0</v>
          </cell>
          <cell r="K5303">
            <v>0</v>
          </cell>
          <cell r="L5303" t="str">
            <v xml:space="preserve"> </v>
          </cell>
          <cell r="M5303" t="str">
            <v xml:space="preserve"> </v>
          </cell>
          <cell r="N5303">
            <v>0</v>
          </cell>
          <cell r="O5303" t="str">
            <v xml:space="preserve"> </v>
          </cell>
          <cell r="P5303">
            <v>0</v>
          </cell>
          <cell r="Q5303">
            <v>0</v>
          </cell>
          <cell r="R5303" t="str">
            <v xml:space="preserve"> </v>
          </cell>
          <cell r="S5303" t="str">
            <v xml:space="preserve"> </v>
          </cell>
        </row>
        <row r="5304">
          <cell r="B5304">
            <v>763230</v>
          </cell>
          <cell r="C5304" t="str">
            <v>Depreciation Fixed Equipment</v>
          </cell>
          <cell r="D5304" t="str">
            <v>Depreciati</v>
          </cell>
          <cell r="E5304">
            <v>370</v>
          </cell>
          <cell r="F5304" t="str">
            <v>A</v>
          </cell>
          <cell r="G5304" t="str">
            <v>E</v>
          </cell>
          <cell r="H5304" t="str">
            <v>Y</v>
          </cell>
          <cell r="I5304" t="str">
            <v>NI</v>
          </cell>
          <cell r="J5304">
            <v>0</v>
          </cell>
          <cell r="K5304">
            <v>0</v>
          </cell>
          <cell r="L5304" t="str">
            <v xml:space="preserve"> </v>
          </cell>
          <cell r="M5304" t="str">
            <v xml:space="preserve"> </v>
          </cell>
          <cell r="N5304">
            <v>0</v>
          </cell>
          <cell r="O5304" t="str">
            <v xml:space="preserve"> </v>
          </cell>
          <cell r="P5304">
            <v>0</v>
          </cell>
          <cell r="Q5304">
            <v>0</v>
          </cell>
          <cell r="R5304" t="str">
            <v xml:space="preserve"> </v>
          </cell>
          <cell r="S5304" t="str">
            <v xml:space="preserve"> </v>
          </cell>
        </row>
        <row r="5305">
          <cell r="B5305">
            <v>763230</v>
          </cell>
          <cell r="C5305" t="str">
            <v>Depreciation Fixed Equipment</v>
          </cell>
          <cell r="D5305" t="str">
            <v>Depreciati</v>
          </cell>
          <cell r="E5305">
            <v>369</v>
          </cell>
          <cell r="F5305" t="str">
            <v>A</v>
          </cell>
          <cell r="G5305" t="str">
            <v>E</v>
          </cell>
          <cell r="H5305" t="str">
            <v>N</v>
          </cell>
          <cell r="I5305" t="str">
            <v>NI</v>
          </cell>
          <cell r="J5305">
            <v>0</v>
          </cell>
          <cell r="K5305">
            <v>0</v>
          </cell>
          <cell r="L5305" t="str">
            <v xml:space="preserve"> </v>
          </cell>
          <cell r="M5305" t="str">
            <v xml:space="preserve"> </v>
          </cell>
          <cell r="N5305">
            <v>0</v>
          </cell>
          <cell r="O5305" t="str">
            <v xml:space="preserve"> </v>
          </cell>
          <cell r="P5305">
            <v>0</v>
          </cell>
          <cell r="Q5305">
            <v>0</v>
          </cell>
          <cell r="R5305" t="str">
            <v xml:space="preserve"> </v>
          </cell>
          <cell r="S5305" t="str">
            <v xml:space="preserve"> </v>
          </cell>
        </row>
        <row r="5306">
          <cell r="B5306">
            <v>763230</v>
          </cell>
          <cell r="C5306" t="str">
            <v>Depreciation Fixed Equipment</v>
          </cell>
          <cell r="D5306" t="str">
            <v>Depreciati</v>
          </cell>
          <cell r="E5306">
            <v>368</v>
          </cell>
          <cell r="F5306" t="str">
            <v>A</v>
          </cell>
          <cell r="G5306" t="str">
            <v>E</v>
          </cell>
          <cell r="H5306" t="str">
            <v>Y</v>
          </cell>
          <cell r="I5306" t="str">
            <v>NI</v>
          </cell>
          <cell r="J5306">
            <v>0</v>
          </cell>
          <cell r="K5306">
            <v>0</v>
          </cell>
          <cell r="L5306" t="str">
            <v xml:space="preserve"> </v>
          </cell>
          <cell r="M5306" t="str">
            <v xml:space="preserve"> </v>
          </cell>
          <cell r="N5306">
            <v>0</v>
          </cell>
          <cell r="O5306" t="str">
            <v xml:space="preserve"> </v>
          </cell>
          <cell r="P5306">
            <v>0</v>
          </cell>
          <cell r="Q5306">
            <v>0</v>
          </cell>
          <cell r="R5306" t="str">
            <v xml:space="preserve"> </v>
          </cell>
          <cell r="S5306" t="str">
            <v xml:space="preserve"> </v>
          </cell>
        </row>
        <row r="5307">
          <cell r="B5307">
            <v>763230</v>
          </cell>
          <cell r="C5307" t="str">
            <v>Depreciation Fixed Equipment</v>
          </cell>
          <cell r="D5307" t="str">
            <v>Depreciati</v>
          </cell>
          <cell r="E5307">
            <v>367</v>
          </cell>
          <cell r="F5307" t="str">
            <v>A</v>
          </cell>
          <cell r="G5307" t="str">
            <v>E</v>
          </cell>
          <cell r="H5307" t="str">
            <v>N</v>
          </cell>
          <cell r="I5307" t="str">
            <v>NI</v>
          </cell>
          <cell r="J5307">
            <v>0</v>
          </cell>
          <cell r="K5307">
            <v>0</v>
          </cell>
          <cell r="L5307" t="str">
            <v xml:space="preserve"> </v>
          </cell>
          <cell r="M5307" t="str">
            <v xml:space="preserve"> </v>
          </cell>
          <cell r="N5307">
            <v>0</v>
          </cell>
          <cell r="O5307" t="str">
            <v xml:space="preserve"> </v>
          </cell>
          <cell r="P5307">
            <v>0</v>
          </cell>
          <cell r="Q5307">
            <v>0</v>
          </cell>
          <cell r="R5307" t="str">
            <v xml:space="preserve"> </v>
          </cell>
          <cell r="S5307" t="str">
            <v xml:space="preserve"> </v>
          </cell>
        </row>
        <row r="5308">
          <cell r="B5308">
            <v>764040</v>
          </cell>
          <cell r="C5308" t="str">
            <v>Depreciation Automobiles</v>
          </cell>
          <cell r="D5308" t="str">
            <v>Depreciati</v>
          </cell>
          <cell r="E5308">
            <v>367</v>
          </cell>
          <cell r="F5308" t="str">
            <v>A</v>
          </cell>
          <cell r="G5308" t="str">
            <v>E</v>
          </cell>
          <cell r="H5308" t="str">
            <v>N</v>
          </cell>
          <cell r="I5308" t="str">
            <v>NI</v>
          </cell>
          <cell r="J5308">
            <v>0</v>
          </cell>
          <cell r="K5308">
            <v>0</v>
          </cell>
          <cell r="L5308" t="str">
            <v xml:space="preserve"> </v>
          </cell>
          <cell r="M5308" t="str">
            <v xml:space="preserve"> </v>
          </cell>
          <cell r="N5308">
            <v>0</v>
          </cell>
          <cell r="O5308" t="str">
            <v xml:space="preserve"> </v>
          </cell>
          <cell r="P5308">
            <v>0</v>
          </cell>
          <cell r="Q5308">
            <v>0</v>
          </cell>
          <cell r="R5308" t="str">
            <v xml:space="preserve"> </v>
          </cell>
          <cell r="S5308" t="str">
            <v xml:space="preserve"> </v>
          </cell>
        </row>
        <row r="5309">
          <cell r="B5309">
            <v>764045</v>
          </cell>
          <cell r="C5309" t="str">
            <v>Depr Capital Lease Equip</v>
          </cell>
          <cell r="D5309" t="str">
            <v>Depr Capit</v>
          </cell>
          <cell r="E5309">
            <v>367</v>
          </cell>
          <cell r="F5309" t="str">
            <v>A</v>
          </cell>
          <cell r="G5309" t="str">
            <v>E</v>
          </cell>
          <cell r="H5309" t="str">
            <v>N</v>
          </cell>
          <cell r="I5309" t="str">
            <v>NI</v>
          </cell>
          <cell r="J5309">
            <v>0</v>
          </cell>
          <cell r="K5309">
            <v>0</v>
          </cell>
          <cell r="L5309" t="str">
            <v xml:space="preserve"> </v>
          </cell>
          <cell r="M5309" t="str">
            <v xml:space="preserve"> </v>
          </cell>
          <cell r="N5309">
            <v>0</v>
          </cell>
          <cell r="O5309" t="str">
            <v xml:space="preserve"> </v>
          </cell>
          <cell r="P5309">
            <v>0</v>
          </cell>
          <cell r="Q5309">
            <v>0</v>
          </cell>
          <cell r="R5309" t="str">
            <v xml:space="preserve"> </v>
          </cell>
          <cell r="S5309" t="str">
            <v xml:space="preserve"> </v>
          </cell>
        </row>
        <row r="5310">
          <cell r="B5310">
            <v>764050</v>
          </cell>
          <cell r="C5310" t="str">
            <v>Depreciation Computer Hardware</v>
          </cell>
          <cell r="D5310" t="str">
            <v>Depreciati</v>
          </cell>
          <cell r="E5310">
            <v>367</v>
          </cell>
          <cell r="F5310" t="str">
            <v>A</v>
          </cell>
          <cell r="G5310" t="str">
            <v>E</v>
          </cell>
          <cell r="H5310" t="str">
            <v>Y</v>
          </cell>
          <cell r="I5310" t="str">
            <v>NI</v>
          </cell>
          <cell r="J5310">
            <v>0</v>
          </cell>
          <cell r="K5310">
            <v>0</v>
          </cell>
          <cell r="L5310" t="str">
            <v xml:space="preserve"> </v>
          </cell>
          <cell r="M5310" t="str">
            <v xml:space="preserve"> </v>
          </cell>
          <cell r="N5310">
            <v>0</v>
          </cell>
          <cell r="O5310" t="str">
            <v xml:space="preserve"> </v>
          </cell>
          <cell r="P5310">
            <v>0</v>
          </cell>
          <cell r="Q5310">
            <v>0</v>
          </cell>
          <cell r="R5310" t="str">
            <v xml:space="preserve"> </v>
          </cell>
          <cell r="S5310" t="str">
            <v xml:space="preserve"> </v>
          </cell>
        </row>
        <row r="5311">
          <cell r="B5311">
            <v>764055</v>
          </cell>
          <cell r="C5311" t="str">
            <v>Use 760005</v>
          </cell>
          <cell r="D5311" t="str">
            <v>Use760005</v>
          </cell>
          <cell r="E5311">
            <v>367</v>
          </cell>
          <cell r="F5311" t="str">
            <v>I</v>
          </cell>
          <cell r="G5311" t="str">
            <v>E</v>
          </cell>
          <cell r="H5311" t="str">
            <v>Y</v>
          </cell>
          <cell r="I5311" t="str">
            <v>NI</v>
          </cell>
          <cell r="J5311">
            <v>0</v>
          </cell>
          <cell r="K5311" t="str">
            <v>Invalid Account</v>
          </cell>
          <cell r="L5311" t="str">
            <v xml:space="preserve"> </v>
          </cell>
          <cell r="M5311" t="str">
            <v xml:space="preserve"> </v>
          </cell>
          <cell r="N5311">
            <v>0</v>
          </cell>
          <cell r="O5311" t="str">
            <v xml:space="preserve"> </v>
          </cell>
          <cell r="P5311">
            <v>0</v>
          </cell>
          <cell r="Q5311">
            <v>0</v>
          </cell>
          <cell r="R5311" t="str">
            <v xml:space="preserve"> </v>
          </cell>
          <cell r="S5311" t="str">
            <v xml:space="preserve"> </v>
          </cell>
        </row>
        <row r="5312">
          <cell r="B5312">
            <v>764060</v>
          </cell>
          <cell r="C5312" t="str">
            <v>Depreciation Furniture</v>
          </cell>
          <cell r="D5312" t="str">
            <v>Depreciati</v>
          </cell>
          <cell r="E5312">
            <v>373</v>
          </cell>
          <cell r="F5312" t="str">
            <v>A</v>
          </cell>
          <cell r="G5312" t="str">
            <v>E</v>
          </cell>
          <cell r="H5312" t="str">
            <v>Y</v>
          </cell>
          <cell r="I5312" t="str">
            <v>NI</v>
          </cell>
          <cell r="J5312">
            <v>0</v>
          </cell>
          <cell r="K5312">
            <v>0</v>
          </cell>
          <cell r="L5312" t="str">
            <v xml:space="preserve"> </v>
          </cell>
          <cell r="M5312" t="str">
            <v xml:space="preserve"> </v>
          </cell>
          <cell r="N5312">
            <v>0</v>
          </cell>
          <cell r="O5312" t="str">
            <v xml:space="preserve"> </v>
          </cell>
          <cell r="P5312">
            <v>0</v>
          </cell>
          <cell r="Q5312">
            <v>0</v>
          </cell>
          <cell r="R5312" t="str">
            <v xml:space="preserve"> </v>
          </cell>
          <cell r="S5312" t="str">
            <v xml:space="preserve"> </v>
          </cell>
        </row>
        <row r="5313">
          <cell r="B5313">
            <v>764060</v>
          </cell>
          <cell r="C5313" t="str">
            <v>Depreciation Furniture</v>
          </cell>
          <cell r="D5313" t="str">
            <v>Depreciati</v>
          </cell>
          <cell r="E5313">
            <v>372</v>
          </cell>
          <cell r="F5313" t="str">
            <v>A</v>
          </cell>
          <cell r="G5313" t="str">
            <v>E</v>
          </cell>
          <cell r="H5313" t="str">
            <v>N</v>
          </cell>
          <cell r="I5313" t="str">
            <v>NI</v>
          </cell>
          <cell r="J5313">
            <v>0</v>
          </cell>
          <cell r="K5313">
            <v>0</v>
          </cell>
          <cell r="L5313" t="str">
            <v xml:space="preserve"> </v>
          </cell>
          <cell r="M5313" t="str">
            <v xml:space="preserve"> </v>
          </cell>
          <cell r="N5313">
            <v>0</v>
          </cell>
          <cell r="O5313" t="str">
            <v xml:space="preserve"> </v>
          </cell>
          <cell r="P5313">
            <v>0</v>
          </cell>
          <cell r="Q5313">
            <v>0</v>
          </cell>
          <cell r="R5313" t="str">
            <v xml:space="preserve"> </v>
          </cell>
          <cell r="S5313" t="str">
            <v xml:space="preserve"> </v>
          </cell>
        </row>
        <row r="5314">
          <cell r="B5314">
            <v>764060</v>
          </cell>
          <cell r="C5314" t="str">
            <v>Depreciation Furniture</v>
          </cell>
          <cell r="D5314" t="str">
            <v>Depreciati</v>
          </cell>
          <cell r="E5314">
            <v>371</v>
          </cell>
          <cell r="F5314" t="str">
            <v>A</v>
          </cell>
          <cell r="G5314" t="str">
            <v>E</v>
          </cell>
          <cell r="H5314" t="str">
            <v>Y</v>
          </cell>
          <cell r="I5314" t="str">
            <v>NI</v>
          </cell>
          <cell r="J5314">
            <v>0</v>
          </cell>
          <cell r="K5314">
            <v>0</v>
          </cell>
          <cell r="L5314" t="str">
            <v xml:space="preserve"> </v>
          </cell>
          <cell r="M5314" t="str">
            <v xml:space="preserve"> </v>
          </cell>
          <cell r="N5314">
            <v>0</v>
          </cell>
          <cell r="O5314" t="str">
            <v xml:space="preserve"> </v>
          </cell>
          <cell r="P5314">
            <v>0</v>
          </cell>
          <cell r="Q5314">
            <v>0</v>
          </cell>
          <cell r="R5314" t="str">
            <v xml:space="preserve"> </v>
          </cell>
          <cell r="S5314" t="str">
            <v xml:space="preserve"> </v>
          </cell>
        </row>
        <row r="5315">
          <cell r="B5315">
            <v>764060</v>
          </cell>
          <cell r="C5315" t="str">
            <v>Depreciation Furniture</v>
          </cell>
          <cell r="D5315" t="str">
            <v>Depreciati</v>
          </cell>
          <cell r="E5315">
            <v>370</v>
          </cell>
          <cell r="F5315" t="str">
            <v>A</v>
          </cell>
          <cell r="G5315" t="str">
            <v>E</v>
          </cell>
          <cell r="H5315" t="str">
            <v>N</v>
          </cell>
          <cell r="I5315" t="str">
            <v>NI</v>
          </cell>
          <cell r="J5315">
            <v>0</v>
          </cell>
          <cell r="K5315">
            <v>0</v>
          </cell>
          <cell r="L5315" t="str">
            <v xml:space="preserve"> </v>
          </cell>
          <cell r="M5315" t="str">
            <v xml:space="preserve"> </v>
          </cell>
          <cell r="N5315">
            <v>0</v>
          </cell>
          <cell r="O5315" t="str">
            <v xml:space="preserve"> </v>
          </cell>
          <cell r="P5315">
            <v>0</v>
          </cell>
          <cell r="Q5315">
            <v>0</v>
          </cell>
          <cell r="R5315" t="str">
            <v xml:space="preserve"> </v>
          </cell>
          <cell r="S5315" t="str">
            <v xml:space="preserve"> </v>
          </cell>
        </row>
        <row r="5316">
          <cell r="B5316">
            <v>764060</v>
          </cell>
          <cell r="C5316" t="str">
            <v>Depreciation Furniture</v>
          </cell>
          <cell r="D5316" t="str">
            <v>Depreciati</v>
          </cell>
          <cell r="E5316">
            <v>369</v>
          </cell>
          <cell r="F5316" t="str">
            <v>A</v>
          </cell>
          <cell r="G5316" t="str">
            <v>E</v>
          </cell>
          <cell r="H5316" t="str">
            <v>Y</v>
          </cell>
          <cell r="I5316" t="str">
            <v>NI</v>
          </cell>
          <cell r="J5316">
            <v>0</v>
          </cell>
          <cell r="K5316">
            <v>0</v>
          </cell>
          <cell r="L5316" t="str">
            <v xml:space="preserve"> </v>
          </cell>
          <cell r="M5316" t="str">
            <v xml:space="preserve"> </v>
          </cell>
          <cell r="N5316">
            <v>0</v>
          </cell>
          <cell r="O5316" t="str">
            <v xml:space="preserve"> </v>
          </cell>
          <cell r="P5316">
            <v>0</v>
          </cell>
          <cell r="Q5316">
            <v>0</v>
          </cell>
          <cell r="R5316" t="str">
            <v xml:space="preserve"> </v>
          </cell>
          <cell r="S5316" t="str">
            <v xml:space="preserve"> </v>
          </cell>
        </row>
        <row r="5317">
          <cell r="B5317">
            <v>764060</v>
          </cell>
          <cell r="C5317" t="str">
            <v>Depreciation Furniture</v>
          </cell>
          <cell r="D5317" t="str">
            <v>Depreciati</v>
          </cell>
          <cell r="E5317">
            <v>368</v>
          </cell>
          <cell r="F5317" t="str">
            <v>A</v>
          </cell>
          <cell r="G5317" t="str">
            <v>E</v>
          </cell>
          <cell r="H5317" t="str">
            <v>N</v>
          </cell>
          <cell r="I5317" t="str">
            <v>NI</v>
          </cell>
          <cell r="J5317">
            <v>0</v>
          </cell>
          <cell r="K5317">
            <v>0</v>
          </cell>
          <cell r="L5317" t="str">
            <v xml:space="preserve"> </v>
          </cell>
          <cell r="M5317" t="str">
            <v xml:space="preserve"> </v>
          </cell>
          <cell r="N5317">
            <v>0</v>
          </cell>
          <cell r="O5317" t="str">
            <v xml:space="preserve"> </v>
          </cell>
          <cell r="P5317">
            <v>0</v>
          </cell>
          <cell r="Q5317">
            <v>0</v>
          </cell>
          <cell r="R5317" t="str">
            <v xml:space="preserve"> </v>
          </cell>
          <cell r="S5317" t="str">
            <v xml:space="preserve"> </v>
          </cell>
        </row>
        <row r="5318">
          <cell r="B5318">
            <v>764060</v>
          </cell>
          <cell r="C5318" t="str">
            <v>Depreciation Furniture</v>
          </cell>
          <cell r="D5318" t="str">
            <v>Depreciati</v>
          </cell>
          <cell r="E5318">
            <v>367</v>
          </cell>
          <cell r="F5318" t="str">
            <v>A</v>
          </cell>
          <cell r="G5318" t="str">
            <v>E</v>
          </cell>
          <cell r="H5318" t="str">
            <v>Y</v>
          </cell>
          <cell r="I5318" t="str">
            <v>NI</v>
          </cell>
          <cell r="J5318">
            <v>0</v>
          </cell>
          <cell r="K5318">
            <v>0</v>
          </cell>
          <cell r="L5318" t="str">
            <v xml:space="preserve"> </v>
          </cell>
          <cell r="M5318" t="str">
            <v xml:space="preserve"> </v>
          </cell>
          <cell r="N5318">
            <v>0</v>
          </cell>
          <cell r="O5318" t="str">
            <v xml:space="preserve"> </v>
          </cell>
          <cell r="P5318">
            <v>0</v>
          </cell>
          <cell r="Q5318">
            <v>0</v>
          </cell>
          <cell r="R5318" t="str">
            <v xml:space="preserve"> </v>
          </cell>
          <cell r="S5318" t="str">
            <v xml:space="preserve"> </v>
          </cell>
        </row>
        <row r="5319">
          <cell r="B5319">
            <v>764065</v>
          </cell>
          <cell r="C5319" t="str">
            <v>Depreciation Moveable Equip</v>
          </cell>
          <cell r="D5319" t="str">
            <v>Depreciati</v>
          </cell>
          <cell r="E5319">
            <v>370</v>
          </cell>
          <cell r="F5319" t="str">
            <v>A</v>
          </cell>
          <cell r="G5319" t="str">
            <v>E</v>
          </cell>
          <cell r="H5319" t="str">
            <v>Y</v>
          </cell>
          <cell r="I5319" t="str">
            <v>NI</v>
          </cell>
          <cell r="J5319">
            <v>0</v>
          </cell>
          <cell r="K5319">
            <v>0</v>
          </cell>
          <cell r="L5319" t="str">
            <v xml:space="preserve"> </v>
          </cell>
          <cell r="M5319" t="str">
            <v xml:space="preserve"> </v>
          </cell>
          <cell r="N5319">
            <v>0</v>
          </cell>
          <cell r="O5319" t="str">
            <v xml:space="preserve"> </v>
          </cell>
          <cell r="P5319">
            <v>0</v>
          </cell>
          <cell r="Q5319">
            <v>0</v>
          </cell>
          <cell r="R5319" t="str">
            <v xml:space="preserve"> </v>
          </cell>
          <cell r="S5319" t="str">
            <v xml:space="preserve"> </v>
          </cell>
        </row>
        <row r="5320">
          <cell r="B5320">
            <v>764065</v>
          </cell>
          <cell r="C5320" t="str">
            <v>Depreciation Moveable Equip</v>
          </cell>
          <cell r="D5320" t="str">
            <v>Depreciati</v>
          </cell>
          <cell r="E5320">
            <v>369</v>
          </cell>
          <cell r="F5320" t="str">
            <v>A</v>
          </cell>
          <cell r="G5320" t="str">
            <v>E</v>
          </cell>
          <cell r="H5320" t="str">
            <v>N</v>
          </cell>
          <cell r="I5320" t="str">
            <v>NI</v>
          </cell>
          <cell r="J5320">
            <v>0</v>
          </cell>
          <cell r="K5320">
            <v>0</v>
          </cell>
          <cell r="L5320" t="str">
            <v xml:space="preserve"> </v>
          </cell>
          <cell r="M5320" t="str">
            <v xml:space="preserve"> </v>
          </cell>
          <cell r="N5320">
            <v>0</v>
          </cell>
          <cell r="O5320" t="str">
            <v xml:space="preserve"> </v>
          </cell>
          <cell r="P5320">
            <v>0</v>
          </cell>
          <cell r="Q5320">
            <v>0</v>
          </cell>
          <cell r="R5320" t="str">
            <v xml:space="preserve"> </v>
          </cell>
          <cell r="S5320" t="str">
            <v xml:space="preserve"> </v>
          </cell>
        </row>
        <row r="5321">
          <cell r="B5321">
            <v>764065</v>
          </cell>
          <cell r="C5321" t="str">
            <v>Depreciation Moveable Equip</v>
          </cell>
          <cell r="D5321" t="str">
            <v>Depreciati</v>
          </cell>
          <cell r="E5321">
            <v>368</v>
          </cell>
          <cell r="F5321" t="str">
            <v>A</v>
          </cell>
          <cell r="G5321" t="str">
            <v>E</v>
          </cell>
          <cell r="H5321" t="str">
            <v>Y</v>
          </cell>
          <cell r="I5321" t="str">
            <v>NI</v>
          </cell>
          <cell r="J5321">
            <v>0</v>
          </cell>
          <cell r="K5321">
            <v>0</v>
          </cell>
          <cell r="L5321" t="str">
            <v xml:space="preserve"> </v>
          </cell>
          <cell r="M5321" t="str">
            <v xml:space="preserve"> </v>
          </cell>
          <cell r="N5321">
            <v>0</v>
          </cell>
          <cell r="O5321" t="str">
            <v xml:space="preserve"> </v>
          </cell>
          <cell r="P5321">
            <v>0</v>
          </cell>
          <cell r="Q5321">
            <v>0</v>
          </cell>
          <cell r="R5321" t="str">
            <v xml:space="preserve"> </v>
          </cell>
          <cell r="S5321" t="str">
            <v xml:space="preserve"> </v>
          </cell>
        </row>
        <row r="5322">
          <cell r="B5322">
            <v>764065</v>
          </cell>
          <cell r="C5322" t="str">
            <v>Depreciation Moveable Equip</v>
          </cell>
          <cell r="D5322" t="str">
            <v>Depreciati</v>
          </cell>
          <cell r="E5322">
            <v>367</v>
          </cell>
          <cell r="F5322" t="str">
            <v>A</v>
          </cell>
          <cell r="G5322" t="str">
            <v>E</v>
          </cell>
          <cell r="H5322" t="str">
            <v>N</v>
          </cell>
          <cell r="I5322" t="str">
            <v>NI</v>
          </cell>
          <cell r="J5322">
            <v>0</v>
          </cell>
          <cell r="K5322">
            <v>0</v>
          </cell>
          <cell r="L5322" t="str">
            <v xml:space="preserve"> </v>
          </cell>
          <cell r="M5322" t="str">
            <v xml:space="preserve"> </v>
          </cell>
          <cell r="N5322">
            <v>0</v>
          </cell>
          <cell r="O5322" t="str">
            <v xml:space="preserve"> </v>
          </cell>
          <cell r="P5322">
            <v>0</v>
          </cell>
          <cell r="Q5322">
            <v>0</v>
          </cell>
          <cell r="R5322" t="str">
            <v xml:space="preserve"> </v>
          </cell>
          <cell r="S5322" t="str">
            <v xml:space="preserve"> </v>
          </cell>
        </row>
        <row r="5323">
          <cell r="B5323">
            <v>764070</v>
          </cell>
          <cell r="C5323" t="str">
            <v>Depr Moveable Equip Adm Depts</v>
          </cell>
          <cell r="D5323" t="str">
            <v>Depr Movea</v>
          </cell>
          <cell r="E5323">
            <v>41682</v>
          </cell>
          <cell r="F5323" t="str">
            <v>A</v>
          </cell>
          <cell r="G5323" t="str">
            <v>E</v>
          </cell>
          <cell r="H5323" t="str">
            <v>Y</v>
          </cell>
          <cell r="I5323" t="str">
            <v>NI</v>
          </cell>
          <cell r="J5323">
            <v>0</v>
          </cell>
          <cell r="K5323">
            <v>0</v>
          </cell>
          <cell r="L5323" t="str">
            <v xml:space="preserve"> </v>
          </cell>
          <cell r="M5323" t="str">
            <v xml:space="preserve"> </v>
          </cell>
          <cell r="N5323">
            <v>0</v>
          </cell>
          <cell r="O5323" t="str">
            <v xml:space="preserve"> </v>
          </cell>
          <cell r="P5323">
            <v>0</v>
          </cell>
          <cell r="Q5323">
            <v>0</v>
          </cell>
          <cell r="R5323" t="str">
            <v xml:space="preserve"> </v>
          </cell>
          <cell r="S5323" t="str">
            <v xml:space="preserve"> </v>
          </cell>
        </row>
        <row r="5324">
          <cell r="B5324">
            <v>764070</v>
          </cell>
          <cell r="C5324" t="str">
            <v>Depr Moveable Equip Adm Depts</v>
          </cell>
          <cell r="D5324" t="str">
            <v>Depr Movea</v>
          </cell>
          <cell r="E5324">
            <v>368</v>
          </cell>
          <cell r="F5324" t="str">
            <v>A</v>
          </cell>
          <cell r="G5324" t="str">
            <v>E</v>
          </cell>
          <cell r="H5324" t="str">
            <v>N</v>
          </cell>
          <cell r="I5324" t="str">
            <v>NI</v>
          </cell>
          <cell r="J5324">
            <v>0</v>
          </cell>
          <cell r="K5324">
            <v>0</v>
          </cell>
          <cell r="L5324" t="str">
            <v xml:space="preserve"> </v>
          </cell>
          <cell r="M5324" t="str">
            <v xml:space="preserve"> </v>
          </cell>
          <cell r="N5324">
            <v>0</v>
          </cell>
          <cell r="O5324" t="str">
            <v xml:space="preserve"> </v>
          </cell>
          <cell r="P5324">
            <v>0</v>
          </cell>
          <cell r="Q5324">
            <v>0</v>
          </cell>
          <cell r="R5324" t="str">
            <v xml:space="preserve"> </v>
          </cell>
          <cell r="S5324" t="str">
            <v xml:space="preserve"> </v>
          </cell>
        </row>
        <row r="5325">
          <cell r="B5325">
            <v>764070</v>
          </cell>
          <cell r="C5325" t="str">
            <v>Depr Moveable Equip Adm Depts</v>
          </cell>
          <cell r="D5325" t="str">
            <v>Depr Movea</v>
          </cell>
          <cell r="E5325">
            <v>367</v>
          </cell>
          <cell r="F5325" t="str">
            <v>A</v>
          </cell>
          <cell r="G5325" t="str">
            <v>E</v>
          </cell>
          <cell r="H5325" t="str">
            <v>Y</v>
          </cell>
          <cell r="I5325" t="str">
            <v>NI</v>
          </cell>
          <cell r="J5325">
            <v>0</v>
          </cell>
          <cell r="K5325">
            <v>0</v>
          </cell>
          <cell r="L5325" t="str">
            <v xml:space="preserve"> </v>
          </cell>
          <cell r="M5325" t="str">
            <v xml:space="preserve"> </v>
          </cell>
          <cell r="N5325">
            <v>0</v>
          </cell>
          <cell r="O5325" t="str">
            <v xml:space="preserve"> </v>
          </cell>
          <cell r="P5325">
            <v>0</v>
          </cell>
          <cell r="Q5325">
            <v>0</v>
          </cell>
          <cell r="R5325" t="str">
            <v xml:space="preserve"> </v>
          </cell>
          <cell r="S5325" t="str">
            <v xml:space="preserve"> </v>
          </cell>
        </row>
        <row r="5326">
          <cell r="B5326">
            <v>764075</v>
          </cell>
          <cell r="C5326" t="str">
            <v>DeprMoveableEquipDiagDepts</v>
          </cell>
          <cell r="D5326" t="str">
            <v>DeprMoveab</v>
          </cell>
          <cell r="E5326">
            <v>369</v>
          </cell>
          <cell r="F5326" t="str">
            <v>A</v>
          </cell>
          <cell r="G5326" t="str">
            <v>E</v>
          </cell>
          <cell r="H5326" t="str">
            <v>Y</v>
          </cell>
          <cell r="I5326" t="str">
            <v>NI</v>
          </cell>
          <cell r="J5326">
            <v>0</v>
          </cell>
          <cell r="K5326">
            <v>0</v>
          </cell>
          <cell r="L5326" t="str">
            <v xml:space="preserve"> </v>
          </cell>
          <cell r="M5326" t="str">
            <v xml:space="preserve"> </v>
          </cell>
          <cell r="N5326">
            <v>0</v>
          </cell>
          <cell r="O5326" t="str">
            <v xml:space="preserve"> </v>
          </cell>
          <cell r="P5326">
            <v>0</v>
          </cell>
          <cell r="Q5326">
            <v>0</v>
          </cell>
          <cell r="R5326" t="str">
            <v xml:space="preserve"> </v>
          </cell>
          <cell r="S5326" t="str">
            <v xml:space="preserve"> </v>
          </cell>
        </row>
        <row r="5327">
          <cell r="B5327">
            <v>764075</v>
          </cell>
          <cell r="C5327" t="str">
            <v>DeprMoveableEquipDiagDepts</v>
          </cell>
          <cell r="D5327" t="str">
            <v>DeprMoveab</v>
          </cell>
          <cell r="E5327">
            <v>368</v>
          </cell>
          <cell r="F5327" t="str">
            <v>A</v>
          </cell>
          <cell r="G5327" t="str">
            <v>E</v>
          </cell>
          <cell r="H5327" t="str">
            <v>N</v>
          </cell>
          <cell r="I5327" t="str">
            <v>NI</v>
          </cell>
          <cell r="J5327">
            <v>0</v>
          </cell>
          <cell r="K5327">
            <v>0</v>
          </cell>
          <cell r="L5327" t="str">
            <v xml:space="preserve"> </v>
          </cell>
          <cell r="M5327" t="str">
            <v xml:space="preserve"> </v>
          </cell>
          <cell r="N5327">
            <v>0</v>
          </cell>
          <cell r="O5327" t="str">
            <v xml:space="preserve"> </v>
          </cell>
          <cell r="P5327">
            <v>0</v>
          </cell>
          <cell r="Q5327">
            <v>0</v>
          </cell>
          <cell r="R5327" t="str">
            <v xml:space="preserve"> </v>
          </cell>
          <cell r="S5327" t="str">
            <v xml:space="preserve"> </v>
          </cell>
        </row>
        <row r="5328">
          <cell r="B5328">
            <v>764075</v>
          </cell>
          <cell r="C5328" t="str">
            <v>DeprMoveableEquipDiagDepts</v>
          </cell>
          <cell r="D5328" t="str">
            <v>DeprMoveab</v>
          </cell>
          <cell r="E5328">
            <v>367</v>
          </cell>
          <cell r="F5328" t="str">
            <v>A</v>
          </cell>
          <cell r="G5328" t="str">
            <v>E</v>
          </cell>
          <cell r="H5328" t="str">
            <v>Y</v>
          </cell>
          <cell r="I5328" t="str">
            <v>NI</v>
          </cell>
          <cell r="J5328">
            <v>0</v>
          </cell>
          <cell r="K5328">
            <v>0</v>
          </cell>
          <cell r="L5328" t="str">
            <v xml:space="preserve"> </v>
          </cell>
          <cell r="M5328" t="str">
            <v xml:space="preserve"> </v>
          </cell>
          <cell r="N5328">
            <v>0</v>
          </cell>
          <cell r="O5328" t="str">
            <v xml:space="preserve"> </v>
          </cell>
          <cell r="P5328">
            <v>0</v>
          </cell>
          <cell r="Q5328">
            <v>0</v>
          </cell>
          <cell r="R5328" t="str">
            <v xml:space="preserve"> </v>
          </cell>
          <cell r="S5328" t="str">
            <v xml:space="preserve"> </v>
          </cell>
        </row>
        <row r="5329">
          <cell r="B5329">
            <v>764080</v>
          </cell>
          <cell r="C5329" t="str">
            <v>DeprMoveableEquipNursgDepts</v>
          </cell>
          <cell r="D5329" t="str">
            <v>DeprMoveab</v>
          </cell>
          <cell r="E5329">
            <v>41682</v>
          </cell>
          <cell r="F5329" t="str">
            <v>A</v>
          </cell>
          <cell r="G5329" t="str">
            <v>E</v>
          </cell>
          <cell r="H5329" t="str">
            <v>Y</v>
          </cell>
          <cell r="I5329" t="str">
            <v>NI</v>
          </cell>
          <cell r="J5329">
            <v>0</v>
          </cell>
          <cell r="K5329">
            <v>0</v>
          </cell>
          <cell r="L5329" t="str">
            <v xml:space="preserve"> </v>
          </cell>
          <cell r="M5329" t="str">
            <v xml:space="preserve"> </v>
          </cell>
          <cell r="N5329">
            <v>0</v>
          </cell>
          <cell r="O5329" t="str">
            <v xml:space="preserve"> </v>
          </cell>
          <cell r="P5329">
            <v>0</v>
          </cell>
          <cell r="Q5329">
            <v>0</v>
          </cell>
          <cell r="R5329" t="str">
            <v xml:space="preserve"> </v>
          </cell>
          <cell r="S5329" t="str">
            <v xml:space="preserve"> </v>
          </cell>
        </row>
        <row r="5330">
          <cell r="B5330">
            <v>764080</v>
          </cell>
          <cell r="C5330" t="str">
            <v>DeprMoveableEquipNursgDepts</v>
          </cell>
          <cell r="D5330" t="str">
            <v>DeprMoveab</v>
          </cell>
          <cell r="E5330">
            <v>41675</v>
          </cell>
          <cell r="F5330" t="str">
            <v>A</v>
          </cell>
          <cell r="G5330" t="str">
            <v>E</v>
          </cell>
          <cell r="H5330" t="str">
            <v>N</v>
          </cell>
          <cell r="I5330" t="str">
            <v>NI</v>
          </cell>
          <cell r="J5330">
            <v>0</v>
          </cell>
          <cell r="K5330">
            <v>0</v>
          </cell>
          <cell r="L5330" t="str">
            <v xml:space="preserve"> </v>
          </cell>
          <cell r="M5330" t="str">
            <v xml:space="preserve"> </v>
          </cell>
          <cell r="N5330">
            <v>0</v>
          </cell>
          <cell r="O5330" t="str">
            <v xml:space="preserve"> </v>
          </cell>
          <cell r="P5330">
            <v>0</v>
          </cell>
          <cell r="Q5330">
            <v>0</v>
          </cell>
          <cell r="R5330" t="str">
            <v xml:space="preserve"> </v>
          </cell>
          <cell r="S5330" t="str">
            <v xml:space="preserve"> </v>
          </cell>
        </row>
        <row r="5331">
          <cell r="B5331">
            <v>764080</v>
          </cell>
          <cell r="C5331" t="str">
            <v>DeprMoveableEquipNursgDepts</v>
          </cell>
          <cell r="D5331" t="str">
            <v>DeprMoveab</v>
          </cell>
          <cell r="E5331">
            <v>369</v>
          </cell>
          <cell r="F5331" t="str">
            <v>A</v>
          </cell>
          <cell r="G5331" t="str">
            <v>E</v>
          </cell>
          <cell r="H5331" t="str">
            <v>Y</v>
          </cell>
          <cell r="I5331" t="str">
            <v>NI</v>
          </cell>
          <cell r="J5331">
            <v>0</v>
          </cell>
          <cell r="K5331">
            <v>0</v>
          </cell>
          <cell r="L5331" t="str">
            <v xml:space="preserve"> </v>
          </cell>
          <cell r="M5331" t="str">
            <v xml:space="preserve"> </v>
          </cell>
          <cell r="N5331">
            <v>0</v>
          </cell>
          <cell r="O5331" t="str">
            <v xml:space="preserve"> </v>
          </cell>
          <cell r="P5331">
            <v>0</v>
          </cell>
          <cell r="Q5331">
            <v>0</v>
          </cell>
          <cell r="R5331" t="str">
            <v xml:space="preserve"> </v>
          </cell>
          <cell r="S5331" t="str">
            <v xml:space="preserve"> </v>
          </cell>
        </row>
        <row r="5332">
          <cell r="B5332">
            <v>764080</v>
          </cell>
          <cell r="C5332" t="str">
            <v>DeprMoveableEquipNursgDepts</v>
          </cell>
          <cell r="D5332" t="str">
            <v>DeprMoveab</v>
          </cell>
          <cell r="E5332">
            <v>368</v>
          </cell>
          <cell r="F5332" t="str">
            <v>A</v>
          </cell>
          <cell r="G5332" t="str">
            <v>E</v>
          </cell>
          <cell r="H5332" t="str">
            <v>N</v>
          </cell>
          <cell r="I5332" t="str">
            <v>NI</v>
          </cell>
          <cell r="J5332">
            <v>0</v>
          </cell>
          <cell r="K5332">
            <v>0</v>
          </cell>
          <cell r="L5332" t="str">
            <v xml:space="preserve"> </v>
          </cell>
          <cell r="M5332" t="str">
            <v xml:space="preserve"> </v>
          </cell>
          <cell r="N5332">
            <v>0</v>
          </cell>
          <cell r="O5332" t="str">
            <v xml:space="preserve"> </v>
          </cell>
          <cell r="P5332">
            <v>0</v>
          </cell>
          <cell r="Q5332">
            <v>0</v>
          </cell>
          <cell r="R5332" t="str">
            <v xml:space="preserve"> </v>
          </cell>
          <cell r="S5332" t="str">
            <v xml:space="preserve"> </v>
          </cell>
        </row>
        <row r="5333">
          <cell r="B5333">
            <v>764080</v>
          </cell>
          <cell r="C5333" t="str">
            <v>DeprMoveableEquipNursgDepts</v>
          </cell>
          <cell r="D5333" t="str">
            <v>DeprMoveab</v>
          </cell>
          <cell r="E5333">
            <v>367</v>
          </cell>
          <cell r="F5333" t="str">
            <v>A</v>
          </cell>
          <cell r="G5333" t="str">
            <v>E</v>
          </cell>
          <cell r="H5333" t="str">
            <v>Y</v>
          </cell>
          <cell r="I5333" t="str">
            <v>NI</v>
          </cell>
          <cell r="J5333">
            <v>0</v>
          </cell>
          <cell r="K5333">
            <v>0</v>
          </cell>
          <cell r="L5333" t="str">
            <v xml:space="preserve"> </v>
          </cell>
          <cell r="M5333" t="str">
            <v xml:space="preserve"> </v>
          </cell>
          <cell r="N5333">
            <v>0</v>
          </cell>
          <cell r="O5333" t="str">
            <v xml:space="preserve"> </v>
          </cell>
          <cell r="P5333">
            <v>0</v>
          </cell>
          <cell r="Q5333">
            <v>0</v>
          </cell>
          <cell r="R5333" t="str">
            <v xml:space="preserve"> </v>
          </cell>
          <cell r="S5333" t="str">
            <v xml:space="preserve"> </v>
          </cell>
        </row>
        <row r="5334">
          <cell r="B5334">
            <v>764090</v>
          </cell>
          <cell r="C5334" t="str">
            <v>DeprMoveableEquipSupportDepts</v>
          </cell>
          <cell r="D5334" t="str">
            <v>DeprMoveab</v>
          </cell>
          <cell r="E5334">
            <v>367</v>
          </cell>
          <cell r="F5334" t="str">
            <v>A</v>
          </cell>
          <cell r="G5334" t="str">
            <v>E</v>
          </cell>
          <cell r="H5334" t="str">
            <v>Y</v>
          </cell>
          <cell r="I5334" t="str">
            <v>NI</v>
          </cell>
          <cell r="J5334">
            <v>0</v>
          </cell>
          <cell r="K5334">
            <v>0</v>
          </cell>
          <cell r="L5334" t="str">
            <v xml:space="preserve"> </v>
          </cell>
          <cell r="M5334" t="str">
            <v xml:space="preserve"> </v>
          </cell>
          <cell r="N5334">
            <v>0</v>
          </cell>
          <cell r="O5334" t="str">
            <v xml:space="preserve"> </v>
          </cell>
          <cell r="P5334">
            <v>0</v>
          </cell>
          <cell r="Q5334">
            <v>0</v>
          </cell>
          <cell r="R5334" t="str">
            <v xml:space="preserve"> </v>
          </cell>
          <cell r="S5334" t="str">
            <v xml:space="preserve"> </v>
          </cell>
        </row>
        <row r="5335">
          <cell r="B5335">
            <v>764095</v>
          </cell>
          <cell r="C5335" t="str">
            <v>Depreciation other </v>
          </cell>
          <cell r="D5335" t="str">
            <v>DeprOther</v>
          </cell>
          <cell r="E5335">
            <v>367</v>
          </cell>
          <cell r="F5335" t="str">
            <v>A</v>
          </cell>
          <cell r="G5335" t="str">
            <v>E</v>
          </cell>
          <cell r="H5335" t="str">
            <v>N</v>
          </cell>
          <cell r="I5335" t="str">
            <v>NI</v>
          </cell>
          <cell r="J5335">
            <v>0</v>
          </cell>
          <cell r="K5335">
            <v>0</v>
          </cell>
          <cell r="L5335" t="str">
            <v xml:space="preserve"> </v>
          </cell>
          <cell r="M5335" t="str">
            <v xml:space="preserve"> </v>
          </cell>
          <cell r="N5335">
            <v>0</v>
          </cell>
          <cell r="O5335" t="str">
            <v xml:space="preserve"> </v>
          </cell>
          <cell r="P5335">
            <v>0</v>
          </cell>
          <cell r="Q5335">
            <v>0</v>
          </cell>
          <cell r="R5335" t="str">
            <v xml:space="preserve"> </v>
          </cell>
          <cell r="S5335" t="str">
            <v xml:space="preserve"> </v>
          </cell>
        </row>
        <row r="5336">
          <cell r="B5336">
            <v>766000</v>
          </cell>
          <cell r="C5336" t="str">
            <v>Capital Lease Interest Expense</v>
          </cell>
          <cell r="D5336" t="str">
            <v>Capital Le</v>
          </cell>
          <cell r="E5336">
            <v>367</v>
          </cell>
          <cell r="F5336" t="str">
            <v>A</v>
          </cell>
          <cell r="G5336" t="str">
            <v>E</v>
          </cell>
          <cell r="H5336" t="str">
            <v>N</v>
          </cell>
          <cell r="I5336" t="str">
            <v>NI</v>
          </cell>
          <cell r="J5336">
            <v>0</v>
          </cell>
          <cell r="K5336">
            <v>0</v>
          </cell>
          <cell r="L5336" t="str">
            <v xml:space="preserve"> </v>
          </cell>
          <cell r="M5336" t="str">
            <v xml:space="preserve"> </v>
          </cell>
          <cell r="N5336">
            <v>0</v>
          </cell>
          <cell r="O5336" t="str">
            <v xml:space="preserve"> </v>
          </cell>
          <cell r="P5336">
            <v>0</v>
          </cell>
          <cell r="Q5336">
            <v>0</v>
          </cell>
          <cell r="R5336" t="str">
            <v xml:space="preserve"> </v>
          </cell>
          <cell r="S5336" t="str">
            <v xml:space="preserve"> </v>
          </cell>
        </row>
        <row r="5337">
          <cell r="B5337">
            <v>766005</v>
          </cell>
          <cell r="C5337" t="str">
            <v>Capitalized Interest Contra</v>
          </cell>
          <cell r="D5337" t="str">
            <v>Capitalize</v>
          </cell>
          <cell r="E5337">
            <v>367</v>
          </cell>
          <cell r="F5337" t="str">
            <v>A</v>
          </cell>
          <cell r="G5337" t="str">
            <v>E</v>
          </cell>
          <cell r="H5337" t="str">
            <v>N</v>
          </cell>
          <cell r="I5337" t="str">
            <v>NI</v>
          </cell>
          <cell r="J5337">
            <v>0</v>
          </cell>
          <cell r="K5337">
            <v>0</v>
          </cell>
          <cell r="L5337" t="str">
            <v xml:space="preserve"> </v>
          </cell>
          <cell r="M5337" t="str">
            <v xml:space="preserve"> </v>
          </cell>
          <cell r="N5337">
            <v>0</v>
          </cell>
          <cell r="O5337" t="str">
            <v xml:space="preserve"> </v>
          </cell>
          <cell r="P5337">
            <v>0</v>
          </cell>
          <cell r="Q5337">
            <v>0</v>
          </cell>
          <cell r="R5337" t="str">
            <v xml:space="preserve"> </v>
          </cell>
          <cell r="S5337" t="str">
            <v xml:space="preserve"> </v>
          </cell>
        </row>
        <row r="5338">
          <cell r="B5338">
            <v>766010</v>
          </cell>
          <cell r="C5338" t="str">
            <v>Interest Expense</v>
          </cell>
          <cell r="D5338" t="str">
            <v>Interest E</v>
          </cell>
          <cell r="E5338">
            <v>367</v>
          </cell>
          <cell r="F5338" t="str">
            <v>A</v>
          </cell>
          <cell r="G5338" t="str">
            <v>E</v>
          </cell>
          <cell r="H5338" t="str">
            <v>N</v>
          </cell>
          <cell r="I5338" t="str">
            <v>NI</v>
          </cell>
          <cell r="J5338">
            <v>0</v>
          </cell>
          <cell r="K5338">
            <v>0</v>
          </cell>
          <cell r="L5338" t="str">
            <v xml:space="preserve"> </v>
          </cell>
          <cell r="M5338" t="str">
            <v xml:space="preserve"> </v>
          </cell>
          <cell r="N5338">
            <v>0</v>
          </cell>
          <cell r="O5338" t="str">
            <v xml:space="preserve"> </v>
          </cell>
          <cell r="P5338">
            <v>0</v>
          </cell>
          <cell r="Q5338">
            <v>0</v>
          </cell>
          <cell r="R5338" t="str">
            <v xml:space="preserve"> </v>
          </cell>
          <cell r="S5338" t="str">
            <v xml:space="preserve"> </v>
          </cell>
        </row>
        <row r="5339">
          <cell r="B5339">
            <v>766011</v>
          </cell>
          <cell r="C5339" t="str">
            <v>Intercompany Interest</v>
          </cell>
          <cell r="D5339" t="str">
            <v>Intercompa</v>
          </cell>
          <cell r="E5339">
            <v>367</v>
          </cell>
          <cell r="F5339" t="str">
            <v>A</v>
          </cell>
          <cell r="G5339" t="str">
            <v>E</v>
          </cell>
          <cell r="H5339" t="str">
            <v>N</v>
          </cell>
          <cell r="I5339" t="str">
            <v>NI</v>
          </cell>
          <cell r="J5339">
            <v>0</v>
          </cell>
          <cell r="K5339">
            <v>0</v>
          </cell>
          <cell r="L5339" t="str">
            <v xml:space="preserve"> </v>
          </cell>
          <cell r="M5339" t="str">
            <v xml:space="preserve"> </v>
          </cell>
          <cell r="N5339">
            <v>0</v>
          </cell>
          <cell r="O5339" t="str">
            <v xml:space="preserve"> </v>
          </cell>
          <cell r="P5339">
            <v>0</v>
          </cell>
          <cell r="Q5339">
            <v>0</v>
          </cell>
          <cell r="R5339" t="str">
            <v xml:space="preserve"> </v>
          </cell>
          <cell r="S5339" t="str">
            <v xml:space="preserve"> </v>
          </cell>
        </row>
        <row r="5340">
          <cell r="B5340">
            <v>766015</v>
          </cell>
          <cell r="C5340" t="str">
            <v>Int Exp CDMS</v>
          </cell>
          <cell r="D5340" t="str">
            <v>Int Exp CD</v>
          </cell>
          <cell r="E5340">
            <v>367</v>
          </cell>
          <cell r="F5340" t="str">
            <v>A</v>
          </cell>
          <cell r="G5340" t="str">
            <v>E</v>
          </cell>
          <cell r="H5340" t="str">
            <v>N</v>
          </cell>
          <cell r="I5340" t="str">
            <v>NI</v>
          </cell>
          <cell r="J5340">
            <v>0</v>
          </cell>
          <cell r="K5340">
            <v>0</v>
          </cell>
          <cell r="L5340" t="str">
            <v xml:space="preserve"> </v>
          </cell>
          <cell r="M5340" t="str">
            <v xml:space="preserve"> </v>
          </cell>
          <cell r="N5340">
            <v>0</v>
          </cell>
          <cell r="O5340" t="str">
            <v xml:space="preserve"> </v>
          </cell>
          <cell r="P5340">
            <v>0</v>
          </cell>
          <cell r="Q5340">
            <v>0</v>
          </cell>
          <cell r="R5340" t="str">
            <v xml:space="preserve"> </v>
          </cell>
          <cell r="S5340" t="str">
            <v xml:space="preserve"> </v>
          </cell>
        </row>
        <row r="5341">
          <cell r="B5341">
            <v>766016</v>
          </cell>
          <cell r="C5341" t="str">
            <v>Int Exp CDMS 99</v>
          </cell>
          <cell r="D5341" t="str">
            <v>IntExp99</v>
          </cell>
          <cell r="E5341">
            <v>41214</v>
          </cell>
          <cell r="F5341" t="str">
            <v>I</v>
          </cell>
          <cell r="G5341" t="str">
            <v>E</v>
          </cell>
          <cell r="H5341" t="str">
            <v>N</v>
          </cell>
          <cell r="I5341" t="str">
            <v>NI</v>
          </cell>
          <cell r="J5341">
            <v>0</v>
          </cell>
          <cell r="K5341" t="str">
            <v>Invalid Account</v>
          </cell>
          <cell r="L5341" t="str">
            <v xml:space="preserve"> </v>
          </cell>
          <cell r="M5341" t="str">
            <v xml:space="preserve"> </v>
          </cell>
          <cell r="N5341">
            <v>0</v>
          </cell>
          <cell r="O5341" t="str">
            <v xml:space="preserve"> </v>
          </cell>
          <cell r="P5341">
            <v>0</v>
          </cell>
          <cell r="Q5341">
            <v>0</v>
          </cell>
          <cell r="R5341" t="str">
            <v xml:space="preserve"> </v>
          </cell>
          <cell r="S5341" t="str">
            <v xml:space="preserve"> </v>
          </cell>
        </row>
        <row r="5342">
          <cell r="B5342">
            <v>766016</v>
          </cell>
          <cell r="C5342" t="str">
            <v>Int Exp CDMS 99</v>
          </cell>
          <cell r="D5342" t="str">
            <v>IntExp99</v>
          </cell>
          <cell r="E5342">
            <v>367</v>
          </cell>
          <cell r="F5342" t="str">
            <v>I</v>
          </cell>
          <cell r="G5342" t="str">
            <v>E</v>
          </cell>
          <cell r="H5342" t="str">
            <v>N</v>
          </cell>
          <cell r="I5342" t="str">
            <v>NI</v>
          </cell>
          <cell r="J5342">
            <v>0</v>
          </cell>
          <cell r="K5342" t="str">
            <v>Invalid Account</v>
          </cell>
          <cell r="L5342" t="str">
            <v xml:space="preserve"> </v>
          </cell>
          <cell r="M5342" t="str">
            <v xml:space="preserve"> </v>
          </cell>
          <cell r="N5342">
            <v>0</v>
          </cell>
          <cell r="O5342" t="str">
            <v xml:space="preserve"> </v>
          </cell>
          <cell r="P5342">
            <v>0</v>
          </cell>
          <cell r="Q5342">
            <v>0</v>
          </cell>
          <cell r="R5342" t="str">
            <v xml:space="preserve"> </v>
          </cell>
          <cell r="S5342" t="str">
            <v xml:space="preserve"> </v>
          </cell>
        </row>
        <row r="5343">
          <cell r="B5343">
            <v>766017</v>
          </cell>
          <cell r="C5343" t="str">
            <v>Int Exp CDMS 05</v>
          </cell>
          <cell r="D5343" t="str">
            <v>IntExp05</v>
          </cell>
          <cell r="E5343">
            <v>41214</v>
          </cell>
          <cell r="F5343" t="str">
            <v>I</v>
          </cell>
          <cell r="G5343" t="str">
            <v>E</v>
          </cell>
          <cell r="H5343" t="str">
            <v>N</v>
          </cell>
          <cell r="I5343" t="str">
            <v>NI</v>
          </cell>
          <cell r="J5343">
            <v>0</v>
          </cell>
          <cell r="K5343" t="str">
            <v>Invalid Account</v>
          </cell>
          <cell r="L5343" t="str">
            <v xml:space="preserve"> </v>
          </cell>
          <cell r="M5343" t="str">
            <v xml:space="preserve"> </v>
          </cell>
          <cell r="N5343">
            <v>0</v>
          </cell>
          <cell r="O5343" t="str">
            <v xml:space="preserve"> </v>
          </cell>
          <cell r="P5343">
            <v>0</v>
          </cell>
          <cell r="Q5343">
            <v>0</v>
          </cell>
          <cell r="R5343" t="str">
            <v xml:space="preserve"> </v>
          </cell>
          <cell r="S5343" t="str">
            <v xml:space="preserve"> </v>
          </cell>
        </row>
        <row r="5344">
          <cell r="B5344">
            <v>766017</v>
          </cell>
          <cell r="C5344" t="str">
            <v>Int Exp CDMS 05</v>
          </cell>
          <cell r="D5344" t="str">
            <v>IntExp05</v>
          </cell>
          <cell r="E5344">
            <v>367</v>
          </cell>
          <cell r="F5344" t="str">
            <v>I</v>
          </cell>
          <cell r="G5344" t="str">
            <v>E</v>
          </cell>
          <cell r="H5344" t="str">
            <v>N</v>
          </cell>
          <cell r="I5344" t="str">
            <v>NI</v>
          </cell>
          <cell r="J5344">
            <v>0</v>
          </cell>
          <cell r="K5344" t="str">
            <v>Invalid Account</v>
          </cell>
          <cell r="L5344" t="str">
            <v xml:space="preserve"> </v>
          </cell>
          <cell r="M5344" t="str">
            <v xml:space="preserve"> </v>
          </cell>
          <cell r="N5344">
            <v>0</v>
          </cell>
          <cell r="O5344" t="str">
            <v xml:space="preserve"> </v>
          </cell>
          <cell r="P5344">
            <v>0</v>
          </cell>
          <cell r="Q5344">
            <v>0</v>
          </cell>
          <cell r="R5344" t="str">
            <v xml:space="preserve"> </v>
          </cell>
          <cell r="S5344" t="str">
            <v xml:space="preserve"> </v>
          </cell>
        </row>
        <row r="5345">
          <cell r="B5345">
            <v>766018</v>
          </cell>
          <cell r="C5345" t="str">
            <v>Int Exp CDMS 10</v>
          </cell>
          <cell r="D5345" t="str">
            <v>IntExp10</v>
          </cell>
          <cell r="E5345">
            <v>41214</v>
          </cell>
          <cell r="F5345" t="str">
            <v>I</v>
          </cell>
          <cell r="G5345" t="str">
            <v>E</v>
          </cell>
          <cell r="H5345" t="str">
            <v>N</v>
          </cell>
          <cell r="I5345" t="str">
            <v>NI</v>
          </cell>
          <cell r="J5345">
            <v>0</v>
          </cell>
          <cell r="K5345" t="str">
            <v>Invalid Account</v>
          </cell>
          <cell r="L5345" t="str">
            <v xml:space="preserve"> </v>
          </cell>
          <cell r="M5345" t="str">
            <v xml:space="preserve"> </v>
          </cell>
          <cell r="N5345">
            <v>0</v>
          </cell>
          <cell r="O5345" t="str">
            <v xml:space="preserve"> </v>
          </cell>
          <cell r="P5345">
            <v>0</v>
          </cell>
          <cell r="Q5345">
            <v>0</v>
          </cell>
          <cell r="R5345" t="str">
            <v xml:space="preserve"> </v>
          </cell>
          <cell r="S5345" t="str">
            <v xml:space="preserve"> </v>
          </cell>
        </row>
        <row r="5346">
          <cell r="B5346">
            <v>766018</v>
          </cell>
          <cell r="C5346" t="str">
            <v>Int Exp CDMS 10</v>
          </cell>
          <cell r="D5346" t="str">
            <v>IntExp10</v>
          </cell>
          <cell r="E5346">
            <v>367</v>
          </cell>
          <cell r="F5346" t="str">
            <v>I</v>
          </cell>
          <cell r="G5346" t="str">
            <v>E</v>
          </cell>
          <cell r="H5346" t="str">
            <v>N</v>
          </cell>
          <cell r="I5346" t="str">
            <v>NI</v>
          </cell>
          <cell r="J5346">
            <v>0</v>
          </cell>
          <cell r="K5346" t="str">
            <v>Invalid Account</v>
          </cell>
          <cell r="L5346" t="str">
            <v xml:space="preserve"> </v>
          </cell>
          <cell r="M5346" t="str">
            <v xml:space="preserve"> </v>
          </cell>
          <cell r="N5346">
            <v>0</v>
          </cell>
          <cell r="O5346" t="str">
            <v xml:space="preserve"> </v>
          </cell>
          <cell r="P5346">
            <v>0</v>
          </cell>
          <cell r="Q5346">
            <v>0</v>
          </cell>
          <cell r="R5346" t="str">
            <v xml:space="preserve"> </v>
          </cell>
          <cell r="S5346" t="str">
            <v xml:space="preserve"> </v>
          </cell>
        </row>
        <row r="5347">
          <cell r="B5347">
            <v>766020</v>
          </cell>
          <cell r="C5347" t="str">
            <v>Int Exp Unassigned Debt</v>
          </cell>
          <cell r="D5347" t="str">
            <v>Int Exp Un</v>
          </cell>
          <cell r="E5347">
            <v>367</v>
          </cell>
          <cell r="F5347" t="str">
            <v>A</v>
          </cell>
          <cell r="G5347" t="str">
            <v>E</v>
          </cell>
          <cell r="H5347" t="str">
            <v>N</v>
          </cell>
          <cell r="I5347" t="str">
            <v>NI</v>
          </cell>
          <cell r="J5347">
            <v>0</v>
          </cell>
          <cell r="K5347">
            <v>0</v>
          </cell>
          <cell r="L5347" t="str">
            <v xml:space="preserve"> </v>
          </cell>
          <cell r="M5347" t="str">
            <v xml:space="preserve"> </v>
          </cell>
          <cell r="N5347">
            <v>0</v>
          </cell>
          <cell r="O5347" t="str">
            <v xml:space="preserve"> </v>
          </cell>
          <cell r="P5347">
            <v>0</v>
          </cell>
          <cell r="Q5347">
            <v>0</v>
          </cell>
          <cell r="R5347" t="str">
            <v xml:space="preserve"> </v>
          </cell>
          <cell r="S5347" t="str">
            <v xml:space="preserve"> </v>
          </cell>
        </row>
        <row r="5348">
          <cell r="B5348">
            <v>766025</v>
          </cell>
          <cell r="C5348" t="str">
            <v>Int Exp 99A Fixed Michigan</v>
          </cell>
          <cell r="D5348" t="str">
            <v>Int Exp 99</v>
          </cell>
          <cell r="E5348">
            <v>367</v>
          </cell>
          <cell r="F5348" t="str">
            <v>A</v>
          </cell>
          <cell r="G5348" t="str">
            <v>E</v>
          </cell>
          <cell r="H5348" t="str">
            <v>N</v>
          </cell>
          <cell r="I5348" t="str">
            <v>NI</v>
          </cell>
          <cell r="J5348">
            <v>0</v>
          </cell>
          <cell r="K5348">
            <v>0</v>
          </cell>
          <cell r="L5348" t="str">
            <v xml:space="preserve"> </v>
          </cell>
          <cell r="M5348" t="str">
            <v xml:space="preserve"> </v>
          </cell>
          <cell r="N5348">
            <v>0</v>
          </cell>
          <cell r="O5348" t="str">
            <v xml:space="preserve"> </v>
          </cell>
          <cell r="P5348">
            <v>0</v>
          </cell>
          <cell r="Q5348">
            <v>0</v>
          </cell>
          <cell r="R5348" t="str">
            <v xml:space="preserve"> </v>
          </cell>
          <cell r="S5348" t="str">
            <v xml:space="preserve"> </v>
          </cell>
        </row>
        <row r="5349">
          <cell r="B5349">
            <v>766030</v>
          </cell>
          <cell r="C5349" t="str">
            <v>Int Exp 99A Fixed Pottsville</v>
          </cell>
          <cell r="D5349" t="str">
            <v>Int Exp 99</v>
          </cell>
          <cell r="E5349">
            <v>367</v>
          </cell>
          <cell r="F5349" t="str">
            <v>A</v>
          </cell>
          <cell r="G5349" t="str">
            <v>E</v>
          </cell>
          <cell r="H5349" t="str">
            <v>N</v>
          </cell>
          <cell r="I5349" t="str">
            <v>NI</v>
          </cell>
          <cell r="J5349">
            <v>0</v>
          </cell>
          <cell r="K5349">
            <v>0</v>
          </cell>
          <cell r="L5349" t="str">
            <v xml:space="preserve"> </v>
          </cell>
          <cell r="M5349" t="str">
            <v xml:space="preserve"> </v>
          </cell>
          <cell r="N5349">
            <v>0</v>
          </cell>
          <cell r="O5349" t="str">
            <v xml:space="preserve"> </v>
          </cell>
          <cell r="P5349">
            <v>0</v>
          </cell>
          <cell r="Q5349">
            <v>0</v>
          </cell>
          <cell r="R5349" t="str">
            <v xml:space="preserve"> </v>
          </cell>
          <cell r="S5349" t="str">
            <v xml:space="preserve"> </v>
          </cell>
        </row>
        <row r="5350">
          <cell r="B5350">
            <v>766035</v>
          </cell>
          <cell r="C5350" t="str">
            <v>Int Exp 99A Fixed Austin</v>
          </cell>
          <cell r="D5350" t="str">
            <v>Int Exp 99</v>
          </cell>
          <cell r="E5350">
            <v>367</v>
          </cell>
          <cell r="F5350" t="str">
            <v>A</v>
          </cell>
          <cell r="G5350" t="str">
            <v>E</v>
          </cell>
          <cell r="H5350" t="str">
            <v>N</v>
          </cell>
          <cell r="I5350" t="str">
            <v>NI</v>
          </cell>
          <cell r="J5350">
            <v>0</v>
          </cell>
          <cell r="K5350">
            <v>0</v>
          </cell>
          <cell r="L5350" t="str">
            <v xml:space="preserve"> </v>
          </cell>
          <cell r="M5350" t="str">
            <v xml:space="preserve"> </v>
          </cell>
          <cell r="N5350">
            <v>0</v>
          </cell>
          <cell r="O5350" t="str">
            <v xml:space="preserve"> </v>
          </cell>
          <cell r="P5350">
            <v>0</v>
          </cell>
          <cell r="Q5350">
            <v>0</v>
          </cell>
          <cell r="R5350" t="str">
            <v xml:space="preserve"> </v>
          </cell>
          <cell r="S5350" t="str">
            <v xml:space="preserve"> </v>
          </cell>
        </row>
        <row r="5351">
          <cell r="B5351">
            <v>766040</v>
          </cell>
          <cell r="C5351" t="str">
            <v>Int Exp 99A Fixed Waco</v>
          </cell>
          <cell r="D5351" t="str">
            <v>Int Exp 99</v>
          </cell>
          <cell r="E5351">
            <v>367</v>
          </cell>
          <cell r="F5351" t="str">
            <v>A</v>
          </cell>
          <cell r="G5351" t="str">
            <v>E</v>
          </cell>
          <cell r="H5351" t="str">
            <v>N</v>
          </cell>
          <cell r="I5351" t="str">
            <v>NI</v>
          </cell>
          <cell r="J5351">
            <v>0</v>
          </cell>
          <cell r="K5351">
            <v>0</v>
          </cell>
          <cell r="L5351" t="str">
            <v xml:space="preserve"> </v>
          </cell>
          <cell r="M5351" t="str">
            <v xml:space="preserve"> </v>
          </cell>
          <cell r="N5351">
            <v>0</v>
          </cell>
          <cell r="O5351" t="str">
            <v xml:space="preserve"> </v>
          </cell>
          <cell r="P5351">
            <v>0</v>
          </cell>
          <cell r="Q5351">
            <v>0</v>
          </cell>
          <cell r="R5351" t="str">
            <v xml:space="preserve"> </v>
          </cell>
          <cell r="S5351" t="str">
            <v xml:space="preserve"> </v>
          </cell>
        </row>
        <row r="5352">
          <cell r="B5352">
            <v>766045</v>
          </cell>
          <cell r="C5352" t="str">
            <v>Int Exp 2006 BMA and EIPB</v>
          </cell>
          <cell r="D5352" t="str">
            <v>Int Exp 20</v>
          </cell>
          <cell r="E5352">
            <v>367</v>
          </cell>
          <cell r="F5352" t="str">
            <v>A</v>
          </cell>
          <cell r="G5352" t="str">
            <v>E</v>
          </cell>
          <cell r="H5352" t="str">
            <v>N</v>
          </cell>
          <cell r="I5352" t="str">
            <v>NI</v>
          </cell>
          <cell r="J5352">
            <v>0</v>
          </cell>
          <cell r="K5352">
            <v>0</v>
          </cell>
          <cell r="L5352" t="str">
            <v xml:space="preserve"> </v>
          </cell>
          <cell r="M5352" t="str">
            <v xml:space="preserve"> </v>
          </cell>
          <cell r="N5352">
            <v>0</v>
          </cell>
          <cell r="O5352" t="str">
            <v xml:space="preserve"> </v>
          </cell>
          <cell r="P5352">
            <v>0</v>
          </cell>
          <cell r="Q5352">
            <v>0</v>
          </cell>
          <cell r="R5352" t="str">
            <v xml:space="preserve"> </v>
          </cell>
          <cell r="S5352" t="str">
            <v xml:space="preserve"> </v>
          </cell>
        </row>
        <row r="5353">
          <cell r="B5353">
            <v>766050</v>
          </cell>
          <cell r="C5353" t="str">
            <v>Int Exp 99D Fixed Indiana</v>
          </cell>
          <cell r="D5353" t="str">
            <v>Int Exp 99</v>
          </cell>
          <cell r="E5353">
            <v>367</v>
          </cell>
          <cell r="F5353" t="str">
            <v>A</v>
          </cell>
          <cell r="G5353" t="str">
            <v>E</v>
          </cell>
          <cell r="H5353" t="str">
            <v>N</v>
          </cell>
          <cell r="I5353" t="str">
            <v>NI</v>
          </cell>
          <cell r="J5353">
            <v>0</v>
          </cell>
          <cell r="K5353">
            <v>0</v>
          </cell>
          <cell r="L5353" t="str">
            <v xml:space="preserve"> </v>
          </cell>
          <cell r="M5353" t="str">
            <v xml:space="preserve"> </v>
          </cell>
          <cell r="N5353">
            <v>0</v>
          </cell>
          <cell r="O5353" t="str">
            <v xml:space="preserve"> </v>
          </cell>
          <cell r="P5353">
            <v>0</v>
          </cell>
          <cell r="Q5353">
            <v>0</v>
          </cell>
          <cell r="R5353" t="str">
            <v xml:space="preserve"> </v>
          </cell>
          <cell r="S5353" t="str">
            <v xml:space="preserve"> </v>
          </cell>
        </row>
        <row r="5354">
          <cell r="B5354">
            <v>766055</v>
          </cell>
          <cell r="C5354" t="str">
            <v>Int Exp 99B Var Connecticut</v>
          </cell>
          <cell r="D5354" t="str">
            <v>Int Exp 99</v>
          </cell>
          <cell r="E5354">
            <v>367</v>
          </cell>
          <cell r="F5354" t="str">
            <v>A</v>
          </cell>
          <cell r="G5354" t="str">
            <v>E</v>
          </cell>
          <cell r="H5354" t="str">
            <v>N</v>
          </cell>
          <cell r="I5354" t="str">
            <v>NI</v>
          </cell>
          <cell r="J5354">
            <v>0</v>
          </cell>
          <cell r="K5354">
            <v>0</v>
          </cell>
          <cell r="L5354" t="str">
            <v xml:space="preserve"> </v>
          </cell>
          <cell r="M5354" t="str">
            <v xml:space="preserve"> </v>
          </cell>
          <cell r="N5354">
            <v>0</v>
          </cell>
          <cell r="O5354" t="str">
            <v xml:space="preserve"> </v>
          </cell>
          <cell r="P5354">
            <v>0</v>
          </cell>
          <cell r="Q5354">
            <v>0</v>
          </cell>
          <cell r="R5354" t="str">
            <v xml:space="preserve"> </v>
          </cell>
          <cell r="S5354" t="str">
            <v xml:space="preserve"> </v>
          </cell>
        </row>
        <row r="5355">
          <cell r="B5355">
            <v>766060</v>
          </cell>
          <cell r="C5355" t="str">
            <v>Int Exp 01A Var Indiana</v>
          </cell>
          <cell r="D5355" t="str">
            <v>Int Exp 01</v>
          </cell>
          <cell r="E5355">
            <v>367</v>
          </cell>
          <cell r="F5355" t="str">
            <v>A</v>
          </cell>
          <cell r="G5355" t="str">
            <v>E</v>
          </cell>
          <cell r="H5355" t="str">
            <v>N</v>
          </cell>
          <cell r="I5355" t="str">
            <v>NI</v>
          </cell>
          <cell r="J5355">
            <v>0</v>
          </cell>
          <cell r="K5355">
            <v>0</v>
          </cell>
          <cell r="L5355" t="str">
            <v xml:space="preserve"> </v>
          </cell>
          <cell r="M5355" t="str">
            <v xml:space="preserve"> </v>
          </cell>
          <cell r="N5355">
            <v>0</v>
          </cell>
          <cell r="O5355" t="str">
            <v xml:space="preserve"> </v>
          </cell>
          <cell r="P5355">
            <v>0</v>
          </cell>
          <cell r="Q5355">
            <v>0</v>
          </cell>
          <cell r="R5355" t="str">
            <v xml:space="preserve"> </v>
          </cell>
          <cell r="S5355" t="str">
            <v xml:space="preserve"> </v>
          </cell>
        </row>
        <row r="5356">
          <cell r="B5356">
            <v>766065</v>
          </cell>
          <cell r="C5356" t="str">
            <v>Int Exp 01B Var Nashville</v>
          </cell>
          <cell r="D5356" t="str">
            <v>Int Exp 01</v>
          </cell>
          <cell r="E5356">
            <v>367</v>
          </cell>
          <cell r="F5356" t="str">
            <v>A</v>
          </cell>
          <cell r="G5356" t="str">
            <v>E</v>
          </cell>
          <cell r="H5356" t="str">
            <v>N</v>
          </cell>
          <cell r="I5356" t="str">
            <v>NI</v>
          </cell>
          <cell r="J5356">
            <v>0</v>
          </cell>
          <cell r="K5356">
            <v>0</v>
          </cell>
          <cell r="L5356" t="str">
            <v xml:space="preserve"> </v>
          </cell>
          <cell r="M5356" t="str">
            <v xml:space="preserve"> </v>
          </cell>
          <cell r="N5356">
            <v>0</v>
          </cell>
          <cell r="O5356" t="str">
            <v xml:space="preserve"> </v>
          </cell>
          <cell r="P5356">
            <v>0</v>
          </cell>
          <cell r="Q5356">
            <v>0</v>
          </cell>
          <cell r="R5356" t="str">
            <v xml:space="preserve"> </v>
          </cell>
          <cell r="S5356" t="str">
            <v xml:space="preserve"> </v>
          </cell>
        </row>
        <row r="5357">
          <cell r="B5357">
            <v>766070</v>
          </cell>
          <cell r="C5357" t="str">
            <v>Int Exp 02D Var Wisconsin</v>
          </cell>
          <cell r="D5357" t="str">
            <v>Int Exp 02</v>
          </cell>
          <cell r="E5357">
            <v>367</v>
          </cell>
          <cell r="F5357" t="str">
            <v>A</v>
          </cell>
          <cell r="G5357" t="str">
            <v>E</v>
          </cell>
          <cell r="H5357" t="str">
            <v>N</v>
          </cell>
          <cell r="I5357" t="str">
            <v>NI</v>
          </cell>
          <cell r="J5357">
            <v>0</v>
          </cell>
          <cell r="K5357">
            <v>0</v>
          </cell>
          <cell r="L5357" t="str">
            <v xml:space="preserve"> </v>
          </cell>
          <cell r="M5357" t="str">
            <v xml:space="preserve"> </v>
          </cell>
          <cell r="N5357">
            <v>0</v>
          </cell>
          <cell r="O5357" t="str">
            <v xml:space="preserve"> </v>
          </cell>
          <cell r="P5357">
            <v>0</v>
          </cell>
          <cell r="Q5357">
            <v>0</v>
          </cell>
          <cell r="R5357" t="str">
            <v xml:space="preserve"> </v>
          </cell>
          <cell r="S5357" t="str">
            <v xml:space="preserve"> </v>
          </cell>
        </row>
        <row r="5358">
          <cell r="B5358">
            <v>766075</v>
          </cell>
          <cell r="C5358" t="str">
            <v>Int Exp 02E Var Indiana</v>
          </cell>
          <cell r="D5358" t="str">
            <v>Int Exp 02</v>
          </cell>
          <cell r="E5358">
            <v>367</v>
          </cell>
          <cell r="F5358" t="str">
            <v>A</v>
          </cell>
          <cell r="G5358" t="str">
            <v>E</v>
          </cell>
          <cell r="H5358" t="str">
            <v>N</v>
          </cell>
          <cell r="I5358" t="str">
            <v>NI</v>
          </cell>
          <cell r="J5358">
            <v>0</v>
          </cell>
          <cell r="K5358">
            <v>0</v>
          </cell>
          <cell r="L5358" t="str">
            <v xml:space="preserve"> </v>
          </cell>
          <cell r="M5358" t="str">
            <v xml:space="preserve"> </v>
          </cell>
          <cell r="N5358">
            <v>0</v>
          </cell>
          <cell r="O5358" t="str">
            <v xml:space="preserve"> </v>
          </cell>
          <cell r="P5358">
            <v>0</v>
          </cell>
          <cell r="Q5358">
            <v>0</v>
          </cell>
          <cell r="R5358" t="str">
            <v xml:space="preserve"> </v>
          </cell>
          <cell r="S5358" t="str">
            <v xml:space="preserve"> </v>
          </cell>
        </row>
        <row r="5359">
          <cell r="B5359">
            <v>766080</v>
          </cell>
          <cell r="C5359" t="str">
            <v>Int Exp 02A Fix Jacksonvill</v>
          </cell>
          <cell r="D5359" t="str">
            <v>Int Exp 02</v>
          </cell>
          <cell r="E5359">
            <v>367</v>
          </cell>
          <cell r="F5359" t="str">
            <v>A</v>
          </cell>
          <cell r="G5359" t="str">
            <v>E</v>
          </cell>
          <cell r="H5359" t="str">
            <v>N</v>
          </cell>
          <cell r="I5359" t="str">
            <v>NI</v>
          </cell>
          <cell r="J5359">
            <v>0</v>
          </cell>
          <cell r="K5359">
            <v>0</v>
          </cell>
          <cell r="L5359" t="str">
            <v xml:space="preserve"> </v>
          </cell>
          <cell r="M5359" t="str">
            <v xml:space="preserve"> </v>
          </cell>
          <cell r="N5359">
            <v>0</v>
          </cell>
          <cell r="O5359" t="str">
            <v xml:space="preserve"> </v>
          </cell>
          <cell r="P5359">
            <v>0</v>
          </cell>
          <cell r="Q5359">
            <v>0</v>
          </cell>
          <cell r="R5359" t="str">
            <v xml:space="preserve"> </v>
          </cell>
          <cell r="S5359" t="str">
            <v xml:space="preserve"> </v>
          </cell>
        </row>
        <row r="5360">
          <cell r="B5360">
            <v>766085</v>
          </cell>
          <cell r="C5360" t="str">
            <v>Int Exp 02B Fix Michigan</v>
          </cell>
          <cell r="D5360" t="str">
            <v>Int Exp 02</v>
          </cell>
          <cell r="E5360">
            <v>367</v>
          </cell>
          <cell r="F5360" t="str">
            <v>A</v>
          </cell>
          <cell r="G5360" t="str">
            <v>E</v>
          </cell>
          <cell r="H5360" t="str">
            <v>N</v>
          </cell>
          <cell r="I5360" t="str">
            <v>NI</v>
          </cell>
          <cell r="J5360">
            <v>0</v>
          </cell>
          <cell r="K5360">
            <v>0</v>
          </cell>
          <cell r="L5360" t="str">
            <v xml:space="preserve"> </v>
          </cell>
          <cell r="M5360" t="str">
            <v xml:space="preserve"> </v>
          </cell>
          <cell r="N5360">
            <v>0</v>
          </cell>
          <cell r="O5360" t="str">
            <v xml:space="preserve"> </v>
          </cell>
          <cell r="P5360">
            <v>0</v>
          </cell>
          <cell r="Q5360">
            <v>0</v>
          </cell>
          <cell r="R5360" t="str">
            <v xml:space="preserve"> </v>
          </cell>
          <cell r="S5360" t="str">
            <v xml:space="preserve"> </v>
          </cell>
        </row>
        <row r="5361">
          <cell r="B5361">
            <v>766090</v>
          </cell>
          <cell r="C5361" t="str">
            <v>Int Exp 02C Fix Escambia</v>
          </cell>
          <cell r="D5361" t="str">
            <v>Int Exp 02</v>
          </cell>
          <cell r="E5361">
            <v>367</v>
          </cell>
          <cell r="F5361" t="str">
            <v>A</v>
          </cell>
          <cell r="G5361" t="str">
            <v>E</v>
          </cell>
          <cell r="H5361" t="str">
            <v>N</v>
          </cell>
          <cell r="I5361" t="str">
            <v>NI</v>
          </cell>
          <cell r="J5361">
            <v>0</v>
          </cell>
          <cell r="K5361">
            <v>0</v>
          </cell>
          <cell r="L5361" t="str">
            <v xml:space="preserve"> </v>
          </cell>
          <cell r="M5361" t="str">
            <v xml:space="preserve"> </v>
          </cell>
          <cell r="N5361">
            <v>0</v>
          </cell>
          <cell r="O5361" t="str">
            <v xml:space="preserve"> </v>
          </cell>
          <cell r="P5361">
            <v>0</v>
          </cell>
          <cell r="Q5361">
            <v>0</v>
          </cell>
          <cell r="R5361" t="str">
            <v xml:space="preserve"> </v>
          </cell>
          <cell r="S5361" t="str">
            <v xml:space="preserve"> </v>
          </cell>
        </row>
        <row r="5362">
          <cell r="B5362">
            <v>766095</v>
          </cell>
          <cell r="C5362" t="str">
            <v>Int Exp 02F Fix Indiana</v>
          </cell>
          <cell r="D5362" t="str">
            <v>Int Exp 02</v>
          </cell>
          <cell r="E5362">
            <v>367</v>
          </cell>
          <cell r="F5362" t="str">
            <v>A</v>
          </cell>
          <cell r="G5362" t="str">
            <v>E</v>
          </cell>
          <cell r="H5362" t="str">
            <v>N</v>
          </cell>
          <cell r="I5362" t="str">
            <v>NI</v>
          </cell>
          <cell r="J5362">
            <v>0</v>
          </cell>
          <cell r="K5362">
            <v>0</v>
          </cell>
          <cell r="L5362" t="str">
            <v xml:space="preserve"> </v>
          </cell>
          <cell r="M5362" t="str">
            <v xml:space="preserve"> </v>
          </cell>
          <cell r="N5362">
            <v>0</v>
          </cell>
          <cell r="O5362" t="str">
            <v xml:space="preserve"> </v>
          </cell>
          <cell r="P5362">
            <v>0</v>
          </cell>
          <cell r="Q5362">
            <v>0</v>
          </cell>
          <cell r="R5362" t="str">
            <v xml:space="preserve"> </v>
          </cell>
          <cell r="S5362" t="str">
            <v xml:space="preserve"> </v>
          </cell>
        </row>
        <row r="5363">
          <cell r="B5363">
            <v>766100</v>
          </cell>
          <cell r="C5363" t="str">
            <v>Int Exp 03A Fix Florida</v>
          </cell>
          <cell r="D5363" t="str">
            <v>Int Exp 03</v>
          </cell>
          <cell r="E5363">
            <v>367</v>
          </cell>
          <cell r="F5363" t="str">
            <v>A</v>
          </cell>
          <cell r="G5363" t="str">
            <v>E</v>
          </cell>
          <cell r="H5363" t="str">
            <v>N</v>
          </cell>
          <cell r="I5363" t="str">
            <v>NI</v>
          </cell>
          <cell r="J5363">
            <v>0</v>
          </cell>
          <cell r="K5363">
            <v>0</v>
          </cell>
          <cell r="L5363" t="str">
            <v xml:space="preserve"> </v>
          </cell>
          <cell r="M5363" t="str">
            <v xml:space="preserve"> </v>
          </cell>
          <cell r="N5363">
            <v>0</v>
          </cell>
          <cell r="O5363" t="str">
            <v xml:space="preserve"> </v>
          </cell>
          <cell r="P5363">
            <v>0</v>
          </cell>
          <cell r="Q5363">
            <v>0</v>
          </cell>
          <cell r="R5363" t="str">
            <v xml:space="preserve"> </v>
          </cell>
          <cell r="S5363" t="str">
            <v xml:space="preserve"> </v>
          </cell>
        </row>
        <row r="5364">
          <cell r="B5364">
            <v>766105</v>
          </cell>
          <cell r="C5364" t="str">
            <v>Int Exp 0308B Auction Mich</v>
          </cell>
          <cell r="D5364" t="str">
            <v>Int Exp 03</v>
          </cell>
          <cell r="E5364">
            <v>367</v>
          </cell>
          <cell r="F5364" t="str">
            <v>A</v>
          </cell>
          <cell r="G5364" t="str">
            <v>E</v>
          </cell>
          <cell r="H5364" t="str">
            <v>N</v>
          </cell>
          <cell r="I5364" t="str">
            <v>NI</v>
          </cell>
          <cell r="J5364">
            <v>0</v>
          </cell>
          <cell r="K5364">
            <v>0</v>
          </cell>
          <cell r="L5364" t="str">
            <v xml:space="preserve"> </v>
          </cell>
          <cell r="M5364" t="str">
            <v xml:space="preserve"> </v>
          </cell>
          <cell r="N5364">
            <v>0</v>
          </cell>
          <cell r="O5364" t="str">
            <v xml:space="preserve"> </v>
          </cell>
          <cell r="P5364">
            <v>0</v>
          </cell>
          <cell r="Q5364">
            <v>0</v>
          </cell>
          <cell r="R5364" t="str">
            <v xml:space="preserve"> </v>
          </cell>
          <cell r="S5364" t="str">
            <v xml:space="preserve"> </v>
          </cell>
        </row>
        <row r="5365">
          <cell r="B5365">
            <v>766110</v>
          </cell>
          <cell r="C5365" t="str">
            <v>Int Exp 0308B Auction Mo</v>
          </cell>
          <cell r="D5365" t="str">
            <v>Int Exp 03</v>
          </cell>
          <cell r="E5365">
            <v>367</v>
          </cell>
          <cell r="F5365" t="str">
            <v>A</v>
          </cell>
          <cell r="G5365" t="str">
            <v>E</v>
          </cell>
          <cell r="H5365" t="str">
            <v>N</v>
          </cell>
          <cell r="I5365" t="str">
            <v>NI</v>
          </cell>
          <cell r="J5365">
            <v>0</v>
          </cell>
          <cell r="K5365">
            <v>0</v>
          </cell>
          <cell r="L5365" t="str">
            <v xml:space="preserve"> </v>
          </cell>
          <cell r="M5365" t="str">
            <v xml:space="preserve"> </v>
          </cell>
          <cell r="N5365">
            <v>0</v>
          </cell>
          <cell r="O5365" t="str">
            <v xml:space="preserve"> </v>
          </cell>
          <cell r="P5365">
            <v>0</v>
          </cell>
          <cell r="Q5365">
            <v>0</v>
          </cell>
          <cell r="R5365" t="str">
            <v xml:space="preserve"> </v>
          </cell>
          <cell r="S5365" t="str">
            <v xml:space="preserve"> </v>
          </cell>
        </row>
        <row r="5366">
          <cell r="B5366">
            <v>766115</v>
          </cell>
          <cell r="C5366" t="str">
            <v>Int Exp 0308B Auction Idaho</v>
          </cell>
          <cell r="D5366" t="str">
            <v>Int Exp 03</v>
          </cell>
          <cell r="E5366">
            <v>367</v>
          </cell>
          <cell r="F5366" t="str">
            <v>A</v>
          </cell>
          <cell r="G5366" t="str">
            <v>E</v>
          </cell>
          <cell r="H5366" t="str">
            <v>N</v>
          </cell>
          <cell r="I5366" t="str">
            <v>NI</v>
          </cell>
          <cell r="J5366">
            <v>0</v>
          </cell>
          <cell r="K5366">
            <v>0</v>
          </cell>
          <cell r="L5366" t="str">
            <v xml:space="preserve"> </v>
          </cell>
          <cell r="M5366" t="str">
            <v xml:space="preserve"> </v>
          </cell>
          <cell r="N5366">
            <v>0</v>
          </cell>
          <cell r="O5366" t="str">
            <v xml:space="preserve"> </v>
          </cell>
          <cell r="P5366">
            <v>0</v>
          </cell>
          <cell r="Q5366">
            <v>0</v>
          </cell>
          <cell r="R5366" t="str">
            <v xml:space="preserve"> </v>
          </cell>
          <cell r="S5366" t="str">
            <v xml:space="preserve"> </v>
          </cell>
        </row>
        <row r="5367">
          <cell r="B5367">
            <v>766120</v>
          </cell>
          <cell r="C5367" t="str">
            <v>Int Exp 0308B Auction Indy</v>
          </cell>
          <cell r="D5367" t="str">
            <v>Int Exp 03</v>
          </cell>
          <cell r="E5367">
            <v>367</v>
          </cell>
          <cell r="F5367" t="str">
            <v>A</v>
          </cell>
          <cell r="G5367" t="str">
            <v>E</v>
          </cell>
          <cell r="H5367" t="str">
            <v>N</v>
          </cell>
          <cell r="I5367" t="str">
            <v>NI</v>
          </cell>
          <cell r="J5367">
            <v>0</v>
          </cell>
          <cell r="K5367">
            <v>0</v>
          </cell>
          <cell r="L5367" t="str">
            <v xml:space="preserve"> </v>
          </cell>
          <cell r="M5367" t="str">
            <v xml:space="preserve"> </v>
          </cell>
          <cell r="N5367">
            <v>0</v>
          </cell>
          <cell r="O5367" t="str">
            <v xml:space="preserve"> </v>
          </cell>
          <cell r="P5367">
            <v>0</v>
          </cell>
          <cell r="Q5367">
            <v>0</v>
          </cell>
          <cell r="R5367" t="str">
            <v xml:space="preserve"> </v>
          </cell>
          <cell r="S5367" t="str">
            <v xml:space="preserve"> </v>
          </cell>
        </row>
        <row r="5368">
          <cell r="B5368">
            <v>766125</v>
          </cell>
          <cell r="C5368" t="str">
            <v>Int Exp 99B Var Michigan</v>
          </cell>
          <cell r="D5368" t="str">
            <v>Int Exp 99</v>
          </cell>
          <cell r="E5368">
            <v>367</v>
          </cell>
          <cell r="F5368" t="str">
            <v>A</v>
          </cell>
          <cell r="G5368" t="str">
            <v>E</v>
          </cell>
          <cell r="H5368" t="str">
            <v>N</v>
          </cell>
          <cell r="I5368" t="str">
            <v>NI</v>
          </cell>
          <cell r="J5368">
            <v>0</v>
          </cell>
          <cell r="K5368">
            <v>0</v>
          </cell>
          <cell r="L5368" t="str">
            <v xml:space="preserve"> </v>
          </cell>
          <cell r="M5368" t="str">
            <v xml:space="preserve"> </v>
          </cell>
          <cell r="N5368">
            <v>0</v>
          </cell>
          <cell r="O5368" t="str">
            <v xml:space="preserve"> </v>
          </cell>
          <cell r="P5368">
            <v>0</v>
          </cell>
          <cell r="Q5368">
            <v>0</v>
          </cell>
          <cell r="R5368" t="str">
            <v xml:space="preserve"> </v>
          </cell>
          <cell r="S5368" t="str">
            <v xml:space="preserve"> </v>
          </cell>
        </row>
        <row r="5369">
          <cell r="B5369">
            <v>766130</v>
          </cell>
          <cell r="C5369" t="str">
            <v>Int Exp 05A Auction Alabama</v>
          </cell>
          <cell r="D5369" t="str">
            <v>Int Exp 05</v>
          </cell>
          <cell r="E5369">
            <v>367</v>
          </cell>
          <cell r="F5369" t="str">
            <v>A</v>
          </cell>
          <cell r="G5369" t="str">
            <v>E</v>
          </cell>
          <cell r="H5369" t="str">
            <v>N</v>
          </cell>
          <cell r="I5369" t="str">
            <v>NI</v>
          </cell>
          <cell r="J5369">
            <v>0</v>
          </cell>
          <cell r="K5369">
            <v>0</v>
          </cell>
          <cell r="L5369" t="str">
            <v xml:space="preserve"> </v>
          </cell>
          <cell r="M5369" t="str">
            <v xml:space="preserve"> </v>
          </cell>
          <cell r="N5369">
            <v>0</v>
          </cell>
          <cell r="O5369" t="str">
            <v xml:space="preserve"> </v>
          </cell>
          <cell r="P5369">
            <v>0</v>
          </cell>
          <cell r="Q5369">
            <v>0</v>
          </cell>
          <cell r="R5369" t="str">
            <v xml:space="preserve"> </v>
          </cell>
          <cell r="S5369" t="str">
            <v xml:space="preserve"> </v>
          </cell>
        </row>
        <row r="5370">
          <cell r="B5370">
            <v>766135</v>
          </cell>
          <cell r="C5370" t="str">
            <v>Int Exp 05A Auction Indiana</v>
          </cell>
          <cell r="D5370" t="str">
            <v>Int Exp 05</v>
          </cell>
          <cell r="E5370">
            <v>367</v>
          </cell>
          <cell r="F5370" t="str">
            <v>A</v>
          </cell>
          <cell r="G5370" t="str">
            <v>E</v>
          </cell>
          <cell r="H5370" t="str">
            <v>N</v>
          </cell>
          <cell r="I5370" t="str">
            <v>NI</v>
          </cell>
          <cell r="J5370">
            <v>0</v>
          </cell>
          <cell r="K5370">
            <v>0</v>
          </cell>
          <cell r="L5370" t="str">
            <v xml:space="preserve"> </v>
          </cell>
          <cell r="M5370" t="str">
            <v xml:space="preserve"> </v>
          </cell>
          <cell r="N5370">
            <v>0</v>
          </cell>
          <cell r="O5370" t="str">
            <v xml:space="preserve"> </v>
          </cell>
          <cell r="P5370">
            <v>0</v>
          </cell>
          <cell r="Q5370">
            <v>0</v>
          </cell>
          <cell r="R5370" t="str">
            <v xml:space="preserve"> </v>
          </cell>
          <cell r="S5370" t="str">
            <v xml:space="preserve"> </v>
          </cell>
        </row>
        <row r="5371">
          <cell r="B5371">
            <v>766140</v>
          </cell>
          <cell r="C5371" t="str">
            <v>Int Exp 05A Auction Michigan</v>
          </cell>
          <cell r="D5371" t="str">
            <v>Int Exp 05</v>
          </cell>
          <cell r="E5371">
            <v>367</v>
          </cell>
          <cell r="F5371" t="str">
            <v>A</v>
          </cell>
          <cell r="G5371" t="str">
            <v>E</v>
          </cell>
          <cell r="H5371" t="str">
            <v>N</v>
          </cell>
          <cell r="I5371" t="str">
            <v>NI</v>
          </cell>
          <cell r="J5371">
            <v>0</v>
          </cell>
          <cell r="K5371">
            <v>0</v>
          </cell>
          <cell r="L5371" t="str">
            <v xml:space="preserve"> </v>
          </cell>
          <cell r="M5371" t="str">
            <v xml:space="preserve"> </v>
          </cell>
          <cell r="N5371">
            <v>0</v>
          </cell>
          <cell r="O5371" t="str">
            <v xml:space="preserve"> </v>
          </cell>
          <cell r="P5371">
            <v>0</v>
          </cell>
          <cell r="Q5371">
            <v>0</v>
          </cell>
          <cell r="R5371" t="str">
            <v xml:space="preserve"> </v>
          </cell>
          <cell r="S5371" t="str">
            <v xml:space="preserve"> </v>
          </cell>
        </row>
        <row r="5372">
          <cell r="B5372">
            <v>766145</v>
          </cell>
          <cell r="C5372" t="str">
            <v>Int Exp HSD Loans</v>
          </cell>
          <cell r="D5372" t="str">
            <v>Int Exp HS</v>
          </cell>
          <cell r="E5372">
            <v>367</v>
          </cell>
          <cell r="F5372" t="str">
            <v>A</v>
          </cell>
          <cell r="G5372" t="str">
            <v>E</v>
          </cell>
          <cell r="H5372" t="str">
            <v>N</v>
          </cell>
          <cell r="I5372" t="str">
            <v>NI</v>
          </cell>
          <cell r="J5372">
            <v>0</v>
          </cell>
          <cell r="K5372">
            <v>0</v>
          </cell>
          <cell r="L5372" t="str">
            <v xml:space="preserve"> </v>
          </cell>
          <cell r="M5372" t="str">
            <v xml:space="preserve"> </v>
          </cell>
          <cell r="N5372">
            <v>0</v>
          </cell>
          <cell r="O5372" t="str">
            <v xml:space="preserve"> </v>
          </cell>
          <cell r="P5372">
            <v>0</v>
          </cell>
          <cell r="Q5372">
            <v>0</v>
          </cell>
          <cell r="R5372" t="str">
            <v xml:space="preserve"> </v>
          </cell>
          <cell r="S5372" t="str">
            <v xml:space="preserve"> </v>
          </cell>
        </row>
        <row r="5373">
          <cell r="B5373">
            <v>766150</v>
          </cell>
          <cell r="C5373" t="str">
            <v>Int Exp Commercial Paper</v>
          </cell>
          <cell r="D5373" t="str">
            <v>Int Exp Co</v>
          </cell>
          <cell r="E5373">
            <v>367</v>
          </cell>
          <cell r="F5373" t="str">
            <v>A</v>
          </cell>
          <cell r="G5373" t="str">
            <v>E</v>
          </cell>
          <cell r="H5373" t="str">
            <v>N</v>
          </cell>
          <cell r="I5373" t="str">
            <v>NI</v>
          </cell>
          <cell r="J5373">
            <v>0</v>
          </cell>
          <cell r="K5373">
            <v>0</v>
          </cell>
          <cell r="L5373" t="str">
            <v xml:space="preserve"> </v>
          </cell>
          <cell r="M5373" t="str">
            <v xml:space="preserve"> </v>
          </cell>
          <cell r="N5373">
            <v>0</v>
          </cell>
          <cell r="O5373" t="str">
            <v xml:space="preserve"> </v>
          </cell>
          <cell r="P5373">
            <v>0</v>
          </cell>
          <cell r="Q5373">
            <v>0</v>
          </cell>
          <cell r="R5373" t="str">
            <v xml:space="preserve"> </v>
          </cell>
          <cell r="S5373" t="str">
            <v xml:space="preserve"> </v>
          </cell>
        </row>
        <row r="5374">
          <cell r="B5374">
            <v>766155</v>
          </cell>
          <cell r="C5374" t="str">
            <v>Int Exp Basis Swap</v>
          </cell>
          <cell r="D5374" t="str">
            <v>Int Exp Ba</v>
          </cell>
          <cell r="E5374">
            <v>367</v>
          </cell>
          <cell r="F5374" t="str">
            <v>A</v>
          </cell>
          <cell r="G5374" t="str">
            <v>E</v>
          </cell>
          <cell r="H5374" t="str">
            <v>N</v>
          </cell>
          <cell r="I5374" t="str">
            <v>NI</v>
          </cell>
          <cell r="J5374">
            <v>0</v>
          </cell>
          <cell r="K5374">
            <v>0</v>
          </cell>
          <cell r="L5374" t="str">
            <v xml:space="preserve"> </v>
          </cell>
          <cell r="M5374" t="str">
            <v xml:space="preserve"> </v>
          </cell>
          <cell r="N5374">
            <v>0</v>
          </cell>
          <cell r="O5374" t="str">
            <v xml:space="preserve"> </v>
          </cell>
          <cell r="P5374">
            <v>0</v>
          </cell>
          <cell r="Q5374">
            <v>0</v>
          </cell>
          <cell r="R5374" t="str">
            <v xml:space="preserve"> </v>
          </cell>
          <cell r="S5374" t="str">
            <v xml:space="preserve"> </v>
          </cell>
        </row>
        <row r="5375">
          <cell r="B5375">
            <v>766160</v>
          </cell>
          <cell r="C5375" t="str">
            <v>Int Exp Rochester Defeasance</v>
          </cell>
          <cell r="D5375" t="str">
            <v>Int Exp Ro</v>
          </cell>
          <cell r="E5375">
            <v>367</v>
          </cell>
          <cell r="F5375" t="str">
            <v>A</v>
          </cell>
          <cell r="G5375" t="str">
            <v>E</v>
          </cell>
          <cell r="H5375" t="str">
            <v>N</v>
          </cell>
          <cell r="I5375" t="str">
            <v>NI</v>
          </cell>
          <cell r="J5375">
            <v>0</v>
          </cell>
          <cell r="K5375">
            <v>0</v>
          </cell>
          <cell r="L5375" t="str">
            <v xml:space="preserve"> </v>
          </cell>
          <cell r="M5375" t="str">
            <v xml:space="preserve"> </v>
          </cell>
          <cell r="N5375">
            <v>0</v>
          </cell>
          <cell r="O5375" t="str">
            <v xml:space="preserve"> </v>
          </cell>
          <cell r="P5375">
            <v>0</v>
          </cell>
          <cell r="Q5375">
            <v>0</v>
          </cell>
          <cell r="R5375" t="str">
            <v xml:space="preserve"> </v>
          </cell>
          <cell r="S5375" t="str">
            <v xml:space="preserve"> </v>
          </cell>
        </row>
        <row r="5376">
          <cell r="B5376">
            <v>766165</v>
          </cell>
          <cell r="C5376" t="str">
            <v>Int Exp HSD</v>
          </cell>
          <cell r="D5376" t="str">
            <v>Int Exp HS</v>
          </cell>
          <cell r="E5376">
            <v>367</v>
          </cell>
          <cell r="F5376" t="str">
            <v>A</v>
          </cell>
          <cell r="G5376" t="str">
            <v>E</v>
          </cell>
          <cell r="H5376" t="str">
            <v>N</v>
          </cell>
          <cell r="I5376" t="str">
            <v>NI</v>
          </cell>
          <cell r="J5376">
            <v>0</v>
          </cell>
          <cell r="K5376">
            <v>0</v>
          </cell>
          <cell r="L5376" t="str">
            <v xml:space="preserve"> </v>
          </cell>
          <cell r="M5376" t="str">
            <v xml:space="preserve"> </v>
          </cell>
          <cell r="N5376">
            <v>0</v>
          </cell>
          <cell r="O5376" t="str">
            <v xml:space="preserve"> </v>
          </cell>
          <cell r="P5376">
            <v>0</v>
          </cell>
          <cell r="Q5376">
            <v>0</v>
          </cell>
          <cell r="R5376" t="str">
            <v xml:space="preserve"> </v>
          </cell>
          <cell r="S5376" t="str">
            <v xml:space="preserve"> </v>
          </cell>
        </row>
        <row r="5377">
          <cell r="B5377">
            <v>766170</v>
          </cell>
          <cell r="C5377" t="str">
            <v>Int Exp Local Bonds</v>
          </cell>
          <cell r="D5377" t="str">
            <v>Int Exp Lo</v>
          </cell>
          <cell r="E5377">
            <v>367</v>
          </cell>
          <cell r="F5377" t="str">
            <v>A</v>
          </cell>
          <cell r="G5377" t="str">
            <v>E</v>
          </cell>
          <cell r="H5377" t="str">
            <v>N</v>
          </cell>
          <cell r="I5377" t="str">
            <v>NI</v>
          </cell>
          <cell r="J5377">
            <v>0</v>
          </cell>
          <cell r="K5377">
            <v>0</v>
          </cell>
          <cell r="L5377" t="str">
            <v xml:space="preserve"> </v>
          </cell>
          <cell r="M5377" t="str">
            <v xml:space="preserve"> </v>
          </cell>
          <cell r="N5377">
            <v>0</v>
          </cell>
          <cell r="O5377" t="str">
            <v xml:space="preserve"> </v>
          </cell>
          <cell r="P5377">
            <v>0</v>
          </cell>
          <cell r="Q5377">
            <v>0</v>
          </cell>
          <cell r="R5377" t="str">
            <v xml:space="preserve"> </v>
          </cell>
          <cell r="S5377" t="str">
            <v xml:space="preserve"> </v>
          </cell>
        </row>
        <row r="5378">
          <cell r="B5378">
            <v>766175</v>
          </cell>
          <cell r="C5378" t="str">
            <v>Int Exp CDMS 05 Bonds</v>
          </cell>
          <cell r="D5378" t="str">
            <v>Int Exp CD</v>
          </cell>
          <cell r="E5378">
            <v>367</v>
          </cell>
          <cell r="F5378" t="str">
            <v>A</v>
          </cell>
          <cell r="G5378" t="str">
            <v>E</v>
          </cell>
          <cell r="H5378" t="str">
            <v>N</v>
          </cell>
          <cell r="I5378" t="str">
            <v>NI</v>
          </cell>
          <cell r="J5378">
            <v>0</v>
          </cell>
          <cell r="K5378">
            <v>0</v>
          </cell>
          <cell r="L5378" t="str">
            <v xml:space="preserve"> </v>
          </cell>
          <cell r="M5378" t="str">
            <v xml:space="preserve"> </v>
          </cell>
          <cell r="N5378">
            <v>0</v>
          </cell>
          <cell r="O5378" t="str">
            <v xml:space="preserve"> </v>
          </cell>
          <cell r="P5378">
            <v>0</v>
          </cell>
          <cell r="Q5378">
            <v>0</v>
          </cell>
          <cell r="R5378" t="str">
            <v xml:space="preserve"> </v>
          </cell>
          <cell r="S5378" t="str">
            <v xml:space="preserve"> </v>
          </cell>
        </row>
        <row r="5379">
          <cell r="B5379">
            <v>766176</v>
          </cell>
          <cell r="C5379" t="str">
            <v>CDMStExp10AFixedConnecticut</v>
          </cell>
          <cell r="D5379" t="str">
            <v>CDMStExp10</v>
          </cell>
          <cell r="E5379">
            <v>367</v>
          </cell>
          <cell r="F5379" t="str">
            <v>A</v>
          </cell>
          <cell r="G5379" t="str">
            <v>E</v>
          </cell>
          <cell r="H5379" t="str">
            <v>N</v>
          </cell>
          <cell r="I5379" t="str">
            <v>NI</v>
          </cell>
          <cell r="J5379">
            <v>0</v>
          </cell>
          <cell r="K5379">
            <v>0</v>
          </cell>
          <cell r="L5379" t="str">
            <v xml:space="preserve"> </v>
          </cell>
          <cell r="M5379" t="str">
            <v xml:space="preserve"> </v>
          </cell>
          <cell r="N5379">
            <v>0</v>
          </cell>
          <cell r="O5379" t="str">
            <v xml:space="preserve"> </v>
          </cell>
          <cell r="P5379">
            <v>0</v>
          </cell>
          <cell r="Q5379">
            <v>0</v>
          </cell>
          <cell r="R5379" t="str">
            <v xml:space="preserve"> </v>
          </cell>
          <cell r="S5379" t="str">
            <v xml:space="preserve"> </v>
          </cell>
        </row>
        <row r="5380">
          <cell r="B5380">
            <v>766177</v>
          </cell>
          <cell r="C5380" t="str">
            <v>CDMS Int Exp 10B Fixed MI</v>
          </cell>
          <cell r="D5380" t="str">
            <v>CDMS Int E</v>
          </cell>
          <cell r="E5380">
            <v>367</v>
          </cell>
          <cell r="F5380" t="str">
            <v>A</v>
          </cell>
          <cell r="G5380" t="str">
            <v>E</v>
          </cell>
          <cell r="H5380" t="str">
            <v>N</v>
          </cell>
          <cell r="I5380" t="str">
            <v>NI</v>
          </cell>
          <cell r="J5380">
            <v>0</v>
          </cell>
          <cell r="K5380">
            <v>0</v>
          </cell>
          <cell r="L5380" t="str">
            <v xml:space="preserve"> </v>
          </cell>
          <cell r="M5380" t="str">
            <v xml:space="preserve"> </v>
          </cell>
          <cell r="N5380">
            <v>0</v>
          </cell>
          <cell r="O5380" t="str">
            <v xml:space="preserve"> </v>
          </cell>
          <cell r="P5380">
            <v>0</v>
          </cell>
          <cell r="Q5380">
            <v>0</v>
          </cell>
          <cell r="R5380" t="str">
            <v xml:space="preserve"> </v>
          </cell>
          <cell r="S5380" t="str">
            <v xml:space="preserve"> </v>
          </cell>
        </row>
        <row r="5381">
          <cell r="B5381">
            <v>766178</v>
          </cell>
          <cell r="C5381" t="str">
            <v>CDMS Int Exp 10C Fixed TN</v>
          </cell>
          <cell r="D5381" t="str">
            <v>CDMS Int E</v>
          </cell>
          <cell r="E5381">
            <v>367</v>
          </cell>
          <cell r="F5381" t="str">
            <v>A</v>
          </cell>
          <cell r="G5381" t="str">
            <v>E</v>
          </cell>
          <cell r="H5381" t="str">
            <v>N</v>
          </cell>
          <cell r="I5381" t="str">
            <v>NI</v>
          </cell>
          <cell r="J5381">
            <v>0</v>
          </cell>
          <cell r="K5381">
            <v>0</v>
          </cell>
          <cell r="L5381" t="str">
            <v xml:space="preserve"> </v>
          </cell>
          <cell r="M5381" t="str">
            <v xml:space="preserve"> </v>
          </cell>
          <cell r="N5381">
            <v>0</v>
          </cell>
          <cell r="O5381" t="str">
            <v xml:space="preserve"> </v>
          </cell>
          <cell r="P5381">
            <v>0</v>
          </cell>
          <cell r="Q5381">
            <v>0</v>
          </cell>
          <cell r="R5381" t="str">
            <v xml:space="preserve"> </v>
          </cell>
          <cell r="S5381" t="str">
            <v xml:space="preserve"> </v>
          </cell>
        </row>
        <row r="5382">
          <cell r="B5382">
            <v>766179</v>
          </cell>
          <cell r="C5382" t="str">
            <v>CDMS Int Exp 10D Fixed Texas</v>
          </cell>
          <cell r="D5382" t="str">
            <v>CDMS Int E</v>
          </cell>
          <cell r="E5382">
            <v>367</v>
          </cell>
          <cell r="F5382" t="str">
            <v>A</v>
          </cell>
          <cell r="G5382" t="str">
            <v>E</v>
          </cell>
          <cell r="H5382" t="str">
            <v>N</v>
          </cell>
          <cell r="I5382" t="str">
            <v>NI</v>
          </cell>
          <cell r="J5382">
            <v>0</v>
          </cell>
          <cell r="K5382">
            <v>0</v>
          </cell>
          <cell r="L5382" t="str">
            <v xml:space="preserve"> </v>
          </cell>
          <cell r="M5382" t="str">
            <v xml:space="preserve"> </v>
          </cell>
          <cell r="N5382">
            <v>0</v>
          </cell>
          <cell r="O5382" t="str">
            <v xml:space="preserve"> </v>
          </cell>
          <cell r="P5382">
            <v>0</v>
          </cell>
          <cell r="Q5382">
            <v>0</v>
          </cell>
          <cell r="R5382" t="str">
            <v xml:space="preserve"> </v>
          </cell>
          <cell r="S5382" t="str">
            <v xml:space="preserve"> </v>
          </cell>
        </row>
        <row r="5383">
          <cell r="B5383">
            <v>766180</v>
          </cell>
          <cell r="C5383" t="str">
            <v>CDMS Int Exp 10E Fixed WI</v>
          </cell>
          <cell r="D5383" t="str">
            <v>CDMS Int E</v>
          </cell>
          <cell r="E5383">
            <v>367</v>
          </cell>
          <cell r="F5383" t="str">
            <v>A</v>
          </cell>
          <cell r="G5383" t="str">
            <v>E</v>
          </cell>
          <cell r="H5383" t="str">
            <v>N</v>
          </cell>
          <cell r="I5383" t="str">
            <v>NI</v>
          </cell>
          <cell r="J5383">
            <v>0</v>
          </cell>
          <cell r="K5383">
            <v>0</v>
          </cell>
          <cell r="L5383" t="str">
            <v xml:space="preserve"> </v>
          </cell>
          <cell r="M5383" t="str">
            <v xml:space="preserve"> </v>
          </cell>
          <cell r="N5383">
            <v>0</v>
          </cell>
          <cell r="O5383" t="str">
            <v xml:space="preserve"> </v>
          </cell>
          <cell r="P5383">
            <v>0</v>
          </cell>
          <cell r="Q5383">
            <v>0</v>
          </cell>
          <cell r="R5383" t="str">
            <v xml:space="preserve"> </v>
          </cell>
          <cell r="S5383" t="str">
            <v xml:space="preserve"> </v>
          </cell>
        </row>
        <row r="5384">
          <cell r="B5384">
            <v>766181</v>
          </cell>
          <cell r="C5384" t="str">
            <v>CDMS Int Exp 10F1 Var MI</v>
          </cell>
          <cell r="D5384" t="str">
            <v>CDMS Int E</v>
          </cell>
          <cell r="E5384">
            <v>367</v>
          </cell>
          <cell r="F5384" t="str">
            <v>A</v>
          </cell>
          <cell r="G5384" t="str">
            <v>E</v>
          </cell>
          <cell r="H5384" t="str">
            <v>N</v>
          </cell>
          <cell r="I5384" t="str">
            <v>NI</v>
          </cell>
          <cell r="J5384">
            <v>0</v>
          </cell>
          <cell r="K5384">
            <v>0</v>
          </cell>
          <cell r="L5384" t="str">
            <v xml:space="preserve"> </v>
          </cell>
          <cell r="M5384" t="str">
            <v xml:space="preserve"> </v>
          </cell>
          <cell r="N5384">
            <v>0</v>
          </cell>
          <cell r="O5384" t="str">
            <v xml:space="preserve"> </v>
          </cell>
          <cell r="P5384">
            <v>0</v>
          </cell>
          <cell r="Q5384">
            <v>0</v>
          </cell>
          <cell r="R5384" t="str">
            <v xml:space="preserve"> </v>
          </cell>
          <cell r="S5384" t="str">
            <v xml:space="preserve"> </v>
          </cell>
        </row>
        <row r="5385">
          <cell r="B5385">
            <v>766182</v>
          </cell>
          <cell r="C5385" t="str">
            <v>CDMS Int Exp 10F2 Var MI</v>
          </cell>
          <cell r="D5385" t="str">
            <v>CDMS Int E</v>
          </cell>
          <cell r="E5385">
            <v>367</v>
          </cell>
          <cell r="F5385" t="str">
            <v>A</v>
          </cell>
          <cell r="G5385" t="str">
            <v>E</v>
          </cell>
          <cell r="H5385" t="str">
            <v>N</v>
          </cell>
          <cell r="I5385" t="str">
            <v>NI</v>
          </cell>
          <cell r="J5385">
            <v>0</v>
          </cell>
          <cell r="K5385">
            <v>0</v>
          </cell>
          <cell r="L5385" t="str">
            <v xml:space="preserve"> </v>
          </cell>
          <cell r="M5385" t="str">
            <v xml:space="preserve"> </v>
          </cell>
          <cell r="N5385">
            <v>0</v>
          </cell>
          <cell r="O5385" t="str">
            <v xml:space="preserve"> </v>
          </cell>
          <cell r="P5385">
            <v>0</v>
          </cell>
          <cell r="Q5385">
            <v>0</v>
          </cell>
          <cell r="R5385" t="str">
            <v xml:space="preserve"> </v>
          </cell>
          <cell r="S5385" t="str">
            <v xml:space="preserve"> </v>
          </cell>
        </row>
        <row r="5386">
          <cell r="B5386">
            <v>766183</v>
          </cell>
          <cell r="C5386" t="str">
            <v>CDMS Int Exp 10F3 Var MI</v>
          </cell>
          <cell r="D5386" t="str">
            <v>CDMS Int E</v>
          </cell>
          <cell r="E5386">
            <v>367</v>
          </cell>
          <cell r="F5386" t="str">
            <v>A</v>
          </cell>
          <cell r="G5386" t="str">
            <v>E</v>
          </cell>
          <cell r="H5386" t="str">
            <v>N</v>
          </cell>
          <cell r="I5386" t="str">
            <v>NI</v>
          </cell>
          <cell r="J5386">
            <v>0</v>
          </cell>
          <cell r="K5386">
            <v>0</v>
          </cell>
          <cell r="L5386" t="str">
            <v xml:space="preserve"> </v>
          </cell>
          <cell r="M5386" t="str">
            <v xml:space="preserve"> </v>
          </cell>
          <cell r="N5386">
            <v>0</v>
          </cell>
          <cell r="O5386" t="str">
            <v xml:space="preserve"> </v>
          </cell>
          <cell r="P5386">
            <v>0</v>
          </cell>
          <cell r="Q5386">
            <v>0</v>
          </cell>
          <cell r="R5386" t="str">
            <v xml:space="preserve"> </v>
          </cell>
          <cell r="S5386" t="str">
            <v xml:space="preserve"> </v>
          </cell>
        </row>
        <row r="5387">
          <cell r="B5387">
            <v>766184</v>
          </cell>
          <cell r="C5387" t="str">
            <v>CDMS Int Exp 10F4 Var MI</v>
          </cell>
          <cell r="D5387" t="str">
            <v>CDMS Int E</v>
          </cell>
          <cell r="E5387">
            <v>367</v>
          </cell>
          <cell r="F5387" t="str">
            <v>A</v>
          </cell>
          <cell r="G5387" t="str">
            <v>E</v>
          </cell>
          <cell r="H5387" t="str">
            <v>N</v>
          </cell>
          <cell r="I5387" t="str">
            <v>NI</v>
          </cell>
          <cell r="J5387">
            <v>0</v>
          </cell>
          <cell r="K5387">
            <v>0</v>
          </cell>
          <cell r="L5387" t="str">
            <v xml:space="preserve"> </v>
          </cell>
          <cell r="M5387" t="str">
            <v xml:space="preserve"> </v>
          </cell>
          <cell r="N5387">
            <v>0</v>
          </cell>
          <cell r="O5387" t="str">
            <v xml:space="preserve"> </v>
          </cell>
          <cell r="P5387">
            <v>0</v>
          </cell>
          <cell r="Q5387">
            <v>0</v>
          </cell>
          <cell r="R5387" t="str">
            <v xml:space="preserve"> </v>
          </cell>
          <cell r="S5387" t="str">
            <v xml:space="preserve"> </v>
          </cell>
        </row>
        <row r="5388">
          <cell r="B5388">
            <v>766185</v>
          </cell>
          <cell r="C5388" t="str">
            <v>CDMS Int Exp 10F5 Var MI</v>
          </cell>
          <cell r="D5388" t="str">
            <v>CDMS Int E</v>
          </cell>
          <cell r="E5388">
            <v>367</v>
          </cell>
          <cell r="F5388" t="str">
            <v>A</v>
          </cell>
          <cell r="G5388" t="str">
            <v>E</v>
          </cell>
          <cell r="H5388" t="str">
            <v>N</v>
          </cell>
          <cell r="I5388" t="str">
            <v>NI</v>
          </cell>
          <cell r="J5388">
            <v>0</v>
          </cell>
          <cell r="K5388">
            <v>0</v>
          </cell>
          <cell r="L5388" t="str">
            <v xml:space="preserve"> </v>
          </cell>
          <cell r="M5388" t="str">
            <v xml:space="preserve"> </v>
          </cell>
          <cell r="N5388">
            <v>0</v>
          </cell>
          <cell r="O5388" t="str">
            <v xml:space="preserve"> </v>
          </cell>
          <cell r="P5388">
            <v>0</v>
          </cell>
          <cell r="Q5388">
            <v>0</v>
          </cell>
          <cell r="R5388" t="str">
            <v xml:space="preserve"> </v>
          </cell>
          <cell r="S5388" t="str">
            <v xml:space="preserve"> </v>
          </cell>
        </row>
        <row r="5389">
          <cell r="B5389">
            <v>766186</v>
          </cell>
          <cell r="C5389" t="str">
            <v>CDMS Int Exp 10F6 Var MI</v>
          </cell>
          <cell r="D5389" t="str">
            <v>CDMS Int E</v>
          </cell>
          <cell r="E5389">
            <v>367</v>
          </cell>
          <cell r="F5389" t="str">
            <v>A</v>
          </cell>
          <cell r="G5389" t="str">
            <v>E</v>
          </cell>
          <cell r="H5389" t="str">
            <v>N</v>
          </cell>
          <cell r="I5389" t="str">
            <v>NI</v>
          </cell>
          <cell r="J5389">
            <v>0</v>
          </cell>
          <cell r="K5389">
            <v>0</v>
          </cell>
          <cell r="L5389" t="str">
            <v xml:space="preserve"> </v>
          </cell>
          <cell r="M5389" t="str">
            <v xml:space="preserve"> </v>
          </cell>
          <cell r="N5389">
            <v>0</v>
          </cell>
          <cell r="O5389" t="str">
            <v xml:space="preserve"> </v>
          </cell>
          <cell r="P5389">
            <v>0</v>
          </cell>
          <cell r="Q5389">
            <v>0</v>
          </cell>
          <cell r="R5389" t="str">
            <v xml:space="preserve"> </v>
          </cell>
          <cell r="S5389" t="str">
            <v xml:space="preserve"> </v>
          </cell>
        </row>
        <row r="5390">
          <cell r="B5390">
            <v>766187</v>
          </cell>
          <cell r="C5390" t="str">
            <v>CDMS Int Exp 10F7 Var MI</v>
          </cell>
          <cell r="D5390" t="str">
            <v>CDMS Int E</v>
          </cell>
          <cell r="E5390">
            <v>367</v>
          </cell>
          <cell r="F5390" t="str">
            <v>A</v>
          </cell>
          <cell r="G5390" t="str">
            <v>E</v>
          </cell>
          <cell r="H5390" t="str">
            <v>N</v>
          </cell>
          <cell r="I5390" t="str">
            <v>NI</v>
          </cell>
          <cell r="J5390">
            <v>0</v>
          </cell>
          <cell r="K5390">
            <v>0</v>
          </cell>
          <cell r="L5390" t="str">
            <v xml:space="preserve"> </v>
          </cell>
          <cell r="M5390" t="str">
            <v xml:space="preserve"> </v>
          </cell>
          <cell r="N5390">
            <v>0</v>
          </cell>
          <cell r="O5390" t="str">
            <v xml:space="preserve"> </v>
          </cell>
          <cell r="P5390">
            <v>0</v>
          </cell>
          <cell r="Q5390">
            <v>0</v>
          </cell>
          <cell r="R5390" t="str">
            <v xml:space="preserve"> </v>
          </cell>
          <cell r="S5390" t="str">
            <v xml:space="preserve"> </v>
          </cell>
        </row>
        <row r="5391">
          <cell r="B5391">
            <v>766188</v>
          </cell>
          <cell r="C5391" t="str">
            <v>CDMS Int Exp 10F8 Var MI</v>
          </cell>
          <cell r="D5391" t="str">
            <v>CDMS Int E</v>
          </cell>
          <cell r="E5391">
            <v>367</v>
          </cell>
          <cell r="F5391" t="str">
            <v>A</v>
          </cell>
          <cell r="G5391" t="str">
            <v>E</v>
          </cell>
          <cell r="H5391" t="str">
            <v>N</v>
          </cell>
          <cell r="I5391" t="str">
            <v>NI</v>
          </cell>
          <cell r="J5391">
            <v>0</v>
          </cell>
          <cell r="K5391">
            <v>0</v>
          </cell>
          <cell r="L5391" t="str">
            <v xml:space="preserve"> </v>
          </cell>
          <cell r="M5391" t="str">
            <v xml:space="preserve"> </v>
          </cell>
          <cell r="N5391">
            <v>0</v>
          </cell>
          <cell r="O5391" t="str">
            <v xml:space="preserve"> </v>
          </cell>
          <cell r="P5391">
            <v>0</v>
          </cell>
          <cell r="Q5391">
            <v>0</v>
          </cell>
          <cell r="R5391" t="str">
            <v xml:space="preserve"> </v>
          </cell>
          <cell r="S5391" t="str">
            <v xml:space="preserve"> </v>
          </cell>
        </row>
        <row r="5392">
          <cell r="B5392">
            <v>767000</v>
          </cell>
          <cell r="C5392" t="str">
            <v>Hosp Rev Bonds PremDisc Amort</v>
          </cell>
          <cell r="D5392" t="str">
            <v>Hosp Rev B</v>
          </cell>
          <cell r="E5392">
            <v>367</v>
          </cell>
          <cell r="F5392" t="str">
            <v>A</v>
          </cell>
          <cell r="G5392" t="str">
            <v>E</v>
          </cell>
          <cell r="H5392" t="str">
            <v>N</v>
          </cell>
          <cell r="I5392" t="str">
            <v>NI</v>
          </cell>
          <cell r="J5392">
            <v>0</v>
          </cell>
          <cell r="K5392">
            <v>0</v>
          </cell>
          <cell r="L5392" t="str">
            <v xml:space="preserve"> </v>
          </cell>
          <cell r="M5392" t="str">
            <v xml:space="preserve"> </v>
          </cell>
          <cell r="N5392">
            <v>0</v>
          </cell>
          <cell r="O5392" t="str">
            <v xml:space="preserve"> </v>
          </cell>
          <cell r="P5392">
            <v>0</v>
          </cell>
          <cell r="Q5392">
            <v>0</v>
          </cell>
          <cell r="R5392" t="str">
            <v xml:space="preserve"> </v>
          </cell>
          <cell r="S5392" t="str">
            <v xml:space="preserve"> </v>
          </cell>
        </row>
        <row r="5393">
          <cell r="B5393">
            <v>767005</v>
          </cell>
          <cell r="C5393" t="str">
            <v>Amort Exp Issuance Costs</v>
          </cell>
          <cell r="D5393" t="str">
            <v>Amort Exp</v>
          </cell>
          <cell r="E5393">
            <v>367</v>
          </cell>
          <cell r="F5393" t="str">
            <v>A</v>
          </cell>
          <cell r="G5393" t="str">
            <v>E</v>
          </cell>
          <cell r="H5393" t="str">
            <v>N</v>
          </cell>
          <cell r="I5393" t="str">
            <v>NI</v>
          </cell>
          <cell r="J5393">
            <v>0</v>
          </cell>
          <cell r="K5393">
            <v>0</v>
          </cell>
          <cell r="L5393" t="str">
            <v xml:space="preserve"> </v>
          </cell>
          <cell r="M5393" t="str">
            <v xml:space="preserve"> </v>
          </cell>
          <cell r="N5393">
            <v>0</v>
          </cell>
          <cell r="O5393" t="str">
            <v xml:space="preserve"> </v>
          </cell>
          <cell r="P5393">
            <v>0</v>
          </cell>
          <cell r="Q5393">
            <v>0</v>
          </cell>
          <cell r="R5393" t="str">
            <v xml:space="preserve"> </v>
          </cell>
          <cell r="S5393" t="str">
            <v xml:space="preserve"> </v>
          </cell>
        </row>
        <row r="5394">
          <cell r="B5394">
            <v>767010</v>
          </cell>
          <cell r="C5394" t="str">
            <v>Amort Exp PremiumDiscount</v>
          </cell>
          <cell r="D5394" t="str">
            <v>Amort Exp</v>
          </cell>
          <cell r="E5394">
            <v>367</v>
          </cell>
          <cell r="F5394" t="str">
            <v>A</v>
          </cell>
          <cell r="G5394" t="str">
            <v>E</v>
          </cell>
          <cell r="H5394" t="str">
            <v>N</v>
          </cell>
          <cell r="I5394" t="str">
            <v>NI</v>
          </cell>
          <cell r="J5394">
            <v>0</v>
          </cell>
          <cell r="K5394">
            <v>0</v>
          </cell>
          <cell r="L5394" t="str">
            <v xml:space="preserve"> </v>
          </cell>
          <cell r="M5394" t="str">
            <v xml:space="preserve"> </v>
          </cell>
          <cell r="N5394">
            <v>0</v>
          </cell>
          <cell r="O5394" t="str">
            <v xml:space="preserve"> </v>
          </cell>
          <cell r="P5394">
            <v>0</v>
          </cell>
          <cell r="Q5394">
            <v>0</v>
          </cell>
          <cell r="R5394" t="str">
            <v xml:space="preserve"> </v>
          </cell>
          <cell r="S5394" t="str">
            <v xml:space="preserve"> </v>
          </cell>
        </row>
        <row r="5395">
          <cell r="B5395">
            <v>771000</v>
          </cell>
          <cell r="C5395" t="str">
            <v>Income Tax Expense Federal</v>
          </cell>
          <cell r="D5395" t="str">
            <v>Income Tax</v>
          </cell>
          <cell r="E5395">
            <v>367</v>
          </cell>
          <cell r="F5395" t="str">
            <v>A</v>
          </cell>
          <cell r="G5395" t="str">
            <v>E</v>
          </cell>
          <cell r="H5395" t="str">
            <v>N</v>
          </cell>
          <cell r="I5395" t="str">
            <v>NI</v>
          </cell>
          <cell r="J5395">
            <v>0</v>
          </cell>
          <cell r="K5395">
            <v>0</v>
          </cell>
          <cell r="L5395" t="str">
            <v xml:space="preserve"> </v>
          </cell>
          <cell r="M5395" t="str">
            <v xml:space="preserve"> </v>
          </cell>
          <cell r="N5395">
            <v>0</v>
          </cell>
          <cell r="O5395" t="str">
            <v xml:space="preserve"> </v>
          </cell>
          <cell r="P5395">
            <v>0</v>
          </cell>
          <cell r="Q5395">
            <v>0</v>
          </cell>
          <cell r="R5395" t="str">
            <v xml:space="preserve"> </v>
          </cell>
          <cell r="S5395" t="str">
            <v xml:space="preserve"> </v>
          </cell>
        </row>
        <row r="5396">
          <cell r="B5396">
            <v>771005</v>
          </cell>
          <cell r="C5396" t="str">
            <v>Income Tax Expense State</v>
          </cell>
          <cell r="D5396" t="str">
            <v>Income Tax</v>
          </cell>
          <cell r="E5396">
            <v>367</v>
          </cell>
          <cell r="F5396" t="str">
            <v>A</v>
          </cell>
          <cell r="G5396" t="str">
            <v>E</v>
          </cell>
          <cell r="H5396" t="str">
            <v>N</v>
          </cell>
          <cell r="I5396" t="str">
            <v>NI</v>
          </cell>
          <cell r="J5396">
            <v>0</v>
          </cell>
          <cell r="K5396">
            <v>0</v>
          </cell>
          <cell r="L5396" t="str">
            <v xml:space="preserve"> </v>
          </cell>
          <cell r="M5396" t="str">
            <v xml:space="preserve"> </v>
          </cell>
          <cell r="N5396">
            <v>0</v>
          </cell>
          <cell r="O5396" t="str">
            <v xml:space="preserve"> </v>
          </cell>
          <cell r="P5396">
            <v>0</v>
          </cell>
          <cell r="Q5396">
            <v>0</v>
          </cell>
          <cell r="R5396" t="str">
            <v xml:space="preserve"> </v>
          </cell>
          <cell r="S5396" t="str">
            <v xml:space="preserve"> </v>
          </cell>
        </row>
        <row r="5397">
          <cell r="B5397">
            <v>771010</v>
          </cell>
          <cell r="C5397" t="str">
            <v>Income Tax Expense Local</v>
          </cell>
          <cell r="D5397" t="str">
            <v>Income Tax</v>
          </cell>
          <cell r="E5397">
            <v>367</v>
          </cell>
          <cell r="F5397" t="str">
            <v>A</v>
          </cell>
          <cell r="G5397" t="str">
            <v>E</v>
          </cell>
          <cell r="H5397" t="str">
            <v>N</v>
          </cell>
          <cell r="I5397" t="str">
            <v>NI</v>
          </cell>
          <cell r="J5397">
            <v>0</v>
          </cell>
          <cell r="K5397">
            <v>0</v>
          </cell>
          <cell r="L5397" t="str">
            <v xml:space="preserve"> </v>
          </cell>
          <cell r="M5397" t="str">
            <v xml:space="preserve"> </v>
          </cell>
          <cell r="N5397">
            <v>0</v>
          </cell>
          <cell r="O5397" t="str">
            <v xml:space="preserve"> </v>
          </cell>
          <cell r="P5397">
            <v>0</v>
          </cell>
          <cell r="Q5397">
            <v>0</v>
          </cell>
          <cell r="R5397" t="str">
            <v xml:space="preserve"> </v>
          </cell>
          <cell r="S5397" t="str">
            <v xml:space="preserve"> </v>
          </cell>
        </row>
        <row r="5398">
          <cell r="B5398">
            <v>771015</v>
          </cell>
          <cell r="C5398" t="str">
            <v>Income Tax Expense</v>
          </cell>
          <cell r="D5398" t="str">
            <v>Income Tax</v>
          </cell>
          <cell r="E5398">
            <v>367</v>
          </cell>
          <cell r="F5398" t="str">
            <v>A</v>
          </cell>
          <cell r="G5398" t="str">
            <v>E</v>
          </cell>
          <cell r="H5398" t="str">
            <v>N</v>
          </cell>
          <cell r="I5398" t="str">
            <v>NI</v>
          </cell>
          <cell r="J5398">
            <v>0</v>
          </cell>
          <cell r="K5398">
            <v>0</v>
          </cell>
          <cell r="L5398" t="str">
            <v xml:space="preserve"> </v>
          </cell>
          <cell r="M5398" t="str">
            <v xml:space="preserve"> </v>
          </cell>
          <cell r="N5398">
            <v>0</v>
          </cell>
          <cell r="O5398" t="str">
            <v xml:space="preserve"> </v>
          </cell>
          <cell r="P5398">
            <v>0</v>
          </cell>
          <cell r="Q5398">
            <v>0</v>
          </cell>
          <cell r="R5398" t="str">
            <v xml:space="preserve"> </v>
          </cell>
          <cell r="S5398" t="str">
            <v xml:space="preserve"> </v>
          </cell>
        </row>
        <row r="5399">
          <cell r="B5399">
            <v>771250</v>
          </cell>
          <cell r="C5399" t="str">
            <v>Provider Tax Expense</v>
          </cell>
          <cell r="D5399" t="str">
            <v>Provider T</v>
          </cell>
          <cell r="E5399">
            <v>367</v>
          </cell>
          <cell r="F5399" t="str">
            <v>A</v>
          </cell>
          <cell r="G5399" t="str">
            <v>E</v>
          </cell>
          <cell r="H5399" t="str">
            <v>N</v>
          </cell>
          <cell r="I5399" t="str">
            <v>NI</v>
          </cell>
          <cell r="J5399">
            <v>0</v>
          </cell>
          <cell r="K5399">
            <v>0</v>
          </cell>
          <cell r="L5399" t="str">
            <v xml:space="preserve"> </v>
          </cell>
          <cell r="M5399" t="str">
            <v xml:space="preserve"> </v>
          </cell>
          <cell r="N5399">
            <v>0</v>
          </cell>
          <cell r="O5399" t="str">
            <v xml:space="preserve"> </v>
          </cell>
          <cell r="P5399">
            <v>0</v>
          </cell>
          <cell r="Q5399">
            <v>0</v>
          </cell>
          <cell r="R5399" t="str">
            <v xml:space="preserve"> </v>
          </cell>
          <cell r="S5399" t="str">
            <v xml:space="preserve"> </v>
          </cell>
        </row>
        <row r="5400">
          <cell r="B5400">
            <v>771500</v>
          </cell>
          <cell r="C5400" t="str">
            <v>Other Fed State Mun Taxes</v>
          </cell>
          <cell r="D5400" t="str">
            <v>OtFSMTax</v>
          </cell>
          <cell r="E5400">
            <v>367</v>
          </cell>
          <cell r="F5400" t="str">
            <v>A</v>
          </cell>
          <cell r="G5400" t="str">
            <v>E</v>
          </cell>
          <cell r="H5400" t="str">
            <v>N</v>
          </cell>
          <cell r="I5400" t="str">
            <v>NI</v>
          </cell>
          <cell r="J5400">
            <v>0</v>
          </cell>
          <cell r="K5400">
            <v>0</v>
          </cell>
          <cell r="L5400" t="str">
            <v xml:space="preserve"> </v>
          </cell>
          <cell r="M5400" t="str">
            <v xml:space="preserve"> </v>
          </cell>
          <cell r="N5400">
            <v>0</v>
          </cell>
          <cell r="O5400" t="str">
            <v xml:space="preserve"> </v>
          </cell>
          <cell r="P5400">
            <v>0</v>
          </cell>
          <cell r="Q5400">
            <v>0</v>
          </cell>
          <cell r="R5400" t="str">
            <v xml:space="preserve"> </v>
          </cell>
          <cell r="S5400" t="str">
            <v xml:space="preserve"> </v>
          </cell>
        </row>
        <row r="5401">
          <cell r="B5401">
            <v>771505</v>
          </cell>
          <cell r="C5401" t="str">
            <v>Personal Property Tax</v>
          </cell>
          <cell r="D5401" t="str">
            <v>Personal P</v>
          </cell>
          <cell r="E5401">
            <v>367</v>
          </cell>
          <cell r="F5401" t="str">
            <v>A</v>
          </cell>
          <cell r="G5401" t="str">
            <v>E</v>
          </cell>
          <cell r="H5401" t="str">
            <v>N</v>
          </cell>
          <cell r="I5401" t="str">
            <v>NI</v>
          </cell>
          <cell r="J5401">
            <v>0</v>
          </cell>
          <cell r="K5401">
            <v>0</v>
          </cell>
          <cell r="L5401" t="str">
            <v xml:space="preserve"> </v>
          </cell>
          <cell r="M5401" t="str">
            <v xml:space="preserve"> </v>
          </cell>
          <cell r="N5401">
            <v>0</v>
          </cell>
          <cell r="O5401" t="str">
            <v xml:space="preserve"> </v>
          </cell>
          <cell r="P5401">
            <v>0</v>
          </cell>
          <cell r="Q5401">
            <v>0</v>
          </cell>
          <cell r="R5401" t="str">
            <v xml:space="preserve"> </v>
          </cell>
          <cell r="S5401" t="str">
            <v xml:space="preserve"> </v>
          </cell>
        </row>
        <row r="5402">
          <cell r="B5402">
            <v>771510</v>
          </cell>
          <cell r="C5402" t="str">
            <v>Real Estate Tax</v>
          </cell>
          <cell r="D5402" t="str">
            <v>Real Estat</v>
          </cell>
          <cell r="E5402">
            <v>367</v>
          </cell>
          <cell r="F5402" t="str">
            <v>A</v>
          </cell>
          <cell r="G5402" t="str">
            <v>E</v>
          </cell>
          <cell r="H5402" t="str">
            <v>N</v>
          </cell>
          <cell r="I5402" t="str">
            <v>NI</v>
          </cell>
          <cell r="J5402">
            <v>0</v>
          </cell>
          <cell r="K5402">
            <v>0</v>
          </cell>
          <cell r="L5402" t="str">
            <v xml:space="preserve"> </v>
          </cell>
          <cell r="M5402" t="str">
            <v xml:space="preserve"> </v>
          </cell>
          <cell r="N5402">
            <v>0</v>
          </cell>
          <cell r="O5402" t="str">
            <v xml:space="preserve"> </v>
          </cell>
          <cell r="P5402">
            <v>0</v>
          </cell>
          <cell r="Q5402">
            <v>0</v>
          </cell>
          <cell r="R5402" t="str">
            <v xml:space="preserve"> </v>
          </cell>
          <cell r="S5402" t="str">
            <v xml:space="preserve"> </v>
          </cell>
        </row>
        <row r="5403">
          <cell r="B5403">
            <v>774000</v>
          </cell>
          <cell r="C5403" t="str">
            <v>Investment Inc MandT Inv Group</v>
          </cell>
          <cell r="D5403" t="str">
            <v>Investment</v>
          </cell>
          <cell r="E5403">
            <v>367</v>
          </cell>
          <cell r="F5403" t="str">
            <v>A</v>
          </cell>
          <cell r="G5403" t="str">
            <v>E</v>
          </cell>
          <cell r="H5403" t="str">
            <v>N</v>
          </cell>
          <cell r="I5403" t="str">
            <v>NI</v>
          </cell>
          <cell r="J5403">
            <v>0</v>
          </cell>
          <cell r="K5403">
            <v>0</v>
          </cell>
          <cell r="L5403" t="str">
            <v xml:space="preserve"> </v>
          </cell>
          <cell r="M5403" t="str">
            <v xml:space="preserve"> </v>
          </cell>
          <cell r="N5403">
            <v>0</v>
          </cell>
          <cell r="O5403" t="str">
            <v xml:space="preserve"> </v>
          </cell>
          <cell r="P5403">
            <v>0</v>
          </cell>
          <cell r="Q5403">
            <v>0</v>
          </cell>
          <cell r="R5403" t="str">
            <v xml:space="preserve"> </v>
          </cell>
          <cell r="S5403" t="str">
            <v xml:space="preserve"> </v>
          </cell>
        </row>
        <row r="5404">
          <cell r="B5404">
            <v>774005</v>
          </cell>
          <cell r="C5404" t="str">
            <v>Investment Income Milwaukee</v>
          </cell>
          <cell r="D5404" t="str">
            <v>Investment</v>
          </cell>
          <cell r="E5404">
            <v>367</v>
          </cell>
          <cell r="F5404" t="str">
            <v>A</v>
          </cell>
          <cell r="G5404" t="str">
            <v>E</v>
          </cell>
          <cell r="H5404" t="str">
            <v>N</v>
          </cell>
          <cell r="I5404" t="str">
            <v>NI</v>
          </cell>
          <cell r="J5404">
            <v>0</v>
          </cell>
          <cell r="K5404">
            <v>0</v>
          </cell>
          <cell r="L5404" t="str">
            <v xml:space="preserve"> </v>
          </cell>
          <cell r="M5404" t="str">
            <v xml:space="preserve"> </v>
          </cell>
          <cell r="N5404">
            <v>0</v>
          </cell>
          <cell r="O5404" t="str">
            <v xml:space="preserve"> </v>
          </cell>
          <cell r="P5404">
            <v>0</v>
          </cell>
          <cell r="Q5404">
            <v>0</v>
          </cell>
          <cell r="R5404" t="str">
            <v xml:space="preserve"> </v>
          </cell>
          <cell r="S5404" t="str">
            <v xml:space="preserve"> </v>
          </cell>
        </row>
        <row r="5405">
          <cell r="B5405">
            <v>774010</v>
          </cell>
          <cell r="C5405" t="str">
            <v>Investment Income Ozaukee</v>
          </cell>
          <cell r="D5405" t="str">
            <v>Investment</v>
          </cell>
          <cell r="E5405">
            <v>367</v>
          </cell>
          <cell r="F5405" t="str">
            <v>A</v>
          </cell>
          <cell r="G5405" t="str">
            <v>E</v>
          </cell>
          <cell r="H5405" t="str">
            <v>N</v>
          </cell>
          <cell r="I5405" t="str">
            <v>NI</v>
          </cell>
          <cell r="J5405">
            <v>0</v>
          </cell>
          <cell r="K5405">
            <v>0</v>
          </cell>
          <cell r="L5405" t="str">
            <v xml:space="preserve"> </v>
          </cell>
          <cell r="M5405" t="str">
            <v xml:space="preserve"> </v>
          </cell>
          <cell r="N5405">
            <v>0</v>
          </cell>
          <cell r="O5405" t="str">
            <v xml:space="preserve"> </v>
          </cell>
          <cell r="P5405">
            <v>0</v>
          </cell>
          <cell r="Q5405">
            <v>0</v>
          </cell>
          <cell r="R5405" t="str">
            <v xml:space="preserve"> </v>
          </cell>
          <cell r="S5405" t="str">
            <v xml:space="preserve"> </v>
          </cell>
        </row>
        <row r="5406">
          <cell r="B5406">
            <v>774015</v>
          </cell>
          <cell r="C5406" t="str">
            <v>Realized GainLoss Milwaukee</v>
          </cell>
          <cell r="D5406" t="str">
            <v>Realized G</v>
          </cell>
          <cell r="E5406">
            <v>367</v>
          </cell>
          <cell r="F5406" t="str">
            <v>A</v>
          </cell>
          <cell r="G5406" t="str">
            <v>E</v>
          </cell>
          <cell r="H5406" t="str">
            <v>N</v>
          </cell>
          <cell r="I5406" t="str">
            <v>NI</v>
          </cell>
          <cell r="J5406">
            <v>0</v>
          </cell>
          <cell r="K5406">
            <v>0</v>
          </cell>
          <cell r="L5406" t="str">
            <v xml:space="preserve"> </v>
          </cell>
          <cell r="M5406" t="str">
            <v xml:space="preserve"> </v>
          </cell>
          <cell r="N5406">
            <v>0</v>
          </cell>
          <cell r="O5406" t="str">
            <v xml:space="preserve"> </v>
          </cell>
          <cell r="P5406">
            <v>0</v>
          </cell>
          <cell r="Q5406">
            <v>0</v>
          </cell>
          <cell r="R5406" t="str">
            <v xml:space="preserve"> </v>
          </cell>
          <cell r="S5406" t="str">
            <v xml:space="preserve"> </v>
          </cell>
        </row>
        <row r="5407">
          <cell r="B5407">
            <v>774020</v>
          </cell>
          <cell r="C5407" t="str">
            <v>Realized GainLoss Ozaukee</v>
          </cell>
          <cell r="D5407" t="str">
            <v>Realized G</v>
          </cell>
          <cell r="E5407">
            <v>367</v>
          </cell>
          <cell r="F5407" t="str">
            <v>A</v>
          </cell>
          <cell r="G5407" t="str">
            <v>E</v>
          </cell>
          <cell r="H5407" t="str">
            <v>N</v>
          </cell>
          <cell r="I5407" t="str">
            <v>NI</v>
          </cell>
          <cell r="J5407">
            <v>0</v>
          </cell>
          <cell r="K5407">
            <v>0</v>
          </cell>
          <cell r="L5407" t="str">
            <v xml:space="preserve"> </v>
          </cell>
          <cell r="M5407" t="str">
            <v xml:space="preserve"> </v>
          </cell>
          <cell r="N5407">
            <v>0</v>
          </cell>
          <cell r="O5407" t="str">
            <v xml:space="preserve"> </v>
          </cell>
          <cell r="P5407">
            <v>0</v>
          </cell>
          <cell r="Q5407">
            <v>0</v>
          </cell>
          <cell r="R5407" t="str">
            <v xml:space="preserve"> </v>
          </cell>
          <cell r="S5407" t="str">
            <v xml:space="preserve"> </v>
          </cell>
        </row>
        <row r="5408">
          <cell r="B5408">
            <v>774101</v>
          </cell>
          <cell r="C5408" t="str">
            <v>Investment Income Other MI</v>
          </cell>
          <cell r="D5408" t="str">
            <v>Investment</v>
          </cell>
          <cell r="E5408">
            <v>367</v>
          </cell>
          <cell r="F5408" t="str">
            <v>A</v>
          </cell>
          <cell r="G5408" t="str">
            <v>E</v>
          </cell>
          <cell r="H5408" t="str">
            <v>N</v>
          </cell>
          <cell r="I5408" t="str">
            <v>NI</v>
          </cell>
          <cell r="J5408">
            <v>0</v>
          </cell>
          <cell r="K5408">
            <v>0</v>
          </cell>
          <cell r="L5408" t="str">
            <v xml:space="preserve"> </v>
          </cell>
          <cell r="M5408" t="str">
            <v xml:space="preserve"> </v>
          </cell>
          <cell r="N5408">
            <v>0</v>
          </cell>
          <cell r="O5408" t="str">
            <v xml:space="preserve"> </v>
          </cell>
          <cell r="P5408">
            <v>0</v>
          </cell>
          <cell r="Q5408">
            <v>0</v>
          </cell>
          <cell r="R5408" t="str">
            <v xml:space="preserve"> </v>
          </cell>
          <cell r="S5408" t="str">
            <v xml:space="preserve"> </v>
          </cell>
        </row>
        <row r="5409">
          <cell r="B5409">
            <v>775000</v>
          </cell>
          <cell r="C5409" t="str">
            <v>Interest Inc SITF HSD Invests</v>
          </cell>
          <cell r="D5409" t="str">
            <v>Interest I</v>
          </cell>
          <cell r="E5409">
            <v>367</v>
          </cell>
          <cell r="F5409" t="str">
            <v>A</v>
          </cell>
          <cell r="G5409" t="str">
            <v>E</v>
          </cell>
          <cell r="H5409" t="str">
            <v>N</v>
          </cell>
          <cell r="I5409" t="str">
            <v>NI</v>
          </cell>
          <cell r="J5409">
            <v>0</v>
          </cell>
          <cell r="K5409">
            <v>0</v>
          </cell>
          <cell r="L5409" t="str">
            <v xml:space="preserve"> </v>
          </cell>
          <cell r="M5409" t="str">
            <v xml:space="preserve"> </v>
          </cell>
          <cell r="N5409">
            <v>0</v>
          </cell>
          <cell r="O5409" t="str">
            <v xml:space="preserve"> </v>
          </cell>
          <cell r="P5409">
            <v>0</v>
          </cell>
          <cell r="Q5409">
            <v>0</v>
          </cell>
          <cell r="R5409" t="str">
            <v xml:space="preserve"> </v>
          </cell>
          <cell r="S5409" t="str">
            <v xml:space="preserve"> </v>
          </cell>
        </row>
        <row r="5410">
          <cell r="B5410">
            <v>777000</v>
          </cell>
          <cell r="C5410" t="str">
            <v>Unrealized GainLoss Milwaukee</v>
          </cell>
          <cell r="D5410" t="str">
            <v>Unrealized</v>
          </cell>
          <cell r="E5410">
            <v>367</v>
          </cell>
          <cell r="F5410" t="str">
            <v>A</v>
          </cell>
          <cell r="G5410" t="str">
            <v>E</v>
          </cell>
          <cell r="H5410" t="str">
            <v>N</v>
          </cell>
          <cell r="I5410" t="str">
            <v>NI</v>
          </cell>
          <cell r="J5410">
            <v>0</v>
          </cell>
          <cell r="K5410">
            <v>0</v>
          </cell>
          <cell r="L5410" t="str">
            <v xml:space="preserve"> </v>
          </cell>
          <cell r="M5410" t="str">
            <v xml:space="preserve"> </v>
          </cell>
          <cell r="N5410">
            <v>0</v>
          </cell>
          <cell r="O5410" t="str">
            <v xml:space="preserve"> </v>
          </cell>
          <cell r="P5410">
            <v>0</v>
          </cell>
          <cell r="Q5410">
            <v>0</v>
          </cell>
          <cell r="R5410" t="str">
            <v xml:space="preserve"> </v>
          </cell>
          <cell r="S5410" t="str">
            <v xml:space="preserve"> </v>
          </cell>
        </row>
        <row r="5411">
          <cell r="B5411">
            <v>777005</v>
          </cell>
          <cell r="C5411" t="str">
            <v>Unrealized GainLoss Ozaukee</v>
          </cell>
          <cell r="D5411" t="str">
            <v>Unrealized</v>
          </cell>
          <cell r="E5411">
            <v>367</v>
          </cell>
          <cell r="F5411" t="str">
            <v>A</v>
          </cell>
          <cell r="G5411" t="str">
            <v>E</v>
          </cell>
          <cell r="H5411" t="str">
            <v>N</v>
          </cell>
          <cell r="I5411" t="str">
            <v>NI</v>
          </cell>
          <cell r="J5411">
            <v>0</v>
          </cell>
          <cell r="K5411">
            <v>0</v>
          </cell>
          <cell r="L5411" t="str">
            <v xml:space="preserve"> </v>
          </cell>
          <cell r="M5411" t="str">
            <v xml:space="preserve"> </v>
          </cell>
          <cell r="N5411">
            <v>0</v>
          </cell>
          <cell r="O5411" t="str">
            <v xml:space="preserve"> </v>
          </cell>
          <cell r="P5411">
            <v>0</v>
          </cell>
          <cell r="Q5411">
            <v>0</v>
          </cell>
          <cell r="R5411" t="str">
            <v xml:space="preserve"> </v>
          </cell>
          <cell r="S5411" t="str">
            <v xml:space="preserve"> </v>
          </cell>
        </row>
        <row r="5412">
          <cell r="B5412">
            <v>777010</v>
          </cell>
          <cell r="C5412" t="str">
            <v>Unrealized GainLoss Michigan</v>
          </cell>
          <cell r="D5412" t="str">
            <v>Unrealized</v>
          </cell>
          <cell r="E5412">
            <v>367</v>
          </cell>
          <cell r="F5412" t="str">
            <v>A</v>
          </cell>
          <cell r="G5412" t="str">
            <v>E</v>
          </cell>
          <cell r="H5412" t="str">
            <v>N</v>
          </cell>
          <cell r="I5412" t="str">
            <v>NI</v>
          </cell>
          <cell r="J5412">
            <v>0</v>
          </cell>
          <cell r="K5412">
            <v>0</v>
          </cell>
          <cell r="L5412" t="str">
            <v xml:space="preserve"> </v>
          </cell>
          <cell r="M5412" t="str">
            <v xml:space="preserve"> </v>
          </cell>
          <cell r="N5412">
            <v>0</v>
          </cell>
          <cell r="O5412" t="str">
            <v xml:space="preserve"> </v>
          </cell>
          <cell r="P5412">
            <v>0</v>
          </cell>
          <cell r="Q5412">
            <v>0</v>
          </cell>
          <cell r="R5412" t="str">
            <v xml:space="preserve"> </v>
          </cell>
          <cell r="S5412" t="str">
            <v xml:space="preserve"> </v>
          </cell>
        </row>
        <row r="5413">
          <cell r="B5413">
            <v>778000</v>
          </cell>
          <cell r="C5413" t="str">
            <v>UnrealizedGaLossSITFHSDvests</v>
          </cell>
          <cell r="D5413" t="str">
            <v>Unrealized</v>
          </cell>
          <cell r="E5413">
            <v>367</v>
          </cell>
          <cell r="F5413" t="str">
            <v>A</v>
          </cell>
          <cell r="G5413" t="str">
            <v>E</v>
          </cell>
          <cell r="H5413" t="str">
            <v>N</v>
          </cell>
          <cell r="I5413" t="str">
            <v>NI</v>
          </cell>
          <cell r="J5413">
            <v>0</v>
          </cell>
          <cell r="K5413">
            <v>0</v>
          </cell>
          <cell r="L5413" t="str">
            <v xml:space="preserve"> </v>
          </cell>
          <cell r="M5413" t="str">
            <v xml:space="preserve"> </v>
          </cell>
          <cell r="N5413">
            <v>0</v>
          </cell>
          <cell r="O5413" t="str">
            <v xml:space="preserve"> </v>
          </cell>
          <cell r="P5413">
            <v>0</v>
          </cell>
          <cell r="Q5413">
            <v>0</v>
          </cell>
          <cell r="R5413" t="str">
            <v xml:space="preserve"> </v>
          </cell>
          <cell r="S5413" t="str">
            <v xml:space="preserve"> </v>
          </cell>
        </row>
        <row r="5414">
          <cell r="B5414">
            <v>780000</v>
          </cell>
          <cell r="C5414" t="str">
            <v>Impairment WriteDowns PPE</v>
          </cell>
          <cell r="D5414" t="str">
            <v>Impairment</v>
          </cell>
          <cell r="E5414">
            <v>367</v>
          </cell>
          <cell r="F5414" t="str">
            <v>A</v>
          </cell>
          <cell r="G5414" t="str">
            <v>E</v>
          </cell>
          <cell r="H5414" t="str">
            <v>N</v>
          </cell>
          <cell r="I5414" t="str">
            <v>NI</v>
          </cell>
          <cell r="J5414">
            <v>0</v>
          </cell>
          <cell r="K5414">
            <v>0</v>
          </cell>
          <cell r="L5414" t="str">
            <v xml:space="preserve"> </v>
          </cell>
          <cell r="M5414" t="str">
            <v xml:space="preserve"> </v>
          </cell>
          <cell r="N5414">
            <v>0</v>
          </cell>
          <cell r="O5414" t="str">
            <v xml:space="preserve"> </v>
          </cell>
          <cell r="P5414">
            <v>0</v>
          </cell>
          <cell r="Q5414">
            <v>0</v>
          </cell>
          <cell r="R5414" t="str">
            <v xml:space="preserve"> </v>
          </cell>
          <cell r="S5414" t="str">
            <v xml:space="preserve"> </v>
          </cell>
        </row>
        <row r="5415">
          <cell r="B5415">
            <v>780005</v>
          </cell>
          <cell r="C5415" t="str">
            <v>ImprtRiteDownsGoodwillTang</v>
          </cell>
          <cell r="D5415" t="str">
            <v>ImprtRiteD</v>
          </cell>
          <cell r="E5415">
            <v>367</v>
          </cell>
          <cell r="F5415" t="str">
            <v>A</v>
          </cell>
          <cell r="G5415" t="str">
            <v>E</v>
          </cell>
          <cell r="H5415" t="str">
            <v>N</v>
          </cell>
          <cell r="I5415" t="str">
            <v>NI</v>
          </cell>
          <cell r="J5415">
            <v>0</v>
          </cell>
          <cell r="K5415">
            <v>0</v>
          </cell>
          <cell r="L5415" t="str">
            <v xml:space="preserve"> </v>
          </cell>
          <cell r="M5415" t="str">
            <v xml:space="preserve"> </v>
          </cell>
          <cell r="N5415">
            <v>0</v>
          </cell>
          <cell r="O5415" t="str">
            <v xml:space="preserve"> </v>
          </cell>
          <cell r="P5415">
            <v>0</v>
          </cell>
          <cell r="Q5415">
            <v>0</v>
          </cell>
          <cell r="R5415" t="str">
            <v xml:space="preserve"> </v>
          </cell>
          <cell r="S5415" t="str">
            <v xml:space="preserve"> </v>
          </cell>
        </row>
        <row r="5416">
          <cell r="B5416">
            <v>780010</v>
          </cell>
          <cell r="C5416" t="str">
            <v>Impairment WriteDowns Other</v>
          </cell>
          <cell r="D5416" t="str">
            <v>Impairment</v>
          </cell>
          <cell r="E5416">
            <v>367</v>
          </cell>
          <cell r="F5416" t="str">
            <v>A</v>
          </cell>
          <cell r="G5416" t="str">
            <v>E</v>
          </cell>
          <cell r="H5416" t="str">
            <v>N</v>
          </cell>
          <cell r="I5416" t="str">
            <v>NI</v>
          </cell>
          <cell r="J5416">
            <v>0</v>
          </cell>
          <cell r="K5416">
            <v>0</v>
          </cell>
          <cell r="L5416" t="str">
            <v xml:space="preserve"> </v>
          </cell>
          <cell r="M5416" t="str">
            <v xml:space="preserve"> </v>
          </cell>
          <cell r="N5416">
            <v>0</v>
          </cell>
          <cell r="O5416" t="str">
            <v xml:space="preserve"> </v>
          </cell>
          <cell r="P5416">
            <v>0</v>
          </cell>
          <cell r="Q5416">
            <v>0</v>
          </cell>
          <cell r="R5416" t="str">
            <v xml:space="preserve"> </v>
          </cell>
          <cell r="S5416" t="str">
            <v xml:space="preserve"> </v>
          </cell>
        </row>
        <row r="5417">
          <cell r="B5417">
            <v>787010</v>
          </cell>
          <cell r="C5417" t="str">
            <v>Restructuring Costs</v>
          </cell>
          <cell r="D5417" t="str">
            <v>Restructur</v>
          </cell>
          <cell r="E5417">
            <v>367</v>
          </cell>
          <cell r="F5417" t="str">
            <v>A</v>
          </cell>
          <cell r="G5417" t="str">
            <v>E</v>
          </cell>
          <cell r="H5417" t="str">
            <v>N</v>
          </cell>
          <cell r="I5417" t="str">
            <v>NI</v>
          </cell>
          <cell r="J5417">
            <v>0</v>
          </cell>
          <cell r="K5417">
            <v>0</v>
          </cell>
          <cell r="L5417" t="str">
            <v xml:space="preserve"> </v>
          </cell>
          <cell r="M5417" t="str">
            <v xml:space="preserve"> </v>
          </cell>
          <cell r="N5417">
            <v>0</v>
          </cell>
          <cell r="O5417" t="str">
            <v xml:space="preserve"> </v>
          </cell>
          <cell r="P5417">
            <v>0</v>
          </cell>
          <cell r="Q5417">
            <v>0</v>
          </cell>
          <cell r="R5417" t="str">
            <v xml:space="preserve"> </v>
          </cell>
          <cell r="S5417" t="str">
            <v xml:space="preserve"> </v>
          </cell>
        </row>
        <row r="5418">
          <cell r="B5418">
            <v>787011</v>
          </cell>
          <cell r="C5418" t="str">
            <v>Non Recurring Operating Exps</v>
          </cell>
          <cell r="D5418" t="str">
            <v>Non Recurr</v>
          </cell>
          <cell r="E5418">
            <v>367</v>
          </cell>
          <cell r="F5418" t="str">
            <v>A</v>
          </cell>
          <cell r="G5418" t="str">
            <v>E</v>
          </cell>
          <cell r="H5418" t="str">
            <v>N</v>
          </cell>
          <cell r="I5418" t="str">
            <v>NI</v>
          </cell>
          <cell r="J5418">
            <v>0</v>
          </cell>
          <cell r="K5418">
            <v>0</v>
          </cell>
          <cell r="L5418" t="str">
            <v xml:space="preserve"> </v>
          </cell>
          <cell r="M5418" t="str">
            <v xml:space="preserve"> </v>
          </cell>
          <cell r="N5418">
            <v>0</v>
          </cell>
          <cell r="O5418" t="str">
            <v xml:space="preserve"> </v>
          </cell>
          <cell r="P5418">
            <v>0</v>
          </cell>
          <cell r="Q5418">
            <v>0</v>
          </cell>
          <cell r="R5418" t="str">
            <v xml:space="preserve"> </v>
          </cell>
          <cell r="S5418" t="str">
            <v xml:space="preserve"> </v>
          </cell>
        </row>
        <row r="5419">
          <cell r="B5419">
            <v>787012</v>
          </cell>
          <cell r="C5419" t="str">
            <v>Symphony Non Recurring Op Exps</v>
          </cell>
          <cell r="D5419" t="str">
            <v>Symphony N</v>
          </cell>
          <cell r="E5419">
            <v>367</v>
          </cell>
          <cell r="F5419" t="str">
            <v>A</v>
          </cell>
          <cell r="G5419" t="str">
            <v>E</v>
          </cell>
          <cell r="H5419" t="str">
            <v>N</v>
          </cell>
          <cell r="I5419" t="str">
            <v>NI</v>
          </cell>
          <cell r="J5419">
            <v>0</v>
          </cell>
          <cell r="K5419">
            <v>0</v>
          </cell>
          <cell r="L5419" t="str">
            <v xml:space="preserve"> </v>
          </cell>
          <cell r="M5419" t="str">
            <v xml:space="preserve"> </v>
          </cell>
          <cell r="N5419">
            <v>0</v>
          </cell>
          <cell r="O5419" t="str">
            <v xml:space="preserve"> </v>
          </cell>
          <cell r="P5419">
            <v>0</v>
          </cell>
          <cell r="Q5419">
            <v>0</v>
          </cell>
          <cell r="R5419" t="str">
            <v xml:space="preserve"> </v>
          </cell>
          <cell r="S5419" t="str">
            <v xml:space="preserve"> </v>
          </cell>
        </row>
        <row r="5420">
          <cell r="B5420">
            <v>787013</v>
          </cell>
          <cell r="C5420" t="str">
            <v>NonRecur Oper Exp Salary Wages</v>
          </cell>
          <cell r="D5420" t="str">
            <v>NonRecSal</v>
          </cell>
          <cell r="E5420">
            <v>367</v>
          </cell>
          <cell r="F5420" t="str">
            <v>A</v>
          </cell>
          <cell r="G5420" t="str">
            <v>E</v>
          </cell>
          <cell r="H5420" t="str">
            <v>N</v>
          </cell>
          <cell r="I5420" t="str">
            <v>NI</v>
          </cell>
          <cell r="J5420">
            <v>0</v>
          </cell>
          <cell r="K5420">
            <v>0</v>
          </cell>
          <cell r="L5420">
            <v>0</v>
          </cell>
          <cell r="M5420">
            <v>0</v>
          </cell>
          <cell r="N5420">
            <v>0</v>
          </cell>
          <cell r="O5420">
            <v>0</v>
          </cell>
          <cell r="P5420">
            <v>0</v>
          </cell>
          <cell r="Q5420">
            <v>0</v>
          </cell>
          <cell r="R5420">
            <v>0</v>
          </cell>
          <cell r="S5420">
            <v>0</v>
          </cell>
        </row>
        <row r="5421">
          <cell r="B5421">
            <v>787014</v>
          </cell>
          <cell r="C5421" t="str">
            <v>NonRecur Oper Exp Benefits</v>
          </cell>
          <cell r="D5421" t="str">
            <v>NonRecBen</v>
          </cell>
          <cell r="E5421">
            <v>367</v>
          </cell>
          <cell r="F5421" t="str">
            <v>A</v>
          </cell>
          <cell r="G5421" t="str">
            <v>E</v>
          </cell>
          <cell r="H5421" t="str">
            <v>N</v>
          </cell>
          <cell r="I5421" t="str">
            <v>NI</v>
          </cell>
          <cell r="J5421">
            <v>0</v>
          </cell>
          <cell r="K5421">
            <v>0</v>
          </cell>
          <cell r="L5421">
            <v>0</v>
          </cell>
          <cell r="M5421">
            <v>0</v>
          </cell>
          <cell r="N5421">
            <v>0</v>
          </cell>
          <cell r="O5421">
            <v>0</v>
          </cell>
          <cell r="P5421">
            <v>0</v>
          </cell>
          <cell r="Q5421">
            <v>0</v>
          </cell>
          <cell r="R5421">
            <v>0</v>
          </cell>
          <cell r="S5421">
            <v>0</v>
          </cell>
        </row>
        <row r="5422">
          <cell r="B5422">
            <v>787015</v>
          </cell>
          <cell r="C5422" t="str">
            <v>Sym NonRecur Op Exp SalaryWage</v>
          </cell>
          <cell r="D5422" t="str">
            <v>SymNonRSal</v>
          </cell>
          <cell r="E5422">
            <v>367</v>
          </cell>
          <cell r="F5422" t="str">
            <v>A</v>
          </cell>
          <cell r="G5422" t="str">
            <v>E</v>
          </cell>
          <cell r="H5422" t="str">
            <v>N</v>
          </cell>
          <cell r="I5422" t="str">
            <v>NI</v>
          </cell>
          <cell r="J5422">
            <v>0</v>
          </cell>
          <cell r="K5422">
            <v>0</v>
          </cell>
          <cell r="L5422">
            <v>0</v>
          </cell>
          <cell r="M5422">
            <v>0</v>
          </cell>
          <cell r="N5422">
            <v>0</v>
          </cell>
          <cell r="O5422">
            <v>0</v>
          </cell>
          <cell r="P5422">
            <v>0</v>
          </cell>
          <cell r="Q5422">
            <v>0</v>
          </cell>
          <cell r="R5422">
            <v>0</v>
          </cell>
          <cell r="S5422">
            <v>0</v>
          </cell>
        </row>
        <row r="5423">
          <cell r="B5423">
            <v>787016</v>
          </cell>
          <cell r="C5423" t="str">
            <v>Sym NonRecur Op Exp Benefits</v>
          </cell>
          <cell r="D5423" t="str">
            <v>SymNonRBen</v>
          </cell>
          <cell r="E5423">
            <v>367</v>
          </cell>
          <cell r="F5423" t="str">
            <v>A</v>
          </cell>
          <cell r="G5423" t="str">
            <v>E</v>
          </cell>
          <cell r="H5423" t="str">
            <v>N</v>
          </cell>
          <cell r="I5423" t="str">
            <v>NI</v>
          </cell>
          <cell r="J5423">
            <v>0</v>
          </cell>
          <cell r="K5423">
            <v>0</v>
          </cell>
          <cell r="L5423">
            <v>0</v>
          </cell>
          <cell r="M5423">
            <v>0</v>
          </cell>
          <cell r="N5423">
            <v>0</v>
          </cell>
          <cell r="O5423">
            <v>0</v>
          </cell>
          <cell r="P5423">
            <v>0</v>
          </cell>
          <cell r="Q5423">
            <v>0</v>
          </cell>
          <cell r="R5423">
            <v>0</v>
          </cell>
          <cell r="S5423">
            <v>0</v>
          </cell>
        </row>
        <row r="5424">
          <cell r="B5424">
            <v>800000</v>
          </cell>
          <cell r="C5424" t="str">
            <v>IC Investment Income</v>
          </cell>
          <cell r="D5424" t="str">
            <v>IC Investm</v>
          </cell>
          <cell r="E5424">
            <v>367</v>
          </cell>
          <cell r="F5424" t="str">
            <v>A</v>
          </cell>
          <cell r="G5424" t="str">
            <v>E</v>
          </cell>
          <cell r="H5424" t="str">
            <v>N</v>
          </cell>
          <cell r="I5424" t="str">
            <v>NI</v>
          </cell>
          <cell r="J5424">
            <v>0</v>
          </cell>
          <cell r="K5424">
            <v>0</v>
          </cell>
          <cell r="L5424" t="str">
            <v xml:space="preserve"> </v>
          </cell>
          <cell r="M5424" t="str">
            <v xml:space="preserve"> </v>
          </cell>
          <cell r="N5424">
            <v>0</v>
          </cell>
          <cell r="O5424" t="str">
            <v xml:space="preserve"> </v>
          </cell>
          <cell r="P5424">
            <v>0</v>
          </cell>
          <cell r="Q5424">
            <v>0</v>
          </cell>
          <cell r="R5424" t="str">
            <v xml:space="preserve"> </v>
          </cell>
          <cell r="S5424" t="str">
            <v xml:space="preserve"> </v>
          </cell>
        </row>
        <row r="5425">
          <cell r="B5425">
            <v>800005</v>
          </cell>
          <cell r="C5425" t="str">
            <v>Investment Income HSD</v>
          </cell>
          <cell r="D5425" t="str">
            <v>Investment</v>
          </cell>
          <cell r="E5425">
            <v>367</v>
          </cell>
          <cell r="F5425" t="str">
            <v>A</v>
          </cell>
          <cell r="G5425" t="str">
            <v>E</v>
          </cell>
          <cell r="H5425" t="str">
            <v>N</v>
          </cell>
          <cell r="I5425" t="str">
            <v>NI</v>
          </cell>
          <cell r="J5425">
            <v>0</v>
          </cell>
          <cell r="K5425">
            <v>0</v>
          </cell>
          <cell r="L5425" t="str">
            <v xml:space="preserve"> </v>
          </cell>
          <cell r="M5425" t="str">
            <v xml:space="preserve"> </v>
          </cell>
          <cell r="N5425">
            <v>0</v>
          </cell>
          <cell r="O5425" t="str">
            <v xml:space="preserve"> </v>
          </cell>
          <cell r="P5425">
            <v>0</v>
          </cell>
          <cell r="Q5425">
            <v>0</v>
          </cell>
          <cell r="R5425" t="str">
            <v xml:space="preserve"> </v>
          </cell>
          <cell r="S5425" t="str">
            <v xml:space="preserve"> </v>
          </cell>
        </row>
        <row r="5426">
          <cell r="B5426">
            <v>800010</v>
          </cell>
          <cell r="C5426" t="str">
            <v>SecurityLendingIncome</v>
          </cell>
          <cell r="D5426" t="str">
            <v>SecLendInc</v>
          </cell>
          <cell r="E5426">
            <v>367</v>
          </cell>
          <cell r="F5426" t="str">
            <v>A</v>
          </cell>
          <cell r="G5426" t="str">
            <v>E</v>
          </cell>
          <cell r="H5426" t="str">
            <v>N</v>
          </cell>
          <cell r="I5426" t="str">
            <v>NI</v>
          </cell>
          <cell r="J5426">
            <v>0</v>
          </cell>
          <cell r="K5426">
            <v>0</v>
          </cell>
          <cell r="L5426" t="str">
            <v xml:space="preserve"> </v>
          </cell>
          <cell r="M5426" t="str">
            <v xml:space="preserve"> </v>
          </cell>
          <cell r="N5426">
            <v>0</v>
          </cell>
          <cell r="O5426" t="str">
            <v xml:space="preserve"> </v>
          </cell>
          <cell r="P5426">
            <v>0</v>
          </cell>
          <cell r="Q5426">
            <v>0</v>
          </cell>
          <cell r="R5426" t="str">
            <v xml:space="preserve"> </v>
          </cell>
          <cell r="S5426" t="str">
            <v xml:space="preserve"> </v>
          </cell>
        </row>
        <row r="5427">
          <cell r="B5427">
            <v>800015</v>
          </cell>
          <cell r="C5427" t="str">
            <v>InterestIncomeHSDOverdraft</v>
          </cell>
          <cell r="D5427" t="str">
            <v>IIHSDOverd</v>
          </cell>
          <cell r="E5427">
            <v>367</v>
          </cell>
          <cell r="F5427" t="str">
            <v>A</v>
          </cell>
          <cell r="G5427" t="str">
            <v>E</v>
          </cell>
          <cell r="H5427" t="str">
            <v>N</v>
          </cell>
          <cell r="I5427" t="str">
            <v>NI</v>
          </cell>
          <cell r="J5427">
            <v>0</v>
          </cell>
          <cell r="K5427">
            <v>0</v>
          </cell>
          <cell r="L5427" t="str">
            <v xml:space="preserve"> </v>
          </cell>
          <cell r="M5427" t="str">
            <v xml:space="preserve"> </v>
          </cell>
          <cell r="N5427">
            <v>0</v>
          </cell>
          <cell r="O5427" t="str">
            <v xml:space="preserve"> </v>
          </cell>
          <cell r="P5427">
            <v>0</v>
          </cell>
          <cell r="Q5427">
            <v>0</v>
          </cell>
          <cell r="R5427" t="str">
            <v xml:space="preserve"> </v>
          </cell>
          <cell r="S5427" t="str">
            <v xml:space="preserve"> </v>
          </cell>
        </row>
        <row r="5428">
          <cell r="B5428">
            <v>800020</v>
          </cell>
          <cell r="C5428" t="str">
            <v>RealizedGain Loss</v>
          </cell>
          <cell r="D5428" t="str">
            <v>RealGL</v>
          </cell>
          <cell r="E5428">
            <v>367</v>
          </cell>
          <cell r="F5428" t="str">
            <v>A</v>
          </cell>
          <cell r="G5428" t="str">
            <v>E</v>
          </cell>
          <cell r="H5428" t="str">
            <v>N</v>
          </cell>
          <cell r="I5428" t="str">
            <v>NI</v>
          </cell>
          <cell r="J5428">
            <v>0</v>
          </cell>
          <cell r="K5428">
            <v>0</v>
          </cell>
          <cell r="L5428" t="str">
            <v xml:space="preserve"> </v>
          </cell>
          <cell r="M5428" t="str">
            <v xml:space="preserve"> </v>
          </cell>
          <cell r="N5428">
            <v>0</v>
          </cell>
          <cell r="O5428" t="str">
            <v xml:space="preserve"> </v>
          </cell>
          <cell r="P5428">
            <v>0</v>
          </cell>
          <cell r="Q5428">
            <v>0</v>
          </cell>
          <cell r="R5428" t="str">
            <v xml:space="preserve"> </v>
          </cell>
          <cell r="S5428" t="str">
            <v xml:space="preserve"> </v>
          </cell>
        </row>
        <row r="5429">
          <cell r="B5429">
            <v>800025</v>
          </cell>
          <cell r="C5429" t="str">
            <v>RealizedGain LossSecLending</v>
          </cell>
          <cell r="D5429" t="str">
            <v>RealGLSecL</v>
          </cell>
          <cell r="E5429">
            <v>367</v>
          </cell>
          <cell r="F5429" t="str">
            <v>A</v>
          </cell>
          <cell r="G5429" t="str">
            <v>E</v>
          </cell>
          <cell r="H5429" t="str">
            <v>N</v>
          </cell>
          <cell r="I5429" t="str">
            <v>NI</v>
          </cell>
          <cell r="J5429">
            <v>0</v>
          </cell>
          <cell r="K5429">
            <v>0</v>
          </cell>
          <cell r="L5429" t="str">
            <v xml:space="preserve"> </v>
          </cell>
          <cell r="M5429" t="str">
            <v xml:space="preserve"> </v>
          </cell>
          <cell r="N5429">
            <v>0</v>
          </cell>
          <cell r="O5429" t="str">
            <v xml:space="preserve"> </v>
          </cell>
          <cell r="P5429">
            <v>0</v>
          </cell>
          <cell r="Q5429">
            <v>0</v>
          </cell>
          <cell r="R5429" t="str">
            <v xml:space="preserve"> </v>
          </cell>
          <cell r="S5429" t="str">
            <v xml:space="preserve"> </v>
          </cell>
        </row>
        <row r="5430">
          <cell r="B5430">
            <v>800050</v>
          </cell>
          <cell r="C5430" t="str">
            <v>IntIncHSDLoansCDMS</v>
          </cell>
          <cell r="D5430" t="str">
            <v>IIHSDLCDMS</v>
          </cell>
          <cell r="E5430">
            <v>367</v>
          </cell>
          <cell r="F5430" t="str">
            <v>A</v>
          </cell>
          <cell r="G5430" t="str">
            <v>E</v>
          </cell>
          <cell r="H5430" t="str">
            <v>N</v>
          </cell>
          <cell r="I5430" t="str">
            <v>NI</v>
          </cell>
          <cell r="J5430">
            <v>0</v>
          </cell>
          <cell r="K5430">
            <v>0</v>
          </cell>
          <cell r="L5430" t="str">
            <v xml:space="preserve"> </v>
          </cell>
          <cell r="M5430" t="str">
            <v xml:space="preserve"> </v>
          </cell>
          <cell r="N5430">
            <v>0</v>
          </cell>
          <cell r="O5430" t="str">
            <v xml:space="preserve"> </v>
          </cell>
          <cell r="P5430">
            <v>0</v>
          </cell>
          <cell r="Q5430">
            <v>0</v>
          </cell>
          <cell r="R5430" t="str">
            <v xml:space="preserve"> </v>
          </cell>
          <cell r="S5430" t="str">
            <v xml:space="preserve"> </v>
          </cell>
        </row>
        <row r="5431">
          <cell r="B5431">
            <v>800055</v>
          </cell>
          <cell r="C5431" t="str">
            <v>IntIncHSDLoansTroy</v>
          </cell>
          <cell r="D5431" t="str">
            <v>IIHSDLTroy</v>
          </cell>
          <cell r="E5431">
            <v>367</v>
          </cell>
          <cell r="F5431" t="str">
            <v>A</v>
          </cell>
          <cell r="G5431" t="str">
            <v>E</v>
          </cell>
          <cell r="H5431" t="str">
            <v>N</v>
          </cell>
          <cell r="I5431" t="str">
            <v>NI</v>
          </cell>
          <cell r="J5431">
            <v>0</v>
          </cell>
          <cell r="K5431">
            <v>0</v>
          </cell>
          <cell r="L5431" t="str">
            <v xml:space="preserve"> </v>
          </cell>
          <cell r="M5431" t="str">
            <v xml:space="preserve"> </v>
          </cell>
          <cell r="N5431">
            <v>0</v>
          </cell>
          <cell r="O5431" t="str">
            <v xml:space="preserve"> </v>
          </cell>
          <cell r="P5431">
            <v>0</v>
          </cell>
          <cell r="Q5431">
            <v>0</v>
          </cell>
          <cell r="R5431" t="str">
            <v xml:space="preserve"> </v>
          </cell>
          <cell r="S5431" t="str">
            <v xml:space="preserve"> </v>
          </cell>
        </row>
        <row r="5432">
          <cell r="B5432">
            <v>800060</v>
          </cell>
          <cell r="C5432" t="str">
            <v>IntIncHSDLoansNazareth</v>
          </cell>
          <cell r="D5432" t="str">
            <v>IIHSDLNaz</v>
          </cell>
          <cell r="E5432">
            <v>367</v>
          </cell>
          <cell r="F5432" t="str">
            <v>A</v>
          </cell>
          <cell r="G5432" t="str">
            <v>E</v>
          </cell>
          <cell r="H5432" t="str">
            <v>N</v>
          </cell>
          <cell r="I5432" t="str">
            <v>NI</v>
          </cell>
          <cell r="J5432">
            <v>0</v>
          </cell>
          <cell r="K5432">
            <v>0</v>
          </cell>
          <cell r="L5432" t="str">
            <v xml:space="preserve"> </v>
          </cell>
          <cell r="M5432" t="str">
            <v xml:space="preserve"> </v>
          </cell>
          <cell r="N5432">
            <v>0</v>
          </cell>
          <cell r="O5432" t="str">
            <v xml:space="preserve"> </v>
          </cell>
          <cell r="P5432">
            <v>0</v>
          </cell>
          <cell r="Q5432">
            <v>0</v>
          </cell>
          <cell r="R5432" t="str">
            <v xml:space="preserve"> </v>
          </cell>
          <cell r="S5432" t="str">
            <v xml:space="preserve"> </v>
          </cell>
        </row>
        <row r="5433">
          <cell r="B5433">
            <v>800065</v>
          </cell>
          <cell r="C5433" t="str">
            <v>IntIncHSDLoansLeonard</v>
          </cell>
          <cell r="D5433" t="str">
            <v>IIHSDLLeon</v>
          </cell>
          <cell r="E5433">
            <v>367</v>
          </cell>
          <cell r="F5433" t="str">
            <v>A</v>
          </cell>
          <cell r="G5433" t="str">
            <v>E</v>
          </cell>
          <cell r="H5433" t="str">
            <v>N</v>
          </cell>
          <cell r="I5433" t="str">
            <v>NI</v>
          </cell>
          <cell r="J5433">
            <v>0</v>
          </cell>
          <cell r="K5433">
            <v>0</v>
          </cell>
          <cell r="L5433" t="str">
            <v xml:space="preserve"> </v>
          </cell>
          <cell r="M5433" t="str">
            <v xml:space="preserve"> </v>
          </cell>
          <cell r="N5433">
            <v>0</v>
          </cell>
          <cell r="O5433" t="str">
            <v xml:space="preserve"> </v>
          </cell>
          <cell r="P5433">
            <v>0</v>
          </cell>
          <cell r="Q5433">
            <v>0</v>
          </cell>
          <cell r="R5433" t="str">
            <v xml:space="preserve"> </v>
          </cell>
          <cell r="S5433" t="str">
            <v xml:space="preserve"> </v>
          </cell>
        </row>
        <row r="5434">
          <cell r="B5434">
            <v>800070</v>
          </cell>
          <cell r="C5434" t="str">
            <v>IntIncHSDLoansLadyofPeace</v>
          </cell>
          <cell r="D5434" t="str">
            <v>IIHSDLLdyP</v>
          </cell>
          <cell r="E5434">
            <v>367</v>
          </cell>
          <cell r="F5434" t="str">
            <v>A</v>
          </cell>
          <cell r="G5434" t="str">
            <v>E</v>
          </cell>
          <cell r="H5434" t="str">
            <v>N</v>
          </cell>
          <cell r="I5434" t="str">
            <v>NI</v>
          </cell>
          <cell r="J5434">
            <v>0</v>
          </cell>
          <cell r="K5434">
            <v>0</v>
          </cell>
          <cell r="L5434" t="str">
            <v xml:space="preserve"> </v>
          </cell>
          <cell r="M5434" t="str">
            <v xml:space="preserve"> </v>
          </cell>
          <cell r="N5434">
            <v>0</v>
          </cell>
          <cell r="O5434" t="str">
            <v xml:space="preserve"> </v>
          </cell>
          <cell r="P5434">
            <v>0</v>
          </cell>
          <cell r="Q5434">
            <v>0</v>
          </cell>
          <cell r="R5434" t="str">
            <v xml:space="preserve"> </v>
          </cell>
          <cell r="S5434" t="str">
            <v xml:space="preserve"> </v>
          </cell>
        </row>
        <row r="5435">
          <cell r="B5435">
            <v>800075</v>
          </cell>
          <cell r="C5435" t="str">
            <v>IntIncHSDCPLoansBirmingham</v>
          </cell>
          <cell r="D5435" t="str">
            <v>IIHSDCPLB</v>
          </cell>
          <cell r="E5435">
            <v>367</v>
          </cell>
          <cell r="F5435" t="str">
            <v>A</v>
          </cell>
          <cell r="G5435" t="str">
            <v>E</v>
          </cell>
          <cell r="H5435" t="str">
            <v>N</v>
          </cell>
          <cell r="I5435" t="str">
            <v>NI</v>
          </cell>
          <cell r="J5435">
            <v>0</v>
          </cell>
          <cell r="K5435">
            <v>0</v>
          </cell>
          <cell r="L5435" t="str">
            <v xml:space="preserve"> </v>
          </cell>
          <cell r="M5435" t="str">
            <v xml:space="preserve"> </v>
          </cell>
          <cell r="N5435">
            <v>0</v>
          </cell>
          <cell r="O5435" t="str">
            <v xml:space="preserve"> </v>
          </cell>
          <cell r="P5435">
            <v>0</v>
          </cell>
          <cell r="Q5435">
            <v>0</v>
          </cell>
          <cell r="R5435" t="str">
            <v xml:space="preserve"> </v>
          </cell>
          <cell r="S5435" t="str">
            <v xml:space="preserve"> </v>
          </cell>
        </row>
        <row r="5436">
          <cell r="B5436">
            <v>800076</v>
          </cell>
          <cell r="C5436" t="str">
            <v>IntIncHSDCPLoansJckville</v>
          </cell>
          <cell r="D5436" t="str">
            <v>IIHSDCPLJ</v>
          </cell>
          <cell r="E5436">
            <v>367</v>
          </cell>
          <cell r="F5436" t="str">
            <v>A</v>
          </cell>
          <cell r="G5436" t="str">
            <v>E</v>
          </cell>
          <cell r="H5436" t="str">
            <v>N</v>
          </cell>
          <cell r="I5436" t="str">
            <v>NI</v>
          </cell>
          <cell r="J5436">
            <v>0</v>
          </cell>
          <cell r="K5436">
            <v>0</v>
          </cell>
          <cell r="L5436" t="str">
            <v xml:space="preserve"> </v>
          </cell>
          <cell r="M5436" t="str">
            <v xml:space="preserve"> </v>
          </cell>
          <cell r="N5436">
            <v>0</v>
          </cell>
          <cell r="O5436" t="str">
            <v xml:space="preserve"> </v>
          </cell>
          <cell r="P5436">
            <v>0</v>
          </cell>
          <cell r="Q5436">
            <v>0</v>
          </cell>
          <cell r="R5436" t="str">
            <v xml:space="preserve"> </v>
          </cell>
          <cell r="S5436" t="str">
            <v xml:space="preserve"> </v>
          </cell>
        </row>
        <row r="5437">
          <cell r="B5437">
            <v>800077</v>
          </cell>
          <cell r="C5437" t="str">
            <v>IntIncHSDCPLoansFlint</v>
          </cell>
          <cell r="D5437" t="str">
            <v>IIHSDCPLF</v>
          </cell>
          <cell r="E5437">
            <v>367</v>
          </cell>
          <cell r="F5437" t="str">
            <v>A</v>
          </cell>
          <cell r="G5437" t="str">
            <v>E</v>
          </cell>
          <cell r="H5437" t="str">
            <v>N</v>
          </cell>
          <cell r="I5437" t="str">
            <v>NI</v>
          </cell>
          <cell r="J5437">
            <v>0</v>
          </cell>
          <cell r="K5437">
            <v>0</v>
          </cell>
          <cell r="L5437" t="str">
            <v xml:space="preserve"> </v>
          </cell>
          <cell r="M5437" t="str">
            <v xml:space="preserve"> </v>
          </cell>
          <cell r="N5437">
            <v>0</v>
          </cell>
          <cell r="O5437" t="str">
            <v xml:space="preserve"> </v>
          </cell>
          <cell r="P5437">
            <v>0</v>
          </cell>
          <cell r="Q5437">
            <v>0</v>
          </cell>
          <cell r="R5437" t="str">
            <v xml:space="preserve"> </v>
          </cell>
          <cell r="S5437" t="str">
            <v xml:space="preserve"> </v>
          </cell>
        </row>
        <row r="5438">
          <cell r="B5438">
            <v>800078</v>
          </cell>
          <cell r="C5438" t="str">
            <v>IntIncHSDCPLoansPensacola</v>
          </cell>
          <cell r="D5438" t="str">
            <v>IIHSDCPLP</v>
          </cell>
          <cell r="E5438">
            <v>367</v>
          </cell>
          <cell r="F5438" t="str">
            <v>A</v>
          </cell>
          <cell r="G5438" t="str">
            <v>E</v>
          </cell>
          <cell r="H5438" t="str">
            <v>N</v>
          </cell>
          <cell r="I5438" t="str">
            <v>NI</v>
          </cell>
          <cell r="J5438">
            <v>0</v>
          </cell>
          <cell r="K5438">
            <v>0</v>
          </cell>
          <cell r="L5438" t="str">
            <v xml:space="preserve"> </v>
          </cell>
          <cell r="M5438" t="str">
            <v xml:space="preserve"> </v>
          </cell>
          <cell r="N5438">
            <v>0</v>
          </cell>
          <cell r="O5438" t="str">
            <v xml:space="preserve"> </v>
          </cell>
          <cell r="P5438">
            <v>0</v>
          </cell>
          <cell r="Q5438">
            <v>0</v>
          </cell>
          <cell r="R5438" t="str">
            <v xml:space="preserve"> </v>
          </cell>
          <cell r="S5438" t="str">
            <v xml:space="preserve"> </v>
          </cell>
        </row>
        <row r="5439">
          <cell r="B5439">
            <v>800079</v>
          </cell>
          <cell r="C5439" t="str">
            <v>IntIncHSDCPLoansAustin</v>
          </cell>
          <cell r="D5439" t="str">
            <v>IIHSDCPLA</v>
          </cell>
          <cell r="E5439">
            <v>367</v>
          </cell>
          <cell r="F5439" t="str">
            <v>A</v>
          </cell>
          <cell r="G5439" t="str">
            <v>E</v>
          </cell>
          <cell r="H5439" t="str">
            <v>N</v>
          </cell>
          <cell r="I5439" t="str">
            <v>NI</v>
          </cell>
          <cell r="J5439">
            <v>0</v>
          </cell>
          <cell r="K5439">
            <v>0</v>
          </cell>
          <cell r="L5439" t="str">
            <v xml:space="preserve"> </v>
          </cell>
          <cell r="M5439" t="str">
            <v xml:space="preserve"> </v>
          </cell>
          <cell r="N5439">
            <v>0</v>
          </cell>
          <cell r="O5439" t="str">
            <v xml:space="preserve"> </v>
          </cell>
          <cell r="P5439">
            <v>0</v>
          </cell>
          <cell r="Q5439">
            <v>0</v>
          </cell>
          <cell r="R5439" t="str">
            <v xml:space="preserve"> </v>
          </cell>
          <cell r="S5439" t="str">
            <v xml:space="preserve"> </v>
          </cell>
        </row>
        <row r="5440">
          <cell r="B5440">
            <v>800080</v>
          </cell>
          <cell r="C5440" t="str">
            <v>IntIncHSDCPLoansNashville</v>
          </cell>
          <cell r="D5440" t="str">
            <v>IIHSDCPLN</v>
          </cell>
          <cell r="E5440">
            <v>367</v>
          </cell>
          <cell r="F5440" t="str">
            <v>A</v>
          </cell>
          <cell r="G5440" t="str">
            <v>E</v>
          </cell>
          <cell r="H5440" t="str">
            <v>N</v>
          </cell>
          <cell r="I5440" t="str">
            <v>NI</v>
          </cell>
          <cell r="J5440">
            <v>0</v>
          </cell>
          <cell r="K5440">
            <v>0</v>
          </cell>
          <cell r="L5440" t="str">
            <v xml:space="preserve"> </v>
          </cell>
          <cell r="M5440" t="str">
            <v xml:space="preserve"> </v>
          </cell>
          <cell r="N5440">
            <v>0</v>
          </cell>
          <cell r="O5440" t="str">
            <v xml:space="preserve"> </v>
          </cell>
          <cell r="P5440">
            <v>0</v>
          </cell>
          <cell r="Q5440">
            <v>0</v>
          </cell>
          <cell r="R5440" t="str">
            <v xml:space="preserve"> </v>
          </cell>
          <cell r="S5440" t="str">
            <v xml:space="preserve"> </v>
          </cell>
        </row>
        <row r="5441">
          <cell r="B5441">
            <v>800081</v>
          </cell>
          <cell r="C5441" t="str">
            <v>IntIncHSDCPLoansWaco</v>
          </cell>
          <cell r="D5441" t="str">
            <v>IIHSDCPLW</v>
          </cell>
          <cell r="E5441">
            <v>367</v>
          </cell>
          <cell r="F5441" t="str">
            <v>A</v>
          </cell>
          <cell r="G5441" t="str">
            <v>E</v>
          </cell>
          <cell r="H5441" t="str">
            <v>N</v>
          </cell>
          <cell r="I5441" t="str">
            <v>NI</v>
          </cell>
          <cell r="J5441">
            <v>0</v>
          </cell>
          <cell r="K5441">
            <v>0</v>
          </cell>
          <cell r="L5441" t="str">
            <v xml:space="preserve"> </v>
          </cell>
          <cell r="M5441" t="str">
            <v xml:space="preserve"> </v>
          </cell>
          <cell r="N5441">
            <v>0</v>
          </cell>
          <cell r="O5441" t="str">
            <v xml:space="preserve"> </v>
          </cell>
          <cell r="P5441">
            <v>0</v>
          </cell>
          <cell r="Q5441">
            <v>0</v>
          </cell>
          <cell r="R5441" t="str">
            <v xml:space="preserve"> </v>
          </cell>
          <cell r="S5441" t="str">
            <v xml:space="preserve"> </v>
          </cell>
        </row>
        <row r="5442">
          <cell r="B5442">
            <v>800100</v>
          </cell>
          <cell r="C5442" t="str">
            <v>InvIncActisEmerging3</v>
          </cell>
          <cell r="D5442" t="str">
            <v>IIActEmg3</v>
          </cell>
          <cell r="E5442">
            <v>367</v>
          </cell>
          <cell r="F5442" t="str">
            <v>A</v>
          </cell>
          <cell r="G5442" t="str">
            <v>E</v>
          </cell>
          <cell r="H5442" t="str">
            <v>N</v>
          </cell>
          <cell r="I5442" t="str">
            <v>NI</v>
          </cell>
          <cell r="J5442">
            <v>0</v>
          </cell>
          <cell r="K5442">
            <v>0</v>
          </cell>
          <cell r="L5442" t="str">
            <v xml:space="preserve"> </v>
          </cell>
          <cell r="M5442" t="str">
            <v xml:space="preserve"> </v>
          </cell>
          <cell r="N5442">
            <v>0</v>
          </cell>
          <cell r="O5442" t="str">
            <v xml:space="preserve"> </v>
          </cell>
          <cell r="P5442">
            <v>0</v>
          </cell>
          <cell r="Q5442">
            <v>0</v>
          </cell>
          <cell r="R5442" t="str">
            <v xml:space="preserve"> </v>
          </cell>
          <cell r="S5442" t="str">
            <v xml:space="preserve"> </v>
          </cell>
        </row>
        <row r="5443">
          <cell r="B5443">
            <v>800105</v>
          </cell>
          <cell r="C5443" t="str">
            <v>InvIncAGRealtyVII</v>
          </cell>
          <cell r="D5443" t="str">
            <v>IIAGRty7</v>
          </cell>
          <cell r="E5443">
            <v>367</v>
          </cell>
          <cell r="F5443" t="str">
            <v>A</v>
          </cell>
          <cell r="G5443" t="str">
            <v>E</v>
          </cell>
          <cell r="H5443" t="str">
            <v>N</v>
          </cell>
          <cell r="I5443" t="str">
            <v>NI</v>
          </cell>
          <cell r="J5443">
            <v>0</v>
          </cell>
          <cell r="K5443">
            <v>0</v>
          </cell>
          <cell r="L5443" t="str">
            <v xml:space="preserve"> </v>
          </cell>
          <cell r="M5443" t="str">
            <v xml:space="preserve"> </v>
          </cell>
          <cell r="N5443">
            <v>0</v>
          </cell>
          <cell r="O5443" t="str">
            <v xml:space="preserve"> </v>
          </cell>
          <cell r="P5443">
            <v>0</v>
          </cell>
          <cell r="Q5443">
            <v>0</v>
          </cell>
          <cell r="R5443" t="str">
            <v xml:space="preserve"> </v>
          </cell>
          <cell r="S5443" t="str">
            <v xml:space="preserve"> </v>
          </cell>
        </row>
        <row r="5444">
          <cell r="B5444">
            <v>800110</v>
          </cell>
          <cell r="C5444" t="str">
            <v>InvIncAGRealtyVIII</v>
          </cell>
          <cell r="D5444" t="str">
            <v>IIAGRty8</v>
          </cell>
          <cell r="E5444">
            <v>367</v>
          </cell>
          <cell r="F5444" t="str">
            <v>A</v>
          </cell>
          <cell r="G5444" t="str">
            <v>E</v>
          </cell>
          <cell r="H5444" t="str">
            <v>N</v>
          </cell>
          <cell r="I5444" t="str">
            <v>NI</v>
          </cell>
          <cell r="J5444">
            <v>0</v>
          </cell>
          <cell r="K5444">
            <v>0</v>
          </cell>
          <cell r="L5444" t="str">
            <v xml:space="preserve"> </v>
          </cell>
          <cell r="M5444" t="str">
            <v xml:space="preserve"> </v>
          </cell>
          <cell r="N5444">
            <v>0</v>
          </cell>
          <cell r="O5444" t="str">
            <v xml:space="preserve"> </v>
          </cell>
          <cell r="P5444">
            <v>0</v>
          </cell>
          <cell r="Q5444">
            <v>0</v>
          </cell>
          <cell r="R5444" t="str">
            <v xml:space="preserve"> </v>
          </cell>
          <cell r="S5444" t="str">
            <v xml:space="preserve"> </v>
          </cell>
        </row>
        <row r="5445">
          <cell r="B5445">
            <v>800125</v>
          </cell>
          <cell r="C5445" t="str">
            <v>InvIncAmiya</v>
          </cell>
          <cell r="D5445" t="str">
            <v>IIAMiya</v>
          </cell>
          <cell r="E5445">
            <v>367</v>
          </cell>
          <cell r="F5445" t="str">
            <v>A</v>
          </cell>
          <cell r="G5445" t="str">
            <v>E</v>
          </cell>
          <cell r="H5445" t="str">
            <v>N</v>
          </cell>
          <cell r="I5445" t="str">
            <v>NI</v>
          </cell>
          <cell r="J5445">
            <v>0</v>
          </cell>
          <cell r="K5445">
            <v>0</v>
          </cell>
          <cell r="L5445" t="str">
            <v xml:space="preserve"> </v>
          </cell>
          <cell r="M5445" t="str">
            <v xml:space="preserve"> </v>
          </cell>
          <cell r="N5445">
            <v>0</v>
          </cell>
          <cell r="O5445" t="str">
            <v xml:space="preserve"> </v>
          </cell>
          <cell r="P5445">
            <v>0</v>
          </cell>
          <cell r="Q5445">
            <v>0</v>
          </cell>
          <cell r="R5445" t="str">
            <v xml:space="preserve"> </v>
          </cell>
          <cell r="S5445" t="str">
            <v xml:space="preserve"> </v>
          </cell>
        </row>
        <row r="5446">
          <cell r="B5446">
            <v>800130</v>
          </cell>
          <cell r="C5446" t="str">
            <v>InvIncAQRGlobal</v>
          </cell>
          <cell r="D5446" t="str">
            <v>IIAQRG</v>
          </cell>
          <cell r="E5446">
            <v>367</v>
          </cell>
          <cell r="F5446" t="str">
            <v>A</v>
          </cell>
          <cell r="G5446" t="str">
            <v>E</v>
          </cell>
          <cell r="H5446" t="str">
            <v>N</v>
          </cell>
          <cell r="I5446" t="str">
            <v>NI</v>
          </cell>
          <cell r="J5446">
            <v>0</v>
          </cell>
          <cell r="K5446">
            <v>0</v>
          </cell>
          <cell r="L5446" t="str">
            <v xml:space="preserve"> </v>
          </cell>
          <cell r="M5446" t="str">
            <v xml:space="preserve"> </v>
          </cell>
          <cell r="N5446">
            <v>0</v>
          </cell>
          <cell r="O5446" t="str">
            <v xml:space="preserve"> </v>
          </cell>
          <cell r="P5446">
            <v>0</v>
          </cell>
          <cell r="Q5446">
            <v>0</v>
          </cell>
          <cell r="R5446" t="str">
            <v xml:space="preserve"> </v>
          </cell>
          <cell r="S5446" t="str">
            <v xml:space="preserve"> </v>
          </cell>
        </row>
        <row r="5447">
          <cell r="B5447">
            <v>800140</v>
          </cell>
          <cell r="C5447" t="str">
            <v>InvIncAXA</v>
          </cell>
          <cell r="D5447" t="str">
            <v>IIAXA</v>
          </cell>
          <cell r="E5447">
            <v>367</v>
          </cell>
          <cell r="F5447" t="str">
            <v>A</v>
          </cell>
          <cell r="G5447" t="str">
            <v>E</v>
          </cell>
          <cell r="H5447" t="str">
            <v>N</v>
          </cell>
          <cell r="I5447" t="str">
            <v>NI</v>
          </cell>
          <cell r="J5447">
            <v>0</v>
          </cell>
          <cell r="K5447">
            <v>0</v>
          </cell>
          <cell r="L5447" t="str">
            <v xml:space="preserve"> </v>
          </cell>
          <cell r="M5447" t="str">
            <v xml:space="preserve"> </v>
          </cell>
          <cell r="N5447">
            <v>0</v>
          </cell>
          <cell r="O5447" t="str">
            <v xml:space="preserve"> </v>
          </cell>
          <cell r="P5447">
            <v>0</v>
          </cell>
          <cell r="Q5447">
            <v>0</v>
          </cell>
          <cell r="R5447" t="str">
            <v xml:space="preserve"> </v>
          </cell>
          <cell r="S5447" t="str">
            <v xml:space="preserve"> </v>
          </cell>
        </row>
        <row r="5448">
          <cell r="B5448">
            <v>800145</v>
          </cell>
          <cell r="C5448" t="str">
            <v>InvIncBaillieG</v>
          </cell>
          <cell r="D5448" t="str">
            <v>IIBailleG</v>
          </cell>
          <cell r="E5448">
            <v>367</v>
          </cell>
          <cell r="F5448" t="str">
            <v>A</v>
          </cell>
          <cell r="G5448" t="str">
            <v>E</v>
          </cell>
          <cell r="H5448" t="str">
            <v>N</v>
          </cell>
          <cell r="I5448" t="str">
            <v>NI</v>
          </cell>
          <cell r="J5448">
            <v>0</v>
          </cell>
          <cell r="K5448">
            <v>0</v>
          </cell>
          <cell r="L5448" t="str">
            <v xml:space="preserve"> </v>
          </cell>
          <cell r="M5448" t="str">
            <v xml:space="preserve"> </v>
          </cell>
          <cell r="N5448">
            <v>0</v>
          </cell>
          <cell r="O5448" t="str">
            <v xml:space="preserve"> </v>
          </cell>
          <cell r="P5448">
            <v>0</v>
          </cell>
          <cell r="Q5448">
            <v>0</v>
          </cell>
          <cell r="R5448" t="str">
            <v xml:space="preserve"> </v>
          </cell>
          <cell r="S5448" t="str">
            <v xml:space="preserve"> </v>
          </cell>
        </row>
        <row r="5449">
          <cell r="B5449">
            <v>800150</v>
          </cell>
          <cell r="C5449" t="str">
            <v>InvIncBaird</v>
          </cell>
          <cell r="D5449" t="str">
            <v>IIBaird</v>
          </cell>
          <cell r="E5449">
            <v>367</v>
          </cell>
          <cell r="F5449" t="str">
            <v>A</v>
          </cell>
          <cell r="G5449" t="str">
            <v>E</v>
          </cell>
          <cell r="H5449" t="str">
            <v>N</v>
          </cell>
          <cell r="I5449" t="str">
            <v>NI</v>
          </cell>
          <cell r="J5449">
            <v>0</v>
          </cell>
          <cell r="K5449">
            <v>0</v>
          </cell>
          <cell r="L5449" t="str">
            <v xml:space="preserve"> </v>
          </cell>
          <cell r="M5449" t="str">
            <v xml:space="preserve"> </v>
          </cell>
          <cell r="N5449">
            <v>0</v>
          </cell>
          <cell r="O5449" t="str">
            <v xml:space="preserve"> </v>
          </cell>
          <cell r="P5449">
            <v>0</v>
          </cell>
          <cell r="Q5449">
            <v>0</v>
          </cell>
          <cell r="R5449" t="str">
            <v xml:space="preserve"> </v>
          </cell>
          <cell r="S5449" t="str">
            <v xml:space="preserve"> </v>
          </cell>
        </row>
        <row r="5450">
          <cell r="B5450">
            <v>800155</v>
          </cell>
          <cell r="C5450" t="str">
            <v>InvIncBatterymarch</v>
          </cell>
          <cell r="D5450" t="str">
            <v>IIBttymrch</v>
          </cell>
          <cell r="E5450">
            <v>367</v>
          </cell>
          <cell r="F5450" t="str">
            <v>A</v>
          </cell>
          <cell r="G5450" t="str">
            <v>E</v>
          </cell>
          <cell r="H5450" t="str">
            <v>N</v>
          </cell>
          <cell r="I5450" t="str">
            <v>NI</v>
          </cell>
          <cell r="J5450">
            <v>0</v>
          </cell>
          <cell r="K5450">
            <v>0</v>
          </cell>
          <cell r="L5450" t="str">
            <v xml:space="preserve"> </v>
          </cell>
          <cell r="M5450" t="str">
            <v xml:space="preserve"> </v>
          </cell>
          <cell r="N5450">
            <v>0</v>
          </cell>
          <cell r="O5450" t="str">
            <v xml:space="preserve"> </v>
          </cell>
          <cell r="P5450">
            <v>0</v>
          </cell>
          <cell r="Q5450">
            <v>0</v>
          </cell>
          <cell r="R5450" t="str">
            <v xml:space="preserve"> </v>
          </cell>
          <cell r="S5450" t="str">
            <v xml:space="preserve"> </v>
          </cell>
        </row>
        <row r="5451">
          <cell r="B5451">
            <v>800160</v>
          </cell>
          <cell r="C5451" t="str">
            <v>InvIncBirchHillIV</v>
          </cell>
          <cell r="D5451" t="str">
            <v>IIBirchH5</v>
          </cell>
          <cell r="E5451">
            <v>367</v>
          </cell>
          <cell r="F5451" t="str">
            <v>A</v>
          </cell>
          <cell r="G5451" t="str">
            <v>E</v>
          </cell>
          <cell r="H5451" t="str">
            <v>N</v>
          </cell>
          <cell r="I5451" t="str">
            <v>NI</v>
          </cell>
          <cell r="J5451">
            <v>0</v>
          </cell>
          <cell r="K5451">
            <v>0</v>
          </cell>
          <cell r="L5451" t="str">
            <v xml:space="preserve"> </v>
          </cell>
          <cell r="M5451" t="str">
            <v xml:space="preserve"> </v>
          </cell>
          <cell r="N5451">
            <v>0</v>
          </cell>
          <cell r="O5451" t="str">
            <v xml:space="preserve"> </v>
          </cell>
          <cell r="P5451">
            <v>0</v>
          </cell>
          <cell r="Q5451">
            <v>0</v>
          </cell>
          <cell r="R5451" t="str">
            <v xml:space="preserve"> </v>
          </cell>
          <cell r="S5451" t="str">
            <v xml:space="preserve"> </v>
          </cell>
        </row>
        <row r="5452">
          <cell r="B5452">
            <v>800165</v>
          </cell>
          <cell r="C5452" t="str">
            <v>InvIncBlackrock</v>
          </cell>
          <cell r="D5452" t="str">
            <v>IIBlackr</v>
          </cell>
          <cell r="E5452">
            <v>367</v>
          </cell>
          <cell r="F5452" t="str">
            <v>A</v>
          </cell>
          <cell r="G5452" t="str">
            <v>E</v>
          </cell>
          <cell r="H5452" t="str">
            <v>N</v>
          </cell>
          <cell r="I5452" t="str">
            <v>NI</v>
          </cell>
          <cell r="J5452">
            <v>0</v>
          </cell>
          <cell r="K5452">
            <v>0</v>
          </cell>
          <cell r="L5452" t="str">
            <v xml:space="preserve"> </v>
          </cell>
          <cell r="M5452" t="str">
            <v xml:space="preserve"> </v>
          </cell>
          <cell r="N5452">
            <v>0</v>
          </cell>
          <cell r="O5452" t="str">
            <v xml:space="preserve"> </v>
          </cell>
          <cell r="P5452">
            <v>0</v>
          </cell>
          <cell r="Q5452">
            <v>0</v>
          </cell>
          <cell r="R5452" t="str">
            <v xml:space="preserve"> </v>
          </cell>
          <cell r="S5452" t="str">
            <v xml:space="preserve"> </v>
          </cell>
        </row>
        <row r="5453">
          <cell r="B5453">
            <v>800170</v>
          </cell>
          <cell r="C5453" t="str">
            <v>InvIncBrandywine</v>
          </cell>
          <cell r="D5453" t="str">
            <v>IIBrandywn</v>
          </cell>
          <cell r="E5453">
            <v>367</v>
          </cell>
          <cell r="F5453" t="str">
            <v>A</v>
          </cell>
          <cell r="G5453" t="str">
            <v>E</v>
          </cell>
          <cell r="H5453" t="str">
            <v>N</v>
          </cell>
          <cell r="I5453" t="str">
            <v>NI</v>
          </cell>
          <cell r="J5453">
            <v>0</v>
          </cell>
          <cell r="K5453">
            <v>0</v>
          </cell>
          <cell r="L5453" t="str">
            <v xml:space="preserve"> </v>
          </cell>
          <cell r="M5453" t="str">
            <v xml:space="preserve"> </v>
          </cell>
          <cell r="N5453">
            <v>0</v>
          </cell>
          <cell r="O5453" t="str">
            <v xml:space="preserve"> </v>
          </cell>
          <cell r="P5453">
            <v>0</v>
          </cell>
          <cell r="Q5453">
            <v>0</v>
          </cell>
          <cell r="R5453" t="str">
            <v xml:space="preserve"> </v>
          </cell>
          <cell r="S5453" t="str">
            <v xml:space="preserve"> </v>
          </cell>
        </row>
        <row r="5454">
          <cell r="B5454">
            <v>800175</v>
          </cell>
          <cell r="C5454" t="str">
            <v>InvIncBridgepointeEur</v>
          </cell>
          <cell r="D5454" t="str">
            <v>IIBrgptEur</v>
          </cell>
          <cell r="E5454">
            <v>367</v>
          </cell>
          <cell r="F5454" t="str">
            <v>A</v>
          </cell>
          <cell r="G5454" t="str">
            <v>E</v>
          </cell>
          <cell r="H5454" t="str">
            <v>N</v>
          </cell>
          <cell r="I5454" t="str">
            <v>NI</v>
          </cell>
          <cell r="J5454">
            <v>0</v>
          </cell>
          <cell r="K5454">
            <v>0</v>
          </cell>
          <cell r="L5454" t="str">
            <v xml:space="preserve"> </v>
          </cell>
          <cell r="M5454" t="str">
            <v xml:space="preserve"> </v>
          </cell>
          <cell r="N5454">
            <v>0</v>
          </cell>
          <cell r="O5454" t="str">
            <v xml:space="preserve"> </v>
          </cell>
          <cell r="P5454">
            <v>0</v>
          </cell>
          <cell r="Q5454">
            <v>0</v>
          </cell>
          <cell r="R5454" t="str">
            <v xml:space="preserve"> </v>
          </cell>
          <cell r="S5454" t="str">
            <v xml:space="preserve"> </v>
          </cell>
        </row>
        <row r="5455">
          <cell r="B5455">
            <v>800180</v>
          </cell>
          <cell r="C5455" t="str">
            <v>InvIncBridgewaterAW</v>
          </cell>
          <cell r="D5455" t="str">
            <v>IIBrgwtAW</v>
          </cell>
          <cell r="E5455">
            <v>367</v>
          </cell>
          <cell r="F5455" t="str">
            <v>A</v>
          </cell>
          <cell r="G5455" t="str">
            <v>E</v>
          </cell>
          <cell r="H5455" t="str">
            <v>N</v>
          </cell>
          <cell r="I5455" t="str">
            <v>NI</v>
          </cell>
          <cell r="J5455">
            <v>0</v>
          </cell>
          <cell r="K5455">
            <v>0</v>
          </cell>
          <cell r="L5455" t="str">
            <v xml:space="preserve"> </v>
          </cell>
          <cell r="M5455" t="str">
            <v xml:space="preserve"> </v>
          </cell>
          <cell r="N5455">
            <v>0</v>
          </cell>
          <cell r="O5455" t="str">
            <v xml:space="preserve"> </v>
          </cell>
          <cell r="P5455">
            <v>0</v>
          </cell>
          <cell r="Q5455">
            <v>0</v>
          </cell>
          <cell r="R5455" t="str">
            <v xml:space="preserve"> </v>
          </cell>
          <cell r="S5455" t="str">
            <v xml:space="preserve"> </v>
          </cell>
        </row>
        <row r="5456">
          <cell r="B5456">
            <v>800185</v>
          </cell>
          <cell r="C5456" t="str">
            <v>InvIncBridgewaterPure</v>
          </cell>
          <cell r="D5456" t="str">
            <v>IIBrdwtPur</v>
          </cell>
          <cell r="E5456">
            <v>367</v>
          </cell>
          <cell r="F5456" t="str">
            <v>A</v>
          </cell>
          <cell r="G5456" t="str">
            <v>E</v>
          </cell>
          <cell r="H5456" t="str">
            <v>N</v>
          </cell>
          <cell r="I5456" t="str">
            <v>NI</v>
          </cell>
          <cell r="J5456">
            <v>0</v>
          </cell>
          <cell r="K5456">
            <v>0</v>
          </cell>
          <cell r="L5456" t="str">
            <v xml:space="preserve"> </v>
          </cell>
          <cell r="M5456" t="str">
            <v xml:space="preserve"> </v>
          </cell>
          <cell r="N5456">
            <v>0</v>
          </cell>
          <cell r="O5456" t="str">
            <v xml:space="preserve"> </v>
          </cell>
          <cell r="P5456">
            <v>0</v>
          </cell>
          <cell r="Q5456">
            <v>0</v>
          </cell>
          <cell r="R5456" t="str">
            <v xml:space="preserve"> </v>
          </cell>
          <cell r="S5456" t="str">
            <v xml:space="preserve"> </v>
          </cell>
        </row>
        <row r="5457">
          <cell r="B5457">
            <v>800200</v>
          </cell>
          <cell r="C5457" t="str">
            <v>InvIncBRMSCILC</v>
          </cell>
          <cell r="D5457" t="str">
            <v>IIBRMSCILC</v>
          </cell>
          <cell r="E5457">
            <v>367</v>
          </cell>
          <cell r="F5457" t="str">
            <v>A</v>
          </cell>
          <cell r="G5457" t="str">
            <v>E</v>
          </cell>
          <cell r="H5457" t="str">
            <v>N</v>
          </cell>
          <cell r="I5457" t="str">
            <v>NI</v>
          </cell>
          <cell r="J5457">
            <v>0</v>
          </cell>
          <cell r="K5457">
            <v>0</v>
          </cell>
          <cell r="L5457" t="str">
            <v xml:space="preserve"> </v>
          </cell>
          <cell r="M5457" t="str">
            <v xml:space="preserve"> </v>
          </cell>
          <cell r="N5457">
            <v>0</v>
          </cell>
          <cell r="O5457" t="str">
            <v xml:space="preserve"> </v>
          </cell>
          <cell r="P5457">
            <v>0</v>
          </cell>
          <cell r="Q5457">
            <v>0</v>
          </cell>
          <cell r="R5457" t="str">
            <v xml:space="preserve"> </v>
          </cell>
          <cell r="S5457" t="str">
            <v xml:space="preserve"> </v>
          </cell>
        </row>
        <row r="5458">
          <cell r="B5458">
            <v>800205</v>
          </cell>
          <cell r="C5458" t="str">
            <v>InvIncBRMSCISC</v>
          </cell>
          <cell r="D5458" t="str">
            <v>IIBRMSCISC</v>
          </cell>
          <cell r="E5458">
            <v>367</v>
          </cell>
          <cell r="F5458" t="str">
            <v>A</v>
          </cell>
          <cell r="G5458" t="str">
            <v>E</v>
          </cell>
          <cell r="H5458" t="str">
            <v>N</v>
          </cell>
          <cell r="I5458" t="str">
            <v>NI</v>
          </cell>
          <cell r="J5458">
            <v>0</v>
          </cell>
          <cell r="K5458">
            <v>0</v>
          </cell>
          <cell r="L5458" t="str">
            <v xml:space="preserve"> </v>
          </cell>
          <cell r="M5458" t="str">
            <v xml:space="preserve"> </v>
          </cell>
          <cell r="N5458">
            <v>0</v>
          </cell>
          <cell r="O5458" t="str">
            <v xml:space="preserve"> </v>
          </cell>
          <cell r="P5458">
            <v>0</v>
          </cell>
          <cell r="Q5458">
            <v>0</v>
          </cell>
          <cell r="R5458" t="str">
            <v xml:space="preserve"> </v>
          </cell>
          <cell r="S5458" t="str">
            <v xml:space="preserve"> </v>
          </cell>
        </row>
        <row r="5459">
          <cell r="B5459">
            <v>800210</v>
          </cell>
          <cell r="C5459" t="str">
            <v>InvIncBRockEQ</v>
          </cell>
          <cell r="D5459" t="str">
            <v>IIBREqIndx</v>
          </cell>
          <cell r="E5459">
            <v>367</v>
          </cell>
          <cell r="F5459" t="str">
            <v>A</v>
          </cell>
          <cell r="G5459" t="str">
            <v>E</v>
          </cell>
          <cell r="H5459" t="str">
            <v>N</v>
          </cell>
          <cell r="I5459" t="str">
            <v>NI</v>
          </cell>
          <cell r="J5459">
            <v>0</v>
          </cell>
          <cell r="K5459">
            <v>0</v>
          </cell>
          <cell r="L5459" t="str">
            <v xml:space="preserve"> </v>
          </cell>
          <cell r="M5459" t="str">
            <v xml:space="preserve"> </v>
          </cell>
          <cell r="N5459">
            <v>0</v>
          </cell>
          <cell r="O5459" t="str">
            <v xml:space="preserve"> </v>
          </cell>
          <cell r="P5459">
            <v>0</v>
          </cell>
          <cell r="Q5459">
            <v>0</v>
          </cell>
          <cell r="R5459" t="str">
            <v xml:space="preserve"> </v>
          </cell>
          <cell r="S5459" t="str">
            <v xml:space="preserve"> </v>
          </cell>
        </row>
        <row r="5460">
          <cell r="B5460">
            <v>800215</v>
          </cell>
          <cell r="C5460" t="str">
            <v>InvIncBRockRuss</v>
          </cell>
          <cell r="D5460" t="str">
            <v>IIBRockR</v>
          </cell>
          <cell r="E5460">
            <v>367</v>
          </cell>
          <cell r="F5460" t="str">
            <v>A</v>
          </cell>
          <cell r="G5460" t="str">
            <v>E</v>
          </cell>
          <cell r="H5460" t="str">
            <v>N</v>
          </cell>
          <cell r="I5460" t="str">
            <v>NI</v>
          </cell>
          <cell r="J5460">
            <v>0</v>
          </cell>
          <cell r="K5460">
            <v>0</v>
          </cell>
          <cell r="L5460" t="str">
            <v xml:space="preserve"> </v>
          </cell>
          <cell r="M5460" t="str">
            <v xml:space="preserve"> </v>
          </cell>
          <cell r="N5460">
            <v>0</v>
          </cell>
          <cell r="O5460" t="str">
            <v xml:space="preserve"> </v>
          </cell>
          <cell r="P5460">
            <v>0</v>
          </cell>
          <cell r="Q5460">
            <v>0</v>
          </cell>
          <cell r="R5460" t="str">
            <v xml:space="preserve"> </v>
          </cell>
          <cell r="S5460" t="str">
            <v xml:space="preserve"> </v>
          </cell>
        </row>
        <row r="5461">
          <cell r="B5461">
            <v>800220</v>
          </cell>
          <cell r="C5461" t="str">
            <v>InvIncBrownBrosHarr</v>
          </cell>
          <cell r="D5461" t="str">
            <v>IIBrownBro</v>
          </cell>
          <cell r="E5461">
            <v>367</v>
          </cell>
          <cell r="F5461" t="str">
            <v>A</v>
          </cell>
          <cell r="G5461" t="str">
            <v>E</v>
          </cell>
          <cell r="H5461" t="str">
            <v>N</v>
          </cell>
          <cell r="I5461" t="str">
            <v>NI</v>
          </cell>
          <cell r="J5461">
            <v>0</v>
          </cell>
          <cell r="K5461">
            <v>0</v>
          </cell>
          <cell r="L5461" t="str">
            <v xml:space="preserve"> </v>
          </cell>
          <cell r="M5461" t="str">
            <v xml:space="preserve"> </v>
          </cell>
          <cell r="N5461">
            <v>0</v>
          </cell>
          <cell r="O5461" t="str">
            <v xml:space="preserve"> </v>
          </cell>
          <cell r="P5461">
            <v>0</v>
          </cell>
          <cell r="Q5461">
            <v>0</v>
          </cell>
          <cell r="R5461" t="str">
            <v xml:space="preserve"> </v>
          </cell>
          <cell r="S5461" t="str">
            <v xml:space="preserve"> </v>
          </cell>
        </row>
        <row r="5462">
          <cell r="B5462">
            <v>800225</v>
          </cell>
          <cell r="C5462" t="str">
            <v>InvIncCapulaGlobal</v>
          </cell>
          <cell r="D5462" t="str">
            <v>IICapGlobl</v>
          </cell>
          <cell r="E5462">
            <v>367</v>
          </cell>
          <cell r="F5462" t="str">
            <v>A</v>
          </cell>
          <cell r="G5462" t="str">
            <v>E</v>
          </cell>
          <cell r="H5462" t="str">
            <v>N</v>
          </cell>
          <cell r="I5462" t="str">
            <v>NI</v>
          </cell>
          <cell r="J5462">
            <v>0</v>
          </cell>
          <cell r="K5462">
            <v>0</v>
          </cell>
          <cell r="L5462" t="str">
            <v xml:space="preserve"> </v>
          </cell>
          <cell r="M5462" t="str">
            <v xml:space="preserve"> </v>
          </cell>
          <cell r="N5462">
            <v>0</v>
          </cell>
          <cell r="O5462" t="str">
            <v xml:space="preserve"> </v>
          </cell>
          <cell r="P5462">
            <v>0</v>
          </cell>
          <cell r="Q5462">
            <v>0</v>
          </cell>
          <cell r="R5462" t="str">
            <v xml:space="preserve"> </v>
          </cell>
          <cell r="S5462" t="str">
            <v xml:space="preserve"> </v>
          </cell>
        </row>
        <row r="5463">
          <cell r="B5463">
            <v>800230</v>
          </cell>
          <cell r="C5463" t="str">
            <v>InvIncCaspianSelect</v>
          </cell>
          <cell r="D5463" t="str">
            <v>IICaspian</v>
          </cell>
          <cell r="E5463">
            <v>367</v>
          </cell>
          <cell r="F5463" t="str">
            <v>A</v>
          </cell>
          <cell r="G5463" t="str">
            <v>E</v>
          </cell>
          <cell r="H5463" t="str">
            <v>N</v>
          </cell>
          <cell r="I5463" t="str">
            <v>NI</v>
          </cell>
          <cell r="J5463">
            <v>0</v>
          </cell>
          <cell r="K5463">
            <v>0</v>
          </cell>
          <cell r="L5463" t="str">
            <v xml:space="preserve"> </v>
          </cell>
          <cell r="M5463" t="str">
            <v xml:space="preserve"> </v>
          </cell>
          <cell r="N5463">
            <v>0</v>
          </cell>
          <cell r="O5463" t="str">
            <v xml:space="preserve"> </v>
          </cell>
          <cell r="P5463">
            <v>0</v>
          </cell>
          <cell r="Q5463">
            <v>0</v>
          </cell>
          <cell r="R5463" t="str">
            <v xml:space="preserve"> </v>
          </cell>
          <cell r="S5463" t="str">
            <v xml:space="preserve"> </v>
          </cell>
        </row>
        <row r="5464">
          <cell r="B5464">
            <v>800235</v>
          </cell>
          <cell r="C5464" t="str">
            <v>InvIncCHVII</v>
          </cell>
          <cell r="D5464" t="str">
            <v>IICH7</v>
          </cell>
          <cell r="E5464">
            <v>367</v>
          </cell>
          <cell r="F5464" t="str">
            <v>A</v>
          </cell>
          <cell r="G5464" t="str">
            <v>E</v>
          </cell>
          <cell r="H5464" t="str">
            <v>N</v>
          </cell>
          <cell r="I5464" t="str">
            <v>NI</v>
          </cell>
          <cell r="J5464">
            <v>0</v>
          </cell>
          <cell r="K5464">
            <v>0</v>
          </cell>
          <cell r="L5464" t="str">
            <v xml:space="preserve"> </v>
          </cell>
          <cell r="M5464" t="str">
            <v xml:space="preserve"> </v>
          </cell>
          <cell r="N5464">
            <v>0</v>
          </cell>
          <cell r="O5464" t="str">
            <v xml:space="preserve"> </v>
          </cell>
          <cell r="P5464">
            <v>0</v>
          </cell>
          <cell r="Q5464">
            <v>0</v>
          </cell>
          <cell r="R5464" t="str">
            <v xml:space="preserve"> </v>
          </cell>
          <cell r="S5464" t="str">
            <v xml:space="preserve"> </v>
          </cell>
        </row>
        <row r="5465">
          <cell r="B5465">
            <v>800245</v>
          </cell>
          <cell r="C5465" t="str">
            <v>InvIncColonyVIII</v>
          </cell>
          <cell r="D5465" t="str">
            <v>IIColony8</v>
          </cell>
          <cell r="E5465">
            <v>367</v>
          </cell>
          <cell r="F5465" t="str">
            <v>A</v>
          </cell>
          <cell r="G5465" t="str">
            <v>E</v>
          </cell>
          <cell r="H5465" t="str">
            <v>N</v>
          </cell>
          <cell r="I5465" t="str">
            <v>NI</v>
          </cell>
          <cell r="J5465">
            <v>0</v>
          </cell>
          <cell r="K5465">
            <v>0</v>
          </cell>
          <cell r="L5465" t="str">
            <v xml:space="preserve"> </v>
          </cell>
          <cell r="M5465" t="str">
            <v xml:space="preserve"> </v>
          </cell>
          <cell r="N5465">
            <v>0</v>
          </cell>
          <cell r="O5465" t="str">
            <v xml:space="preserve"> </v>
          </cell>
          <cell r="P5465">
            <v>0</v>
          </cell>
          <cell r="Q5465">
            <v>0</v>
          </cell>
          <cell r="R5465" t="str">
            <v xml:space="preserve"> </v>
          </cell>
          <cell r="S5465" t="str">
            <v xml:space="preserve"> </v>
          </cell>
        </row>
        <row r="5466">
          <cell r="B5466">
            <v>800250</v>
          </cell>
          <cell r="C5466" t="str">
            <v>InvIncCommodities</v>
          </cell>
          <cell r="D5466" t="str">
            <v>IICommod</v>
          </cell>
          <cell r="E5466">
            <v>367</v>
          </cell>
          <cell r="F5466" t="str">
            <v>A</v>
          </cell>
          <cell r="G5466" t="str">
            <v>E</v>
          </cell>
          <cell r="H5466" t="str">
            <v>N</v>
          </cell>
          <cell r="I5466" t="str">
            <v>NI</v>
          </cell>
          <cell r="J5466">
            <v>0</v>
          </cell>
          <cell r="K5466">
            <v>0</v>
          </cell>
          <cell r="L5466" t="str">
            <v xml:space="preserve"> </v>
          </cell>
          <cell r="M5466" t="str">
            <v xml:space="preserve"> </v>
          </cell>
          <cell r="N5466">
            <v>0</v>
          </cell>
          <cell r="O5466" t="str">
            <v xml:space="preserve"> </v>
          </cell>
          <cell r="P5466">
            <v>0</v>
          </cell>
          <cell r="Q5466">
            <v>0</v>
          </cell>
          <cell r="R5466" t="str">
            <v xml:space="preserve"> </v>
          </cell>
          <cell r="S5466" t="str">
            <v xml:space="preserve"> </v>
          </cell>
        </row>
        <row r="5467">
          <cell r="B5467">
            <v>800255</v>
          </cell>
          <cell r="C5467" t="str">
            <v>InvIncCyrusOppII</v>
          </cell>
          <cell r="D5467" t="str">
            <v>IICyprus</v>
          </cell>
          <cell r="E5467">
            <v>367</v>
          </cell>
          <cell r="F5467" t="str">
            <v>A</v>
          </cell>
          <cell r="G5467" t="str">
            <v>E</v>
          </cell>
          <cell r="H5467" t="str">
            <v>N</v>
          </cell>
          <cell r="I5467" t="str">
            <v>NI</v>
          </cell>
          <cell r="J5467">
            <v>0</v>
          </cell>
          <cell r="K5467">
            <v>0</v>
          </cell>
          <cell r="L5467" t="str">
            <v xml:space="preserve"> </v>
          </cell>
          <cell r="M5467" t="str">
            <v xml:space="preserve"> </v>
          </cell>
          <cell r="N5467">
            <v>0</v>
          </cell>
          <cell r="O5467" t="str">
            <v xml:space="preserve"> </v>
          </cell>
          <cell r="P5467">
            <v>0</v>
          </cell>
          <cell r="Q5467">
            <v>0</v>
          </cell>
          <cell r="R5467" t="str">
            <v xml:space="preserve"> </v>
          </cell>
          <cell r="S5467" t="str">
            <v xml:space="preserve"> </v>
          </cell>
        </row>
        <row r="5468">
          <cell r="B5468">
            <v>800260</v>
          </cell>
          <cell r="C5468" t="str">
            <v>InvIncDavidsonKempner</v>
          </cell>
          <cell r="D5468" t="str">
            <v>IIDavKemp</v>
          </cell>
          <cell r="E5468">
            <v>367</v>
          </cell>
          <cell r="F5468" t="str">
            <v>A</v>
          </cell>
          <cell r="G5468" t="str">
            <v>E</v>
          </cell>
          <cell r="H5468" t="str">
            <v>N</v>
          </cell>
          <cell r="I5468" t="str">
            <v>NI</v>
          </cell>
          <cell r="J5468">
            <v>0</v>
          </cell>
          <cell r="K5468">
            <v>0</v>
          </cell>
          <cell r="L5468" t="str">
            <v xml:space="preserve"> </v>
          </cell>
          <cell r="M5468" t="str">
            <v xml:space="preserve"> </v>
          </cell>
          <cell r="N5468">
            <v>0</v>
          </cell>
          <cell r="O5468" t="str">
            <v xml:space="preserve"> </v>
          </cell>
          <cell r="P5468">
            <v>0</v>
          </cell>
          <cell r="Q5468">
            <v>0</v>
          </cell>
          <cell r="R5468" t="str">
            <v xml:space="preserve"> </v>
          </cell>
          <cell r="S5468" t="str">
            <v xml:space="preserve"> </v>
          </cell>
        </row>
        <row r="5469">
          <cell r="B5469">
            <v>800265</v>
          </cell>
          <cell r="C5469" t="str">
            <v>InvIncDFA</v>
          </cell>
          <cell r="D5469" t="str">
            <v>IIDFA</v>
          </cell>
          <cell r="E5469">
            <v>367</v>
          </cell>
          <cell r="F5469" t="str">
            <v>A</v>
          </cell>
          <cell r="G5469" t="str">
            <v>E</v>
          </cell>
          <cell r="H5469" t="str">
            <v>N</v>
          </cell>
          <cell r="I5469" t="str">
            <v>NI</v>
          </cell>
          <cell r="J5469">
            <v>0</v>
          </cell>
          <cell r="K5469">
            <v>0</v>
          </cell>
          <cell r="L5469" t="str">
            <v xml:space="preserve"> </v>
          </cell>
          <cell r="M5469" t="str">
            <v xml:space="preserve"> </v>
          </cell>
          <cell r="N5469">
            <v>0</v>
          </cell>
          <cell r="O5469" t="str">
            <v xml:space="preserve"> </v>
          </cell>
          <cell r="P5469">
            <v>0</v>
          </cell>
          <cell r="Q5469">
            <v>0</v>
          </cell>
          <cell r="R5469" t="str">
            <v xml:space="preserve"> </v>
          </cell>
          <cell r="S5469" t="str">
            <v xml:space="preserve"> </v>
          </cell>
        </row>
        <row r="5470">
          <cell r="B5470">
            <v>800270</v>
          </cell>
          <cell r="C5470" t="str">
            <v>InvIncDiamondCastleIV</v>
          </cell>
          <cell r="D5470" t="str">
            <v>IIDiamond</v>
          </cell>
          <cell r="E5470">
            <v>367</v>
          </cell>
          <cell r="F5470" t="str">
            <v>A</v>
          </cell>
          <cell r="G5470" t="str">
            <v>E</v>
          </cell>
          <cell r="H5470" t="str">
            <v>N</v>
          </cell>
          <cell r="I5470" t="str">
            <v>NI</v>
          </cell>
          <cell r="J5470">
            <v>0</v>
          </cell>
          <cell r="K5470">
            <v>0</v>
          </cell>
          <cell r="L5470" t="str">
            <v xml:space="preserve"> </v>
          </cell>
          <cell r="M5470" t="str">
            <v xml:space="preserve"> </v>
          </cell>
          <cell r="N5470">
            <v>0</v>
          </cell>
          <cell r="O5470" t="str">
            <v xml:space="preserve"> </v>
          </cell>
          <cell r="P5470">
            <v>0</v>
          </cell>
          <cell r="Q5470">
            <v>0</v>
          </cell>
          <cell r="R5470" t="str">
            <v xml:space="preserve"> </v>
          </cell>
          <cell r="S5470" t="str">
            <v xml:space="preserve"> </v>
          </cell>
        </row>
        <row r="5471">
          <cell r="B5471">
            <v>800275</v>
          </cell>
          <cell r="C5471" t="str">
            <v>InvIncDLJREIV</v>
          </cell>
          <cell r="D5471" t="str">
            <v>IIDLJREIV</v>
          </cell>
          <cell r="E5471">
            <v>367</v>
          </cell>
          <cell r="F5471" t="str">
            <v>A</v>
          </cell>
          <cell r="G5471" t="str">
            <v>E</v>
          </cell>
          <cell r="H5471" t="str">
            <v>N</v>
          </cell>
          <cell r="I5471" t="str">
            <v>NI</v>
          </cell>
          <cell r="J5471">
            <v>0</v>
          </cell>
          <cell r="K5471">
            <v>0</v>
          </cell>
          <cell r="L5471" t="str">
            <v xml:space="preserve"> </v>
          </cell>
          <cell r="M5471" t="str">
            <v xml:space="preserve"> </v>
          </cell>
          <cell r="N5471">
            <v>0</v>
          </cell>
          <cell r="O5471" t="str">
            <v xml:space="preserve"> </v>
          </cell>
          <cell r="P5471">
            <v>0</v>
          </cell>
          <cell r="Q5471">
            <v>0</v>
          </cell>
          <cell r="R5471" t="str">
            <v xml:space="preserve"> </v>
          </cell>
          <cell r="S5471" t="str">
            <v xml:space="preserve"> </v>
          </cell>
        </row>
        <row r="5472">
          <cell r="B5472">
            <v>800285</v>
          </cell>
          <cell r="C5472" t="str">
            <v>InvIncEquity</v>
          </cell>
          <cell r="D5472" t="str">
            <v>IIEquity</v>
          </cell>
          <cell r="E5472">
            <v>367</v>
          </cell>
          <cell r="F5472" t="str">
            <v>A</v>
          </cell>
          <cell r="G5472" t="str">
            <v>E</v>
          </cell>
          <cell r="H5472" t="str">
            <v>N</v>
          </cell>
          <cell r="I5472" t="str">
            <v>NI</v>
          </cell>
          <cell r="J5472">
            <v>0</v>
          </cell>
          <cell r="K5472">
            <v>0</v>
          </cell>
          <cell r="L5472" t="str">
            <v xml:space="preserve"> </v>
          </cell>
          <cell r="M5472" t="str">
            <v xml:space="preserve"> </v>
          </cell>
          <cell r="N5472">
            <v>0</v>
          </cell>
          <cell r="O5472" t="str">
            <v xml:space="preserve"> </v>
          </cell>
          <cell r="P5472">
            <v>0</v>
          </cell>
          <cell r="Q5472">
            <v>0</v>
          </cell>
          <cell r="R5472" t="str">
            <v xml:space="preserve"> </v>
          </cell>
          <cell r="S5472" t="str">
            <v xml:space="preserve"> </v>
          </cell>
        </row>
        <row r="5473">
          <cell r="B5473">
            <v>800290</v>
          </cell>
          <cell r="C5473" t="str">
            <v>InvIncFixIncCash</v>
          </cell>
          <cell r="D5473" t="str">
            <v>IIFxdIncCh</v>
          </cell>
          <cell r="E5473">
            <v>367</v>
          </cell>
          <cell r="F5473" t="str">
            <v>A</v>
          </cell>
          <cell r="G5473" t="str">
            <v>E</v>
          </cell>
          <cell r="H5473" t="str">
            <v>N</v>
          </cell>
          <cell r="I5473" t="str">
            <v>NI</v>
          </cell>
          <cell r="J5473">
            <v>0</v>
          </cell>
          <cell r="K5473">
            <v>0</v>
          </cell>
          <cell r="L5473" t="str">
            <v xml:space="preserve"> </v>
          </cell>
          <cell r="M5473" t="str">
            <v xml:space="preserve"> </v>
          </cell>
          <cell r="N5473">
            <v>0</v>
          </cell>
          <cell r="O5473" t="str">
            <v xml:space="preserve"> </v>
          </cell>
          <cell r="P5473">
            <v>0</v>
          </cell>
          <cell r="Q5473">
            <v>0</v>
          </cell>
          <cell r="R5473" t="str">
            <v xml:space="preserve"> </v>
          </cell>
          <cell r="S5473" t="str">
            <v xml:space="preserve"> </v>
          </cell>
        </row>
        <row r="5474">
          <cell r="B5474">
            <v>800295</v>
          </cell>
          <cell r="C5474" t="str">
            <v>InvIncFixedIncome</v>
          </cell>
          <cell r="D5474" t="str">
            <v>IIFxdInc</v>
          </cell>
          <cell r="E5474">
            <v>367</v>
          </cell>
          <cell r="F5474" t="str">
            <v>A</v>
          </cell>
          <cell r="G5474" t="str">
            <v>E</v>
          </cell>
          <cell r="H5474" t="str">
            <v>N</v>
          </cell>
          <cell r="I5474" t="str">
            <v>NI</v>
          </cell>
          <cell r="J5474">
            <v>0</v>
          </cell>
          <cell r="K5474">
            <v>0</v>
          </cell>
          <cell r="L5474" t="str">
            <v xml:space="preserve"> </v>
          </cell>
          <cell r="M5474" t="str">
            <v xml:space="preserve"> </v>
          </cell>
          <cell r="N5474">
            <v>0</v>
          </cell>
          <cell r="O5474" t="str">
            <v xml:space="preserve"> </v>
          </cell>
          <cell r="P5474">
            <v>0</v>
          </cell>
          <cell r="Q5474">
            <v>0</v>
          </cell>
          <cell r="R5474" t="str">
            <v xml:space="preserve"> </v>
          </cell>
          <cell r="S5474" t="str">
            <v xml:space="preserve"> </v>
          </cell>
        </row>
        <row r="5475">
          <cell r="B5475">
            <v>800300</v>
          </cell>
          <cell r="C5475" t="str">
            <v>InvIncFortressCredII</v>
          </cell>
          <cell r="D5475" t="str">
            <v>IIFortress</v>
          </cell>
          <cell r="E5475">
            <v>367</v>
          </cell>
          <cell r="F5475" t="str">
            <v>A</v>
          </cell>
          <cell r="G5475" t="str">
            <v>E</v>
          </cell>
          <cell r="H5475" t="str">
            <v>N</v>
          </cell>
          <cell r="I5475" t="str">
            <v>NI</v>
          </cell>
          <cell r="J5475">
            <v>0</v>
          </cell>
          <cell r="K5475">
            <v>0</v>
          </cell>
          <cell r="L5475" t="str">
            <v xml:space="preserve"> </v>
          </cell>
          <cell r="M5475" t="str">
            <v xml:space="preserve"> </v>
          </cell>
          <cell r="N5475">
            <v>0</v>
          </cell>
          <cell r="O5475" t="str">
            <v xml:space="preserve"> </v>
          </cell>
          <cell r="P5475">
            <v>0</v>
          </cell>
          <cell r="Q5475">
            <v>0</v>
          </cell>
          <cell r="R5475" t="str">
            <v xml:space="preserve"> </v>
          </cell>
          <cell r="S5475" t="str">
            <v xml:space="preserve"> </v>
          </cell>
        </row>
        <row r="5476">
          <cell r="B5476">
            <v>800305</v>
          </cell>
          <cell r="C5476" t="str">
            <v>InvIncForumEurREIII</v>
          </cell>
          <cell r="D5476" t="str">
            <v>IIForum</v>
          </cell>
          <cell r="E5476">
            <v>367</v>
          </cell>
          <cell r="F5476" t="str">
            <v>A</v>
          </cell>
          <cell r="G5476" t="str">
            <v>E</v>
          </cell>
          <cell r="H5476" t="str">
            <v>N</v>
          </cell>
          <cell r="I5476" t="str">
            <v>NI</v>
          </cell>
          <cell r="J5476">
            <v>0</v>
          </cell>
          <cell r="K5476">
            <v>0</v>
          </cell>
          <cell r="L5476" t="str">
            <v xml:space="preserve"> </v>
          </cell>
          <cell r="M5476" t="str">
            <v xml:space="preserve"> </v>
          </cell>
          <cell r="N5476">
            <v>0</v>
          </cell>
          <cell r="O5476" t="str">
            <v xml:space="preserve"> </v>
          </cell>
          <cell r="P5476">
            <v>0</v>
          </cell>
          <cell r="Q5476">
            <v>0</v>
          </cell>
          <cell r="R5476" t="str">
            <v xml:space="preserve"> </v>
          </cell>
          <cell r="S5476" t="str">
            <v xml:space="preserve"> </v>
          </cell>
        </row>
        <row r="5477">
          <cell r="B5477">
            <v>800310</v>
          </cell>
          <cell r="C5477" t="str">
            <v>InvIncFreidmanFandLIII</v>
          </cell>
          <cell r="D5477" t="str">
            <v>IIFreidman</v>
          </cell>
          <cell r="E5477">
            <v>367</v>
          </cell>
          <cell r="F5477" t="str">
            <v>A</v>
          </cell>
          <cell r="G5477" t="str">
            <v>E</v>
          </cell>
          <cell r="H5477" t="str">
            <v>N</v>
          </cell>
          <cell r="I5477" t="str">
            <v>NI</v>
          </cell>
          <cell r="J5477">
            <v>0</v>
          </cell>
          <cell r="K5477">
            <v>0</v>
          </cell>
          <cell r="L5477" t="str">
            <v xml:space="preserve"> </v>
          </cell>
          <cell r="M5477" t="str">
            <v xml:space="preserve"> </v>
          </cell>
          <cell r="N5477">
            <v>0</v>
          </cell>
          <cell r="O5477" t="str">
            <v xml:space="preserve"> </v>
          </cell>
          <cell r="P5477">
            <v>0</v>
          </cell>
          <cell r="Q5477">
            <v>0</v>
          </cell>
          <cell r="R5477" t="str">
            <v xml:space="preserve"> </v>
          </cell>
          <cell r="S5477" t="str">
            <v xml:space="preserve"> </v>
          </cell>
        </row>
        <row r="5478">
          <cell r="B5478">
            <v>800315</v>
          </cell>
          <cell r="C5478" t="str">
            <v>InvIncGAMCO</v>
          </cell>
          <cell r="D5478" t="str">
            <v>IIGAMCO</v>
          </cell>
          <cell r="E5478">
            <v>367</v>
          </cell>
          <cell r="F5478" t="str">
            <v>A</v>
          </cell>
          <cell r="G5478" t="str">
            <v>E</v>
          </cell>
          <cell r="H5478" t="str">
            <v>N</v>
          </cell>
          <cell r="I5478" t="str">
            <v>NI</v>
          </cell>
          <cell r="J5478">
            <v>0</v>
          </cell>
          <cell r="K5478">
            <v>0</v>
          </cell>
          <cell r="L5478" t="str">
            <v xml:space="preserve"> </v>
          </cell>
          <cell r="M5478" t="str">
            <v xml:space="preserve"> </v>
          </cell>
          <cell r="N5478">
            <v>0</v>
          </cell>
          <cell r="O5478" t="str">
            <v xml:space="preserve"> </v>
          </cell>
          <cell r="P5478">
            <v>0</v>
          </cell>
          <cell r="Q5478">
            <v>0</v>
          </cell>
          <cell r="R5478" t="str">
            <v xml:space="preserve"> </v>
          </cell>
          <cell r="S5478" t="str">
            <v xml:space="preserve"> </v>
          </cell>
        </row>
        <row r="5479">
          <cell r="B5479">
            <v>800320</v>
          </cell>
          <cell r="C5479" t="str">
            <v>InvIncGlobeflex</v>
          </cell>
          <cell r="D5479" t="str">
            <v>IIGlobefx</v>
          </cell>
          <cell r="E5479">
            <v>367</v>
          </cell>
          <cell r="F5479" t="str">
            <v>A</v>
          </cell>
          <cell r="G5479" t="str">
            <v>E</v>
          </cell>
          <cell r="H5479" t="str">
            <v>N</v>
          </cell>
          <cell r="I5479" t="str">
            <v>NI</v>
          </cell>
          <cell r="J5479">
            <v>0</v>
          </cell>
          <cell r="K5479">
            <v>0</v>
          </cell>
          <cell r="L5479" t="str">
            <v xml:space="preserve"> </v>
          </cell>
          <cell r="M5479" t="str">
            <v xml:space="preserve"> </v>
          </cell>
          <cell r="N5479">
            <v>0</v>
          </cell>
          <cell r="O5479" t="str">
            <v xml:space="preserve"> </v>
          </cell>
          <cell r="P5479">
            <v>0</v>
          </cell>
          <cell r="Q5479">
            <v>0</v>
          </cell>
          <cell r="R5479" t="str">
            <v xml:space="preserve"> </v>
          </cell>
          <cell r="S5479" t="str">
            <v xml:space="preserve"> </v>
          </cell>
        </row>
        <row r="5480">
          <cell r="B5480">
            <v>800325</v>
          </cell>
          <cell r="C5480" t="str">
            <v>InvIncGoodSteward</v>
          </cell>
          <cell r="D5480" t="str">
            <v>IIGoodStFn</v>
          </cell>
          <cell r="E5480">
            <v>367</v>
          </cell>
          <cell r="F5480" t="str">
            <v>A</v>
          </cell>
          <cell r="G5480" t="str">
            <v>E</v>
          </cell>
          <cell r="H5480" t="str">
            <v>N</v>
          </cell>
          <cell r="I5480" t="str">
            <v>NI</v>
          </cell>
          <cell r="J5480">
            <v>0</v>
          </cell>
          <cell r="K5480">
            <v>0</v>
          </cell>
          <cell r="L5480" t="str">
            <v xml:space="preserve"> </v>
          </cell>
          <cell r="M5480" t="str">
            <v xml:space="preserve"> </v>
          </cell>
          <cell r="N5480">
            <v>0</v>
          </cell>
          <cell r="O5480" t="str">
            <v xml:space="preserve"> </v>
          </cell>
          <cell r="P5480">
            <v>0</v>
          </cell>
          <cell r="Q5480">
            <v>0</v>
          </cell>
          <cell r="R5480" t="str">
            <v xml:space="preserve"> </v>
          </cell>
          <cell r="S5480" t="str">
            <v xml:space="preserve"> </v>
          </cell>
        </row>
        <row r="5481">
          <cell r="B5481">
            <v>800330</v>
          </cell>
          <cell r="C5481" t="str">
            <v>InvIncGoresII</v>
          </cell>
          <cell r="D5481" t="str">
            <v>IIGores2</v>
          </cell>
          <cell r="E5481">
            <v>367</v>
          </cell>
          <cell r="F5481" t="str">
            <v>A</v>
          </cell>
          <cell r="G5481" t="str">
            <v>E</v>
          </cell>
          <cell r="H5481" t="str">
            <v>N</v>
          </cell>
          <cell r="I5481" t="str">
            <v>NI</v>
          </cell>
          <cell r="J5481">
            <v>0</v>
          </cell>
          <cell r="K5481">
            <v>0</v>
          </cell>
          <cell r="L5481" t="str">
            <v xml:space="preserve"> </v>
          </cell>
          <cell r="M5481" t="str">
            <v xml:space="preserve"> </v>
          </cell>
          <cell r="N5481">
            <v>0</v>
          </cell>
          <cell r="O5481" t="str">
            <v xml:space="preserve"> </v>
          </cell>
          <cell r="P5481">
            <v>0</v>
          </cell>
          <cell r="Q5481">
            <v>0</v>
          </cell>
          <cell r="R5481" t="str">
            <v xml:space="preserve"> </v>
          </cell>
          <cell r="S5481" t="str">
            <v xml:space="preserve"> </v>
          </cell>
        </row>
        <row r="5482">
          <cell r="B5482">
            <v>800335</v>
          </cell>
          <cell r="C5482" t="str">
            <v>InvIncGoresIII</v>
          </cell>
          <cell r="D5482" t="str">
            <v>IIGores3</v>
          </cell>
          <cell r="E5482">
            <v>367</v>
          </cell>
          <cell r="F5482" t="str">
            <v>A</v>
          </cell>
          <cell r="G5482" t="str">
            <v>E</v>
          </cell>
          <cell r="H5482" t="str">
            <v>N</v>
          </cell>
          <cell r="I5482" t="str">
            <v>NI</v>
          </cell>
          <cell r="J5482">
            <v>0</v>
          </cell>
          <cell r="K5482">
            <v>0</v>
          </cell>
          <cell r="L5482" t="str">
            <v xml:space="preserve"> </v>
          </cell>
          <cell r="M5482" t="str">
            <v xml:space="preserve"> </v>
          </cell>
          <cell r="N5482">
            <v>0</v>
          </cell>
          <cell r="O5482" t="str">
            <v xml:space="preserve"> </v>
          </cell>
          <cell r="P5482">
            <v>0</v>
          </cell>
          <cell r="Q5482">
            <v>0</v>
          </cell>
          <cell r="R5482" t="str">
            <v xml:space="preserve"> </v>
          </cell>
          <cell r="S5482" t="str">
            <v xml:space="preserve"> </v>
          </cell>
        </row>
        <row r="5483">
          <cell r="B5483">
            <v>800345</v>
          </cell>
          <cell r="C5483" t="str">
            <v>InvIncGranthan</v>
          </cell>
          <cell r="D5483" t="str">
            <v>IIGranthan</v>
          </cell>
          <cell r="E5483">
            <v>367</v>
          </cell>
          <cell r="F5483" t="str">
            <v>A</v>
          </cell>
          <cell r="G5483" t="str">
            <v>E</v>
          </cell>
          <cell r="H5483" t="str">
            <v>N</v>
          </cell>
          <cell r="I5483" t="str">
            <v>NI</v>
          </cell>
          <cell r="J5483">
            <v>0</v>
          </cell>
          <cell r="K5483">
            <v>0</v>
          </cell>
          <cell r="L5483" t="str">
            <v xml:space="preserve"> </v>
          </cell>
          <cell r="M5483" t="str">
            <v xml:space="preserve"> </v>
          </cell>
          <cell r="N5483">
            <v>0</v>
          </cell>
          <cell r="O5483" t="str">
            <v xml:space="preserve"> </v>
          </cell>
          <cell r="P5483">
            <v>0</v>
          </cell>
          <cell r="Q5483">
            <v>0</v>
          </cell>
          <cell r="R5483" t="str">
            <v xml:space="preserve"> </v>
          </cell>
          <cell r="S5483" t="str">
            <v xml:space="preserve"> </v>
          </cell>
        </row>
        <row r="5484">
          <cell r="B5484">
            <v>800350</v>
          </cell>
          <cell r="C5484" t="str">
            <v>InvIncGSOCapital</v>
          </cell>
          <cell r="D5484" t="str">
            <v>IIGSO</v>
          </cell>
          <cell r="E5484">
            <v>367</v>
          </cell>
          <cell r="F5484" t="str">
            <v>A</v>
          </cell>
          <cell r="G5484" t="str">
            <v>E</v>
          </cell>
          <cell r="H5484" t="str">
            <v>N</v>
          </cell>
          <cell r="I5484" t="str">
            <v>NI</v>
          </cell>
          <cell r="J5484">
            <v>0</v>
          </cell>
          <cell r="K5484">
            <v>0</v>
          </cell>
          <cell r="L5484" t="str">
            <v xml:space="preserve"> </v>
          </cell>
          <cell r="M5484" t="str">
            <v xml:space="preserve"> </v>
          </cell>
          <cell r="N5484">
            <v>0</v>
          </cell>
          <cell r="O5484" t="str">
            <v xml:space="preserve"> </v>
          </cell>
          <cell r="P5484">
            <v>0</v>
          </cell>
          <cell r="Q5484">
            <v>0</v>
          </cell>
          <cell r="R5484" t="str">
            <v xml:space="preserve"> </v>
          </cell>
          <cell r="S5484" t="str">
            <v xml:space="preserve"> </v>
          </cell>
        </row>
        <row r="5485">
          <cell r="B5485">
            <v>800355</v>
          </cell>
          <cell r="C5485" t="str">
            <v>InvIncHalcyonOffshore</v>
          </cell>
          <cell r="D5485" t="str">
            <v>IIHalcyon</v>
          </cell>
          <cell r="E5485">
            <v>367</v>
          </cell>
          <cell r="F5485" t="str">
            <v>A</v>
          </cell>
          <cell r="G5485" t="str">
            <v>E</v>
          </cell>
          <cell r="H5485" t="str">
            <v>N</v>
          </cell>
          <cell r="I5485" t="str">
            <v>NI</v>
          </cell>
          <cell r="J5485">
            <v>0</v>
          </cell>
          <cell r="K5485">
            <v>0</v>
          </cell>
          <cell r="L5485" t="str">
            <v xml:space="preserve"> </v>
          </cell>
          <cell r="M5485" t="str">
            <v xml:space="preserve"> </v>
          </cell>
          <cell r="N5485">
            <v>0</v>
          </cell>
          <cell r="O5485" t="str">
            <v xml:space="preserve"> </v>
          </cell>
          <cell r="P5485">
            <v>0</v>
          </cell>
          <cell r="Q5485">
            <v>0</v>
          </cell>
          <cell r="R5485" t="str">
            <v xml:space="preserve"> </v>
          </cell>
          <cell r="S5485" t="str">
            <v xml:space="preserve"> </v>
          </cell>
        </row>
        <row r="5486">
          <cell r="B5486">
            <v>800360</v>
          </cell>
          <cell r="C5486" t="str">
            <v>InvIncHedgeDir</v>
          </cell>
          <cell r="D5486" t="str">
            <v>IIHDirect</v>
          </cell>
          <cell r="E5486">
            <v>367</v>
          </cell>
          <cell r="F5486" t="str">
            <v>A</v>
          </cell>
          <cell r="G5486" t="str">
            <v>E</v>
          </cell>
          <cell r="H5486" t="str">
            <v>N</v>
          </cell>
          <cell r="I5486" t="str">
            <v>NI</v>
          </cell>
          <cell r="J5486">
            <v>0</v>
          </cell>
          <cell r="K5486">
            <v>0</v>
          </cell>
          <cell r="L5486" t="str">
            <v xml:space="preserve"> </v>
          </cell>
          <cell r="M5486" t="str">
            <v xml:space="preserve"> </v>
          </cell>
          <cell r="N5486">
            <v>0</v>
          </cell>
          <cell r="O5486" t="str">
            <v xml:space="preserve"> </v>
          </cell>
          <cell r="P5486">
            <v>0</v>
          </cell>
          <cell r="Q5486">
            <v>0</v>
          </cell>
          <cell r="R5486" t="str">
            <v xml:space="preserve"> </v>
          </cell>
          <cell r="S5486" t="str">
            <v xml:space="preserve"> </v>
          </cell>
        </row>
        <row r="5487">
          <cell r="B5487">
            <v>800365</v>
          </cell>
          <cell r="C5487" t="str">
            <v>InvIncHedgeMarket</v>
          </cell>
          <cell r="D5487" t="str">
            <v>IIHMktNt</v>
          </cell>
          <cell r="E5487">
            <v>367</v>
          </cell>
          <cell r="F5487" t="str">
            <v>A</v>
          </cell>
          <cell r="G5487" t="str">
            <v>E</v>
          </cell>
          <cell r="H5487" t="str">
            <v>N</v>
          </cell>
          <cell r="I5487" t="str">
            <v>NI</v>
          </cell>
          <cell r="J5487">
            <v>0</v>
          </cell>
          <cell r="K5487">
            <v>0</v>
          </cell>
          <cell r="L5487" t="str">
            <v xml:space="preserve"> </v>
          </cell>
          <cell r="M5487" t="str">
            <v xml:space="preserve"> </v>
          </cell>
          <cell r="N5487">
            <v>0</v>
          </cell>
          <cell r="O5487" t="str">
            <v xml:space="preserve"> </v>
          </cell>
          <cell r="P5487">
            <v>0</v>
          </cell>
          <cell r="Q5487">
            <v>0</v>
          </cell>
          <cell r="R5487" t="str">
            <v xml:space="preserve"> </v>
          </cell>
          <cell r="S5487" t="str">
            <v xml:space="preserve"> </v>
          </cell>
        </row>
        <row r="5488">
          <cell r="B5488">
            <v>800370</v>
          </cell>
          <cell r="C5488" t="str">
            <v>InvIncHedgeMulti</v>
          </cell>
          <cell r="D5488" t="str">
            <v>IIHMulit</v>
          </cell>
          <cell r="E5488">
            <v>367</v>
          </cell>
          <cell r="F5488" t="str">
            <v>A</v>
          </cell>
          <cell r="G5488" t="str">
            <v>E</v>
          </cell>
          <cell r="H5488" t="str">
            <v>N</v>
          </cell>
          <cell r="I5488" t="str">
            <v>NI</v>
          </cell>
          <cell r="J5488">
            <v>0</v>
          </cell>
          <cell r="K5488">
            <v>0</v>
          </cell>
          <cell r="L5488" t="str">
            <v xml:space="preserve"> </v>
          </cell>
          <cell r="M5488" t="str">
            <v xml:space="preserve"> </v>
          </cell>
          <cell r="N5488">
            <v>0</v>
          </cell>
          <cell r="O5488" t="str">
            <v xml:space="preserve"> </v>
          </cell>
          <cell r="P5488">
            <v>0</v>
          </cell>
          <cell r="Q5488">
            <v>0</v>
          </cell>
          <cell r="R5488" t="str">
            <v xml:space="preserve"> </v>
          </cell>
          <cell r="S5488" t="str">
            <v xml:space="preserve"> </v>
          </cell>
        </row>
        <row r="5489">
          <cell r="B5489">
            <v>800375</v>
          </cell>
          <cell r="C5489" t="str">
            <v>InvIncHeliosII</v>
          </cell>
          <cell r="D5489" t="str">
            <v>IIHelios2</v>
          </cell>
          <cell r="E5489">
            <v>367</v>
          </cell>
          <cell r="F5489" t="str">
            <v>A</v>
          </cell>
          <cell r="G5489" t="str">
            <v>E</v>
          </cell>
          <cell r="H5489" t="str">
            <v>N</v>
          </cell>
          <cell r="I5489" t="str">
            <v>NI</v>
          </cell>
          <cell r="J5489">
            <v>0</v>
          </cell>
          <cell r="K5489">
            <v>0</v>
          </cell>
          <cell r="L5489" t="str">
            <v xml:space="preserve"> </v>
          </cell>
          <cell r="M5489" t="str">
            <v xml:space="preserve"> </v>
          </cell>
          <cell r="N5489">
            <v>0</v>
          </cell>
          <cell r="O5489" t="str">
            <v xml:space="preserve"> </v>
          </cell>
          <cell r="P5489">
            <v>0</v>
          </cell>
          <cell r="Q5489">
            <v>0</v>
          </cell>
          <cell r="R5489" t="str">
            <v xml:space="preserve"> </v>
          </cell>
          <cell r="S5489" t="str">
            <v xml:space="preserve"> </v>
          </cell>
        </row>
        <row r="5490">
          <cell r="B5490">
            <v>800385</v>
          </cell>
          <cell r="C5490" t="str">
            <v>InvIncJPMorganMari</v>
          </cell>
          <cell r="D5490" t="str">
            <v>IIJPMorgan</v>
          </cell>
          <cell r="E5490">
            <v>367</v>
          </cell>
          <cell r="F5490" t="str">
            <v>A</v>
          </cell>
          <cell r="G5490" t="str">
            <v>E</v>
          </cell>
          <cell r="H5490" t="str">
            <v>N</v>
          </cell>
          <cell r="I5490" t="str">
            <v>NI</v>
          </cell>
          <cell r="J5490">
            <v>0</v>
          </cell>
          <cell r="K5490">
            <v>0</v>
          </cell>
          <cell r="L5490" t="str">
            <v xml:space="preserve"> </v>
          </cell>
          <cell r="M5490" t="str">
            <v xml:space="preserve"> </v>
          </cell>
          <cell r="N5490">
            <v>0</v>
          </cell>
          <cell r="O5490" t="str">
            <v xml:space="preserve"> </v>
          </cell>
          <cell r="P5490">
            <v>0</v>
          </cell>
          <cell r="Q5490">
            <v>0</v>
          </cell>
          <cell r="R5490" t="str">
            <v xml:space="preserve"> </v>
          </cell>
          <cell r="S5490" t="str">
            <v xml:space="preserve"> </v>
          </cell>
        </row>
        <row r="5491">
          <cell r="B5491">
            <v>800395</v>
          </cell>
          <cell r="C5491" t="str">
            <v>InvIncJPMRECore</v>
          </cell>
          <cell r="D5491" t="str">
            <v>IIJPMREC</v>
          </cell>
          <cell r="E5491">
            <v>367</v>
          </cell>
          <cell r="F5491" t="str">
            <v>A</v>
          </cell>
          <cell r="G5491" t="str">
            <v>E</v>
          </cell>
          <cell r="H5491" t="str">
            <v>N</v>
          </cell>
          <cell r="I5491" t="str">
            <v>NI</v>
          </cell>
          <cell r="J5491">
            <v>0</v>
          </cell>
          <cell r="K5491">
            <v>0</v>
          </cell>
          <cell r="L5491" t="str">
            <v xml:space="preserve"> </v>
          </cell>
          <cell r="M5491" t="str">
            <v xml:space="preserve"> </v>
          </cell>
          <cell r="N5491">
            <v>0</v>
          </cell>
          <cell r="O5491" t="str">
            <v xml:space="preserve"> </v>
          </cell>
          <cell r="P5491">
            <v>0</v>
          </cell>
          <cell r="Q5491">
            <v>0</v>
          </cell>
          <cell r="R5491" t="str">
            <v xml:space="preserve"> </v>
          </cell>
          <cell r="S5491" t="str">
            <v xml:space="preserve"> </v>
          </cell>
        </row>
        <row r="5492">
          <cell r="B5492">
            <v>800405</v>
          </cell>
          <cell r="C5492" t="str">
            <v>InvIncKingStreetLtd</v>
          </cell>
          <cell r="D5492" t="str">
            <v>IIKingSt</v>
          </cell>
          <cell r="E5492">
            <v>367</v>
          </cell>
          <cell r="F5492" t="str">
            <v>A</v>
          </cell>
          <cell r="G5492" t="str">
            <v>E</v>
          </cell>
          <cell r="H5492" t="str">
            <v>N</v>
          </cell>
          <cell r="I5492" t="str">
            <v>NI</v>
          </cell>
          <cell r="J5492">
            <v>0</v>
          </cell>
          <cell r="K5492">
            <v>0</v>
          </cell>
          <cell r="L5492" t="str">
            <v xml:space="preserve"> </v>
          </cell>
          <cell r="M5492" t="str">
            <v xml:space="preserve"> </v>
          </cell>
          <cell r="N5492">
            <v>0</v>
          </cell>
          <cell r="O5492" t="str">
            <v xml:space="preserve"> </v>
          </cell>
          <cell r="P5492">
            <v>0</v>
          </cell>
          <cell r="Q5492">
            <v>0</v>
          </cell>
          <cell r="R5492" t="str">
            <v xml:space="preserve"> </v>
          </cell>
          <cell r="S5492" t="str">
            <v xml:space="preserve"> </v>
          </cell>
        </row>
        <row r="5493">
          <cell r="B5493">
            <v>800410</v>
          </cell>
          <cell r="C5493" t="str">
            <v>InvIncLazard</v>
          </cell>
          <cell r="D5493" t="str">
            <v>IILazIId</v>
          </cell>
          <cell r="E5493">
            <v>367</v>
          </cell>
          <cell r="F5493" t="str">
            <v>A</v>
          </cell>
          <cell r="G5493" t="str">
            <v>E</v>
          </cell>
          <cell r="H5493" t="str">
            <v>N</v>
          </cell>
          <cell r="I5493" t="str">
            <v>NI</v>
          </cell>
          <cell r="J5493">
            <v>0</v>
          </cell>
          <cell r="K5493">
            <v>0</v>
          </cell>
          <cell r="L5493" t="str">
            <v xml:space="preserve"> </v>
          </cell>
          <cell r="M5493" t="str">
            <v xml:space="preserve"> </v>
          </cell>
          <cell r="N5493">
            <v>0</v>
          </cell>
          <cell r="O5493" t="str">
            <v xml:space="preserve"> </v>
          </cell>
          <cell r="P5493">
            <v>0</v>
          </cell>
          <cell r="Q5493">
            <v>0</v>
          </cell>
          <cell r="R5493" t="str">
            <v xml:space="preserve"> </v>
          </cell>
          <cell r="S5493" t="str">
            <v xml:space="preserve"> </v>
          </cell>
        </row>
        <row r="5494">
          <cell r="B5494">
            <v>800415</v>
          </cell>
          <cell r="C5494" t="str">
            <v>InvIncLeeMunder</v>
          </cell>
          <cell r="D5494" t="str">
            <v>IILMunder</v>
          </cell>
          <cell r="E5494">
            <v>367</v>
          </cell>
          <cell r="F5494" t="str">
            <v>A</v>
          </cell>
          <cell r="G5494" t="str">
            <v>E</v>
          </cell>
          <cell r="H5494" t="str">
            <v>N</v>
          </cell>
          <cell r="I5494" t="str">
            <v>NI</v>
          </cell>
          <cell r="J5494">
            <v>0</v>
          </cell>
          <cell r="K5494">
            <v>0</v>
          </cell>
          <cell r="L5494" t="str">
            <v xml:space="preserve"> </v>
          </cell>
          <cell r="M5494" t="str">
            <v xml:space="preserve"> </v>
          </cell>
          <cell r="N5494">
            <v>0</v>
          </cell>
          <cell r="O5494" t="str">
            <v xml:space="preserve"> </v>
          </cell>
          <cell r="P5494">
            <v>0</v>
          </cell>
          <cell r="Q5494">
            <v>0</v>
          </cell>
          <cell r="R5494" t="str">
            <v xml:space="preserve"> </v>
          </cell>
          <cell r="S5494" t="str">
            <v xml:space="preserve"> </v>
          </cell>
        </row>
        <row r="5495">
          <cell r="B5495">
            <v>800440</v>
          </cell>
          <cell r="C5495" t="str">
            <v>InvIncLSV</v>
          </cell>
          <cell r="D5495" t="str">
            <v>IILSV</v>
          </cell>
          <cell r="E5495">
            <v>367</v>
          </cell>
          <cell r="F5495" t="str">
            <v>A</v>
          </cell>
          <cell r="G5495" t="str">
            <v>E</v>
          </cell>
          <cell r="H5495" t="str">
            <v>N</v>
          </cell>
          <cell r="I5495" t="str">
            <v>NI</v>
          </cell>
          <cell r="J5495">
            <v>0</v>
          </cell>
          <cell r="K5495">
            <v>0</v>
          </cell>
          <cell r="L5495" t="str">
            <v xml:space="preserve"> </v>
          </cell>
          <cell r="M5495" t="str">
            <v xml:space="preserve"> </v>
          </cell>
          <cell r="N5495">
            <v>0</v>
          </cell>
          <cell r="O5495" t="str">
            <v xml:space="preserve"> </v>
          </cell>
          <cell r="P5495">
            <v>0</v>
          </cell>
          <cell r="Q5495">
            <v>0</v>
          </cell>
          <cell r="R5495" t="str">
            <v xml:space="preserve"> </v>
          </cell>
          <cell r="S5495" t="str">
            <v xml:space="preserve"> </v>
          </cell>
        </row>
        <row r="5496">
          <cell r="B5496">
            <v>800445</v>
          </cell>
          <cell r="C5496" t="str">
            <v>InvIncMadisonRealtyII</v>
          </cell>
          <cell r="D5496" t="str">
            <v>IIMadRlty</v>
          </cell>
          <cell r="E5496">
            <v>367</v>
          </cell>
          <cell r="F5496" t="str">
            <v>A</v>
          </cell>
          <cell r="G5496" t="str">
            <v>E</v>
          </cell>
          <cell r="H5496" t="str">
            <v>N</v>
          </cell>
          <cell r="I5496" t="str">
            <v>NI</v>
          </cell>
          <cell r="J5496">
            <v>0</v>
          </cell>
          <cell r="K5496">
            <v>0</v>
          </cell>
          <cell r="L5496" t="str">
            <v xml:space="preserve"> </v>
          </cell>
          <cell r="M5496" t="str">
            <v xml:space="preserve"> </v>
          </cell>
          <cell r="N5496">
            <v>0</v>
          </cell>
          <cell r="O5496" t="str">
            <v xml:space="preserve"> </v>
          </cell>
          <cell r="P5496">
            <v>0</v>
          </cell>
          <cell r="Q5496">
            <v>0</v>
          </cell>
          <cell r="R5496" t="str">
            <v xml:space="preserve"> </v>
          </cell>
          <cell r="S5496" t="str">
            <v xml:space="preserve"> </v>
          </cell>
        </row>
        <row r="5497">
          <cell r="B5497">
            <v>800450</v>
          </cell>
          <cell r="C5497" t="str">
            <v>InvIncMarathonSpecOp</v>
          </cell>
          <cell r="D5497" t="str">
            <v>IIMIIathon</v>
          </cell>
          <cell r="E5497">
            <v>367</v>
          </cell>
          <cell r="F5497" t="str">
            <v>A</v>
          </cell>
          <cell r="G5497" t="str">
            <v>E</v>
          </cell>
          <cell r="H5497" t="str">
            <v>N</v>
          </cell>
          <cell r="I5497" t="str">
            <v>NI</v>
          </cell>
          <cell r="J5497">
            <v>0</v>
          </cell>
          <cell r="K5497">
            <v>0</v>
          </cell>
          <cell r="L5497" t="str">
            <v xml:space="preserve"> </v>
          </cell>
          <cell r="M5497" t="str">
            <v xml:space="preserve"> </v>
          </cell>
          <cell r="N5497">
            <v>0</v>
          </cell>
          <cell r="O5497" t="str">
            <v xml:space="preserve"> </v>
          </cell>
          <cell r="P5497">
            <v>0</v>
          </cell>
          <cell r="Q5497">
            <v>0</v>
          </cell>
          <cell r="R5497" t="str">
            <v xml:space="preserve"> </v>
          </cell>
          <cell r="S5497" t="str">
            <v xml:space="preserve"> </v>
          </cell>
        </row>
        <row r="5498">
          <cell r="B5498">
            <v>800455</v>
          </cell>
          <cell r="C5498" t="str">
            <v>InvIncMatlinPattIII</v>
          </cell>
          <cell r="D5498" t="str">
            <v>IIMatlin</v>
          </cell>
          <cell r="E5498">
            <v>367</v>
          </cell>
          <cell r="F5498" t="str">
            <v>A</v>
          </cell>
          <cell r="G5498" t="str">
            <v>E</v>
          </cell>
          <cell r="H5498" t="str">
            <v>N</v>
          </cell>
          <cell r="I5498" t="str">
            <v>NI</v>
          </cell>
          <cell r="J5498">
            <v>0</v>
          </cell>
          <cell r="K5498">
            <v>0</v>
          </cell>
          <cell r="L5498" t="str">
            <v xml:space="preserve"> </v>
          </cell>
          <cell r="M5498" t="str">
            <v xml:space="preserve"> </v>
          </cell>
          <cell r="N5498">
            <v>0</v>
          </cell>
          <cell r="O5498" t="str">
            <v xml:space="preserve"> </v>
          </cell>
          <cell r="P5498">
            <v>0</v>
          </cell>
          <cell r="Q5498">
            <v>0</v>
          </cell>
          <cell r="R5498" t="str">
            <v xml:space="preserve"> </v>
          </cell>
          <cell r="S5498" t="str">
            <v xml:space="preserve"> </v>
          </cell>
        </row>
        <row r="5499">
          <cell r="B5499">
            <v>800460</v>
          </cell>
          <cell r="C5499" t="str">
            <v>InvIncMatterhorn</v>
          </cell>
          <cell r="D5499" t="str">
            <v>IIMatterhn</v>
          </cell>
          <cell r="E5499">
            <v>367</v>
          </cell>
          <cell r="F5499" t="str">
            <v>A</v>
          </cell>
          <cell r="G5499" t="str">
            <v>E</v>
          </cell>
          <cell r="H5499" t="str">
            <v>N</v>
          </cell>
          <cell r="I5499" t="str">
            <v>NI</v>
          </cell>
          <cell r="J5499">
            <v>0</v>
          </cell>
          <cell r="K5499">
            <v>0</v>
          </cell>
          <cell r="L5499" t="str">
            <v xml:space="preserve"> </v>
          </cell>
          <cell r="M5499" t="str">
            <v xml:space="preserve"> </v>
          </cell>
          <cell r="N5499">
            <v>0</v>
          </cell>
          <cell r="O5499" t="str">
            <v xml:space="preserve"> </v>
          </cell>
          <cell r="P5499">
            <v>0</v>
          </cell>
          <cell r="Q5499">
            <v>0</v>
          </cell>
          <cell r="R5499" t="str">
            <v xml:space="preserve"> </v>
          </cell>
          <cell r="S5499" t="str">
            <v xml:space="preserve"> </v>
          </cell>
        </row>
        <row r="5500">
          <cell r="B5500">
            <v>800465</v>
          </cell>
          <cell r="C5500" t="str">
            <v>InvIncMazama</v>
          </cell>
          <cell r="D5500" t="str">
            <v>IIMazama</v>
          </cell>
          <cell r="E5500">
            <v>367</v>
          </cell>
          <cell r="F5500" t="str">
            <v>A</v>
          </cell>
          <cell r="G5500" t="str">
            <v>E</v>
          </cell>
          <cell r="H5500" t="str">
            <v>N</v>
          </cell>
          <cell r="I5500" t="str">
            <v>NI</v>
          </cell>
          <cell r="J5500">
            <v>0</v>
          </cell>
          <cell r="K5500">
            <v>0</v>
          </cell>
          <cell r="L5500" t="str">
            <v xml:space="preserve"> </v>
          </cell>
          <cell r="M5500" t="str">
            <v xml:space="preserve"> </v>
          </cell>
          <cell r="N5500">
            <v>0</v>
          </cell>
          <cell r="O5500" t="str">
            <v xml:space="preserve"> </v>
          </cell>
          <cell r="P5500">
            <v>0</v>
          </cell>
          <cell r="Q5500">
            <v>0</v>
          </cell>
          <cell r="R5500" t="str">
            <v xml:space="preserve"> </v>
          </cell>
          <cell r="S5500" t="str">
            <v xml:space="preserve"> </v>
          </cell>
        </row>
        <row r="5501">
          <cell r="B5501">
            <v>800475</v>
          </cell>
          <cell r="C5501" t="str">
            <v>InvIncMeritEnergy</v>
          </cell>
          <cell r="D5501" t="str">
            <v>IIMerit</v>
          </cell>
          <cell r="E5501">
            <v>367</v>
          </cell>
          <cell r="F5501" t="str">
            <v>A</v>
          </cell>
          <cell r="G5501" t="str">
            <v>E</v>
          </cell>
          <cell r="H5501" t="str">
            <v>N</v>
          </cell>
          <cell r="I5501" t="str">
            <v>NI</v>
          </cell>
          <cell r="J5501">
            <v>0</v>
          </cell>
          <cell r="K5501">
            <v>0</v>
          </cell>
          <cell r="L5501" t="str">
            <v xml:space="preserve"> </v>
          </cell>
          <cell r="M5501" t="str">
            <v xml:space="preserve"> </v>
          </cell>
          <cell r="N5501">
            <v>0</v>
          </cell>
          <cell r="O5501" t="str">
            <v xml:space="preserve"> </v>
          </cell>
          <cell r="P5501">
            <v>0</v>
          </cell>
          <cell r="Q5501">
            <v>0</v>
          </cell>
          <cell r="R5501" t="str">
            <v xml:space="preserve"> </v>
          </cell>
          <cell r="S5501" t="str">
            <v xml:space="preserve"> </v>
          </cell>
        </row>
        <row r="5502">
          <cell r="B5502">
            <v>800480</v>
          </cell>
          <cell r="C5502" t="str">
            <v>InvIncMesirow</v>
          </cell>
          <cell r="D5502" t="str">
            <v>IIMesirow</v>
          </cell>
          <cell r="E5502">
            <v>367</v>
          </cell>
          <cell r="F5502" t="str">
            <v>A</v>
          </cell>
          <cell r="G5502" t="str">
            <v>E</v>
          </cell>
          <cell r="H5502" t="str">
            <v>N</v>
          </cell>
          <cell r="I5502" t="str">
            <v>NI</v>
          </cell>
          <cell r="J5502">
            <v>0</v>
          </cell>
          <cell r="K5502">
            <v>0</v>
          </cell>
          <cell r="L5502" t="str">
            <v xml:space="preserve"> </v>
          </cell>
          <cell r="M5502" t="str">
            <v xml:space="preserve"> </v>
          </cell>
          <cell r="N5502">
            <v>0</v>
          </cell>
          <cell r="O5502" t="str">
            <v xml:space="preserve"> </v>
          </cell>
          <cell r="P5502">
            <v>0</v>
          </cell>
          <cell r="Q5502">
            <v>0</v>
          </cell>
          <cell r="R5502" t="str">
            <v xml:space="preserve"> </v>
          </cell>
          <cell r="S5502" t="str">
            <v xml:space="preserve"> </v>
          </cell>
        </row>
        <row r="5503">
          <cell r="B5503">
            <v>800485</v>
          </cell>
          <cell r="C5503" t="str">
            <v>InvIncMondrian</v>
          </cell>
          <cell r="D5503" t="str">
            <v>IIMondrian</v>
          </cell>
          <cell r="E5503">
            <v>367</v>
          </cell>
          <cell r="F5503" t="str">
            <v>A</v>
          </cell>
          <cell r="G5503" t="str">
            <v>E</v>
          </cell>
          <cell r="H5503" t="str">
            <v>N</v>
          </cell>
          <cell r="I5503" t="str">
            <v>NI</v>
          </cell>
          <cell r="J5503">
            <v>0</v>
          </cell>
          <cell r="K5503">
            <v>0</v>
          </cell>
          <cell r="L5503" t="str">
            <v xml:space="preserve"> </v>
          </cell>
          <cell r="M5503" t="str">
            <v xml:space="preserve"> </v>
          </cell>
          <cell r="N5503">
            <v>0</v>
          </cell>
          <cell r="O5503" t="str">
            <v xml:space="preserve"> </v>
          </cell>
          <cell r="P5503">
            <v>0</v>
          </cell>
          <cell r="Q5503">
            <v>0</v>
          </cell>
          <cell r="R5503" t="str">
            <v xml:space="preserve"> </v>
          </cell>
          <cell r="S5503" t="str">
            <v xml:space="preserve"> </v>
          </cell>
        </row>
        <row r="5504">
          <cell r="B5504">
            <v>800515</v>
          </cell>
          <cell r="C5504" t="str">
            <v>InvIncNISA</v>
          </cell>
          <cell r="D5504" t="str">
            <v>IINISA</v>
          </cell>
          <cell r="E5504">
            <v>367</v>
          </cell>
          <cell r="F5504" t="str">
            <v>A</v>
          </cell>
          <cell r="G5504" t="str">
            <v>E</v>
          </cell>
          <cell r="H5504" t="str">
            <v>N</v>
          </cell>
          <cell r="I5504" t="str">
            <v>NI</v>
          </cell>
          <cell r="J5504">
            <v>0</v>
          </cell>
          <cell r="K5504">
            <v>0</v>
          </cell>
          <cell r="L5504" t="str">
            <v xml:space="preserve"> </v>
          </cell>
          <cell r="M5504" t="str">
            <v xml:space="preserve"> </v>
          </cell>
          <cell r="N5504">
            <v>0</v>
          </cell>
          <cell r="O5504" t="str">
            <v xml:space="preserve"> </v>
          </cell>
          <cell r="P5504">
            <v>0</v>
          </cell>
          <cell r="Q5504">
            <v>0</v>
          </cell>
          <cell r="R5504" t="str">
            <v xml:space="preserve"> </v>
          </cell>
          <cell r="S5504" t="str">
            <v xml:space="preserve"> </v>
          </cell>
        </row>
        <row r="5505">
          <cell r="B5505">
            <v>800520</v>
          </cell>
          <cell r="C5505" t="str">
            <v>InvIncNisaCommodities</v>
          </cell>
          <cell r="D5505" t="str">
            <v>IINisaCom</v>
          </cell>
          <cell r="E5505">
            <v>367</v>
          </cell>
          <cell r="F5505" t="str">
            <v>A</v>
          </cell>
          <cell r="G5505" t="str">
            <v>E</v>
          </cell>
          <cell r="H5505" t="str">
            <v>N</v>
          </cell>
          <cell r="I5505" t="str">
            <v>NI</v>
          </cell>
          <cell r="J5505">
            <v>0</v>
          </cell>
          <cell r="K5505">
            <v>0</v>
          </cell>
          <cell r="L5505" t="str">
            <v xml:space="preserve"> </v>
          </cell>
          <cell r="M5505" t="str">
            <v xml:space="preserve"> </v>
          </cell>
          <cell r="N5505">
            <v>0</v>
          </cell>
          <cell r="O5505" t="str">
            <v xml:space="preserve"> </v>
          </cell>
          <cell r="P5505">
            <v>0</v>
          </cell>
          <cell r="Q5505">
            <v>0</v>
          </cell>
          <cell r="R5505" t="str">
            <v xml:space="preserve"> </v>
          </cell>
          <cell r="S5505" t="str">
            <v xml:space="preserve"> </v>
          </cell>
        </row>
        <row r="5506">
          <cell r="B5506">
            <v>800525</v>
          </cell>
          <cell r="C5506" t="str">
            <v>InvIncNisaCovCall</v>
          </cell>
          <cell r="D5506" t="str">
            <v>IINisaCov</v>
          </cell>
          <cell r="E5506">
            <v>367</v>
          </cell>
          <cell r="F5506" t="str">
            <v>A</v>
          </cell>
          <cell r="G5506" t="str">
            <v>E</v>
          </cell>
          <cell r="H5506" t="str">
            <v>N</v>
          </cell>
          <cell r="I5506" t="str">
            <v>NI</v>
          </cell>
          <cell r="J5506">
            <v>0</v>
          </cell>
          <cell r="K5506">
            <v>0</v>
          </cell>
          <cell r="L5506" t="str">
            <v xml:space="preserve"> </v>
          </cell>
          <cell r="M5506" t="str">
            <v xml:space="preserve"> </v>
          </cell>
          <cell r="N5506">
            <v>0</v>
          </cell>
          <cell r="O5506" t="str">
            <v xml:space="preserve"> </v>
          </cell>
          <cell r="P5506">
            <v>0</v>
          </cell>
          <cell r="Q5506">
            <v>0</v>
          </cell>
          <cell r="R5506" t="str">
            <v xml:space="preserve"> </v>
          </cell>
          <cell r="S5506" t="str">
            <v xml:space="preserve"> </v>
          </cell>
        </row>
        <row r="5507">
          <cell r="B5507">
            <v>800530</v>
          </cell>
          <cell r="C5507" t="str">
            <v>InvIncNisaPortable</v>
          </cell>
          <cell r="D5507" t="str">
            <v>IINisaPort</v>
          </cell>
          <cell r="E5507">
            <v>367</v>
          </cell>
          <cell r="F5507" t="str">
            <v>A</v>
          </cell>
          <cell r="G5507" t="str">
            <v>E</v>
          </cell>
          <cell r="H5507" t="str">
            <v>N</v>
          </cell>
          <cell r="I5507" t="str">
            <v>NI</v>
          </cell>
          <cell r="J5507">
            <v>0</v>
          </cell>
          <cell r="K5507">
            <v>0</v>
          </cell>
          <cell r="L5507" t="str">
            <v xml:space="preserve"> </v>
          </cell>
          <cell r="M5507" t="str">
            <v xml:space="preserve"> </v>
          </cell>
          <cell r="N5507">
            <v>0</v>
          </cell>
          <cell r="O5507" t="str">
            <v xml:space="preserve"> </v>
          </cell>
          <cell r="P5507">
            <v>0</v>
          </cell>
          <cell r="Q5507">
            <v>0</v>
          </cell>
          <cell r="R5507" t="str">
            <v xml:space="preserve"> </v>
          </cell>
          <cell r="S5507" t="str">
            <v xml:space="preserve"> </v>
          </cell>
        </row>
        <row r="5508">
          <cell r="B5508">
            <v>800535</v>
          </cell>
          <cell r="C5508" t="str">
            <v>InvIncNisaTemp</v>
          </cell>
          <cell r="D5508" t="str">
            <v>IINisaTemp</v>
          </cell>
          <cell r="E5508">
            <v>367</v>
          </cell>
          <cell r="F5508" t="str">
            <v>A</v>
          </cell>
          <cell r="G5508" t="str">
            <v>E</v>
          </cell>
          <cell r="H5508" t="str">
            <v>N</v>
          </cell>
          <cell r="I5508" t="str">
            <v>NI</v>
          </cell>
          <cell r="J5508">
            <v>0</v>
          </cell>
          <cell r="K5508">
            <v>0</v>
          </cell>
          <cell r="L5508" t="str">
            <v xml:space="preserve"> </v>
          </cell>
          <cell r="M5508" t="str">
            <v xml:space="preserve"> </v>
          </cell>
          <cell r="N5508">
            <v>0</v>
          </cell>
          <cell r="O5508" t="str">
            <v xml:space="preserve"> </v>
          </cell>
          <cell r="P5508">
            <v>0</v>
          </cell>
          <cell r="Q5508">
            <v>0</v>
          </cell>
          <cell r="R5508" t="str">
            <v xml:space="preserve"> </v>
          </cell>
          <cell r="S5508" t="str">
            <v xml:space="preserve"> </v>
          </cell>
        </row>
        <row r="5509">
          <cell r="B5509">
            <v>800540</v>
          </cell>
          <cell r="C5509" t="str">
            <v>InvIncOwlCreekSocRes</v>
          </cell>
          <cell r="D5509" t="str">
            <v>IIOwlCrk</v>
          </cell>
          <cell r="E5509">
            <v>367</v>
          </cell>
          <cell r="F5509" t="str">
            <v>A</v>
          </cell>
          <cell r="G5509" t="str">
            <v>E</v>
          </cell>
          <cell r="H5509" t="str">
            <v>N</v>
          </cell>
          <cell r="I5509" t="str">
            <v>NI</v>
          </cell>
          <cell r="J5509">
            <v>0</v>
          </cell>
          <cell r="K5509">
            <v>0</v>
          </cell>
          <cell r="L5509" t="str">
            <v xml:space="preserve"> </v>
          </cell>
          <cell r="M5509" t="str">
            <v xml:space="preserve"> </v>
          </cell>
          <cell r="N5509">
            <v>0</v>
          </cell>
          <cell r="O5509" t="str">
            <v xml:space="preserve"> </v>
          </cell>
          <cell r="P5509">
            <v>0</v>
          </cell>
          <cell r="Q5509">
            <v>0</v>
          </cell>
          <cell r="R5509" t="str">
            <v xml:space="preserve"> </v>
          </cell>
          <cell r="S5509" t="str">
            <v xml:space="preserve"> </v>
          </cell>
        </row>
        <row r="5510">
          <cell r="B5510">
            <v>800545</v>
          </cell>
          <cell r="C5510" t="str">
            <v>InvIncOZOverseasHF</v>
          </cell>
          <cell r="D5510" t="str">
            <v>IIOZOHF</v>
          </cell>
          <cell r="E5510">
            <v>367</v>
          </cell>
          <cell r="F5510" t="str">
            <v>A</v>
          </cell>
          <cell r="G5510" t="str">
            <v>E</v>
          </cell>
          <cell r="H5510" t="str">
            <v>N</v>
          </cell>
          <cell r="I5510" t="str">
            <v>NI</v>
          </cell>
          <cell r="J5510">
            <v>0</v>
          </cell>
          <cell r="K5510">
            <v>0</v>
          </cell>
          <cell r="L5510" t="str">
            <v xml:space="preserve"> </v>
          </cell>
          <cell r="M5510" t="str">
            <v xml:space="preserve"> </v>
          </cell>
          <cell r="N5510">
            <v>0</v>
          </cell>
          <cell r="O5510" t="str">
            <v xml:space="preserve"> </v>
          </cell>
          <cell r="P5510">
            <v>0</v>
          </cell>
          <cell r="Q5510">
            <v>0</v>
          </cell>
          <cell r="R5510" t="str">
            <v xml:space="preserve"> </v>
          </cell>
          <cell r="S5510" t="str">
            <v xml:space="preserve"> </v>
          </cell>
        </row>
        <row r="5511">
          <cell r="B5511">
            <v>800550</v>
          </cell>
          <cell r="C5511" t="str">
            <v>InvIncOZOverseasPA</v>
          </cell>
          <cell r="D5511" t="str">
            <v>IIOZOPA</v>
          </cell>
          <cell r="E5511">
            <v>367</v>
          </cell>
          <cell r="F5511" t="str">
            <v>A</v>
          </cell>
          <cell r="G5511" t="str">
            <v>E</v>
          </cell>
          <cell r="H5511" t="str">
            <v>N</v>
          </cell>
          <cell r="I5511" t="str">
            <v>NI</v>
          </cell>
          <cell r="J5511">
            <v>0</v>
          </cell>
          <cell r="K5511">
            <v>0</v>
          </cell>
          <cell r="L5511" t="str">
            <v xml:space="preserve"> </v>
          </cell>
          <cell r="M5511" t="str">
            <v xml:space="preserve"> </v>
          </cell>
          <cell r="N5511">
            <v>0</v>
          </cell>
          <cell r="O5511" t="str">
            <v xml:space="preserve"> </v>
          </cell>
          <cell r="P5511">
            <v>0</v>
          </cell>
          <cell r="Q5511">
            <v>0</v>
          </cell>
          <cell r="R5511" t="str">
            <v xml:space="preserve"> </v>
          </cell>
          <cell r="S5511" t="str">
            <v xml:space="preserve"> </v>
          </cell>
        </row>
        <row r="5512">
          <cell r="B5512">
            <v>800555</v>
          </cell>
          <cell r="C5512" t="str">
            <v>InvIncPAMktNuetrl</v>
          </cell>
          <cell r="D5512" t="str">
            <v>IIPAMktNtl</v>
          </cell>
          <cell r="E5512">
            <v>367</v>
          </cell>
          <cell r="F5512" t="str">
            <v>A</v>
          </cell>
          <cell r="G5512" t="str">
            <v>E</v>
          </cell>
          <cell r="H5512" t="str">
            <v>N</v>
          </cell>
          <cell r="I5512" t="str">
            <v>NI</v>
          </cell>
          <cell r="J5512">
            <v>0</v>
          </cell>
          <cell r="K5512">
            <v>0</v>
          </cell>
          <cell r="L5512" t="str">
            <v xml:space="preserve"> </v>
          </cell>
          <cell r="M5512" t="str">
            <v xml:space="preserve"> </v>
          </cell>
          <cell r="N5512">
            <v>0</v>
          </cell>
          <cell r="O5512" t="str">
            <v xml:space="preserve"> </v>
          </cell>
          <cell r="P5512">
            <v>0</v>
          </cell>
          <cell r="Q5512">
            <v>0</v>
          </cell>
          <cell r="R5512" t="str">
            <v xml:space="preserve"> </v>
          </cell>
          <cell r="S5512" t="str">
            <v xml:space="preserve"> </v>
          </cell>
        </row>
        <row r="5513">
          <cell r="B5513">
            <v>800560</v>
          </cell>
          <cell r="C5513" t="str">
            <v>InvIncPAMulti</v>
          </cell>
          <cell r="D5513" t="str">
            <v>IIPAMuli</v>
          </cell>
          <cell r="E5513">
            <v>367</v>
          </cell>
          <cell r="F5513" t="str">
            <v>A</v>
          </cell>
          <cell r="G5513" t="str">
            <v>E</v>
          </cell>
          <cell r="H5513" t="str">
            <v>N</v>
          </cell>
          <cell r="I5513" t="str">
            <v>NI</v>
          </cell>
          <cell r="J5513">
            <v>0</v>
          </cell>
          <cell r="K5513">
            <v>0</v>
          </cell>
          <cell r="L5513" t="str">
            <v xml:space="preserve"> </v>
          </cell>
          <cell r="M5513" t="str">
            <v xml:space="preserve"> </v>
          </cell>
          <cell r="N5513">
            <v>0</v>
          </cell>
          <cell r="O5513" t="str">
            <v xml:space="preserve"> </v>
          </cell>
          <cell r="P5513">
            <v>0</v>
          </cell>
          <cell r="Q5513">
            <v>0</v>
          </cell>
          <cell r="R5513" t="str">
            <v xml:space="preserve"> </v>
          </cell>
          <cell r="S5513" t="str">
            <v xml:space="preserve"> </v>
          </cell>
        </row>
        <row r="5514">
          <cell r="B5514">
            <v>800565</v>
          </cell>
          <cell r="C5514" t="str">
            <v>InvIncPaulsonAdvantage</v>
          </cell>
          <cell r="D5514" t="str">
            <v>IIPaulson</v>
          </cell>
          <cell r="E5514">
            <v>367</v>
          </cell>
          <cell r="F5514" t="str">
            <v>A</v>
          </cell>
          <cell r="G5514" t="str">
            <v>E</v>
          </cell>
          <cell r="H5514" t="str">
            <v>N</v>
          </cell>
          <cell r="I5514" t="str">
            <v>NI</v>
          </cell>
          <cell r="J5514">
            <v>0</v>
          </cell>
          <cell r="K5514">
            <v>0</v>
          </cell>
          <cell r="L5514" t="str">
            <v xml:space="preserve"> </v>
          </cell>
          <cell r="M5514" t="str">
            <v xml:space="preserve"> </v>
          </cell>
          <cell r="N5514">
            <v>0</v>
          </cell>
          <cell r="O5514" t="str">
            <v xml:space="preserve"> </v>
          </cell>
          <cell r="P5514">
            <v>0</v>
          </cell>
          <cell r="Q5514">
            <v>0</v>
          </cell>
          <cell r="R5514" t="str">
            <v xml:space="preserve"> </v>
          </cell>
          <cell r="S5514" t="str">
            <v xml:space="preserve"> </v>
          </cell>
        </row>
        <row r="5515">
          <cell r="B5515">
            <v>800570</v>
          </cell>
          <cell r="C5515" t="str">
            <v>InvIncPennHigh</v>
          </cell>
          <cell r="D5515" t="str">
            <v>IIPenn</v>
          </cell>
          <cell r="E5515">
            <v>367</v>
          </cell>
          <cell r="F5515" t="str">
            <v>A</v>
          </cell>
          <cell r="G5515" t="str">
            <v>E</v>
          </cell>
          <cell r="H5515" t="str">
            <v>N</v>
          </cell>
          <cell r="I5515" t="str">
            <v>NI</v>
          </cell>
          <cell r="J5515">
            <v>0</v>
          </cell>
          <cell r="K5515">
            <v>0</v>
          </cell>
          <cell r="L5515" t="str">
            <v xml:space="preserve"> </v>
          </cell>
          <cell r="M5515" t="str">
            <v xml:space="preserve"> </v>
          </cell>
          <cell r="N5515">
            <v>0</v>
          </cell>
          <cell r="O5515" t="str">
            <v xml:space="preserve"> </v>
          </cell>
          <cell r="P5515">
            <v>0</v>
          </cell>
          <cell r="Q5515">
            <v>0</v>
          </cell>
          <cell r="R5515" t="str">
            <v xml:space="preserve"> </v>
          </cell>
          <cell r="S5515" t="str">
            <v xml:space="preserve"> </v>
          </cell>
        </row>
        <row r="5516">
          <cell r="B5516">
            <v>800575</v>
          </cell>
          <cell r="C5516" t="str">
            <v>InvIncPIMCO</v>
          </cell>
          <cell r="D5516" t="str">
            <v>IIPIMCO</v>
          </cell>
          <cell r="E5516">
            <v>367</v>
          </cell>
          <cell r="F5516" t="str">
            <v>A</v>
          </cell>
          <cell r="G5516" t="str">
            <v>E</v>
          </cell>
          <cell r="H5516" t="str">
            <v>N</v>
          </cell>
          <cell r="I5516" t="str">
            <v>NI</v>
          </cell>
          <cell r="J5516">
            <v>0</v>
          </cell>
          <cell r="K5516">
            <v>0</v>
          </cell>
          <cell r="L5516" t="str">
            <v xml:space="preserve"> </v>
          </cell>
          <cell r="M5516" t="str">
            <v xml:space="preserve"> </v>
          </cell>
          <cell r="N5516">
            <v>0</v>
          </cell>
          <cell r="O5516" t="str">
            <v xml:space="preserve"> </v>
          </cell>
          <cell r="P5516">
            <v>0</v>
          </cell>
          <cell r="Q5516">
            <v>0</v>
          </cell>
          <cell r="R5516" t="str">
            <v xml:space="preserve"> </v>
          </cell>
          <cell r="S5516" t="str">
            <v xml:space="preserve"> </v>
          </cell>
        </row>
        <row r="5517">
          <cell r="B5517">
            <v>800580</v>
          </cell>
          <cell r="C5517" t="str">
            <v>InvIncPinnacle</v>
          </cell>
          <cell r="D5517" t="str">
            <v>IIPinnacle</v>
          </cell>
          <cell r="E5517">
            <v>367</v>
          </cell>
          <cell r="F5517" t="str">
            <v>A</v>
          </cell>
          <cell r="G5517" t="str">
            <v>E</v>
          </cell>
          <cell r="H5517" t="str">
            <v>N</v>
          </cell>
          <cell r="I5517" t="str">
            <v>NI</v>
          </cell>
          <cell r="J5517">
            <v>0</v>
          </cell>
          <cell r="K5517">
            <v>0</v>
          </cell>
          <cell r="L5517" t="str">
            <v xml:space="preserve"> </v>
          </cell>
          <cell r="M5517" t="str">
            <v xml:space="preserve"> </v>
          </cell>
          <cell r="N5517">
            <v>0</v>
          </cell>
          <cell r="O5517" t="str">
            <v xml:space="preserve"> </v>
          </cell>
          <cell r="P5517">
            <v>0</v>
          </cell>
          <cell r="Q5517">
            <v>0</v>
          </cell>
          <cell r="R5517" t="str">
            <v xml:space="preserve"> </v>
          </cell>
          <cell r="S5517" t="str">
            <v xml:space="preserve"> </v>
          </cell>
        </row>
        <row r="5518">
          <cell r="B5518">
            <v>800585</v>
          </cell>
          <cell r="C5518" t="str">
            <v>InvIncPorterOlinAmici</v>
          </cell>
          <cell r="D5518" t="str">
            <v>IIPorter</v>
          </cell>
          <cell r="E5518">
            <v>367</v>
          </cell>
          <cell r="F5518" t="str">
            <v>A</v>
          </cell>
          <cell r="G5518" t="str">
            <v>E</v>
          </cell>
          <cell r="H5518" t="str">
            <v>N</v>
          </cell>
          <cell r="I5518" t="str">
            <v>NI</v>
          </cell>
          <cell r="J5518">
            <v>0</v>
          </cell>
          <cell r="K5518">
            <v>0</v>
          </cell>
          <cell r="L5518" t="str">
            <v xml:space="preserve"> </v>
          </cell>
          <cell r="M5518" t="str">
            <v xml:space="preserve"> </v>
          </cell>
          <cell r="N5518">
            <v>0</v>
          </cell>
          <cell r="O5518" t="str">
            <v xml:space="preserve"> </v>
          </cell>
          <cell r="P5518">
            <v>0</v>
          </cell>
          <cell r="Q5518">
            <v>0</v>
          </cell>
          <cell r="R5518" t="str">
            <v xml:space="preserve"> </v>
          </cell>
          <cell r="S5518" t="str">
            <v xml:space="preserve"> </v>
          </cell>
        </row>
        <row r="5519">
          <cell r="B5519">
            <v>800590</v>
          </cell>
          <cell r="C5519" t="str">
            <v>InvIncPrivateEq</v>
          </cell>
          <cell r="D5519" t="str">
            <v>IIPrivEqty</v>
          </cell>
          <cell r="E5519">
            <v>367</v>
          </cell>
          <cell r="F5519" t="str">
            <v>A</v>
          </cell>
          <cell r="G5519" t="str">
            <v>E</v>
          </cell>
          <cell r="H5519" t="str">
            <v>N</v>
          </cell>
          <cell r="I5519" t="str">
            <v>NI</v>
          </cell>
          <cell r="J5519">
            <v>0</v>
          </cell>
          <cell r="K5519">
            <v>0</v>
          </cell>
          <cell r="L5519" t="str">
            <v xml:space="preserve"> </v>
          </cell>
          <cell r="M5519" t="str">
            <v xml:space="preserve"> </v>
          </cell>
          <cell r="N5519">
            <v>0</v>
          </cell>
          <cell r="O5519" t="str">
            <v xml:space="preserve"> </v>
          </cell>
          <cell r="P5519">
            <v>0</v>
          </cell>
          <cell r="Q5519">
            <v>0</v>
          </cell>
          <cell r="R5519" t="str">
            <v xml:space="preserve"> </v>
          </cell>
          <cell r="S5519" t="str">
            <v xml:space="preserve"> </v>
          </cell>
        </row>
        <row r="5520">
          <cell r="B5520">
            <v>800595</v>
          </cell>
          <cell r="C5520" t="str">
            <v>InvIncQMA</v>
          </cell>
          <cell r="D5520" t="str">
            <v>IIQMA</v>
          </cell>
          <cell r="E5520">
            <v>367</v>
          </cell>
          <cell r="F5520" t="str">
            <v>A</v>
          </cell>
          <cell r="G5520" t="str">
            <v>E</v>
          </cell>
          <cell r="H5520" t="str">
            <v>N</v>
          </cell>
          <cell r="I5520" t="str">
            <v>NI</v>
          </cell>
          <cell r="J5520">
            <v>0</v>
          </cell>
          <cell r="K5520">
            <v>0</v>
          </cell>
          <cell r="L5520" t="str">
            <v xml:space="preserve"> </v>
          </cell>
          <cell r="M5520" t="str">
            <v xml:space="preserve"> </v>
          </cell>
          <cell r="N5520">
            <v>0</v>
          </cell>
          <cell r="O5520" t="str">
            <v xml:space="preserve"> </v>
          </cell>
          <cell r="P5520">
            <v>0</v>
          </cell>
          <cell r="Q5520">
            <v>0</v>
          </cell>
          <cell r="R5520" t="str">
            <v xml:space="preserve"> </v>
          </cell>
          <cell r="S5520" t="str">
            <v xml:space="preserve"> </v>
          </cell>
        </row>
        <row r="5521">
          <cell r="B5521">
            <v>800600</v>
          </cell>
          <cell r="C5521" t="str">
            <v>InvIncRENoncore</v>
          </cell>
          <cell r="D5521" t="str">
            <v>IIRealEstN</v>
          </cell>
          <cell r="E5521">
            <v>367</v>
          </cell>
          <cell r="F5521" t="str">
            <v>A</v>
          </cell>
          <cell r="G5521" t="str">
            <v>E</v>
          </cell>
          <cell r="H5521" t="str">
            <v>N</v>
          </cell>
          <cell r="I5521" t="str">
            <v>NI</v>
          </cell>
          <cell r="J5521">
            <v>0</v>
          </cell>
          <cell r="K5521">
            <v>0</v>
          </cell>
          <cell r="L5521" t="str">
            <v xml:space="preserve"> </v>
          </cell>
          <cell r="M5521" t="str">
            <v xml:space="preserve"> </v>
          </cell>
          <cell r="N5521">
            <v>0</v>
          </cell>
          <cell r="O5521" t="str">
            <v xml:space="preserve"> </v>
          </cell>
          <cell r="P5521">
            <v>0</v>
          </cell>
          <cell r="Q5521">
            <v>0</v>
          </cell>
          <cell r="R5521" t="str">
            <v xml:space="preserve"> </v>
          </cell>
          <cell r="S5521" t="str">
            <v xml:space="preserve"> </v>
          </cell>
        </row>
        <row r="5522">
          <cell r="B5522">
            <v>800605</v>
          </cell>
          <cell r="C5522" t="str">
            <v>InvIncRealtyAssocVIII</v>
          </cell>
          <cell r="D5522" t="str">
            <v>IIRealty8</v>
          </cell>
          <cell r="E5522">
            <v>367</v>
          </cell>
          <cell r="F5522" t="str">
            <v>A</v>
          </cell>
          <cell r="G5522" t="str">
            <v>E</v>
          </cell>
          <cell r="H5522" t="str">
            <v>N</v>
          </cell>
          <cell r="I5522" t="str">
            <v>NI</v>
          </cell>
          <cell r="J5522">
            <v>0</v>
          </cell>
          <cell r="K5522">
            <v>0</v>
          </cell>
          <cell r="L5522" t="str">
            <v xml:space="preserve"> </v>
          </cell>
          <cell r="M5522" t="str">
            <v xml:space="preserve"> </v>
          </cell>
          <cell r="N5522">
            <v>0</v>
          </cell>
          <cell r="O5522" t="str">
            <v xml:space="preserve"> </v>
          </cell>
          <cell r="P5522">
            <v>0</v>
          </cell>
          <cell r="Q5522">
            <v>0</v>
          </cell>
          <cell r="R5522" t="str">
            <v xml:space="preserve"> </v>
          </cell>
          <cell r="S5522" t="str">
            <v xml:space="preserve"> </v>
          </cell>
        </row>
        <row r="5523">
          <cell r="B5523">
            <v>800610</v>
          </cell>
          <cell r="C5523" t="str">
            <v>InvIncRiverstoneCarIV</v>
          </cell>
          <cell r="D5523" t="str">
            <v>IIRiverst</v>
          </cell>
          <cell r="E5523">
            <v>367</v>
          </cell>
          <cell r="F5523" t="str">
            <v>A</v>
          </cell>
          <cell r="G5523" t="str">
            <v>E</v>
          </cell>
          <cell r="H5523" t="str">
            <v>N</v>
          </cell>
          <cell r="I5523" t="str">
            <v>NI</v>
          </cell>
          <cell r="J5523">
            <v>0</v>
          </cell>
          <cell r="K5523">
            <v>0</v>
          </cell>
          <cell r="L5523" t="str">
            <v xml:space="preserve"> </v>
          </cell>
          <cell r="M5523" t="str">
            <v xml:space="preserve"> </v>
          </cell>
          <cell r="N5523">
            <v>0</v>
          </cell>
          <cell r="O5523" t="str">
            <v xml:space="preserve"> </v>
          </cell>
          <cell r="P5523">
            <v>0</v>
          </cell>
          <cell r="Q5523">
            <v>0</v>
          </cell>
          <cell r="R5523" t="str">
            <v xml:space="preserve"> </v>
          </cell>
          <cell r="S5523" t="str">
            <v xml:space="preserve"> </v>
          </cell>
        </row>
        <row r="5524">
          <cell r="B5524">
            <v>800615</v>
          </cell>
          <cell r="C5524" t="str">
            <v>InvIncRoarkCapitalII</v>
          </cell>
          <cell r="D5524" t="str">
            <v>IIRoIIk</v>
          </cell>
          <cell r="E5524">
            <v>367</v>
          </cell>
          <cell r="F5524" t="str">
            <v>A</v>
          </cell>
          <cell r="G5524" t="str">
            <v>E</v>
          </cell>
          <cell r="H5524" t="str">
            <v>N</v>
          </cell>
          <cell r="I5524" t="str">
            <v>NI</v>
          </cell>
          <cell r="J5524">
            <v>0</v>
          </cell>
          <cell r="K5524">
            <v>0</v>
          </cell>
          <cell r="L5524" t="str">
            <v xml:space="preserve"> </v>
          </cell>
          <cell r="M5524" t="str">
            <v xml:space="preserve"> </v>
          </cell>
          <cell r="N5524">
            <v>0</v>
          </cell>
          <cell r="O5524" t="str">
            <v xml:space="preserve"> </v>
          </cell>
          <cell r="P5524">
            <v>0</v>
          </cell>
          <cell r="Q5524">
            <v>0</v>
          </cell>
          <cell r="R5524" t="str">
            <v xml:space="preserve"> </v>
          </cell>
          <cell r="S5524" t="str">
            <v xml:space="preserve"> </v>
          </cell>
        </row>
        <row r="5525">
          <cell r="B5525">
            <v>800630</v>
          </cell>
          <cell r="C5525" t="str">
            <v>InvIncSBernstein</v>
          </cell>
          <cell r="D5525" t="str">
            <v>IISBernst</v>
          </cell>
          <cell r="E5525">
            <v>367</v>
          </cell>
          <cell r="F5525" t="str">
            <v>A</v>
          </cell>
          <cell r="G5525" t="str">
            <v>E</v>
          </cell>
          <cell r="H5525" t="str">
            <v>N</v>
          </cell>
          <cell r="I5525" t="str">
            <v>NI</v>
          </cell>
          <cell r="J5525">
            <v>0</v>
          </cell>
          <cell r="K5525">
            <v>0</v>
          </cell>
          <cell r="L5525" t="str">
            <v xml:space="preserve"> </v>
          </cell>
          <cell r="M5525" t="str">
            <v xml:space="preserve"> </v>
          </cell>
          <cell r="N5525">
            <v>0</v>
          </cell>
          <cell r="O5525" t="str">
            <v xml:space="preserve"> </v>
          </cell>
          <cell r="P5525">
            <v>0</v>
          </cell>
          <cell r="Q5525">
            <v>0</v>
          </cell>
          <cell r="R5525" t="str">
            <v xml:space="preserve"> </v>
          </cell>
          <cell r="S5525" t="str">
            <v xml:space="preserve"> </v>
          </cell>
        </row>
        <row r="5526">
          <cell r="B5526">
            <v>800640</v>
          </cell>
          <cell r="C5526" t="str">
            <v>InvIncSchrodersCommod</v>
          </cell>
          <cell r="D5526" t="str">
            <v>IISchrdrs</v>
          </cell>
          <cell r="E5526">
            <v>367</v>
          </cell>
          <cell r="F5526" t="str">
            <v>A</v>
          </cell>
          <cell r="G5526" t="str">
            <v>E</v>
          </cell>
          <cell r="H5526" t="str">
            <v>N</v>
          </cell>
          <cell r="I5526" t="str">
            <v>NI</v>
          </cell>
          <cell r="J5526">
            <v>0</v>
          </cell>
          <cell r="K5526">
            <v>0</v>
          </cell>
          <cell r="L5526" t="str">
            <v xml:space="preserve"> </v>
          </cell>
          <cell r="M5526" t="str">
            <v xml:space="preserve"> </v>
          </cell>
          <cell r="N5526">
            <v>0</v>
          </cell>
          <cell r="O5526" t="str">
            <v xml:space="preserve"> </v>
          </cell>
          <cell r="P5526">
            <v>0</v>
          </cell>
          <cell r="Q5526">
            <v>0</v>
          </cell>
          <cell r="R5526" t="str">
            <v xml:space="preserve"> </v>
          </cell>
          <cell r="S5526" t="str">
            <v xml:space="preserve"> </v>
          </cell>
        </row>
        <row r="5527">
          <cell r="B5527">
            <v>800645</v>
          </cell>
          <cell r="C5527" t="str">
            <v>InvIncSCPOceanShumway</v>
          </cell>
          <cell r="D5527" t="str">
            <v>IISCPOcean</v>
          </cell>
          <cell r="E5527">
            <v>367</v>
          </cell>
          <cell r="F5527" t="str">
            <v>A</v>
          </cell>
          <cell r="G5527" t="str">
            <v>E</v>
          </cell>
          <cell r="H5527" t="str">
            <v>N</v>
          </cell>
          <cell r="I5527" t="str">
            <v>NI</v>
          </cell>
          <cell r="J5527">
            <v>0</v>
          </cell>
          <cell r="K5527">
            <v>0</v>
          </cell>
          <cell r="L5527" t="str">
            <v xml:space="preserve"> </v>
          </cell>
          <cell r="M5527" t="str">
            <v xml:space="preserve"> </v>
          </cell>
          <cell r="N5527">
            <v>0</v>
          </cell>
          <cell r="O5527" t="str">
            <v xml:space="preserve"> </v>
          </cell>
          <cell r="P5527">
            <v>0</v>
          </cell>
          <cell r="Q5527">
            <v>0</v>
          </cell>
          <cell r="R5527" t="str">
            <v xml:space="preserve"> </v>
          </cell>
          <cell r="S5527" t="str">
            <v xml:space="preserve"> </v>
          </cell>
        </row>
        <row r="5528">
          <cell r="B5528">
            <v>800650</v>
          </cell>
          <cell r="C5528" t="str">
            <v>InvIncSJCOffshore</v>
          </cell>
          <cell r="D5528" t="str">
            <v>IISJCOffsh</v>
          </cell>
          <cell r="E5528">
            <v>367</v>
          </cell>
          <cell r="F5528" t="str">
            <v>A</v>
          </cell>
          <cell r="G5528" t="str">
            <v>E</v>
          </cell>
          <cell r="H5528" t="str">
            <v>N</v>
          </cell>
          <cell r="I5528" t="str">
            <v>NI</v>
          </cell>
          <cell r="J5528">
            <v>0</v>
          </cell>
          <cell r="K5528">
            <v>0</v>
          </cell>
          <cell r="L5528" t="str">
            <v xml:space="preserve"> </v>
          </cell>
          <cell r="M5528" t="str">
            <v xml:space="preserve"> </v>
          </cell>
          <cell r="N5528">
            <v>0</v>
          </cell>
          <cell r="O5528" t="str">
            <v xml:space="preserve"> </v>
          </cell>
          <cell r="P5528">
            <v>0</v>
          </cell>
          <cell r="Q5528">
            <v>0</v>
          </cell>
          <cell r="R5528" t="str">
            <v xml:space="preserve"> </v>
          </cell>
          <cell r="S5528" t="str">
            <v xml:space="preserve"> </v>
          </cell>
        </row>
        <row r="5529">
          <cell r="B5529">
            <v>800655</v>
          </cell>
          <cell r="C5529" t="str">
            <v>InvIncSloanRobinson</v>
          </cell>
          <cell r="D5529" t="str">
            <v>IISloanRob</v>
          </cell>
          <cell r="E5529">
            <v>367</v>
          </cell>
          <cell r="F5529" t="str">
            <v>A</v>
          </cell>
          <cell r="G5529" t="str">
            <v>E</v>
          </cell>
          <cell r="H5529" t="str">
            <v>N</v>
          </cell>
          <cell r="I5529" t="str">
            <v>NI</v>
          </cell>
          <cell r="J5529">
            <v>0</v>
          </cell>
          <cell r="K5529">
            <v>0</v>
          </cell>
          <cell r="L5529" t="str">
            <v xml:space="preserve"> </v>
          </cell>
          <cell r="M5529" t="str">
            <v xml:space="preserve"> </v>
          </cell>
          <cell r="N5529">
            <v>0</v>
          </cell>
          <cell r="O5529" t="str">
            <v xml:space="preserve"> </v>
          </cell>
          <cell r="P5529">
            <v>0</v>
          </cell>
          <cell r="Q5529">
            <v>0</v>
          </cell>
          <cell r="R5529" t="str">
            <v xml:space="preserve"> </v>
          </cell>
          <cell r="S5529" t="str">
            <v xml:space="preserve"> </v>
          </cell>
        </row>
        <row r="5530">
          <cell r="B5530">
            <v>800660</v>
          </cell>
          <cell r="C5530" t="str">
            <v>InvIncSociallyResp</v>
          </cell>
          <cell r="D5530" t="str">
            <v>IISocially</v>
          </cell>
          <cell r="E5530">
            <v>367</v>
          </cell>
          <cell r="F5530" t="str">
            <v>A</v>
          </cell>
          <cell r="G5530" t="str">
            <v>E</v>
          </cell>
          <cell r="H5530" t="str">
            <v>N</v>
          </cell>
          <cell r="I5530" t="str">
            <v>NI</v>
          </cell>
          <cell r="J5530">
            <v>0</v>
          </cell>
          <cell r="K5530">
            <v>0</v>
          </cell>
          <cell r="L5530" t="str">
            <v xml:space="preserve"> </v>
          </cell>
          <cell r="M5530" t="str">
            <v xml:space="preserve"> </v>
          </cell>
          <cell r="N5530">
            <v>0</v>
          </cell>
          <cell r="O5530" t="str">
            <v xml:space="preserve"> </v>
          </cell>
          <cell r="P5530">
            <v>0</v>
          </cell>
          <cell r="Q5530">
            <v>0</v>
          </cell>
          <cell r="R5530" t="str">
            <v xml:space="preserve"> </v>
          </cell>
          <cell r="S5530" t="str">
            <v xml:space="preserve"> </v>
          </cell>
        </row>
        <row r="5531">
          <cell r="B5531">
            <v>800665</v>
          </cell>
          <cell r="C5531" t="str">
            <v>InvIncSRIOverseasHF</v>
          </cell>
          <cell r="D5531" t="str">
            <v>IISRIOvHF</v>
          </cell>
          <cell r="E5531">
            <v>367</v>
          </cell>
          <cell r="F5531" t="str">
            <v>A</v>
          </cell>
          <cell r="G5531" t="str">
            <v>E</v>
          </cell>
          <cell r="H5531" t="str">
            <v>N</v>
          </cell>
          <cell r="I5531" t="str">
            <v>NI</v>
          </cell>
          <cell r="J5531">
            <v>0</v>
          </cell>
          <cell r="K5531">
            <v>0</v>
          </cell>
          <cell r="L5531" t="str">
            <v xml:space="preserve"> </v>
          </cell>
          <cell r="M5531" t="str">
            <v xml:space="preserve"> </v>
          </cell>
          <cell r="N5531">
            <v>0</v>
          </cell>
          <cell r="O5531" t="str">
            <v xml:space="preserve"> </v>
          </cell>
          <cell r="P5531">
            <v>0</v>
          </cell>
          <cell r="Q5531">
            <v>0</v>
          </cell>
          <cell r="R5531" t="str">
            <v xml:space="preserve"> </v>
          </cell>
          <cell r="S5531" t="str">
            <v xml:space="preserve"> </v>
          </cell>
        </row>
        <row r="5532">
          <cell r="B5532">
            <v>800670</v>
          </cell>
          <cell r="C5532" t="str">
            <v>InvIncSRIOverseasPA</v>
          </cell>
          <cell r="D5532" t="str">
            <v>IISRIOvPA</v>
          </cell>
          <cell r="E5532">
            <v>367</v>
          </cell>
          <cell r="F5532" t="str">
            <v>A</v>
          </cell>
          <cell r="G5532" t="str">
            <v>E</v>
          </cell>
          <cell r="H5532" t="str">
            <v>N</v>
          </cell>
          <cell r="I5532" t="str">
            <v>NI</v>
          </cell>
          <cell r="J5532">
            <v>0</v>
          </cell>
          <cell r="K5532">
            <v>0</v>
          </cell>
          <cell r="L5532" t="str">
            <v xml:space="preserve"> </v>
          </cell>
          <cell r="M5532" t="str">
            <v xml:space="preserve"> </v>
          </cell>
          <cell r="N5532">
            <v>0</v>
          </cell>
          <cell r="O5532" t="str">
            <v xml:space="preserve"> </v>
          </cell>
          <cell r="P5532">
            <v>0</v>
          </cell>
          <cell r="Q5532">
            <v>0</v>
          </cell>
          <cell r="R5532" t="str">
            <v xml:space="preserve"> </v>
          </cell>
          <cell r="S5532" t="str">
            <v xml:space="preserve"> </v>
          </cell>
        </row>
        <row r="5533">
          <cell r="B5533">
            <v>800690</v>
          </cell>
          <cell r="C5533" t="str">
            <v>InvIncStarkCritHF</v>
          </cell>
          <cell r="D5533" t="str">
            <v>IIStIIkHF</v>
          </cell>
          <cell r="E5533">
            <v>367</v>
          </cell>
          <cell r="F5533" t="str">
            <v>A</v>
          </cell>
          <cell r="G5533" t="str">
            <v>E</v>
          </cell>
          <cell r="H5533" t="str">
            <v>N</v>
          </cell>
          <cell r="I5533" t="str">
            <v>NI</v>
          </cell>
          <cell r="J5533">
            <v>0</v>
          </cell>
          <cell r="K5533">
            <v>0</v>
          </cell>
          <cell r="L5533" t="str">
            <v xml:space="preserve"> </v>
          </cell>
          <cell r="M5533" t="str">
            <v xml:space="preserve"> </v>
          </cell>
          <cell r="N5533">
            <v>0</v>
          </cell>
          <cell r="O5533" t="str">
            <v xml:space="preserve"> </v>
          </cell>
          <cell r="P5533">
            <v>0</v>
          </cell>
          <cell r="Q5533">
            <v>0</v>
          </cell>
          <cell r="R5533" t="str">
            <v xml:space="preserve"> </v>
          </cell>
          <cell r="S5533" t="str">
            <v xml:space="preserve"> </v>
          </cell>
        </row>
        <row r="5534">
          <cell r="B5534">
            <v>800695</v>
          </cell>
          <cell r="C5534" t="str">
            <v>InvIncStarkCritPA</v>
          </cell>
          <cell r="D5534" t="str">
            <v>IIStIIkPA</v>
          </cell>
          <cell r="E5534">
            <v>367</v>
          </cell>
          <cell r="F5534" t="str">
            <v>A</v>
          </cell>
          <cell r="G5534" t="str">
            <v>E</v>
          </cell>
          <cell r="H5534" t="str">
            <v>N</v>
          </cell>
          <cell r="I5534" t="str">
            <v>NI</v>
          </cell>
          <cell r="J5534">
            <v>0</v>
          </cell>
          <cell r="K5534">
            <v>0</v>
          </cell>
          <cell r="L5534" t="str">
            <v xml:space="preserve"> </v>
          </cell>
          <cell r="M5534" t="str">
            <v xml:space="preserve"> </v>
          </cell>
          <cell r="N5534">
            <v>0</v>
          </cell>
          <cell r="O5534" t="str">
            <v xml:space="preserve"> </v>
          </cell>
          <cell r="P5534">
            <v>0</v>
          </cell>
          <cell r="Q5534">
            <v>0</v>
          </cell>
          <cell r="R5534" t="str">
            <v xml:space="preserve"> </v>
          </cell>
          <cell r="S5534" t="str">
            <v xml:space="preserve"> </v>
          </cell>
        </row>
        <row r="5535">
          <cell r="B5535">
            <v>800700</v>
          </cell>
          <cell r="C5535" t="str">
            <v>InvIncStateStreet</v>
          </cell>
          <cell r="D5535" t="str">
            <v>IIStIIkSt</v>
          </cell>
          <cell r="E5535">
            <v>367</v>
          </cell>
          <cell r="F5535" t="str">
            <v>A</v>
          </cell>
          <cell r="G5535" t="str">
            <v>E</v>
          </cell>
          <cell r="H5535" t="str">
            <v>N</v>
          </cell>
          <cell r="I5535" t="str">
            <v>NI</v>
          </cell>
          <cell r="J5535">
            <v>0</v>
          </cell>
          <cell r="K5535">
            <v>0</v>
          </cell>
          <cell r="L5535" t="str">
            <v xml:space="preserve"> </v>
          </cell>
          <cell r="M5535" t="str">
            <v xml:space="preserve"> </v>
          </cell>
          <cell r="N5535">
            <v>0</v>
          </cell>
          <cell r="O5535" t="str">
            <v xml:space="preserve"> </v>
          </cell>
          <cell r="P5535">
            <v>0</v>
          </cell>
          <cell r="Q5535">
            <v>0</v>
          </cell>
          <cell r="R5535" t="str">
            <v xml:space="preserve"> </v>
          </cell>
          <cell r="S5535" t="str">
            <v xml:space="preserve"> </v>
          </cell>
        </row>
        <row r="5536">
          <cell r="B5536">
            <v>800705</v>
          </cell>
          <cell r="C5536" t="str">
            <v>InvIncStrategicPartner</v>
          </cell>
          <cell r="D5536" t="str">
            <v>IIStrategi</v>
          </cell>
          <cell r="E5536">
            <v>367</v>
          </cell>
          <cell r="F5536" t="str">
            <v>A</v>
          </cell>
          <cell r="G5536" t="str">
            <v>E</v>
          </cell>
          <cell r="H5536" t="str">
            <v>N</v>
          </cell>
          <cell r="I5536" t="str">
            <v>NI</v>
          </cell>
          <cell r="J5536">
            <v>0</v>
          </cell>
          <cell r="K5536">
            <v>0</v>
          </cell>
          <cell r="L5536" t="str">
            <v xml:space="preserve"> </v>
          </cell>
          <cell r="M5536" t="str">
            <v xml:space="preserve"> </v>
          </cell>
          <cell r="N5536">
            <v>0</v>
          </cell>
          <cell r="O5536" t="str">
            <v xml:space="preserve"> </v>
          </cell>
          <cell r="P5536">
            <v>0</v>
          </cell>
          <cell r="Q5536">
            <v>0</v>
          </cell>
          <cell r="R5536" t="str">
            <v xml:space="preserve"> </v>
          </cell>
          <cell r="S5536" t="str">
            <v xml:space="preserve"> </v>
          </cell>
        </row>
        <row r="5537">
          <cell r="B5537">
            <v>800710</v>
          </cell>
          <cell r="C5537" t="str">
            <v>InvIncSuttonbrookHF</v>
          </cell>
          <cell r="D5537" t="str">
            <v>IISuttonHF</v>
          </cell>
          <cell r="E5537">
            <v>367</v>
          </cell>
          <cell r="F5537" t="str">
            <v>A</v>
          </cell>
          <cell r="G5537" t="str">
            <v>E</v>
          </cell>
          <cell r="H5537" t="str">
            <v>N</v>
          </cell>
          <cell r="I5537" t="str">
            <v>NI</v>
          </cell>
          <cell r="J5537">
            <v>0</v>
          </cell>
          <cell r="K5537">
            <v>0</v>
          </cell>
          <cell r="L5537" t="str">
            <v xml:space="preserve"> </v>
          </cell>
          <cell r="M5537" t="str">
            <v xml:space="preserve"> </v>
          </cell>
          <cell r="N5537">
            <v>0</v>
          </cell>
          <cell r="O5537" t="str">
            <v xml:space="preserve"> </v>
          </cell>
          <cell r="P5537">
            <v>0</v>
          </cell>
          <cell r="Q5537">
            <v>0</v>
          </cell>
          <cell r="R5537" t="str">
            <v xml:space="preserve"> </v>
          </cell>
          <cell r="S5537" t="str">
            <v xml:space="preserve"> </v>
          </cell>
        </row>
        <row r="5538">
          <cell r="B5538">
            <v>800715</v>
          </cell>
          <cell r="C5538" t="str">
            <v>InvIncSuttonbrookPA</v>
          </cell>
          <cell r="D5538" t="str">
            <v>IISuttonPA</v>
          </cell>
          <cell r="E5538">
            <v>367</v>
          </cell>
          <cell r="F5538" t="str">
            <v>A</v>
          </cell>
          <cell r="G5538" t="str">
            <v>E</v>
          </cell>
          <cell r="H5538" t="str">
            <v>N</v>
          </cell>
          <cell r="I5538" t="str">
            <v>NI</v>
          </cell>
          <cell r="J5538">
            <v>0</v>
          </cell>
          <cell r="K5538">
            <v>0</v>
          </cell>
          <cell r="L5538" t="str">
            <v xml:space="preserve"> </v>
          </cell>
          <cell r="M5538" t="str">
            <v xml:space="preserve"> </v>
          </cell>
          <cell r="N5538">
            <v>0</v>
          </cell>
          <cell r="O5538" t="str">
            <v xml:space="preserve"> </v>
          </cell>
          <cell r="P5538">
            <v>0</v>
          </cell>
          <cell r="Q5538">
            <v>0</v>
          </cell>
          <cell r="R5538" t="str">
            <v xml:space="preserve"> </v>
          </cell>
          <cell r="S5538" t="str">
            <v xml:space="preserve"> </v>
          </cell>
        </row>
        <row r="5539">
          <cell r="B5539">
            <v>800735</v>
          </cell>
          <cell r="C5539" t="str">
            <v>InvIncThirdPoint</v>
          </cell>
          <cell r="D5539" t="str">
            <v>IIThirdPnt</v>
          </cell>
          <cell r="E5539">
            <v>367</v>
          </cell>
          <cell r="F5539" t="str">
            <v>A</v>
          </cell>
          <cell r="G5539" t="str">
            <v>E</v>
          </cell>
          <cell r="H5539" t="str">
            <v>N</v>
          </cell>
          <cell r="I5539" t="str">
            <v>NI</v>
          </cell>
          <cell r="J5539">
            <v>0</v>
          </cell>
          <cell r="K5539">
            <v>0</v>
          </cell>
          <cell r="L5539" t="str">
            <v xml:space="preserve"> </v>
          </cell>
          <cell r="M5539" t="str">
            <v xml:space="preserve"> </v>
          </cell>
          <cell r="N5539">
            <v>0</v>
          </cell>
          <cell r="O5539" t="str">
            <v xml:space="preserve"> </v>
          </cell>
          <cell r="P5539">
            <v>0</v>
          </cell>
          <cell r="Q5539">
            <v>0</v>
          </cell>
          <cell r="R5539" t="str">
            <v xml:space="preserve"> </v>
          </cell>
          <cell r="S5539" t="str">
            <v xml:space="preserve"> </v>
          </cell>
        </row>
        <row r="5540">
          <cell r="B5540">
            <v>800740</v>
          </cell>
          <cell r="C5540" t="str">
            <v>InvIncTPGAirlineII</v>
          </cell>
          <cell r="D5540" t="str">
            <v>IITPGAirl</v>
          </cell>
          <cell r="E5540">
            <v>367</v>
          </cell>
          <cell r="F5540" t="str">
            <v>A</v>
          </cell>
          <cell r="G5540" t="str">
            <v>E</v>
          </cell>
          <cell r="H5540" t="str">
            <v>N</v>
          </cell>
          <cell r="I5540" t="str">
            <v>NI</v>
          </cell>
          <cell r="J5540">
            <v>0</v>
          </cell>
          <cell r="K5540">
            <v>0</v>
          </cell>
          <cell r="L5540" t="str">
            <v xml:space="preserve"> </v>
          </cell>
          <cell r="M5540" t="str">
            <v xml:space="preserve"> </v>
          </cell>
          <cell r="N5540">
            <v>0</v>
          </cell>
          <cell r="O5540" t="str">
            <v xml:space="preserve"> </v>
          </cell>
          <cell r="P5540">
            <v>0</v>
          </cell>
          <cell r="Q5540">
            <v>0</v>
          </cell>
          <cell r="R5540" t="str">
            <v xml:space="preserve"> </v>
          </cell>
          <cell r="S5540" t="str">
            <v xml:space="preserve"> </v>
          </cell>
        </row>
        <row r="5541">
          <cell r="B5541">
            <v>800745</v>
          </cell>
          <cell r="C5541" t="str">
            <v>InvIncTrafalgar</v>
          </cell>
          <cell r="D5541" t="str">
            <v>IITrafalgr</v>
          </cell>
          <cell r="E5541">
            <v>367</v>
          </cell>
          <cell r="F5541" t="str">
            <v>A</v>
          </cell>
          <cell r="G5541" t="str">
            <v>E</v>
          </cell>
          <cell r="H5541" t="str">
            <v>N</v>
          </cell>
          <cell r="I5541" t="str">
            <v>NI</v>
          </cell>
          <cell r="J5541">
            <v>0</v>
          </cell>
          <cell r="K5541">
            <v>0</v>
          </cell>
          <cell r="L5541" t="str">
            <v xml:space="preserve"> </v>
          </cell>
          <cell r="M5541" t="str">
            <v xml:space="preserve"> </v>
          </cell>
          <cell r="N5541">
            <v>0</v>
          </cell>
          <cell r="O5541" t="str">
            <v xml:space="preserve"> </v>
          </cell>
          <cell r="P5541">
            <v>0</v>
          </cell>
          <cell r="Q5541">
            <v>0</v>
          </cell>
          <cell r="R5541" t="str">
            <v xml:space="preserve"> </v>
          </cell>
          <cell r="S5541" t="str">
            <v xml:space="preserve"> </v>
          </cell>
        </row>
        <row r="5542">
          <cell r="B5542">
            <v>800755</v>
          </cell>
          <cell r="C5542" t="str">
            <v>InvIncVentures</v>
          </cell>
          <cell r="D5542" t="str">
            <v>IIVenture</v>
          </cell>
          <cell r="E5542">
            <v>367</v>
          </cell>
          <cell r="F5542" t="str">
            <v>A</v>
          </cell>
          <cell r="G5542" t="str">
            <v>E</v>
          </cell>
          <cell r="H5542" t="str">
            <v>N</v>
          </cell>
          <cell r="I5542" t="str">
            <v>NI</v>
          </cell>
          <cell r="J5542">
            <v>0</v>
          </cell>
          <cell r="K5542">
            <v>0</v>
          </cell>
          <cell r="L5542" t="str">
            <v xml:space="preserve"> </v>
          </cell>
          <cell r="M5542" t="str">
            <v xml:space="preserve"> </v>
          </cell>
          <cell r="N5542">
            <v>0</v>
          </cell>
          <cell r="O5542" t="str">
            <v xml:space="preserve"> </v>
          </cell>
          <cell r="P5542">
            <v>0</v>
          </cell>
          <cell r="Q5542">
            <v>0</v>
          </cell>
          <cell r="R5542" t="str">
            <v xml:space="preserve"> </v>
          </cell>
          <cell r="S5542" t="str">
            <v xml:space="preserve"> </v>
          </cell>
        </row>
        <row r="5543">
          <cell r="B5543">
            <v>800760</v>
          </cell>
          <cell r="C5543" t="str">
            <v>InvIncVerdosoSpecialI</v>
          </cell>
          <cell r="D5543" t="str">
            <v>IIVerdosoS</v>
          </cell>
          <cell r="E5543">
            <v>367</v>
          </cell>
          <cell r="F5543" t="str">
            <v>A</v>
          </cell>
          <cell r="G5543" t="str">
            <v>E</v>
          </cell>
          <cell r="H5543" t="str">
            <v>N</v>
          </cell>
          <cell r="I5543" t="str">
            <v>NI</v>
          </cell>
          <cell r="J5543">
            <v>0</v>
          </cell>
          <cell r="K5543">
            <v>0</v>
          </cell>
          <cell r="L5543" t="str">
            <v xml:space="preserve"> </v>
          </cell>
          <cell r="M5543" t="str">
            <v xml:space="preserve"> </v>
          </cell>
          <cell r="N5543">
            <v>0</v>
          </cell>
          <cell r="O5543" t="str">
            <v xml:space="preserve"> </v>
          </cell>
          <cell r="P5543">
            <v>0</v>
          </cell>
          <cell r="Q5543">
            <v>0</v>
          </cell>
          <cell r="R5543" t="str">
            <v xml:space="preserve"> </v>
          </cell>
          <cell r="S5543" t="str">
            <v xml:space="preserve"> </v>
          </cell>
        </row>
        <row r="5544">
          <cell r="B5544">
            <v>800765</v>
          </cell>
          <cell r="C5544" t="str">
            <v>InvIncVersaCapitalII</v>
          </cell>
          <cell r="D5544" t="str">
            <v>IIVersaCap</v>
          </cell>
          <cell r="E5544">
            <v>367</v>
          </cell>
          <cell r="F5544" t="str">
            <v>A</v>
          </cell>
          <cell r="G5544" t="str">
            <v>E</v>
          </cell>
          <cell r="H5544" t="str">
            <v>N</v>
          </cell>
          <cell r="I5544" t="str">
            <v>NI</v>
          </cell>
          <cell r="J5544">
            <v>0</v>
          </cell>
          <cell r="K5544">
            <v>0</v>
          </cell>
          <cell r="L5544" t="str">
            <v xml:space="preserve"> </v>
          </cell>
          <cell r="M5544" t="str">
            <v xml:space="preserve"> </v>
          </cell>
          <cell r="N5544">
            <v>0</v>
          </cell>
          <cell r="O5544" t="str">
            <v xml:space="preserve"> </v>
          </cell>
          <cell r="P5544">
            <v>0</v>
          </cell>
          <cell r="Q5544">
            <v>0</v>
          </cell>
          <cell r="R5544" t="str">
            <v xml:space="preserve"> </v>
          </cell>
          <cell r="S5544" t="str">
            <v xml:space="preserve"> </v>
          </cell>
        </row>
        <row r="5545">
          <cell r="B5545">
            <v>800770</v>
          </cell>
          <cell r="C5545" t="str">
            <v>InvIncViking</v>
          </cell>
          <cell r="D5545" t="str">
            <v>IIViking</v>
          </cell>
          <cell r="E5545">
            <v>367</v>
          </cell>
          <cell r="F5545" t="str">
            <v>A</v>
          </cell>
          <cell r="G5545" t="str">
            <v>E</v>
          </cell>
          <cell r="H5545" t="str">
            <v>N</v>
          </cell>
          <cell r="I5545" t="str">
            <v>NI</v>
          </cell>
          <cell r="J5545">
            <v>0</v>
          </cell>
          <cell r="K5545">
            <v>0</v>
          </cell>
          <cell r="L5545" t="str">
            <v xml:space="preserve"> </v>
          </cell>
          <cell r="M5545" t="str">
            <v xml:space="preserve"> </v>
          </cell>
          <cell r="N5545">
            <v>0</v>
          </cell>
          <cell r="O5545" t="str">
            <v xml:space="preserve"> </v>
          </cell>
          <cell r="P5545">
            <v>0</v>
          </cell>
          <cell r="Q5545">
            <v>0</v>
          </cell>
          <cell r="R5545" t="str">
            <v xml:space="preserve"> </v>
          </cell>
          <cell r="S5545" t="str">
            <v xml:space="preserve"> </v>
          </cell>
        </row>
        <row r="5546">
          <cell r="B5546">
            <v>800775</v>
          </cell>
          <cell r="C5546" t="str">
            <v>InvIncVisionCapVII</v>
          </cell>
          <cell r="D5546" t="str">
            <v>IIVision7</v>
          </cell>
          <cell r="E5546">
            <v>367</v>
          </cell>
          <cell r="F5546" t="str">
            <v>A</v>
          </cell>
          <cell r="G5546" t="str">
            <v>E</v>
          </cell>
          <cell r="H5546" t="str">
            <v>N</v>
          </cell>
          <cell r="I5546" t="str">
            <v>NI</v>
          </cell>
          <cell r="J5546">
            <v>0</v>
          </cell>
          <cell r="K5546">
            <v>0</v>
          </cell>
          <cell r="L5546" t="str">
            <v xml:space="preserve"> </v>
          </cell>
          <cell r="M5546" t="str">
            <v xml:space="preserve"> </v>
          </cell>
          <cell r="N5546">
            <v>0</v>
          </cell>
          <cell r="O5546" t="str">
            <v xml:space="preserve"> </v>
          </cell>
          <cell r="P5546">
            <v>0</v>
          </cell>
          <cell r="Q5546">
            <v>0</v>
          </cell>
          <cell r="R5546" t="str">
            <v xml:space="preserve"> </v>
          </cell>
          <cell r="S5546" t="str">
            <v xml:space="preserve"> </v>
          </cell>
        </row>
        <row r="5547">
          <cell r="B5547">
            <v>800780</v>
          </cell>
          <cell r="C5547" t="str">
            <v>InvIncVisionOpportun</v>
          </cell>
          <cell r="D5547" t="str">
            <v>IIVisionOp</v>
          </cell>
          <cell r="E5547">
            <v>367</v>
          </cell>
          <cell r="F5547" t="str">
            <v>A</v>
          </cell>
          <cell r="G5547" t="str">
            <v>E</v>
          </cell>
          <cell r="H5547" t="str">
            <v>N</v>
          </cell>
          <cell r="I5547" t="str">
            <v>NI</v>
          </cell>
          <cell r="J5547">
            <v>0</v>
          </cell>
          <cell r="K5547">
            <v>0</v>
          </cell>
          <cell r="L5547" t="str">
            <v xml:space="preserve"> </v>
          </cell>
          <cell r="M5547" t="str">
            <v xml:space="preserve"> </v>
          </cell>
          <cell r="N5547">
            <v>0</v>
          </cell>
          <cell r="O5547" t="str">
            <v xml:space="preserve"> </v>
          </cell>
          <cell r="P5547">
            <v>0</v>
          </cell>
          <cell r="Q5547">
            <v>0</v>
          </cell>
          <cell r="R5547" t="str">
            <v xml:space="preserve"> </v>
          </cell>
          <cell r="S5547" t="str">
            <v xml:space="preserve"> </v>
          </cell>
        </row>
        <row r="5548">
          <cell r="B5548">
            <v>800785</v>
          </cell>
          <cell r="C5548" t="str">
            <v>InvIncWaterfallEdenHF</v>
          </cell>
          <cell r="D5548" t="str">
            <v>IIWtrEdnHF</v>
          </cell>
          <cell r="E5548">
            <v>367</v>
          </cell>
          <cell r="F5548" t="str">
            <v>A</v>
          </cell>
          <cell r="G5548" t="str">
            <v>E</v>
          </cell>
          <cell r="H5548" t="str">
            <v>N</v>
          </cell>
          <cell r="I5548" t="str">
            <v>NI</v>
          </cell>
          <cell r="J5548">
            <v>0</v>
          </cell>
          <cell r="K5548">
            <v>0</v>
          </cell>
          <cell r="L5548" t="str">
            <v xml:space="preserve"> </v>
          </cell>
          <cell r="M5548" t="str">
            <v xml:space="preserve"> </v>
          </cell>
          <cell r="N5548">
            <v>0</v>
          </cell>
          <cell r="O5548" t="str">
            <v xml:space="preserve"> </v>
          </cell>
          <cell r="P5548">
            <v>0</v>
          </cell>
          <cell r="Q5548">
            <v>0</v>
          </cell>
          <cell r="R5548" t="str">
            <v xml:space="preserve"> </v>
          </cell>
          <cell r="S5548" t="str">
            <v xml:space="preserve"> </v>
          </cell>
        </row>
        <row r="5549">
          <cell r="B5549">
            <v>800790</v>
          </cell>
          <cell r="C5549" t="str">
            <v>InvIncWaterfallEdenPA</v>
          </cell>
          <cell r="D5549" t="str">
            <v>IIWtrEdnPA</v>
          </cell>
          <cell r="E5549">
            <v>367</v>
          </cell>
          <cell r="F5549" t="str">
            <v>A</v>
          </cell>
          <cell r="G5549" t="str">
            <v>E</v>
          </cell>
          <cell r="H5549" t="str">
            <v>N</v>
          </cell>
          <cell r="I5549" t="str">
            <v>NI</v>
          </cell>
          <cell r="J5549">
            <v>0</v>
          </cell>
          <cell r="K5549">
            <v>0</v>
          </cell>
          <cell r="L5549" t="str">
            <v xml:space="preserve"> </v>
          </cell>
          <cell r="M5549" t="str">
            <v xml:space="preserve"> </v>
          </cell>
          <cell r="N5549">
            <v>0</v>
          </cell>
          <cell r="O5549" t="str">
            <v xml:space="preserve"> </v>
          </cell>
          <cell r="P5549">
            <v>0</v>
          </cell>
          <cell r="Q5549">
            <v>0</v>
          </cell>
          <cell r="R5549" t="str">
            <v xml:space="preserve"> </v>
          </cell>
          <cell r="S5549" t="str">
            <v xml:space="preserve"> </v>
          </cell>
        </row>
        <row r="5550">
          <cell r="B5550">
            <v>800805</v>
          </cell>
          <cell r="C5550" t="str">
            <v>InvIncWesternAsset</v>
          </cell>
          <cell r="D5550" t="str">
            <v>IIWesternA</v>
          </cell>
          <cell r="E5550">
            <v>367</v>
          </cell>
          <cell r="F5550" t="str">
            <v>A</v>
          </cell>
          <cell r="G5550" t="str">
            <v>E</v>
          </cell>
          <cell r="H5550" t="str">
            <v>N</v>
          </cell>
          <cell r="I5550" t="str">
            <v>NI</v>
          </cell>
          <cell r="J5550">
            <v>0</v>
          </cell>
          <cell r="K5550">
            <v>0</v>
          </cell>
          <cell r="L5550" t="str">
            <v xml:space="preserve"> </v>
          </cell>
          <cell r="M5550" t="str">
            <v xml:space="preserve"> </v>
          </cell>
          <cell r="N5550">
            <v>0</v>
          </cell>
          <cell r="O5550" t="str">
            <v xml:space="preserve"> </v>
          </cell>
          <cell r="P5550">
            <v>0</v>
          </cell>
          <cell r="Q5550">
            <v>0</v>
          </cell>
          <cell r="R5550" t="str">
            <v xml:space="preserve"> </v>
          </cell>
          <cell r="S5550" t="str">
            <v xml:space="preserve"> </v>
          </cell>
        </row>
        <row r="5551">
          <cell r="B5551">
            <v>800810</v>
          </cell>
          <cell r="C5551" t="str">
            <v>InvIncWesternEQ</v>
          </cell>
          <cell r="D5551" t="str">
            <v>IIWesternA</v>
          </cell>
          <cell r="E5551">
            <v>367</v>
          </cell>
          <cell r="F5551" t="str">
            <v>A</v>
          </cell>
          <cell r="G5551" t="str">
            <v>E</v>
          </cell>
          <cell r="H5551" t="str">
            <v>N</v>
          </cell>
          <cell r="I5551" t="str">
            <v>NI</v>
          </cell>
          <cell r="J5551">
            <v>0</v>
          </cell>
          <cell r="K5551">
            <v>0</v>
          </cell>
          <cell r="L5551" t="str">
            <v xml:space="preserve"> </v>
          </cell>
          <cell r="M5551" t="str">
            <v xml:space="preserve"> </v>
          </cell>
          <cell r="N5551">
            <v>0</v>
          </cell>
          <cell r="O5551" t="str">
            <v xml:space="preserve"> </v>
          </cell>
          <cell r="P5551">
            <v>0</v>
          </cell>
          <cell r="Q5551">
            <v>0</v>
          </cell>
          <cell r="R5551" t="str">
            <v xml:space="preserve"> </v>
          </cell>
          <cell r="S5551" t="str">
            <v xml:space="preserve"> </v>
          </cell>
        </row>
        <row r="5552">
          <cell r="B5552">
            <v>800815</v>
          </cell>
          <cell r="C5552" t="str">
            <v>InvIncWLRIV</v>
          </cell>
          <cell r="D5552" t="str">
            <v>IIWLRIV</v>
          </cell>
          <cell r="E5552">
            <v>367</v>
          </cell>
          <cell r="F5552" t="str">
            <v>A</v>
          </cell>
          <cell r="G5552" t="str">
            <v>E</v>
          </cell>
          <cell r="H5552" t="str">
            <v>N</v>
          </cell>
          <cell r="I5552" t="str">
            <v>NI</v>
          </cell>
          <cell r="J5552">
            <v>0</v>
          </cell>
          <cell r="K5552">
            <v>0</v>
          </cell>
          <cell r="L5552" t="str">
            <v xml:space="preserve"> </v>
          </cell>
          <cell r="M5552" t="str">
            <v xml:space="preserve"> </v>
          </cell>
          <cell r="N5552">
            <v>0</v>
          </cell>
          <cell r="O5552" t="str">
            <v xml:space="preserve"> </v>
          </cell>
          <cell r="P5552">
            <v>0</v>
          </cell>
          <cell r="Q5552">
            <v>0</v>
          </cell>
          <cell r="R5552" t="str">
            <v xml:space="preserve"> </v>
          </cell>
          <cell r="S5552" t="str">
            <v xml:space="preserve"> </v>
          </cell>
        </row>
        <row r="5553">
          <cell r="B5553">
            <v>800820</v>
          </cell>
          <cell r="C5553" t="str">
            <v>InvIncWLRV</v>
          </cell>
          <cell r="D5553" t="str">
            <v>IIWLRV</v>
          </cell>
          <cell r="E5553">
            <v>367</v>
          </cell>
          <cell r="F5553" t="str">
            <v>A</v>
          </cell>
          <cell r="G5553" t="str">
            <v>E</v>
          </cell>
          <cell r="H5553" t="str">
            <v>N</v>
          </cell>
          <cell r="I5553" t="str">
            <v>NI</v>
          </cell>
          <cell r="J5553">
            <v>0</v>
          </cell>
          <cell r="K5553">
            <v>0</v>
          </cell>
          <cell r="L5553" t="str">
            <v xml:space="preserve"> </v>
          </cell>
          <cell r="M5553" t="str">
            <v xml:space="preserve"> </v>
          </cell>
          <cell r="N5553">
            <v>0</v>
          </cell>
          <cell r="O5553" t="str">
            <v xml:space="preserve"> </v>
          </cell>
          <cell r="P5553">
            <v>0</v>
          </cell>
          <cell r="Q5553">
            <v>0</v>
          </cell>
          <cell r="R5553" t="str">
            <v xml:space="preserve"> </v>
          </cell>
          <cell r="S5553" t="str">
            <v xml:space="preserve"> </v>
          </cell>
        </row>
        <row r="5554">
          <cell r="B5554">
            <v>800825</v>
          </cell>
          <cell r="C5554" t="str">
            <v>InvIncWoodbine</v>
          </cell>
          <cell r="D5554" t="str">
            <v>IIWoodbine</v>
          </cell>
          <cell r="E5554">
            <v>367</v>
          </cell>
          <cell r="F5554" t="str">
            <v>A</v>
          </cell>
          <cell r="G5554" t="str">
            <v>E</v>
          </cell>
          <cell r="H5554" t="str">
            <v>N</v>
          </cell>
          <cell r="I5554" t="str">
            <v>NI</v>
          </cell>
          <cell r="J5554">
            <v>0</v>
          </cell>
          <cell r="K5554">
            <v>0</v>
          </cell>
          <cell r="L5554" t="str">
            <v xml:space="preserve"> </v>
          </cell>
          <cell r="M5554" t="str">
            <v xml:space="preserve"> </v>
          </cell>
          <cell r="N5554">
            <v>0</v>
          </cell>
          <cell r="O5554" t="str">
            <v xml:space="preserve"> </v>
          </cell>
          <cell r="P5554">
            <v>0</v>
          </cell>
          <cell r="Q5554">
            <v>0</v>
          </cell>
          <cell r="R5554" t="str">
            <v xml:space="preserve"> </v>
          </cell>
          <cell r="S5554" t="str">
            <v xml:space="preserve"> </v>
          </cell>
        </row>
        <row r="5555">
          <cell r="B5555">
            <v>800830</v>
          </cell>
          <cell r="C5555" t="str">
            <v>InvIncYorkCapital</v>
          </cell>
          <cell r="D5555" t="str">
            <v>IIYorkCap</v>
          </cell>
          <cell r="E5555">
            <v>367</v>
          </cell>
          <cell r="F5555" t="str">
            <v>A</v>
          </cell>
          <cell r="G5555" t="str">
            <v>E</v>
          </cell>
          <cell r="H5555" t="str">
            <v>N</v>
          </cell>
          <cell r="I5555" t="str">
            <v>NI</v>
          </cell>
          <cell r="J5555">
            <v>0</v>
          </cell>
          <cell r="K5555">
            <v>0</v>
          </cell>
          <cell r="L5555" t="str">
            <v xml:space="preserve"> </v>
          </cell>
          <cell r="M5555" t="str">
            <v xml:space="preserve"> </v>
          </cell>
          <cell r="N5555">
            <v>0</v>
          </cell>
          <cell r="O5555" t="str">
            <v xml:space="preserve"> </v>
          </cell>
          <cell r="P5555">
            <v>0</v>
          </cell>
          <cell r="Q5555">
            <v>0</v>
          </cell>
          <cell r="R5555" t="str">
            <v xml:space="preserve"> </v>
          </cell>
          <cell r="S5555" t="str">
            <v xml:space="preserve"> </v>
          </cell>
        </row>
        <row r="5556">
          <cell r="B5556">
            <v>800835</v>
          </cell>
          <cell r="C5556" t="str">
            <v>InvIncYorktownIX</v>
          </cell>
          <cell r="D5556" t="str">
            <v>IIYorktown</v>
          </cell>
          <cell r="E5556">
            <v>367</v>
          </cell>
          <cell r="F5556" t="str">
            <v>A</v>
          </cell>
          <cell r="G5556" t="str">
            <v>E</v>
          </cell>
          <cell r="H5556" t="str">
            <v>N</v>
          </cell>
          <cell r="I5556" t="str">
            <v>NI</v>
          </cell>
          <cell r="J5556">
            <v>0</v>
          </cell>
          <cell r="K5556">
            <v>0</v>
          </cell>
          <cell r="L5556" t="str">
            <v xml:space="preserve"> </v>
          </cell>
          <cell r="M5556" t="str">
            <v xml:space="preserve"> </v>
          </cell>
          <cell r="N5556">
            <v>0</v>
          </cell>
          <cell r="O5556" t="str">
            <v xml:space="preserve"> </v>
          </cell>
          <cell r="P5556">
            <v>0</v>
          </cell>
          <cell r="Q5556">
            <v>0</v>
          </cell>
          <cell r="R5556" t="str">
            <v xml:space="preserve"> </v>
          </cell>
          <cell r="S5556" t="str">
            <v xml:space="preserve"> </v>
          </cell>
        </row>
        <row r="5557">
          <cell r="B5557">
            <v>800845</v>
          </cell>
          <cell r="C5557" t="str">
            <v>InvIncOpen</v>
          </cell>
          <cell r="D5557" t="str">
            <v>InvIncOpn</v>
          </cell>
          <cell r="E5557">
            <v>367</v>
          </cell>
          <cell r="F5557" t="str">
            <v>A</v>
          </cell>
          <cell r="G5557" t="str">
            <v>E</v>
          </cell>
          <cell r="H5557" t="str">
            <v>N</v>
          </cell>
          <cell r="I5557" t="str">
            <v>NI</v>
          </cell>
          <cell r="J5557">
            <v>0</v>
          </cell>
          <cell r="K5557">
            <v>0</v>
          </cell>
          <cell r="L5557" t="str">
            <v xml:space="preserve"> </v>
          </cell>
          <cell r="M5557" t="str">
            <v xml:space="preserve"> </v>
          </cell>
          <cell r="N5557">
            <v>0</v>
          </cell>
          <cell r="O5557" t="str">
            <v xml:space="preserve"> </v>
          </cell>
          <cell r="P5557">
            <v>0</v>
          </cell>
          <cell r="Q5557">
            <v>0</v>
          </cell>
          <cell r="R5557" t="str">
            <v xml:space="preserve"> </v>
          </cell>
          <cell r="S5557" t="str">
            <v xml:space="preserve"> </v>
          </cell>
        </row>
        <row r="5558">
          <cell r="B5558">
            <v>800850</v>
          </cell>
          <cell r="C5558" t="str">
            <v>Inv Inc Open</v>
          </cell>
          <cell r="D5558" t="str">
            <v>InvIncOpen</v>
          </cell>
          <cell r="E5558">
            <v>367</v>
          </cell>
          <cell r="F5558" t="str">
            <v>A</v>
          </cell>
          <cell r="G5558" t="str">
            <v>E</v>
          </cell>
          <cell r="H5558" t="str">
            <v>N</v>
          </cell>
          <cell r="I5558" t="str">
            <v>NI</v>
          </cell>
          <cell r="J5558">
            <v>0</v>
          </cell>
          <cell r="K5558">
            <v>0</v>
          </cell>
          <cell r="L5558" t="str">
            <v xml:space="preserve"> </v>
          </cell>
          <cell r="M5558" t="str">
            <v xml:space="preserve"> </v>
          </cell>
          <cell r="N5558">
            <v>0</v>
          </cell>
          <cell r="O5558" t="str">
            <v xml:space="preserve"> </v>
          </cell>
          <cell r="P5558">
            <v>0</v>
          </cell>
          <cell r="Q5558">
            <v>0</v>
          </cell>
          <cell r="R5558" t="str">
            <v xml:space="preserve"> </v>
          </cell>
          <cell r="S5558" t="str">
            <v xml:space="preserve"> </v>
          </cell>
        </row>
        <row r="5559">
          <cell r="B5559">
            <v>801100</v>
          </cell>
          <cell r="C5559" t="str">
            <v>RGLActisEmerging3</v>
          </cell>
          <cell r="D5559" t="str">
            <v>RGActEmg3</v>
          </cell>
          <cell r="E5559">
            <v>367</v>
          </cell>
          <cell r="F5559" t="str">
            <v>A</v>
          </cell>
          <cell r="G5559" t="str">
            <v>E</v>
          </cell>
          <cell r="H5559" t="str">
            <v>N</v>
          </cell>
          <cell r="I5559" t="str">
            <v>NI</v>
          </cell>
          <cell r="J5559">
            <v>0</v>
          </cell>
          <cell r="K5559">
            <v>0</v>
          </cell>
          <cell r="L5559" t="str">
            <v xml:space="preserve"> </v>
          </cell>
          <cell r="M5559" t="str">
            <v xml:space="preserve"> </v>
          </cell>
          <cell r="N5559">
            <v>0</v>
          </cell>
          <cell r="O5559" t="str">
            <v xml:space="preserve"> </v>
          </cell>
          <cell r="P5559">
            <v>0</v>
          </cell>
          <cell r="Q5559">
            <v>0</v>
          </cell>
          <cell r="R5559" t="str">
            <v xml:space="preserve"> </v>
          </cell>
          <cell r="S5559" t="str">
            <v xml:space="preserve"> </v>
          </cell>
        </row>
        <row r="5560">
          <cell r="B5560">
            <v>801105</v>
          </cell>
          <cell r="C5560" t="str">
            <v>RGLAGRealtyVII</v>
          </cell>
          <cell r="D5560" t="str">
            <v>RGAGRty7</v>
          </cell>
          <cell r="E5560">
            <v>367</v>
          </cell>
          <cell r="F5560" t="str">
            <v>A</v>
          </cell>
          <cell r="G5560" t="str">
            <v>E</v>
          </cell>
          <cell r="H5560" t="str">
            <v>N</v>
          </cell>
          <cell r="I5560" t="str">
            <v>NI</v>
          </cell>
          <cell r="J5560">
            <v>0</v>
          </cell>
          <cell r="K5560">
            <v>0</v>
          </cell>
          <cell r="L5560" t="str">
            <v xml:space="preserve"> </v>
          </cell>
          <cell r="M5560" t="str">
            <v xml:space="preserve"> </v>
          </cell>
          <cell r="N5560">
            <v>0</v>
          </cell>
          <cell r="O5560" t="str">
            <v xml:space="preserve"> </v>
          </cell>
          <cell r="P5560">
            <v>0</v>
          </cell>
          <cell r="Q5560">
            <v>0</v>
          </cell>
          <cell r="R5560" t="str">
            <v xml:space="preserve"> </v>
          </cell>
          <cell r="S5560" t="str">
            <v xml:space="preserve"> </v>
          </cell>
        </row>
        <row r="5561">
          <cell r="B5561">
            <v>801110</v>
          </cell>
          <cell r="C5561" t="str">
            <v>RGLAGRealtyVIII</v>
          </cell>
          <cell r="D5561" t="str">
            <v>RGAGRty8</v>
          </cell>
          <cell r="E5561">
            <v>367</v>
          </cell>
          <cell r="F5561" t="str">
            <v>A</v>
          </cell>
          <cell r="G5561" t="str">
            <v>E</v>
          </cell>
          <cell r="H5561" t="str">
            <v>N</v>
          </cell>
          <cell r="I5561" t="str">
            <v>NI</v>
          </cell>
          <cell r="J5561">
            <v>0</v>
          </cell>
          <cell r="K5561">
            <v>0</v>
          </cell>
          <cell r="L5561" t="str">
            <v xml:space="preserve"> </v>
          </cell>
          <cell r="M5561" t="str">
            <v xml:space="preserve"> </v>
          </cell>
          <cell r="N5561">
            <v>0</v>
          </cell>
          <cell r="O5561" t="str">
            <v xml:space="preserve"> </v>
          </cell>
          <cell r="P5561">
            <v>0</v>
          </cell>
          <cell r="Q5561">
            <v>0</v>
          </cell>
          <cell r="R5561" t="str">
            <v xml:space="preserve"> </v>
          </cell>
          <cell r="S5561" t="str">
            <v xml:space="preserve"> </v>
          </cell>
        </row>
        <row r="5562">
          <cell r="B5562">
            <v>801125</v>
          </cell>
          <cell r="C5562" t="str">
            <v>RGLAmiya</v>
          </cell>
          <cell r="D5562" t="str">
            <v>RGAMiya</v>
          </cell>
          <cell r="E5562">
            <v>367</v>
          </cell>
          <cell r="F5562" t="str">
            <v>A</v>
          </cell>
          <cell r="G5562" t="str">
            <v>E</v>
          </cell>
          <cell r="H5562" t="str">
            <v>N</v>
          </cell>
          <cell r="I5562" t="str">
            <v>NI</v>
          </cell>
          <cell r="J5562">
            <v>0</v>
          </cell>
          <cell r="K5562">
            <v>0</v>
          </cell>
          <cell r="L5562" t="str">
            <v xml:space="preserve"> </v>
          </cell>
          <cell r="M5562" t="str">
            <v xml:space="preserve"> </v>
          </cell>
          <cell r="N5562">
            <v>0</v>
          </cell>
          <cell r="O5562" t="str">
            <v xml:space="preserve"> </v>
          </cell>
          <cell r="P5562">
            <v>0</v>
          </cell>
          <cell r="Q5562">
            <v>0</v>
          </cell>
          <cell r="R5562" t="str">
            <v xml:space="preserve"> </v>
          </cell>
          <cell r="S5562" t="str">
            <v xml:space="preserve"> </v>
          </cell>
        </row>
        <row r="5563">
          <cell r="B5563">
            <v>801130</v>
          </cell>
          <cell r="C5563" t="str">
            <v>RGLAQRGlobal</v>
          </cell>
          <cell r="D5563" t="str">
            <v>RGAQRG</v>
          </cell>
          <cell r="E5563">
            <v>367</v>
          </cell>
          <cell r="F5563" t="str">
            <v>A</v>
          </cell>
          <cell r="G5563" t="str">
            <v>E</v>
          </cell>
          <cell r="H5563" t="str">
            <v>N</v>
          </cell>
          <cell r="I5563" t="str">
            <v>NI</v>
          </cell>
          <cell r="J5563">
            <v>0</v>
          </cell>
          <cell r="K5563">
            <v>0</v>
          </cell>
          <cell r="L5563" t="str">
            <v xml:space="preserve"> </v>
          </cell>
          <cell r="M5563" t="str">
            <v xml:space="preserve"> </v>
          </cell>
          <cell r="N5563">
            <v>0</v>
          </cell>
          <cell r="O5563" t="str">
            <v xml:space="preserve"> </v>
          </cell>
          <cell r="P5563">
            <v>0</v>
          </cell>
          <cell r="Q5563">
            <v>0</v>
          </cell>
          <cell r="R5563" t="str">
            <v xml:space="preserve"> </v>
          </cell>
          <cell r="S5563" t="str">
            <v xml:space="preserve"> </v>
          </cell>
        </row>
        <row r="5564">
          <cell r="B5564">
            <v>801140</v>
          </cell>
          <cell r="C5564" t="str">
            <v>RGLAXA</v>
          </cell>
          <cell r="D5564" t="str">
            <v>RGAXA</v>
          </cell>
          <cell r="E5564">
            <v>367</v>
          </cell>
          <cell r="F5564" t="str">
            <v>A</v>
          </cell>
          <cell r="G5564" t="str">
            <v>E</v>
          </cell>
          <cell r="H5564" t="str">
            <v>N</v>
          </cell>
          <cell r="I5564" t="str">
            <v>NI</v>
          </cell>
          <cell r="J5564">
            <v>0</v>
          </cell>
          <cell r="K5564">
            <v>0</v>
          </cell>
          <cell r="L5564" t="str">
            <v xml:space="preserve"> </v>
          </cell>
          <cell r="M5564" t="str">
            <v xml:space="preserve"> </v>
          </cell>
          <cell r="N5564">
            <v>0</v>
          </cell>
          <cell r="O5564" t="str">
            <v xml:space="preserve"> </v>
          </cell>
          <cell r="P5564">
            <v>0</v>
          </cell>
          <cell r="Q5564">
            <v>0</v>
          </cell>
          <cell r="R5564" t="str">
            <v xml:space="preserve"> </v>
          </cell>
          <cell r="S5564" t="str">
            <v xml:space="preserve"> </v>
          </cell>
        </row>
        <row r="5565">
          <cell r="B5565">
            <v>801145</v>
          </cell>
          <cell r="C5565" t="str">
            <v>RGLBaillieG</v>
          </cell>
          <cell r="D5565" t="str">
            <v>RGBailleG</v>
          </cell>
          <cell r="E5565">
            <v>367</v>
          </cell>
          <cell r="F5565" t="str">
            <v>A</v>
          </cell>
          <cell r="G5565" t="str">
            <v>E</v>
          </cell>
          <cell r="H5565" t="str">
            <v>N</v>
          </cell>
          <cell r="I5565" t="str">
            <v>NI</v>
          </cell>
          <cell r="J5565">
            <v>0</v>
          </cell>
          <cell r="K5565">
            <v>0</v>
          </cell>
          <cell r="L5565" t="str">
            <v xml:space="preserve"> </v>
          </cell>
          <cell r="M5565" t="str">
            <v xml:space="preserve"> </v>
          </cell>
          <cell r="N5565">
            <v>0</v>
          </cell>
          <cell r="O5565" t="str">
            <v xml:space="preserve"> </v>
          </cell>
          <cell r="P5565">
            <v>0</v>
          </cell>
          <cell r="Q5565">
            <v>0</v>
          </cell>
          <cell r="R5565" t="str">
            <v xml:space="preserve"> </v>
          </cell>
          <cell r="S5565" t="str">
            <v xml:space="preserve"> </v>
          </cell>
        </row>
        <row r="5566">
          <cell r="B5566">
            <v>801150</v>
          </cell>
          <cell r="C5566" t="str">
            <v>RGLBaird</v>
          </cell>
          <cell r="D5566" t="str">
            <v>RGBaird</v>
          </cell>
          <cell r="E5566">
            <v>367</v>
          </cell>
          <cell r="F5566" t="str">
            <v>A</v>
          </cell>
          <cell r="G5566" t="str">
            <v>E</v>
          </cell>
          <cell r="H5566" t="str">
            <v>N</v>
          </cell>
          <cell r="I5566" t="str">
            <v>NI</v>
          </cell>
          <cell r="J5566">
            <v>0</v>
          </cell>
          <cell r="K5566">
            <v>0</v>
          </cell>
          <cell r="L5566" t="str">
            <v xml:space="preserve"> </v>
          </cell>
          <cell r="M5566" t="str">
            <v xml:space="preserve"> </v>
          </cell>
          <cell r="N5566">
            <v>0</v>
          </cell>
          <cell r="O5566" t="str">
            <v xml:space="preserve"> </v>
          </cell>
          <cell r="P5566">
            <v>0</v>
          </cell>
          <cell r="Q5566">
            <v>0</v>
          </cell>
          <cell r="R5566" t="str">
            <v xml:space="preserve"> </v>
          </cell>
          <cell r="S5566" t="str">
            <v xml:space="preserve"> </v>
          </cell>
        </row>
        <row r="5567">
          <cell r="B5567">
            <v>801155</v>
          </cell>
          <cell r="C5567" t="str">
            <v>RGLBatterymar</v>
          </cell>
          <cell r="D5567" t="str">
            <v>RGBttymrch</v>
          </cell>
          <cell r="E5567">
            <v>367</v>
          </cell>
          <cell r="F5567" t="str">
            <v>A</v>
          </cell>
          <cell r="G5567" t="str">
            <v>E</v>
          </cell>
          <cell r="H5567" t="str">
            <v>N</v>
          </cell>
          <cell r="I5567" t="str">
            <v>NI</v>
          </cell>
          <cell r="J5567">
            <v>0</v>
          </cell>
          <cell r="K5567">
            <v>0</v>
          </cell>
          <cell r="L5567" t="str">
            <v xml:space="preserve"> </v>
          </cell>
          <cell r="M5567" t="str">
            <v xml:space="preserve"> </v>
          </cell>
          <cell r="N5567">
            <v>0</v>
          </cell>
          <cell r="O5567" t="str">
            <v xml:space="preserve"> </v>
          </cell>
          <cell r="P5567">
            <v>0</v>
          </cell>
          <cell r="Q5567">
            <v>0</v>
          </cell>
          <cell r="R5567" t="str">
            <v xml:space="preserve"> </v>
          </cell>
          <cell r="S5567" t="str">
            <v xml:space="preserve"> </v>
          </cell>
        </row>
        <row r="5568">
          <cell r="B5568">
            <v>801160</v>
          </cell>
          <cell r="C5568" t="str">
            <v>RGLBirchHillIV</v>
          </cell>
          <cell r="D5568" t="str">
            <v>RGBirchH5</v>
          </cell>
          <cell r="E5568">
            <v>367</v>
          </cell>
          <cell r="F5568" t="str">
            <v>A</v>
          </cell>
          <cell r="G5568" t="str">
            <v>E</v>
          </cell>
          <cell r="H5568" t="str">
            <v>N</v>
          </cell>
          <cell r="I5568" t="str">
            <v>NI</v>
          </cell>
          <cell r="J5568">
            <v>0</v>
          </cell>
          <cell r="K5568">
            <v>0</v>
          </cell>
          <cell r="L5568" t="str">
            <v xml:space="preserve"> </v>
          </cell>
          <cell r="M5568" t="str">
            <v xml:space="preserve"> </v>
          </cell>
          <cell r="N5568">
            <v>0</v>
          </cell>
          <cell r="O5568" t="str">
            <v xml:space="preserve"> </v>
          </cell>
          <cell r="P5568">
            <v>0</v>
          </cell>
          <cell r="Q5568">
            <v>0</v>
          </cell>
          <cell r="R5568" t="str">
            <v xml:space="preserve"> </v>
          </cell>
          <cell r="S5568" t="str">
            <v xml:space="preserve"> </v>
          </cell>
        </row>
        <row r="5569">
          <cell r="B5569">
            <v>801165</v>
          </cell>
          <cell r="C5569" t="str">
            <v>RGLBlackrock</v>
          </cell>
          <cell r="D5569" t="str">
            <v>RGBlackr</v>
          </cell>
          <cell r="E5569">
            <v>367</v>
          </cell>
          <cell r="F5569" t="str">
            <v>A</v>
          </cell>
          <cell r="G5569" t="str">
            <v>E</v>
          </cell>
          <cell r="H5569" t="str">
            <v>N</v>
          </cell>
          <cell r="I5569" t="str">
            <v>NI</v>
          </cell>
          <cell r="J5569">
            <v>0</v>
          </cell>
          <cell r="K5569">
            <v>0</v>
          </cell>
          <cell r="L5569" t="str">
            <v xml:space="preserve"> </v>
          </cell>
          <cell r="M5569" t="str">
            <v xml:space="preserve"> </v>
          </cell>
          <cell r="N5569">
            <v>0</v>
          </cell>
          <cell r="O5569" t="str">
            <v xml:space="preserve"> </v>
          </cell>
          <cell r="P5569">
            <v>0</v>
          </cell>
          <cell r="Q5569">
            <v>0</v>
          </cell>
          <cell r="R5569" t="str">
            <v xml:space="preserve"> </v>
          </cell>
          <cell r="S5569" t="str">
            <v xml:space="preserve"> </v>
          </cell>
        </row>
        <row r="5570">
          <cell r="B5570">
            <v>801170</v>
          </cell>
          <cell r="C5570" t="str">
            <v>RGLBrandywin</v>
          </cell>
          <cell r="D5570" t="str">
            <v>RGBrandywn</v>
          </cell>
          <cell r="E5570">
            <v>367</v>
          </cell>
          <cell r="F5570" t="str">
            <v>A</v>
          </cell>
          <cell r="G5570" t="str">
            <v>E</v>
          </cell>
          <cell r="H5570" t="str">
            <v>N</v>
          </cell>
          <cell r="I5570" t="str">
            <v>NI</v>
          </cell>
          <cell r="J5570">
            <v>0</v>
          </cell>
          <cell r="K5570">
            <v>0</v>
          </cell>
          <cell r="L5570" t="str">
            <v xml:space="preserve"> </v>
          </cell>
          <cell r="M5570" t="str">
            <v xml:space="preserve"> </v>
          </cell>
          <cell r="N5570">
            <v>0</v>
          </cell>
          <cell r="O5570" t="str">
            <v xml:space="preserve"> </v>
          </cell>
          <cell r="P5570">
            <v>0</v>
          </cell>
          <cell r="Q5570">
            <v>0</v>
          </cell>
          <cell r="R5570" t="str">
            <v xml:space="preserve"> </v>
          </cell>
          <cell r="S5570" t="str">
            <v xml:space="preserve"> </v>
          </cell>
        </row>
        <row r="5571">
          <cell r="B5571">
            <v>801175</v>
          </cell>
          <cell r="C5571" t="str">
            <v>RGLBridgepointeEur</v>
          </cell>
          <cell r="D5571" t="str">
            <v>RGBrgptEur</v>
          </cell>
          <cell r="E5571">
            <v>367</v>
          </cell>
          <cell r="F5571" t="str">
            <v>A</v>
          </cell>
          <cell r="G5571" t="str">
            <v>E</v>
          </cell>
          <cell r="H5571" t="str">
            <v>N</v>
          </cell>
          <cell r="I5571" t="str">
            <v>NI</v>
          </cell>
          <cell r="J5571">
            <v>0</v>
          </cell>
          <cell r="K5571">
            <v>0</v>
          </cell>
          <cell r="L5571" t="str">
            <v xml:space="preserve"> </v>
          </cell>
          <cell r="M5571" t="str">
            <v xml:space="preserve"> </v>
          </cell>
          <cell r="N5571">
            <v>0</v>
          </cell>
          <cell r="O5571" t="str">
            <v xml:space="preserve"> </v>
          </cell>
          <cell r="P5571">
            <v>0</v>
          </cell>
          <cell r="Q5571">
            <v>0</v>
          </cell>
          <cell r="R5571" t="str">
            <v xml:space="preserve"> </v>
          </cell>
          <cell r="S5571" t="str">
            <v xml:space="preserve"> </v>
          </cell>
        </row>
        <row r="5572">
          <cell r="B5572">
            <v>801180</v>
          </cell>
          <cell r="C5572" t="str">
            <v>RGLBridgewaterAW</v>
          </cell>
          <cell r="D5572" t="str">
            <v>RGBrgwtAW</v>
          </cell>
          <cell r="E5572">
            <v>367</v>
          </cell>
          <cell r="F5572" t="str">
            <v>A</v>
          </cell>
          <cell r="G5572" t="str">
            <v>E</v>
          </cell>
          <cell r="H5572" t="str">
            <v>N</v>
          </cell>
          <cell r="I5572" t="str">
            <v>NI</v>
          </cell>
          <cell r="J5572">
            <v>0</v>
          </cell>
          <cell r="K5572">
            <v>0</v>
          </cell>
          <cell r="L5572" t="str">
            <v xml:space="preserve"> </v>
          </cell>
          <cell r="M5572" t="str">
            <v xml:space="preserve"> </v>
          </cell>
          <cell r="N5572">
            <v>0</v>
          </cell>
          <cell r="O5572" t="str">
            <v xml:space="preserve"> </v>
          </cell>
          <cell r="P5572">
            <v>0</v>
          </cell>
          <cell r="Q5572">
            <v>0</v>
          </cell>
          <cell r="R5572" t="str">
            <v xml:space="preserve"> </v>
          </cell>
          <cell r="S5572" t="str">
            <v xml:space="preserve"> </v>
          </cell>
        </row>
        <row r="5573">
          <cell r="B5573">
            <v>801185</v>
          </cell>
          <cell r="C5573" t="str">
            <v>RGLBridgewaterPure</v>
          </cell>
          <cell r="D5573" t="str">
            <v>RGBrdwtPur</v>
          </cell>
          <cell r="E5573">
            <v>367</v>
          </cell>
          <cell r="F5573" t="str">
            <v>A</v>
          </cell>
          <cell r="G5573" t="str">
            <v>E</v>
          </cell>
          <cell r="H5573" t="str">
            <v>N</v>
          </cell>
          <cell r="I5573" t="str">
            <v>NI</v>
          </cell>
          <cell r="J5573">
            <v>0</v>
          </cell>
          <cell r="K5573">
            <v>0</v>
          </cell>
          <cell r="L5573" t="str">
            <v xml:space="preserve"> </v>
          </cell>
          <cell r="M5573" t="str">
            <v xml:space="preserve"> </v>
          </cell>
          <cell r="N5573">
            <v>0</v>
          </cell>
          <cell r="O5573" t="str">
            <v xml:space="preserve"> </v>
          </cell>
          <cell r="P5573">
            <v>0</v>
          </cell>
          <cell r="Q5573">
            <v>0</v>
          </cell>
          <cell r="R5573" t="str">
            <v xml:space="preserve"> </v>
          </cell>
          <cell r="S5573" t="str">
            <v xml:space="preserve"> </v>
          </cell>
        </row>
        <row r="5574">
          <cell r="B5574">
            <v>801200</v>
          </cell>
          <cell r="C5574" t="str">
            <v>RGLBRMSCILC</v>
          </cell>
          <cell r="D5574" t="str">
            <v>RGBRMSCILC</v>
          </cell>
          <cell r="E5574">
            <v>367</v>
          </cell>
          <cell r="F5574" t="str">
            <v>A</v>
          </cell>
          <cell r="G5574" t="str">
            <v>E</v>
          </cell>
          <cell r="H5574" t="str">
            <v>N</v>
          </cell>
          <cell r="I5574" t="str">
            <v>NI</v>
          </cell>
          <cell r="J5574">
            <v>0</v>
          </cell>
          <cell r="K5574">
            <v>0</v>
          </cell>
          <cell r="L5574" t="str">
            <v xml:space="preserve"> </v>
          </cell>
          <cell r="M5574" t="str">
            <v xml:space="preserve"> </v>
          </cell>
          <cell r="N5574">
            <v>0</v>
          </cell>
          <cell r="O5574" t="str">
            <v xml:space="preserve"> </v>
          </cell>
          <cell r="P5574">
            <v>0</v>
          </cell>
          <cell r="Q5574">
            <v>0</v>
          </cell>
          <cell r="R5574" t="str">
            <v xml:space="preserve"> </v>
          </cell>
          <cell r="S5574" t="str">
            <v xml:space="preserve"> </v>
          </cell>
        </row>
        <row r="5575">
          <cell r="B5575">
            <v>801205</v>
          </cell>
          <cell r="C5575" t="str">
            <v>RGLBRMSCISC</v>
          </cell>
          <cell r="D5575" t="str">
            <v>RGBRMSCISC</v>
          </cell>
          <cell r="E5575">
            <v>367</v>
          </cell>
          <cell r="F5575" t="str">
            <v>A</v>
          </cell>
          <cell r="G5575" t="str">
            <v>E</v>
          </cell>
          <cell r="H5575" t="str">
            <v>N</v>
          </cell>
          <cell r="I5575" t="str">
            <v>NI</v>
          </cell>
          <cell r="J5575">
            <v>0</v>
          </cell>
          <cell r="K5575">
            <v>0</v>
          </cell>
          <cell r="L5575" t="str">
            <v xml:space="preserve"> </v>
          </cell>
          <cell r="M5575" t="str">
            <v xml:space="preserve"> </v>
          </cell>
          <cell r="N5575">
            <v>0</v>
          </cell>
          <cell r="O5575" t="str">
            <v xml:space="preserve"> </v>
          </cell>
          <cell r="P5575">
            <v>0</v>
          </cell>
          <cell r="Q5575">
            <v>0</v>
          </cell>
          <cell r="R5575" t="str">
            <v xml:space="preserve"> </v>
          </cell>
          <cell r="S5575" t="str">
            <v xml:space="preserve"> </v>
          </cell>
        </row>
        <row r="5576">
          <cell r="B5576">
            <v>801210</v>
          </cell>
          <cell r="C5576" t="str">
            <v>RGLBRockEQ</v>
          </cell>
          <cell r="D5576" t="str">
            <v>RGBREqIndx</v>
          </cell>
          <cell r="E5576">
            <v>367</v>
          </cell>
          <cell r="F5576" t="str">
            <v>A</v>
          </cell>
          <cell r="G5576" t="str">
            <v>E</v>
          </cell>
          <cell r="H5576" t="str">
            <v>N</v>
          </cell>
          <cell r="I5576" t="str">
            <v>NI</v>
          </cell>
          <cell r="J5576">
            <v>0</v>
          </cell>
          <cell r="K5576">
            <v>0</v>
          </cell>
          <cell r="L5576" t="str">
            <v xml:space="preserve"> </v>
          </cell>
          <cell r="M5576" t="str">
            <v xml:space="preserve"> </v>
          </cell>
          <cell r="N5576">
            <v>0</v>
          </cell>
          <cell r="O5576" t="str">
            <v xml:space="preserve"> </v>
          </cell>
          <cell r="P5576">
            <v>0</v>
          </cell>
          <cell r="Q5576">
            <v>0</v>
          </cell>
          <cell r="R5576" t="str">
            <v xml:space="preserve"> </v>
          </cell>
          <cell r="S5576" t="str">
            <v xml:space="preserve"> </v>
          </cell>
        </row>
        <row r="5577">
          <cell r="B5577">
            <v>801215</v>
          </cell>
          <cell r="C5577" t="str">
            <v>RGLBRockRuss</v>
          </cell>
          <cell r="D5577" t="str">
            <v>RGBRockR</v>
          </cell>
          <cell r="E5577">
            <v>367</v>
          </cell>
          <cell r="F5577" t="str">
            <v>A</v>
          </cell>
          <cell r="G5577" t="str">
            <v>E</v>
          </cell>
          <cell r="H5577" t="str">
            <v>N</v>
          </cell>
          <cell r="I5577" t="str">
            <v>NI</v>
          </cell>
          <cell r="J5577">
            <v>0</v>
          </cell>
          <cell r="K5577">
            <v>0</v>
          </cell>
          <cell r="L5577" t="str">
            <v xml:space="preserve"> </v>
          </cell>
          <cell r="M5577" t="str">
            <v xml:space="preserve"> </v>
          </cell>
          <cell r="N5577">
            <v>0</v>
          </cell>
          <cell r="O5577" t="str">
            <v xml:space="preserve"> </v>
          </cell>
          <cell r="P5577">
            <v>0</v>
          </cell>
          <cell r="Q5577">
            <v>0</v>
          </cell>
          <cell r="R5577" t="str">
            <v xml:space="preserve"> </v>
          </cell>
          <cell r="S5577" t="str">
            <v xml:space="preserve"> </v>
          </cell>
        </row>
        <row r="5578">
          <cell r="B5578">
            <v>801220</v>
          </cell>
          <cell r="C5578" t="str">
            <v>RGLBrownBrosHarr</v>
          </cell>
          <cell r="D5578" t="str">
            <v>RGBrownBro</v>
          </cell>
          <cell r="E5578">
            <v>367</v>
          </cell>
          <cell r="F5578" t="str">
            <v>A</v>
          </cell>
          <cell r="G5578" t="str">
            <v>E</v>
          </cell>
          <cell r="H5578" t="str">
            <v>N</v>
          </cell>
          <cell r="I5578" t="str">
            <v>NI</v>
          </cell>
          <cell r="J5578">
            <v>0</v>
          </cell>
          <cell r="K5578">
            <v>0</v>
          </cell>
          <cell r="L5578" t="str">
            <v xml:space="preserve"> </v>
          </cell>
          <cell r="M5578" t="str">
            <v xml:space="preserve"> </v>
          </cell>
          <cell r="N5578">
            <v>0</v>
          </cell>
          <cell r="O5578" t="str">
            <v xml:space="preserve"> </v>
          </cell>
          <cell r="P5578">
            <v>0</v>
          </cell>
          <cell r="Q5578">
            <v>0</v>
          </cell>
          <cell r="R5578" t="str">
            <v xml:space="preserve"> </v>
          </cell>
          <cell r="S5578" t="str">
            <v xml:space="preserve"> </v>
          </cell>
        </row>
        <row r="5579">
          <cell r="B5579">
            <v>801225</v>
          </cell>
          <cell r="C5579" t="str">
            <v>RGLCapulaGlobal</v>
          </cell>
          <cell r="D5579" t="str">
            <v>RGCapGlobl</v>
          </cell>
          <cell r="E5579">
            <v>367</v>
          </cell>
          <cell r="F5579" t="str">
            <v>A</v>
          </cell>
          <cell r="G5579" t="str">
            <v>E</v>
          </cell>
          <cell r="H5579" t="str">
            <v>N</v>
          </cell>
          <cell r="I5579" t="str">
            <v>NI</v>
          </cell>
          <cell r="J5579">
            <v>0</v>
          </cell>
          <cell r="K5579">
            <v>0</v>
          </cell>
          <cell r="L5579" t="str">
            <v xml:space="preserve"> </v>
          </cell>
          <cell r="M5579" t="str">
            <v xml:space="preserve"> </v>
          </cell>
          <cell r="N5579">
            <v>0</v>
          </cell>
          <cell r="O5579" t="str">
            <v xml:space="preserve"> </v>
          </cell>
          <cell r="P5579">
            <v>0</v>
          </cell>
          <cell r="Q5579">
            <v>0</v>
          </cell>
          <cell r="R5579" t="str">
            <v xml:space="preserve"> </v>
          </cell>
          <cell r="S5579" t="str">
            <v xml:space="preserve"> </v>
          </cell>
        </row>
        <row r="5580">
          <cell r="B5580">
            <v>801230</v>
          </cell>
          <cell r="C5580" t="str">
            <v>RGLCaspianSelect</v>
          </cell>
          <cell r="D5580" t="str">
            <v>RGCaspian</v>
          </cell>
          <cell r="E5580">
            <v>367</v>
          </cell>
          <cell r="F5580" t="str">
            <v>A</v>
          </cell>
          <cell r="G5580" t="str">
            <v>E</v>
          </cell>
          <cell r="H5580" t="str">
            <v>N</v>
          </cell>
          <cell r="I5580" t="str">
            <v>NI</v>
          </cell>
          <cell r="J5580">
            <v>0</v>
          </cell>
          <cell r="K5580">
            <v>0</v>
          </cell>
          <cell r="L5580" t="str">
            <v xml:space="preserve"> </v>
          </cell>
          <cell r="M5580" t="str">
            <v xml:space="preserve"> </v>
          </cell>
          <cell r="N5580">
            <v>0</v>
          </cell>
          <cell r="O5580" t="str">
            <v xml:space="preserve"> </v>
          </cell>
          <cell r="P5580">
            <v>0</v>
          </cell>
          <cell r="Q5580">
            <v>0</v>
          </cell>
          <cell r="R5580" t="str">
            <v xml:space="preserve"> </v>
          </cell>
          <cell r="S5580" t="str">
            <v xml:space="preserve"> </v>
          </cell>
        </row>
        <row r="5581">
          <cell r="B5581">
            <v>801235</v>
          </cell>
          <cell r="C5581" t="str">
            <v>RGLCHVII</v>
          </cell>
          <cell r="D5581" t="str">
            <v>RGCH7</v>
          </cell>
          <cell r="E5581">
            <v>367</v>
          </cell>
          <cell r="F5581" t="str">
            <v>A</v>
          </cell>
          <cell r="G5581" t="str">
            <v>E</v>
          </cell>
          <cell r="H5581" t="str">
            <v>N</v>
          </cell>
          <cell r="I5581" t="str">
            <v>NI</v>
          </cell>
          <cell r="J5581">
            <v>0</v>
          </cell>
          <cell r="K5581">
            <v>0</v>
          </cell>
          <cell r="L5581" t="str">
            <v xml:space="preserve"> </v>
          </cell>
          <cell r="M5581" t="str">
            <v xml:space="preserve"> </v>
          </cell>
          <cell r="N5581">
            <v>0</v>
          </cell>
          <cell r="O5581" t="str">
            <v xml:space="preserve"> </v>
          </cell>
          <cell r="P5581">
            <v>0</v>
          </cell>
          <cell r="Q5581">
            <v>0</v>
          </cell>
          <cell r="R5581" t="str">
            <v xml:space="preserve"> </v>
          </cell>
          <cell r="S5581" t="str">
            <v xml:space="preserve"> </v>
          </cell>
        </row>
        <row r="5582">
          <cell r="B5582">
            <v>801240</v>
          </cell>
          <cell r="C5582" t="str">
            <v>RGLClifton</v>
          </cell>
          <cell r="D5582" t="str">
            <v>RGClifton</v>
          </cell>
          <cell r="E5582">
            <v>367</v>
          </cell>
          <cell r="F5582" t="str">
            <v>A</v>
          </cell>
          <cell r="G5582" t="str">
            <v>E</v>
          </cell>
          <cell r="H5582" t="str">
            <v>N</v>
          </cell>
          <cell r="I5582" t="str">
            <v>NI</v>
          </cell>
          <cell r="J5582">
            <v>0</v>
          </cell>
          <cell r="K5582">
            <v>0</v>
          </cell>
          <cell r="L5582" t="str">
            <v xml:space="preserve"> </v>
          </cell>
          <cell r="M5582" t="str">
            <v xml:space="preserve"> </v>
          </cell>
          <cell r="N5582">
            <v>0</v>
          </cell>
          <cell r="O5582" t="str">
            <v xml:space="preserve"> </v>
          </cell>
          <cell r="P5582">
            <v>0</v>
          </cell>
          <cell r="Q5582">
            <v>0</v>
          </cell>
          <cell r="R5582" t="str">
            <v xml:space="preserve"> </v>
          </cell>
          <cell r="S5582" t="str">
            <v xml:space="preserve"> </v>
          </cell>
        </row>
        <row r="5583">
          <cell r="B5583">
            <v>801245</v>
          </cell>
          <cell r="C5583" t="str">
            <v>RGLColonyVIII</v>
          </cell>
          <cell r="D5583" t="str">
            <v>RGColony8</v>
          </cell>
          <cell r="E5583">
            <v>367</v>
          </cell>
          <cell r="F5583" t="str">
            <v>A</v>
          </cell>
          <cell r="G5583" t="str">
            <v>E</v>
          </cell>
          <cell r="H5583" t="str">
            <v>N</v>
          </cell>
          <cell r="I5583" t="str">
            <v>NI</v>
          </cell>
          <cell r="J5583">
            <v>0</v>
          </cell>
          <cell r="K5583">
            <v>0</v>
          </cell>
          <cell r="L5583" t="str">
            <v xml:space="preserve"> </v>
          </cell>
          <cell r="M5583" t="str">
            <v xml:space="preserve"> </v>
          </cell>
          <cell r="N5583">
            <v>0</v>
          </cell>
          <cell r="O5583" t="str">
            <v xml:space="preserve"> </v>
          </cell>
          <cell r="P5583">
            <v>0</v>
          </cell>
          <cell r="Q5583">
            <v>0</v>
          </cell>
          <cell r="R5583" t="str">
            <v xml:space="preserve"> </v>
          </cell>
          <cell r="S5583" t="str">
            <v xml:space="preserve"> </v>
          </cell>
        </row>
        <row r="5584">
          <cell r="B5584">
            <v>801250</v>
          </cell>
          <cell r="C5584" t="str">
            <v>RGLCommodities</v>
          </cell>
          <cell r="D5584" t="str">
            <v>RGCommod</v>
          </cell>
          <cell r="E5584">
            <v>367</v>
          </cell>
          <cell r="F5584" t="str">
            <v>A</v>
          </cell>
          <cell r="G5584" t="str">
            <v>E</v>
          </cell>
          <cell r="H5584" t="str">
            <v>N</v>
          </cell>
          <cell r="I5584" t="str">
            <v>NI</v>
          </cell>
          <cell r="J5584">
            <v>0</v>
          </cell>
          <cell r="K5584">
            <v>0</v>
          </cell>
          <cell r="L5584" t="str">
            <v xml:space="preserve"> </v>
          </cell>
          <cell r="M5584" t="str">
            <v xml:space="preserve"> </v>
          </cell>
          <cell r="N5584">
            <v>0</v>
          </cell>
          <cell r="O5584" t="str">
            <v xml:space="preserve"> </v>
          </cell>
          <cell r="P5584">
            <v>0</v>
          </cell>
          <cell r="Q5584">
            <v>0</v>
          </cell>
          <cell r="R5584" t="str">
            <v xml:space="preserve"> </v>
          </cell>
          <cell r="S5584" t="str">
            <v xml:space="preserve"> </v>
          </cell>
        </row>
        <row r="5585">
          <cell r="B5585">
            <v>801255</v>
          </cell>
          <cell r="C5585" t="str">
            <v>RGLCyrusOppII</v>
          </cell>
          <cell r="D5585" t="str">
            <v>RGCyprus</v>
          </cell>
          <cell r="E5585">
            <v>367</v>
          </cell>
          <cell r="F5585" t="str">
            <v>A</v>
          </cell>
          <cell r="G5585" t="str">
            <v>E</v>
          </cell>
          <cell r="H5585" t="str">
            <v>N</v>
          </cell>
          <cell r="I5585" t="str">
            <v>NI</v>
          </cell>
          <cell r="J5585">
            <v>0</v>
          </cell>
          <cell r="K5585">
            <v>0</v>
          </cell>
          <cell r="L5585" t="str">
            <v xml:space="preserve"> </v>
          </cell>
          <cell r="M5585" t="str">
            <v xml:space="preserve"> </v>
          </cell>
          <cell r="N5585">
            <v>0</v>
          </cell>
          <cell r="O5585" t="str">
            <v xml:space="preserve"> </v>
          </cell>
          <cell r="P5585">
            <v>0</v>
          </cell>
          <cell r="Q5585">
            <v>0</v>
          </cell>
          <cell r="R5585" t="str">
            <v xml:space="preserve"> </v>
          </cell>
          <cell r="S5585" t="str">
            <v xml:space="preserve"> </v>
          </cell>
        </row>
        <row r="5586">
          <cell r="B5586">
            <v>801260</v>
          </cell>
          <cell r="C5586" t="str">
            <v>RGLDavidsonKempner</v>
          </cell>
          <cell r="D5586" t="str">
            <v>RGDavKemp</v>
          </cell>
          <cell r="E5586">
            <v>367</v>
          </cell>
          <cell r="F5586" t="str">
            <v>A</v>
          </cell>
          <cell r="G5586" t="str">
            <v>E</v>
          </cell>
          <cell r="H5586" t="str">
            <v>N</v>
          </cell>
          <cell r="I5586" t="str">
            <v>NI</v>
          </cell>
          <cell r="J5586">
            <v>0</v>
          </cell>
          <cell r="K5586">
            <v>0</v>
          </cell>
          <cell r="L5586" t="str">
            <v xml:space="preserve"> </v>
          </cell>
          <cell r="M5586" t="str">
            <v xml:space="preserve"> </v>
          </cell>
          <cell r="N5586">
            <v>0</v>
          </cell>
          <cell r="O5586" t="str">
            <v xml:space="preserve"> </v>
          </cell>
          <cell r="P5586">
            <v>0</v>
          </cell>
          <cell r="Q5586">
            <v>0</v>
          </cell>
          <cell r="R5586" t="str">
            <v xml:space="preserve"> </v>
          </cell>
          <cell r="S5586" t="str">
            <v xml:space="preserve"> </v>
          </cell>
        </row>
        <row r="5587">
          <cell r="B5587">
            <v>801265</v>
          </cell>
          <cell r="C5587" t="str">
            <v>RGLDFA</v>
          </cell>
          <cell r="D5587" t="str">
            <v>RGDFA</v>
          </cell>
          <cell r="E5587">
            <v>367</v>
          </cell>
          <cell r="F5587" t="str">
            <v>A</v>
          </cell>
          <cell r="G5587" t="str">
            <v>E</v>
          </cell>
          <cell r="H5587" t="str">
            <v>N</v>
          </cell>
          <cell r="I5587" t="str">
            <v>NI</v>
          </cell>
          <cell r="J5587">
            <v>0</v>
          </cell>
          <cell r="K5587">
            <v>0</v>
          </cell>
          <cell r="L5587" t="str">
            <v xml:space="preserve"> </v>
          </cell>
          <cell r="M5587" t="str">
            <v xml:space="preserve"> </v>
          </cell>
          <cell r="N5587">
            <v>0</v>
          </cell>
          <cell r="O5587" t="str">
            <v xml:space="preserve"> </v>
          </cell>
          <cell r="P5587">
            <v>0</v>
          </cell>
          <cell r="Q5587">
            <v>0</v>
          </cell>
          <cell r="R5587" t="str">
            <v xml:space="preserve"> </v>
          </cell>
          <cell r="S5587" t="str">
            <v xml:space="preserve"> </v>
          </cell>
        </row>
        <row r="5588">
          <cell r="B5588">
            <v>801270</v>
          </cell>
          <cell r="C5588" t="str">
            <v>RGLDiamondCastleIV</v>
          </cell>
          <cell r="D5588" t="str">
            <v>RGDiamond</v>
          </cell>
          <cell r="E5588">
            <v>367</v>
          </cell>
          <cell r="F5588" t="str">
            <v>A</v>
          </cell>
          <cell r="G5588" t="str">
            <v>E</v>
          </cell>
          <cell r="H5588" t="str">
            <v>N</v>
          </cell>
          <cell r="I5588" t="str">
            <v>NI</v>
          </cell>
          <cell r="J5588">
            <v>0</v>
          </cell>
          <cell r="K5588">
            <v>0</v>
          </cell>
          <cell r="L5588" t="str">
            <v xml:space="preserve"> </v>
          </cell>
          <cell r="M5588" t="str">
            <v xml:space="preserve"> </v>
          </cell>
          <cell r="N5588">
            <v>0</v>
          </cell>
          <cell r="O5588" t="str">
            <v xml:space="preserve"> </v>
          </cell>
          <cell r="P5588">
            <v>0</v>
          </cell>
          <cell r="Q5588">
            <v>0</v>
          </cell>
          <cell r="R5588" t="str">
            <v xml:space="preserve"> </v>
          </cell>
          <cell r="S5588" t="str">
            <v xml:space="preserve"> </v>
          </cell>
        </row>
        <row r="5589">
          <cell r="B5589">
            <v>801275</v>
          </cell>
          <cell r="C5589" t="str">
            <v>RGLDLJREIV</v>
          </cell>
          <cell r="D5589" t="str">
            <v>RGDLJREIV</v>
          </cell>
          <cell r="E5589">
            <v>367</v>
          </cell>
          <cell r="F5589" t="str">
            <v>A</v>
          </cell>
          <cell r="G5589" t="str">
            <v>E</v>
          </cell>
          <cell r="H5589" t="str">
            <v>N</v>
          </cell>
          <cell r="I5589" t="str">
            <v>NI</v>
          </cell>
          <cell r="J5589">
            <v>0</v>
          </cell>
          <cell r="K5589">
            <v>0</v>
          </cell>
          <cell r="L5589" t="str">
            <v xml:space="preserve"> </v>
          </cell>
          <cell r="M5589" t="str">
            <v xml:space="preserve"> </v>
          </cell>
          <cell r="N5589">
            <v>0</v>
          </cell>
          <cell r="O5589" t="str">
            <v xml:space="preserve"> </v>
          </cell>
          <cell r="P5589">
            <v>0</v>
          </cell>
          <cell r="Q5589">
            <v>0</v>
          </cell>
          <cell r="R5589" t="str">
            <v xml:space="preserve"> </v>
          </cell>
          <cell r="S5589" t="str">
            <v xml:space="preserve"> </v>
          </cell>
        </row>
        <row r="5590">
          <cell r="B5590">
            <v>801290</v>
          </cell>
          <cell r="C5590" t="str">
            <v>RGLFixInc</v>
          </cell>
          <cell r="D5590" t="str">
            <v>RGEquity</v>
          </cell>
          <cell r="E5590">
            <v>367</v>
          </cell>
          <cell r="F5590" t="str">
            <v>A</v>
          </cell>
          <cell r="G5590" t="str">
            <v>E</v>
          </cell>
          <cell r="H5590" t="str">
            <v>N</v>
          </cell>
          <cell r="I5590" t="str">
            <v>NI</v>
          </cell>
          <cell r="J5590">
            <v>0</v>
          </cell>
          <cell r="K5590">
            <v>0</v>
          </cell>
          <cell r="L5590" t="str">
            <v xml:space="preserve"> </v>
          </cell>
          <cell r="M5590" t="str">
            <v xml:space="preserve"> </v>
          </cell>
          <cell r="N5590">
            <v>0</v>
          </cell>
          <cell r="O5590" t="str">
            <v xml:space="preserve"> </v>
          </cell>
          <cell r="P5590">
            <v>0</v>
          </cell>
          <cell r="Q5590">
            <v>0</v>
          </cell>
          <cell r="R5590" t="str">
            <v xml:space="preserve"> </v>
          </cell>
          <cell r="S5590" t="str">
            <v xml:space="preserve"> </v>
          </cell>
        </row>
        <row r="5591">
          <cell r="B5591">
            <v>801300</v>
          </cell>
          <cell r="C5591" t="str">
            <v>RGLFortressCredII</v>
          </cell>
          <cell r="D5591" t="str">
            <v>RGFortress</v>
          </cell>
          <cell r="E5591">
            <v>367</v>
          </cell>
          <cell r="F5591" t="str">
            <v>A</v>
          </cell>
          <cell r="G5591" t="str">
            <v>E</v>
          </cell>
          <cell r="H5591" t="str">
            <v>N</v>
          </cell>
          <cell r="I5591" t="str">
            <v>NI</v>
          </cell>
          <cell r="J5591">
            <v>0</v>
          </cell>
          <cell r="K5591">
            <v>0</v>
          </cell>
          <cell r="L5591" t="str">
            <v xml:space="preserve"> </v>
          </cell>
          <cell r="M5591" t="str">
            <v xml:space="preserve"> </v>
          </cell>
          <cell r="N5591">
            <v>0</v>
          </cell>
          <cell r="O5591" t="str">
            <v xml:space="preserve"> </v>
          </cell>
          <cell r="P5591">
            <v>0</v>
          </cell>
          <cell r="Q5591">
            <v>0</v>
          </cell>
          <cell r="R5591" t="str">
            <v xml:space="preserve"> </v>
          </cell>
          <cell r="S5591" t="str">
            <v xml:space="preserve"> </v>
          </cell>
        </row>
        <row r="5592">
          <cell r="B5592">
            <v>801305</v>
          </cell>
          <cell r="C5592" t="str">
            <v>RGLForumEurREIII</v>
          </cell>
          <cell r="D5592" t="str">
            <v>RGForum</v>
          </cell>
          <cell r="E5592">
            <v>367</v>
          </cell>
          <cell r="F5592" t="str">
            <v>A</v>
          </cell>
          <cell r="G5592" t="str">
            <v>E</v>
          </cell>
          <cell r="H5592" t="str">
            <v>N</v>
          </cell>
          <cell r="I5592" t="str">
            <v>NI</v>
          </cell>
          <cell r="J5592">
            <v>0</v>
          </cell>
          <cell r="K5592">
            <v>0</v>
          </cell>
          <cell r="L5592" t="str">
            <v xml:space="preserve"> </v>
          </cell>
          <cell r="M5592" t="str">
            <v xml:space="preserve"> </v>
          </cell>
          <cell r="N5592">
            <v>0</v>
          </cell>
          <cell r="O5592" t="str">
            <v xml:space="preserve"> </v>
          </cell>
          <cell r="P5592">
            <v>0</v>
          </cell>
          <cell r="Q5592">
            <v>0</v>
          </cell>
          <cell r="R5592" t="str">
            <v xml:space="preserve"> </v>
          </cell>
          <cell r="S5592" t="str">
            <v xml:space="preserve"> </v>
          </cell>
        </row>
        <row r="5593">
          <cell r="B5593">
            <v>801310</v>
          </cell>
          <cell r="C5593" t="str">
            <v>RGLFreidmanFandLIII</v>
          </cell>
          <cell r="D5593" t="str">
            <v>RGFreidman</v>
          </cell>
          <cell r="E5593">
            <v>367</v>
          </cell>
          <cell r="F5593" t="str">
            <v>A</v>
          </cell>
          <cell r="G5593" t="str">
            <v>E</v>
          </cell>
          <cell r="H5593" t="str">
            <v>N</v>
          </cell>
          <cell r="I5593" t="str">
            <v>NI</v>
          </cell>
          <cell r="J5593">
            <v>0</v>
          </cell>
          <cell r="K5593">
            <v>0</v>
          </cell>
          <cell r="L5593" t="str">
            <v xml:space="preserve"> </v>
          </cell>
          <cell r="M5593" t="str">
            <v xml:space="preserve"> </v>
          </cell>
          <cell r="N5593">
            <v>0</v>
          </cell>
          <cell r="O5593" t="str">
            <v xml:space="preserve"> </v>
          </cell>
          <cell r="P5593">
            <v>0</v>
          </cell>
          <cell r="Q5593">
            <v>0</v>
          </cell>
          <cell r="R5593" t="str">
            <v xml:space="preserve"> </v>
          </cell>
          <cell r="S5593" t="str">
            <v xml:space="preserve"> </v>
          </cell>
        </row>
        <row r="5594">
          <cell r="B5594">
            <v>801315</v>
          </cell>
          <cell r="C5594" t="str">
            <v>RGLGAMCO</v>
          </cell>
          <cell r="D5594" t="str">
            <v>RGGAMCO</v>
          </cell>
          <cell r="E5594">
            <v>367</v>
          </cell>
          <cell r="F5594" t="str">
            <v>A</v>
          </cell>
          <cell r="G5594" t="str">
            <v>E</v>
          </cell>
          <cell r="H5594" t="str">
            <v>N</v>
          </cell>
          <cell r="I5594" t="str">
            <v>NI</v>
          </cell>
          <cell r="J5594">
            <v>0</v>
          </cell>
          <cell r="K5594">
            <v>0</v>
          </cell>
          <cell r="L5594" t="str">
            <v xml:space="preserve"> </v>
          </cell>
          <cell r="M5594" t="str">
            <v xml:space="preserve"> </v>
          </cell>
          <cell r="N5594">
            <v>0</v>
          </cell>
          <cell r="O5594" t="str">
            <v xml:space="preserve"> </v>
          </cell>
          <cell r="P5594">
            <v>0</v>
          </cell>
          <cell r="Q5594">
            <v>0</v>
          </cell>
          <cell r="R5594" t="str">
            <v xml:space="preserve"> </v>
          </cell>
          <cell r="S5594" t="str">
            <v xml:space="preserve"> </v>
          </cell>
        </row>
        <row r="5595">
          <cell r="B5595">
            <v>801320</v>
          </cell>
          <cell r="C5595" t="str">
            <v>RGLGlobeflex</v>
          </cell>
          <cell r="D5595" t="str">
            <v>RGGlobefx</v>
          </cell>
          <cell r="E5595">
            <v>367</v>
          </cell>
          <cell r="F5595" t="str">
            <v>A</v>
          </cell>
          <cell r="G5595" t="str">
            <v>E</v>
          </cell>
          <cell r="H5595" t="str">
            <v>N</v>
          </cell>
          <cell r="I5595" t="str">
            <v>NI</v>
          </cell>
          <cell r="J5595">
            <v>0</v>
          </cell>
          <cell r="K5595">
            <v>0</v>
          </cell>
          <cell r="L5595" t="str">
            <v xml:space="preserve"> </v>
          </cell>
          <cell r="M5595" t="str">
            <v xml:space="preserve"> </v>
          </cell>
          <cell r="N5595">
            <v>0</v>
          </cell>
          <cell r="O5595" t="str">
            <v xml:space="preserve"> </v>
          </cell>
          <cell r="P5595">
            <v>0</v>
          </cell>
          <cell r="Q5595">
            <v>0</v>
          </cell>
          <cell r="R5595" t="str">
            <v xml:space="preserve"> </v>
          </cell>
          <cell r="S5595" t="str">
            <v xml:space="preserve"> </v>
          </cell>
        </row>
        <row r="5596">
          <cell r="B5596">
            <v>801325</v>
          </cell>
          <cell r="C5596" t="str">
            <v>RGLGoodStew</v>
          </cell>
          <cell r="D5596" t="str">
            <v>RGGoodStFn</v>
          </cell>
          <cell r="E5596">
            <v>367</v>
          </cell>
          <cell r="F5596" t="str">
            <v>A</v>
          </cell>
          <cell r="G5596" t="str">
            <v>E</v>
          </cell>
          <cell r="H5596" t="str">
            <v>N</v>
          </cell>
          <cell r="I5596" t="str">
            <v>NI</v>
          </cell>
          <cell r="J5596">
            <v>0</v>
          </cell>
          <cell r="K5596">
            <v>0</v>
          </cell>
          <cell r="L5596" t="str">
            <v xml:space="preserve"> </v>
          </cell>
          <cell r="M5596" t="str">
            <v xml:space="preserve"> </v>
          </cell>
          <cell r="N5596">
            <v>0</v>
          </cell>
          <cell r="O5596" t="str">
            <v xml:space="preserve"> </v>
          </cell>
          <cell r="P5596">
            <v>0</v>
          </cell>
          <cell r="Q5596">
            <v>0</v>
          </cell>
          <cell r="R5596" t="str">
            <v xml:space="preserve"> </v>
          </cell>
          <cell r="S5596" t="str">
            <v xml:space="preserve"> </v>
          </cell>
        </row>
        <row r="5597">
          <cell r="B5597">
            <v>801330</v>
          </cell>
          <cell r="C5597" t="str">
            <v>RGLGoresII</v>
          </cell>
          <cell r="D5597" t="str">
            <v>RGGores2</v>
          </cell>
          <cell r="E5597">
            <v>367</v>
          </cell>
          <cell r="F5597" t="str">
            <v>A</v>
          </cell>
          <cell r="G5597" t="str">
            <v>E</v>
          </cell>
          <cell r="H5597" t="str">
            <v>N</v>
          </cell>
          <cell r="I5597" t="str">
            <v>NI</v>
          </cell>
          <cell r="J5597">
            <v>0</v>
          </cell>
          <cell r="K5597">
            <v>0</v>
          </cell>
          <cell r="L5597" t="str">
            <v xml:space="preserve"> </v>
          </cell>
          <cell r="M5597" t="str">
            <v xml:space="preserve"> </v>
          </cell>
          <cell r="N5597">
            <v>0</v>
          </cell>
          <cell r="O5597" t="str">
            <v xml:space="preserve"> </v>
          </cell>
          <cell r="P5597">
            <v>0</v>
          </cell>
          <cell r="Q5597">
            <v>0</v>
          </cell>
          <cell r="R5597" t="str">
            <v xml:space="preserve"> </v>
          </cell>
          <cell r="S5597" t="str">
            <v xml:space="preserve"> </v>
          </cell>
        </row>
        <row r="5598">
          <cell r="B5598">
            <v>801335</v>
          </cell>
          <cell r="C5598" t="str">
            <v>RGLGoresIII</v>
          </cell>
          <cell r="D5598" t="str">
            <v>RGGores3</v>
          </cell>
          <cell r="E5598">
            <v>367</v>
          </cell>
          <cell r="F5598" t="str">
            <v>A</v>
          </cell>
          <cell r="G5598" t="str">
            <v>E</v>
          </cell>
          <cell r="H5598" t="str">
            <v>N</v>
          </cell>
          <cell r="I5598" t="str">
            <v>NI</v>
          </cell>
          <cell r="J5598">
            <v>0</v>
          </cell>
          <cell r="K5598">
            <v>0</v>
          </cell>
          <cell r="L5598" t="str">
            <v xml:space="preserve"> </v>
          </cell>
          <cell r="M5598" t="str">
            <v xml:space="preserve"> </v>
          </cell>
          <cell r="N5598">
            <v>0</v>
          </cell>
          <cell r="O5598" t="str">
            <v xml:space="preserve"> </v>
          </cell>
          <cell r="P5598">
            <v>0</v>
          </cell>
          <cell r="Q5598">
            <v>0</v>
          </cell>
          <cell r="R5598" t="str">
            <v xml:space="preserve"> </v>
          </cell>
          <cell r="S5598" t="str">
            <v xml:space="preserve"> </v>
          </cell>
        </row>
        <row r="5599">
          <cell r="B5599">
            <v>801345</v>
          </cell>
          <cell r="C5599" t="str">
            <v>RGLGranthan</v>
          </cell>
          <cell r="D5599" t="str">
            <v>RGGranthan</v>
          </cell>
          <cell r="E5599">
            <v>367</v>
          </cell>
          <cell r="F5599" t="str">
            <v>A</v>
          </cell>
          <cell r="G5599" t="str">
            <v>E</v>
          </cell>
          <cell r="H5599" t="str">
            <v>N</v>
          </cell>
          <cell r="I5599" t="str">
            <v>NI</v>
          </cell>
          <cell r="J5599">
            <v>0</v>
          </cell>
          <cell r="K5599">
            <v>0</v>
          </cell>
          <cell r="L5599" t="str">
            <v xml:space="preserve"> </v>
          </cell>
          <cell r="M5599" t="str">
            <v xml:space="preserve"> </v>
          </cell>
          <cell r="N5599">
            <v>0</v>
          </cell>
          <cell r="O5599" t="str">
            <v xml:space="preserve"> </v>
          </cell>
          <cell r="P5599">
            <v>0</v>
          </cell>
          <cell r="Q5599">
            <v>0</v>
          </cell>
          <cell r="R5599" t="str">
            <v xml:space="preserve"> </v>
          </cell>
          <cell r="S5599" t="str">
            <v xml:space="preserve"> </v>
          </cell>
        </row>
        <row r="5600">
          <cell r="B5600">
            <v>801350</v>
          </cell>
          <cell r="C5600" t="str">
            <v>RGLGSOCapital</v>
          </cell>
          <cell r="D5600" t="str">
            <v>RGGSO</v>
          </cell>
          <cell r="E5600">
            <v>367</v>
          </cell>
          <cell r="F5600" t="str">
            <v>A</v>
          </cell>
          <cell r="G5600" t="str">
            <v>E</v>
          </cell>
          <cell r="H5600" t="str">
            <v>N</v>
          </cell>
          <cell r="I5600" t="str">
            <v>NI</v>
          </cell>
          <cell r="J5600">
            <v>0</v>
          </cell>
          <cell r="K5600">
            <v>0</v>
          </cell>
          <cell r="L5600" t="str">
            <v xml:space="preserve"> </v>
          </cell>
          <cell r="M5600" t="str">
            <v xml:space="preserve"> </v>
          </cell>
          <cell r="N5600">
            <v>0</v>
          </cell>
          <cell r="O5600" t="str">
            <v xml:space="preserve"> </v>
          </cell>
          <cell r="P5600">
            <v>0</v>
          </cell>
          <cell r="Q5600">
            <v>0</v>
          </cell>
          <cell r="R5600" t="str">
            <v xml:space="preserve"> </v>
          </cell>
          <cell r="S5600" t="str">
            <v xml:space="preserve"> </v>
          </cell>
        </row>
        <row r="5601">
          <cell r="B5601">
            <v>801355</v>
          </cell>
          <cell r="C5601" t="str">
            <v>RGLHalcyonOffshore</v>
          </cell>
          <cell r="D5601" t="str">
            <v>RGHalcyon</v>
          </cell>
          <cell r="E5601">
            <v>367</v>
          </cell>
          <cell r="F5601" t="str">
            <v>A</v>
          </cell>
          <cell r="G5601" t="str">
            <v>E</v>
          </cell>
          <cell r="H5601" t="str">
            <v>N</v>
          </cell>
          <cell r="I5601" t="str">
            <v>NI</v>
          </cell>
          <cell r="J5601">
            <v>0</v>
          </cell>
          <cell r="K5601">
            <v>0</v>
          </cell>
          <cell r="L5601" t="str">
            <v xml:space="preserve"> </v>
          </cell>
          <cell r="M5601" t="str">
            <v xml:space="preserve"> </v>
          </cell>
          <cell r="N5601">
            <v>0</v>
          </cell>
          <cell r="O5601" t="str">
            <v xml:space="preserve"> </v>
          </cell>
          <cell r="P5601">
            <v>0</v>
          </cell>
          <cell r="Q5601">
            <v>0</v>
          </cell>
          <cell r="R5601" t="str">
            <v xml:space="preserve"> </v>
          </cell>
          <cell r="S5601" t="str">
            <v xml:space="preserve"> </v>
          </cell>
        </row>
        <row r="5602">
          <cell r="B5602">
            <v>801360</v>
          </cell>
          <cell r="C5602" t="str">
            <v>RGLHedgeDir</v>
          </cell>
          <cell r="D5602" t="str">
            <v>RGHDirect</v>
          </cell>
          <cell r="E5602">
            <v>367</v>
          </cell>
          <cell r="F5602" t="str">
            <v>A</v>
          </cell>
          <cell r="G5602" t="str">
            <v>E</v>
          </cell>
          <cell r="H5602" t="str">
            <v>N</v>
          </cell>
          <cell r="I5602" t="str">
            <v>NI</v>
          </cell>
          <cell r="J5602">
            <v>0</v>
          </cell>
          <cell r="K5602">
            <v>0</v>
          </cell>
          <cell r="L5602" t="str">
            <v xml:space="preserve"> </v>
          </cell>
          <cell r="M5602" t="str">
            <v xml:space="preserve"> </v>
          </cell>
          <cell r="N5602">
            <v>0</v>
          </cell>
          <cell r="O5602" t="str">
            <v xml:space="preserve"> </v>
          </cell>
          <cell r="P5602">
            <v>0</v>
          </cell>
          <cell r="Q5602">
            <v>0</v>
          </cell>
          <cell r="R5602" t="str">
            <v xml:space="preserve"> </v>
          </cell>
          <cell r="S5602" t="str">
            <v xml:space="preserve"> </v>
          </cell>
        </row>
        <row r="5603">
          <cell r="B5603">
            <v>801365</v>
          </cell>
          <cell r="C5603" t="str">
            <v>RGLHedgeMN</v>
          </cell>
          <cell r="D5603" t="str">
            <v>RGHMktNt</v>
          </cell>
          <cell r="E5603">
            <v>367</v>
          </cell>
          <cell r="F5603" t="str">
            <v>A</v>
          </cell>
          <cell r="G5603" t="str">
            <v>E</v>
          </cell>
          <cell r="H5603" t="str">
            <v>N</v>
          </cell>
          <cell r="I5603" t="str">
            <v>NI</v>
          </cell>
          <cell r="J5603">
            <v>0</v>
          </cell>
          <cell r="K5603">
            <v>0</v>
          </cell>
          <cell r="L5603" t="str">
            <v xml:space="preserve"> </v>
          </cell>
          <cell r="M5603" t="str">
            <v xml:space="preserve"> </v>
          </cell>
          <cell r="N5603">
            <v>0</v>
          </cell>
          <cell r="O5603" t="str">
            <v xml:space="preserve"> </v>
          </cell>
          <cell r="P5603">
            <v>0</v>
          </cell>
          <cell r="Q5603">
            <v>0</v>
          </cell>
          <cell r="R5603" t="str">
            <v xml:space="preserve"> </v>
          </cell>
          <cell r="S5603" t="str">
            <v xml:space="preserve"> </v>
          </cell>
        </row>
        <row r="5604">
          <cell r="B5604">
            <v>801370</v>
          </cell>
          <cell r="C5604" t="str">
            <v>RGLHedgeMS</v>
          </cell>
          <cell r="D5604" t="str">
            <v>RGHMulit</v>
          </cell>
          <cell r="E5604">
            <v>367</v>
          </cell>
          <cell r="F5604" t="str">
            <v>A</v>
          </cell>
          <cell r="G5604" t="str">
            <v>E</v>
          </cell>
          <cell r="H5604" t="str">
            <v>N</v>
          </cell>
          <cell r="I5604" t="str">
            <v>NI</v>
          </cell>
          <cell r="J5604">
            <v>0</v>
          </cell>
          <cell r="K5604">
            <v>0</v>
          </cell>
          <cell r="L5604" t="str">
            <v xml:space="preserve"> </v>
          </cell>
          <cell r="M5604" t="str">
            <v xml:space="preserve"> </v>
          </cell>
          <cell r="N5604">
            <v>0</v>
          </cell>
          <cell r="O5604" t="str">
            <v xml:space="preserve"> </v>
          </cell>
          <cell r="P5604">
            <v>0</v>
          </cell>
          <cell r="Q5604">
            <v>0</v>
          </cell>
          <cell r="R5604" t="str">
            <v xml:space="preserve"> </v>
          </cell>
          <cell r="S5604" t="str">
            <v xml:space="preserve"> </v>
          </cell>
        </row>
        <row r="5605">
          <cell r="B5605">
            <v>801375</v>
          </cell>
          <cell r="C5605" t="str">
            <v>RGLHeliosII</v>
          </cell>
          <cell r="D5605" t="str">
            <v>RGHelios2</v>
          </cell>
          <cell r="E5605">
            <v>367</v>
          </cell>
          <cell r="F5605" t="str">
            <v>A</v>
          </cell>
          <cell r="G5605" t="str">
            <v>E</v>
          </cell>
          <cell r="H5605" t="str">
            <v>N</v>
          </cell>
          <cell r="I5605" t="str">
            <v>NI</v>
          </cell>
          <cell r="J5605">
            <v>0</v>
          </cell>
          <cell r="K5605">
            <v>0</v>
          </cell>
          <cell r="L5605" t="str">
            <v xml:space="preserve"> </v>
          </cell>
          <cell r="M5605" t="str">
            <v xml:space="preserve"> </v>
          </cell>
          <cell r="N5605">
            <v>0</v>
          </cell>
          <cell r="O5605" t="str">
            <v xml:space="preserve"> </v>
          </cell>
          <cell r="P5605">
            <v>0</v>
          </cell>
          <cell r="Q5605">
            <v>0</v>
          </cell>
          <cell r="R5605" t="str">
            <v xml:space="preserve"> </v>
          </cell>
          <cell r="S5605" t="str">
            <v xml:space="preserve"> </v>
          </cell>
        </row>
        <row r="5606">
          <cell r="B5606">
            <v>801385</v>
          </cell>
          <cell r="C5606" t="str">
            <v>RGLJPMorganMari</v>
          </cell>
          <cell r="D5606" t="str">
            <v>RGJPMorgan</v>
          </cell>
          <cell r="E5606">
            <v>367</v>
          </cell>
          <cell r="F5606" t="str">
            <v>A</v>
          </cell>
          <cell r="G5606" t="str">
            <v>E</v>
          </cell>
          <cell r="H5606" t="str">
            <v>N</v>
          </cell>
          <cell r="I5606" t="str">
            <v>NI</v>
          </cell>
          <cell r="J5606">
            <v>0</v>
          </cell>
          <cell r="K5606">
            <v>0</v>
          </cell>
          <cell r="L5606" t="str">
            <v xml:space="preserve"> </v>
          </cell>
          <cell r="M5606" t="str">
            <v xml:space="preserve"> </v>
          </cell>
          <cell r="N5606">
            <v>0</v>
          </cell>
          <cell r="O5606" t="str">
            <v xml:space="preserve"> </v>
          </cell>
          <cell r="P5606">
            <v>0</v>
          </cell>
          <cell r="Q5606">
            <v>0</v>
          </cell>
          <cell r="R5606" t="str">
            <v xml:space="preserve"> </v>
          </cell>
          <cell r="S5606" t="str">
            <v xml:space="preserve"> </v>
          </cell>
        </row>
        <row r="5607">
          <cell r="B5607">
            <v>801395</v>
          </cell>
          <cell r="C5607" t="str">
            <v>RGLJPMRE</v>
          </cell>
          <cell r="D5607" t="str">
            <v>RGJPMREC</v>
          </cell>
          <cell r="E5607">
            <v>367</v>
          </cell>
          <cell r="F5607" t="str">
            <v>A</v>
          </cell>
          <cell r="G5607" t="str">
            <v>E</v>
          </cell>
          <cell r="H5607" t="str">
            <v>N</v>
          </cell>
          <cell r="I5607" t="str">
            <v>NI</v>
          </cell>
          <cell r="J5607">
            <v>0</v>
          </cell>
          <cell r="K5607">
            <v>0</v>
          </cell>
          <cell r="L5607" t="str">
            <v xml:space="preserve"> </v>
          </cell>
          <cell r="M5607" t="str">
            <v xml:space="preserve"> </v>
          </cell>
          <cell r="N5607">
            <v>0</v>
          </cell>
          <cell r="O5607" t="str">
            <v xml:space="preserve"> </v>
          </cell>
          <cell r="P5607">
            <v>0</v>
          </cell>
          <cell r="Q5607">
            <v>0</v>
          </cell>
          <cell r="R5607" t="str">
            <v xml:space="preserve"> </v>
          </cell>
          <cell r="S5607" t="str">
            <v xml:space="preserve"> </v>
          </cell>
        </row>
        <row r="5608">
          <cell r="B5608">
            <v>801405</v>
          </cell>
          <cell r="C5608" t="str">
            <v>RGLKingStreetLtd</v>
          </cell>
          <cell r="D5608" t="str">
            <v>RGKingSt</v>
          </cell>
          <cell r="E5608">
            <v>367</v>
          </cell>
          <cell r="F5608" t="str">
            <v>A</v>
          </cell>
          <cell r="G5608" t="str">
            <v>E</v>
          </cell>
          <cell r="H5608" t="str">
            <v>N</v>
          </cell>
          <cell r="I5608" t="str">
            <v>NI</v>
          </cell>
          <cell r="J5608">
            <v>0</v>
          </cell>
          <cell r="K5608">
            <v>0</v>
          </cell>
          <cell r="L5608" t="str">
            <v xml:space="preserve"> </v>
          </cell>
          <cell r="M5608" t="str">
            <v xml:space="preserve"> </v>
          </cell>
          <cell r="N5608">
            <v>0</v>
          </cell>
          <cell r="O5608" t="str">
            <v xml:space="preserve"> </v>
          </cell>
          <cell r="P5608">
            <v>0</v>
          </cell>
          <cell r="Q5608">
            <v>0</v>
          </cell>
          <cell r="R5608" t="str">
            <v xml:space="preserve"> </v>
          </cell>
          <cell r="S5608" t="str">
            <v xml:space="preserve"> </v>
          </cell>
        </row>
        <row r="5609">
          <cell r="B5609">
            <v>801410</v>
          </cell>
          <cell r="C5609" t="str">
            <v>RGLLazard</v>
          </cell>
          <cell r="D5609" t="str">
            <v>RGLazRGd</v>
          </cell>
          <cell r="E5609">
            <v>367</v>
          </cell>
          <cell r="F5609" t="str">
            <v>A</v>
          </cell>
          <cell r="G5609" t="str">
            <v>E</v>
          </cell>
          <cell r="H5609" t="str">
            <v>N</v>
          </cell>
          <cell r="I5609" t="str">
            <v>NI</v>
          </cell>
          <cell r="J5609">
            <v>0</v>
          </cell>
          <cell r="K5609">
            <v>0</v>
          </cell>
          <cell r="L5609" t="str">
            <v xml:space="preserve"> </v>
          </cell>
          <cell r="M5609" t="str">
            <v xml:space="preserve"> </v>
          </cell>
          <cell r="N5609">
            <v>0</v>
          </cell>
          <cell r="O5609" t="str">
            <v xml:space="preserve"> </v>
          </cell>
          <cell r="P5609">
            <v>0</v>
          </cell>
          <cell r="Q5609">
            <v>0</v>
          </cell>
          <cell r="R5609" t="str">
            <v xml:space="preserve"> </v>
          </cell>
          <cell r="S5609" t="str">
            <v xml:space="preserve"> </v>
          </cell>
        </row>
        <row r="5610">
          <cell r="B5610">
            <v>801415</v>
          </cell>
          <cell r="C5610" t="str">
            <v>RGLLeeMund</v>
          </cell>
          <cell r="D5610" t="str">
            <v>RGLMunder</v>
          </cell>
          <cell r="E5610">
            <v>367</v>
          </cell>
          <cell r="F5610" t="str">
            <v>A</v>
          </cell>
          <cell r="G5610" t="str">
            <v>E</v>
          </cell>
          <cell r="H5610" t="str">
            <v>N</v>
          </cell>
          <cell r="I5610" t="str">
            <v>NI</v>
          </cell>
          <cell r="J5610">
            <v>0</v>
          </cell>
          <cell r="K5610">
            <v>0</v>
          </cell>
          <cell r="L5610" t="str">
            <v xml:space="preserve"> </v>
          </cell>
          <cell r="M5610" t="str">
            <v xml:space="preserve"> </v>
          </cell>
          <cell r="N5610">
            <v>0</v>
          </cell>
          <cell r="O5610" t="str">
            <v xml:space="preserve"> </v>
          </cell>
          <cell r="P5610">
            <v>0</v>
          </cell>
          <cell r="Q5610">
            <v>0</v>
          </cell>
          <cell r="R5610" t="str">
            <v xml:space="preserve"> </v>
          </cell>
          <cell r="S5610" t="str">
            <v xml:space="preserve"> </v>
          </cell>
        </row>
        <row r="5611">
          <cell r="B5611">
            <v>801440</v>
          </cell>
          <cell r="C5611" t="str">
            <v>RGLLSV</v>
          </cell>
          <cell r="D5611" t="str">
            <v>RGLSV</v>
          </cell>
          <cell r="E5611">
            <v>367</v>
          </cell>
          <cell r="F5611" t="str">
            <v>A</v>
          </cell>
          <cell r="G5611" t="str">
            <v>E</v>
          </cell>
          <cell r="H5611" t="str">
            <v>N</v>
          </cell>
          <cell r="I5611" t="str">
            <v>NI</v>
          </cell>
          <cell r="J5611">
            <v>0</v>
          </cell>
          <cell r="K5611">
            <v>0</v>
          </cell>
          <cell r="L5611" t="str">
            <v xml:space="preserve"> </v>
          </cell>
          <cell r="M5611" t="str">
            <v xml:space="preserve"> </v>
          </cell>
          <cell r="N5611">
            <v>0</v>
          </cell>
          <cell r="O5611" t="str">
            <v xml:space="preserve"> </v>
          </cell>
          <cell r="P5611">
            <v>0</v>
          </cell>
          <cell r="Q5611">
            <v>0</v>
          </cell>
          <cell r="R5611" t="str">
            <v xml:space="preserve"> </v>
          </cell>
          <cell r="S5611" t="str">
            <v xml:space="preserve"> </v>
          </cell>
        </row>
        <row r="5612">
          <cell r="B5612">
            <v>801445</v>
          </cell>
          <cell r="C5612" t="str">
            <v>RGLMadisonRealtyII</v>
          </cell>
          <cell r="D5612" t="str">
            <v>RGMadRlty</v>
          </cell>
          <cell r="E5612">
            <v>367</v>
          </cell>
          <cell r="F5612" t="str">
            <v>A</v>
          </cell>
          <cell r="G5612" t="str">
            <v>E</v>
          </cell>
          <cell r="H5612" t="str">
            <v>N</v>
          </cell>
          <cell r="I5612" t="str">
            <v>NI</v>
          </cell>
          <cell r="J5612">
            <v>0</v>
          </cell>
          <cell r="K5612">
            <v>0</v>
          </cell>
          <cell r="L5612" t="str">
            <v xml:space="preserve"> </v>
          </cell>
          <cell r="M5612" t="str">
            <v xml:space="preserve"> </v>
          </cell>
          <cell r="N5612">
            <v>0</v>
          </cell>
          <cell r="O5612" t="str">
            <v xml:space="preserve"> </v>
          </cell>
          <cell r="P5612">
            <v>0</v>
          </cell>
          <cell r="Q5612">
            <v>0</v>
          </cell>
          <cell r="R5612" t="str">
            <v xml:space="preserve"> </v>
          </cell>
          <cell r="S5612" t="str">
            <v xml:space="preserve"> </v>
          </cell>
        </row>
        <row r="5613">
          <cell r="B5613">
            <v>801450</v>
          </cell>
          <cell r="C5613" t="str">
            <v>RGLMarathonSpecOp</v>
          </cell>
          <cell r="D5613" t="str">
            <v>RGMarathon</v>
          </cell>
          <cell r="E5613">
            <v>367</v>
          </cell>
          <cell r="F5613" t="str">
            <v>A</v>
          </cell>
          <cell r="G5613" t="str">
            <v>E</v>
          </cell>
          <cell r="H5613" t="str">
            <v>N</v>
          </cell>
          <cell r="I5613" t="str">
            <v>NI</v>
          </cell>
          <cell r="J5613">
            <v>0</v>
          </cell>
          <cell r="K5613">
            <v>0</v>
          </cell>
          <cell r="L5613" t="str">
            <v xml:space="preserve"> </v>
          </cell>
          <cell r="M5613" t="str">
            <v xml:space="preserve"> </v>
          </cell>
          <cell r="N5613">
            <v>0</v>
          </cell>
          <cell r="O5613" t="str">
            <v xml:space="preserve"> </v>
          </cell>
          <cell r="P5613">
            <v>0</v>
          </cell>
          <cell r="Q5613">
            <v>0</v>
          </cell>
          <cell r="R5613" t="str">
            <v xml:space="preserve"> </v>
          </cell>
          <cell r="S5613" t="str">
            <v xml:space="preserve"> </v>
          </cell>
        </row>
        <row r="5614">
          <cell r="B5614">
            <v>801455</v>
          </cell>
          <cell r="C5614" t="str">
            <v>RGLMatlinPattII</v>
          </cell>
          <cell r="D5614" t="str">
            <v>RGMatlin</v>
          </cell>
          <cell r="E5614">
            <v>367</v>
          </cell>
          <cell r="F5614" t="str">
            <v>A</v>
          </cell>
          <cell r="G5614" t="str">
            <v>E</v>
          </cell>
          <cell r="H5614" t="str">
            <v>N</v>
          </cell>
          <cell r="I5614" t="str">
            <v>NI</v>
          </cell>
          <cell r="J5614">
            <v>0</v>
          </cell>
          <cell r="K5614">
            <v>0</v>
          </cell>
          <cell r="L5614" t="str">
            <v xml:space="preserve"> </v>
          </cell>
          <cell r="M5614" t="str">
            <v xml:space="preserve"> </v>
          </cell>
          <cell r="N5614">
            <v>0</v>
          </cell>
          <cell r="O5614" t="str">
            <v xml:space="preserve"> </v>
          </cell>
          <cell r="P5614">
            <v>0</v>
          </cell>
          <cell r="Q5614">
            <v>0</v>
          </cell>
          <cell r="R5614" t="str">
            <v xml:space="preserve"> </v>
          </cell>
          <cell r="S5614" t="str">
            <v xml:space="preserve"> </v>
          </cell>
        </row>
        <row r="5615">
          <cell r="B5615">
            <v>801460</v>
          </cell>
          <cell r="C5615" t="str">
            <v>RGLMatterhorn</v>
          </cell>
          <cell r="D5615" t="str">
            <v>RGMatterhn</v>
          </cell>
          <cell r="E5615">
            <v>367</v>
          </cell>
          <cell r="F5615" t="str">
            <v>A</v>
          </cell>
          <cell r="G5615" t="str">
            <v>E</v>
          </cell>
          <cell r="H5615" t="str">
            <v>N</v>
          </cell>
          <cell r="I5615" t="str">
            <v>NI</v>
          </cell>
          <cell r="J5615">
            <v>0</v>
          </cell>
          <cell r="K5615">
            <v>0</v>
          </cell>
          <cell r="L5615" t="str">
            <v xml:space="preserve"> </v>
          </cell>
          <cell r="M5615" t="str">
            <v xml:space="preserve"> </v>
          </cell>
          <cell r="N5615">
            <v>0</v>
          </cell>
          <cell r="O5615" t="str">
            <v xml:space="preserve"> </v>
          </cell>
          <cell r="P5615">
            <v>0</v>
          </cell>
          <cell r="Q5615">
            <v>0</v>
          </cell>
          <cell r="R5615" t="str">
            <v xml:space="preserve"> </v>
          </cell>
          <cell r="S5615" t="str">
            <v xml:space="preserve"> </v>
          </cell>
        </row>
        <row r="5616">
          <cell r="B5616">
            <v>801465</v>
          </cell>
          <cell r="C5616" t="str">
            <v>RGLMazama</v>
          </cell>
          <cell r="D5616" t="str">
            <v>RGMazama</v>
          </cell>
          <cell r="E5616">
            <v>367</v>
          </cell>
          <cell r="F5616" t="str">
            <v>A</v>
          </cell>
          <cell r="G5616" t="str">
            <v>E</v>
          </cell>
          <cell r="H5616" t="str">
            <v>N</v>
          </cell>
          <cell r="I5616" t="str">
            <v>NI</v>
          </cell>
          <cell r="J5616">
            <v>0</v>
          </cell>
          <cell r="K5616">
            <v>0</v>
          </cell>
          <cell r="L5616" t="str">
            <v xml:space="preserve"> </v>
          </cell>
          <cell r="M5616" t="str">
            <v xml:space="preserve"> </v>
          </cell>
          <cell r="N5616">
            <v>0</v>
          </cell>
          <cell r="O5616" t="str">
            <v xml:space="preserve"> </v>
          </cell>
          <cell r="P5616">
            <v>0</v>
          </cell>
          <cell r="Q5616">
            <v>0</v>
          </cell>
          <cell r="R5616" t="str">
            <v xml:space="preserve"> </v>
          </cell>
          <cell r="S5616" t="str">
            <v xml:space="preserve"> </v>
          </cell>
        </row>
        <row r="5617">
          <cell r="B5617">
            <v>801475</v>
          </cell>
          <cell r="C5617" t="str">
            <v>RGLMeritEnergy</v>
          </cell>
          <cell r="D5617" t="str">
            <v>RGMerit</v>
          </cell>
          <cell r="E5617">
            <v>367</v>
          </cell>
          <cell r="F5617" t="str">
            <v>A</v>
          </cell>
          <cell r="G5617" t="str">
            <v>E</v>
          </cell>
          <cell r="H5617" t="str">
            <v>N</v>
          </cell>
          <cell r="I5617" t="str">
            <v>NI</v>
          </cell>
          <cell r="J5617">
            <v>0</v>
          </cell>
          <cell r="K5617">
            <v>0</v>
          </cell>
          <cell r="L5617" t="str">
            <v xml:space="preserve"> </v>
          </cell>
          <cell r="M5617" t="str">
            <v xml:space="preserve"> </v>
          </cell>
          <cell r="N5617">
            <v>0</v>
          </cell>
          <cell r="O5617" t="str">
            <v xml:space="preserve"> </v>
          </cell>
          <cell r="P5617">
            <v>0</v>
          </cell>
          <cell r="Q5617">
            <v>0</v>
          </cell>
          <cell r="R5617" t="str">
            <v xml:space="preserve"> </v>
          </cell>
          <cell r="S5617" t="str">
            <v xml:space="preserve"> </v>
          </cell>
        </row>
        <row r="5618">
          <cell r="B5618">
            <v>801480</v>
          </cell>
          <cell r="C5618" t="str">
            <v>RGLMesirow</v>
          </cell>
          <cell r="D5618" t="str">
            <v>RGMesirow</v>
          </cell>
          <cell r="E5618">
            <v>367</v>
          </cell>
          <cell r="F5618" t="str">
            <v>A</v>
          </cell>
          <cell r="G5618" t="str">
            <v>E</v>
          </cell>
          <cell r="H5618" t="str">
            <v>N</v>
          </cell>
          <cell r="I5618" t="str">
            <v>NI</v>
          </cell>
          <cell r="J5618">
            <v>0</v>
          </cell>
          <cell r="K5618">
            <v>0</v>
          </cell>
          <cell r="L5618" t="str">
            <v xml:space="preserve"> </v>
          </cell>
          <cell r="M5618" t="str">
            <v xml:space="preserve"> </v>
          </cell>
          <cell r="N5618">
            <v>0</v>
          </cell>
          <cell r="O5618" t="str">
            <v xml:space="preserve"> </v>
          </cell>
          <cell r="P5618">
            <v>0</v>
          </cell>
          <cell r="Q5618">
            <v>0</v>
          </cell>
          <cell r="R5618" t="str">
            <v xml:space="preserve"> </v>
          </cell>
          <cell r="S5618" t="str">
            <v xml:space="preserve"> </v>
          </cell>
        </row>
        <row r="5619">
          <cell r="B5619">
            <v>801485</v>
          </cell>
          <cell r="C5619" t="str">
            <v>RGLMondrian</v>
          </cell>
          <cell r="D5619" t="str">
            <v>RGMondrian</v>
          </cell>
          <cell r="E5619">
            <v>367</v>
          </cell>
          <cell r="F5619" t="str">
            <v>A</v>
          </cell>
          <cell r="G5619" t="str">
            <v>E</v>
          </cell>
          <cell r="H5619" t="str">
            <v>N</v>
          </cell>
          <cell r="I5619" t="str">
            <v>NI</v>
          </cell>
          <cell r="J5619">
            <v>0</v>
          </cell>
          <cell r="K5619">
            <v>0</v>
          </cell>
          <cell r="L5619" t="str">
            <v xml:space="preserve"> </v>
          </cell>
          <cell r="M5619" t="str">
            <v xml:space="preserve"> </v>
          </cell>
          <cell r="N5619">
            <v>0</v>
          </cell>
          <cell r="O5619" t="str">
            <v xml:space="preserve"> </v>
          </cell>
          <cell r="P5619">
            <v>0</v>
          </cell>
          <cell r="Q5619">
            <v>0</v>
          </cell>
          <cell r="R5619" t="str">
            <v xml:space="preserve"> </v>
          </cell>
          <cell r="S5619" t="str">
            <v xml:space="preserve"> </v>
          </cell>
        </row>
        <row r="5620">
          <cell r="B5620">
            <v>801495</v>
          </cell>
          <cell r="C5620" t="str">
            <v>RGLMunderEQ</v>
          </cell>
          <cell r="D5620" t="str">
            <v>RGMunderEQ</v>
          </cell>
          <cell r="E5620">
            <v>367</v>
          </cell>
          <cell r="F5620" t="str">
            <v>A</v>
          </cell>
          <cell r="G5620" t="str">
            <v>E</v>
          </cell>
          <cell r="H5620" t="str">
            <v>N</v>
          </cell>
          <cell r="I5620" t="str">
            <v>NI</v>
          </cell>
          <cell r="J5620">
            <v>0</v>
          </cell>
          <cell r="K5620">
            <v>0</v>
          </cell>
          <cell r="L5620" t="str">
            <v xml:space="preserve"> </v>
          </cell>
          <cell r="M5620" t="str">
            <v xml:space="preserve"> </v>
          </cell>
          <cell r="N5620">
            <v>0</v>
          </cell>
          <cell r="O5620" t="str">
            <v xml:space="preserve"> </v>
          </cell>
          <cell r="P5620">
            <v>0</v>
          </cell>
          <cell r="Q5620">
            <v>0</v>
          </cell>
          <cell r="R5620" t="str">
            <v xml:space="preserve"> </v>
          </cell>
          <cell r="S5620" t="str">
            <v xml:space="preserve"> </v>
          </cell>
        </row>
        <row r="5621">
          <cell r="B5621">
            <v>801515</v>
          </cell>
          <cell r="C5621" t="str">
            <v>RGLNISA</v>
          </cell>
          <cell r="D5621" t="str">
            <v>RGNISA</v>
          </cell>
          <cell r="E5621">
            <v>367</v>
          </cell>
          <cell r="F5621" t="str">
            <v>A</v>
          </cell>
          <cell r="G5621" t="str">
            <v>E</v>
          </cell>
          <cell r="H5621" t="str">
            <v>N</v>
          </cell>
          <cell r="I5621" t="str">
            <v>NI</v>
          </cell>
          <cell r="J5621">
            <v>0</v>
          </cell>
          <cell r="K5621">
            <v>0</v>
          </cell>
          <cell r="L5621" t="str">
            <v xml:space="preserve"> </v>
          </cell>
          <cell r="M5621" t="str">
            <v xml:space="preserve"> </v>
          </cell>
          <cell r="N5621">
            <v>0</v>
          </cell>
          <cell r="O5621" t="str">
            <v xml:space="preserve"> </v>
          </cell>
          <cell r="P5621">
            <v>0</v>
          </cell>
          <cell r="Q5621">
            <v>0</v>
          </cell>
          <cell r="R5621" t="str">
            <v xml:space="preserve"> </v>
          </cell>
          <cell r="S5621" t="str">
            <v xml:space="preserve"> </v>
          </cell>
        </row>
        <row r="5622">
          <cell r="B5622">
            <v>801520</v>
          </cell>
          <cell r="C5622" t="str">
            <v>RGLNisaCommodities</v>
          </cell>
          <cell r="D5622" t="str">
            <v>RGNisaCom</v>
          </cell>
          <cell r="E5622">
            <v>367</v>
          </cell>
          <cell r="F5622" t="str">
            <v>A</v>
          </cell>
          <cell r="G5622" t="str">
            <v>E</v>
          </cell>
          <cell r="H5622" t="str">
            <v>N</v>
          </cell>
          <cell r="I5622" t="str">
            <v>NI</v>
          </cell>
          <cell r="J5622">
            <v>0</v>
          </cell>
          <cell r="K5622">
            <v>0</v>
          </cell>
          <cell r="L5622" t="str">
            <v xml:space="preserve"> </v>
          </cell>
          <cell r="M5622" t="str">
            <v xml:space="preserve"> </v>
          </cell>
          <cell r="N5622">
            <v>0</v>
          </cell>
          <cell r="O5622" t="str">
            <v xml:space="preserve"> </v>
          </cell>
          <cell r="P5622">
            <v>0</v>
          </cell>
          <cell r="Q5622">
            <v>0</v>
          </cell>
          <cell r="R5622" t="str">
            <v xml:space="preserve"> </v>
          </cell>
          <cell r="S5622" t="str">
            <v xml:space="preserve"> </v>
          </cell>
        </row>
        <row r="5623">
          <cell r="B5623">
            <v>801525</v>
          </cell>
          <cell r="C5623" t="str">
            <v>RGLNisaCovCall</v>
          </cell>
          <cell r="D5623" t="str">
            <v>RGNisaCov</v>
          </cell>
          <cell r="E5623">
            <v>367</v>
          </cell>
          <cell r="F5623" t="str">
            <v>A</v>
          </cell>
          <cell r="G5623" t="str">
            <v>E</v>
          </cell>
          <cell r="H5623" t="str">
            <v>N</v>
          </cell>
          <cell r="I5623" t="str">
            <v>NI</v>
          </cell>
          <cell r="J5623">
            <v>0</v>
          </cell>
          <cell r="K5623">
            <v>0</v>
          </cell>
          <cell r="L5623" t="str">
            <v xml:space="preserve"> </v>
          </cell>
          <cell r="M5623" t="str">
            <v xml:space="preserve"> </v>
          </cell>
          <cell r="N5623">
            <v>0</v>
          </cell>
          <cell r="O5623" t="str">
            <v xml:space="preserve"> </v>
          </cell>
          <cell r="P5623">
            <v>0</v>
          </cell>
          <cell r="Q5623">
            <v>0</v>
          </cell>
          <cell r="R5623" t="str">
            <v xml:space="preserve"> </v>
          </cell>
          <cell r="S5623" t="str">
            <v xml:space="preserve"> </v>
          </cell>
        </row>
        <row r="5624">
          <cell r="B5624">
            <v>801530</v>
          </cell>
          <cell r="C5624" t="str">
            <v>RGLNisaPA</v>
          </cell>
          <cell r="D5624" t="str">
            <v>RGNisaPort</v>
          </cell>
          <cell r="E5624">
            <v>367</v>
          </cell>
          <cell r="F5624" t="str">
            <v>A</v>
          </cell>
          <cell r="G5624" t="str">
            <v>E</v>
          </cell>
          <cell r="H5624" t="str">
            <v>N</v>
          </cell>
          <cell r="I5624" t="str">
            <v>NI</v>
          </cell>
          <cell r="J5624">
            <v>0</v>
          </cell>
          <cell r="K5624">
            <v>0</v>
          </cell>
          <cell r="L5624" t="str">
            <v xml:space="preserve"> </v>
          </cell>
          <cell r="M5624" t="str">
            <v xml:space="preserve"> </v>
          </cell>
          <cell r="N5624">
            <v>0</v>
          </cell>
          <cell r="O5624" t="str">
            <v xml:space="preserve"> </v>
          </cell>
          <cell r="P5624">
            <v>0</v>
          </cell>
          <cell r="Q5624">
            <v>0</v>
          </cell>
          <cell r="R5624" t="str">
            <v xml:space="preserve"> </v>
          </cell>
          <cell r="S5624" t="str">
            <v xml:space="preserve"> </v>
          </cell>
        </row>
        <row r="5625">
          <cell r="B5625">
            <v>801535</v>
          </cell>
          <cell r="C5625" t="str">
            <v>RGLNisaTemp</v>
          </cell>
          <cell r="D5625" t="str">
            <v>RGNisaTemp</v>
          </cell>
          <cell r="E5625">
            <v>367</v>
          </cell>
          <cell r="F5625" t="str">
            <v>A</v>
          </cell>
          <cell r="G5625" t="str">
            <v>E</v>
          </cell>
          <cell r="H5625" t="str">
            <v>N</v>
          </cell>
          <cell r="I5625" t="str">
            <v>NI</v>
          </cell>
          <cell r="J5625">
            <v>0</v>
          </cell>
          <cell r="K5625">
            <v>0</v>
          </cell>
          <cell r="L5625" t="str">
            <v xml:space="preserve"> </v>
          </cell>
          <cell r="M5625" t="str">
            <v xml:space="preserve"> </v>
          </cell>
          <cell r="N5625">
            <v>0</v>
          </cell>
          <cell r="O5625" t="str">
            <v xml:space="preserve"> </v>
          </cell>
          <cell r="P5625">
            <v>0</v>
          </cell>
          <cell r="Q5625">
            <v>0</v>
          </cell>
          <cell r="R5625" t="str">
            <v xml:space="preserve"> </v>
          </cell>
          <cell r="S5625" t="str">
            <v xml:space="preserve"> </v>
          </cell>
        </row>
        <row r="5626">
          <cell r="B5626">
            <v>801540</v>
          </cell>
          <cell r="C5626" t="str">
            <v>RGLOwlCreekSocRes</v>
          </cell>
          <cell r="D5626" t="str">
            <v>RGOwlCrk</v>
          </cell>
          <cell r="E5626">
            <v>367</v>
          </cell>
          <cell r="F5626" t="str">
            <v>A</v>
          </cell>
          <cell r="G5626" t="str">
            <v>E</v>
          </cell>
          <cell r="H5626" t="str">
            <v>N</v>
          </cell>
          <cell r="I5626" t="str">
            <v>NI</v>
          </cell>
          <cell r="J5626">
            <v>0</v>
          </cell>
          <cell r="K5626">
            <v>0</v>
          </cell>
          <cell r="L5626" t="str">
            <v xml:space="preserve"> </v>
          </cell>
          <cell r="M5626" t="str">
            <v xml:space="preserve"> </v>
          </cell>
          <cell r="N5626">
            <v>0</v>
          </cell>
          <cell r="O5626" t="str">
            <v xml:space="preserve"> </v>
          </cell>
          <cell r="P5626">
            <v>0</v>
          </cell>
          <cell r="Q5626">
            <v>0</v>
          </cell>
          <cell r="R5626" t="str">
            <v xml:space="preserve"> </v>
          </cell>
          <cell r="S5626" t="str">
            <v xml:space="preserve"> </v>
          </cell>
        </row>
        <row r="5627">
          <cell r="B5627">
            <v>801545</v>
          </cell>
          <cell r="C5627" t="str">
            <v>RGLOZOverseasHF</v>
          </cell>
          <cell r="D5627" t="str">
            <v>RGOZOHF</v>
          </cell>
          <cell r="E5627">
            <v>367</v>
          </cell>
          <cell r="F5627" t="str">
            <v>A</v>
          </cell>
          <cell r="G5627" t="str">
            <v>E</v>
          </cell>
          <cell r="H5627" t="str">
            <v>N</v>
          </cell>
          <cell r="I5627" t="str">
            <v>NI</v>
          </cell>
          <cell r="J5627">
            <v>0</v>
          </cell>
          <cell r="K5627">
            <v>0</v>
          </cell>
          <cell r="L5627" t="str">
            <v xml:space="preserve"> </v>
          </cell>
          <cell r="M5627" t="str">
            <v xml:space="preserve"> </v>
          </cell>
          <cell r="N5627">
            <v>0</v>
          </cell>
          <cell r="O5627" t="str">
            <v xml:space="preserve"> </v>
          </cell>
          <cell r="P5627">
            <v>0</v>
          </cell>
          <cell r="Q5627">
            <v>0</v>
          </cell>
          <cell r="R5627" t="str">
            <v xml:space="preserve"> </v>
          </cell>
          <cell r="S5627" t="str">
            <v xml:space="preserve"> </v>
          </cell>
        </row>
        <row r="5628">
          <cell r="B5628">
            <v>801550</v>
          </cell>
          <cell r="C5628" t="str">
            <v>RGLOZOverseasPA</v>
          </cell>
          <cell r="D5628" t="str">
            <v>RGOZOPA</v>
          </cell>
          <cell r="E5628">
            <v>367</v>
          </cell>
          <cell r="F5628" t="str">
            <v>A</v>
          </cell>
          <cell r="G5628" t="str">
            <v>E</v>
          </cell>
          <cell r="H5628" t="str">
            <v>N</v>
          </cell>
          <cell r="I5628" t="str">
            <v>NI</v>
          </cell>
          <cell r="J5628">
            <v>0</v>
          </cell>
          <cell r="K5628">
            <v>0</v>
          </cell>
          <cell r="L5628" t="str">
            <v xml:space="preserve"> </v>
          </cell>
          <cell r="M5628" t="str">
            <v xml:space="preserve"> </v>
          </cell>
          <cell r="N5628">
            <v>0</v>
          </cell>
          <cell r="O5628" t="str">
            <v xml:space="preserve"> </v>
          </cell>
          <cell r="P5628">
            <v>0</v>
          </cell>
          <cell r="Q5628">
            <v>0</v>
          </cell>
          <cell r="R5628" t="str">
            <v xml:space="preserve"> </v>
          </cell>
          <cell r="S5628" t="str">
            <v xml:space="preserve"> </v>
          </cell>
        </row>
        <row r="5629">
          <cell r="B5629">
            <v>801555</v>
          </cell>
          <cell r="C5629" t="str">
            <v>RGLPAMkt</v>
          </cell>
          <cell r="D5629" t="str">
            <v>RGPAMktNtl</v>
          </cell>
          <cell r="E5629">
            <v>367</v>
          </cell>
          <cell r="F5629" t="str">
            <v>A</v>
          </cell>
          <cell r="G5629" t="str">
            <v>E</v>
          </cell>
          <cell r="H5629" t="str">
            <v>N</v>
          </cell>
          <cell r="I5629" t="str">
            <v>NI</v>
          </cell>
          <cell r="J5629">
            <v>0</v>
          </cell>
          <cell r="K5629">
            <v>0</v>
          </cell>
          <cell r="L5629" t="str">
            <v xml:space="preserve"> </v>
          </cell>
          <cell r="M5629" t="str">
            <v xml:space="preserve"> </v>
          </cell>
          <cell r="N5629">
            <v>0</v>
          </cell>
          <cell r="O5629" t="str">
            <v xml:space="preserve"> </v>
          </cell>
          <cell r="P5629">
            <v>0</v>
          </cell>
          <cell r="Q5629">
            <v>0</v>
          </cell>
          <cell r="R5629" t="str">
            <v xml:space="preserve"> </v>
          </cell>
          <cell r="S5629" t="str">
            <v xml:space="preserve"> </v>
          </cell>
        </row>
        <row r="5630">
          <cell r="B5630">
            <v>801560</v>
          </cell>
          <cell r="C5630" t="str">
            <v>RGLPAMulti</v>
          </cell>
          <cell r="D5630" t="str">
            <v>RGPAMuli</v>
          </cell>
          <cell r="E5630">
            <v>367</v>
          </cell>
          <cell r="F5630" t="str">
            <v>A</v>
          </cell>
          <cell r="G5630" t="str">
            <v>E</v>
          </cell>
          <cell r="H5630" t="str">
            <v>N</v>
          </cell>
          <cell r="I5630" t="str">
            <v>NI</v>
          </cell>
          <cell r="J5630">
            <v>0</v>
          </cell>
          <cell r="K5630">
            <v>0</v>
          </cell>
          <cell r="L5630" t="str">
            <v xml:space="preserve"> </v>
          </cell>
          <cell r="M5630" t="str">
            <v xml:space="preserve"> </v>
          </cell>
          <cell r="N5630">
            <v>0</v>
          </cell>
          <cell r="O5630" t="str">
            <v xml:space="preserve"> </v>
          </cell>
          <cell r="P5630">
            <v>0</v>
          </cell>
          <cell r="Q5630">
            <v>0</v>
          </cell>
          <cell r="R5630" t="str">
            <v xml:space="preserve"> </v>
          </cell>
          <cell r="S5630" t="str">
            <v xml:space="preserve"> </v>
          </cell>
        </row>
        <row r="5631">
          <cell r="B5631">
            <v>801565</v>
          </cell>
          <cell r="C5631" t="str">
            <v>RGLPaulsonAdvantage</v>
          </cell>
          <cell r="D5631" t="str">
            <v>RGPaulson</v>
          </cell>
          <cell r="E5631">
            <v>367</v>
          </cell>
          <cell r="F5631" t="str">
            <v>A</v>
          </cell>
          <cell r="G5631" t="str">
            <v>E</v>
          </cell>
          <cell r="H5631" t="str">
            <v>N</v>
          </cell>
          <cell r="I5631" t="str">
            <v>NI</v>
          </cell>
          <cell r="J5631">
            <v>0</v>
          </cell>
          <cell r="K5631">
            <v>0</v>
          </cell>
          <cell r="L5631" t="str">
            <v xml:space="preserve"> </v>
          </cell>
          <cell r="M5631" t="str">
            <v xml:space="preserve"> </v>
          </cell>
          <cell r="N5631">
            <v>0</v>
          </cell>
          <cell r="O5631" t="str">
            <v xml:space="preserve"> </v>
          </cell>
          <cell r="P5631">
            <v>0</v>
          </cell>
          <cell r="Q5631">
            <v>0</v>
          </cell>
          <cell r="R5631" t="str">
            <v xml:space="preserve"> </v>
          </cell>
          <cell r="S5631" t="str">
            <v xml:space="preserve"> </v>
          </cell>
        </row>
        <row r="5632">
          <cell r="B5632">
            <v>801570</v>
          </cell>
          <cell r="C5632" t="str">
            <v>RGLPennHi</v>
          </cell>
          <cell r="D5632" t="str">
            <v>RGPenn</v>
          </cell>
          <cell r="E5632">
            <v>367</v>
          </cell>
          <cell r="F5632" t="str">
            <v>A</v>
          </cell>
          <cell r="G5632" t="str">
            <v>E</v>
          </cell>
          <cell r="H5632" t="str">
            <v>N</v>
          </cell>
          <cell r="I5632" t="str">
            <v>NI</v>
          </cell>
          <cell r="J5632">
            <v>0</v>
          </cell>
          <cell r="K5632">
            <v>0</v>
          </cell>
          <cell r="L5632" t="str">
            <v xml:space="preserve"> </v>
          </cell>
          <cell r="M5632" t="str">
            <v xml:space="preserve"> </v>
          </cell>
          <cell r="N5632">
            <v>0</v>
          </cell>
          <cell r="O5632" t="str">
            <v xml:space="preserve"> </v>
          </cell>
          <cell r="P5632">
            <v>0</v>
          </cell>
          <cell r="Q5632">
            <v>0</v>
          </cell>
          <cell r="R5632" t="str">
            <v xml:space="preserve"> </v>
          </cell>
          <cell r="S5632" t="str">
            <v xml:space="preserve"> </v>
          </cell>
        </row>
        <row r="5633">
          <cell r="B5633">
            <v>801575</v>
          </cell>
          <cell r="C5633" t="str">
            <v>RGLPIMCO</v>
          </cell>
          <cell r="D5633" t="str">
            <v>RGPIMCO</v>
          </cell>
          <cell r="E5633">
            <v>367</v>
          </cell>
          <cell r="F5633" t="str">
            <v>A</v>
          </cell>
          <cell r="G5633" t="str">
            <v>E</v>
          </cell>
          <cell r="H5633" t="str">
            <v>N</v>
          </cell>
          <cell r="I5633" t="str">
            <v>NI</v>
          </cell>
          <cell r="J5633">
            <v>0</v>
          </cell>
          <cell r="K5633">
            <v>0</v>
          </cell>
          <cell r="L5633" t="str">
            <v xml:space="preserve"> </v>
          </cell>
          <cell r="M5633" t="str">
            <v xml:space="preserve"> </v>
          </cell>
          <cell r="N5633">
            <v>0</v>
          </cell>
          <cell r="O5633" t="str">
            <v xml:space="preserve"> </v>
          </cell>
          <cell r="P5633">
            <v>0</v>
          </cell>
          <cell r="Q5633">
            <v>0</v>
          </cell>
          <cell r="R5633" t="str">
            <v xml:space="preserve"> </v>
          </cell>
          <cell r="S5633" t="str">
            <v xml:space="preserve"> </v>
          </cell>
        </row>
        <row r="5634">
          <cell r="B5634">
            <v>801580</v>
          </cell>
          <cell r="C5634" t="str">
            <v>RGLPinnacle</v>
          </cell>
          <cell r="D5634" t="str">
            <v>RGPinnacle</v>
          </cell>
          <cell r="E5634">
            <v>367</v>
          </cell>
          <cell r="F5634" t="str">
            <v>A</v>
          </cell>
          <cell r="G5634" t="str">
            <v>E</v>
          </cell>
          <cell r="H5634" t="str">
            <v>N</v>
          </cell>
          <cell r="I5634" t="str">
            <v>NI</v>
          </cell>
          <cell r="J5634">
            <v>0</v>
          </cell>
          <cell r="K5634">
            <v>0</v>
          </cell>
          <cell r="L5634" t="str">
            <v xml:space="preserve"> </v>
          </cell>
          <cell r="M5634" t="str">
            <v xml:space="preserve"> </v>
          </cell>
          <cell r="N5634">
            <v>0</v>
          </cell>
          <cell r="O5634" t="str">
            <v xml:space="preserve"> </v>
          </cell>
          <cell r="P5634">
            <v>0</v>
          </cell>
          <cell r="Q5634">
            <v>0</v>
          </cell>
          <cell r="R5634" t="str">
            <v xml:space="preserve"> </v>
          </cell>
          <cell r="S5634" t="str">
            <v xml:space="preserve"> </v>
          </cell>
        </row>
        <row r="5635">
          <cell r="B5635">
            <v>801585</v>
          </cell>
          <cell r="C5635" t="str">
            <v>RGLPorterOlinAmici</v>
          </cell>
          <cell r="D5635" t="str">
            <v>RGPorter</v>
          </cell>
          <cell r="E5635">
            <v>367</v>
          </cell>
          <cell r="F5635" t="str">
            <v>A</v>
          </cell>
          <cell r="G5635" t="str">
            <v>E</v>
          </cell>
          <cell r="H5635" t="str">
            <v>N</v>
          </cell>
          <cell r="I5635" t="str">
            <v>NI</v>
          </cell>
          <cell r="J5635">
            <v>0</v>
          </cell>
          <cell r="K5635">
            <v>0</v>
          </cell>
          <cell r="L5635" t="str">
            <v xml:space="preserve"> </v>
          </cell>
          <cell r="M5635" t="str">
            <v xml:space="preserve"> </v>
          </cell>
          <cell r="N5635">
            <v>0</v>
          </cell>
          <cell r="O5635" t="str">
            <v xml:space="preserve"> </v>
          </cell>
          <cell r="P5635">
            <v>0</v>
          </cell>
          <cell r="Q5635">
            <v>0</v>
          </cell>
          <cell r="R5635" t="str">
            <v xml:space="preserve"> </v>
          </cell>
          <cell r="S5635" t="str">
            <v xml:space="preserve"> </v>
          </cell>
        </row>
        <row r="5636">
          <cell r="B5636">
            <v>801590</v>
          </cell>
          <cell r="C5636" t="str">
            <v>RGLPrivate</v>
          </cell>
          <cell r="D5636" t="str">
            <v>RGPrivEqty</v>
          </cell>
          <cell r="E5636">
            <v>367</v>
          </cell>
          <cell r="F5636" t="str">
            <v>A</v>
          </cell>
          <cell r="G5636" t="str">
            <v>E</v>
          </cell>
          <cell r="H5636" t="str">
            <v>N</v>
          </cell>
          <cell r="I5636" t="str">
            <v>NI</v>
          </cell>
          <cell r="J5636">
            <v>0</v>
          </cell>
          <cell r="K5636">
            <v>0</v>
          </cell>
          <cell r="L5636" t="str">
            <v xml:space="preserve"> </v>
          </cell>
          <cell r="M5636" t="str">
            <v xml:space="preserve"> </v>
          </cell>
          <cell r="N5636">
            <v>0</v>
          </cell>
          <cell r="O5636" t="str">
            <v xml:space="preserve"> </v>
          </cell>
          <cell r="P5636">
            <v>0</v>
          </cell>
          <cell r="Q5636">
            <v>0</v>
          </cell>
          <cell r="R5636" t="str">
            <v xml:space="preserve"> </v>
          </cell>
          <cell r="S5636" t="str">
            <v xml:space="preserve"> </v>
          </cell>
        </row>
        <row r="5637">
          <cell r="B5637">
            <v>801595</v>
          </cell>
          <cell r="C5637" t="str">
            <v>RGLQMA</v>
          </cell>
          <cell r="D5637" t="str">
            <v>RGQMA</v>
          </cell>
          <cell r="E5637">
            <v>367</v>
          </cell>
          <cell r="F5637" t="str">
            <v>A</v>
          </cell>
          <cell r="G5637" t="str">
            <v>E</v>
          </cell>
          <cell r="H5637" t="str">
            <v>N</v>
          </cell>
          <cell r="I5637" t="str">
            <v>NI</v>
          </cell>
          <cell r="J5637">
            <v>0</v>
          </cell>
          <cell r="K5637">
            <v>0</v>
          </cell>
          <cell r="L5637" t="str">
            <v xml:space="preserve"> </v>
          </cell>
          <cell r="M5637" t="str">
            <v xml:space="preserve"> </v>
          </cell>
          <cell r="N5637">
            <v>0</v>
          </cell>
          <cell r="O5637" t="str">
            <v xml:space="preserve"> </v>
          </cell>
          <cell r="P5637">
            <v>0</v>
          </cell>
          <cell r="Q5637">
            <v>0</v>
          </cell>
          <cell r="R5637" t="str">
            <v xml:space="preserve"> </v>
          </cell>
          <cell r="S5637" t="str">
            <v xml:space="preserve"> </v>
          </cell>
        </row>
        <row r="5638">
          <cell r="B5638">
            <v>801600</v>
          </cell>
          <cell r="C5638" t="str">
            <v>RGLRENon</v>
          </cell>
          <cell r="D5638" t="str">
            <v>RGRealEstN</v>
          </cell>
          <cell r="E5638">
            <v>367</v>
          </cell>
          <cell r="F5638" t="str">
            <v>A</v>
          </cell>
          <cell r="G5638" t="str">
            <v>E</v>
          </cell>
          <cell r="H5638" t="str">
            <v>N</v>
          </cell>
          <cell r="I5638" t="str">
            <v>NI</v>
          </cell>
          <cell r="J5638">
            <v>0</v>
          </cell>
          <cell r="K5638">
            <v>0</v>
          </cell>
          <cell r="L5638" t="str">
            <v xml:space="preserve"> </v>
          </cell>
          <cell r="M5638" t="str">
            <v xml:space="preserve"> </v>
          </cell>
          <cell r="N5638">
            <v>0</v>
          </cell>
          <cell r="O5638" t="str">
            <v xml:space="preserve"> </v>
          </cell>
          <cell r="P5638">
            <v>0</v>
          </cell>
          <cell r="Q5638">
            <v>0</v>
          </cell>
          <cell r="R5638" t="str">
            <v xml:space="preserve"> </v>
          </cell>
          <cell r="S5638" t="str">
            <v xml:space="preserve"> </v>
          </cell>
        </row>
        <row r="5639">
          <cell r="B5639">
            <v>801605</v>
          </cell>
          <cell r="C5639" t="str">
            <v>RGLRealtyAssocVIII</v>
          </cell>
          <cell r="D5639" t="str">
            <v>RGRealty8</v>
          </cell>
          <cell r="E5639">
            <v>367</v>
          </cell>
          <cell r="F5639" t="str">
            <v>A</v>
          </cell>
          <cell r="G5639" t="str">
            <v>E</v>
          </cell>
          <cell r="H5639" t="str">
            <v>N</v>
          </cell>
          <cell r="I5639" t="str">
            <v>NI</v>
          </cell>
          <cell r="J5639">
            <v>0</v>
          </cell>
          <cell r="K5639">
            <v>0</v>
          </cell>
          <cell r="L5639" t="str">
            <v xml:space="preserve"> </v>
          </cell>
          <cell r="M5639" t="str">
            <v xml:space="preserve"> </v>
          </cell>
          <cell r="N5639">
            <v>0</v>
          </cell>
          <cell r="O5639" t="str">
            <v xml:space="preserve"> </v>
          </cell>
          <cell r="P5639">
            <v>0</v>
          </cell>
          <cell r="Q5639">
            <v>0</v>
          </cell>
          <cell r="R5639" t="str">
            <v xml:space="preserve"> </v>
          </cell>
          <cell r="S5639" t="str">
            <v xml:space="preserve"> </v>
          </cell>
        </row>
        <row r="5640">
          <cell r="B5640">
            <v>801610</v>
          </cell>
          <cell r="C5640" t="str">
            <v>RGLRiverstoneCarIV</v>
          </cell>
          <cell r="D5640" t="str">
            <v>RGRiverst</v>
          </cell>
          <cell r="E5640">
            <v>367</v>
          </cell>
          <cell r="F5640" t="str">
            <v>A</v>
          </cell>
          <cell r="G5640" t="str">
            <v>E</v>
          </cell>
          <cell r="H5640" t="str">
            <v>N</v>
          </cell>
          <cell r="I5640" t="str">
            <v>NI</v>
          </cell>
          <cell r="J5640">
            <v>0</v>
          </cell>
          <cell r="K5640">
            <v>0</v>
          </cell>
          <cell r="L5640" t="str">
            <v xml:space="preserve"> </v>
          </cell>
          <cell r="M5640" t="str">
            <v xml:space="preserve"> </v>
          </cell>
          <cell r="N5640">
            <v>0</v>
          </cell>
          <cell r="O5640" t="str">
            <v xml:space="preserve"> </v>
          </cell>
          <cell r="P5640">
            <v>0</v>
          </cell>
          <cell r="Q5640">
            <v>0</v>
          </cell>
          <cell r="R5640" t="str">
            <v xml:space="preserve"> </v>
          </cell>
          <cell r="S5640" t="str">
            <v xml:space="preserve"> </v>
          </cell>
        </row>
        <row r="5641">
          <cell r="B5641">
            <v>801615</v>
          </cell>
          <cell r="C5641" t="str">
            <v>RGLRoarkCapitalII</v>
          </cell>
          <cell r="D5641" t="str">
            <v>RGRoark</v>
          </cell>
          <cell r="E5641">
            <v>367</v>
          </cell>
          <cell r="F5641" t="str">
            <v>A</v>
          </cell>
          <cell r="G5641" t="str">
            <v>E</v>
          </cell>
          <cell r="H5641" t="str">
            <v>N</v>
          </cell>
          <cell r="I5641" t="str">
            <v>NI</v>
          </cell>
          <cell r="J5641">
            <v>0</v>
          </cell>
          <cell r="K5641">
            <v>0</v>
          </cell>
          <cell r="L5641" t="str">
            <v xml:space="preserve"> </v>
          </cell>
          <cell r="M5641" t="str">
            <v xml:space="preserve"> </v>
          </cell>
          <cell r="N5641">
            <v>0</v>
          </cell>
          <cell r="O5641" t="str">
            <v xml:space="preserve"> </v>
          </cell>
          <cell r="P5641">
            <v>0</v>
          </cell>
          <cell r="Q5641">
            <v>0</v>
          </cell>
          <cell r="R5641" t="str">
            <v xml:space="preserve"> </v>
          </cell>
          <cell r="S5641" t="str">
            <v xml:space="preserve"> </v>
          </cell>
        </row>
        <row r="5642">
          <cell r="B5642">
            <v>801640</v>
          </cell>
          <cell r="C5642" t="str">
            <v>RGLSchrodersCommod</v>
          </cell>
          <cell r="D5642" t="str">
            <v>RGSchrdrs</v>
          </cell>
          <cell r="E5642">
            <v>367</v>
          </cell>
          <cell r="F5642" t="str">
            <v>A</v>
          </cell>
          <cell r="G5642" t="str">
            <v>E</v>
          </cell>
          <cell r="H5642" t="str">
            <v>N</v>
          </cell>
          <cell r="I5642" t="str">
            <v>NI</v>
          </cell>
          <cell r="J5642">
            <v>0</v>
          </cell>
          <cell r="K5642">
            <v>0</v>
          </cell>
          <cell r="L5642" t="str">
            <v xml:space="preserve"> </v>
          </cell>
          <cell r="M5642" t="str">
            <v xml:space="preserve"> </v>
          </cell>
          <cell r="N5642">
            <v>0</v>
          </cell>
          <cell r="O5642" t="str">
            <v xml:space="preserve"> </v>
          </cell>
          <cell r="P5642">
            <v>0</v>
          </cell>
          <cell r="Q5642">
            <v>0</v>
          </cell>
          <cell r="R5642" t="str">
            <v xml:space="preserve"> </v>
          </cell>
          <cell r="S5642" t="str">
            <v xml:space="preserve"> </v>
          </cell>
        </row>
        <row r="5643">
          <cell r="B5643">
            <v>801645</v>
          </cell>
          <cell r="C5643" t="str">
            <v>RGLSCPOceanShumway</v>
          </cell>
          <cell r="D5643" t="str">
            <v>RGSCPOcean</v>
          </cell>
          <cell r="E5643">
            <v>367</v>
          </cell>
          <cell r="F5643" t="str">
            <v>A</v>
          </cell>
          <cell r="G5643" t="str">
            <v>E</v>
          </cell>
          <cell r="H5643" t="str">
            <v>N</v>
          </cell>
          <cell r="I5643" t="str">
            <v>NI</v>
          </cell>
          <cell r="J5643">
            <v>0</v>
          </cell>
          <cell r="K5643">
            <v>0</v>
          </cell>
          <cell r="L5643" t="str">
            <v xml:space="preserve"> </v>
          </cell>
          <cell r="M5643" t="str">
            <v xml:space="preserve"> </v>
          </cell>
          <cell r="N5643">
            <v>0</v>
          </cell>
          <cell r="O5643" t="str">
            <v xml:space="preserve"> </v>
          </cell>
          <cell r="P5643">
            <v>0</v>
          </cell>
          <cell r="Q5643">
            <v>0</v>
          </cell>
          <cell r="R5643" t="str">
            <v xml:space="preserve"> </v>
          </cell>
          <cell r="S5643" t="str">
            <v xml:space="preserve"> </v>
          </cell>
        </row>
        <row r="5644">
          <cell r="B5644">
            <v>801650</v>
          </cell>
          <cell r="C5644" t="str">
            <v>RGLSJCOffshore</v>
          </cell>
          <cell r="D5644" t="str">
            <v>RGSJCOffsh</v>
          </cell>
          <cell r="E5644">
            <v>367</v>
          </cell>
          <cell r="F5644" t="str">
            <v>A</v>
          </cell>
          <cell r="G5644" t="str">
            <v>E</v>
          </cell>
          <cell r="H5644" t="str">
            <v>N</v>
          </cell>
          <cell r="I5644" t="str">
            <v>NI</v>
          </cell>
          <cell r="J5644">
            <v>0</v>
          </cell>
          <cell r="K5644">
            <v>0</v>
          </cell>
          <cell r="L5644" t="str">
            <v xml:space="preserve"> </v>
          </cell>
          <cell r="M5644" t="str">
            <v xml:space="preserve"> </v>
          </cell>
          <cell r="N5644">
            <v>0</v>
          </cell>
          <cell r="O5644" t="str">
            <v xml:space="preserve"> </v>
          </cell>
          <cell r="P5644">
            <v>0</v>
          </cell>
          <cell r="Q5644">
            <v>0</v>
          </cell>
          <cell r="R5644" t="str">
            <v xml:space="preserve"> </v>
          </cell>
          <cell r="S5644" t="str">
            <v xml:space="preserve"> </v>
          </cell>
        </row>
        <row r="5645">
          <cell r="B5645">
            <v>801655</v>
          </cell>
          <cell r="C5645" t="str">
            <v>RGLSloanRobinson</v>
          </cell>
          <cell r="D5645" t="str">
            <v>RGSloanRob</v>
          </cell>
          <cell r="E5645">
            <v>367</v>
          </cell>
          <cell r="F5645" t="str">
            <v>A</v>
          </cell>
          <cell r="G5645" t="str">
            <v>E</v>
          </cell>
          <cell r="H5645" t="str">
            <v>N</v>
          </cell>
          <cell r="I5645" t="str">
            <v>NI</v>
          </cell>
          <cell r="J5645">
            <v>0</v>
          </cell>
          <cell r="K5645">
            <v>0</v>
          </cell>
          <cell r="L5645" t="str">
            <v xml:space="preserve"> </v>
          </cell>
          <cell r="M5645" t="str">
            <v xml:space="preserve"> </v>
          </cell>
          <cell r="N5645">
            <v>0</v>
          </cell>
          <cell r="O5645" t="str">
            <v xml:space="preserve"> </v>
          </cell>
          <cell r="P5645">
            <v>0</v>
          </cell>
          <cell r="Q5645">
            <v>0</v>
          </cell>
          <cell r="R5645" t="str">
            <v xml:space="preserve"> </v>
          </cell>
          <cell r="S5645" t="str">
            <v xml:space="preserve"> </v>
          </cell>
        </row>
        <row r="5646">
          <cell r="B5646">
            <v>801665</v>
          </cell>
          <cell r="C5646" t="str">
            <v>RGLSRIOverseasHF</v>
          </cell>
          <cell r="D5646" t="str">
            <v>RGSRIOvHF</v>
          </cell>
          <cell r="E5646">
            <v>367</v>
          </cell>
          <cell r="F5646" t="str">
            <v>A</v>
          </cell>
          <cell r="G5646" t="str">
            <v>E</v>
          </cell>
          <cell r="H5646" t="str">
            <v>N</v>
          </cell>
          <cell r="I5646" t="str">
            <v>NI</v>
          </cell>
          <cell r="J5646">
            <v>0</v>
          </cell>
          <cell r="K5646">
            <v>0</v>
          </cell>
          <cell r="L5646" t="str">
            <v xml:space="preserve"> </v>
          </cell>
          <cell r="M5646" t="str">
            <v xml:space="preserve"> </v>
          </cell>
          <cell r="N5646">
            <v>0</v>
          </cell>
          <cell r="O5646" t="str">
            <v xml:space="preserve"> </v>
          </cell>
          <cell r="P5646">
            <v>0</v>
          </cell>
          <cell r="Q5646">
            <v>0</v>
          </cell>
          <cell r="R5646" t="str">
            <v xml:space="preserve"> </v>
          </cell>
          <cell r="S5646" t="str">
            <v xml:space="preserve"> </v>
          </cell>
        </row>
        <row r="5647">
          <cell r="B5647">
            <v>801670</v>
          </cell>
          <cell r="C5647" t="str">
            <v>RGLSRIOverseasPA</v>
          </cell>
          <cell r="D5647" t="str">
            <v>RGSRIOvPA</v>
          </cell>
          <cell r="E5647">
            <v>367</v>
          </cell>
          <cell r="F5647" t="str">
            <v>A</v>
          </cell>
          <cell r="G5647" t="str">
            <v>E</v>
          </cell>
          <cell r="H5647" t="str">
            <v>N</v>
          </cell>
          <cell r="I5647" t="str">
            <v>NI</v>
          </cell>
          <cell r="J5647">
            <v>0</v>
          </cell>
          <cell r="K5647">
            <v>0</v>
          </cell>
          <cell r="L5647" t="str">
            <v xml:space="preserve"> </v>
          </cell>
          <cell r="M5647" t="str">
            <v xml:space="preserve"> </v>
          </cell>
          <cell r="N5647">
            <v>0</v>
          </cell>
          <cell r="O5647" t="str">
            <v xml:space="preserve"> </v>
          </cell>
          <cell r="P5647">
            <v>0</v>
          </cell>
          <cell r="Q5647">
            <v>0</v>
          </cell>
          <cell r="R5647" t="str">
            <v xml:space="preserve"> </v>
          </cell>
          <cell r="S5647" t="str">
            <v xml:space="preserve"> </v>
          </cell>
        </row>
        <row r="5648">
          <cell r="B5648">
            <v>801690</v>
          </cell>
          <cell r="C5648" t="str">
            <v>RGLStarkCritHF</v>
          </cell>
          <cell r="D5648" t="str">
            <v>RGStRGkHF</v>
          </cell>
          <cell r="E5648">
            <v>367</v>
          </cell>
          <cell r="F5648" t="str">
            <v>A</v>
          </cell>
          <cell r="G5648" t="str">
            <v>E</v>
          </cell>
          <cell r="H5648" t="str">
            <v>N</v>
          </cell>
          <cell r="I5648" t="str">
            <v>NI</v>
          </cell>
          <cell r="J5648">
            <v>0</v>
          </cell>
          <cell r="K5648">
            <v>0</v>
          </cell>
          <cell r="L5648" t="str">
            <v xml:space="preserve"> </v>
          </cell>
          <cell r="M5648" t="str">
            <v xml:space="preserve"> </v>
          </cell>
          <cell r="N5648">
            <v>0</v>
          </cell>
          <cell r="O5648" t="str">
            <v xml:space="preserve"> </v>
          </cell>
          <cell r="P5648">
            <v>0</v>
          </cell>
          <cell r="Q5648">
            <v>0</v>
          </cell>
          <cell r="R5648" t="str">
            <v xml:space="preserve"> </v>
          </cell>
          <cell r="S5648" t="str">
            <v xml:space="preserve"> </v>
          </cell>
        </row>
        <row r="5649">
          <cell r="B5649">
            <v>801695</v>
          </cell>
          <cell r="C5649" t="str">
            <v>RGLStarkCritPA</v>
          </cell>
          <cell r="D5649" t="str">
            <v>RGStarkPA</v>
          </cell>
          <cell r="E5649">
            <v>367</v>
          </cell>
          <cell r="F5649" t="str">
            <v>A</v>
          </cell>
          <cell r="G5649" t="str">
            <v>E</v>
          </cell>
          <cell r="H5649" t="str">
            <v>N</v>
          </cell>
          <cell r="I5649" t="str">
            <v>NI</v>
          </cell>
          <cell r="J5649">
            <v>0</v>
          </cell>
          <cell r="K5649">
            <v>0</v>
          </cell>
          <cell r="L5649" t="str">
            <v xml:space="preserve"> </v>
          </cell>
          <cell r="M5649" t="str">
            <v xml:space="preserve"> </v>
          </cell>
          <cell r="N5649">
            <v>0</v>
          </cell>
          <cell r="O5649" t="str">
            <v xml:space="preserve"> </v>
          </cell>
          <cell r="P5649">
            <v>0</v>
          </cell>
          <cell r="Q5649">
            <v>0</v>
          </cell>
          <cell r="R5649" t="str">
            <v xml:space="preserve"> </v>
          </cell>
          <cell r="S5649" t="str">
            <v xml:space="preserve"> </v>
          </cell>
        </row>
        <row r="5650">
          <cell r="B5650">
            <v>801705</v>
          </cell>
          <cell r="C5650" t="str">
            <v>RGLStrategicPartner</v>
          </cell>
          <cell r="D5650" t="str">
            <v>RGStrategi</v>
          </cell>
          <cell r="E5650">
            <v>367</v>
          </cell>
          <cell r="F5650" t="str">
            <v>A</v>
          </cell>
          <cell r="G5650" t="str">
            <v>E</v>
          </cell>
          <cell r="H5650" t="str">
            <v>N</v>
          </cell>
          <cell r="I5650" t="str">
            <v>NI</v>
          </cell>
          <cell r="J5650">
            <v>0</v>
          </cell>
          <cell r="K5650">
            <v>0</v>
          </cell>
          <cell r="L5650" t="str">
            <v xml:space="preserve"> </v>
          </cell>
          <cell r="M5650" t="str">
            <v xml:space="preserve"> </v>
          </cell>
          <cell r="N5650">
            <v>0</v>
          </cell>
          <cell r="O5650" t="str">
            <v xml:space="preserve"> </v>
          </cell>
          <cell r="P5650">
            <v>0</v>
          </cell>
          <cell r="Q5650">
            <v>0</v>
          </cell>
          <cell r="R5650" t="str">
            <v xml:space="preserve"> </v>
          </cell>
          <cell r="S5650" t="str">
            <v xml:space="preserve"> </v>
          </cell>
        </row>
        <row r="5651">
          <cell r="B5651">
            <v>801710</v>
          </cell>
          <cell r="C5651" t="str">
            <v>RGLSuttonbrookHF</v>
          </cell>
          <cell r="D5651" t="str">
            <v>RGSuttonHF</v>
          </cell>
          <cell r="E5651">
            <v>367</v>
          </cell>
          <cell r="F5651" t="str">
            <v>A</v>
          </cell>
          <cell r="G5651" t="str">
            <v>E</v>
          </cell>
          <cell r="H5651" t="str">
            <v>N</v>
          </cell>
          <cell r="I5651" t="str">
            <v>NI</v>
          </cell>
          <cell r="J5651">
            <v>0</v>
          </cell>
          <cell r="K5651">
            <v>0</v>
          </cell>
          <cell r="L5651" t="str">
            <v xml:space="preserve"> </v>
          </cell>
          <cell r="M5651" t="str">
            <v xml:space="preserve"> </v>
          </cell>
          <cell r="N5651">
            <v>0</v>
          </cell>
          <cell r="O5651" t="str">
            <v xml:space="preserve"> </v>
          </cell>
          <cell r="P5651">
            <v>0</v>
          </cell>
          <cell r="Q5651">
            <v>0</v>
          </cell>
          <cell r="R5651" t="str">
            <v xml:space="preserve"> </v>
          </cell>
          <cell r="S5651" t="str">
            <v xml:space="preserve"> </v>
          </cell>
        </row>
        <row r="5652">
          <cell r="B5652">
            <v>801715</v>
          </cell>
          <cell r="C5652" t="str">
            <v>RGLSuttonbrookPA</v>
          </cell>
          <cell r="D5652" t="str">
            <v>RGSuttonPA</v>
          </cell>
          <cell r="E5652">
            <v>367</v>
          </cell>
          <cell r="F5652" t="str">
            <v>A</v>
          </cell>
          <cell r="G5652" t="str">
            <v>E</v>
          </cell>
          <cell r="H5652" t="str">
            <v>N</v>
          </cell>
          <cell r="I5652" t="str">
            <v>NI</v>
          </cell>
          <cell r="J5652">
            <v>0</v>
          </cell>
          <cell r="K5652">
            <v>0</v>
          </cell>
          <cell r="L5652" t="str">
            <v xml:space="preserve"> </v>
          </cell>
          <cell r="M5652" t="str">
            <v xml:space="preserve"> </v>
          </cell>
          <cell r="N5652">
            <v>0</v>
          </cell>
          <cell r="O5652" t="str">
            <v xml:space="preserve"> </v>
          </cell>
          <cell r="P5652">
            <v>0</v>
          </cell>
          <cell r="Q5652">
            <v>0</v>
          </cell>
          <cell r="R5652" t="str">
            <v xml:space="preserve"> </v>
          </cell>
          <cell r="S5652" t="str">
            <v xml:space="preserve"> </v>
          </cell>
        </row>
        <row r="5653">
          <cell r="B5653">
            <v>801735</v>
          </cell>
          <cell r="C5653" t="str">
            <v>RGLThirdPoint</v>
          </cell>
          <cell r="D5653" t="str">
            <v>RGThirdPnt</v>
          </cell>
          <cell r="E5653">
            <v>367</v>
          </cell>
          <cell r="F5653" t="str">
            <v>A</v>
          </cell>
          <cell r="G5653" t="str">
            <v>E</v>
          </cell>
          <cell r="H5653" t="str">
            <v>N</v>
          </cell>
          <cell r="I5653" t="str">
            <v>NI</v>
          </cell>
          <cell r="J5653">
            <v>0</v>
          </cell>
          <cell r="K5653">
            <v>0</v>
          </cell>
          <cell r="L5653" t="str">
            <v xml:space="preserve"> </v>
          </cell>
          <cell r="M5653" t="str">
            <v xml:space="preserve"> </v>
          </cell>
          <cell r="N5653">
            <v>0</v>
          </cell>
          <cell r="O5653" t="str">
            <v xml:space="preserve"> </v>
          </cell>
          <cell r="P5653">
            <v>0</v>
          </cell>
          <cell r="Q5653">
            <v>0</v>
          </cell>
          <cell r="R5653" t="str">
            <v xml:space="preserve"> </v>
          </cell>
          <cell r="S5653" t="str">
            <v xml:space="preserve"> </v>
          </cell>
        </row>
        <row r="5654">
          <cell r="B5654">
            <v>801740</v>
          </cell>
          <cell r="C5654" t="str">
            <v>RGLTPGAirlineII</v>
          </cell>
          <cell r="D5654" t="str">
            <v>RGTPGAirl</v>
          </cell>
          <cell r="E5654">
            <v>367</v>
          </cell>
          <cell r="F5654" t="str">
            <v>A</v>
          </cell>
          <cell r="G5654" t="str">
            <v>E</v>
          </cell>
          <cell r="H5654" t="str">
            <v>N</v>
          </cell>
          <cell r="I5654" t="str">
            <v>NI</v>
          </cell>
          <cell r="J5654">
            <v>0</v>
          </cell>
          <cell r="K5654">
            <v>0</v>
          </cell>
          <cell r="L5654" t="str">
            <v xml:space="preserve"> </v>
          </cell>
          <cell r="M5654" t="str">
            <v xml:space="preserve"> </v>
          </cell>
          <cell r="N5654">
            <v>0</v>
          </cell>
          <cell r="O5654" t="str">
            <v xml:space="preserve"> </v>
          </cell>
          <cell r="P5654">
            <v>0</v>
          </cell>
          <cell r="Q5654">
            <v>0</v>
          </cell>
          <cell r="R5654" t="str">
            <v xml:space="preserve"> </v>
          </cell>
          <cell r="S5654" t="str">
            <v xml:space="preserve"> </v>
          </cell>
        </row>
        <row r="5655">
          <cell r="B5655">
            <v>801745</v>
          </cell>
          <cell r="C5655" t="str">
            <v>RGLTrafalgar</v>
          </cell>
          <cell r="D5655" t="str">
            <v>RGTrafalgr</v>
          </cell>
          <cell r="E5655">
            <v>367</v>
          </cell>
          <cell r="F5655" t="str">
            <v>A</v>
          </cell>
          <cell r="G5655" t="str">
            <v>E</v>
          </cell>
          <cell r="H5655" t="str">
            <v>N</v>
          </cell>
          <cell r="I5655" t="str">
            <v>NI</v>
          </cell>
          <cell r="J5655">
            <v>0</v>
          </cell>
          <cell r="K5655">
            <v>0</v>
          </cell>
          <cell r="L5655" t="str">
            <v xml:space="preserve"> </v>
          </cell>
          <cell r="M5655" t="str">
            <v xml:space="preserve"> </v>
          </cell>
          <cell r="N5655">
            <v>0</v>
          </cell>
          <cell r="O5655" t="str">
            <v xml:space="preserve"> </v>
          </cell>
          <cell r="P5655">
            <v>0</v>
          </cell>
          <cell r="Q5655">
            <v>0</v>
          </cell>
          <cell r="R5655" t="str">
            <v xml:space="preserve"> </v>
          </cell>
          <cell r="S5655" t="str">
            <v xml:space="preserve"> </v>
          </cell>
        </row>
        <row r="5656">
          <cell r="B5656">
            <v>801755</v>
          </cell>
          <cell r="C5656" t="str">
            <v>RGLVentures</v>
          </cell>
          <cell r="D5656" t="str">
            <v>RGVenture</v>
          </cell>
          <cell r="E5656">
            <v>367</v>
          </cell>
          <cell r="F5656" t="str">
            <v>A</v>
          </cell>
          <cell r="G5656" t="str">
            <v>E</v>
          </cell>
          <cell r="H5656" t="str">
            <v>N</v>
          </cell>
          <cell r="I5656" t="str">
            <v>NI</v>
          </cell>
          <cell r="J5656">
            <v>0</v>
          </cell>
          <cell r="K5656">
            <v>0</v>
          </cell>
          <cell r="L5656" t="str">
            <v xml:space="preserve"> </v>
          </cell>
          <cell r="M5656" t="str">
            <v xml:space="preserve"> </v>
          </cell>
          <cell r="N5656">
            <v>0</v>
          </cell>
          <cell r="O5656" t="str">
            <v xml:space="preserve"> </v>
          </cell>
          <cell r="P5656">
            <v>0</v>
          </cell>
          <cell r="Q5656">
            <v>0</v>
          </cell>
          <cell r="R5656" t="str">
            <v xml:space="preserve"> </v>
          </cell>
          <cell r="S5656" t="str">
            <v xml:space="preserve"> </v>
          </cell>
        </row>
        <row r="5657">
          <cell r="B5657">
            <v>801760</v>
          </cell>
          <cell r="C5657" t="str">
            <v>RGLVerdosoSpecialI</v>
          </cell>
          <cell r="D5657" t="str">
            <v>RGVerdosoS</v>
          </cell>
          <cell r="E5657">
            <v>367</v>
          </cell>
          <cell r="F5657" t="str">
            <v>A</v>
          </cell>
          <cell r="G5657" t="str">
            <v>E</v>
          </cell>
          <cell r="H5657" t="str">
            <v>N</v>
          </cell>
          <cell r="I5657" t="str">
            <v>NI</v>
          </cell>
          <cell r="J5657">
            <v>0</v>
          </cell>
          <cell r="K5657">
            <v>0</v>
          </cell>
          <cell r="L5657" t="str">
            <v xml:space="preserve"> </v>
          </cell>
          <cell r="M5657" t="str">
            <v xml:space="preserve"> </v>
          </cell>
          <cell r="N5657">
            <v>0</v>
          </cell>
          <cell r="O5657" t="str">
            <v xml:space="preserve"> </v>
          </cell>
          <cell r="P5657">
            <v>0</v>
          </cell>
          <cell r="Q5657">
            <v>0</v>
          </cell>
          <cell r="R5657" t="str">
            <v xml:space="preserve"> </v>
          </cell>
          <cell r="S5657" t="str">
            <v xml:space="preserve"> </v>
          </cell>
        </row>
        <row r="5658">
          <cell r="B5658">
            <v>801765</v>
          </cell>
          <cell r="C5658" t="str">
            <v>RGLVersaCapitalII</v>
          </cell>
          <cell r="D5658" t="str">
            <v>RGVersaCap</v>
          </cell>
          <cell r="E5658">
            <v>367</v>
          </cell>
          <cell r="F5658" t="str">
            <v>A</v>
          </cell>
          <cell r="G5658" t="str">
            <v>E</v>
          </cell>
          <cell r="H5658" t="str">
            <v>N</v>
          </cell>
          <cell r="I5658" t="str">
            <v>NI</v>
          </cell>
          <cell r="J5658">
            <v>0</v>
          </cell>
          <cell r="K5658">
            <v>0</v>
          </cell>
          <cell r="L5658" t="str">
            <v xml:space="preserve"> </v>
          </cell>
          <cell r="M5658" t="str">
            <v xml:space="preserve"> </v>
          </cell>
          <cell r="N5658">
            <v>0</v>
          </cell>
          <cell r="O5658" t="str">
            <v xml:space="preserve"> </v>
          </cell>
          <cell r="P5658">
            <v>0</v>
          </cell>
          <cell r="Q5658">
            <v>0</v>
          </cell>
          <cell r="R5658" t="str">
            <v xml:space="preserve"> </v>
          </cell>
          <cell r="S5658" t="str">
            <v xml:space="preserve"> </v>
          </cell>
        </row>
        <row r="5659">
          <cell r="B5659">
            <v>801770</v>
          </cell>
          <cell r="C5659" t="str">
            <v>RGLViking</v>
          </cell>
          <cell r="D5659" t="str">
            <v>RGViking</v>
          </cell>
          <cell r="E5659">
            <v>367</v>
          </cell>
          <cell r="F5659" t="str">
            <v>A</v>
          </cell>
          <cell r="G5659" t="str">
            <v>E</v>
          </cell>
          <cell r="H5659" t="str">
            <v>N</v>
          </cell>
          <cell r="I5659" t="str">
            <v>NI</v>
          </cell>
          <cell r="J5659">
            <v>0</v>
          </cell>
          <cell r="K5659">
            <v>0</v>
          </cell>
          <cell r="L5659" t="str">
            <v xml:space="preserve"> </v>
          </cell>
          <cell r="M5659" t="str">
            <v xml:space="preserve"> </v>
          </cell>
          <cell r="N5659">
            <v>0</v>
          </cell>
          <cell r="O5659" t="str">
            <v xml:space="preserve"> </v>
          </cell>
          <cell r="P5659">
            <v>0</v>
          </cell>
          <cell r="Q5659">
            <v>0</v>
          </cell>
          <cell r="R5659" t="str">
            <v xml:space="preserve"> </v>
          </cell>
          <cell r="S5659" t="str">
            <v xml:space="preserve"> </v>
          </cell>
        </row>
        <row r="5660">
          <cell r="B5660">
            <v>801775</v>
          </cell>
          <cell r="C5660" t="str">
            <v>RGLVisionCapVII</v>
          </cell>
          <cell r="D5660" t="str">
            <v>RGVision7</v>
          </cell>
          <cell r="E5660">
            <v>367</v>
          </cell>
          <cell r="F5660" t="str">
            <v>A</v>
          </cell>
          <cell r="G5660" t="str">
            <v>E</v>
          </cell>
          <cell r="H5660" t="str">
            <v>N</v>
          </cell>
          <cell r="I5660" t="str">
            <v>NI</v>
          </cell>
          <cell r="J5660">
            <v>0</v>
          </cell>
          <cell r="K5660">
            <v>0</v>
          </cell>
          <cell r="L5660" t="str">
            <v xml:space="preserve"> </v>
          </cell>
          <cell r="M5660" t="str">
            <v xml:space="preserve"> </v>
          </cell>
          <cell r="N5660">
            <v>0</v>
          </cell>
          <cell r="O5660" t="str">
            <v xml:space="preserve"> </v>
          </cell>
          <cell r="P5660">
            <v>0</v>
          </cell>
          <cell r="Q5660">
            <v>0</v>
          </cell>
          <cell r="R5660" t="str">
            <v xml:space="preserve"> </v>
          </cell>
          <cell r="S5660" t="str">
            <v xml:space="preserve"> </v>
          </cell>
        </row>
        <row r="5661">
          <cell r="B5661">
            <v>801780</v>
          </cell>
          <cell r="C5661" t="str">
            <v>RGLVisionOpportun</v>
          </cell>
          <cell r="D5661" t="str">
            <v>RGVisionOp</v>
          </cell>
          <cell r="E5661">
            <v>367</v>
          </cell>
          <cell r="F5661" t="str">
            <v>A</v>
          </cell>
          <cell r="G5661" t="str">
            <v>E</v>
          </cell>
          <cell r="H5661" t="str">
            <v>N</v>
          </cell>
          <cell r="I5661" t="str">
            <v>NI</v>
          </cell>
          <cell r="J5661">
            <v>0</v>
          </cell>
          <cell r="K5661">
            <v>0</v>
          </cell>
          <cell r="L5661" t="str">
            <v xml:space="preserve"> </v>
          </cell>
          <cell r="M5661" t="str">
            <v xml:space="preserve"> </v>
          </cell>
          <cell r="N5661">
            <v>0</v>
          </cell>
          <cell r="O5661" t="str">
            <v xml:space="preserve"> </v>
          </cell>
          <cell r="P5661">
            <v>0</v>
          </cell>
          <cell r="Q5661">
            <v>0</v>
          </cell>
          <cell r="R5661" t="str">
            <v xml:space="preserve"> </v>
          </cell>
          <cell r="S5661" t="str">
            <v xml:space="preserve"> </v>
          </cell>
        </row>
        <row r="5662">
          <cell r="B5662">
            <v>801785</v>
          </cell>
          <cell r="C5662" t="str">
            <v>RGLWaterfallEdenHF</v>
          </cell>
          <cell r="D5662" t="str">
            <v>RGWtrEdnHF</v>
          </cell>
          <cell r="E5662">
            <v>367</v>
          </cell>
          <cell r="F5662" t="str">
            <v>A</v>
          </cell>
          <cell r="G5662" t="str">
            <v>E</v>
          </cell>
          <cell r="H5662" t="str">
            <v>N</v>
          </cell>
          <cell r="I5662" t="str">
            <v>NI</v>
          </cell>
          <cell r="J5662">
            <v>0</v>
          </cell>
          <cell r="K5662">
            <v>0</v>
          </cell>
          <cell r="L5662" t="str">
            <v xml:space="preserve"> </v>
          </cell>
          <cell r="M5662" t="str">
            <v xml:space="preserve"> </v>
          </cell>
          <cell r="N5662">
            <v>0</v>
          </cell>
          <cell r="O5662" t="str">
            <v xml:space="preserve"> </v>
          </cell>
          <cell r="P5662">
            <v>0</v>
          </cell>
          <cell r="Q5662">
            <v>0</v>
          </cell>
          <cell r="R5662" t="str">
            <v xml:space="preserve"> </v>
          </cell>
          <cell r="S5662" t="str">
            <v xml:space="preserve"> </v>
          </cell>
        </row>
        <row r="5663">
          <cell r="B5663">
            <v>801790</v>
          </cell>
          <cell r="C5663" t="str">
            <v>RGLWaterfallEdenPA</v>
          </cell>
          <cell r="D5663" t="str">
            <v>RGWtrEdnPA</v>
          </cell>
          <cell r="E5663">
            <v>367</v>
          </cell>
          <cell r="F5663" t="str">
            <v>A</v>
          </cell>
          <cell r="G5663" t="str">
            <v>E</v>
          </cell>
          <cell r="H5663" t="str">
            <v>N</v>
          </cell>
          <cell r="I5663" t="str">
            <v>NI</v>
          </cell>
          <cell r="J5663">
            <v>0</v>
          </cell>
          <cell r="K5663">
            <v>0</v>
          </cell>
          <cell r="L5663" t="str">
            <v xml:space="preserve"> </v>
          </cell>
          <cell r="M5663" t="str">
            <v xml:space="preserve"> </v>
          </cell>
          <cell r="N5663">
            <v>0</v>
          </cell>
          <cell r="O5663" t="str">
            <v xml:space="preserve"> </v>
          </cell>
          <cell r="P5663">
            <v>0</v>
          </cell>
          <cell r="Q5663">
            <v>0</v>
          </cell>
          <cell r="R5663" t="str">
            <v xml:space="preserve"> </v>
          </cell>
          <cell r="S5663" t="str">
            <v xml:space="preserve"> </v>
          </cell>
        </row>
        <row r="5664">
          <cell r="B5664">
            <v>801800</v>
          </cell>
          <cell r="C5664" t="str">
            <v>RGLWellington</v>
          </cell>
          <cell r="D5664" t="str">
            <v>RCWelling</v>
          </cell>
          <cell r="E5664">
            <v>367</v>
          </cell>
          <cell r="F5664" t="str">
            <v>A</v>
          </cell>
          <cell r="G5664" t="str">
            <v>E</v>
          </cell>
          <cell r="H5664" t="str">
            <v>N</v>
          </cell>
          <cell r="I5664" t="str">
            <v>NI</v>
          </cell>
          <cell r="J5664">
            <v>0</v>
          </cell>
          <cell r="K5664">
            <v>0</v>
          </cell>
          <cell r="L5664" t="str">
            <v xml:space="preserve"> </v>
          </cell>
          <cell r="M5664" t="str">
            <v xml:space="preserve"> </v>
          </cell>
          <cell r="N5664">
            <v>0</v>
          </cell>
          <cell r="O5664" t="str">
            <v xml:space="preserve"> </v>
          </cell>
          <cell r="P5664">
            <v>0</v>
          </cell>
          <cell r="Q5664">
            <v>0</v>
          </cell>
          <cell r="R5664" t="str">
            <v xml:space="preserve"> </v>
          </cell>
          <cell r="S5664" t="str">
            <v xml:space="preserve"> </v>
          </cell>
        </row>
        <row r="5665">
          <cell r="B5665">
            <v>801805</v>
          </cell>
          <cell r="C5665" t="str">
            <v>RGLWesternA</v>
          </cell>
          <cell r="D5665" t="str">
            <v>RGWstrnA</v>
          </cell>
          <cell r="E5665">
            <v>367</v>
          </cell>
          <cell r="F5665" t="str">
            <v>A</v>
          </cell>
          <cell r="G5665" t="str">
            <v>E</v>
          </cell>
          <cell r="H5665" t="str">
            <v>N</v>
          </cell>
          <cell r="I5665" t="str">
            <v>NI</v>
          </cell>
          <cell r="J5665">
            <v>0</v>
          </cell>
          <cell r="K5665">
            <v>0</v>
          </cell>
          <cell r="L5665" t="str">
            <v xml:space="preserve"> </v>
          </cell>
          <cell r="M5665" t="str">
            <v xml:space="preserve"> </v>
          </cell>
          <cell r="N5665">
            <v>0</v>
          </cell>
          <cell r="O5665" t="str">
            <v xml:space="preserve"> </v>
          </cell>
          <cell r="P5665">
            <v>0</v>
          </cell>
          <cell r="Q5665">
            <v>0</v>
          </cell>
          <cell r="R5665" t="str">
            <v xml:space="preserve"> </v>
          </cell>
          <cell r="S5665" t="str">
            <v xml:space="preserve"> </v>
          </cell>
        </row>
        <row r="5666">
          <cell r="B5666">
            <v>801810</v>
          </cell>
          <cell r="C5666" t="str">
            <v>RGLWesternEQ</v>
          </cell>
          <cell r="D5666" t="str">
            <v>RGWstrnEQ</v>
          </cell>
          <cell r="E5666">
            <v>367</v>
          </cell>
          <cell r="F5666" t="str">
            <v>A</v>
          </cell>
          <cell r="G5666" t="str">
            <v>E</v>
          </cell>
          <cell r="H5666" t="str">
            <v>N</v>
          </cell>
          <cell r="I5666" t="str">
            <v>NI</v>
          </cell>
          <cell r="J5666">
            <v>0</v>
          </cell>
          <cell r="K5666">
            <v>0</v>
          </cell>
          <cell r="L5666" t="str">
            <v xml:space="preserve"> </v>
          </cell>
          <cell r="M5666" t="str">
            <v xml:space="preserve"> </v>
          </cell>
          <cell r="N5666">
            <v>0</v>
          </cell>
          <cell r="O5666" t="str">
            <v xml:space="preserve"> </v>
          </cell>
          <cell r="P5666">
            <v>0</v>
          </cell>
          <cell r="Q5666">
            <v>0</v>
          </cell>
          <cell r="R5666" t="str">
            <v xml:space="preserve"> </v>
          </cell>
          <cell r="S5666" t="str">
            <v xml:space="preserve"> </v>
          </cell>
        </row>
        <row r="5667">
          <cell r="B5667">
            <v>801815</v>
          </cell>
          <cell r="C5667" t="str">
            <v>RGLWLRIV</v>
          </cell>
          <cell r="D5667" t="str">
            <v>RGWLRIV</v>
          </cell>
          <cell r="E5667">
            <v>367</v>
          </cell>
          <cell r="F5667" t="str">
            <v>A</v>
          </cell>
          <cell r="G5667" t="str">
            <v>E</v>
          </cell>
          <cell r="H5667" t="str">
            <v>N</v>
          </cell>
          <cell r="I5667" t="str">
            <v>NI</v>
          </cell>
          <cell r="J5667">
            <v>0</v>
          </cell>
          <cell r="K5667">
            <v>0</v>
          </cell>
          <cell r="L5667" t="str">
            <v xml:space="preserve"> </v>
          </cell>
          <cell r="M5667" t="str">
            <v xml:space="preserve"> </v>
          </cell>
          <cell r="N5667">
            <v>0</v>
          </cell>
          <cell r="O5667" t="str">
            <v xml:space="preserve"> </v>
          </cell>
          <cell r="P5667">
            <v>0</v>
          </cell>
          <cell r="Q5667">
            <v>0</v>
          </cell>
          <cell r="R5667" t="str">
            <v xml:space="preserve"> </v>
          </cell>
          <cell r="S5667" t="str">
            <v xml:space="preserve"> </v>
          </cell>
        </row>
        <row r="5668">
          <cell r="B5668">
            <v>801820</v>
          </cell>
          <cell r="C5668" t="str">
            <v>RGLWLRV</v>
          </cell>
          <cell r="D5668" t="str">
            <v>RGWLRV</v>
          </cell>
          <cell r="E5668">
            <v>367</v>
          </cell>
          <cell r="F5668" t="str">
            <v>A</v>
          </cell>
          <cell r="G5668" t="str">
            <v>E</v>
          </cell>
          <cell r="H5668" t="str">
            <v>N</v>
          </cell>
          <cell r="I5668" t="str">
            <v>NI</v>
          </cell>
          <cell r="J5668">
            <v>0</v>
          </cell>
          <cell r="K5668">
            <v>0</v>
          </cell>
          <cell r="L5668" t="str">
            <v xml:space="preserve"> </v>
          </cell>
          <cell r="M5668" t="str">
            <v xml:space="preserve"> </v>
          </cell>
          <cell r="N5668">
            <v>0</v>
          </cell>
          <cell r="O5668" t="str">
            <v xml:space="preserve"> </v>
          </cell>
          <cell r="P5668">
            <v>0</v>
          </cell>
          <cell r="Q5668">
            <v>0</v>
          </cell>
          <cell r="R5668" t="str">
            <v xml:space="preserve"> </v>
          </cell>
          <cell r="S5668" t="str">
            <v xml:space="preserve"> </v>
          </cell>
        </row>
        <row r="5669">
          <cell r="B5669">
            <v>801825</v>
          </cell>
          <cell r="C5669" t="str">
            <v>RGLWoodbine</v>
          </cell>
          <cell r="D5669" t="str">
            <v>RGWoodbine</v>
          </cell>
          <cell r="E5669">
            <v>367</v>
          </cell>
          <cell r="F5669" t="str">
            <v>A</v>
          </cell>
          <cell r="G5669" t="str">
            <v>E</v>
          </cell>
          <cell r="H5669" t="str">
            <v>N</v>
          </cell>
          <cell r="I5669" t="str">
            <v>NI</v>
          </cell>
          <cell r="J5669">
            <v>0</v>
          </cell>
          <cell r="K5669">
            <v>0</v>
          </cell>
          <cell r="L5669" t="str">
            <v xml:space="preserve"> </v>
          </cell>
          <cell r="M5669" t="str">
            <v xml:space="preserve"> </v>
          </cell>
          <cell r="N5669">
            <v>0</v>
          </cell>
          <cell r="O5669" t="str">
            <v xml:space="preserve"> </v>
          </cell>
          <cell r="P5669">
            <v>0</v>
          </cell>
          <cell r="Q5669">
            <v>0</v>
          </cell>
          <cell r="R5669" t="str">
            <v xml:space="preserve"> </v>
          </cell>
          <cell r="S5669" t="str">
            <v xml:space="preserve"> </v>
          </cell>
        </row>
        <row r="5670">
          <cell r="B5670">
            <v>801830</v>
          </cell>
          <cell r="C5670" t="str">
            <v>RGLYorkCapital</v>
          </cell>
          <cell r="D5670" t="str">
            <v>RGYorkCap</v>
          </cell>
          <cell r="E5670">
            <v>367</v>
          </cell>
          <cell r="F5670" t="str">
            <v>A</v>
          </cell>
          <cell r="G5670" t="str">
            <v>E</v>
          </cell>
          <cell r="H5670" t="str">
            <v>N</v>
          </cell>
          <cell r="I5670" t="str">
            <v>NI</v>
          </cell>
          <cell r="J5670">
            <v>0</v>
          </cell>
          <cell r="K5670">
            <v>0</v>
          </cell>
          <cell r="L5670" t="str">
            <v xml:space="preserve"> </v>
          </cell>
          <cell r="M5670" t="str">
            <v xml:space="preserve"> </v>
          </cell>
          <cell r="N5670">
            <v>0</v>
          </cell>
          <cell r="O5670" t="str">
            <v xml:space="preserve"> </v>
          </cell>
          <cell r="P5670">
            <v>0</v>
          </cell>
          <cell r="Q5670">
            <v>0</v>
          </cell>
          <cell r="R5670" t="str">
            <v xml:space="preserve"> </v>
          </cell>
          <cell r="S5670" t="str">
            <v xml:space="preserve"> </v>
          </cell>
        </row>
        <row r="5671">
          <cell r="B5671">
            <v>801835</v>
          </cell>
          <cell r="C5671" t="str">
            <v>RGLYorktownIX</v>
          </cell>
          <cell r="D5671" t="str">
            <v>RGYorktown</v>
          </cell>
          <cell r="E5671">
            <v>367</v>
          </cell>
          <cell r="F5671" t="str">
            <v>A</v>
          </cell>
          <cell r="G5671" t="str">
            <v>E</v>
          </cell>
          <cell r="H5671" t="str">
            <v>N</v>
          </cell>
          <cell r="I5671" t="str">
            <v>NI</v>
          </cell>
          <cell r="J5671">
            <v>0</v>
          </cell>
          <cell r="K5671">
            <v>0</v>
          </cell>
          <cell r="L5671" t="str">
            <v xml:space="preserve"> </v>
          </cell>
          <cell r="M5671" t="str">
            <v xml:space="preserve"> </v>
          </cell>
          <cell r="N5671">
            <v>0</v>
          </cell>
          <cell r="O5671" t="str">
            <v xml:space="preserve"> </v>
          </cell>
          <cell r="P5671">
            <v>0</v>
          </cell>
          <cell r="Q5671">
            <v>0</v>
          </cell>
          <cell r="R5671" t="str">
            <v xml:space="preserve"> </v>
          </cell>
          <cell r="S5671" t="str">
            <v xml:space="preserve"> </v>
          </cell>
        </row>
        <row r="5672">
          <cell r="B5672">
            <v>801845</v>
          </cell>
          <cell r="C5672" t="str">
            <v>RGLOpen</v>
          </cell>
          <cell r="D5672" t="str">
            <v>RGOpn</v>
          </cell>
          <cell r="E5672">
            <v>367</v>
          </cell>
          <cell r="F5672" t="str">
            <v>A</v>
          </cell>
          <cell r="G5672" t="str">
            <v>E</v>
          </cell>
          <cell r="H5672" t="str">
            <v>N</v>
          </cell>
          <cell r="I5672" t="str">
            <v>NI</v>
          </cell>
          <cell r="J5672">
            <v>0</v>
          </cell>
          <cell r="K5672">
            <v>0</v>
          </cell>
          <cell r="L5672" t="str">
            <v xml:space="preserve"> </v>
          </cell>
          <cell r="M5672" t="str">
            <v xml:space="preserve"> </v>
          </cell>
          <cell r="N5672">
            <v>0</v>
          </cell>
          <cell r="O5672" t="str">
            <v xml:space="preserve"> </v>
          </cell>
          <cell r="P5672">
            <v>0</v>
          </cell>
          <cell r="Q5672">
            <v>0</v>
          </cell>
          <cell r="R5672" t="str">
            <v xml:space="preserve"> </v>
          </cell>
          <cell r="S5672" t="str">
            <v xml:space="preserve"> </v>
          </cell>
        </row>
        <row r="5673">
          <cell r="B5673">
            <v>801850</v>
          </cell>
          <cell r="C5673" t="str">
            <v>RGL Open</v>
          </cell>
          <cell r="D5673" t="str">
            <v>RGOpen</v>
          </cell>
          <cell r="E5673">
            <v>367</v>
          </cell>
          <cell r="F5673" t="str">
            <v>A</v>
          </cell>
          <cell r="G5673" t="str">
            <v>E</v>
          </cell>
          <cell r="H5673" t="str">
            <v>N</v>
          </cell>
          <cell r="I5673" t="str">
            <v>NI</v>
          </cell>
          <cell r="J5673">
            <v>0</v>
          </cell>
          <cell r="K5673">
            <v>0</v>
          </cell>
          <cell r="L5673" t="str">
            <v xml:space="preserve"> </v>
          </cell>
          <cell r="M5673" t="str">
            <v xml:space="preserve"> </v>
          </cell>
          <cell r="N5673">
            <v>0</v>
          </cell>
          <cell r="O5673" t="str">
            <v xml:space="preserve"> </v>
          </cell>
          <cell r="P5673">
            <v>0</v>
          </cell>
          <cell r="Q5673">
            <v>0</v>
          </cell>
          <cell r="R5673" t="str">
            <v xml:space="preserve"> </v>
          </cell>
          <cell r="S5673" t="str">
            <v xml:space="preserve"> </v>
          </cell>
        </row>
        <row r="5674">
          <cell r="B5674">
            <v>802000</v>
          </cell>
          <cell r="C5674" t="str">
            <v>Investment Income NonHSD</v>
          </cell>
          <cell r="D5674" t="str">
            <v>Investment</v>
          </cell>
          <cell r="E5674">
            <v>367</v>
          </cell>
          <cell r="F5674" t="str">
            <v>A</v>
          </cell>
          <cell r="G5674" t="str">
            <v>E</v>
          </cell>
          <cell r="H5674" t="str">
            <v>N</v>
          </cell>
          <cell r="I5674" t="str">
            <v>NI</v>
          </cell>
          <cell r="J5674">
            <v>0</v>
          </cell>
          <cell r="K5674">
            <v>0</v>
          </cell>
          <cell r="L5674" t="str">
            <v xml:space="preserve"> </v>
          </cell>
          <cell r="M5674" t="str">
            <v xml:space="preserve"> </v>
          </cell>
          <cell r="N5674">
            <v>0</v>
          </cell>
          <cell r="O5674" t="str">
            <v xml:space="preserve"> </v>
          </cell>
          <cell r="P5674">
            <v>0</v>
          </cell>
          <cell r="Q5674">
            <v>0</v>
          </cell>
          <cell r="R5674" t="str">
            <v xml:space="preserve"> </v>
          </cell>
          <cell r="S5674" t="str">
            <v xml:space="preserve"> </v>
          </cell>
        </row>
        <row r="5675">
          <cell r="B5675">
            <v>802005</v>
          </cell>
          <cell r="C5675" t="str">
            <v>Invest Inc Notes Receivable</v>
          </cell>
          <cell r="D5675" t="str">
            <v>Invest Inc</v>
          </cell>
          <cell r="E5675">
            <v>367</v>
          </cell>
          <cell r="F5675" t="str">
            <v>A</v>
          </cell>
          <cell r="G5675" t="str">
            <v>E</v>
          </cell>
          <cell r="H5675" t="str">
            <v>N</v>
          </cell>
          <cell r="I5675" t="str">
            <v>NI</v>
          </cell>
          <cell r="J5675">
            <v>0</v>
          </cell>
          <cell r="K5675">
            <v>0</v>
          </cell>
          <cell r="L5675" t="str">
            <v xml:space="preserve"> </v>
          </cell>
          <cell r="M5675" t="str">
            <v xml:space="preserve"> </v>
          </cell>
          <cell r="N5675">
            <v>0</v>
          </cell>
          <cell r="O5675" t="str">
            <v xml:space="preserve"> </v>
          </cell>
          <cell r="P5675">
            <v>0</v>
          </cell>
          <cell r="Q5675">
            <v>0</v>
          </cell>
          <cell r="R5675" t="str">
            <v xml:space="preserve"> </v>
          </cell>
          <cell r="S5675" t="str">
            <v xml:space="preserve"> </v>
          </cell>
        </row>
        <row r="5676">
          <cell r="B5676">
            <v>802010</v>
          </cell>
          <cell r="C5676" t="str">
            <v>Realized GainsLosses</v>
          </cell>
          <cell r="D5676" t="str">
            <v>Realized G</v>
          </cell>
          <cell r="E5676">
            <v>367</v>
          </cell>
          <cell r="F5676" t="str">
            <v>A</v>
          </cell>
          <cell r="G5676" t="str">
            <v>E</v>
          </cell>
          <cell r="H5676" t="str">
            <v>N</v>
          </cell>
          <cell r="I5676" t="str">
            <v>NI</v>
          </cell>
          <cell r="J5676">
            <v>0</v>
          </cell>
          <cell r="K5676">
            <v>0</v>
          </cell>
          <cell r="L5676" t="str">
            <v xml:space="preserve"> </v>
          </cell>
          <cell r="M5676" t="str">
            <v xml:space="preserve"> </v>
          </cell>
          <cell r="N5676">
            <v>0</v>
          </cell>
          <cell r="O5676" t="str">
            <v xml:space="preserve"> </v>
          </cell>
          <cell r="P5676">
            <v>0</v>
          </cell>
          <cell r="Q5676">
            <v>0</v>
          </cell>
          <cell r="R5676" t="str">
            <v xml:space="preserve"> </v>
          </cell>
          <cell r="S5676" t="str">
            <v xml:space="preserve"> </v>
          </cell>
        </row>
        <row r="5677">
          <cell r="B5677">
            <v>802015</v>
          </cell>
          <cell r="C5677" t="str">
            <v>Investment Income NC IC Co</v>
          </cell>
          <cell r="D5677" t="str">
            <v>InvIncICCo</v>
          </cell>
          <cell r="E5677">
            <v>367</v>
          </cell>
          <cell r="F5677" t="str">
            <v>A</v>
          </cell>
          <cell r="G5677" t="str">
            <v>E</v>
          </cell>
          <cell r="H5677" t="str">
            <v>N</v>
          </cell>
          <cell r="I5677" t="str">
            <v>NI</v>
          </cell>
          <cell r="J5677">
            <v>0</v>
          </cell>
          <cell r="K5677">
            <v>0</v>
          </cell>
          <cell r="L5677">
            <v>0</v>
          </cell>
          <cell r="M5677">
            <v>0</v>
          </cell>
          <cell r="N5677">
            <v>0</v>
          </cell>
          <cell r="O5677">
            <v>0</v>
          </cell>
          <cell r="P5677">
            <v>0</v>
          </cell>
          <cell r="Q5677">
            <v>0</v>
          </cell>
          <cell r="R5677">
            <v>0</v>
          </cell>
          <cell r="S5677">
            <v>0</v>
          </cell>
        </row>
        <row r="5678">
          <cell r="B5678">
            <v>804000</v>
          </cell>
          <cell r="C5678" t="str">
            <v>Unrealized GaLoss on vests HSD</v>
          </cell>
          <cell r="D5678" t="str">
            <v>Unrealized</v>
          </cell>
          <cell r="E5678">
            <v>367</v>
          </cell>
          <cell r="F5678" t="str">
            <v>A</v>
          </cell>
          <cell r="G5678" t="str">
            <v>E</v>
          </cell>
          <cell r="H5678" t="str">
            <v>N</v>
          </cell>
          <cell r="I5678" t="str">
            <v>NI</v>
          </cell>
          <cell r="J5678">
            <v>0</v>
          </cell>
          <cell r="K5678">
            <v>0</v>
          </cell>
          <cell r="L5678" t="str">
            <v xml:space="preserve"> </v>
          </cell>
          <cell r="M5678" t="str">
            <v xml:space="preserve"> </v>
          </cell>
          <cell r="N5678">
            <v>0</v>
          </cell>
          <cell r="O5678" t="str">
            <v xml:space="preserve"> </v>
          </cell>
          <cell r="P5678">
            <v>0</v>
          </cell>
          <cell r="Q5678">
            <v>0</v>
          </cell>
          <cell r="R5678" t="str">
            <v xml:space="preserve"> </v>
          </cell>
          <cell r="S5678" t="str">
            <v xml:space="preserve"> </v>
          </cell>
        </row>
        <row r="5679">
          <cell r="B5679">
            <v>804010</v>
          </cell>
          <cell r="C5679" t="str">
            <v>UGLSecurityLending</v>
          </cell>
          <cell r="D5679" t="str">
            <v>URSecurity</v>
          </cell>
          <cell r="E5679">
            <v>367</v>
          </cell>
          <cell r="F5679" t="str">
            <v>A</v>
          </cell>
          <cell r="G5679" t="str">
            <v>E</v>
          </cell>
          <cell r="H5679" t="str">
            <v>N</v>
          </cell>
          <cell r="I5679" t="str">
            <v>NI</v>
          </cell>
          <cell r="J5679">
            <v>0</v>
          </cell>
          <cell r="K5679">
            <v>0</v>
          </cell>
          <cell r="L5679" t="str">
            <v xml:space="preserve"> </v>
          </cell>
          <cell r="M5679" t="str">
            <v xml:space="preserve"> </v>
          </cell>
          <cell r="N5679">
            <v>0</v>
          </cell>
          <cell r="O5679" t="str">
            <v xml:space="preserve"> </v>
          </cell>
          <cell r="P5679">
            <v>0</v>
          </cell>
          <cell r="Q5679">
            <v>0</v>
          </cell>
          <cell r="R5679" t="str">
            <v xml:space="preserve"> </v>
          </cell>
          <cell r="S5679" t="str">
            <v xml:space="preserve"> </v>
          </cell>
        </row>
        <row r="5680">
          <cell r="B5680">
            <v>804100</v>
          </cell>
          <cell r="C5680" t="str">
            <v>UGLActisEmerging3</v>
          </cell>
          <cell r="D5680" t="str">
            <v>UGActEmg3</v>
          </cell>
          <cell r="E5680">
            <v>367</v>
          </cell>
          <cell r="F5680" t="str">
            <v>A</v>
          </cell>
          <cell r="G5680" t="str">
            <v>E</v>
          </cell>
          <cell r="H5680" t="str">
            <v>N</v>
          </cell>
          <cell r="I5680" t="str">
            <v>NI</v>
          </cell>
          <cell r="J5680">
            <v>0</v>
          </cell>
          <cell r="K5680">
            <v>0</v>
          </cell>
          <cell r="L5680" t="str">
            <v xml:space="preserve"> </v>
          </cell>
          <cell r="M5680" t="str">
            <v xml:space="preserve"> </v>
          </cell>
          <cell r="N5680">
            <v>0</v>
          </cell>
          <cell r="O5680" t="str">
            <v xml:space="preserve"> </v>
          </cell>
          <cell r="P5680">
            <v>0</v>
          </cell>
          <cell r="Q5680">
            <v>0</v>
          </cell>
          <cell r="R5680" t="str">
            <v xml:space="preserve"> </v>
          </cell>
          <cell r="S5680" t="str">
            <v xml:space="preserve"> </v>
          </cell>
        </row>
        <row r="5681">
          <cell r="B5681">
            <v>804105</v>
          </cell>
          <cell r="C5681" t="str">
            <v>UGLAGRealtyVII</v>
          </cell>
          <cell r="D5681" t="str">
            <v>UGAGRty7</v>
          </cell>
          <cell r="E5681">
            <v>367</v>
          </cell>
          <cell r="F5681" t="str">
            <v>A</v>
          </cell>
          <cell r="G5681" t="str">
            <v>E</v>
          </cell>
          <cell r="H5681" t="str">
            <v>N</v>
          </cell>
          <cell r="I5681" t="str">
            <v>NI</v>
          </cell>
          <cell r="J5681">
            <v>0</v>
          </cell>
          <cell r="K5681">
            <v>0</v>
          </cell>
          <cell r="L5681" t="str">
            <v xml:space="preserve"> </v>
          </cell>
          <cell r="M5681" t="str">
            <v xml:space="preserve"> </v>
          </cell>
          <cell r="N5681">
            <v>0</v>
          </cell>
          <cell r="O5681" t="str">
            <v xml:space="preserve"> </v>
          </cell>
          <cell r="P5681">
            <v>0</v>
          </cell>
          <cell r="Q5681">
            <v>0</v>
          </cell>
          <cell r="R5681" t="str">
            <v xml:space="preserve"> </v>
          </cell>
          <cell r="S5681" t="str">
            <v xml:space="preserve"> </v>
          </cell>
        </row>
        <row r="5682">
          <cell r="B5682">
            <v>804110</v>
          </cell>
          <cell r="C5682" t="str">
            <v>UGLAGRealtyVIII</v>
          </cell>
          <cell r="D5682" t="str">
            <v>UGAGRty8</v>
          </cell>
          <cell r="E5682">
            <v>367</v>
          </cell>
          <cell r="F5682" t="str">
            <v>A</v>
          </cell>
          <cell r="G5682" t="str">
            <v>E</v>
          </cell>
          <cell r="H5682" t="str">
            <v>N</v>
          </cell>
          <cell r="I5682" t="str">
            <v>NI</v>
          </cell>
          <cell r="J5682">
            <v>0</v>
          </cell>
          <cell r="K5682">
            <v>0</v>
          </cell>
          <cell r="L5682" t="str">
            <v xml:space="preserve"> </v>
          </cell>
          <cell r="M5682" t="str">
            <v xml:space="preserve"> </v>
          </cell>
          <cell r="N5682">
            <v>0</v>
          </cell>
          <cell r="O5682" t="str">
            <v xml:space="preserve"> </v>
          </cell>
          <cell r="P5682">
            <v>0</v>
          </cell>
          <cell r="Q5682">
            <v>0</v>
          </cell>
          <cell r="R5682" t="str">
            <v xml:space="preserve"> </v>
          </cell>
          <cell r="S5682" t="str">
            <v xml:space="preserve"> </v>
          </cell>
        </row>
        <row r="5683">
          <cell r="B5683">
            <v>804125</v>
          </cell>
          <cell r="C5683" t="str">
            <v>UGLAmiya</v>
          </cell>
          <cell r="D5683" t="str">
            <v>UGAMiya</v>
          </cell>
          <cell r="E5683">
            <v>367</v>
          </cell>
          <cell r="F5683" t="str">
            <v>A</v>
          </cell>
          <cell r="G5683" t="str">
            <v>E</v>
          </cell>
          <cell r="H5683" t="str">
            <v>N</v>
          </cell>
          <cell r="I5683" t="str">
            <v>NI</v>
          </cell>
          <cell r="J5683">
            <v>0</v>
          </cell>
          <cell r="K5683">
            <v>0</v>
          </cell>
          <cell r="L5683" t="str">
            <v xml:space="preserve"> </v>
          </cell>
          <cell r="M5683" t="str">
            <v xml:space="preserve"> </v>
          </cell>
          <cell r="N5683">
            <v>0</v>
          </cell>
          <cell r="O5683" t="str">
            <v xml:space="preserve"> </v>
          </cell>
          <cell r="P5683">
            <v>0</v>
          </cell>
          <cell r="Q5683">
            <v>0</v>
          </cell>
          <cell r="R5683" t="str">
            <v xml:space="preserve"> </v>
          </cell>
          <cell r="S5683" t="str">
            <v xml:space="preserve"> </v>
          </cell>
        </row>
        <row r="5684">
          <cell r="B5684">
            <v>804130</v>
          </cell>
          <cell r="C5684" t="str">
            <v>UGLAQRGlobal</v>
          </cell>
          <cell r="D5684" t="str">
            <v>UGAQRG</v>
          </cell>
          <cell r="E5684">
            <v>367</v>
          </cell>
          <cell r="F5684" t="str">
            <v>A</v>
          </cell>
          <cell r="G5684" t="str">
            <v>E</v>
          </cell>
          <cell r="H5684" t="str">
            <v>N</v>
          </cell>
          <cell r="I5684" t="str">
            <v>NI</v>
          </cell>
          <cell r="J5684">
            <v>0</v>
          </cell>
          <cell r="K5684">
            <v>0</v>
          </cell>
          <cell r="L5684" t="str">
            <v xml:space="preserve"> </v>
          </cell>
          <cell r="M5684" t="str">
            <v xml:space="preserve"> </v>
          </cell>
          <cell r="N5684">
            <v>0</v>
          </cell>
          <cell r="O5684" t="str">
            <v xml:space="preserve"> </v>
          </cell>
          <cell r="P5684">
            <v>0</v>
          </cell>
          <cell r="Q5684">
            <v>0</v>
          </cell>
          <cell r="R5684" t="str">
            <v xml:space="preserve"> </v>
          </cell>
          <cell r="S5684" t="str">
            <v xml:space="preserve"> </v>
          </cell>
        </row>
        <row r="5685">
          <cell r="B5685">
            <v>804140</v>
          </cell>
          <cell r="C5685" t="str">
            <v>UGLAXA</v>
          </cell>
          <cell r="D5685" t="str">
            <v>UGAXA</v>
          </cell>
          <cell r="E5685">
            <v>367</v>
          </cell>
          <cell r="F5685" t="str">
            <v>A</v>
          </cell>
          <cell r="G5685" t="str">
            <v>E</v>
          </cell>
          <cell r="H5685" t="str">
            <v>N</v>
          </cell>
          <cell r="I5685" t="str">
            <v>NI</v>
          </cell>
          <cell r="J5685">
            <v>0</v>
          </cell>
          <cell r="K5685">
            <v>0</v>
          </cell>
          <cell r="L5685" t="str">
            <v xml:space="preserve"> </v>
          </cell>
          <cell r="M5685" t="str">
            <v xml:space="preserve"> </v>
          </cell>
          <cell r="N5685">
            <v>0</v>
          </cell>
          <cell r="O5685" t="str">
            <v xml:space="preserve"> </v>
          </cell>
          <cell r="P5685">
            <v>0</v>
          </cell>
          <cell r="Q5685">
            <v>0</v>
          </cell>
          <cell r="R5685" t="str">
            <v xml:space="preserve"> </v>
          </cell>
          <cell r="S5685" t="str">
            <v xml:space="preserve"> </v>
          </cell>
        </row>
        <row r="5686">
          <cell r="B5686">
            <v>804145</v>
          </cell>
          <cell r="C5686" t="str">
            <v>UGLBaillieG</v>
          </cell>
          <cell r="D5686" t="str">
            <v>UGBailleG</v>
          </cell>
          <cell r="E5686">
            <v>367</v>
          </cell>
          <cell r="F5686" t="str">
            <v>A</v>
          </cell>
          <cell r="G5686" t="str">
            <v>E</v>
          </cell>
          <cell r="H5686" t="str">
            <v>N</v>
          </cell>
          <cell r="I5686" t="str">
            <v>NI</v>
          </cell>
          <cell r="J5686">
            <v>0</v>
          </cell>
          <cell r="K5686">
            <v>0</v>
          </cell>
          <cell r="L5686" t="str">
            <v xml:space="preserve"> </v>
          </cell>
          <cell r="M5686" t="str">
            <v xml:space="preserve"> </v>
          </cell>
          <cell r="N5686">
            <v>0</v>
          </cell>
          <cell r="O5686" t="str">
            <v xml:space="preserve"> </v>
          </cell>
          <cell r="P5686">
            <v>0</v>
          </cell>
          <cell r="Q5686">
            <v>0</v>
          </cell>
          <cell r="R5686" t="str">
            <v xml:space="preserve"> </v>
          </cell>
          <cell r="S5686" t="str">
            <v xml:space="preserve"> </v>
          </cell>
        </row>
        <row r="5687">
          <cell r="B5687">
            <v>804150</v>
          </cell>
          <cell r="C5687" t="str">
            <v>UGLBaird</v>
          </cell>
          <cell r="D5687" t="str">
            <v>UGBaird</v>
          </cell>
          <cell r="E5687">
            <v>367</v>
          </cell>
          <cell r="F5687" t="str">
            <v>A</v>
          </cell>
          <cell r="G5687" t="str">
            <v>E</v>
          </cell>
          <cell r="H5687" t="str">
            <v>N</v>
          </cell>
          <cell r="I5687" t="str">
            <v>NI</v>
          </cell>
          <cell r="J5687">
            <v>0</v>
          </cell>
          <cell r="K5687">
            <v>0</v>
          </cell>
          <cell r="L5687" t="str">
            <v xml:space="preserve"> </v>
          </cell>
          <cell r="M5687" t="str">
            <v xml:space="preserve"> </v>
          </cell>
          <cell r="N5687">
            <v>0</v>
          </cell>
          <cell r="O5687" t="str">
            <v xml:space="preserve"> </v>
          </cell>
          <cell r="P5687">
            <v>0</v>
          </cell>
          <cell r="Q5687">
            <v>0</v>
          </cell>
          <cell r="R5687" t="str">
            <v xml:space="preserve"> </v>
          </cell>
          <cell r="S5687" t="str">
            <v xml:space="preserve"> </v>
          </cell>
        </row>
        <row r="5688">
          <cell r="B5688">
            <v>804155</v>
          </cell>
          <cell r="C5688" t="str">
            <v>UGLBatterymarc</v>
          </cell>
          <cell r="D5688" t="str">
            <v>UGBttymrch</v>
          </cell>
          <cell r="E5688">
            <v>367</v>
          </cell>
          <cell r="F5688" t="str">
            <v>A</v>
          </cell>
          <cell r="G5688" t="str">
            <v>E</v>
          </cell>
          <cell r="H5688" t="str">
            <v>N</v>
          </cell>
          <cell r="I5688" t="str">
            <v>NI</v>
          </cell>
          <cell r="J5688">
            <v>0</v>
          </cell>
          <cell r="K5688">
            <v>0</v>
          </cell>
          <cell r="L5688" t="str">
            <v xml:space="preserve"> </v>
          </cell>
          <cell r="M5688" t="str">
            <v xml:space="preserve"> </v>
          </cell>
          <cell r="N5688">
            <v>0</v>
          </cell>
          <cell r="O5688" t="str">
            <v xml:space="preserve"> </v>
          </cell>
          <cell r="P5688">
            <v>0</v>
          </cell>
          <cell r="Q5688">
            <v>0</v>
          </cell>
          <cell r="R5688" t="str">
            <v xml:space="preserve"> </v>
          </cell>
          <cell r="S5688" t="str">
            <v xml:space="preserve"> </v>
          </cell>
        </row>
        <row r="5689">
          <cell r="B5689">
            <v>804160</v>
          </cell>
          <cell r="C5689" t="str">
            <v>UGLBirchHillIV</v>
          </cell>
          <cell r="D5689" t="str">
            <v>UGBirchH5</v>
          </cell>
          <cell r="E5689">
            <v>367</v>
          </cell>
          <cell r="F5689" t="str">
            <v>A</v>
          </cell>
          <cell r="G5689" t="str">
            <v>E</v>
          </cell>
          <cell r="H5689" t="str">
            <v>N</v>
          </cell>
          <cell r="I5689" t="str">
            <v>NI</v>
          </cell>
          <cell r="J5689">
            <v>0</v>
          </cell>
          <cell r="K5689">
            <v>0</v>
          </cell>
          <cell r="L5689" t="str">
            <v xml:space="preserve"> </v>
          </cell>
          <cell r="M5689" t="str">
            <v xml:space="preserve"> </v>
          </cell>
          <cell r="N5689">
            <v>0</v>
          </cell>
          <cell r="O5689" t="str">
            <v xml:space="preserve"> </v>
          </cell>
          <cell r="P5689">
            <v>0</v>
          </cell>
          <cell r="Q5689">
            <v>0</v>
          </cell>
          <cell r="R5689" t="str">
            <v xml:space="preserve"> </v>
          </cell>
          <cell r="S5689" t="str">
            <v xml:space="preserve"> </v>
          </cell>
        </row>
        <row r="5690">
          <cell r="B5690">
            <v>804165</v>
          </cell>
          <cell r="C5690" t="str">
            <v>UGLBlackrock</v>
          </cell>
          <cell r="D5690" t="str">
            <v>UGBlackr</v>
          </cell>
          <cell r="E5690">
            <v>367</v>
          </cell>
          <cell r="F5690" t="str">
            <v>A</v>
          </cell>
          <cell r="G5690" t="str">
            <v>E</v>
          </cell>
          <cell r="H5690" t="str">
            <v>N</v>
          </cell>
          <cell r="I5690" t="str">
            <v>NI</v>
          </cell>
          <cell r="J5690">
            <v>0</v>
          </cell>
          <cell r="K5690">
            <v>0</v>
          </cell>
          <cell r="L5690" t="str">
            <v xml:space="preserve"> </v>
          </cell>
          <cell r="M5690" t="str">
            <v xml:space="preserve"> </v>
          </cell>
          <cell r="N5690">
            <v>0</v>
          </cell>
          <cell r="O5690" t="str">
            <v xml:space="preserve"> </v>
          </cell>
          <cell r="P5690">
            <v>0</v>
          </cell>
          <cell r="Q5690">
            <v>0</v>
          </cell>
          <cell r="R5690" t="str">
            <v xml:space="preserve"> </v>
          </cell>
          <cell r="S5690" t="str">
            <v xml:space="preserve"> </v>
          </cell>
        </row>
        <row r="5691">
          <cell r="B5691">
            <v>804170</v>
          </cell>
          <cell r="C5691" t="str">
            <v>UGLBrandywine</v>
          </cell>
          <cell r="D5691" t="str">
            <v>UGBrandywn</v>
          </cell>
          <cell r="E5691">
            <v>367</v>
          </cell>
          <cell r="F5691" t="str">
            <v>A</v>
          </cell>
          <cell r="G5691" t="str">
            <v>E</v>
          </cell>
          <cell r="H5691" t="str">
            <v>N</v>
          </cell>
          <cell r="I5691" t="str">
            <v>NI</v>
          </cell>
          <cell r="J5691">
            <v>0</v>
          </cell>
          <cell r="K5691">
            <v>0</v>
          </cell>
          <cell r="L5691" t="str">
            <v xml:space="preserve"> </v>
          </cell>
          <cell r="M5691" t="str">
            <v xml:space="preserve"> </v>
          </cell>
          <cell r="N5691">
            <v>0</v>
          </cell>
          <cell r="O5691" t="str">
            <v xml:space="preserve"> </v>
          </cell>
          <cell r="P5691">
            <v>0</v>
          </cell>
          <cell r="Q5691">
            <v>0</v>
          </cell>
          <cell r="R5691" t="str">
            <v xml:space="preserve"> </v>
          </cell>
          <cell r="S5691" t="str">
            <v xml:space="preserve"> </v>
          </cell>
        </row>
        <row r="5692">
          <cell r="B5692">
            <v>804175</v>
          </cell>
          <cell r="C5692" t="str">
            <v>UGLBridgepointeEur</v>
          </cell>
          <cell r="D5692" t="str">
            <v>UGBrgptEur</v>
          </cell>
          <cell r="E5692">
            <v>367</v>
          </cell>
          <cell r="F5692" t="str">
            <v>A</v>
          </cell>
          <cell r="G5692" t="str">
            <v>E</v>
          </cell>
          <cell r="H5692" t="str">
            <v>N</v>
          </cell>
          <cell r="I5692" t="str">
            <v>NI</v>
          </cell>
          <cell r="J5692">
            <v>0</v>
          </cell>
          <cell r="K5692">
            <v>0</v>
          </cell>
          <cell r="L5692" t="str">
            <v xml:space="preserve"> </v>
          </cell>
          <cell r="M5692" t="str">
            <v xml:space="preserve"> </v>
          </cell>
          <cell r="N5692">
            <v>0</v>
          </cell>
          <cell r="O5692" t="str">
            <v xml:space="preserve"> </v>
          </cell>
          <cell r="P5692">
            <v>0</v>
          </cell>
          <cell r="Q5692">
            <v>0</v>
          </cell>
          <cell r="R5692" t="str">
            <v xml:space="preserve"> </v>
          </cell>
          <cell r="S5692" t="str">
            <v xml:space="preserve"> </v>
          </cell>
        </row>
        <row r="5693">
          <cell r="B5693">
            <v>804180</v>
          </cell>
          <cell r="C5693" t="str">
            <v>UGLBridgewaterAW</v>
          </cell>
          <cell r="D5693" t="str">
            <v>UGBrgwtAW</v>
          </cell>
          <cell r="E5693">
            <v>367</v>
          </cell>
          <cell r="F5693" t="str">
            <v>A</v>
          </cell>
          <cell r="G5693" t="str">
            <v>E</v>
          </cell>
          <cell r="H5693" t="str">
            <v>N</v>
          </cell>
          <cell r="I5693" t="str">
            <v>NI</v>
          </cell>
          <cell r="J5693">
            <v>0</v>
          </cell>
          <cell r="K5693">
            <v>0</v>
          </cell>
          <cell r="L5693" t="str">
            <v xml:space="preserve"> </v>
          </cell>
          <cell r="M5693" t="str">
            <v xml:space="preserve"> </v>
          </cell>
          <cell r="N5693">
            <v>0</v>
          </cell>
          <cell r="O5693" t="str">
            <v xml:space="preserve"> </v>
          </cell>
          <cell r="P5693">
            <v>0</v>
          </cell>
          <cell r="Q5693">
            <v>0</v>
          </cell>
          <cell r="R5693" t="str">
            <v xml:space="preserve"> </v>
          </cell>
          <cell r="S5693" t="str">
            <v xml:space="preserve"> </v>
          </cell>
        </row>
        <row r="5694">
          <cell r="B5694">
            <v>804185</v>
          </cell>
          <cell r="C5694" t="str">
            <v>UGLBridgewaterPure</v>
          </cell>
          <cell r="D5694" t="str">
            <v>UGBrdwtPur</v>
          </cell>
          <cell r="E5694">
            <v>367</v>
          </cell>
          <cell r="F5694" t="str">
            <v>A</v>
          </cell>
          <cell r="G5694" t="str">
            <v>E</v>
          </cell>
          <cell r="H5694" t="str">
            <v>N</v>
          </cell>
          <cell r="I5694" t="str">
            <v>NI</v>
          </cell>
          <cell r="J5694">
            <v>0</v>
          </cell>
          <cell r="K5694">
            <v>0</v>
          </cell>
          <cell r="L5694" t="str">
            <v xml:space="preserve"> </v>
          </cell>
          <cell r="M5694" t="str">
            <v xml:space="preserve"> </v>
          </cell>
          <cell r="N5694">
            <v>0</v>
          </cell>
          <cell r="O5694" t="str">
            <v xml:space="preserve"> </v>
          </cell>
          <cell r="P5694">
            <v>0</v>
          </cell>
          <cell r="Q5694">
            <v>0</v>
          </cell>
          <cell r="R5694" t="str">
            <v xml:space="preserve"> </v>
          </cell>
          <cell r="S5694" t="str">
            <v xml:space="preserve"> </v>
          </cell>
        </row>
        <row r="5695">
          <cell r="B5695">
            <v>804200</v>
          </cell>
          <cell r="C5695" t="str">
            <v>UGLBRMSCILC</v>
          </cell>
          <cell r="D5695" t="str">
            <v>UGBRMSCILC</v>
          </cell>
          <cell r="E5695">
            <v>367</v>
          </cell>
          <cell r="F5695" t="str">
            <v>A</v>
          </cell>
          <cell r="G5695" t="str">
            <v>E</v>
          </cell>
          <cell r="H5695" t="str">
            <v>N</v>
          </cell>
          <cell r="I5695" t="str">
            <v>NI</v>
          </cell>
          <cell r="J5695">
            <v>0</v>
          </cell>
          <cell r="K5695">
            <v>0</v>
          </cell>
          <cell r="L5695" t="str">
            <v xml:space="preserve"> </v>
          </cell>
          <cell r="M5695" t="str">
            <v xml:space="preserve"> </v>
          </cell>
          <cell r="N5695">
            <v>0</v>
          </cell>
          <cell r="O5695" t="str">
            <v xml:space="preserve"> </v>
          </cell>
          <cell r="P5695">
            <v>0</v>
          </cell>
          <cell r="Q5695">
            <v>0</v>
          </cell>
          <cell r="R5695" t="str">
            <v xml:space="preserve"> </v>
          </cell>
          <cell r="S5695" t="str">
            <v xml:space="preserve"> </v>
          </cell>
        </row>
        <row r="5696">
          <cell r="B5696">
            <v>804205</v>
          </cell>
          <cell r="C5696" t="str">
            <v>UGLBRMSCISC</v>
          </cell>
          <cell r="D5696" t="str">
            <v>UGBRMSCISC</v>
          </cell>
          <cell r="E5696">
            <v>367</v>
          </cell>
          <cell r="F5696" t="str">
            <v>A</v>
          </cell>
          <cell r="G5696" t="str">
            <v>E</v>
          </cell>
          <cell r="H5696" t="str">
            <v>N</v>
          </cell>
          <cell r="I5696" t="str">
            <v>NI</v>
          </cell>
          <cell r="J5696">
            <v>0</v>
          </cell>
          <cell r="K5696">
            <v>0</v>
          </cell>
          <cell r="L5696" t="str">
            <v xml:space="preserve"> </v>
          </cell>
          <cell r="M5696" t="str">
            <v xml:space="preserve"> </v>
          </cell>
          <cell r="N5696">
            <v>0</v>
          </cell>
          <cell r="O5696" t="str">
            <v xml:space="preserve"> </v>
          </cell>
          <cell r="P5696">
            <v>0</v>
          </cell>
          <cell r="Q5696">
            <v>0</v>
          </cell>
          <cell r="R5696" t="str">
            <v xml:space="preserve"> </v>
          </cell>
          <cell r="S5696" t="str">
            <v xml:space="preserve"> </v>
          </cell>
        </row>
        <row r="5697">
          <cell r="B5697">
            <v>804210</v>
          </cell>
          <cell r="C5697" t="str">
            <v>UGLBRockEQ</v>
          </cell>
          <cell r="D5697" t="str">
            <v>UGBREqIndx</v>
          </cell>
          <cell r="E5697">
            <v>367</v>
          </cell>
          <cell r="F5697" t="str">
            <v>A</v>
          </cell>
          <cell r="G5697" t="str">
            <v>E</v>
          </cell>
          <cell r="H5697" t="str">
            <v>N</v>
          </cell>
          <cell r="I5697" t="str">
            <v>NI</v>
          </cell>
          <cell r="J5697">
            <v>0</v>
          </cell>
          <cell r="K5697">
            <v>0</v>
          </cell>
          <cell r="L5697" t="str">
            <v xml:space="preserve"> </v>
          </cell>
          <cell r="M5697" t="str">
            <v xml:space="preserve"> </v>
          </cell>
          <cell r="N5697">
            <v>0</v>
          </cell>
          <cell r="O5697" t="str">
            <v xml:space="preserve"> </v>
          </cell>
          <cell r="P5697">
            <v>0</v>
          </cell>
          <cell r="Q5697">
            <v>0</v>
          </cell>
          <cell r="R5697" t="str">
            <v xml:space="preserve"> </v>
          </cell>
          <cell r="S5697" t="str">
            <v xml:space="preserve"> </v>
          </cell>
        </row>
        <row r="5698">
          <cell r="B5698">
            <v>804215</v>
          </cell>
          <cell r="C5698" t="str">
            <v>UGLBRockRuss</v>
          </cell>
          <cell r="D5698" t="str">
            <v>UGBRockR</v>
          </cell>
          <cell r="E5698">
            <v>367</v>
          </cell>
          <cell r="F5698" t="str">
            <v>A</v>
          </cell>
          <cell r="G5698" t="str">
            <v>E</v>
          </cell>
          <cell r="H5698" t="str">
            <v>N</v>
          </cell>
          <cell r="I5698" t="str">
            <v>NI</v>
          </cell>
          <cell r="J5698">
            <v>0</v>
          </cell>
          <cell r="K5698">
            <v>0</v>
          </cell>
          <cell r="L5698" t="str">
            <v xml:space="preserve"> </v>
          </cell>
          <cell r="M5698" t="str">
            <v xml:space="preserve"> </v>
          </cell>
          <cell r="N5698">
            <v>0</v>
          </cell>
          <cell r="O5698" t="str">
            <v xml:space="preserve"> </v>
          </cell>
          <cell r="P5698">
            <v>0</v>
          </cell>
          <cell r="Q5698">
            <v>0</v>
          </cell>
          <cell r="R5698" t="str">
            <v xml:space="preserve"> </v>
          </cell>
          <cell r="S5698" t="str">
            <v xml:space="preserve"> </v>
          </cell>
        </row>
        <row r="5699">
          <cell r="B5699">
            <v>804220</v>
          </cell>
          <cell r="C5699" t="str">
            <v>UGLBrownBrosHarr</v>
          </cell>
          <cell r="D5699" t="str">
            <v>UGBrownBro</v>
          </cell>
          <cell r="E5699">
            <v>367</v>
          </cell>
          <cell r="F5699" t="str">
            <v>A</v>
          </cell>
          <cell r="G5699" t="str">
            <v>E</v>
          </cell>
          <cell r="H5699" t="str">
            <v>N</v>
          </cell>
          <cell r="I5699" t="str">
            <v>NI</v>
          </cell>
          <cell r="J5699">
            <v>0</v>
          </cell>
          <cell r="K5699">
            <v>0</v>
          </cell>
          <cell r="L5699" t="str">
            <v xml:space="preserve"> </v>
          </cell>
          <cell r="M5699" t="str">
            <v xml:space="preserve"> </v>
          </cell>
          <cell r="N5699">
            <v>0</v>
          </cell>
          <cell r="O5699" t="str">
            <v xml:space="preserve"> </v>
          </cell>
          <cell r="P5699">
            <v>0</v>
          </cell>
          <cell r="Q5699">
            <v>0</v>
          </cell>
          <cell r="R5699" t="str">
            <v xml:space="preserve"> </v>
          </cell>
          <cell r="S5699" t="str">
            <v xml:space="preserve"> </v>
          </cell>
        </row>
        <row r="5700">
          <cell r="B5700">
            <v>804225</v>
          </cell>
          <cell r="C5700" t="str">
            <v>UGLCapulaGlobal</v>
          </cell>
          <cell r="D5700" t="str">
            <v>UGCapGlobl</v>
          </cell>
          <cell r="E5700">
            <v>367</v>
          </cell>
          <cell r="F5700" t="str">
            <v>A</v>
          </cell>
          <cell r="G5700" t="str">
            <v>E</v>
          </cell>
          <cell r="H5700" t="str">
            <v>N</v>
          </cell>
          <cell r="I5700" t="str">
            <v>NI</v>
          </cell>
          <cell r="J5700">
            <v>0</v>
          </cell>
          <cell r="K5700">
            <v>0</v>
          </cell>
          <cell r="L5700" t="str">
            <v xml:space="preserve"> </v>
          </cell>
          <cell r="M5700" t="str">
            <v xml:space="preserve"> </v>
          </cell>
          <cell r="N5700">
            <v>0</v>
          </cell>
          <cell r="O5700" t="str">
            <v xml:space="preserve"> </v>
          </cell>
          <cell r="P5700">
            <v>0</v>
          </cell>
          <cell r="Q5700">
            <v>0</v>
          </cell>
          <cell r="R5700" t="str">
            <v xml:space="preserve"> </v>
          </cell>
          <cell r="S5700" t="str">
            <v xml:space="preserve"> </v>
          </cell>
        </row>
        <row r="5701">
          <cell r="B5701">
            <v>804230</v>
          </cell>
          <cell r="C5701" t="str">
            <v>UGLCaspianSelect</v>
          </cell>
          <cell r="D5701" t="str">
            <v>UGCaspian</v>
          </cell>
          <cell r="E5701">
            <v>367</v>
          </cell>
          <cell r="F5701" t="str">
            <v>A</v>
          </cell>
          <cell r="G5701" t="str">
            <v>E</v>
          </cell>
          <cell r="H5701" t="str">
            <v>N</v>
          </cell>
          <cell r="I5701" t="str">
            <v>NI</v>
          </cell>
          <cell r="J5701">
            <v>0</v>
          </cell>
          <cell r="K5701">
            <v>0</v>
          </cell>
          <cell r="L5701" t="str">
            <v xml:space="preserve"> </v>
          </cell>
          <cell r="M5701" t="str">
            <v xml:space="preserve"> </v>
          </cell>
          <cell r="N5701">
            <v>0</v>
          </cell>
          <cell r="O5701" t="str">
            <v xml:space="preserve"> </v>
          </cell>
          <cell r="P5701">
            <v>0</v>
          </cell>
          <cell r="Q5701">
            <v>0</v>
          </cell>
          <cell r="R5701" t="str">
            <v xml:space="preserve"> </v>
          </cell>
          <cell r="S5701" t="str">
            <v xml:space="preserve"> </v>
          </cell>
        </row>
        <row r="5702">
          <cell r="B5702">
            <v>804235</v>
          </cell>
          <cell r="C5702" t="str">
            <v>UGLCHVII</v>
          </cell>
          <cell r="D5702" t="str">
            <v>UGCH7</v>
          </cell>
          <cell r="E5702">
            <v>367</v>
          </cell>
          <cell r="F5702" t="str">
            <v>A</v>
          </cell>
          <cell r="G5702" t="str">
            <v>E</v>
          </cell>
          <cell r="H5702" t="str">
            <v>N</v>
          </cell>
          <cell r="I5702" t="str">
            <v>NI</v>
          </cell>
          <cell r="J5702">
            <v>0</v>
          </cell>
          <cell r="K5702">
            <v>0</v>
          </cell>
          <cell r="L5702" t="str">
            <v xml:space="preserve"> </v>
          </cell>
          <cell r="M5702" t="str">
            <v xml:space="preserve"> </v>
          </cell>
          <cell r="N5702">
            <v>0</v>
          </cell>
          <cell r="O5702" t="str">
            <v xml:space="preserve"> </v>
          </cell>
          <cell r="P5702">
            <v>0</v>
          </cell>
          <cell r="Q5702">
            <v>0</v>
          </cell>
          <cell r="R5702" t="str">
            <v xml:space="preserve"> </v>
          </cell>
          <cell r="S5702" t="str">
            <v xml:space="preserve"> </v>
          </cell>
        </row>
        <row r="5703">
          <cell r="B5703">
            <v>804245</v>
          </cell>
          <cell r="C5703" t="str">
            <v>UGLColonyVIII</v>
          </cell>
          <cell r="D5703" t="str">
            <v>UGColony8</v>
          </cell>
          <cell r="E5703">
            <v>367</v>
          </cell>
          <cell r="F5703" t="str">
            <v>A</v>
          </cell>
          <cell r="G5703" t="str">
            <v>E</v>
          </cell>
          <cell r="H5703" t="str">
            <v>N</v>
          </cell>
          <cell r="I5703" t="str">
            <v>NI</v>
          </cell>
          <cell r="J5703">
            <v>0</v>
          </cell>
          <cell r="K5703">
            <v>0</v>
          </cell>
          <cell r="L5703" t="str">
            <v xml:space="preserve"> </v>
          </cell>
          <cell r="M5703" t="str">
            <v xml:space="preserve"> </v>
          </cell>
          <cell r="N5703">
            <v>0</v>
          </cell>
          <cell r="O5703" t="str">
            <v xml:space="preserve"> </v>
          </cell>
          <cell r="P5703">
            <v>0</v>
          </cell>
          <cell r="Q5703">
            <v>0</v>
          </cell>
          <cell r="R5703" t="str">
            <v xml:space="preserve"> </v>
          </cell>
          <cell r="S5703" t="str">
            <v xml:space="preserve"> </v>
          </cell>
        </row>
        <row r="5704">
          <cell r="B5704">
            <v>804250</v>
          </cell>
          <cell r="C5704" t="str">
            <v>UGLCommodities</v>
          </cell>
          <cell r="D5704" t="str">
            <v>UGCommod</v>
          </cell>
          <cell r="E5704">
            <v>367</v>
          </cell>
          <cell r="F5704" t="str">
            <v>A</v>
          </cell>
          <cell r="G5704" t="str">
            <v>E</v>
          </cell>
          <cell r="H5704" t="str">
            <v>N</v>
          </cell>
          <cell r="I5704" t="str">
            <v>NI</v>
          </cell>
          <cell r="J5704">
            <v>0</v>
          </cell>
          <cell r="K5704">
            <v>0</v>
          </cell>
          <cell r="L5704" t="str">
            <v xml:space="preserve"> </v>
          </cell>
          <cell r="M5704" t="str">
            <v xml:space="preserve"> </v>
          </cell>
          <cell r="N5704">
            <v>0</v>
          </cell>
          <cell r="O5704" t="str">
            <v xml:space="preserve"> </v>
          </cell>
          <cell r="P5704">
            <v>0</v>
          </cell>
          <cell r="Q5704">
            <v>0</v>
          </cell>
          <cell r="R5704" t="str">
            <v xml:space="preserve"> </v>
          </cell>
          <cell r="S5704" t="str">
            <v xml:space="preserve"> </v>
          </cell>
        </row>
        <row r="5705">
          <cell r="B5705">
            <v>804255</v>
          </cell>
          <cell r="C5705" t="str">
            <v>UGLCyrusOppII</v>
          </cell>
          <cell r="D5705" t="str">
            <v>UGCyprus</v>
          </cell>
          <cell r="E5705">
            <v>367</v>
          </cell>
          <cell r="F5705" t="str">
            <v>A</v>
          </cell>
          <cell r="G5705" t="str">
            <v>E</v>
          </cell>
          <cell r="H5705" t="str">
            <v>N</v>
          </cell>
          <cell r="I5705" t="str">
            <v>NI</v>
          </cell>
          <cell r="J5705">
            <v>0</v>
          </cell>
          <cell r="K5705">
            <v>0</v>
          </cell>
          <cell r="L5705" t="str">
            <v xml:space="preserve"> </v>
          </cell>
          <cell r="M5705" t="str">
            <v xml:space="preserve"> </v>
          </cell>
          <cell r="N5705">
            <v>0</v>
          </cell>
          <cell r="O5705" t="str">
            <v xml:space="preserve"> </v>
          </cell>
          <cell r="P5705">
            <v>0</v>
          </cell>
          <cell r="Q5705">
            <v>0</v>
          </cell>
          <cell r="R5705" t="str">
            <v xml:space="preserve"> </v>
          </cell>
          <cell r="S5705" t="str">
            <v xml:space="preserve"> </v>
          </cell>
        </row>
        <row r="5706">
          <cell r="B5706">
            <v>804260</v>
          </cell>
          <cell r="C5706" t="str">
            <v>UGLDavidsonKempner</v>
          </cell>
          <cell r="D5706" t="str">
            <v>UGDavKemp</v>
          </cell>
          <cell r="E5706">
            <v>367</v>
          </cell>
          <cell r="F5706" t="str">
            <v>A</v>
          </cell>
          <cell r="G5706" t="str">
            <v>E</v>
          </cell>
          <cell r="H5706" t="str">
            <v>N</v>
          </cell>
          <cell r="I5706" t="str">
            <v>NI</v>
          </cell>
          <cell r="J5706">
            <v>0</v>
          </cell>
          <cell r="K5706">
            <v>0</v>
          </cell>
          <cell r="L5706" t="str">
            <v xml:space="preserve"> </v>
          </cell>
          <cell r="M5706" t="str">
            <v xml:space="preserve"> </v>
          </cell>
          <cell r="N5706">
            <v>0</v>
          </cell>
          <cell r="O5706" t="str">
            <v xml:space="preserve"> </v>
          </cell>
          <cell r="P5706">
            <v>0</v>
          </cell>
          <cell r="Q5706">
            <v>0</v>
          </cell>
          <cell r="R5706" t="str">
            <v xml:space="preserve"> </v>
          </cell>
          <cell r="S5706" t="str">
            <v xml:space="preserve"> </v>
          </cell>
        </row>
        <row r="5707">
          <cell r="B5707">
            <v>804265</v>
          </cell>
          <cell r="C5707" t="str">
            <v>UGLDFA</v>
          </cell>
          <cell r="D5707" t="str">
            <v>UGDFA</v>
          </cell>
          <cell r="E5707">
            <v>367</v>
          </cell>
          <cell r="F5707" t="str">
            <v>A</v>
          </cell>
          <cell r="G5707" t="str">
            <v>E</v>
          </cell>
          <cell r="H5707" t="str">
            <v>N</v>
          </cell>
          <cell r="I5707" t="str">
            <v>NI</v>
          </cell>
          <cell r="J5707">
            <v>0</v>
          </cell>
          <cell r="K5707">
            <v>0</v>
          </cell>
          <cell r="L5707" t="str">
            <v xml:space="preserve"> </v>
          </cell>
          <cell r="M5707" t="str">
            <v xml:space="preserve"> </v>
          </cell>
          <cell r="N5707">
            <v>0</v>
          </cell>
          <cell r="O5707" t="str">
            <v xml:space="preserve"> </v>
          </cell>
          <cell r="P5707">
            <v>0</v>
          </cell>
          <cell r="Q5707">
            <v>0</v>
          </cell>
          <cell r="R5707" t="str">
            <v xml:space="preserve"> </v>
          </cell>
          <cell r="S5707" t="str">
            <v xml:space="preserve"> </v>
          </cell>
        </row>
        <row r="5708">
          <cell r="B5708">
            <v>804270</v>
          </cell>
          <cell r="C5708" t="str">
            <v>UGLDiamondCastleIV</v>
          </cell>
          <cell r="D5708" t="str">
            <v>UGDiamond</v>
          </cell>
          <cell r="E5708">
            <v>367</v>
          </cell>
          <cell r="F5708" t="str">
            <v>A</v>
          </cell>
          <cell r="G5708" t="str">
            <v>E</v>
          </cell>
          <cell r="H5708" t="str">
            <v>N</v>
          </cell>
          <cell r="I5708" t="str">
            <v>NI</v>
          </cell>
          <cell r="J5708">
            <v>0</v>
          </cell>
          <cell r="K5708">
            <v>0</v>
          </cell>
          <cell r="L5708" t="str">
            <v xml:space="preserve"> </v>
          </cell>
          <cell r="M5708" t="str">
            <v xml:space="preserve"> </v>
          </cell>
          <cell r="N5708">
            <v>0</v>
          </cell>
          <cell r="O5708" t="str">
            <v xml:space="preserve"> </v>
          </cell>
          <cell r="P5708">
            <v>0</v>
          </cell>
          <cell r="Q5708">
            <v>0</v>
          </cell>
          <cell r="R5708" t="str">
            <v xml:space="preserve"> </v>
          </cell>
          <cell r="S5708" t="str">
            <v xml:space="preserve"> </v>
          </cell>
        </row>
        <row r="5709">
          <cell r="B5709">
            <v>804275</v>
          </cell>
          <cell r="C5709" t="str">
            <v>UGLDLJREIV</v>
          </cell>
          <cell r="D5709" t="str">
            <v>UGDLJREIV</v>
          </cell>
          <cell r="E5709">
            <v>367</v>
          </cell>
          <cell r="F5709" t="str">
            <v>A</v>
          </cell>
          <cell r="G5709" t="str">
            <v>E</v>
          </cell>
          <cell r="H5709" t="str">
            <v>N</v>
          </cell>
          <cell r="I5709" t="str">
            <v>NI</v>
          </cell>
          <cell r="J5709">
            <v>0</v>
          </cell>
          <cell r="K5709">
            <v>0</v>
          </cell>
          <cell r="L5709" t="str">
            <v xml:space="preserve"> </v>
          </cell>
          <cell r="M5709" t="str">
            <v xml:space="preserve"> </v>
          </cell>
          <cell r="N5709">
            <v>0</v>
          </cell>
          <cell r="O5709" t="str">
            <v xml:space="preserve"> </v>
          </cell>
          <cell r="P5709">
            <v>0</v>
          </cell>
          <cell r="Q5709">
            <v>0</v>
          </cell>
          <cell r="R5709" t="str">
            <v xml:space="preserve"> </v>
          </cell>
          <cell r="S5709" t="str">
            <v xml:space="preserve"> </v>
          </cell>
        </row>
        <row r="5710">
          <cell r="B5710">
            <v>804285</v>
          </cell>
          <cell r="C5710" t="str">
            <v>UGLEquity</v>
          </cell>
          <cell r="D5710" t="str">
            <v>UGEquity</v>
          </cell>
          <cell r="E5710">
            <v>367</v>
          </cell>
          <cell r="F5710" t="str">
            <v>A</v>
          </cell>
          <cell r="G5710" t="str">
            <v>E</v>
          </cell>
          <cell r="H5710" t="str">
            <v>N</v>
          </cell>
          <cell r="I5710" t="str">
            <v>NI</v>
          </cell>
          <cell r="J5710">
            <v>0</v>
          </cell>
          <cell r="K5710">
            <v>0</v>
          </cell>
          <cell r="L5710" t="str">
            <v xml:space="preserve"> </v>
          </cell>
          <cell r="M5710" t="str">
            <v xml:space="preserve"> </v>
          </cell>
          <cell r="N5710">
            <v>0</v>
          </cell>
          <cell r="O5710" t="str">
            <v xml:space="preserve"> </v>
          </cell>
          <cell r="P5710">
            <v>0</v>
          </cell>
          <cell r="Q5710">
            <v>0</v>
          </cell>
          <cell r="R5710" t="str">
            <v xml:space="preserve"> </v>
          </cell>
          <cell r="S5710" t="str">
            <v xml:space="preserve"> </v>
          </cell>
        </row>
        <row r="5711">
          <cell r="B5711">
            <v>804290</v>
          </cell>
          <cell r="C5711" t="str">
            <v>UGLFixInc</v>
          </cell>
          <cell r="D5711" t="str">
            <v>UGFxdIncCh</v>
          </cell>
          <cell r="E5711">
            <v>367</v>
          </cell>
          <cell r="F5711" t="str">
            <v>A</v>
          </cell>
          <cell r="G5711" t="str">
            <v>E</v>
          </cell>
          <cell r="H5711" t="str">
            <v>N</v>
          </cell>
          <cell r="I5711" t="str">
            <v>NI</v>
          </cell>
          <cell r="J5711">
            <v>0</v>
          </cell>
          <cell r="K5711">
            <v>0</v>
          </cell>
          <cell r="L5711" t="str">
            <v xml:space="preserve"> </v>
          </cell>
          <cell r="M5711" t="str">
            <v xml:space="preserve"> </v>
          </cell>
          <cell r="N5711">
            <v>0</v>
          </cell>
          <cell r="O5711" t="str">
            <v xml:space="preserve"> </v>
          </cell>
          <cell r="P5711">
            <v>0</v>
          </cell>
          <cell r="Q5711">
            <v>0</v>
          </cell>
          <cell r="R5711" t="str">
            <v xml:space="preserve"> </v>
          </cell>
          <cell r="S5711" t="str">
            <v xml:space="preserve"> </v>
          </cell>
        </row>
        <row r="5712">
          <cell r="B5712">
            <v>804295</v>
          </cell>
          <cell r="C5712" t="str">
            <v>UGLFixedInc</v>
          </cell>
          <cell r="D5712" t="str">
            <v>UGFxdInc</v>
          </cell>
          <cell r="E5712">
            <v>367</v>
          </cell>
          <cell r="F5712" t="str">
            <v>A</v>
          </cell>
          <cell r="G5712" t="str">
            <v>E</v>
          </cell>
          <cell r="H5712" t="str">
            <v>N</v>
          </cell>
          <cell r="I5712" t="str">
            <v>NI</v>
          </cell>
          <cell r="J5712">
            <v>0</v>
          </cell>
          <cell r="K5712">
            <v>0</v>
          </cell>
          <cell r="L5712" t="str">
            <v xml:space="preserve"> </v>
          </cell>
          <cell r="M5712" t="str">
            <v xml:space="preserve"> </v>
          </cell>
          <cell r="N5712">
            <v>0</v>
          </cell>
          <cell r="O5712" t="str">
            <v xml:space="preserve"> </v>
          </cell>
          <cell r="P5712">
            <v>0</v>
          </cell>
          <cell r="Q5712">
            <v>0</v>
          </cell>
          <cell r="R5712" t="str">
            <v xml:space="preserve"> </v>
          </cell>
          <cell r="S5712" t="str">
            <v xml:space="preserve"> </v>
          </cell>
        </row>
        <row r="5713">
          <cell r="B5713">
            <v>804300</v>
          </cell>
          <cell r="C5713" t="str">
            <v>UGLFortressCredII</v>
          </cell>
          <cell r="D5713" t="str">
            <v>UGFortress</v>
          </cell>
          <cell r="E5713">
            <v>367</v>
          </cell>
          <cell r="F5713" t="str">
            <v>A</v>
          </cell>
          <cell r="G5713" t="str">
            <v>E</v>
          </cell>
          <cell r="H5713" t="str">
            <v>N</v>
          </cell>
          <cell r="I5713" t="str">
            <v>NI</v>
          </cell>
          <cell r="J5713">
            <v>0</v>
          </cell>
          <cell r="K5713">
            <v>0</v>
          </cell>
          <cell r="L5713" t="str">
            <v xml:space="preserve"> </v>
          </cell>
          <cell r="M5713" t="str">
            <v xml:space="preserve"> </v>
          </cell>
          <cell r="N5713">
            <v>0</v>
          </cell>
          <cell r="O5713" t="str">
            <v xml:space="preserve"> </v>
          </cell>
          <cell r="P5713">
            <v>0</v>
          </cell>
          <cell r="Q5713">
            <v>0</v>
          </cell>
          <cell r="R5713" t="str">
            <v xml:space="preserve"> </v>
          </cell>
          <cell r="S5713" t="str">
            <v xml:space="preserve"> </v>
          </cell>
        </row>
        <row r="5714">
          <cell r="B5714">
            <v>804305</v>
          </cell>
          <cell r="C5714" t="str">
            <v>UGLForumEurREIII</v>
          </cell>
          <cell r="D5714" t="str">
            <v>UGForum</v>
          </cell>
          <cell r="E5714">
            <v>367</v>
          </cell>
          <cell r="F5714" t="str">
            <v>A</v>
          </cell>
          <cell r="G5714" t="str">
            <v>E</v>
          </cell>
          <cell r="H5714" t="str">
            <v>N</v>
          </cell>
          <cell r="I5714" t="str">
            <v>NI</v>
          </cell>
          <cell r="J5714">
            <v>0</v>
          </cell>
          <cell r="K5714">
            <v>0</v>
          </cell>
          <cell r="L5714" t="str">
            <v xml:space="preserve"> </v>
          </cell>
          <cell r="M5714" t="str">
            <v xml:space="preserve"> </v>
          </cell>
          <cell r="N5714">
            <v>0</v>
          </cell>
          <cell r="O5714" t="str">
            <v xml:space="preserve"> </v>
          </cell>
          <cell r="P5714">
            <v>0</v>
          </cell>
          <cell r="Q5714">
            <v>0</v>
          </cell>
          <cell r="R5714" t="str">
            <v xml:space="preserve"> </v>
          </cell>
          <cell r="S5714" t="str">
            <v xml:space="preserve"> </v>
          </cell>
        </row>
        <row r="5715">
          <cell r="B5715">
            <v>804310</v>
          </cell>
          <cell r="C5715" t="str">
            <v>UGLFreidmanFandLIII</v>
          </cell>
          <cell r="D5715" t="str">
            <v>UGFreidman</v>
          </cell>
          <cell r="E5715">
            <v>367</v>
          </cell>
          <cell r="F5715" t="str">
            <v>A</v>
          </cell>
          <cell r="G5715" t="str">
            <v>E</v>
          </cell>
          <cell r="H5715" t="str">
            <v>N</v>
          </cell>
          <cell r="I5715" t="str">
            <v>NI</v>
          </cell>
          <cell r="J5715">
            <v>0</v>
          </cell>
          <cell r="K5715">
            <v>0</v>
          </cell>
          <cell r="L5715" t="str">
            <v xml:space="preserve"> </v>
          </cell>
          <cell r="M5715" t="str">
            <v xml:space="preserve"> </v>
          </cell>
          <cell r="N5715">
            <v>0</v>
          </cell>
          <cell r="O5715" t="str">
            <v xml:space="preserve"> </v>
          </cell>
          <cell r="P5715">
            <v>0</v>
          </cell>
          <cell r="Q5715">
            <v>0</v>
          </cell>
          <cell r="R5715" t="str">
            <v xml:space="preserve"> </v>
          </cell>
          <cell r="S5715" t="str">
            <v xml:space="preserve"> </v>
          </cell>
        </row>
        <row r="5716">
          <cell r="B5716">
            <v>804315</v>
          </cell>
          <cell r="C5716" t="str">
            <v>UGLGAMCO</v>
          </cell>
          <cell r="D5716" t="str">
            <v>UGGAMCO</v>
          </cell>
          <cell r="E5716">
            <v>367</v>
          </cell>
          <cell r="F5716" t="str">
            <v>A</v>
          </cell>
          <cell r="G5716" t="str">
            <v>E</v>
          </cell>
          <cell r="H5716" t="str">
            <v>N</v>
          </cell>
          <cell r="I5716" t="str">
            <v>NI</v>
          </cell>
          <cell r="J5716">
            <v>0</v>
          </cell>
          <cell r="K5716">
            <v>0</v>
          </cell>
          <cell r="L5716" t="str">
            <v xml:space="preserve"> </v>
          </cell>
          <cell r="M5716" t="str">
            <v xml:space="preserve"> </v>
          </cell>
          <cell r="N5716">
            <v>0</v>
          </cell>
          <cell r="O5716" t="str">
            <v xml:space="preserve"> </v>
          </cell>
          <cell r="P5716">
            <v>0</v>
          </cell>
          <cell r="Q5716">
            <v>0</v>
          </cell>
          <cell r="R5716" t="str">
            <v xml:space="preserve"> </v>
          </cell>
          <cell r="S5716" t="str">
            <v xml:space="preserve"> </v>
          </cell>
        </row>
        <row r="5717">
          <cell r="B5717">
            <v>804320</v>
          </cell>
          <cell r="C5717" t="str">
            <v>UGLGlobeflex</v>
          </cell>
          <cell r="D5717" t="str">
            <v>UGGlobefx</v>
          </cell>
          <cell r="E5717">
            <v>367</v>
          </cell>
          <cell r="F5717" t="str">
            <v>A</v>
          </cell>
          <cell r="G5717" t="str">
            <v>E</v>
          </cell>
          <cell r="H5717" t="str">
            <v>N</v>
          </cell>
          <cell r="I5717" t="str">
            <v>NI</v>
          </cell>
          <cell r="J5717">
            <v>0</v>
          </cell>
          <cell r="K5717">
            <v>0</v>
          </cell>
          <cell r="L5717" t="str">
            <v xml:space="preserve"> </v>
          </cell>
          <cell r="M5717" t="str">
            <v xml:space="preserve"> </v>
          </cell>
          <cell r="N5717">
            <v>0</v>
          </cell>
          <cell r="O5717" t="str">
            <v xml:space="preserve"> </v>
          </cell>
          <cell r="P5717">
            <v>0</v>
          </cell>
          <cell r="Q5717">
            <v>0</v>
          </cell>
          <cell r="R5717" t="str">
            <v xml:space="preserve"> </v>
          </cell>
          <cell r="S5717" t="str">
            <v xml:space="preserve"> </v>
          </cell>
        </row>
        <row r="5718">
          <cell r="B5718">
            <v>804325</v>
          </cell>
          <cell r="C5718" t="str">
            <v>UGLGoodStewa</v>
          </cell>
          <cell r="D5718" t="str">
            <v>UGGoodStFn</v>
          </cell>
          <cell r="E5718">
            <v>367</v>
          </cell>
          <cell r="F5718" t="str">
            <v>A</v>
          </cell>
          <cell r="G5718" t="str">
            <v>E</v>
          </cell>
          <cell r="H5718" t="str">
            <v>N</v>
          </cell>
          <cell r="I5718" t="str">
            <v>NI</v>
          </cell>
          <cell r="J5718">
            <v>0</v>
          </cell>
          <cell r="K5718">
            <v>0</v>
          </cell>
          <cell r="L5718" t="str">
            <v xml:space="preserve"> </v>
          </cell>
          <cell r="M5718" t="str">
            <v xml:space="preserve"> </v>
          </cell>
          <cell r="N5718">
            <v>0</v>
          </cell>
          <cell r="O5718" t="str">
            <v xml:space="preserve"> </v>
          </cell>
          <cell r="P5718">
            <v>0</v>
          </cell>
          <cell r="Q5718">
            <v>0</v>
          </cell>
          <cell r="R5718" t="str">
            <v xml:space="preserve"> </v>
          </cell>
          <cell r="S5718" t="str">
            <v xml:space="preserve"> </v>
          </cell>
        </row>
        <row r="5719">
          <cell r="B5719">
            <v>804330</v>
          </cell>
          <cell r="C5719" t="str">
            <v>UGLGoresII</v>
          </cell>
          <cell r="D5719" t="str">
            <v>UGGores2</v>
          </cell>
          <cell r="E5719">
            <v>367</v>
          </cell>
          <cell r="F5719" t="str">
            <v>A</v>
          </cell>
          <cell r="G5719" t="str">
            <v>E</v>
          </cell>
          <cell r="H5719" t="str">
            <v>N</v>
          </cell>
          <cell r="I5719" t="str">
            <v>NI</v>
          </cell>
          <cell r="J5719">
            <v>0</v>
          </cell>
          <cell r="K5719">
            <v>0</v>
          </cell>
          <cell r="L5719" t="str">
            <v xml:space="preserve"> </v>
          </cell>
          <cell r="M5719" t="str">
            <v xml:space="preserve"> </v>
          </cell>
          <cell r="N5719">
            <v>0</v>
          </cell>
          <cell r="O5719" t="str">
            <v xml:space="preserve"> </v>
          </cell>
          <cell r="P5719">
            <v>0</v>
          </cell>
          <cell r="Q5719">
            <v>0</v>
          </cell>
          <cell r="R5719" t="str">
            <v xml:space="preserve"> </v>
          </cell>
          <cell r="S5719" t="str">
            <v xml:space="preserve"> </v>
          </cell>
        </row>
        <row r="5720">
          <cell r="B5720">
            <v>804335</v>
          </cell>
          <cell r="C5720" t="str">
            <v>UGLGoresIII</v>
          </cell>
          <cell r="D5720" t="str">
            <v>UGGores3</v>
          </cell>
          <cell r="E5720">
            <v>367</v>
          </cell>
          <cell r="F5720" t="str">
            <v>A</v>
          </cell>
          <cell r="G5720" t="str">
            <v>E</v>
          </cell>
          <cell r="H5720" t="str">
            <v>N</v>
          </cell>
          <cell r="I5720" t="str">
            <v>NI</v>
          </cell>
          <cell r="J5720">
            <v>0</v>
          </cell>
          <cell r="K5720">
            <v>0</v>
          </cell>
          <cell r="L5720" t="str">
            <v xml:space="preserve"> </v>
          </cell>
          <cell r="M5720" t="str">
            <v xml:space="preserve"> </v>
          </cell>
          <cell r="N5720">
            <v>0</v>
          </cell>
          <cell r="O5720" t="str">
            <v xml:space="preserve"> </v>
          </cell>
          <cell r="P5720">
            <v>0</v>
          </cell>
          <cell r="Q5720">
            <v>0</v>
          </cell>
          <cell r="R5720" t="str">
            <v xml:space="preserve"> </v>
          </cell>
          <cell r="S5720" t="str">
            <v xml:space="preserve"> </v>
          </cell>
        </row>
        <row r="5721">
          <cell r="B5721">
            <v>804345</v>
          </cell>
          <cell r="C5721" t="str">
            <v>UGLGranthan</v>
          </cell>
          <cell r="D5721" t="str">
            <v>UGGranthan</v>
          </cell>
          <cell r="E5721">
            <v>367</v>
          </cell>
          <cell r="F5721" t="str">
            <v>A</v>
          </cell>
          <cell r="G5721" t="str">
            <v>E</v>
          </cell>
          <cell r="H5721" t="str">
            <v>N</v>
          </cell>
          <cell r="I5721" t="str">
            <v>NI</v>
          </cell>
          <cell r="J5721">
            <v>0</v>
          </cell>
          <cell r="K5721">
            <v>0</v>
          </cell>
          <cell r="L5721" t="str">
            <v xml:space="preserve"> </v>
          </cell>
          <cell r="M5721" t="str">
            <v xml:space="preserve"> </v>
          </cell>
          <cell r="N5721">
            <v>0</v>
          </cell>
          <cell r="O5721" t="str">
            <v xml:space="preserve"> </v>
          </cell>
          <cell r="P5721">
            <v>0</v>
          </cell>
          <cell r="Q5721">
            <v>0</v>
          </cell>
          <cell r="R5721" t="str">
            <v xml:space="preserve"> </v>
          </cell>
          <cell r="S5721" t="str">
            <v xml:space="preserve"> </v>
          </cell>
        </row>
        <row r="5722">
          <cell r="B5722">
            <v>804350</v>
          </cell>
          <cell r="C5722" t="str">
            <v>UGLGSOCapital</v>
          </cell>
          <cell r="D5722" t="str">
            <v>UGGSO</v>
          </cell>
          <cell r="E5722">
            <v>367</v>
          </cell>
          <cell r="F5722" t="str">
            <v>A</v>
          </cell>
          <cell r="G5722" t="str">
            <v>E</v>
          </cell>
          <cell r="H5722" t="str">
            <v>N</v>
          </cell>
          <cell r="I5722" t="str">
            <v>NI</v>
          </cell>
          <cell r="J5722">
            <v>0</v>
          </cell>
          <cell r="K5722">
            <v>0</v>
          </cell>
          <cell r="L5722" t="str">
            <v xml:space="preserve"> </v>
          </cell>
          <cell r="M5722" t="str">
            <v xml:space="preserve"> </v>
          </cell>
          <cell r="N5722">
            <v>0</v>
          </cell>
          <cell r="O5722" t="str">
            <v xml:space="preserve"> </v>
          </cell>
          <cell r="P5722">
            <v>0</v>
          </cell>
          <cell r="Q5722">
            <v>0</v>
          </cell>
          <cell r="R5722" t="str">
            <v xml:space="preserve"> </v>
          </cell>
          <cell r="S5722" t="str">
            <v xml:space="preserve"> </v>
          </cell>
        </row>
        <row r="5723">
          <cell r="B5723">
            <v>804355</v>
          </cell>
          <cell r="C5723" t="str">
            <v>UGLHalcyonOffshore</v>
          </cell>
          <cell r="D5723" t="str">
            <v>UGHalcyon</v>
          </cell>
          <cell r="E5723">
            <v>367</v>
          </cell>
          <cell r="F5723" t="str">
            <v>A</v>
          </cell>
          <cell r="G5723" t="str">
            <v>E</v>
          </cell>
          <cell r="H5723" t="str">
            <v>N</v>
          </cell>
          <cell r="I5723" t="str">
            <v>NI</v>
          </cell>
          <cell r="J5723">
            <v>0</v>
          </cell>
          <cell r="K5723">
            <v>0</v>
          </cell>
          <cell r="L5723" t="str">
            <v xml:space="preserve"> </v>
          </cell>
          <cell r="M5723" t="str">
            <v xml:space="preserve"> </v>
          </cell>
          <cell r="N5723">
            <v>0</v>
          </cell>
          <cell r="O5723" t="str">
            <v xml:space="preserve"> </v>
          </cell>
          <cell r="P5723">
            <v>0</v>
          </cell>
          <cell r="Q5723">
            <v>0</v>
          </cell>
          <cell r="R5723" t="str">
            <v xml:space="preserve"> </v>
          </cell>
          <cell r="S5723" t="str">
            <v xml:space="preserve"> </v>
          </cell>
        </row>
        <row r="5724">
          <cell r="B5724">
            <v>804360</v>
          </cell>
          <cell r="C5724" t="str">
            <v>UGLHedgeDir</v>
          </cell>
          <cell r="D5724" t="str">
            <v>UGHDirect</v>
          </cell>
          <cell r="E5724">
            <v>367</v>
          </cell>
          <cell r="F5724" t="str">
            <v>A</v>
          </cell>
          <cell r="G5724" t="str">
            <v>E</v>
          </cell>
          <cell r="H5724" t="str">
            <v>N</v>
          </cell>
          <cell r="I5724" t="str">
            <v>NI</v>
          </cell>
          <cell r="J5724">
            <v>0</v>
          </cell>
          <cell r="K5724">
            <v>0</v>
          </cell>
          <cell r="L5724" t="str">
            <v xml:space="preserve"> </v>
          </cell>
          <cell r="M5724" t="str">
            <v xml:space="preserve"> </v>
          </cell>
          <cell r="N5724">
            <v>0</v>
          </cell>
          <cell r="O5724" t="str">
            <v xml:space="preserve"> </v>
          </cell>
          <cell r="P5724">
            <v>0</v>
          </cell>
          <cell r="Q5724">
            <v>0</v>
          </cell>
          <cell r="R5724" t="str">
            <v xml:space="preserve"> </v>
          </cell>
          <cell r="S5724" t="str">
            <v xml:space="preserve"> </v>
          </cell>
        </row>
        <row r="5725">
          <cell r="B5725">
            <v>804365</v>
          </cell>
          <cell r="C5725" t="str">
            <v>UGLHedgeMN</v>
          </cell>
          <cell r="D5725" t="str">
            <v>UGHMktNt</v>
          </cell>
          <cell r="E5725">
            <v>367</v>
          </cell>
          <cell r="F5725" t="str">
            <v>A</v>
          </cell>
          <cell r="G5725" t="str">
            <v>E</v>
          </cell>
          <cell r="H5725" t="str">
            <v>N</v>
          </cell>
          <cell r="I5725" t="str">
            <v>NI</v>
          </cell>
          <cell r="J5725">
            <v>0</v>
          </cell>
          <cell r="K5725">
            <v>0</v>
          </cell>
          <cell r="L5725" t="str">
            <v xml:space="preserve"> </v>
          </cell>
          <cell r="M5725" t="str">
            <v xml:space="preserve"> </v>
          </cell>
          <cell r="N5725">
            <v>0</v>
          </cell>
          <cell r="O5725" t="str">
            <v xml:space="preserve"> </v>
          </cell>
          <cell r="P5725">
            <v>0</v>
          </cell>
          <cell r="Q5725">
            <v>0</v>
          </cell>
          <cell r="R5725" t="str">
            <v xml:space="preserve"> </v>
          </cell>
          <cell r="S5725" t="str">
            <v xml:space="preserve"> </v>
          </cell>
        </row>
        <row r="5726">
          <cell r="B5726">
            <v>804370</v>
          </cell>
          <cell r="C5726" t="str">
            <v>UGLHedgeMS</v>
          </cell>
          <cell r="D5726" t="str">
            <v>UGHMulit</v>
          </cell>
          <cell r="E5726">
            <v>367</v>
          </cell>
          <cell r="F5726" t="str">
            <v>A</v>
          </cell>
          <cell r="G5726" t="str">
            <v>E</v>
          </cell>
          <cell r="H5726" t="str">
            <v>N</v>
          </cell>
          <cell r="I5726" t="str">
            <v>NI</v>
          </cell>
          <cell r="J5726">
            <v>0</v>
          </cell>
          <cell r="K5726">
            <v>0</v>
          </cell>
          <cell r="L5726" t="str">
            <v xml:space="preserve"> </v>
          </cell>
          <cell r="M5726" t="str">
            <v xml:space="preserve"> </v>
          </cell>
          <cell r="N5726">
            <v>0</v>
          </cell>
          <cell r="O5726" t="str">
            <v xml:space="preserve"> </v>
          </cell>
          <cell r="P5726">
            <v>0</v>
          </cell>
          <cell r="Q5726">
            <v>0</v>
          </cell>
          <cell r="R5726" t="str">
            <v xml:space="preserve"> </v>
          </cell>
          <cell r="S5726" t="str">
            <v xml:space="preserve"> </v>
          </cell>
        </row>
        <row r="5727">
          <cell r="B5727">
            <v>804375</v>
          </cell>
          <cell r="C5727" t="str">
            <v>UGLHeliosII</v>
          </cell>
          <cell r="D5727" t="str">
            <v>UGHelios2</v>
          </cell>
          <cell r="E5727">
            <v>367</v>
          </cell>
          <cell r="F5727" t="str">
            <v>A</v>
          </cell>
          <cell r="G5727" t="str">
            <v>E</v>
          </cell>
          <cell r="H5727" t="str">
            <v>N</v>
          </cell>
          <cell r="I5727" t="str">
            <v>NI</v>
          </cell>
          <cell r="J5727">
            <v>0</v>
          </cell>
          <cell r="K5727">
            <v>0</v>
          </cell>
          <cell r="L5727" t="str">
            <v xml:space="preserve"> </v>
          </cell>
          <cell r="M5727" t="str">
            <v xml:space="preserve"> </v>
          </cell>
          <cell r="N5727">
            <v>0</v>
          </cell>
          <cell r="O5727" t="str">
            <v xml:space="preserve"> </v>
          </cell>
          <cell r="P5727">
            <v>0</v>
          </cell>
          <cell r="Q5727">
            <v>0</v>
          </cell>
          <cell r="R5727" t="str">
            <v xml:space="preserve"> </v>
          </cell>
          <cell r="S5727" t="str">
            <v xml:space="preserve"> </v>
          </cell>
        </row>
        <row r="5728">
          <cell r="B5728">
            <v>804385</v>
          </cell>
          <cell r="C5728" t="str">
            <v>UGLJPMorganMari</v>
          </cell>
          <cell r="D5728" t="str">
            <v>UGJPMorgan</v>
          </cell>
          <cell r="E5728">
            <v>367</v>
          </cell>
          <cell r="F5728" t="str">
            <v>A</v>
          </cell>
          <cell r="G5728" t="str">
            <v>E</v>
          </cell>
          <cell r="H5728" t="str">
            <v>N</v>
          </cell>
          <cell r="I5728" t="str">
            <v>NI</v>
          </cell>
          <cell r="J5728">
            <v>0</v>
          </cell>
          <cell r="K5728">
            <v>0</v>
          </cell>
          <cell r="L5728" t="str">
            <v xml:space="preserve"> </v>
          </cell>
          <cell r="M5728" t="str">
            <v xml:space="preserve"> </v>
          </cell>
          <cell r="N5728">
            <v>0</v>
          </cell>
          <cell r="O5728" t="str">
            <v xml:space="preserve"> </v>
          </cell>
          <cell r="P5728">
            <v>0</v>
          </cell>
          <cell r="Q5728">
            <v>0</v>
          </cell>
          <cell r="R5728" t="str">
            <v xml:space="preserve"> </v>
          </cell>
          <cell r="S5728" t="str">
            <v xml:space="preserve"> </v>
          </cell>
        </row>
        <row r="5729">
          <cell r="B5729">
            <v>804395</v>
          </cell>
          <cell r="C5729" t="str">
            <v>UGLJPMRE</v>
          </cell>
          <cell r="D5729" t="str">
            <v>UGJPMREC</v>
          </cell>
          <cell r="E5729">
            <v>367</v>
          </cell>
          <cell r="F5729" t="str">
            <v>A</v>
          </cell>
          <cell r="G5729" t="str">
            <v>E</v>
          </cell>
          <cell r="H5729" t="str">
            <v>N</v>
          </cell>
          <cell r="I5729" t="str">
            <v>NI</v>
          </cell>
          <cell r="J5729">
            <v>0</v>
          </cell>
          <cell r="K5729">
            <v>0</v>
          </cell>
          <cell r="L5729" t="str">
            <v xml:space="preserve"> </v>
          </cell>
          <cell r="M5729" t="str">
            <v xml:space="preserve"> </v>
          </cell>
          <cell r="N5729">
            <v>0</v>
          </cell>
          <cell r="O5729" t="str">
            <v xml:space="preserve"> </v>
          </cell>
          <cell r="P5729">
            <v>0</v>
          </cell>
          <cell r="Q5729">
            <v>0</v>
          </cell>
          <cell r="R5729" t="str">
            <v xml:space="preserve"> </v>
          </cell>
          <cell r="S5729" t="str">
            <v xml:space="preserve"> </v>
          </cell>
        </row>
        <row r="5730">
          <cell r="B5730">
            <v>804405</v>
          </cell>
          <cell r="C5730" t="str">
            <v>UGLKingStreetLtd</v>
          </cell>
          <cell r="D5730" t="str">
            <v>UGKingSt</v>
          </cell>
          <cell r="E5730">
            <v>367</v>
          </cell>
          <cell r="F5730" t="str">
            <v>A</v>
          </cell>
          <cell r="G5730" t="str">
            <v>E</v>
          </cell>
          <cell r="H5730" t="str">
            <v>N</v>
          </cell>
          <cell r="I5730" t="str">
            <v>NI</v>
          </cell>
          <cell r="J5730">
            <v>0</v>
          </cell>
          <cell r="K5730">
            <v>0</v>
          </cell>
          <cell r="L5730" t="str">
            <v xml:space="preserve"> </v>
          </cell>
          <cell r="M5730" t="str">
            <v xml:space="preserve"> </v>
          </cell>
          <cell r="N5730">
            <v>0</v>
          </cell>
          <cell r="O5730" t="str">
            <v xml:space="preserve"> </v>
          </cell>
          <cell r="P5730">
            <v>0</v>
          </cell>
          <cell r="Q5730">
            <v>0</v>
          </cell>
          <cell r="R5730" t="str">
            <v xml:space="preserve"> </v>
          </cell>
          <cell r="S5730" t="str">
            <v xml:space="preserve"> </v>
          </cell>
        </row>
        <row r="5731">
          <cell r="B5731">
            <v>804410</v>
          </cell>
          <cell r="C5731" t="str">
            <v>UGLLazard</v>
          </cell>
          <cell r="D5731" t="str">
            <v>UGLazard</v>
          </cell>
          <cell r="E5731">
            <v>367</v>
          </cell>
          <cell r="F5731" t="str">
            <v>A</v>
          </cell>
          <cell r="G5731" t="str">
            <v>E</v>
          </cell>
          <cell r="H5731" t="str">
            <v>N</v>
          </cell>
          <cell r="I5731" t="str">
            <v>NI</v>
          </cell>
          <cell r="J5731">
            <v>0</v>
          </cell>
          <cell r="K5731">
            <v>0</v>
          </cell>
          <cell r="L5731" t="str">
            <v xml:space="preserve"> </v>
          </cell>
          <cell r="M5731" t="str">
            <v xml:space="preserve"> </v>
          </cell>
          <cell r="N5731">
            <v>0</v>
          </cell>
          <cell r="O5731" t="str">
            <v xml:space="preserve"> </v>
          </cell>
          <cell r="P5731">
            <v>0</v>
          </cell>
          <cell r="Q5731">
            <v>0</v>
          </cell>
          <cell r="R5731" t="str">
            <v xml:space="preserve"> </v>
          </cell>
          <cell r="S5731" t="str">
            <v xml:space="preserve"> </v>
          </cell>
        </row>
        <row r="5732">
          <cell r="B5732">
            <v>804415</v>
          </cell>
          <cell r="C5732" t="str">
            <v>UGLLeeMunder</v>
          </cell>
          <cell r="D5732" t="str">
            <v>UGLMunder</v>
          </cell>
          <cell r="E5732">
            <v>367</v>
          </cell>
          <cell r="F5732" t="str">
            <v>A</v>
          </cell>
          <cell r="G5732" t="str">
            <v>E</v>
          </cell>
          <cell r="H5732" t="str">
            <v>N</v>
          </cell>
          <cell r="I5732" t="str">
            <v>NI</v>
          </cell>
          <cell r="J5732">
            <v>0</v>
          </cell>
          <cell r="K5732">
            <v>0</v>
          </cell>
          <cell r="L5732" t="str">
            <v xml:space="preserve"> </v>
          </cell>
          <cell r="M5732" t="str">
            <v xml:space="preserve"> </v>
          </cell>
          <cell r="N5732">
            <v>0</v>
          </cell>
          <cell r="O5732" t="str">
            <v xml:space="preserve"> </v>
          </cell>
          <cell r="P5732">
            <v>0</v>
          </cell>
          <cell r="Q5732">
            <v>0</v>
          </cell>
          <cell r="R5732" t="str">
            <v xml:space="preserve"> </v>
          </cell>
          <cell r="S5732" t="str">
            <v xml:space="preserve"> </v>
          </cell>
        </row>
        <row r="5733">
          <cell r="B5733">
            <v>804440</v>
          </cell>
          <cell r="C5733" t="str">
            <v>UGLLSV</v>
          </cell>
          <cell r="D5733" t="str">
            <v>UGLSV</v>
          </cell>
          <cell r="E5733">
            <v>367</v>
          </cell>
          <cell r="F5733" t="str">
            <v>A</v>
          </cell>
          <cell r="G5733" t="str">
            <v>E</v>
          </cell>
          <cell r="H5733" t="str">
            <v>N</v>
          </cell>
          <cell r="I5733" t="str">
            <v>NI</v>
          </cell>
          <cell r="J5733">
            <v>0</v>
          </cell>
          <cell r="K5733">
            <v>0</v>
          </cell>
          <cell r="L5733" t="str">
            <v xml:space="preserve"> </v>
          </cell>
          <cell r="M5733" t="str">
            <v xml:space="preserve"> </v>
          </cell>
          <cell r="N5733">
            <v>0</v>
          </cell>
          <cell r="O5733" t="str">
            <v xml:space="preserve"> </v>
          </cell>
          <cell r="P5733">
            <v>0</v>
          </cell>
          <cell r="Q5733">
            <v>0</v>
          </cell>
          <cell r="R5733" t="str">
            <v xml:space="preserve"> </v>
          </cell>
          <cell r="S5733" t="str">
            <v xml:space="preserve"> </v>
          </cell>
        </row>
        <row r="5734">
          <cell r="B5734">
            <v>804445</v>
          </cell>
          <cell r="C5734" t="str">
            <v>UGLMadisonRealtyII</v>
          </cell>
          <cell r="D5734" t="str">
            <v>UGMadRlty</v>
          </cell>
          <cell r="E5734">
            <v>367</v>
          </cell>
          <cell r="F5734" t="str">
            <v>A</v>
          </cell>
          <cell r="G5734" t="str">
            <v>E</v>
          </cell>
          <cell r="H5734" t="str">
            <v>N</v>
          </cell>
          <cell r="I5734" t="str">
            <v>NI</v>
          </cell>
          <cell r="J5734">
            <v>0</v>
          </cell>
          <cell r="K5734">
            <v>0</v>
          </cell>
          <cell r="L5734" t="str">
            <v xml:space="preserve"> </v>
          </cell>
          <cell r="M5734" t="str">
            <v xml:space="preserve"> </v>
          </cell>
          <cell r="N5734">
            <v>0</v>
          </cell>
          <cell r="O5734" t="str">
            <v xml:space="preserve"> </v>
          </cell>
          <cell r="P5734">
            <v>0</v>
          </cell>
          <cell r="Q5734">
            <v>0</v>
          </cell>
          <cell r="R5734" t="str">
            <v xml:space="preserve"> </v>
          </cell>
          <cell r="S5734" t="str">
            <v xml:space="preserve"> </v>
          </cell>
        </row>
        <row r="5735">
          <cell r="B5735">
            <v>804450</v>
          </cell>
          <cell r="C5735" t="str">
            <v>UGLMarathonSpecOp</v>
          </cell>
          <cell r="D5735" t="str">
            <v>UGMarathon</v>
          </cell>
          <cell r="E5735">
            <v>367</v>
          </cell>
          <cell r="F5735" t="str">
            <v>A</v>
          </cell>
          <cell r="G5735" t="str">
            <v>E</v>
          </cell>
          <cell r="H5735" t="str">
            <v>N</v>
          </cell>
          <cell r="I5735" t="str">
            <v>NI</v>
          </cell>
          <cell r="J5735">
            <v>0</v>
          </cell>
          <cell r="K5735">
            <v>0</v>
          </cell>
          <cell r="L5735" t="str">
            <v xml:space="preserve"> </v>
          </cell>
          <cell r="M5735" t="str">
            <v xml:space="preserve"> </v>
          </cell>
          <cell r="N5735">
            <v>0</v>
          </cell>
          <cell r="O5735" t="str">
            <v xml:space="preserve"> </v>
          </cell>
          <cell r="P5735">
            <v>0</v>
          </cell>
          <cell r="Q5735">
            <v>0</v>
          </cell>
          <cell r="R5735" t="str">
            <v xml:space="preserve"> </v>
          </cell>
          <cell r="S5735" t="str">
            <v xml:space="preserve"> </v>
          </cell>
        </row>
        <row r="5736">
          <cell r="B5736">
            <v>804455</v>
          </cell>
          <cell r="C5736" t="str">
            <v>UGLMatlinPattII</v>
          </cell>
          <cell r="D5736" t="str">
            <v>UGMatlin</v>
          </cell>
          <cell r="E5736">
            <v>367</v>
          </cell>
          <cell r="F5736" t="str">
            <v>A</v>
          </cell>
          <cell r="G5736" t="str">
            <v>E</v>
          </cell>
          <cell r="H5736" t="str">
            <v>N</v>
          </cell>
          <cell r="I5736" t="str">
            <v>NI</v>
          </cell>
          <cell r="J5736">
            <v>0</v>
          </cell>
          <cell r="K5736">
            <v>0</v>
          </cell>
          <cell r="L5736" t="str">
            <v xml:space="preserve"> </v>
          </cell>
          <cell r="M5736" t="str">
            <v xml:space="preserve"> </v>
          </cell>
          <cell r="N5736">
            <v>0</v>
          </cell>
          <cell r="O5736" t="str">
            <v xml:space="preserve"> </v>
          </cell>
          <cell r="P5736">
            <v>0</v>
          </cell>
          <cell r="Q5736">
            <v>0</v>
          </cell>
          <cell r="R5736" t="str">
            <v xml:space="preserve"> </v>
          </cell>
          <cell r="S5736" t="str">
            <v xml:space="preserve"> </v>
          </cell>
        </row>
        <row r="5737">
          <cell r="B5737">
            <v>804460</v>
          </cell>
          <cell r="C5737" t="str">
            <v>UGLMatterhorn</v>
          </cell>
          <cell r="D5737" t="str">
            <v>UGMatterhn</v>
          </cell>
          <cell r="E5737">
            <v>367</v>
          </cell>
          <cell r="F5737" t="str">
            <v>A</v>
          </cell>
          <cell r="G5737" t="str">
            <v>E</v>
          </cell>
          <cell r="H5737" t="str">
            <v>N</v>
          </cell>
          <cell r="I5737" t="str">
            <v>NI</v>
          </cell>
          <cell r="J5737">
            <v>0</v>
          </cell>
          <cell r="K5737">
            <v>0</v>
          </cell>
          <cell r="L5737" t="str">
            <v xml:space="preserve"> </v>
          </cell>
          <cell r="M5737" t="str">
            <v xml:space="preserve"> </v>
          </cell>
          <cell r="N5737">
            <v>0</v>
          </cell>
          <cell r="O5737" t="str">
            <v xml:space="preserve"> </v>
          </cell>
          <cell r="P5737">
            <v>0</v>
          </cell>
          <cell r="Q5737">
            <v>0</v>
          </cell>
          <cell r="R5737" t="str">
            <v xml:space="preserve"> </v>
          </cell>
          <cell r="S5737" t="str">
            <v xml:space="preserve"> </v>
          </cell>
        </row>
        <row r="5738">
          <cell r="B5738">
            <v>804465</v>
          </cell>
          <cell r="C5738" t="str">
            <v>UGLMazama</v>
          </cell>
          <cell r="D5738" t="str">
            <v>UGMazama</v>
          </cell>
          <cell r="E5738">
            <v>367</v>
          </cell>
          <cell r="F5738" t="str">
            <v>A</v>
          </cell>
          <cell r="G5738" t="str">
            <v>E</v>
          </cell>
          <cell r="H5738" t="str">
            <v>N</v>
          </cell>
          <cell r="I5738" t="str">
            <v>NI</v>
          </cell>
          <cell r="J5738">
            <v>0</v>
          </cell>
          <cell r="K5738">
            <v>0</v>
          </cell>
          <cell r="L5738" t="str">
            <v xml:space="preserve"> </v>
          </cell>
          <cell r="M5738" t="str">
            <v xml:space="preserve"> </v>
          </cell>
          <cell r="N5738">
            <v>0</v>
          </cell>
          <cell r="O5738" t="str">
            <v xml:space="preserve"> </v>
          </cell>
          <cell r="P5738">
            <v>0</v>
          </cell>
          <cell r="Q5738">
            <v>0</v>
          </cell>
          <cell r="R5738" t="str">
            <v xml:space="preserve"> </v>
          </cell>
          <cell r="S5738" t="str">
            <v xml:space="preserve"> </v>
          </cell>
        </row>
        <row r="5739">
          <cell r="B5739">
            <v>804475</v>
          </cell>
          <cell r="C5739" t="str">
            <v>UGLMeritEnergy</v>
          </cell>
          <cell r="D5739" t="str">
            <v>UGMerit</v>
          </cell>
          <cell r="E5739">
            <v>367</v>
          </cell>
          <cell r="F5739" t="str">
            <v>A</v>
          </cell>
          <cell r="G5739" t="str">
            <v>E</v>
          </cell>
          <cell r="H5739" t="str">
            <v>N</v>
          </cell>
          <cell r="I5739" t="str">
            <v>NI</v>
          </cell>
          <cell r="J5739">
            <v>0</v>
          </cell>
          <cell r="K5739">
            <v>0</v>
          </cell>
          <cell r="L5739" t="str">
            <v xml:space="preserve"> </v>
          </cell>
          <cell r="M5739" t="str">
            <v xml:space="preserve"> </v>
          </cell>
          <cell r="N5739">
            <v>0</v>
          </cell>
          <cell r="O5739" t="str">
            <v xml:space="preserve"> </v>
          </cell>
          <cell r="P5739">
            <v>0</v>
          </cell>
          <cell r="Q5739">
            <v>0</v>
          </cell>
          <cell r="R5739" t="str">
            <v xml:space="preserve"> </v>
          </cell>
          <cell r="S5739" t="str">
            <v xml:space="preserve"> </v>
          </cell>
        </row>
        <row r="5740">
          <cell r="B5740">
            <v>804480</v>
          </cell>
          <cell r="C5740" t="str">
            <v>UGLMesirow</v>
          </cell>
          <cell r="D5740" t="str">
            <v>UGMesirow</v>
          </cell>
          <cell r="E5740">
            <v>367</v>
          </cell>
          <cell r="F5740" t="str">
            <v>A</v>
          </cell>
          <cell r="G5740" t="str">
            <v>E</v>
          </cell>
          <cell r="H5740" t="str">
            <v>N</v>
          </cell>
          <cell r="I5740" t="str">
            <v>NI</v>
          </cell>
          <cell r="J5740">
            <v>0</v>
          </cell>
          <cell r="K5740">
            <v>0</v>
          </cell>
          <cell r="L5740" t="str">
            <v xml:space="preserve"> </v>
          </cell>
          <cell r="M5740" t="str">
            <v xml:space="preserve"> </v>
          </cell>
          <cell r="N5740">
            <v>0</v>
          </cell>
          <cell r="O5740" t="str">
            <v xml:space="preserve"> </v>
          </cell>
          <cell r="P5740">
            <v>0</v>
          </cell>
          <cell r="Q5740">
            <v>0</v>
          </cell>
          <cell r="R5740" t="str">
            <v xml:space="preserve"> </v>
          </cell>
          <cell r="S5740" t="str">
            <v xml:space="preserve"> </v>
          </cell>
        </row>
        <row r="5741">
          <cell r="B5741">
            <v>804485</v>
          </cell>
          <cell r="C5741" t="str">
            <v>UGLMondrian</v>
          </cell>
          <cell r="D5741" t="str">
            <v>UGMondrian</v>
          </cell>
          <cell r="E5741">
            <v>367</v>
          </cell>
          <cell r="F5741" t="str">
            <v>A</v>
          </cell>
          <cell r="G5741" t="str">
            <v>E</v>
          </cell>
          <cell r="H5741" t="str">
            <v>N</v>
          </cell>
          <cell r="I5741" t="str">
            <v>NI</v>
          </cell>
          <cell r="J5741">
            <v>0</v>
          </cell>
          <cell r="K5741">
            <v>0</v>
          </cell>
          <cell r="L5741" t="str">
            <v xml:space="preserve"> </v>
          </cell>
          <cell r="M5741" t="str">
            <v xml:space="preserve"> </v>
          </cell>
          <cell r="N5741">
            <v>0</v>
          </cell>
          <cell r="O5741" t="str">
            <v xml:space="preserve"> </v>
          </cell>
          <cell r="P5741">
            <v>0</v>
          </cell>
          <cell r="Q5741">
            <v>0</v>
          </cell>
          <cell r="R5741" t="str">
            <v xml:space="preserve"> </v>
          </cell>
          <cell r="S5741" t="str">
            <v xml:space="preserve"> </v>
          </cell>
        </row>
        <row r="5742">
          <cell r="B5742">
            <v>804515</v>
          </cell>
          <cell r="C5742" t="str">
            <v>UGLNISA</v>
          </cell>
          <cell r="D5742" t="str">
            <v>UGNISA</v>
          </cell>
          <cell r="E5742">
            <v>367</v>
          </cell>
          <cell r="F5742" t="str">
            <v>A</v>
          </cell>
          <cell r="G5742" t="str">
            <v>E</v>
          </cell>
          <cell r="H5742" t="str">
            <v>N</v>
          </cell>
          <cell r="I5742" t="str">
            <v>NI</v>
          </cell>
          <cell r="J5742">
            <v>0</v>
          </cell>
          <cell r="K5742">
            <v>0</v>
          </cell>
          <cell r="L5742" t="str">
            <v xml:space="preserve"> </v>
          </cell>
          <cell r="M5742" t="str">
            <v xml:space="preserve"> </v>
          </cell>
          <cell r="N5742">
            <v>0</v>
          </cell>
          <cell r="O5742" t="str">
            <v xml:space="preserve"> </v>
          </cell>
          <cell r="P5742">
            <v>0</v>
          </cell>
          <cell r="Q5742">
            <v>0</v>
          </cell>
          <cell r="R5742" t="str">
            <v xml:space="preserve"> </v>
          </cell>
          <cell r="S5742" t="str">
            <v xml:space="preserve"> </v>
          </cell>
        </row>
        <row r="5743">
          <cell r="B5743">
            <v>804520</v>
          </cell>
          <cell r="C5743" t="str">
            <v>UGLNisaCommodities</v>
          </cell>
          <cell r="D5743" t="str">
            <v>UGNisaCom</v>
          </cell>
          <cell r="E5743">
            <v>367</v>
          </cell>
          <cell r="F5743" t="str">
            <v>A</v>
          </cell>
          <cell r="G5743" t="str">
            <v>E</v>
          </cell>
          <cell r="H5743" t="str">
            <v>N</v>
          </cell>
          <cell r="I5743" t="str">
            <v>NI</v>
          </cell>
          <cell r="J5743">
            <v>0</v>
          </cell>
          <cell r="K5743">
            <v>0</v>
          </cell>
          <cell r="L5743" t="str">
            <v xml:space="preserve"> </v>
          </cell>
          <cell r="M5743" t="str">
            <v xml:space="preserve"> </v>
          </cell>
          <cell r="N5743">
            <v>0</v>
          </cell>
          <cell r="O5743" t="str">
            <v xml:space="preserve"> </v>
          </cell>
          <cell r="P5743">
            <v>0</v>
          </cell>
          <cell r="Q5743">
            <v>0</v>
          </cell>
          <cell r="R5743" t="str">
            <v xml:space="preserve"> </v>
          </cell>
          <cell r="S5743" t="str">
            <v xml:space="preserve"> </v>
          </cell>
        </row>
        <row r="5744">
          <cell r="B5744">
            <v>804525</v>
          </cell>
          <cell r="C5744" t="str">
            <v>UGLNisaCovCall</v>
          </cell>
          <cell r="D5744" t="str">
            <v>UGNisaCov</v>
          </cell>
          <cell r="E5744">
            <v>367</v>
          </cell>
          <cell r="F5744" t="str">
            <v>A</v>
          </cell>
          <cell r="G5744" t="str">
            <v>E</v>
          </cell>
          <cell r="H5744" t="str">
            <v>N</v>
          </cell>
          <cell r="I5744" t="str">
            <v>NI</v>
          </cell>
          <cell r="J5744">
            <v>0</v>
          </cell>
          <cell r="K5744">
            <v>0</v>
          </cell>
          <cell r="L5744" t="str">
            <v xml:space="preserve"> </v>
          </cell>
          <cell r="M5744" t="str">
            <v xml:space="preserve"> </v>
          </cell>
          <cell r="N5744">
            <v>0</v>
          </cell>
          <cell r="O5744" t="str">
            <v xml:space="preserve"> </v>
          </cell>
          <cell r="P5744">
            <v>0</v>
          </cell>
          <cell r="Q5744">
            <v>0</v>
          </cell>
          <cell r="R5744" t="str">
            <v xml:space="preserve"> </v>
          </cell>
          <cell r="S5744" t="str">
            <v xml:space="preserve"> </v>
          </cell>
        </row>
        <row r="5745">
          <cell r="B5745">
            <v>804530</v>
          </cell>
          <cell r="C5745" t="str">
            <v>UGLNisaPA</v>
          </cell>
          <cell r="D5745" t="str">
            <v>UGNisaPort</v>
          </cell>
          <cell r="E5745">
            <v>367</v>
          </cell>
          <cell r="F5745" t="str">
            <v>A</v>
          </cell>
          <cell r="G5745" t="str">
            <v>E</v>
          </cell>
          <cell r="H5745" t="str">
            <v>N</v>
          </cell>
          <cell r="I5745" t="str">
            <v>NI</v>
          </cell>
          <cell r="J5745">
            <v>0</v>
          </cell>
          <cell r="K5745">
            <v>0</v>
          </cell>
          <cell r="L5745" t="str">
            <v xml:space="preserve"> </v>
          </cell>
          <cell r="M5745" t="str">
            <v xml:space="preserve"> </v>
          </cell>
          <cell r="N5745">
            <v>0</v>
          </cell>
          <cell r="O5745" t="str">
            <v xml:space="preserve"> </v>
          </cell>
          <cell r="P5745">
            <v>0</v>
          </cell>
          <cell r="Q5745">
            <v>0</v>
          </cell>
          <cell r="R5745" t="str">
            <v xml:space="preserve"> </v>
          </cell>
          <cell r="S5745" t="str">
            <v xml:space="preserve"> </v>
          </cell>
        </row>
        <row r="5746">
          <cell r="B5746">
            <v>804535</v>
          </cell>
          <cell r="C5746" t="str">
            <v>UGLNisaTemp</v>
          </cell>
          <cell r="D5746" t="str">
            <v>UGNisaTemp</v>
          </cell>
          <cell r="E5746">
            <v>367</v>
          </cell>
          <cell r="F5746" t="str">
            <v>A</v>
          </cell>
          <cell r="G5746" t="str">
            <v>E</v>
          </cell>
          <cell r="H5746" t="str">
            <v>N</v>
          </cell>
          <cell r="I5746" t="str">
            <v>NI</v>
          </cell>
          <cell r="J5746">
            <v>0</v>
          </cell>
          <cell r="K5746">
            <v>0</v>
          </cell>
          <cell r="L5746" t="str">
            <v xml:space="preserve"> </v>
          </cell>
          <cell r="M5746" t="str">
            <v xml:space="preserve"> </v>
          </cell>
          <cell r="N5746">
            <v>0</v>
          </cell>
          <cell r="O5746" t="str">
            <v xml:space="preserve"> </v>
          </cell>
          <cell r="P5746">
            <v>0</v>
          </cell>
          <cell r="Q5746">
            <v>0</v>
          </cell>
          <cell r="R5746" t="str">
            <v xml:space="preserve"> </v>
          </cell>
          <cell r="S5746" t="str">
            <v xml:space="preserve"> </v>
          </cell>
        </row>
        <row r="5747">
          <cell r="B5747">
            <v>804540</v>
          </cell>
          <cell r="C5747" t="str">
            <v>UGLOwlCreekSocRes</v>
          </cell>
          <cell r="D5747" t="str">
            <v>UGOwlCrk</v>
          </cell>
          <cell r="E5747">
            <v>367</v>
          </cell>
          <cell r="F5747" t="str">
            <v>A</v>
          </cell>
          <cell r="G5747" t="str">
            <v>E</v>
          </cell>
          <cell r="H5747" t="str">
            <v>N</v>
          </cell>
          <cell r="I5747" t="str">
            <v>NI</v>
          </cell>
          <cell r="J5747">
            <v>0</v>
          </cell>
          <cell r="K5747">
            <v>0</v>
          </cell>
          <cell r="L5747" t="str">
            <v xml:space="preserve"> </v>
          </cell>
          <cell r="M5747" t="str">
            <v xml:space="preserve"> </v>
          </cell>
          <cell r="N5747">
            <v>0</v>
          </cell>
          <cell r="O5747" t="str">
            <v xml:space="preserve"> </v>
          </cell>
          <cell r="P5747">
            <v>0</v>
          </cell>
          <cell r="Q5747">
            <v>0</v>
          </cell>
          <cell r="R5747" t="str">
            <v xml:space="preserve"> </v>
          </cell>
          <cell r="S5747" t="str">
            <v xml:space="preserve"> </v>
          </cell>
        </row>
        <row r="5748">
          <cell r="B5748">
            <v>804545</v>
          </cell>
          <cell r="C5748" t="str">
            <v>UGLOZOverseasHF</v>
          </cell>
          <cell r="D5748" t="str">
            <v>UGOZOHF</v>
          </cell>
          <cell r="E5748">
            <v>367</v>
          </cell>
          <cell r="F5748" t="str">
            <v>A</v>
          </cell>
          <cell r="G5748" t="str">
            <v>E</v>
          </cell>
          <cell r="H5748" t="str">
            <v>N</v>
          </cell>
          <cell r="I5748" t="str">
            <v>NI</v>
          </cell>
          <cell r="J5748">
            <v>0</v>
          </cell>
          <cell r="K5748">
            <v>0</v>
          </cell>
          <cell r="L5748" t="str">
            <v xml:space="preserve"> </v>
          </cell>
          <cell r="M5748" t="str">
            <v xml:space="preserve"> </v>
          </cell>
          <cell r="N5748">
            <v>0</v>
          </cell>
          <cell r="O5748" t="str">
            <v xml:space="preserve"> </v>
          </cell>
          <cell r="P5748">
            <v>0</v>
          </cell>
          <cell r="Q5748">
            <v>0</v>
          </cell>
          <cell r="R5748" t="str">
            <v xml:space="preserve"> </v>
          </cell>
          <cell r="S5748" t="str">
            <v xml:space="preserve"> </v>
          </cell>
        </row>
        <row r="5749">
          <cell r="B5749">
            <v>804550</v>
          </cell>
          <cell r="C5749" t="str">
            <v>UGLOZOverseasPA</v>
          </cell>
          <cell r="D5749" t="str">
            <v>UGOZOPA</v>
          </cell>
          <cell r="E5749">
            <v>367</v>
          </cell>
          <cell r="F5749" t="str">
            <v>A</v>
          </cell>
          <cell r="G5749" t="str">
            <v>E</v>
          </cell>
          <cell r="H5749" t="str">
            <v>N</v>
          </cell>
          <cell r="I5749" t="str">
            <v>NI</v>
          </cell>
          <cell r="J5749">
            <v>0</v>
          </cell>
          <cell r="K5749">
            <v>0</v>
          </cell>
          <cell r="L5749" t="str">
            <v xml:space="preserve"> </v>
          </cell>
          <cell r="M5749" t="str">
            <v xml:space="preserve"> </v>
          </cell>
          <cell r="N5749">
            <v>0</v>
          </cell>
          <cell r="O5749" t="str">
            <v xml:space="preserve"> </v>
          </cell>
          <cell r="P5749">
            <v>0</v>
          </cell>
          <cell r="Q5749">
            <v>0</v>
          </cell>
          <cell r="R5749" t="str">
            <v xml:space="preserve"> </v>
          </cell>
          <cell r="S5749" t="str">
            <v xml:space="preserve"> </v>
          </cell>
        </row>
        <row r="5750">
          <cell r="B5750">
            <v>804555</v>
          </cell>
          <cell r="C5750" t="str">
            <v>UGLPAMkt</v>
          </cell>
          <cell r="D5750" t="str">
            <v>UGPAMktNtl</v>
          </cell>
          <cell r="E5750">
            <v>367</v>
          </cell>
          <cell r="F5750" t="str">
            <v>A</v>
          </cell>
          <cell r="G5750" t="str">
            <v>E</v>
          </cell>
          <cell r="H5750" t="str">
            <v>N</v>
          </cell>
          <cell r="I5750" t="str">
            <v>NI</v>
          </cell>
          <cell r="J5750">
            <v>0</v>
          </cell>
          <cell r="K5750">
            <v>0</v>
          </cell>
          <cell r="L5750" t="str">
            <v xml:space="preserve"> </v>
          </cell>
          <cell r="M5750" t="str">
            <v xml:space="preserve"> </v>
          </cell>
          <cell r="N5750">
            <v>0</v>
          </cell>
          <cell r="O5750" t="str">
            <v xml:space="preserve"> </v>
          </cell>
          <cell r="P5750">
            <v>0</v>
          </cell>
          <cell r="Q5750">
            <v>0</v>
          </cell>
          <cell r="R5750" t="str">
            <v xml:space="preserve"> </v>
          </cell>
          <cell r="S5750" t="str">
            <v xml:space="preserve"> </v>
          </cell>
        </row>
        <row r="5751">
          <cell r="B5751">
            <v>804560</v>
          </cell>
          <cell r="C5751" t="str">
            <v>UGLPAMulti</v>
          </cell>
          <cell r="D5751" t="str">
            <v>UGPAMuli</v>
          </cell>
          <cell r="E5751">
            <v>367</v>
          </cell>
          <cell r="F5751" t="str">
            <v>A</v>
          </cell>
          <cell r="G5751" t="str">
            <v>E</v>
          </cell>
          <cell r="H5751" t="str">
            <v>N</v>
          </cell>
          <cell r="I5751" t="str">
            <v>NI</v>
          </cell>
          <cell r="J5751">
            <v>0</v>
          </cell>
          <cell r="K5751">
            <v>0</v>
          </cell>
          <cell r="L5751" t="str">
            <v xml:space="preserve"> </v>
          </cell>
          <cell r="M5751" t="str">
            <v xml:space="preserve"> </v>
          </cell>
          <cell r="N5751">
            <v>0</v>
          </cell>
          <cell r="O5751" t="str">
            <v xml:space="preserve"> </v>
          </cell>
          <cell r="P5751">
            <v>0</v>
          </cell>
          <cell r="Q5751">
            <v>0</v>
          </cell>
          <cell r="R5751" t="str">
            <v xml:space="preserve"> </v>
          </cell>
          <cell r="S5751" t="str">
            <v xml:space="preserve"> </v>
          </cell>
        </row>
        <row r="5752">
          <cell r="B5752">
            <v>804565</v>
          </cell>
          <cell r="C5752" t="str">
            <v>UGLPaulsonAdvantage</v>
          </cell>
          <cell r="D5752" t="str">
            <v>UGPaulson</v>
          </cell>
          <cell r="E5752">
            <v>367</v>
          </cell>
          <cell r="F5752" t="str">
            <v>A</v>
          </cell>
          <cell r="G5752" t="str">
            <v>E</v>
          </cell>
          <cell r="H5752" t="str">
            <v>N</v>
          </cell>
          <cell r="I5752" t="str">
            <v>NI</v>
          </cell>
          <cell r="J5752">
            <v>0</v>
          </cell>
          <cell r="K5752">
            <v>0</v>
          </cell>
          <cell r="L5752" t="str">
            <v xml:space="preserve"> </v>
          </cell>
          <cell r="M5752" t="str">
            <v xml:space="preserve"> </v>
          </cell>
          <cell r="N5752">
            <v>0</v>
          </cell>
          <cell r="O5752" t="str">
            <v xml:space="preserve"> </v>
          </cell>
          <cell r="P5752">
            <v>0</v>
          </cell>
          <cell r="Q5752">
            <v>0</v>
          </cell>
          <cell r="R5752" t="str">
            <v xml:space="preserve"> </v>
          </cell>
          <cell r="S5752" t="str">
            <v xml:space="preserve"> </v>
          </cell>
        </row>
        <row r="5753">
          <cell r="B5753">
            <v>804570</v>
          </cell>
          <cell r="C5753" t="str">
            <v>UGLPennHigh</v>
          </cell>
          <cell r="D5753" t="str">
            <v>UGPenn</v>
          </cell>
          <cell r="E5753">
            <v>367</v>
          </cell>
          <cell r="F5753" t="str">
            <v>A</v>
          </cell>
          <cell r="G5753" t="str">
            <v>E</v>
          </cell>
          <cell r="H5753" t="str">
            <v>N</v>
          </cell>
          <cell r="I5753" t="str">
            <v>NI</v>
          </cell>
          <cell r="J5753">
            <v>0</v>
          </cell>
          <cell r="K5753">
            <v>0</v>
          </cell>
          <cell r="L5753" t="str">
            <v xml:space="preserve"> </v>
          </cell>
          <cell r="M5753" t="str">
            <v xml:space="preserve"> </v>
          </cell>
          <cell r="N5753">
            <v>0</v>
          </cell>
          <cell r="O5753" t="str">
            <v xml:space="preserve"> </v>
          </cell>
          <cell r="P5753">
            <v>0</v>
          </cell>
          <cell r="Q5753">
            <v>0</v>
          </cell>
          <cell r="R5753" t="str">
            <v xml:space="preserve"> </v>
          </cell>
          <cell r="S5753" t="str">
            <v xml:space="preserve"> </v>
          </cell>
        </row>
        <row r="5754">
          <cell r="B5754">
            <v>804575</v>
          </cell>
          <cell r="C5754" t="str">
            <v>UGLPIMCO</v>
          </cell>
          <cell r="D5754" t="str">
            <v>UGPIMCO</v>
          </cell>
          <cell r="E5754">
            <v>367</v>
          </cell>
          <cell r="F5754" t="str">
            <v>A</v>
          </cell>
          <cell r="G5754" t="str">
            <v>E</v>
          </cell>
          <cell r="H5754" t="str">
            <v>N</v>
          </cell>
          <cell r="I5754" t="str">
            <v>NI</v>
          </cell>
          <cell r="J5754">
            <v>0</v>
          </cell>
          <cell r="K5754">
            <v>0</v>
          </cell>
          <cell r="L5754" t="str">
            <v xml:space="preserve"> </v>
          </cell>
          <cell r="M5754" t="str">
            <v xml:space="preserve"> </v>
          </cell>
          <cell r="N5754">
            <v>0</v>
          </cell>
          <cell r="O5754" t="str">
            <v xml:space="preserve"> </v>
          </cell>
          <cell r="P5754">
            <v>0</v>
          </cell>
          <cell r="Q5754">
            <v>0</v>
          </cell>
          <cell r="R5754" t="str">
            <v xml:space="preserve"> </v>
          </cell>
          <cell r="S5754" t="str">
            <v xml:space="preserve"> </v>
          </cell>
        </row>
        <row r="5755">
          <cell r="B5755">
            <v>804580</v>
          </cell>
          <cell r="C5755" t="str">
            <v>UGLPinnacle</v>
          </cell>
          <cell r="D5755" t="str">
            <v>UGPinnacle</v>
          </cell>
          <cell r="E5755">
            <v>367</v>
          </cell>
          <cell r="F5755" t="str">
            <v>A</v>
          </cell>
          <cell r="G5755" t="str">
            <v>E</v>
          </cell>
          <cell r="H5755" t="str">
            <v>N</v>
          </cell>
          <cell r="I5755" t="str">
            <v>NI</v>
          </cell>
          <cell r="J5755">
            <v>0</v>
          </cell>
          <cell r="K5755">
            <v>0</v>
          </cell>
          <cell r="L5755" t="str">
            <v xml:space="preserve"> </v>
          </cell>
          <cell r="M5755" t="str">
            <v xml:space="preserve"> </v>
          </cell>
          <cell r="N5755">
            <v>0</v>
          </cell>
          <cell r="O5755" t="str">
            <v xml:space="preserve"> </v>
          </cell>
          <cell r="P5755">
            <v>0</v>
          </cell>
          <cell r="Q5755">
            <v>0</v>
          </cell>
          <cell r="R5755" t="str">
            <v xml:space="preserve"> </v>
          </cell>
          <cell r="S5755" t="str">
            <v xml:space="preserve"> </v>
          </cell>
        </row>
        <row r="5756">
          <cell r="B5756">
            <v>804585</v>
          </cell>
          <cell r="C5756" t="str">
            <v>UGLPorterOlinAmici</v>
          </cell>
          <cell r="D5756" t="str">
            <v>UGPorter</v>
          </cell>
          <cell r="E5756">
            <v>367</v>
          </cell>
          <cell r="F5756" t="str">
            <v>A</v>
          </cell>
          <cell r="G5756" t="str">
            <v>E</v>
          </cell>
          <cell r="H5756" t="str">
            <v>N</v>
          </cell>
          <cell r="I5756" t="str">
            <v>NI</v>
          </cell>
          <cell r="J5756">
            <v>0</v>
          </cell>
          <cell r="K5756">
            <v>0</v>
          </cell>
          <cell r="L5756" t="str">
            <v xml:space="preserve"> </v>
          </cell>
          <cell r="M5756" t="str">
            <v xml:space="preserve"> </v>
          </cell>
          <cell r="N5756">
            <v>0</v>
          </cell>
          <cell r="O5756" t="str">
            <v xml:space="preserve"> </v>
          </cell>
          <cell r="P5756">
            <v>0</v>
          </cell>
          <cell r="Q5756">
            <v>0</v>
          </cell>
          <cell r="R5756" t="str">
            <v xml:space="preserve"> </v>
          </cell>
          <cell r="S5756" t="str">
            <v xml:space="preserve"> </v>
          </cell>
        </row>
        <row r="5757">
          <cell r="B5757">
            <v>804590</v>
          </cell>
          <cell r="C5757" t="str">
            <v>UGLPrivateEq</v>
          </cell>
          <cell r="D5757" t="str">
            <v>UGPrivEqty</v>
          </cell>
          <cell r="E5757">
            <v>367</v>
          </cell>
          <cell r="F5757" t="str">
            <v>A</v>
          </cell>
          <cell r="G5757" t="str">
            <v>E</v>
          </cell>
          <cell r="H5757" t="str">
            <v>N</v>
          </cell>
          <cell r="I5757" t="str">
            <v>NI</v>
          </cell>
          <cell r="J5757">
            <v>0</v>
          </cell>
          <cell r="K5757">
            <v>0</v>
          </cell>
          <cell r="L5757" t="str">
            <v xml:space="preserve"> </v>
          </cell>
          <cell r="M5757" t="str">
            <v xml:space="preserve"> </v>
          </cell>
          <cell r="N5757">
            <v>0</v>
          </cell>
          <cell r="O5757" t="str">
            <v xml:space="preserve"> </v>
          </cell>
          <cell r="P5757">
            <v>0</v>
          </cell>
          <cell r="Q5757">
            <v>0</v>
          </cell>
          <cell r="R5757" t="str">
            <v xml:space="preserve"> </v>
          </cell>
          <cell r="S5757" t="str">
            <v xml:space="preserve"> </v>
          </cell>
        </row>
        <row r="5758">
          <cell r="B5758">
            <v>804595</v>
          </cell>
          <cell r="C5758" t="str">
            <v>UGLQMA</v>
          </cell>
          <cell r="D5758" t="str">
            <v>UGQMA</v>
          </cell>
          <cell r="E5758">
            <v>367</v>
          </cell>
          <cell r="F5758" t="str">
            <v>A</v>
          </cell>
          <cell r="G5758" t="str">
            <v>E</v>
          </cell>
          <cell r="H5758" t="str">
            <v>N</v>
          </cell>
          <cell r="I5758" t="str">
            <v>NI</v>
          </cell>
          <cell r="J5758">
            <v>0</v>
          </cell>
          <cell r="K5758">
            <v>0</v>
          </cell>
          <cell r="L5758" t="str">
            <v xml:space="preserve"> </v>
          </cell>
          <cell r="M5758" t="str">
            <v xml:space="preserve"> </v>
          </cell>
          <cell r="N5758">
            <v>0</v>
          </cell>
          <cell r="O5758" t="str">
            <v xml:space="preserve"> </v>
          </cell>
          <cell r="P5758">
            <v>0</v>
          </cell>
          <cell r="Q5758">
            <v>0</v>
          </cell>
          <cell r="R5758" t="str">
            <v xml:space="preserve"> </v>
          </cell>
          <cell r="S5758" t="str">
            <v xml:space="preserve"> </v>
          </cell>
        </row>
        <row r="5759">
          <cell r="B5759">
            <v>804600</v>
          </cell>
          <cell r="C5759" t="str">
            <v>UGLRENoncore</v>
          </cell>
          <cell r="D5759" t="str">
            <v>UGRealEstN</v>
          </cell>
          <cell r="E5759">
            <v>367</v>
          </cell>
          <cell r="F5759" t="str">
            <v>A</v>
          </cell>
          <cell r="G5759" t="str">
            <v>E</v>
          </cell>
          <cell r="H5759" t="str">
            <v>N</v>
          </cell>
          <cell r="I5759" t="str">
            <v>NI</v>
          </cell>
          <cell r="J5759">
            <v>0</v>
          </cell>
          <cell r="K5759">
            <v>0</v>
          </cell>
          <cell r="L5759" t="str">
            <v xml:space="preserve"> </v>
          </cell>
          <cell r="M5759" t="str">
            <v xml:space="preserve"> </v>
          </cell>
          <cell r="N5759">
            <v>0</v>
          </cell>
          <cell r="O5759" t="str">
            <v xml:space="preserve"> </v>
          </cell>
          <cell r="P5759">
            <v>0</v>
          </cell>
          <cell r="Q5759">
            <v>0</v>
          </cell>
          <cell r="R5759" t="str">
            <v xml:space="preserve"> </v>
          </cell>
          <cell r="S5759" t="str">
            <v xml:space="preserve"> </v>
          </cell>
        </row>
        <row r="5760">
          <cell r="B5760">
            <v>804605</v>
          </cell>
          <cell r="C5760" t="str">
            <v>UGLRealtyAssocVIII</v>
          </cell>
          <cell r="D5760" t="str">
            <v>UGRealty8</v>
          </cell>
          <cell r="E5760">
            <v>367</v>
          </cell>
          <cell r="F5760" t="str">
            <v>A</v>
          </cell>
          <cell r="G5760" t="str">
            <v>E</v>
          </cell>
          <cell r="H5760" t="str">
            <v>N</v>
          </cell>
          <cell r="I5760" t="str">
            <v>NI</v>
          </cell>
          <cell r="J5760">
            <v>0</v>
          </cell>
          <cell r="K5760">
            <v>0</v>
          </cell>
          <cell r="L5760" t="str">
            <v xml:space="preserve"> </v>
          </cell>
          <cell r="M5760" t="str">
            <v xml:space="preserve"> </v>
          </cell>
          <cell r="N5760">
            <v>0</v>
          </cell>
          <cell r="O5760" t="str">
            <v xml:space="preserve"> </v>
          </cell>
          <cell r="P5760">
            <v>0</v>
          </cell>
          <cell r="Q5760">
            <v>0</v>
          </cell>
          <cell r="R5760" t="str">
            <v xml:space="preserve"> </v>
          </cell>
          <cell r="S5760" t="str">
            <v xml:space="preserve"> </v>
          </cell>
        </row>
        <row r="5761">
          <cell r="B5761">
            <v>804610</v>
          </cell>
          <cell r="C5761" t="str">
            <v>UGLRiverstoneCarIV</v>
          </cell>
          <cell r="D5761" t="str">
            <v>UGRiverst</v>
          </cell>
          <cell r="E5761">
            <v>367</v>
          </cell>
          <cell r="F5761" t="str">
            <v>A</v>
          </cell>
          <cell r="G5761" t="str">
            <v>E</v>
          </cell>
          <cell r="H5761" t="str">
            <v>N</v>
          </cell>
          <cell r="I5761" t="str">
            <v>NI</v>
          </cell>
          <cell r="J5761">
            <v>0</v>
          </cell>
          <cell r="K5761">
            <v>0</v>
          </cell>
          <cell r="L5761" t="str">
            <v xml:space="preserve"> </v>
          </cell>
          <cell r="M5761" t="str">
            <v xml:space="preserve"> </v>
          </cell>
          <cell r="N5761">
            <v>0</v>
          </cell>
          <cell r="O5761" t="str">
            <v xml:space="preserve"> </v>
          </cell>
          <cell r="P5761">
            <v>0</v>
          </cell>
          <cell r="Q5761">
            <v>0</v>
          </cell>
          <cell r="R5761" t="str">
            <v xml:space="preserve"> </v>
          </cell>
          <cell r="S5761" t="str">
            <v xml:space="preserve"> </v>
          </cell>
        </row>
        <row r="5762">
          <cell r="B5762">
            <v>804615</v>
          </cell>
          <cell r="C5762" t="str">
            <v>UGLRoarkCapitalII</v>
          </cell>
          <cell r="D5762" t="str">
            <v>UGRoark</v>
          </cell>
          <cell r="E5762">
            <v>367</v>
          </cell>
          <cell r="F5762" t="str">
            <v>A</v>
          </cell>
          <cell r="G5762" t="str">
            <v>E</v>
          </cell>
          <cell r="H5762" t="str">
            <v>N</v>
          </cell>
          <cell r="I5762" t="str">
            <v>NI</v>
          </cell>
          <cell r="J5762">
            <v>0</v>
          </cell>
          <cell r="K5762">
            <v>0</v>
          </cell>
          <cell r="L5762" t="str">
            <v xml:space="preserve"> </v>
          </cell>
          <cell r="M5762" t="str">
            <v xml:space="preserve"> </v>
          </cell>
          <cell r="N5762">
            <v>0</v>
          </cell>
          <cell r="O5762" t="str">
            <v xml:space="preserve"> </v>
          </cell>
          <cell r="P5762">
            <v>0</v>
          </cell>
          <cell r="Q5762">
            <v>0</v>
          </cell>
          <cell r="R5762" t="str">
            <v xml:space="preserve"> </v>
          </cell>
          <cell r="S5762" t="str">
            <v xml:space="preserve"> </v>
          </cell>
        </row>
        <row r="5763">
          <cell r="B5763">
            <v>804640</v>
          </cell>
          <cell r="C5763" t="str">
            <v>UGLSchrodersCommod</v>
          </cell>
          <cell r="D5763" t="str">
            <v>UGSchrdrs</v>
          </cell>
          <cell r="E5763">
            <v>367</v>
          </cell>
          <cell r="F5763" t="str">
            <v>A</v>
          </cell>
          <cell r="G5763" t="str">
            <v>E</v>
          </cell>
          <cell r="H5763" t="str">
            <v>N</v>
          </cell>
          <cell r="I5763" t="str">
            <v>NI</v>
          </cell>
          <cell r="J5763">
            <v>0</v>
          </cell>
          <cell r="K5763">
            <v>0</v>
          </cell>
          <cell r="L5763" t="str">
            <v xml:space="preserve"> </v>
          </cell>
          <cell r="M5763" t="str">
            <v xml:space="preserve"> </v>
          </cell>
          <cell r="N5763">
            <v>0</v>
          </cell>
          <cell r="O5763" t="str">
            <v xml:space="preserve"> </v>
          </cell>
          <cell r="P5763">
            <v>0</v>
          </cell>
          <cell r="Q5763">
            <v>0</v>
          </cell>
          <cell r="R5763" t="str">
            <v xml:space="preserve"> </v>
          </cell>
          <cell r="S5763" t="str">
            <v xml:space="preserve"> </v>
          </cell>
        </row>
        <row r="5764">
          <cell r="B5764">
            <v>804645</v>
          </cell>
          <cell r="C5764" t="str">
            <v>UGLSCPOceanShumway</v>
          </cell>
          <cell r="D5764" t="str">
            <v>UGSCPOcean</v>
          </cell>
          <cell r="E5764">
            <v>367</v>
          </cell>
          <cell r="F5764" t="str">
            <v>A</v>
          </cell>
          <cell r="G5764" t="str">
            <v>E</v>
          </cell>
          <cell r="H5764" t="str">
            <v>N</v>
          </cell>
          <cell r="I5764" t="str">
            <v>NI</v>
          </cell>
          <cell r="J5764">
            <v>0</v>
          </cell>
          <cell r="K5764">
            <v>0</v>
          </cell>
          <cell r="L5764" t="str">
            <v xml:space="preserve"> </v>
          </cell>
          <cell r="M5764" t="str">
            <v xml:space="preserve"> </v>
          </cell>
          <cell r="N5764">
            <v>0</v>
          </cell>
          <cell r="O5764" t="str">
            <v xml:space="preserve"> </v>
          </cell>
          <cell r="P5764">
            <v>0</v>
          </cell>
          <cell r="Q5764">
            <v>0</v>
          </cell>
          <cell r="R5764" t="str">
            <v xml:space="preserve"> </v>
          </cell>
          <cell r="S5764" t="str">
            <v xml:space="preserve"> </v>
          </cell>
        </row>
        <row r="5765">
          <cell r="B5765">
            <v>804650</v>
          </cell>
          <cell r="C5765" t="str">
            <v>UGLSJCOffshore</v>
          </cell>
          <cell r="D5765" t="str">
            <v>UGSJCOffsh</v>
          </cell>
          <cell r="E5765">
            <v>367</v>
          </cell>
          <cell r="F5765" t="str">
            <v>A</v>
          </cell>
          <cell r="G5765" t="str">
            <v>E</v>
          </cell>
          <cell r="H5765" t="str">
            <v>N</v>
          </cell>
          <cell r="I5765" t="str">
            <v>NI</v>
          </cell>
          <cell r="J5765">
            <v>0</v>
          </cell>
          <cell r="K5765">
            <v>0</v>
          </cell>
          <cell r="L5765" t="str">
            <v xml:space="preserve"> </v>
          </cell>
          <cell r="M5765" t="str">
            <v xml:space="preserve"> </v>
          </cell>
          <cell r="N5765">
            <v>0</v>
          </cell>
          <cell r="O5765" t="str">
            <v xml:space="preserve"> </v>
          </cell>
          <cell r="P5765">
            <v>0</v>
          </cell>
          <cell r="Q5765">
            <v>0</v>
          </cell>
          <cell r="R5765" t="str">
            <v xml:space="preserve"> </v>
          </cell>
          <cell r="S5765" t="str">
            <v xml:space="preserve"> </v>
          </cell>
        </row>
        <row r="5766">
          <cell r="B5766">
            <v>804655</v>
          </cell>
          <cell r="C5766" t="str">
            <v>UGLSloanRobinson</v>
          </cell>
          <cell r="D5766" t="str">
            <v>UGSloanRob</v>
          </cell>
          <cell r="E5766">
            <v>367</v>
          </cell>
          <cell r="F5766" t="str">
            <v>A</v>
          </cell>
          <cell r="G5766" t="str">
            <v>E</v>
          </cell>
          <cell r="H5766" t="str">
            <v>N</v>
          </cell>
          <cell r="I5766" t="str">
            <v>NI</v>
          </cell>
          <cell r="J5766">
            <v>0</v>
          </cell>
          <cell r="K5766">
            <v>0</v>
          </cell>
          <cell r="L5766" t="str">
            <v xml:space="preserve"> </v>
          </cell>
          <cell r="M5766" t="str">
            <v xml:space="preserve"> </v>
          </cell>
          <cell r="N5766">
            <v>0</v>
          </cell>
          <cell r="O5766" t="str">
            <v xml:space="preserve"> </v>
          </cell>
          <cell r="P5766">
            <v>0</v>
          </cell>
          <cell r="Q5766">
            <v>0</v>
          </cell>
          <cell r="R5766" t="str">
            <v xml:space="preserve"> </v>
          </cell>
          <cell r="S5766" t="str">
            <v xml:space="preserve"> </v>
          </cell>
        </row>
        <row r="5767">
          <cell r="B5767">
            <v>804665</v>
          </cell>
          <cell r="C5767" t="str">
            <v>UGLSRIOverseasHF</v>
          </cell>
          <cell r="D5767" t="str">
            <v>UGSRIOvHF</v>
          </cell>
          <cell r="E5767">
            <v>367</v>
          </cell>
          <cell r="F5767" t="str">
            <v>A</v>
          </cell>
          <cell r="G5767" t="str">
            <v>E</v>
          </cell>
          <cell r="H5767" t="str">
            <v>N</v>
          </cell>
          <cell r="I5767" t="str">
            <v>NI</v>
          </cell>
          <cell r="J5767">
            <v>0</v>
          </cell>
          <cell r="K5767">
            <v>0</v>
          </cell>
          <cell r="L5767" t="str">
            <v xml:space="preserve"> </v>
          </cell>
          <cell r="M5767" t="str">
            <v xml:space="preserve"> </v>
          </cell>
          <cell r="N5767">
            <v>0</v>
          </cell>
          <cell r="O5767" t="str">
            <v xml:space="preserve"> </v>
          </cell>
          <cell r="P5767">
            <v>0</v>
          </cell>
          <cell r="Q5767">
            <v>0</v>
          </cell>
          <cell r="R5767" t="str">
            <v xml:space="preserve"> </v>
          </cell>
          <cell r="S5767" t="str">
            <v xml:space="preserve"> </v>
          </cell>
        </row>
        <row r="5768">
          <cell r="B5768">
            <v>804670</v>
          </cell>
          <cell r="C5768" t="str">
            <v>UGLSRIOverseasPA</v>
          </cell>
          <cell r="D5768" t="str">
            <v>UGSRIOvPA</v>
          </cell>
          <cell r="E5768">
            <v>367</v>
          </cell>
          <cell r="F5768" t="str">
            <v>A</v>
          </cell>
          <cell r="G5768" t="str">
            <v>E</v>
          </cell>
          <cell r="H5768" t="str">
            <v>N</v>
          </cell>
          <cell r="I5768" t="str">
            <v>NI</v>
          </cell>
          <cell r="J5768">
            <v>0</v>
          </cell>
          <cell r="K5768">
            <v>0</v>
          </cell>
          <cell r="L5768" t="str">
            <v xml:space="preserve"> </v>
          </cell>
          <cell r="M5768" t="str">
            <v xml:space="preserve"> </v>
          </cell>
          <cell r="N5768">
            <v>0</v>
          </cell>
          <cell r="O5768" t="str">
            <v xml:space="preserve"> </v>
          </cell>
          <cell r="P5768">
            <v>0</v>
          </cell>
          <cell r="Q5768">
            <v>0</v>
          </cell>
          <cell r="R5768" t="str">
            <v xml:space="preserve"> </v>
          </cell>
          <cell r="S5768" t="str">
            <v xml:space="preserve"> </v>
          </cell>
        </row>
        <row r="5769">
          <cell r="B5769">
            <v>804690</v>
          </cell>
          <cell r="C5769" t="str">
            <v>UGLStarkCritHF</v>
          </cell>
          <cell r="D5769" t="str">
            <v>UGStarkHF</v>
          </cell>
          <cell r="E5769">
            <v>367</v>
          </cell>
          <cell r="F5769" t="str">
            <v>A</v>
          </cell>
          <cell r="G5769" t="str">
            <v>E</v>
          </cell>
          <cell r="H5769" t="str">
            <v>N</v>
          </cell>
          <cell r="I5769" t="str">
            <v>NI</v>
          </cell>
          <cell r="J5769">
            <v>0</v>
          </cell>
          <cell r="K5769">
            <v>0</v>
          </cell>
          <cell r="L5769" t="str">
            <v xml:space="preserve"> </v>
          </cell>
          <cell r="M5769" t="str">
            <v xml:space="preserve"> </v>
          </cell>
          <cell r="N5769">
            <v>0</v>
          </cell>
          <cell r="O5769" t="str">
            <v xml:space="preserve"> </v>
          </cell>
          <cell r="P5769">
            <v>0</v>
          </cell>
          <cell r="Q5769">
            <v>0</v>
          </cell>
          <cell r="R5769" t="str">
            <v xml:space="preserve"> </v>
          </cell>
          <cell r="S5769" t="str">
            <v xml:space="preserve"> </v>
          </cell>
        </row>
        <row r="5770">
          <cell r="B5770">
            <v>804695</v>
          </cell>
          <cell r="C5770" t="str">
            <v>UGLStarkCritPA</v>
          </cell>
          <cell r="D5770" t="str">
            <v>UGStarkPA</v>
          </cell>
          <cell r="E5770">
            <v>367</v>
          </cell>
          <cell r="F5770" t="str">
            <v>A</v>
          </cell>
          <cell r="G5770" t="str">
            <v>E</v>
          </cell>
          <cell r="H5770" t="str">
            <v>N</v>
          </cell>
          <cell r="I5770" t="str">
            <v>NI</v>
          </cell>
          <cell r="J5770">
            <v>0</v>
          </cell>
          <cell r="K5770">
            <v>0</v>
          </cell>
          <cell r="L5770" t="str">
            <v xml:space="preserve"> </v>
          </cell>
          <cell r="M5770" t="str">
            <v xml:space="preserve"> </v>
          </cell>
          <cell r="N5770">
            <v>0</v>
          </cell>
          <cell r="O5770" t="str">
            <v xml:space="preserve"> </v>
          </cell>
          <cell r="P5770">
            <v>0</v>
          </cell>
          <cell r="Q5770">
            <v>0</v>
          </cell>
          <cell r="R5770" t="str">
            <v xml:space="preserve"> </v>
          </cell>
          <cell r="S5770" t="str">
            <v xml:space="preserve"> </v>
          </cell>
        </row>
        <row r="5771">
          <cell r="B5771">
            <v>804705</v>
          </cell>
          <cell r="C5771" t="str">
            <v>UGLStrategicPartner</v>
          </cell>
          <cell r="D5771" t="str">
            <v>UGStrategi</v>
          </cell>
          <cell r="E5771">
            <v>367</v>
          </cell>
          <cell r="F5771" t="str">
            <v>A</v>
          </cell>
          <cell r="G5771" t="str">
            <v>E</v>
          </cell>
          <cell r="H5771" t="str">
            <v>N</v>
          </cell>
          <cell r="I5771" t="str">
            <v>NI</v>
          </cell>
          <cell r="J5771">
            <v>0</v>
          </cell>
          <cell r="K5771">
            <v>0</v>
          </cell>
          <cell r="L5771" t="str">
            <v xml:space="preserve"> </v>
          </cell>
          <cell r="M5771" t="str">
            <v xml:space="preserve"> </v>
          </cell>
          <cell r="N5771">
            <v>0</v>
          </cell>
          <cell r="O5771" t="str">
            <v xml:space="preserve"> </v>
          </cell>
          <cell r="P5771">
            <v>0</v>
          </cell>
          <cell r="Q5771">
            <v>0</v>
          </cell>
          <cell r="R5771" t="str">
            <v xml:space="preserve"> </v>
          </cell>
          <cell r="S5771" t="str">
            <v xml:space="preserve"> </v>
          </cell>
        </row>
        <row r="5772">
          <cell r="B5772">
            <v>804710</v>
          </cell>
          <cell r="C5772" t="str">
            <v>UGLSuttonbrookHF</v>
          </cell>
          <cell r="D5772" t="str">
            <v>UGSuttonHF</v>
          </cell>
          <cell r="E5772">
            <v>367</v>
          </cell>
          <cell r="F5772" t="str">
            <v>A</v>
          </cell>
          <cell r="G5772" t="str">
            <v>E</v>
          </cell>
          <cell r="H5772" t="str">
            <v>N</v>
          </cell>
          <cell r="I5772" t="str">
            <v>NI</v>
          </cell>
          <cell r="J5772">
            <v>0</v>
          </cell>
          <cell r="K5772">
            <v>0</v>
          </cell>
          <cell r="L5772" t="str">
            <v xml:space="preserve"> </v>
          </cell>
          <cell r="M5772" t="str">
            <v xml:space="preserve"> </v>
          </cell>
          <cell r="N5772">
            <v>0</v>
          </cell>
          <cell r="O5772" t="str">
            <v xml:space="preserve"> </v>
          </cell>
          <cell r="P5772">
            <v>0</v>
          </cell>
          <cell r="Q5772">
            <v>0</v>
          </cell>
          <cell r="R5772" t="str">
            <v xml:space="preserve"> </v>
          </cell>
          <cell r="S5772" t="str">
            <v xml:space="preserve"> </v>
          </cell>
        </row>
        <row r="5773">
          <cell r="B5773">
            <v>804715</v>
          </cell>
          <cell r="C5773" t="str">
            <v>UGLSuttonbrookPA</v>
          </cell>
          <cell r="D5773" t="str">
            <v>UGSuttonPA</v>
          </cell>
          <cell r="E5773">
            <v>367</v>
          </cell>
          <cell r="F5773" t="str">
            <v>A</v>
          </cell>
          <cell r="G5773" t="str">
            <v>E</v>
          </cell>
          <cell r="H5773" t="str">
            <v>N</v>
          </cell>
          <cell r="I5773" t="str">
            <v>NI</v>
          </cell>
          <cell r="J5773">
            <v>0</v>
          </cell>
          <cell r="K5773">
            <v>0</v>
          </cell>
          <cell r="L5773" t="str">
            <v xml:space="preserve"> </v>
          </cell>
          <cell r="M5773" t="str">
            <v xml:space="preserve"> </v>
          </cell>
          <cell r="N5773">
            <v>0</v>
          </cell>
          <cell r="O5773" t="str">
            <v xml:space="preserve"> </v>
          </cell>
          <cell r="P5773">
            <v>0</v>
          </cell>
          <cell r="Q5773">
            <v>0</v>
          </cell>
          <cell r="R5773" t="str">
            <v xml:space="preserve"> </v>
          </cell>
          <cell r="S5773" t="str">
            <v xml:space="preserve"> </v>
          </cell>
        </row>
        <row r="5774">
          <cell r="B5774">
            <v>804735</v>
          </cell>
          <cell r="C5774" t="str">
            <v>UGLThirdPoint</v>
          </cell>
          <cell r="D5774" t="str">
            <v>UGThirdPnt</v>
          </cell>
          <cell r="E5774">
            <v>367</v>
          </cell>
          <cell r="F5774" t="str">
            <v>A</v>
          </cell>
          <cell r="G5774" t="str">
            <v>E</v>
          </cell>
          <cell r="H5774" t="str">
            <v>N</v>
          </cell>
          <cell r="I5774" t="str">
            <v>NI</v>
          </cell>
          <cell r="J5774">
            <v>0</v>
          </cell>
          <cell r="K5774">
            <v>0</v>
          </cell>
          <cell r="L5774" t="str">
            <v xml:space="preserve"> </v>
          </cell>
          <cell r="M5774" t="str">
            <v xml:space="preserve"> </v>
          </cell>
          <cell r="N5774">
            <v>0</v>
          </cell>
          <cell r="O5774" t="str">
            <v xml:space="preserve"> </v>
          </cell>
          <cell r="P5774">
            <v>0</v>
          </cell>
          <cell r="Q5774">
            <v>0</v>
          </cell>
          <cell r="R5774" t="str">
            <v xml:space="preserve"> </v>
          </cell>
          <cell r="S5774" t="str">
            <v xml:space="preserve"> </v>
          </cell>
        </row>
        <row r="5775">
          <cell r="B5775">
            <v>804740</v>
          </cell>
          <cell r="C5775" t="str">
            <v>UGLTPGAirlineII</v>
          </cell>
          <cell r="D5775" t="str">
            <v>UGTPGAirl</v>
          </cell>
          <cell r="E5775">
            <v>367</v>
          </cell>
          <cell r="F5775" t="str">
            <v>A</v>
          </cell>
          <cell r="G5775" t="str">
            <v>E</v>
          </cell>
          <cell r="H5775" t="str">
            <v>N</v>
          </cell>
          <cell r="I5775" t="str">
            <v>NI</v>
          </cell>
          <cell r="J5775">
            <v>0</v>
          </cell>
          <cell r="K5775">
            <v>0</v>
          </cell>
          <cell r="L5775" t="str">
            <v xml:space="preserve"> </v>
          </cell>
          <cell r="M5775" t="str">
            <v xml:space="preserve"> </v>
          </cell>
          <cell r="N5775">
            <v>0</v>
          </cell>
          <cell r="O5775" t="str">
            <v xml:space="preserve"> </v>
          </cell>
          <cell r="P5775">
            <v>0</v>
          </cell>
          <cell r="Q5775">
            <v>0</v>
          </cell>
          <cell r="R5775" t="str">
            <v xml:space="preserve"> </v>
          </cell>
          <cell r="S5775" t="str">
            <v xml:space="preserve"> </v>
          </cell>
        </row>
        <row r="5776">
          <cell r="B5776">
            <v>804745</v>
          </cell>
          <cell r="C5776" t="str">
            <v>UGLTrafalgar</v>
          </cell>
          <cell r="D5776" t="str">
            <v>UGTrafalgr</v>
          </cell>
          <cell r="E5776">
            <v>367</v>
          </cell>
          <cell r="F5776" t="str">
            <v>A</v>
          </cell>
          <cell r="G5776" t="str">
            <v>E</v>
          </cell>
          <cell r="H5776" t="str">
            <v>N</v>
          </cell>
          <cell r="I5776" t="str">
            <v>NI</v>
          </cell>
          <cell r="J5776">
            <v>0</v>
          </cell>
          <cell r="K5776">
            <v>0</v>
          </cell>
          <cell r="L5776" t="str">
            <v xml:space="preserve"> </v>
          </cell>
          <cell r="M5776" t="str">
            <v xml:space="preserve"> </v>
          </cell>
          <cell r="N5776">
            <v>0</v>
          </cell>
          <cell r="O5776" t="str">
            <v xml:space="preserve"> </v>
          </cell>
          <cell r="P5776">
            <v>0</v>
          </cell>
          <cell r="Q5776">
            <v>0</v>
          </cell>
          <cell r="R5776" t="str">
            <v xml:space="preserve"> </v>
          </cell>
          <cell r="S5776" t="str">
            <v xml:space="preserve"> </v>
          </cell>
        </row>
        <row r="5777">
          <cell r="B5777">
            <v>804755</v>
          </cell>
          <cell r="C5777" t="str">
            <v>UGLVentures</v>
          </cell>
          <cell r="D5777" t="str">
            <v>UGVenture</v>
          </cell>
          <cell r="E5777">
            <v>367</v>
          </cell>
          <cell r="F5777" t="str">
            <v>A</v>
          </cell>
          <cell r="G5777" t="str">
            <v>E</v>
          </cell>
          <cell r="H5777" t="str">
            <v>N</v>
          </cell>
          <cell r="I5777" t="str">
            <v>NI</v>
          </cell>
          <cell r="J5777">
            <v>0</v>
          </cell>
          <cell r="K5777">
            <v>0</v>
          </cell>
          <cell r="L5777" t="str">
            <v xml:space="preserve"> </v>
          </cell>
          <cell r="M5777" t="str">
            <v xml:space="preserve"> </v>
          </cell>
          <cell r="N5777">
            <v>0</v>
          </cell>
          <cell r="O5777" t="str">
            <v xml:space="preserve"> </v>
          </cell>
          <cell r="P5777">
            <v>0</v>
          </cell>
          <cell r="Q5777">
            <v>0</v>
          </cell>
          <cell r="R5777" t="str">
            <v xml:space="preserve"> </v>
          </cell>
          <cell r="S5777" t="str">
            <v xml:space="preserve"> </v>
          </cell>
        </row>
        <row r="5778">
          <cell r="B5778">
            <v>804760</v>
          </cell>
          <cell r="C5778" t="str">
            <v>UGLVerdosoSpecialI</v>
          </cell>
          <cell r="D5778" t="str">
            <v>UGVerdosoS</v>
          </cell>
          <cell r="E5778">
            <v>367</v>
          </cell>
          <cell r="F5778" t="str">
            <v>A</v>
          </cell>
          <cell r="G5778" t="str">
            <v>E</v>
          </cell>
          <cell r="H5778" t="str">
            <v>N</v>
          </cell>
          <cell r="I5778" t="str">
            <v>NI</v>
          </cell>
          <cell r="J5778">
            <v>0</v>
          </cell>
          <cell r="K5778">
            <v>0</v>
          </cell>
          <cell r="L5778" t="str">
            <v xml:space="preserve"> </v>
          </cell>
          <cell r="M5778" t="str">
            <v xml:space="preserve"> </v>
          </cell>
          <cell r="N5778">
            <v>0</v>
          </cell>
          <cell r="O5778" t="str">
            <v xml:space="preserve"> </v>
          </cell>
          <cell r="P5778">
            <v>0</v>
          </cell>
          <cell r="Q5778">
            <v>0</v>
          </cell>
          <cell r="R5778" t="str">
            <v xml:space="preserve"> </v>
          </cell>
          <cell r="S5778" t="str">
            <v xml:space="preserve"> </v>
          </cell>
        </row>
        <row r="5779">
          <cell r="B5779">
            <v>804765</v>
          </cell>
          <cell r="C5779" t="str">
            <v>UGLVersaCapitalII</v>
          </cell>
          <cell r="D5779" t="str">
            <v>UGVersaCap</v>
          </cell>
          <cell r="E5779">
            <v>367</v>
          </cell>
          <cell r="F5779" t="str">
            <v>A</v>
          </cell>
          <cell r="G5779" t="str">
            <v>E</v>
          </cell>
          <cell r="H5779" t="str">
            <v>N</v>
          </cell>
          <cell r="I5779" t="str">
            <v>NI</v>
          </cell>
          <cell r="J5779">
            <v>0</v>
          </cell>
          <cell r="K5779">
            <v>0</v>
          </cell>
          <cell r="L5779" t="str">
            <v xml:space="preserve"> </v>
          </cell>
          <cell r="M5779" t="str">
            <v xml:space="preserve"> </v>
          </cell>
          <cell r="N5779">
            <v>0</v>
          </cell>
          <cell r="O5779" t="str">
            <v xml:space="preserve"> </v>
          </cell>
          <cell r="P5779">
            <v>0</v>
          </cell>
          <cell r="Q5779">
            <v>0</v>
          </cell>
          <cell r="R5779" t="str">
            <v xml:space="preserve"> </v>
          </cell>
          <cell r="S5779" t="str">
            <v xml:space="preserve"> </v>
          </cell>
        </row>
        <row r="5780">
          <cell r="B5780">
            <v>804770</v>
          </cell>
          <cell r="C5780" t="str">
            <v>UGLViking</v>
          </cell>
          <cell r="D5780" t="str">
            <v>UGViking</v>
          </cell>
          <cell r="E5780">
            <v>367</v>
          </cell>
          <cell r="F5780" t="str">
            <v>A</v>
          </cell>
          <cell r="G5780" t="str">
            <v>E</v>
          </cell>
          <cell r="H5780" t="str">
            <v>N</v>
          </cell>
          <cell r="I5780" t="str">
            <v>NI</v>
          </cell>
          <cell r="J5780">
            <v>0</v>
          </cell>
          <cell r="K5780">
            <v>0</v>
          </cell>
          <cell r="L5780" t="str">
            <v xml:space="preserve"> </v>
          </cell>
          <cell r="M5780" t="str">
            <v xml:space="preserve"> </v>
          </cell>
          <cell r="N5780">
            <v>0</v>
          </cell>
          <cell r="O5780" t="str">
            <v xml:space="preserve"> </v>
          </cell>
          <cell r="P5780">
            <v>0</v>
          </cell>
          <cell r="Q5780">
            <v>0</v>
          </cell>
          <cell r="R5780" t="str">
            <v xml:space="preserve"> </v>
          </cell>
          <cell r="S5780" t="str">
            <v xml:space="preserve"> </v>
          </cell>
        </row>
        <row r="5781">
          <cell r="B5781">
            <v>804775</v>
          </cell>
          <cell r="C5781" t="str">
            <v>UGLVisionCapVII</v>
          </cell>
          <cell r="D5781" t="str">
            <v>UGVision7</v>
          </cell>
          <cell r="E5781">
            <v>367</v>
          </cell>
          <cell r="F5781" t="str">
            <v>A</v>
          </cell>
          <cell r="G5781" t="str">
            <v>E</v>
          </cell>
          <cell r="H5781" t="str">
            <v>N</v>
          </cell>
          <cell r="I5781" t="str">
            <v>NI</v>
          </cell>
          <cell r="J5781">
            <v>0</v>
          </cell>
          <cell r="K5781">
            <v>0</v>
          </cell>
          <cell r="L5781" t="str">
            <v xml:space="preserve"> </v>
          </cell>
          <cell r="M5781" t="str">
            <v xml:space="preserve"> </v>
          </cell>
          <cell r="N5781">
            <v>0</v>
          </cell>
          <cell r="O5781" t="str">
            <v xml:space="preserve"> </v>
          </cell>
          <cell r="P5781">
            <v>0</v>
          </cell>
          <cell r="Q5781">
            <v>0</v>
          </cell>
          <cell r="R5781" t="str">
            <v xml:space="preserve"> </v>
          </cell>
          <cell r="S5781" t="str">
            <v xml:space="preserve"> </v>
          </cell>
        </row>
        <row r="5782">
          <cell r="B5782">
            <v>804780</v>
          </cell>
          <cell r="C5782" t="str">
            <v>UGLVisionOpportun</v>
          </cell>
          <cell r="D5782" t="str">
            <v>UGVisionOp</v>
          </cell>
          <cell r="E5782">
            <v>367</v>
          </cell>
          <cell r="F5782" t="str">
            <v>A</v>
          </cell>
          <cell r="G5782" t="str">
            <v>E</v>
          </cell>
          <cell r="H5782" t="str">
            <v>N</v>
          </cell>
          <cell r="I5782" t="str">
            <v>NI</v>
          </cell>
          <cell r="J5782">
            <v>0</v>
          </cell>
          <cell r="K5782">
            <v>0</v>
          </cell>
          <cell r="L5782" t="str">
            <v xml:space="preserve"> </v>
          </cell>
          <cell r="M5782" t="str">
            <v xml:space="preserve"> </v>
          </cell>
          <cell r="N5782">
            <v>0</v>
          </cell>
          <cell r="O5782" t="str">
            <v xml:space="preserve"> </v>
          </cell>
          <cell r="P5782">
            <v>0</v>
          </cell>
          <cell r="Q5782">
            <v>0</v>
          </cell>
          <cell r="R5782" t="str">
            <v xml:space="preserve"> </v>
          </cell>
          <cell r="S5782" t="str">
            <v xml:space="preserve"> </v>
          </cell>
        </row>
        <row r="5783">
          <cell r="B5783">
            <v>804785</v>
          </cell>
          <cell r="C5783" t="str">
            <v>UGLWaterfallEdenHF</v>
          </cell>
          <cell r="D5783" t="str">
            <v>UGWtrEdnHF</v>
          </cell>
          <cell r="E5783">
            <v>367</v>
          </cell>
          <cell r="F5783" t="str">
            <v>A</v>
          </cell>
          <cell r="G5783" t="str">
            <v>E</v>
          </cell>
          <cell r="H5783" t="str">
            <v>N</v>
          </cell>
          <cell r="I5783" t="str">
            <v>NI</v>
          </cell>
          <cell r="J5783">
            <v>0</v>
          </cell>
          <cell r="K5783">
            <v>0</v>
          </cell>
          <cell r="L5783" t="str">
            <v xml:space="preserve"> </v>
          </cell>
          <cell r="M5783" t="str">
            <v xml:space="preserve"> </v>
          </cell>
          <cell r="N5783">
            <v>0</v>
          </cell>
          <cell r="O5783" t="str">
            <v xml:space="preserve"> </v>
          </cell>
          <cell r="P5783">
            <v>0</v>
          </cell>
          <cell r="Q5783">
            <v>0</v>
          </cell>
          <cell r="R5783" t="str">
            <v xml:space="preserve"> </v>
          </cell>
          <cell r="S5783" t="str">
            <v xml:space="preserve"> </v>
          </cell>
        </row>
        <row r="5784">
          <cell r="B5784">
            <v>804790</v>
          </cell>
          <cell r="C5784" t="str">
            <v>UGLWaterfallEdenPA</v>
          </cell>
          <cell r="D5784" t="str">
            <v>UGWtrEdnPA</v>
          </cell>
          <cell r="E5784">
            <v>367</v>
          </cell>
          <cell r="F5784" t="str">
            <v>A</v>
          </cell>
          <cell r="G5784" t="str">
            <v>E</v>
          </cell>
          <cell r="H5784" t="str">
            <v>N</v>
          </cell>
          <cell r="I5784" t="str">
            <v>NI</v>
          </cell>
          <cell r="J5784">
            <v>0</v>
          </cell>
          <cell r="K5784">
            <v>0</v>
          </cell>
          <cell r="L5784" t="str">
            <v xml:space="preserve"> </v>
          </cell>
          <cell r="M5784" t="str">
            <v xml:space="preserve"> </v>
          </cell>
          <cell r="N5784">
            <v>0</v>
          </cell>
          <cell r="O5784" t="str">
            <v xml:space="preserve"> </v>
          </cell>
          <cell r="P5784">
            <v>0</v>
          </cell>
          <cell r="Q5784">
            <v>0</v>
          </cell>
          <cell r="R5784" t="str">
            <v xml:space="preserve"> </v>
          </cell>
          <cell r="S5784" t="str">
            <v xml:space="preserve"> </v>
          </cell>
        </row>
        <row r="5785">
          <cell r="B5785">
            <v>804805</v>
          </cell>
          <cell r="C5785" t="str">
            <v>UGLWesternA</v>
          </cell>
          <cell r="D5785" t="str">
            <v>UGWstrnA</v>
          </cell>
          <cell r="E5785">
            <v>367</v>
          </cell>
          <cell r="F5785" t="str">
            <v>A</v>
          </cell>
          <cell r="G5785" t="str">
            <v>E</v>
          </cell>
          <cell r="H5785" t="str">
            <v>N</v>
          </cell>
          <cell r="I5785" t="str">
            <v>NI</v>
          </cell>
          <cell r="J5785">
            <v>0</v>
          </cell>
          <cell r="K5785">
            <v>0</v>
          </cell>
          <cell r="L5785" t="str">
            <v xml:space="preserve"> </v>
          </cell>
          <cell r="M5785" t="str">
            <v xml:space="preserve"> </v>
          </cell>
          <cell r="N5785">
            <v>0</v>
          </cell>
          <cell r="O5785" t="str">
            <v xml:space="preserve"> </v>
          </cell>
          <cell r="P5785">
            <v>0</v>
          </cell>
          <cell r="Q5785">
            <v>0</v>
          </cell>
          <cell r="R5785" t="str">
            <v xml:space="preserve"> </v>
          </cell>
          <cell r="S5785" t="str">
            <v xml:space="preserve"> </v>
          </cell>
        </row>
        <row r="5786">
          <cell r="B5786">
            <v>804810</v>
          </cell>
          <cell r="C5786" t="str">
            <v>UGLWesternEQ</v>
          </cell>
          <cell r="D5786" t="str">
            <v>UGWstrnEQ</v>
          </cell>
          <cell r="E5786">
            <v>367</v>
          </cell>
          <cell r="F5786" t="str">
            <v>A</v>
          </cell>
          <cell r="G5786" t="str">
            <v>E</v>
          </cell>
          <cell r="H5786" t="str">
            <v>N</v>
          </cell>
          <cell r="I5786" t="str">
            <v>NI</v>
          </cell>
          <cell r="J5786">
            <v>0</v>
          </cell>
          <cell r="K5786">
            <v>0</v>
          </cell>
          <cell r="L5786" t="str">
            <v xml:space="preserve"> </v>
          </cell>
          <cell r="M5786" t="str">
            <v xml:space="preserve"> </v>
          </cell>
          <cell r="N5786">
            <v>0</v>
          </cell>
          <cell r="O5786" t="str">
            <v xml:space="preserve"> </v>
          </cell>
          <cell r="P5786">
            <v>0</v>
          </cell>
          <cell r="Q5786">
            <v>0</v>
          </cell>
          <cell r="R5786" t="str">
            <v xml:space="preserve"> </v>
          </cell>
          <cell r="S5786" t="str">
            <v xml:space="preserve"> </v>
          </cell>
        </row>
        <row r="5787">
          <cell r="B5787">
            <v>804815</v>
          </cell>
          <cell r="C5787" t="str">
            <v>UGLWLRIV</v>
          </cell>
          <cell r="D5787" t="str">
            <v>UGWLRIV</v>
          </cell>
          <cell r="E5787">
            <v>367</v>
          </cell>
          <cell r="F5787" t="str">
            <v>A</v>
          </cell>
          <cell r="G5787" t="str">
            <v>E</v>
          </cell>
          <cell r="H5787" t="str">
            <v>N</v>
          </cell>
          <cell r="I5787" t="str">
            <v>NI</v>
          </cell>
          <cell r="J5787">
            <v>0</v>
          </cell>
          <cell r="K5787">
            <v>0</v>
          </cell>
          <cell r="L5787" t="str">
            <v xml:space="preserve"> </v>
          </cell>
          <cell r="M5787" t="str">
            <v xml:space="preserve"> </v>
          </cell>
          <cell r="N5787">
            <v>0</v>
          </cell>
          <cell r="O5787" t="str">
            <v xml:space="preserve"> </v>
          </cell>
          <cell r="P5787">
            <v>0</v>
          </cell>
          <cell r="Q5787">
            <v>0</v>
          </cell>
          <cell r="R5787" t="str">
            <v xml:space="preserve"> </v>
          </cell>
          <cell r="S5787" t="str">
            <v xml:space="preserve"> </v>
          </cell>
        </row>
        <row r="5788">
          <cell r="B5788">
            <v>804820</v>
          </cell>
          <cell r="C5788" t="str">
            <v>UGLWLRV</v>
          </cell>
          <cell r="D5788" t="str">
            <v>UGWLRV</v>
          </cell>
          <cell r="E5788">
            <v>367</v>
          </cell>
          <cell r="F5788" t="str">
            <v>A</v>
          </cell>
          <cell r="G5788" t="str">
            <v>E</v>
          </cell>
          <cell r="H5788" t="str">
            <v>N</v>
          </cell>
          <cell r="I5788" t="str">
            <v>NI</v>
          </cell>
          <cell r="J5788">
            <v>0</v>
          </cell>
          <cell r="K5788">
            <v>0</v>
          </cell>
          <cell r="L5788" t="str">
            <v xml:space="preserve"> </v>
          </cell>
          <cell r="M5788" t="str">
            <v xml:space="preserve"> </v>
          </cell>
          <cell r="N5788">
            <v>0</v>
          </cell>
          <cell r="O5788" t="str">
            <v xml:space="preserve"> </v>
          </cell>
          <cell r="P5788">
            <v>0</v>
          </cell>
          <cell r="Q5788">
            <v>0</v>
          </cell>
          <cell r="R5788" t="str">
            <v xml:space="preserve"> </v>
          </cell>
          <cell r="S5788" t="str">
            <v xml:space="preserve"> </v>
          </cell>
        </row>
        <row r="5789">
          <cell r="B5789">
            <v>804825</v>
          </cell>
          <cell r="C5789" t="str">
            <v>UGLWoodbine</v>
          </cell>
          <cell r="D5789" t="str">
            <v>UGWoodbine</v>
          </cell>
          <cell r="E5789">
            <v>367</v>
          </cell>
          <cell r="F5789" t="str">
            <v>A</v>
          </cell>
          <cell r="G5789" t="str">
            <v>E</v>
          </cell>
          <cell r="H5789" t="str">
            <v>N</v>
          </cell>
          <cell r="I5789" t="str">
            <v>NI</v>
          </cell>
          <cell r="J5789">
            <v>0</v>
          </cell>
          <cell r="K5789">
            <v>0</v>
          </cell>
          <cell r="L5789" t="str">
            <v xml:space="preserve"> </v>
          </cell>
          <cell r="M5789" t="str">
            <v xml:space="preserve"> </v>
          </cell>
          <cell r="N5789">
            <v>0</v>
          </cell>
          <cell r="O5789" t="str">
            <v xml:space="preserve"> </v>
          </cell>
          <cell r="P5789">
            <v>0</v>
          </cell>
          <cell r="Q5789">
            <v>0</v>
          </cell>
          <cell r="R5789" t="str">
            <v xml:space="preserve"> </v>
          </cell>
          <cell r="S5789" t="str">
            <v xml:space="preserve"> </v>
          </cell>
        </row>
        <row r="5790">
          <cell r="B5790">
            <v>804830</v>
          </cell>
          <cell r="C5790" t="str">
            <v>UGLYorkCapital</v>
          </cell>
          <cell r="D5790" t="str">
            <v>UGYorkCap</v>
          </cell>
          <cell r="E5790">
            <v>367</v>
          </cell>
          <cell r="F5790" t="str">
            <v>A</v>
          </cell>
          <cell r="G5790" t="str">
            <v>E</v>
          </cell>
          <cell r="H5790" t="str">
            <v>N</v>
          </cell>
          <cell r="I5790" t="str">
            <v>NI</v>
          </cell>
          <cell r="J5790">
            <v>0</v>
          </cell>
          <cell r="K5790">
            <v>0</v>
          </cell>
          <cell r="L5790" t="str">
            <v xml:space="preserve"> </v>
          </cell>
          <cell r="M5790" t="str">
            <v xml:space="preserve"> </v>
          </cell>
          <cell r="N5790">
            <v>0</v>
          </cell>
          <cell r="O5790" t="str">
            <v xml:space="preserve"> </v>
          </cell>
          <cell r="P5790">
            <v>0</v>
          </cell>
          <cell r="Q5790">
            <v>0</v>
          </cell>
          <cell r="R5790" t="str">
            <v xml:space="preserve"> </v>
          </cell>
          <cell r="S5790" t="str">
            <v xml:space="preserve"> </v>
          </cell>
        </row>
        <row r="5791">
          <cell r="B5791">
            <v>804835</v>
          </cell>
          <cell r="C5791" t="str">
            <v>UGLYorktownIX</v>
          </cell>
          <cell r="D5791" t="str">
            <v>UGYorktown</v>
          </cell>
          <cell r="E5791">
            <v>367</v>
          </cell>
          <cell r="F5791" t="str">
            <v>A</v>
          </cell>
          <cell r="G5791" t="str">
            <v>E</v>
          </cell>
          <cell r="H5791" t="str">
            <v>N</v>
          </cell>
          <cell r="I5791" t="str">
            <v>NI</v>
          </cell>
          <cell r="J5791">
            <v>0</v>
          </cell>
          <cell r="K5791">
            <v>0</v>
          </cell>
          <cell r="L5791" t="str">
            <v xml:space="preserve"> </v>
          </cell>
          <cell r="M5791" t="str">
            <v xml:space="preserve"> </v>
          </cell>
          <cell r="N5791">
            <v>0</v>
          </cell>
          <cell r="O5791" t="str">
            <v xml:space="preserve"> </v>
          </cell>
          <cell r="P5791">
            <v>0</v>
          </cell>
          <cell r="Q5791">
            <v>0</v>
          </cell>
          <cell r="R5791" t="str">
            <v xml:space="preserve"> </v>
          </cell>
          <cell r="S5791" t="str">
            <v xml:space="preserve"> </v>
          </cell>
        </row>
        <row r="5792">
          <cell r="B5792">
            <v>804845</v>
          </cell>
          <cell r="C5792" t="str">
            <v>UGLOpen</v>
          </cell>
          <cell r="D5792" t="str">
            <v>UGOpn</v>
          </cell>
          <cell r="E5792">
            <v>367</v>
          </cell>
          <cell r="F5792" t="str">
            <v>A</v>
          </cell>
          <cell r="G5792" t="str">
            <v>E</v>
          </cell>
          <cell r="H5792" t="str">
            <v>N</v>
          </cell>
          <cell r="I5792" t="str">
            <v>NI</v>
          </cell>
          <cell r="J5792">
            <v>0</v>
          </cell>
          <cell r="K5792">
            <v>0</v>
          </cell>
          <cell r="L5792" t="str">
            <v xml:space="preserve"> </v>
          </cell>
          <cell r="M5792" t="str">
            <v xml:space="preserve"> </v>
          </cell>
          <cell r="N5792">
            <v>0</v>
          </cell>
          <cell r="O5792" t="str">
            <v xml:space="preserve"> </v>
          </cell>
          <cell r="P5792">
            <v>0</v>
          </cell>
          <cell r="Q5792">
            <v>0</v>
          </cell>
          <cell r="R5792" t="str">
            <v xml:space="preserve"> </v>
          </cell>
          <cell r="S5792" t="str">
            <v xml:space="preserve"> </v>
          </cell>
        </row>
        <row r="5793">
          <cell r="B5793">
            <v>804850</v>
          </cell>
          <cell r="C5793" t="str">
            <v>UGL Open</v>
          </cell>
          <cell r="D5793" t="str">
            <v>UGOpen</v>
          </cell>
          <cell r="E5793">
            <v>367</v>
          </cell>
          <cell r="F5793" t="str">
            <v>A</v>
          </cell>
          <cell r="G5793" t="str">
            <v>E</v>
          </cell>
          <cell r="H5793" t="str">
            <v>N</v>
          </cell>
          <cell r="I5793" t="str">
            <v>NI</v>
          </cell>
          <cell r="J5793">
            <v>0</v>
          </cell>
          <cell r="K5793">
            <v>0</v>
          </cell>
          <cell r="L5793" t="str">
            <v xml:space="preserve"> </v>
          </cell>
          <cell r="M5793" t="str">
            <v xml:space="preserve"> </v>
          </cell>
          <cell r="N5793">
            <v>0</v>
          </cell>
          <cell r="O5793" t="str">
            <v xml:space="preserve"> </v>
          </cell>
          <cell r="P5793">
            <v>0</v>
          </cell>
          <cell r="Q5793">
            <v>0</v>
          </cell>
          <cell r="R5793" t="str">
            <v xml:space="preserve"> </v>
          </cell>
          <cell r="S5793" t="str">
            <v xml:space="preserve"> </v>
          </cell>
        </row>
        <row r="5794">
          <cell r="B5794">
            <v>806000</v>
          </cell>
          <cell r="C5794" t="str">
            <v>UnrzdGaLossonvestsOthrvests</v>
          </cell>
          <cell r="D5794" t="str">
            <v>UnrzdGaLos</v>
          </cell>
          <cell r="E5794">
            <v>367</v>
          </cell>
          <cell r="F5794" t="str">
            <v>A</v>
          </cell>
          <cell r="G5794" t="str">
            <v>E</v>
          </cell>
          <cell r="H5794" t="str">
            <v>N</v>
          </cell>
          <cell r="I5794" t="str">
            <v>NI</v>
          </cell>
          <cell r="J5794">
            <v>0</v>
          </cell>
          <cell r="K5794">
            <v>0</v>
          </cell>
          <cell r="L5794" t="str">
            <v xml:space="preserve"> </v>
          </cell>
          <cell r="M5794" t="str">
            <v xml:space="preserve"> </v>
          </cell>
          <cell r="N5794">
            <v>0</v>
          </cell>
          <cell r="O5794" t="str">
            <v xml:space="preserve"> </v>
          </cell>
          <cell r="P5794">
            <v>0</v>
          </cell>
          <cell r="Q5794">
            <v>0</v>
          </cell>
          <cell r="R5794" t="str">
            <v xml:space="preserve"> </v>
          </cell>
          <cell r="S5794" t="str">
            <v xml:space="preserve"> </v>
          </cell>
        </row>
        <row r="5795">
          <cell r="B5795">
            <v>806001</v>
          </cell>
          <cell r="C5795" t="str">
            <v>Invest Income Unrizd Escr Rstr</v>
          </cell>
          <cell r="D5795" t="str">
            <v>Invest Inc</v>
          </cell>
          <cell r="E5795">
            <v>367</v>
          </cell>
          <cell r="F5795" t="str">
            <v>A</v>
          </cell>
          <cell r="G5795" t="str">
            <v>E</v>
          </cell>
          <cell r="H5795" t="str">
            <v>N</v>
          </cell>
          <cell r="I5795" t="str">
            <v>NI</v>
          </cell>
          <cell r="J5795">
            <v>0</v>
          </cell>
          <cell r="K5795">
            <v>0</v>
          </cell>
          <cell r="L5795" t="str">
            <v xml:space="preserve"> </v>
          </cell>
          <cell r="M5795" t="str">
            <v xml:space="preserve"> </v>
          </cell>
          <cell r="N5795">
            <v>0</v>
          </cell>
          <cell r="O5795" t="str">
            <v xml:space="preserve"> </v>
          </cell>
          <cell r="P5795">
            <v>0</v>
          </cell>
          <cell r="Q5795">
            <v>0</v>
          </cell>
          <cell r="R5795" t="str">
            <v xml:space="preserve"> </v>
          </cell>
          <cell r="S5795" t="str">
            <v xml:space="preserve"> </v>
          </cell>
        </row>
        <row r="5796">
          <cell r="B5796">
            <v>806002</v>
          </cell>
          <cell r="C5796" t="str">
            <v>UnrealizedGaLossonVentureFunds</v>
          </cell>
          <cell r="D5796" t="str">
            <v>Unrealized</v>
          </cell>
          <cell r="E5796">
            <v>367</v>
          </cell>
          <cell r="F5796" t="str">
            <v>A</v>
          </cell>
          <cell r="G5796" t="str">
            <v>E</v>
          </cell>
          <cell r="H5796" t="str">
            <v>N</v>
          </cell>
          <cell r="I5796" t="str">
            <v>NI</v>
          </cell>
          <cell r="J5796">
            <v>0</v>
          </cell>
          <cell r="K5796">
            <v>0</v>
          </cell>
          <cell r="L5796" t="str">
            <v xml:space="preserve"> </v>
          </cell>
          <cell r="M5796" t="str">
            <v xml:space="preserve"> </v>
          </cell>
          <cell r="N5796">
            <v>0</v>
          </cell>
          <cell r="O5796" t="str">
            <v xml:space="preserve"> </v>
          </cell>
          <cell r="P5796">
            <v>0</v>
          </cell>
          <cell r="Q5796">
            <v>0</v>
          </cell>
          <cell r="R5796" t="str">
            <v xml:space="preserve"> </v>
          </cell>
          <cell r="S5796" t="str">
            <v xml:space="preserve"> </v>
          </cell>
        </row>
        <row r="5797">
          <cell r="B5797">
            <v>806005</v>
          </cell>
          <cell r="C5797" t="str">
            <v>Unrealized Gain Loss NC IC Co</v>
          </cell>
          <cell r="D5797" t="str">
            <v>UnrlGLICCo</v>
          </cell>
          <cell r="E5797">
            <v>367</v>
          </cell>
          <cell r="F5797" t="str">
            <v>A</v>
          </cell>
          <cell r="G5797" t="str">
            <v>E</v>
          </cell>
          <cell r="H5797" t="str">
            <v>N</v>
          </cell>
          <cell r="I5797" t="str">
            <v>NI</v>
          </cell>
          <cell r="J5797">
            <v>0</v>
          </cell>
          <cell r="K5797">
            <v>0</v>
          </cell>
          <cell r="L5797">
            <v>0</v>
          </cell>
          <cell r="M5797">
            <v>0</v>
          </cell>
          <cell r="N5797">
            <v>0</v>
          </cell>
          <cell r="O5797">
            <v>0</v>
          </cell>
          <cell r="P5797">
            <v>0</v>
          </cell>
          <cell r="Q5797">
            <v>0</v>
          </cell>
          <cell r="R5797">
            <v>0</v>
          </cell>
          <cell r="S5797">
            <v>0</v>
          </cell>
        </row>
        <row r="5798">
          <cell r="B5798">
            <v>807000</v>
          </cell>
          <cell r="C5798" t="str">
            <v>Writedowns of Investments</v>
          </cell>
          <cell r="D5798" t="str">
            <v>Writedowns</v>
          </cell>
          <cell r="E5798">
            <v>367</v>
          </cell>
          <cell r="F5798" t="str">
            <v>A</v>
          </cell>
          <cell r="G5798" t="str">
            <v>E</v>
          </cell>
          <cell r="H5798" t="str">
            <v>N</v>
          </cell>
          <cell r="I5798" t="str">
            <v>NI</v>
          </cell>
          <cell r="J5798">
            <v>0</v>
          </cell>
          <cell r="K5798">
            <v>0</v>
          </cell>
          <cell r="L5798" t="str">
            <v xml:space="preserve"> </v>
          </cell>
          <cell r="M5798" t="str">
            <v xml:space="preserve"> </v>
          </cell>
          <cell r="N5798">
            <v>0</v>
          </cell>
          <cell r="O5798" t="str">
            <v xml:space="preserve"> </v>
          </cell>
          <cell r="P5798">
            <v>0</v>
          </cell>
          <cell r="Q5798">
            <v>0</v>
          </cell>
          <cell r="R5798" t="str">
            <v xml:space="preserve"> </v>
          </cell>
          <cell r="S5798" t="str">
            <v xml:space="preserve"> </v>
          </cell>
        </row>
        <row r="5799">
          <cell r="B5799">
            <v>809000</v>
          </cell>
          <cell r="C5799" t="str">
            <v>IncomefromUnconsEntitiesNonOp</v>
          </cell>
          <cell r="D5799" t="str">
            <v>Incomefrom</v>
          </cell>
          <cell r="E5799">
            <v>367</v>
          </cell>
          <cell r="F5799" t="str">
            <v>A</v>
          </cell>
          <cell r="G5799" t="str">
            <v>E</v>
          </cell>
          <cell r="H5799" t="str">
            <v>N</v>
          </cell>
          <cell r="I5799" t="str">
            <v>NI</v>
          </cell>
          <cell r="J5799">
            <v>0</v>
          </cell>
          <cell r="K5799">
            <v>0</v>
          </cell>
          <cell r="L5799" t="str">
            <v xml:space="preserve"> </v>
          </cell>
          <cell r="M5799" t="str">
            <v xml:space="preserve"> </v>
          </cell>
          <cell r="N5799">
            <v>0</v>
          </cell>
          <cell r="O5799" t="str">
            <v xml:space="preserve"> </v>
          </cell>
          <cell r="P5799">
            <v>0</v>
          </cell>
          <cell r="Q5799">
            <v>0</v>
          </cell>
          <cell r="R5799" t="str">
            <v xml:space="preserve"> </v>
          </cell>
          <cell r="S5799" t="str">
            <v xml:space="preserve"> </v>
          </cell>
        </row>
        <row r="5800">
          <cell r="B5800">
            <v>809001</v>
          </cell>
          <cell r="C5800" t="str">
            <v>IFUENonOpAdvantageHealthPlan</v>
          </cell>
          <cell r="D5800" t="str">
            <v>IFUENonOpA</v>
          </cell>
          <cell r="E5800">
            <v>367</v>
          </cell>
          <cell r="F5800" t="str">
            <v>A</v>
          </cell>
          <cell r="G5800" t="str">
            <v>E</v>
          </cell>
          <cell r="H5800" t="str">
            <v>N</v>
          </cell>
          <cell r="I5800" t="str">
            <v>NI</v>
          </cell>
          <cell r="J5800">
            <v>0</v>
          </cell>
          <cell r="K5800">
            <v>0</v>
          </cell>
          <cell r="L5800" t="str">
            <v xml:space="preserve"> </v>
          </cell>
          <cell r="M5800" t="str">
            <v xml:space="preserve"> </v>
          </cell>
          <cell r="N5800">
            <v>0</v>
          </cell>
          <cell r="O5800" t="str">
            <v xml:space="preserve"> </v>
          </cell>
          <cell r="P5800">
            <v>0</v>
          </cell>
          <cell r="Q5800">
            <v>0</v>
          </cell>
          <cell r="R5800" t="str">
            <v xml:space="preserve"> </v>
          </cell>
          <cell r="S5800" t="str">
            <v xml:space="preserve"> </v>
          </cell>
        </row>
        <row r="5801">
          <cell r="B5801">
            <v>809002</v>
          </cell>
          <cell r="C5801" t="str">
            <v>IFUE NonOp CMCS</v>
          </cell>
          <cell r="D5801" t="str">
            <v>IFUE NonOp</v>
          </cell>
          <cell r="E5801">
            <v>367</v>
          </cell>
          <cell r="F5801" t="str">
            <v>A</v>
          </cell>
          <cell r="G5801" t="str">
            <v>E</v>
          </cell>
          <cell r="H5801" t="str">
            <v>N</v>
          </cell>
          <cell r="I5801" t="str">
            <v>NI</v>
          </cell>
          <cell r="J5801">
            <v>0</v>
          </cell>
          <cell r="K5801">
            <v>0</v>
          </cell>
          <cell r="L5801" t="str">
            <v xml:space="preserve"> </v>
          </cell>
          <cell r="M5801" t="str">
            <v xml:space="preserve"> </v>
          </cell>
          <cell r="N5801">
            <v>0</v>
          </cell>
          <cell r="O5801" t="str">
            <v xml:space="preserve"> </v>
          </cell>
          <cell r="P5801">
            <v>0</v>
          </cell>
          <cell r="Q5801">
            <v>0</v>
          </cell>
          <cell r="R5801" t="str">
            <v xml:space="preserve"> </v>
          </cell>
          <cell r="S5801" t="str">
            <v xml:space="preserve"> </v>
          </cell>
        </row>
        <row r="5802">
          <cell r="B5802">
            <v>809003</v>
          </cell>
          <cell r="C5802" t="str">
            <v>IFUE NonOp Jubilee</v>
          </cell>
          <cell r="D5802" t="str">
            <v>IFUE NonOp</v>
          </cell>
          <cell r="E5802">
            <v>367</v>
          </cell>
          <cell r="F5802" t="str">
            <v>A</v>
          </cell>
          <cell r="G5802" t="str">
            <v>E</v>
          </cell>
          <cell r="H5802" t="str">
            <v>N</v>
          </cell>
          <cell r="I5802" t="str">
            <v>NI</v>
          </cell>
          <cell r="J5802">
            <v>0</v>
          </cell>
          <cell r="K5802">
            <v>0</v>
          </cell>
          <cell r="L5802" t="str">
            <v xml:space="preserve"> </v>
          </cell>
          <cell r="M5802" t="str">
            <v xml:space="preserve"> </v>
          </cell>
          <cell r="N5802">
            <v>0</v>
          </cell>
          <cell r="O5802" t="str">
            <v xml:space="preserve"> </v>
          </cell>
          <cell r="P5802">
            <v>0</v>
          </cell>
          <cell r="Q5802">
            <v>0</v>
          </cell>
          <cell r="R5802" t="str">
            <v xml:space="preserve"> </v>
          </cell>
          <cell r="S5802" t="str">
            <v xml:space="preserve"> </v>
          </cell>
        </row>
        <row r="5803">
          <cell r="B5803">
            <v>809004</v>
          </cell>
          <cell r="C5803" t="str">
            <v>IFUE NonOp North Central Linen</v>
          </cell>
          <cell r="D5803" t="str">
            <v>IFUE NonOp</v>
          </cell>
          <cell r="E5803">
            <v>367</v>
          </cell>
          <cell r="F5803" t="str">
            <v>A</v>
          </cell>
          <cell r="G5803" t="str">
            <v>E</v>
          </cell>
          <cell r="H5803" t="str">
            <v>N</v>
          </cell>
          <cell r="I5803" t="str">
            <v>NI</v>
          </cell>
          <cell r="J5803">
            <v>0</v>
          </cell>
          <cell r="K5803">
            <v>0</v>
          </cell>
          <cell r="L5803" t="str">
            <v xml:space="preserve"> </v>
          </cell>
          <cell r="M5803" t="str">
            <v xml:space="preserve"> </v>
          </cell>
          <cell r="N5803">
            <v>0</v>
          </cell>
          <cell r="O5803" t="str">
            <v xml:space="preserve"> </v>
          </cell>
          <cell r="P5803">
            <v>0</v>
          </cell>
          <cell r="Q5803">
            <v>0</v>
          </cell>
          <cell r="R5803" t="str">
            <v xml:space="preserve"> </v>
          </cell>
          <cell r="S5803" t="str">
            <v xml:space="preserve"> </v>
          </cell>
        </row>
        <row r="5804">
          <cell r="B5804">
            <v>809005</v>
          </cell>
          <cell r="C5804" t="str">
            <v>IFUE NonOp Nursing 2000</v>
          </cell>
          <cell r="D5804" t="str">
            <v>IFUE NonOp</v>
          </cell>
          <cell r="E5804">
            <v>367</v>
          </cell>
          <cell r="F5804" t="str">
            <v>A</v>
          </cell>
          <cell r="G5804" t="str">
            <v>E</v>
          </cell>
          <cell r="H5804" t="str">
            <v>N</v>
          </cell>
          <cell r="I5804" t="str">
            <v>NI</v>
          </cell>
          <cell r="J5804">
            <v>0</v>
          </cell>
          <cell r="K5804">
            <v>0</v>
          </cell>
          <cell r="L5804" t="str">
            <v xml:space="preserve"> </v>
          </cell>
          <cell r="M5804" t="str">
            <v xml:space="preserve"> </v>
          </cell>
          <cell r="N5804">
            <v>0</v>
          </cell>
          <cell r="O5804" t="str">
            <v xml:space="preserve"> </v>
          </cell>
          <cell r="P5804">
            <v>0</v>
          </cell>
          <cell r="Q5804">
            <v>0</v>
          </cell>
          <cell r="R5804" t="str">
            <v xml:space="preserve"> </v>
          </cell>
          <cell r="S5804" t="str">
            <v xml:space="preserve"> </v>
          </cell>
        </row>
        <row r="5805">
          <cell r="B5805">
            <v>809006</v>
          </cell>
          <cell r="C5805" t="str">
            <v>IFUE NonOp Sagamore</v>
          </cell>
          <cell r="D5805" t="str">
            <v>IFUE NonOp</v>
          </cell>
          <cell r="E5805">
            <v>367</v>
          </cell>
          <cell r="F5805" t="str">
            <v>A</v>
          </cell>
          <cell r="G5805" t="str">
            <v>E</v>
          </cell>
          <cell r="H5805" t="str">
            <v>N</v>
          </cell>
          <cell r="I5805" t="str">
            <v>NI</v>
          </cell>
          <cell r="J5805">
            <v>0</v>
          </cell>
          <cell r="K5805">
            <v>0</v>
          </cell>
          <cell r="L5805" t="str">
            <v xml:space="preserve"> </v>
          </cell>
          <cell r="M5805" t="str">
            <v xml:space="preserve"> </v>
          </cell>
          <cell r="N5805">
            <v>0</v>
          </cell>
          <cell r="O5805" t="str">
            <v xml:space="preserve"> </v>
          </cell>
          <cell r="P5805">
            <v>0</v>
          </cell>
          <cell r="Q5805">
            <v>0</v>
          </cell>
          <cell r="R5805" t="str">
            <v xml:space="preserve"> </v>
          </cell>
          <cell r="S5805" t="str">
            <v xml:space="preserve"> </v>
          </cell>
        </row>
        <row r="5806">
          <cell r="B5806">
            <v>809007</v>
          </cell>
          <cell r="C5806" t="str">
            <v>IFUE NonOp Suburban Health Org</v>
          </cell>
          <cell r="D5806" t="str">
            <v>IFUE NonOp</v>
          </cell>
          <cell r="E5806">
            <v>367</v>
          </cell>
          <cell r="F5806" t="str">
            <v>A</v>
          </cell>
          <cell r="G5806" t="str">
            <v>E</v>
          </cell>
          <cell r="H5806" t="str">
            <v>N</v>
          </cell>
          <cell r="I5806" t="str">
            <v>NI</v>
          </cell>
          <cell r="J5806">
            <v>0</v>
          </cell>
          <cell r="K5806">
            <v>0</v>
          </cell>
          <cell r="L5806" t="str">
            <v xml:space="preserve"> </v>
          </cell>
          <cell r="M5806" t="str">
            <v xml:space="preserve"> </v>
          </cell>
          <cell r="N5806">
            <v>0</v>
          </cell>
          <cell r="O5806" t="str">
            <v xml:space="preserve"> </v>
          </cell>
          <cell r="P5806">
            <v>0</v>
          </cell>
          <cell r="Q5806">
            <v>0</v>
          </cell>
          <cell r="R5806" t="str">
            <v xml:space="preserve"> </v>
          </cell>
          <cell r="S5806" t="str">
            <v xml:space="preserve"> </v>
          </cell>
        </row>
        <row r="5807">
          <cell r="B5807">
            <v>809008</v>
          </cell>
          <cell r="C5807" t="str">
            <v>IFUE NonOp SVSM</v>
          </cell>
          <cell r="D5807" t="str">
            <v>IFUE NonOp</v>
          </cell>
          <cell r="E5807">
            <v>367</v>
          </cell>
          <cell r="F5807" t="str">
            <v>A</v>
          </cell>
          <cell r="G5807" t="str">
            <v>E</v>
          </cell>
          <cell r="H5807" t="str">
            <v>N</v>
          </cell>
          <cell r="I5807" t="str">
            <v>NI</v>
          </cell>
          <cell r="J5807">
            <v>0</v>
          </cell>
          <cell r="K5807">
            <v>0</v>
          </cell>
          <cell r="L5807" t="str">
            <v xml:space="preserve"> </v>
          </cell>
          <cell r="M5807" t="str">
            <v xml:space="preserve"> </v>
          </cell>
          <cell r="N5807">
            <v>0</v>
          </cell>
          <cell r="O5807" t="str">
            <v xml:space="preserve"> </v>
          </cell>
          <cell r="P5807">
            <v>0</v>
          </cell>
          <cell r="Q5807">
            <v>0</v>
          </cell>
          <cell r="R5807" t="str">
            <v xml:space="preserve"> </v>
          </cell>
          <cell r="S5807" t="str">
            <v xml:space="preserve"> </v>
          </cell>
        </row>
        <row r="5808">
          <cell r="B5808">
            <v>809009</v>
          </cell>
          <cell r="C5808" t="str">
            <v>IFUE NonOp Meridian Heights</v>
          </cell>
          <cell r="D5808" t="str">
            <v>IFUE NonOp</v>
          </cell>
          <cell r="E5808">
            <v>367</v>
          </cell>
          <cell r="F5808" t="str">
            <v>A</v>
          </cell>
          <cell r="G5808" t="str">
            <v>E</v>
          </cell>
          <cell r="H5808" t="str">
            <v>N</v>
          </cell>
          <cell r="I5808" t="str">
            <v>NI</v>
          </cell>
          <cell r="J5808">
            <v>0</v>
          </cell>
          <cell r="K5808">
            <v>0</v>
          </cell>
          <cell r="L5808" t="str">
            <v xml:space="preserve"> </v>
          </cell>
          <cell r="M5808" t="str">
            <v xml:space="preserve"> </v>
          </cell>
          <cell r="N5808">
            <v>0</v>
          </cell>
          <cell r="O5808" t="str">
            <v xml:space="preserve"> </v>
          </cell>
          <cell r="P5808">
            <v>0</v>
          </cell>
          <cell r="Q5808">
            <v>0</v>
          </cell>
          <cell r="R5808" t="str">
            <v xml:space="preserve"> </v>
          </cell>
          <cell r="S5808" t="str">
            <v xml:space="preserve"> </v>
          </cell>
        </row>
        <row r="5809">
          <cell r="B5809">
            <v>809010</v>
          </cell>
          <cell r="C5809" t="str">
            <v>IFUENonOpHRHSVHRealEstateDev</v>
          </cell>
          <cell r="D5809" t="str">
            <v>IFUENonOpH</v>
          </cell>
          <cell r="E5809">
            <v>367</v>
          </cell>
          <cell r="F5809" t="str">
            <v>A</v>
          </cell>
          <cell r="G5809" t="str">
            <v>E</v>
          </cell>
          <cell r="H5809" t="str">
            <v>N</v>
          </cell>
          <cell r="I5809" t="str">
            <v>NI</v>
          </cell>
          <cell r="J5809">
            <v>0</v>
          </cell>
          <cell r="K5809">
            <v>0</v>
          </cell>
          <cell r="L5809" t="str">
            <v xml:space="preserve"> </v>
          </cell>
          <cell r="M5809" t="str">
            <v xml:space="preserve"> </v>
          </cell>
          <cell r="N5809">
            <v>0</v>
          </cell>
          <cell r="O5809" t="str">
            <v xml:space="preserve"> </v>
          </cell>
          <cell r="P5809">
            <v>0</v>
          </cell>
          <cell r="Q5809">
            <v>0</v>
          </cell>
          <cell r="R5809" t="str">
            <v xml:space="preserve"> </v>
          </cell>
          <cell r="S5809" t="str">
            <v xml:space="preserve"> </v>
          </cell>
        </row>
        <row r="5810">
          <cell r="B5810">
            <v>809011</v>
          </cell>
          <cell r="C5810" t="str">
            <v>IFUE NonOp Covenant</v>
          </cell>
          <cell r="D5810" t="str">
            <v>IFUE NonOp</v>
          </cell>
          <cell r="E5810">
            <v>367</v>
          </cell>
          <cell r="F5810" t="str">
            <v>A</v>
          </cell>
          <cell r="G5810" t="str">
            <v>E</v>
          </cell>
          <cell r="H5810" t="str">
            <v>N</v>
          </cell>
          <cell r="I5810" t="str">
            <v>NI</v>
          </cell>
          <cell r="J5810">
            <v>0</v>
          </cell>
          <cell r="K5810">
            <v>0</v>
          </cell>
          <cell r="L5810" t="str">
            <v xml:space="preserve"> </v>
          </cell>
          <cell r="M5810" t="str">
            <v xml:space="preserve"> </v>
          </cell>
          <cell r="N5810">
            <v>0</v>
          </cell>
          <cell r="O5810" t="str">
            <v xml:space="preserve"> </v>
          </cell>
          <cell r="P5810">
            <v>0</v>
          </cell>
          <cell r="Q5810">
            <v>0</v>
          </cell>
          <cell r="R5810" t="str">
            <v xml:space="preserve"> </v>
          </cell>
          <cell r="S5810" t="str">
            <v xml:space="preserve"> </v>
          </cell>
        </row>
        <row r="5811">
          <cell r="B5811">
            <v>809012</v>
          </cell>
          <cell r="C5811" t="str">
            <v>IFUE NonOp Covenant Goodwill</v>
          </cell>
          <cell r="D5811" t="str">
            <v>IFUE NonOp</v>
          </cell>
          <cell r="E5811">
            <v>367</v>
          </cell>
          <cell r="F5811" t="str">
            <v>A</v>
          </cell>
          <cell r="G5811" t="str">
            <v>E</v>
          </cell>
          <cell r="H5811" t="str">
            <v>N</v>
          </cell>
          <cell r="I5811" t="str">
            <v>NI</v>
          </cell>
          <cell r="J5811">
            <v>0</v>
          </cell>
          <cell r="K5811">
            <v>0</v>
          </cell>
          <cell r="L5811" t="str">
            <v xml:space="preserve"> </v>
          </cell>
          <cell r="M5811" t="str">
            <v xml:space="preserve"> </v>
          </cell>
          <cell r="N5811">
            <v>0</v>
          </cell>
          <cell r="O5811" t="str">
            <v xml:space="preserve"> </v>
          </cell>
          <cell r="P5811">
            <v>0</v>
          </cell>
          <cell r="Q5811">
            <v>0</v>
          </cell>
          <cell r="R5811" t="str">
            <v xml:space="preserve"> </v>
          </cell>
          <cell r="S5811" t="str">
            <v xml:space="preserve"> </v>
          </cell>
        </row>
        <row r="5812">
          <cell r="B5812">
            <v>809013</v>
          </cell>
          <cell r="C5812" t="str">
            <v>IFUENonOpCovenantGoodwillAmort</v>
          </cell>
          <cell r="D5812" t="str">
            <v>IFUENonOpC</v>
          </cell>
          <cell r="E5812">
            <v>367</v>
          </cell>
          <cell r="F5812" t="str">
            <v>A</v>
          </cell>
          <cell r="G5812" t="str">
            <v>E</v>
          </cell>
          <cell r="H5812" t="str">
            <v>N</v>
          </cell>
          <cell r="I5812" t="str">
            <v>NI</v>
          </cell>
          <cell r="J5812">
            <v>0</v>
          </cell>
          <cell r="K5812">
            <v>0</v>
          </cell>
          <cell r="L5812" t="str">
            <v xml:space="preserve"> </v>
          </cell>
          <cell r="M5812" t="str">
            <v xml:space="preserve"> </v>
          </cell>
          <cell r="N5812">
            <v>0</v>
          </cell>
          <cell r="O5812" t="str">
            <v xml:space="preserve"> </v>
          </cell>
          <cell r="P5812">
            <v>0</v>
          </cell>
          <cell r="Q5812">
            <v>0</v>
          </cell>
          <cell r="R5812" t="str">
            <v xml:space="preserve"> </v>
          </cell>
          <cell r="S5812" t="str">
            <v xml:space="preserve"> </v>
          </cell>
        </row>
        <row r="5813">
          <cell r="B5813">
            <v>809014</v>
          </cell>
          <cell r="C5813" t="str">
            <v>IFUENonOpRenaissanceEquityc</v>
          </cell>
          <cell r="D5813" t="str">
            <v>IFUENonOpR</v>
          </cell>
          <cell r="E5813">
            <v>367</v>
          </cell>
          <cell r="F5813" t="str">
            <v>A</v>
          </cell>
          <cell r="G5813" t="str">
            <v>E</v>
          </cell>
          <cell r="H5813" t="str">
            <v>N</v>
          </cell>
          <cell r="I5813" t="str">
            <v>NI</v>
          </cell>
          <cell r="J5813">
            <v>0</v>
          </cell>
          <cell r="K5813">
            <v>0</v>
          </cell>
          <cell r="L5813" t="str">
            <v xml:space="preserve"> </v>
          </cell>
          <cell r="M5813" t="str">
            <v xml:space="preserve"> </v>
          </cell>
          <cell r="N5813">
            <v>0</v>
          </cell>
          <cell r="O5813" t="str">
            <v xml:space="preserve"> </v>
          </cell>
          <cell r="P5813">
            <v>0</v>
          </cell>
          <cell r="Q5813">
            <v>0</v>
          </cell>
          <cell r="R5813" t="str">
            <v xml:space="preserve"> </v>
          </cell>
          <cell r="S5813" t="str">
            <v xml:space="preserve"> </v>
          </cell>
        </row>
        <row r="5814">
          <cell r="B5814">
            <v>809015</v>
          </cell>
          <cell r="C5814" t="str">
            <v>IFUENonOpCovenantAmortAcqCosts</v>
          </cell>
          <cell r="D5814" t="str">
            <v>IFUENonOpC</v>
          </cell>
          <cell r="E5814">
            <v>367</v>
          </cell>
          <cell r="F5814" t="str">
            <v>A</v>
          </cell>
          <cell r="G5814" t="str">
            <v>E</v>
          </cell>
          <cell r="H5814" t="str">
            <v>N</v>
          </cell>
          <cell r="I5814" t="str">
            <v>NI</v>
          </cell>
          <cell r="J5814">
            <v>0</v>
          </cell>
          <cell r="K5814">
            <v>0</v>
          </cell>
          <cell r="L5814" t="str">
            <v xml:space="preserve"> </v>
          </cell>
          <cell r="M5814" t="str">
            <v xml:space="preserve"> </v>
          </cell>
          <cell r="N5814">
            <v>0</v>
          </cell>
          <cell r="O5814" t="str">
            <v xml:space="preserve"> </v>
          </cell>
          <cell r="P5814">
            <v>0</v>
          </cell>
          <cell r="Q5814">
            <v>0</v>
          </cell>
          <cell r="R5814" t="str">
            <v xml:space="preserve"> </v>
          </cell>
          <cell r="S5814" t="str">
            <v xml:space="preserve"> </v>
          </cell>
        </row>
        <row r="5815">
          <cell r="B5815">
            <v>809016</v>
          </cell>
          <cell r="C5815" t="str">
            <v>IFUE NonOp GL Laundry Coop</v>
          </cell>
          <cell r="D5815" t="str">
            <v>IFUE NonOp</v>
          </cell>
          <cell r="E5815">
            <v>367</v>
          </cell>
          <cell r="F5815" t="str">
            <v>A</v>
          </cell>
          <cell r="G5815" t="str">
            <v>E</v>
          </cell>
          <cell r="H5815" t="str">
            <v>N</v>
          </cell>
          <cell r="I5815" t="str">
            <v>NI</v>
          </cell>
          <cell r="J5815">
            <v>0</v>
          </cell>
          <cell r="K5815">
            <v>0</v>
          </cell>
          <cell r="L5815" t="str">
            <v xml:space="preserve"> </v>
          </cell>
          <cell r="M5815" t="str">
            <v xml:space="preserve"> </v>
          </cell>
          <cell r="N5815">
            <v>0</v>
          </cell>
          <cell r="O5815" t="str">
            <v xml:space="preserve"> </v>
          </cell>
          <cell r="P5815">
            <v>0</v>
          </cell>
          <cell r="Q5815">
            <v>0</v>
          </cell>
          <cell r="R5815" t="str">
            <v xml:space="preserve"> </v>
          </cell>
          <cell r="S5815" t="str">
            <v xml:space="preserve"> </v>
          </cell>
        </row>
        <row r="5816">
          <cell r="B5816">
            <v>809017</v>
          </cell>
          <cell r="C5816" t="str">
            <v>IFUE NonOp Centez</v>
          </cell>
          <cell r="D5816" t="str">
            <v>IFUE NonOp</v>
          </cell>
          <cell r="E5816">
            <v>367</v>
          </cell>
          <cell r="F5816" t="str">
            <v>A</v>
          </cell>
          <cell r="G5816" t="str">
            <v>E</v>
          </cell>
          <cell r="H5816" t="str">
            <v>N</v>
          </cell>
          <cell r="I5816" t="str">
            <v>NI</v>
          </cell>
          <cell r="J5816">
            <v>0</v>
          </cell>
          <cell r="K5816">
            <v>0</v>
          </cell>
          <cell r="L5816" t="str">
            <v xml:space="preserve"> </v>
          </cell>
          <cell r="M5816" t="str">
            <v xml:space="preserve"> </v>
          </cell>
          <cell r="N5816">
            <v>0</v>
          </cell>
          <cell r="O5816" t="str">
            <v xml:space="preserve"> </v>
          </cell>
          <cell r="P5816">
            <v>0</v>
          </cell>
          <cell r="Q5816">
            <v>0</v>
          </cell>
          <cell r="R5816" t="str">
            <v xml:space="preserve"> </v>
          </cell>
          <cell r="S5816" t="str">
            <v xml:space="preserve"> </v>
          </cell>
        </row>
        <row r="5817">
          <cell r="B5817">
            <v>809018</v>
          </cell>
          <cell r="C5817" t="str">
            <v>IFUE NonOp Healthlink</v>
          </cell>
          <cell r="D5817" t="str">
            <v>IFUE NonOp</v>
          </cell>
          <cell r="E5817">
            <v>367</v>
          </cell>
          <cell r="F5817" t="str">
            <v>A</v>
          </cell>
          <cell r="G5817" t="str">
            <v>E</v>
          </cell>
          <cell r="H5817" t="str">
            <v>N</v>
          </cell>
          <cell r="I5817" t="str">
            <v>NI</v>
          </cell>
          <cell r="J5817">
            <v>0</v>
          </cell>
          <cell r="K5817">
            <v>0</v>
          </cell>
          <cell r="L5817" t="str">
            <v xml:space="preserve"> </v>
          </cell>
          <cell r="M5817" t="str">
            <v xml:space="preserve"> </v>
          </cell>
          <cell r="N5817">
            <v>0</v>
          </cell>
          <cell r="O5817" t="str">
            <v xml:space="preserve"> </v>
          </cell>
          <cell r="P5817">
            <v>0</v>
          </cell>
          <cell r="Q5817">
            <v>0</v>
          </cell>
          <cell r="R5817" t="str">
            <v xml:space="preserve"> </v>
          </cell>
          <cell r="S5817" t="str">
            <v xml:space="preserve"> </v>
          </cell>
        </row>
        <row r="5818">
          <cell r="B5818">
            <v>809019</v>
          </cell>
          <cell r="C5818" t="str">
            <v>IFUE NonOp MD Physicians Care</v>
          </cell>
          <cell r="D5818" t="str">
            <v>IFUE NonOp</v>
          </cell>
          <cell r="E5818">
            <v>367</v>
          </cell>
          <cell r="F5818" t="str">
            <v>A</v>
          </cell>
          <cell r="G5818" t="str">
            <v>E</v>
          </cell>
          <cell r="H5818" t="str">
            <v>N</v>
          </cell>
          <cell r="I5818" t="str">
            <v>NI</v>
          </cell>
          <cell r="J5818">
            <v>0</v>
          </cell>
          <cell r="K5818">
            <v>0</v>
          </cell>
          <cell r="L5818" t="str">
            <v xml:space="preserve"> </v>
          </cell>
          <cell r="M5818" t="str">
            <v xml:space="preserve"> </v>
          </cell>
          <cell r="N5818">
            <v>0</v>
          </cell>
          <cell r="O5818" t="str">
            <v xml:space="preserve"> </v>
          </cell>
          <cell r="P5818">
            <v>0</v>
          </cell>
          <cell r="Q5818">
            <v>0</v>
          </cell>
          <cell r="R5818" t="str">
            <v xml:space="preserve"> </v>
          </cell>
          <cell r="S5818" t="str">
            <v xml:space="preserve"> </v>
          </cell>
        </row>
        <row r="5819">
          <cell r="B5819">
            <v>809020</v>
          </cell>
          <cell r="C5819" t="str">
            <v>IFUE NonOpNeighborcare</v>
          </cell>
          <cell r="D5819" t="str">
            <v>IFUE NonOp</v>
          </cell>
          <cell r="E5819">
            <v>367</v>
          </cell>
          <cell r="F5819" t="str">
            <v>A</v>
          </cell>
          <cell r="G5819" t="str">
            <v>E</v>
          </cell>
          <cell r="H5819" t="str">
            <v>N</v>
          </cell>
          <cell r="I5819" t="str">
            <v>NI</v>
          </cell>
          <cell r="J5819">
            <v>0</v>
          </cell>
          <cell r="K5819">
            <v>0</v>
          </cell>
          <cell r="L5819" t="str">
            <v xml:space="preserve"> </v>
          </cell>
          <cell r="M5819" t="str">
            <v xml:space="preserve"> </v>
          </cell>
          <cell r="N5819">
            <v>0</v>
          </cell>
          <cell r="O5819" t="str">
            <v xml:space="preserve"> </v>
          </cell>
          <cell r="P5819">
            <v>0</v>
          </cell>
          <cell r="Q5819">
            <v>0</v>
          </cell>
          <cell r="R5819" t="str">
            <v xml:space="preserve"> </v>
          </cell>
          <cell r="S5819" t="str">
            <v xml:space="preserve"> </v>
          </cell>
        </row>
        <row r="5820">
          <cell r="B5820">
            <v>809021</v>
          </cell>
          <cell r="C5820" t="str">
            <v>IFUE NonOP EDIC</v>
          </cell>
          <cell r="D5820" t="str">
            <v>IFUE NonOP</v>
          </cell>
          <cell r="E5820">
            <v>367</v>
          </cell>
          <cell r="F5820" t="str">
            <v>A</v>
          </cell>
          <cell r="G5820" t="str">
            <v>E</v>
          </cell>
          <cell r="H5820" t="str">
            <v>N</v>
          </cell>
          <cell r="I5820" t="str">
            <v>NI</v>
          </cell>
          <cell r="J5820">
            <v>0</v>
          </cell>
          <cell r="K5820">
            <v>0</v>
          </cell>
          <cell r="L5820" t="str">
            <v xml:space="preserve"> </v>
          </cell>
          <cell r="M5820" t="str">
            <v xml:space="preserve"> </v>
          </cell>
          <cell r="N5820">
            <v>0</v>
          </cell>
          <cell r="O5820" t="str">
            <v xml:space="preserve"> </v>
          </cell>
          <cell r="P5820">
            <v>0</v>
          </cell>
          <cell r="Q5820">
            <v>0</v>
          </cell>
          <cell r="R5820" t="str">
            <v xml:space="preserve"> </v>
          </cell>
          <cell r="S5820" t="str">
            <v xml:space="preserve"> </v>
          </cell>
        </row>
        <row r="5821">
          <cell r="B5821">
            <v>809022</v>
          </cell>
          <cell r="C5821" t="str">
            <v>IFUE Non OP Sagamore</v>
          </cell>
          <cell r="D5821" t="str">
            <v>IFUE NonOP</v>
          </cell>
          <cell r="E5821">
            <v>367</v>
          </cell>
          <cell r="F5821" t="str">
            <v>A</v>
          </cell>
          <cell r="G5821" t="str">
            <v>E</v>
          </cell>
          <cell r="H5821" t="str">
            <v>N</v>
          </cell>
          <cell r="I5821" t="str">
            <v>NI</v>
          </cell>
          <cell r="J5821">
            <v>0</v>
          </cell>
          <cell r="K5821">
            <v>0</v>
          </cell>
          <cell r="L5821" t="str">
            <v xml:space="preserve"> </v>
          </cell>
          <cell r="M5821" t="str">
            <v xml:space="preserve"> </v>
          </cell>
          <cell r="N5821">
            <v>0</v>
          </cell>
          <cell r="O5821" t="str">
            <v xml:space="preserve"> </v>
          </cell>
          <cell r="P5821">
            <v>0</v>
          </cell>
          <cell r="Q5821">
            <v>0</v>
          </cell>
          <cell r="R5821" t="str">
            <v xml:space="preserve"> </v>
          </cell>
          <cell r="S5821" t="str">
            <v xml:space="preserve"> </v>
          </cell>
        </row>
        <row r="5822">
          <cell r="B5822">
            <v>809023</v>
          </cell>
          <cell r="C5822" t="str">
            <v>IFUENonOPGenesisHealthAlliance</v>
          </cell>
          <cell r="D5822" t="str">
            <v>IFUENonOPG</v>
          </cell>
          <cell r="E5822">
            <v>367</v>
          </cell>
          <cell r="F5822" t="str">
            <v>A</v>
          </cell>
          <cell r="G5822" t="str">
            <v>E</v>
          </cell>
          <cell r="H5822" t="str">
            <v>N</v>
          </cell>
          <cell r="I5822" t="str">
            <v>NI</v>
          </cell>
          <cell r="J5822">
            <v>0</v>
          </cell>
          <cell r="K5822">
            <v>0</v>
          </cell>
          <cell r="L5822" t="str">
            <v xml:space="preserve"> </v>
          </cell>
          <cell r="M5822" t="str">
            <v xml:space="preserve"> </v>
          </cell>
          <cell r="N5822">
            <v>0</v>
          </cell>
          <cell r="O5822" t="str">
            <v xml:space="preserve"> </v>
          </cell>
          <cell r="P5822">
            <v>0</v>
          </cell>
          <cell r="Q5822">
            <v>0</v>
          </cell>
          <cell r="R5822" t="str">
            <v xml:space="preserve"> </v>
          </cell>
          <cell r="S5822" t="str">
            <v xml:space="preserve"> </v>
          </cell>
        </row>
        <row r="5823">
          <cell r="B5823">
            <v>809024</v>
          </cell>
          <cell r="C5823" t="str">
            <v>IFUE Southwest Health IOA Inc</v>
          </cell>
          <cell r="D5823" t="str">
            <v>Swest IOA</v>
          </cell>
          <cell r="E5823">
            <v>367</v>
          </cell>
          <cell r="F5823" t="str">
            <v>A</v>
          </cell>
          <cell r="G5823" t="str">
            <v>R</v>
          </cell>
          <cell r="H5823" t="str">
            <v>N</v>
          </cell>
          <cell r="I5823" t="str">
            <v>NI</v>
          </cell>
          <cell r="J5823">
            <v>0</v>
          </cell>
          <cell r="K5823">
            <v>0</v>
          </cell>
          <cell r="L5823" t="str">
            <v xml:space="preserve"> </v>
          </cell>
          <cell r="M5823" t="str">
            <v xml:space="preserve"> </v>
          </cell>
          <cell r="N5823">
            <v>0</v>
          </cell>
          <cell r="O5823" t="str">
            <v xml:space="preserve"> </v>
          </cell>
          <cell r="P5823">
            <v>0</v>
          </cell>
          <cell r="Q5823">
            <v>0</v>
          </cell>
          <cell r="R5823" t="str">
            <v xml:space="preserve"> </v>
          </cell>
          <cell r="S5823" t="str">
            <v xml:space="preserve"> </v>
          </cell>
        </row>
        <row r="5824">
          <cell r="B5824">
            <v>809025</v>
          </cell>
          <cell r="C5824" t="str">
            <v>IFUE Laundry Co Op</v>
          </cell>
          <cell r="D5824" t="str">
            <v>NILaundry</v>
          </cell>
          <cell r="E5824">
            <v>367</v>
          </cell>
          <cell r="F5824" t="str">
            <v>A</v>
          </cell>
          <cell r="G5824" t="str">
            <v>R</v>
          </cell>
          <cell r="H5824" t="str">
            <v>N</v>
          </cell>
          <cell r="I5824" t="str">
            <v>NI</v>
          </cell>
          <cell r="J5824">
            <v>0</v>
          </cell>
          <cell r="K5824">
            <v>0</v>
          </cell>
          <cell r="L5824" t="str">
            <v xml:space="preserve"> </v>
          </cell>
          <cell r="M5824" t="str">
            <v xml:space="preserve"> </v>
          </cell>
          <cell r="N5824">
            <v>0</v>
          </cell>
          <cell r="O5824" t="str">
            <v xml:space="preserve"> </v>
          </cell>
          <cell r="P5824">
            <v>0</v>
          </cell>
          <cell r="Q5824">
            <v>0</v>
          </cell>
          <cell r="R5824" t="str">
            <v xml:space="preserve"> </v>
          </cell>
          <cell r="S5824" t="str">
            <v xml:space="preserve"> </v>
          </cell>
        </row>
        <row r="5825">
          <cell r="B5825">
            <v>809026</v>
          </cell>
          <cell r="C5825" t="str">
            <v>IFUE Covenant</v>
          </cell>
          <cell r="D5825" t="str">
            <v>NICovenant</v>
          </cell>
          <cell r="E5825">
            <v>367</v>
          </cell>
          <cell r="F5825" t="str">
            <v>A</v>
          </cell>
          <cell r="G5825" t="str">
            <v>R</v>
          </cell>
          <cell r="H5825" t="str">
            <v>N</v>
          </cell>
          <cell r="I5825" t="str">
            <v>NI</v>
          </cell>
          <cell r="J5825">
            <v>0</v>
          </cell>
          <cell r="K5825">
            <v>0</v>
          </cell>
          <cell r="L5825" t="str">
            <v xml:space="preserve"> </v>
          </cell>
          <cell r="M5825" t="str">
            <v xml:space="preserve"> </v>
          </cell>
          <cell r="N5825">
            <v>0</v>
          </cell>
          <cell r="O5825" t="str">
            <v xml:space="preserve"> </v>
          </cell>
          <cell r="P5825">
            <v>0</v>
          </cell>
          <cell r="Q5825">
            <v>0</v>
          </cell>
          <cell r="R5825" t="str">
            <v xml:space="preserve"> </v>
          </cell>
          <cell r="S5825" t="str">
            <v xml:space="preserve"> </v>
          </cell>
        </row>
        <row r="5826">
          <cell r="B5826">
            <v>809027</v>
          </cell>
          <cell r="C5826" t="str">
            <v>Unconsolid Inc NonOper IC Co</v>
          </cell>
          <cell r="D5826" t="str">
            <v>IUENOpICCo</v>
          </cell>
          <cell r="E5826">
            <v>367</v>
          </cell>
          <cell r="F5826" t="str">
            <v>A</v>
          </cell>
          <cell r="G5826" t="str">
            <v>E</v>
          </cell>
          <cell r="H5826" t="str">
            <v>N</v>
          </cell>
          <cell r="I5826" t="str">
            <v>NI</v>
          </cell>
          <cell r="J5826">
            <v>0</v>
          </cell>
          <cell r="K5826">
            <v>0</v>
          </cell>
          <cell r="L5826">
            <v>0</v>
          </cell>
          <cell r="M5826">
            <v>0</v>
          </cell>
          <cell r="N5826">
            <v>0</v>
          </cell>
          <cell r="O5826">
            <v>0</v>
          </cell>
          <cell r="P5826">
            <v>0</v>
          </cell>
          <cell r="Q5826">
            <v>0</v>
          </cell>
          <cell r="R5826">
            <v>0</v>
          </cell>
          <cell r="S5826">
            <v>0</v>
          </cell>
        </row>
        <row r="5827">
          <cell r="B5827">
            <v>811000</v>
          </cell>
          <cell r="C5827" t="str">
            <v>ImprtfromUnconsEntitiesNonOper</v>
          </cell>
          <cell r="D5827" t="str">
            <v>ImprtfromU</v>
          </cell>
          <cell r="E5827">
            <v>367</v>
          </cell>
          <cell r="F5827" t="str">
            <v>A</v>
          </cell>
          <cell r="G5827" t="str">
            <v>E</v>
          </cell>
          <cell r="H5827" t="str">
            <v>N</v>
          </cell>
          <cell r="I5827" t="str">
            <v>NI</v>
          </cell>
          <cell r="J5827">
            <v>0</v>
          </cell>
          <cell r="K5827">
            <v>0</v>
          </cell>
          <cell r="L5827" t="str">
            <v xml:space="preserve"> </v>
          </cell>
          <cell r="M5827" t="str">
            <v xml:space="preserve"> </v>
          </cell>
          <cell r="N5827">
            <v>0</v>
          </cell>
          <cell r="O5827" t="str">
            <v xml:space="preserve"> </v>
          </cell>
          <cell r="P5827">
            <v>0</v>
          </cell>
          <cell r="Q5827">
            <v>0</v>
          </cell>
          <cell r="R5827" t="str">
            <v xml:space="preserve"> </v>
          </cell>
          <cell r="S5827" t="str">
            <v xml:space="preserve"> </v>
          </cell>
        </row>
        <row r="5828">
          <cell r="B5828">
            <v>815000</v>
          </cell>
          <cell r="C5828" t="str">
            <v>Donations Made</v>
          </cell>
          <cell r="D5828" t="str">
            <v>Donations</v>
          </cell>
          <cell r="E5828">
            <v>367</v>
          </cell>
          <cell r="F5828" t="str">
            <v>A</v>
          </cell>
          <cell r="G5828" t="str">
            <v>E</v>
          </cell>
          <cell r="H5828" t="str">
            <v>N</v>
          </cell>
          <cell r="I5828" t="str">
            <v>NI</v>
          </cell>
          <cell r="J5828">
            <v>0</v>
          </cell>
          <cell r="K5828">
            <v>0</v>
          </cell>
          <cell r="L5828" t="str">
            <v xml:space="preserve"> </v>
          </cell>
          <cell r="M5828" t="str">
            <v xml:space="preserve"> </v>
          </cell>
          <cell r="N5828">
            <v>0</v>
          </cell>
          <cell r="O5828" t="str">
            <v xml:space="preserve"> </v>
          </cell>
          <cell r="P5828">
            <v>0</v>
          </cell>
          <cell r="Q5828">
            <v>0</v>
          </cell>
          <cell r="R5828" t="str">
            <v xml:space="preserve"> </v>
          </cell>
          <cell r="S5828" t="str">
            <v xml:space="preserve"> </v>
          </cell>
        </row>
        <row r="5829">
          <cell r="B5829">
            <v>815005</v>
          </cell>
          <cell r="C5829" t="str">
            <v>Donations Received</v>
          </cell>
          <cell r="D5829" t="str">
            <v>Donations</v>
          </cell>
          <cell r="E5829">
            <v>367</v>
          </cell>
          <cell r="F5829" t="str">
            <v>A</v>
          </cell>
          <cell r="G5829" t="str">
            <v>E</v>
          </cell>
          <cell r="H5829" t="str">
            <v>N</v>
          </cell>
          <cell r="I5829" t="str">
            <v>NI</v>
          </cell>
          <cell r="J5829">
            <v>0</v>
          </cell>
          <cell r="K5829">
            <v>0</v>
          </cell>
          <cell r="L5829" t="str">
            <v xml:space="preserve"> </v>
          </cell>
          <cell r="M5829" t="str">
            <v xml:space="preserve"> </v>
          </cell>
          <cell r="N5829">
            <v>0</v>
          </cell>
          <cell r="O5829" t="str">
            <v xml:space="preserve"> </v>
          </cell>
          <cell r="P5829">
            <v>0</v>
          </cell>
          <cell r="Q5829">
            <v>0</v>
          </cell>
          <cell r="R5829" t="str">
            <v xml:space="preserve"> </v>
          </cell>
          <cell r="S5829" t="str">
            <v xml:space="preserve"> </v>
          </cell>
        </row>
        <row r="5830">
          <cell r="B5830">
            <v>815010</v>
          </cell>
          <cell r="C5830" t="str">
            <v>Inventory Donations Made</v>
          </cell>
          <cell r="D5830" t="str">
            <v>Inventory</v>
          </cell>
          <cell r="E5830">
            <v>367</v>
          </cell>
          <cell r="F5830" t="str">
            <v>A</v>
          </cell>
          <cell r="G5830" t="str">
            <v>E</v>
          </cell>
          <cell r="H5830" t="str">
            <v>N</v>
          </cell>
          <cell r="I5830" t="str">
            <v>NI</v>
          </cell>
          <cell r="J5830">
            <v>0</v>
          </cell>
          <cell r="K5830">
            <v>0</v>
          </cell>
          <cell r="L5830" t="str">
            <v xml:space="preserve"> </v>
          </cell>
          <cell r="M5830" t="str">
            <v xml:space="preserve"> </v>
          </cell>
          <cell r="N5830">
            <v>0</v>
          </cell>
          <cell r="O5830" t="str">
            <v xml:space="preserve"> </v>
          </cell>
          <cell r="P5830">
            <v>0</v>
          </cell>
          <cell r="Q5830">
            <v>0</v>
          </cell>
          <cell r="R5830" t="str">
            <v xml:space="preserve"> </v>
          </cell>
          <cell r="S5830" t="str">
            <v xml:space="preserve"> </v>
          </cell>
        </row>
        <row r="5831">
          <cell r="B5831">
            <v>815011</v>
          </cell>
          <cell r="C5831" t="str">
            <v>Donations IC Co</v>
          </cell>
          <cell r="D5831" t="str">
            <v>DontnsICCo</v>
          </cell>
          <cell r="E5831">
            <v>367</v>
          </cell>
          <cell r="F5831" t="str">
            <v>A</v>
          </cell>
          <cell r="G5831" t="str">
            <v>E</v>
          </cell>
          <cell r="H5831" t="str">
            <v>N</v>
          </cell>
          <cell r="I5831" t="str">
            <v>NI</v>
          </cell>
          <cell r="J5831">
            <v>0</v>
          </cell>
          <cell r="K5831">
            <v>0</v>
          </cell>
          <cell r="L5831">
            <v>0</v>
          </cell>
          <cell r="M5831">
            <v>0</v>
          </cell>
          <cell r="N5831">
            <v>0</v>
          </cell>
          <cell r="O5831">
            <v>0</v>
          </cell>
          <cell r="P5831">
            <v>0</v>
          </cell>
          <cell r="Q5831">
            <v>0</v>
          </cell>
          <cell r="R5831">
            <v>0</v>
          </cell>
          <cell r="S5831">
            <v>0</v>
          </cell>
        </row>
        <row r="5832">
          <cell r="B5832">
            <v>816000</v>
          </cell>
          <cell r="C5832" t="str">
            <v>Fundraising Activities Income</v>
          </cell>
          <cell r="D5832" t="str">
            <v>Fundraisin</v>
          </cell>
          <cell r="E5832">
            <v>367</v>
          </cell>
          <cell r="F5832" t="str">
            <v>A</v>
          </cell>
          <cell r="G5832" t="str">
            <v>E</v>
          </cell>
          <cell r="H5832" t="str">
            <v>N</v>
          </cell>
          <cell r="I5832" t="str">
            <v>NI</v>
          </cell>
          <cell r="J5832">
            <v>0</v>
          </cell>
          <cell r="K5832">
            <v>0</v>
          </cell>
          <cell r="L5832" t="str">
            <v xml:space="preserve"> </v>
          </cell>
          <cell r="M5832" t="str">
            <v xml:space="preserve"> </v>
          </cell>
          <cell r="N5832">
            <v>0</v>
          </cell>
          <cell r="O5832" t="str">
            <v xml:space="preserve"> </v>
          </cell>
          <cell r="P5832">
            <v>0</v>
          </cell>
          <cell r="Q5832">
            <v>0</v>
          </cell>
          <cell r="R5832" t="str">
            <v xml:space="preserve"> </v>
          </cell>
          <cell r="S5832" t="str">
            <v xml:space="preserve"> </v>
          </cell>
        </row>
        <row r="5833">
          <cell r="B5833">
            <v>816005</v>
          </cell>
          <cell r="C5833" t="str">
            <v>Fundraising Activities Expense</v>
          </cell>
          <cell r="D5833" t="str">
            <v>Fundraisin</v>
          </cell>
          <cell r="E5833">
            <v>367</v>
          </cell>
          <cell r="F5833" t="str">
            <v>A</v>
          </cell>
          <cell r="G5833" t="str">
            <v>E</v>
          </cell>
          <cell r="H5833" t="str">
            <v>N</v>
          </cell>
          <cell r="I5833" t="str">
            <v>NI</v>
          </cell>
          <cell r="J5833">
            <v>0</v>
          </cell>
          <cell r="K5833">
            <v>0</v>
          </cell>
          <cell r="L5833" t="str">
            <v xml:space="preserve"> </v>
          </cell>
          <cell r="M5833" t="str">
            <v xml:space="preserve"> </v>
          </cell>
          <cell r="N5833">
            <v>0</v>
          </cell>
          <cell r="O5833" t="str">
            <v xml:space="preserve"> </v>
          </cell>
          <cell r="P5833">
            <v>0</v>
          </cell>
          <cell r="Q5833">
            <v>0</v>
          </cell>
          <cell r="R5833" t="str">
            <v xml:space="preserve"> </v>
          </cell>
          <cell r="S5833" t="str">
            <v xml:space="preserve"> </v>
          </cell>
        </row>
        <row r="5834">
          <cell r="B5834">
            <v>817000</v>
          </cell>
          <cell r="C5834" t="str">
            <v>GaLossonSalesNonOpSaleofPPE</v>
          </cell>
          <cell r="D5834" t="str">
            <v>GaLossonSa</v>
          </cell>
          <cell r="E5834">
            <v>367</v>
          </cell>
          <cell r="F5834" t="str">
            <v>A</v>
          </cell>
          <cell r="G5834" t="str">
            <v>E</v>
          </cell>
          <cell r="H5834" t="str">
            <v>N</v>
          </cell>
          <cell r="I5834" t="str">
            <v>NI</v>
          </cell>
          <cell r="J5834">
            <v>0</v>
          </cell>
          <cell r="K5834">
            <v>0</v>
          </cell>
          <cell r="L5834" t="str">
            <v xml:space="preserve"> </v>
          </cell>
          <cell r="M5834" t="str">
            <v xml:space="preserve"> </v>
          </cell>
          <cell r="N5834">
            <v>0</v>
          </cell>
          <cell r="O5834" t="str">
            <v xml:space="preserve"> </v>
          </cell>
          <cell r="P5834">
            <v>0</v>
          </cell>
          <cell r="Q5834">
            <v>0</v>
          </cell>
          <cell r="R5834" t="str">
            <v xml:space="preserve"> </v>
          </cell>
          <cell r="S5834" t="str">
            <v xml:space="preserve"> </v>
          </cell>
        </row>
        <row r="5835">
          <cell r="B5835">
            <v>817005</v>
          </cell>
          <cell r="C5835" t="str">
            <v>GaLossonSalesNonOpSaleofJotVen</v>
          </cell>
          <cell r="D5835" t="str">
            <v>GaLossonSa</v>
          </cell>
          <cell r="E5835">
            <v>367</v>
          </cell>
          <cell r="F5835" t="str">
            <v>A</v>
          </cell>
          <cell r="G5835" t="str">
            <v>E</v>
          </cell>
          <cell r="H5835" t="str">
            <v>N</v>
          </cell>
          <cell r="I5835" t="str">
            <v>NI</v>
          </cell>
          <cell r="J5835">
            <v>0</v>
          </cell>
          <cell r="K5835">
            <v>0</v>
          </cell>
          <cell r="L5835" t="str">
            <v xml:space="preserve"> </v>
          </cell>
          <cell r="M5835" t="str">
            <v xml:space="preserve"> </v>
          </cell>
          <cell r="N5835">
            <v>0</v>
          </cell>
          <cell r="O5835" t="str">
            <v xml:space="preserve"> </v>
          </cell>
          <cell r="P5835">
            <v>0</v>
          </cell>
          <cell r="Q5835">
            <v>0</v>
          </cell>
          <cell r="R5835" t="str">
            <v xml:space="preserve"> </v>
          </cell>
          <cell r="S5835" t="str">
            <v xml:space="preserve"> </v>
          </cell>
        </row>
        <row r="5836">
          <cell r="B5836">
            <v>817010</v>
          </cell>
          <cell r="C5836" t="str">
            <v>GaLossonSalesNonOpSaleofOthrAs</v>
          </cell>
          <cell r="D5836" t="str">
            <v>GaLossonSa</v>
          </cell>
          <cell r="E5836">
            <v>367</v>
          </cell>
          <cell r="F5836" t="str">
            <v>A</v>
          </cell>
          <cell r="G5836" t="str">
            <v>E</v>
          </cell>
          <cell r="H5836" t="str">
            <v>N</v>
          </cell>
          <cell r="I5836" t="str">
            <v>NI</v>
          </cell>
          <cell r="J5836">
            <v>0</v>
          </cell>
          <cell r="K5836">
            <v>0</v>
          </cell>
          <cell r="L5836" t="str">
            <v xml:space="preserve"> </v>
          </cell>
          <cell r="M5836" t="str">
            <v xml:space="preserve"> </v>
          </cell>
          <cell r="N5836">
            <v>0</v>
          </cell>
          <cell r="O5836" t="str">
            <v xml:space="preserve"> </v>
          </cell>
          <cell r="P5836">
            <v>0</v>
          </cell>
          <cell r="Q5836">
            <v>0</v>
          </cell>
          <cell r="R5836" t="str">
            <v xml:space="preserve"> </v>
          </cell>
          <cell r="S5836" t="str">
            <v xml:space="preserve"> </v>
          </cell>
        </row>
        <row r="5837">
          <cell r="B5837">
            <v>818000</v>
          </cell>
          <cell r="C5837" t="str">
            <v>OtherNonOperatgtraCompWithHM</v>
          </cell>
          <cell r="D5837" t="str">
            <v>OtherNonOp</v>
          </cell>
          <cell r="E5837">
            <v>367</v>
          </cell>
          <cell r="F5837" t="str">
            <v>A</v>
          </cell>
          <cell r="G5837" t="str">
            <v>E</v>
          </cell>
          <cell r="H5837" t="str">
            <v>N</v>
          </cell>
          <cell r="I5837" t="str">
            <v>NI</v>
          </cell>
          <cell r="J5837">
            <v>0</v>
          </cell>
          <cell r="K5837">
            <v>0</v>
          </cell>
          <cell r="L5837" t="str">
            <v xml:space="preserve"> </v>
          </cell>
          <cell r="M5837" t="str">
            <v xml:space="preserve"> </v>
          </cell>
          <cell r="N5837">
            <v>0</v>
          </cell>
          <cell r="O5837" t="str">
            <v xml:space="preserve"> </v>
          </cell>
          <cell r="P5837">
            <v>0</v>
          </cell>
          <cell r="Q5837">
            <v>0</v>
          </cell>
          <cell r="R5837" t="str">
            <v xml:space="preserve"> </v>
          </cell>
          <cell r="S5837" t="str">
            <v xml:space="preserve"> </v>
          </cell>
        </row>
        <row r="5838">
          <cell r="B5838">
            <v>818005</v>
          </cell>
          <cell r="C5838" t="str">
            <v>OtherNonOperatgterCompBetwnHMs</v>
          </cell>
          <cell r="D5838" t="str">
            <v>OtherNonOp</v>
          </cell>
          <cell r="E5838">
            <v>367</v>
          </cell>
          <cell r="F5838" t="str">
            <v>A</v>
          </cell>
          <cell r="G5838" t="str">
            <v>E</v>
          </cell>
          <cell r="H5838" t="str">
            <v>N</v>
          </cell>
          <cell r="I5838" t="str">
            <v>NI</v>
          </cell>
          <cell r="J5838">
            <v>0</v>
          </cell>
          <cell r="K5838">
            <v>0</v>
          </cell>
          <cell r="L5838" t="str">
            <v xml:space="preserve"> </v>
          </cell>
          <cell r="M5838" t="str">
            <v xml:space="preserve"> </v>
          </cell>
          <cell r="N5838">
            <v>0</v>
          </cell>
          <cell r="O5838" t="str">
            <v xml:space="preserve"> </v>
          </cell>
          <cell r="P5838">
            <v>0</v>
          </cell>
          <cell r="Q5838">
            <v>0</v>
          </cell>
          <cell r="R5838" t="str">
            <v xml:space="preserve"> </v>
          </cell>
          <cell r="S5838" t="str">
            <v xml:space="preserve"> </v>
          </cell>
        </row>
        <row r="5839">
          <cell r="B5839">
            <v>825000</v>
          </cell>
          <cell r="C5839" t="str">
            <v>Custody Fees</v>
          </cell>
          <cell r="D5839" t="str">
            <v>Custody Fe</v>
          </cell>
          <cell r="E5839">
            <v>367</v>
          </cell>
          <cell r="F5839" t="str">
            <v>A</v>
          </cell>
          <cell r="G5839" t="str">
            <v>E</v>
          </cell>
          <cell r="H5839" t="str">
            <v>N</v>
          </cell>
          <cell r="I5839" t="str">
            <v>NI</v>
          </cell>
          <cell r="J5839">
            <v>0</v>
          </cell>
          <cell r="K5839">
            <v>0</v>
          </cell>
          <cell r="L5839" t="str">
            <v xml:space="preserve"> </v>
          </cell>
          <cell r="M5839" t="str">
            <v xml:space="preserve"> </v>
          </cell>
          <cell r="N5839">
            <v>0</v>
          </cell>
          <cell r="O5839" t="str">
            <v xml:space="preserve"> </v>
          </cell>
          <cell r="P5839">
            <v>0</v>
          </cell>
          <cell r="Q5839">
            <v>0</v>
          </cell>
          <cell r="R5839" t="str">
            <v xml:space="preserve"> </v>
          </cell>
          <cell r="S5839" t="str">
            <v xml:space="preserve"> </v>
          </cell>
        </row>
        <row r="5840">
          <cell r="B5840">
            <v>825005</v>
          </cell>
          <cell r="C5840" t="str">
            <v>Investment Mgmt Fees</v>
          </cell>
          <cell r="D5840" t="str">
            <v>Investment</v>
          </cell>
          <cell r="E5840">
            <v>367</v>
          </cell>
          <cell r="F5840" t="str">
            <v>A</v>
          </cell>
          <cell r="G5840" t="str">
            <v>E</v>
          </cell>
          <cell r="H5840" t="str">
            <v>N</v>
          </cell>
          <cell r="I5840" t="str">
            <v>NI</v>
          </cell>
          <cell r="J5840">
            <v>0</v>
          </cell>
          <cell r="K5840">
            <v>0</v>
          </cell>
          <cell r="L5840" t="str">
            <v xml:space="preserve"> </v>
          </cell>
          <cell r="M5840" t="str">
            <v xml:space="preserve"> </v>
          </cell>
          <cell r="N5840">
            <v>0</v>
          </cell>
          <cell r="O5840" t="str">
            <v xml:space="preserve"> </v>
          </cell>
          <cell r="P5840">
            <v>0</v>
          </cell>
          <cell r="Q5840">
            <v>0</v>
          </cell>
          <cell r="R5840" t="str">
            <v xml:space="preserve"> </v>
          </cell>
          <cell r="S5840" t="str">
            <v xml:space="preserve"> </v>
          </cell>
        </row>
        <row r="5841">
          <cell r="B5841">
            <v>825010</v>
          </cell>
          <cell r="C5841" t="str">
            <v>Trustee Fees</v>
          </cell>
          <cell r="D5841" t="str">
            <v>Trustee Fe</v>
          </cell>
          <cell r="E5841">
            <v>367</v>
          </cell>
          <cell r="F5841" t="str">
            <v>A</v>
          </cell>
          <cell r="G5841" t="str">
            <v>E</v>
          </cell>
          <cell r="H5841" t="str">
            <v>N</v>
          </cell>
          <cell r="I5841" t="str">
            <v>NI</v>
          </cell>
          <cell r="J5841">
            <v>0</v>
          </cell>
          <cell r="K5841">
            <v>0</v>
          </cell>
          <cell r="L5841" t="str">
            <v xml:space="preserve"> </v>
          </cell>
          <cell r="M5841" t="str">
            <v xml:space="preserve"> </v>
          </cell>
          <cell r="N5841">
            <v>0</v>
          </cell>
          <cell r="O5841" t="str">
            <v xml:space="preserve"> </v>
          </cell>
          <cell r="P5841">
            <v>0</v>
          </cell>
          <cell r="Q5841">
            <v>0</v>
          </cell>
          <cell r="R5841" t="str">
            <v xml:space="preserve"> </v>
          </cell>
          <cell r="S5841" t="str">
            <v xml:space="preserve"> </v>
          </cell>
        </row>
        <row r="5842">
          <cell r="B5842">
            <v>825015</v>
          </cell>
          <cell r="C5842" t="str">
            <v>ContributionsMHI</v>
          </cell>
          <cell r="D5842" t="str">
            <v>ContribMHI</v>
          </cell>
          <cell r="E5842">
            <v>367</v>
          </cell>
          <cell r="F5842" t="str">
            <v>A</v>
          </cell>
          <cell r="G5842" t="str">
            <v>E</v>
          </cell>
          <cell r="H5842" t="str">
            <v>N</v>
          </cell>
          <cell r="I5842" t="str">
            <v>NI</v>
          </cell>
          <cell r="J5842">
            <v>0</v>
          </cell>
          <cell r="K5842">
            <v>0</v>
          </cell>
          <cell r="L5842" t="str">
            <v xml:space="preserve"> </v>
          </cell>
          <cell r="M5842" t="str">
            <v xml:space="preserve"> </v>
          </cell>
          <cell r="N5842">
            <v>0</v>
          </cell>
          <cell r="O5842" t="str">
            <v xml:space="preserve"> </v>
          </cell>
          <cell r="P5842">
            <v>0</v>
          </cell>
          <cell r="Q5842">
            <v>0</v>
          </cell>
          <cell r="R5842" t="str">
            <v xml:space="preserve"> </v>
          </cell>
          <cell r="S5842" t="str">
            <v xml:space="preserve"> </v>
          </cell>
        </row>
        <row r="5843">
          <cell r="B5843">
            <v>825100</v>
          </cell>
          <cell r="C5843" t="str">
            <v>InvMgtFeesActisEmerging3</v>
          </cell>
          <cell r="D5843" t="str">
            <v>MFActEmg3</v>
          </cell>
          <cell r="E5843">
            <v>367</v>
          </cell>
          <cell r="F5843" t="str">
            <v>A</v>
          </cell>
          <cell r="G5843" t="str">
            <v>E</v>
          </cell>
          <cell r="H5843" t="str">
            <v>N</v>
          </cell>
          <cell r="I5843" t="str">
            <v>NI</v>
          </cell>
          <cell r="J5843">
            <v>0</v>
          </cell>
          <cell r="K5843">
            <v>0</v>
          </cell>
          <cell r="L5843" t="str">
            <v xml:space="preserve"> </v>
          </cell>
          <cell r="M5843" t="str">
            <v xml:space="preserve"> </v>
          </cell>
          <cell r="N5843">
            <v>0</v>
          </cell>
          <cell r="O5843" t="str">
            <v xml:space="preserve"> </v>
          </cell>
          <cell r="P5843">
            <v>0</v>
          </cell>
          <cell r="Q5843">
            <v>0</v>
          </cell>
          <cell r="R5843" t="str">
            <v xml:space="preserve"> </v>
          </cell>
          <cell r="S5843" t="str">
            <v xml:space="preserve"> </v>
          </cell>
        </row>
        <row r="5844">
          <cell r="B5844">
            <v>825105</v>
          </cell>
          <cell r="C5844" t="str">
            <v>InvMgtFeesAGRealtyVII</v>
          </cell>
          <cell r="D5844" t="str">
            <v>MFAGRty7</v>
          </cell>
          <cell r="E5844">
            <v>367</v>
          </cell>
          <cell r="F5844" t="str">
            <v>A</v>
          </cell>
          <cell r="G5844" t="str">
            <v>E</v>
          </cell>
          <cell r="H5844" t="str">
            <v>N</v>
          </cell>
          <cell r="I5844" t="str">
            <v>NI</v>
          </cell>
          <cell r="J5844">
            <v>0</v>
          </cell>
          <cell r="K5844">
            <v>0</v>
          </cell>
          <cell r="L5844" t="str">
            <v xml:space="preserve"> </v>
          </cell>
          <cell r="M5844" t="str">
            <v xml:space="preserve"> </v>
          </cell>
          <cell r="N5844">
            <v>0</v>
          </cell>
          <cell r="O5844" t="str">
            <v xml:space="preserve"> </v>
          </cell>
          <cell r="P5844">
            <v>0</v>
          </cell>
          <cell r="Q5844">
            <v>0</v>
          </cell>
          <cell r="R5844" t="str">
            <v xml:space="preserve"> </v>
          </cell>
          <cell r="S5844" t="str">
            <v xml:space="preserve"> </v>
          </cell>
        </row>
        <row r="5845">
          <cell r="B5845">
            <v>825110</v>
          </cell>
          <cell r="C5845" t="str">
            <v>InvMgtFeesAGRealtyVIII</v>
          </cell>
          <cell r="D5845" t="str">
            <v>MFAGRty8</v>
          </cell>
          <cell r="E5845">
            <v>367</v>
          </cell>
          <cell r="F5845" t="str">
            <v>A</v>
          </cell>
          <cell r="G5845" t="str">
            <v>E</v>
          </cell>
          <cell r="H5845" t="str">
            <v>N</v>
          </cell>
          <cell r="I5845" t="str">
            <v>NI</v>
          </cell>
          <cell r="J5845">
            <v>0</v>
          </cell>
          <cell r="K5845">
            <v>0</v>
          </cell>
          <cell r="L5845" t="str">
            <v xml:space="preserve"> </v>
          </cell>
          <cell r="M5845" t="str">
            <v xml:space="preserve"> </v>
          </cell>
          <cell r="N5845">
            <v>0</v>
          </cell>
          <cell r="O5845" t="str">
            <v xml:space="preserve"> </v>
          </cell>
          <cell r="P5845">
            <v>0</v>
          </cell>
          <cell r="Q5845">
            <v>0</v>
          </cell>
          <cell r="R5845" t="str">
            <v xml:space="preserve"> </v>
          </cell>
          <cell r="S5845" t="str">
            <v xml:space="preserve"> </v>
          </cell>
        </row>
        <row r="5846">
          <cell r="B5846">
            <v>825115</v>
          </cell>
          <cell r="C5846" t="str">
            <v>InvMgtFeesAlliance</v>
          </cell>
          <cell r="D5846" t="str">
            <v>MFAlliance</v>
          </cell>
          <cell r="E5846">
            <v>367</v>
          </cell>
          <cell r="F5846" t="str">
            <v>A</v>
          </cell>
          <cell r="G5846" t="str">
            <v>E</v>
          </cell>
          <cell r="H5846" t="str">
            <v>N</v>
          </cell>
          <cell r="I5846" t="str">
            <v>NI</v>
          </cell>
          <cell r="J5846">
            <v>0</v>
          </cell>
          <cell r="K5846">
            <v>0</v>
          </cell>
          <cell r="L5846" t="str">
            <v xml:space="preserve"> </v>
          </cell>
          <cell r="M5846" t="str">
            <v xml:space="preserve"> </v>
          </cell>
          <cell r="N5846">
            <v>0</v>
          </cell>
          <cell r="O5846" t="str">
            <v xml:space="preserve"> </v>
          </cell>
          <cell r="P5846">
            <v>0</v>
          </cell>
          <cell r="Q5846">
            <v>0</v>
          </cell>
          <cell r="R5846" t="str">
            <v xml:space="preserve"> </v>
          </cell>
          <cell r="S5846" t="str">
            <v xml:space="preserve"> </v>
          </cell>
        </row>
        <row r="5847">
          <cell r="B5847">
            <v>825120</v>
          </cell>
          <cell r="C5847" t="str">
            <v>InvMgtFeesAmerExprs</v>
          </cell>
          <cell r="D5847" t="str">
            <v>MFAmEx</v>
          </cell>
          <cell r="E5847">
            <v>367</v>
          </cell>
          <cell r="F5847" t="str">
            <v>A</v>
          </cell>
          <cell r="G5847" t="str">
            <v>E</v>
          </cell>
          <cell r="H5847" t="str">
            <v>N</v>
          </cell>
          <cell r="I5847" t="str">
            <v>NI</v>
          </cell>
          <cell r="J5847">
            <v>0</v>
          </cell>
          <cell r="K5847">
            <v>0</v>
          </cell>
          <cell r="L5847" t="str">
            <v xml:space="preserve"> </v>
          </cell>
          <cell r="M5847" t="str">
            <v xml:space="preserve"> </v>
          </cell>
          <cell r="N5847">
            <v>0</v>
          </cell>
          <cell r="O5847" t="str">
            <v xml:space="preserve"> </v>
          </cell>
          <cell r="P5847">
            <v>0</v>
          </cell>
          <cell r="Q5847">
            <v>0</v>
          </cell>
          <cell r="R5847" t="str">
            <v xml:space="preserve"> </v>
          </cell>
          <cell r="S5847" t="str">
            <v xml:space="preserve"> </v>
          </cell>
        </row>
        <row r="5848">
          <cell r="B5848">
            <v>825125</v>
          </cell>
          <cell r="C5848" t="str">
            <v>InvMgtFeesAmiya</v>
          </cell>
          <cell r="D5848" t="str">
            <v>MFAMiya</v>
          </cell>
          <cell r="E5848">
            <v>367</v>
          </cell>
          <cell r="F5848" t="str">
            <v>A</v>
          </cell>
          <cell r="G5848" t="str">
            <v>E</v>
          </cell>
          <cell r="H5848" t="str">
            <v>N</v>
          </cell>
          <cell r="I5848" t="str">
            <v>NI</v>
          </cell>
          <cell r="J5848">
            <v>0</v>
          </cell>
          <cell r="K5848">
            <v>0</v>
          </cell>
          <cell r="L5848" t="str">
            <v xml:space="preserve"> </v>
          </cell>
          <cell r="M5848" t="str">
            <v xml:space="preserve"> </v>
          </cell>
          <cell r="N5848">
            <v>0</v>
          </cell>
          <cell r="O5848" t="str">
            <v xml:space="preserve"> </v>
          </cell>
          <cell r="P5848">
            <v>0</v>
          </cell>
          <cell r="Q5848">
            <v>0</v>
          </cell>
          <cell r="R5848" t="str">
            <v xml:space="preserve"> </v>
          </cell>
          <cell r="S5848" t="str">
            <v xml:space="preserve"> </v>
          </cell>
        </row>
        <row r="5849">
          <cell r="B5849">
            <v>825130</v>
          </cell>
          <cell r="C5849" t="str">
            <v>InvMgtFeesAQRGlobal</v>
          </cell>
          <cell r="D5849" t="str">
            <v>MFAQRG</v>
          </cell>
          <cell r="E5849">
            <v>367</v>
          </cell>
          <cell r="F5849" t="str">
            <v>A</v>
          </cell>
          <cell r="G5849" t="str">
            <v>E</v>
          </cell>
          <cell r="H5849" t="str">
            <v>N</v>
          </cell>
          <cell r="I5849" t="str">
            <v>NI</v>
          </cell>
          <cell r="J5849">
            <v>0</v>
          </cell>
          <cell r="K5849">
            <v>0</v>
          </cell>
          <cell r="L5849" t="str">
            <v xml:space="preserve"> </v>
          </cell>
          <cell r="M5849" t="str">
            <v xml:space="preserve"> </v>
          </cell>
          <cell r="N5849">
            <v>0</v>
          </cell>
          <cell r="O5849" t="str">
            <v xml:space="preserve"> </v>
          </cell>
          <cell r="P5849">
            <v>0</v>
          </cell>
          <cell r="Q5849">
            <v>0</v>
          </cell>
          <cell r="R5849" t="str">
            <v xml:space="preserve"> </v>
          </cell>
          <cell r="S5849" t="str">
            <v xml:space="preserve"> </v>
          </cell>
        </row>
        <row r="5850">
          <cell r="B5850">
            <v>825135</v>
          </cell>
          <cell r="C5850" t="str">
            <v>InvMgtFeesArtisan</v>
          </cell>
          <cell r="D5850" t="str">
            <v>MFAritsan</v>
          </cell>
          <cell r="E5850">
            <v>367</v>
          </cell>
          <cell r="F5850" t="str">
            <v>A</v>
          </cell>
          <cell r="G5850" t="str">
            <v>E</v>
          </cell>
          <cell r="H5850" t="str">
            <v>N</v>
          </cell>
          <cell r="I5850" t="str">
            <v>NI</v>
          </cell>
          <cell r="J5850">
            <v>0</v>
          </cell>
          <cell r="K5850">
            <v>0</v>
          </cell>
          <cell r="L5850" t="str">
            <v xml:space="preserve"> </v>
          </cell>
          <cell r="M5850" t="str">
            <v xml:space="preserve"> </v>
          </cell>
          <cell r="N5850">
            <v>0</v>
          </cell>
          <cell r="O5850" t="str">
            <v xml:space="preserve"> </v>
          </cell>
          <cell r="P5850">
            <v>0</v>
          </cell>
          <cell r="Q5850">
            <v>0</v>
          </cell>
          <cell r="R5850" t="str">
            <v xml:space="preserve"> </v>
          </cell>
          <cell r="S5850" t="str">
            <v xml:space="preserve"> </v>
          </cell>
        </row>
        <row r="5851">
          <cell r="B5851">
            <v>825140</v>
          </cell>
          <cell r="C5851" t="str">
            <v>InvMgtFeesAXA</v>
          </cell>
          <cell r="D5851" t="str">
            <v>MFAXA</v>
          </cell>
          <cell r="E5851">
            <v>367</v>
          </cell>
          <cell r="F5851" t="str">
            <v>A</v>
          </cell>
          <cell r="G5851" t="str">
            <v>E</v>
          </cell>
          <cell r="H5851" t="str">
            <v>N</v>
          </cell>
          <cell r="I5851" t="str">
            <v>NI</v>
          </cell>
          <cell r="J5851">
            <v>0</v>
          </cell>
          <cell r="K5851">
            <v>0</v>
          </cell>
          <cell r="L5851" t="str">
            <v xml:space="preserve"> </v>
          </cell>
          <cell r="M5851" t="str">
            <v xml:space="preserve"> </v>
          </cell>
          <cell r="N5851">
            <v>0</v>
          </cell>
          <cell r="O5851" t="str">
            <v xml:space="preserve"> </v>
          </cell>
          <cell r="P5851">
            <v>0</v>
          </cell>
          <cell r="Q5851">
            <v>0</v>
          </cell>
          <cell r="R5851" t="str">
            <v xml:space="preserve"> </v>
          </cell>
          <cell r="S5851" t="str">
            <v xml:space="preserve"> </v>
          </cell>
        </row>
        <row r="5852">
          <cell r="B5852">
            <v>825145</v>
          </cell>
          <cell r="C5852" t="str">
            <v>InvMgtFeesBaillieG</v>
          </cell>
          <cell r="D5852" t="str">
            <v>MFBailleG</v>
          </cell>
          <cell r="E5852">
            <v>367</v>
          </cell>
          <cell r="F5852" t="str">
            <v>A</v>
          </cell>
          <cell r="G5852" t="str">
            <v>E</v>
          </cell>
          <cell r="H5852" t="str">
            <v>N</v>
          </cell>
          <cell r="I5852" t="str">
            <v>NI</v>
          </cell>
          <cell r="J5852">
            <v>0</v>
          </cell>
          <cell r="K5852">
            <v>0</v>
          </cell>
          <cell r="L5852" t="str">
            <v xml:space="preserve"> </v>
          </cell>
          <cell r="M5852" t="str">
            <v xml:space="preserve"> </v>
          </cell>
          <cell r="N5852">
            <v>0</v>
          </cell>
          <cell r="O5852" t="str">
            <v xml:space="preserve"> </v>
          </cell>
          <cell r="P5852">
            <v>0</v>
          </cell>
          <cell r="Q5852">
            <v>0</v>
          </cell>
          <cell r="R5852" t="str">
            <v xml:space="preserve"> </v>
          </cell>
          <cell r="S5852" t="str">
            <v xml:space="preserve"> </v>
          </cell>
        </row>
        <row r="5853">
          <cell r="B5853">
            <v>825150</v>
          </cell>
          <cell r="C5853" t="str">
            <v>InvMgtFeesBaird</v>
          </cell>
          <cell r="D5853" t="str">
            <v>MFBaird</v>
          </cell>
          <cell r="E5853">
            <v>367</v>
          </cell>
          <cell r="F5853" t="str">
            <v>A</v>
          </cell>
          <cell r="G5853" t="str">
            <v>E</v>
          </cell>
          <cell r="H5853" t="str">
            <v>N</v>
          </cell>
          <cell r="I5853" t="str">
            <v>NI</v>
          </cell>
          <cell r="J5853">
            <v>0</v>
          </cell>
          <cell r="K5853">
            <v>0</v>
          </cell>
          <cell r="L5853" t="str">
            <v xml:space="preserve"> </v>
          </cell>
          <cell r="M5853" t="str">
            <v xml:space="preserve"> </v>
          </cell>
          <cell r="N5853">
            <v>0</v>
          </cell>
          <cell r="O5853" t="str">
            <v xml:space="preserve"> </v>
          </cell>
          <cell r="P5853">
            <v>0</v>
          </cell>
          <cell r="Q5853">
            <v>0</v>
          </cell>
          <cell r="R5853" t="str">
            <v xml:space="preserve"> </v>
          </cell>
          <cell r="S5853" t="str">
            <v xml:space="preserve"> </v>
          </cell>
        </row>
        <row r="5854">
          <cell r="B5854">
            <v>825155</v>
          </cell>
          <cell r="C5854" t="str">
            <v>InvMgtFeesBatterymar</v>
          </cell>
          <cell r="D5854" t="str">
            <v>MFBttymrch</v>
          </cell>
          <cell r="E5854">
            <v>367</v>
          </cell>
          <cell r="F5854" t="str">
            <v>A</v>
          </cell>
          <cell r="G5854" t="str">
            <v>E</v>
          </cell>
          <cell r="H5854" t="str">
            <v>N</v>
          </cell>
          <cell r="I5854" t="str">
            <v>NI</v>
          </cell>
          <cell r="J5854">
            <v>0</v>
          </cell>
          <cell r="K5854">
            <v>0</v>
          </cell>
          <cell r="L5854" t="str">
            <v xml:space="preserve"> </v>
          </cell>
          <cell r="M5854" t="str">
            <v xml:space="preserve"> </v>
          </cell>
          <cell r="N5854">
            <v>0</v>
          </cell>
          <cell r="O5854" t="str">
            <v xml:space="preserve"> </v>
          </cell>
          <cell r="P5854">
            <v>0</v>
          </cell>
          <cell r="Q5854">
            <v>0</v>
          </cell>
          <cell r="R5854" t="str">
            <v xml:space="preserve"> </v>
          </cell>
          <cell r="S5854" t="str">
            <v xml:space="preserve"> </v>
          </cell>
        </row>
        <row r="5855">
          <cell r="B5855">
            <v>825160</v>
          </cell>
          <cell r="C5855" t="str">
            <v>InvMgtFeesBirchHillIV</v>
          </cell>
          <cell r="D5855" t="str">
            <v>MFBirchH5</v>
          </cell>
          <cell r="E5855">
            <v>367</v>
          </cell>
          <cell r="F5855" t="str">
            <v>A</v>
          </cell>
          <cell r="G5855" t="str">
            <v>E</v>
          </cell>
          <cell r="H5855" t="str">
            <v>N</v>
          </cell>
          <cell r="I5855" t="str">
            <v>NI</v>
          </cell>
          <cell r="J5855">
            <v>0</v>
          </cell>
          <cell r="K5855">
            <v>0</v>
          </cell>
          <cell r="L5855" t="str">
            <v xml:space="preserve"> </v>
          </cell>
          <cell r="M5855" t="str">
            <v xml:space="preserve"> </v>
          </cell>
          <cell r="N5855">
            <v>0</v>
          </cell>
          <cell r="O5855" t="str">
            <v xml:space="preserve"> </v>
          </cell>
          <cell r="P5855">
            <v>0</v>
          </cell>
          <cell r="Q5855">
            <v>0</v>
          </cell>
          <cell r="R5855" t="str">
            <v xml:space="preserve"> </v>
          </cell>
          <cell r="S5855" t="str">
            <v xml:space="preserve"> </v>
          </cell>
        </row>
        <row r="5856">
          <cell r="B5856">
            <v>825165</v>
          </cell>
          <cell r="C5856" t="str">
            <v>InvMgtFeesBlackrock</v>
          </cell>
          <cell r="D5856" t="str">
            <v>MFBlackr</v>
          </cell>
          <cell r="E5856">
            <v>367</v>
          </cell>
          <cell r="F5856" t="str">
            <v>A</v>
          </cell>
          <cell r="G5856" t="str">
            <v>E</v>
          </cell>
          <cell r="H5856" t="str">
            <v>N</v>
          </cell>
          <cell r="I5856" t="str">
            <v>NI</v>
          </cell>
          <cell r="J5856">
            <v>0</v>
          </cell>
          <cell r="K5856">
            <v>0</v>
          </cell>
          <cell r="L5856" t="str">
            <v xml:space="preserve"> </v>
          </cell>
          <cell r="M5856" t="str">
            <v xml:space="preserve"> </v>
          </cell>
          <cell r="N5856">
            <v>0</v>
          </cell>
          <cell r="O5856" t="str">
            <v xml:space="preserve"> </v>
          </cell>
          <cell r="P5856">
            <v>0</v>
          </cell>
          <cell r="Q5856">
            <v>0</v>
          </cell>
          <cell r="R5856" t="str">
            <v xml:space="preserve"> </v>
          </cell>
          <cell r="S5856" t="str">
            <v xml:space="preserve"> </v>
          </cell>
        </row>
        <row r="5857">
          <cell r="B5857">
            <v>825170</v>
          </cell>
          <cell r="C5857" t="str">
            <v>InvMgtFeesBrandywine</v>
          </cell>
          <cell r="D5857" t="str">
            <v>MFBrandywn</v>
          </cell>
          <cell r="E5857">
            <v>367</v>
          </cell>
          <cell r="F5857" t="str">
            <v>A</v>
          </cell>
          <cell r="G5857" t="str">
            <v>E</v>
          </cell>
          <cell r="H5857" t="str">
            <v>N</v>
          </cell>
          <cell r="I5857" t="str">
            <v>NI</v>
          </cell>
          <cell r="J5857">
            <v>0</v>
          </cell>
          <cell r="K5857">
            <v>0</v>
          </cell>
          <cell r="L5857" t="str">
            <v xml:space="preserve"> </v>
          </cell>
          <cell r="M5857" t="str">
            <v xml:space="preserve"> </v>
          </cell>
          <cell r="N5857">
            <v>0</v>
          </cell>
          <cell r="O5857" t="str">
            <v xml:space="preserve"> </v>
          </cell>
          <cell r="P5857">
            <v>0</v>
          </cell>
          <cell r="Q5857">
            <v>0</v>
          </cell>
          <cell r="R5857" t="str">
            <v xml:space="preserve"> </v>
          </cell>
          <cell r="S5857" t="str">
            <v xml:space="preserve"> </v>
          </cell>
        </row>
        <row r="5858">
          <cell r="B5858">
            <v>825175</v>
          </cell>
          <cell r="C5858" t="str">
            <v>InvMgtFeesBridgepointeEur</v>
          </cell>
          <cell r="D5858" t="str">
            <v>MFBrgptEur</v>
          </cell>
          <cell r="E5858">
            <v>367</v>
          </cell>
          <cell r="F5858" t="str">
            <v>A</v>
          </cell>
          <cell r="G5858" t="str">
            <v>E</v>
          </cell>
          <cell r="H5858" t="str">
            <v>N</v>
          </cell>
          <cell r="I5858" t="str">
            <v>NI</v>
          </cell>
          <cell r="J5858">
            <v>0</v>
          </cell>
          <cell r="K5858">
            <v>0</v>
          </cell>
          <cell r="L5858" t="str">
            <v xml:space="preserve"> </v>
          </cell>
          <cell r="M5858" t="str">
            <v xml:space="preserve"> </v>
          </cell>
          <cell r="N5858">
            <v>0</v>
          </cell>
          <cell r="O5858" t="str">
            <v xml:space="preserve"> </v>
          </cell>
          <cell r="P5858">
            <v>0</v>
          </cell>
          <cell r="Q5858">
            <v>0</v>
          </cell>
          <cell r="R5858" t="str">
            <v xml:space="preserve"> </v>
          </cell>
          <cell r="S5858" t="str">
            <v xml:space="preserve"> </v>
          </cell>
        </row>
        <row r="5859">
          <cell r="B5859">
            <v>825180</v>
          </cell>
          <cell r="C5859" t="str">
            <v>InvMgtFeesBridgewaterAW</v>
          </cell>
          <cell r="D5859" t="str">
            <v>MFBrgwtAW</v>
          </cell>
          <cell r="E5859">
            <v>367</v>
          </cell>
          <cell r="F5859" t="str">
            <v>A</v>
          </cell>
          <cell r="G5859" t="str">
            <v>E</v>
          </cell>
          <cell r="H5859" t="str">
            <v>N</v>
          </cell>
          <cell r="I5859" t="str">
            <v>NI</v>
          </cell>
          <cell r="J5859">
            <v>0</v>
          </cell>
          <cell r="K5859">
            <v>0</v>
          </cell>
          <cell r="L5859" t="str">
            <v xml:space="preserve"> </v>
          </cell>
          <cell r="M5859" t="str">
            <v xml:space="preserve"> </v>
          </cell>
          <cell r="N5859">
            <v>0</v>
          </cell>
          <cell r="O5859" t="str">
            <v xml:space="preserve"> </v>
          </cell>
          <cell r="P5859">
            <v>0</v>
          </cell>
          <cell r="Q5859">
            <v>0</v>
          </cell>
          <cell r="R5859" t="str">
            <v xml:space="preserve"> </v>
          </cell>
          <cell r="S5859" t="str">
            <v xml:space="preserve"> </v>
          </cell>
        </row>
        <row r="5860">
          <cell r="B5860">
            <v>825185</v>
          </cell>
          <cell r="C5860" t="str">
            <v>InvMgtFeesBridgewaterPure</v>
          </cell>
          <cell r="D5860" t="str">
            <v>MFBrdwtPur</v>
          </cell>
          <cell r="E5860">
            <v>367</v>
          </cell>
          <cell r="F5860" t="str">
            <v>A</v>
          </cell>
          <cell r="G5860" t="str">
            <v>E</v>
          </cell>
          <cell r="H5860" t="str">
            <v>N</v>
          </cell>
          <cell r="I5860" t="str">
            <v>NI</v>
          </cell>
          <cell r="J5860">
            <v>0</v>
          </cell>
          <cell r="K5860">
            <v>0</v>
          </cell>
          <cell r="L5860" t="str">
            <v xml:space="preserve"> </v>
          </cell>
          <cell r="M5860" t="str">
            <v xml:space="preserve"> </v>
          </cell>
          <cell r="N5860">
            <v>0</v>
          </cell>
          <cell r="O5860" t="str">
            <v xml:space="preserve"> </v>
          </cell>
          <cell r="P5860">
            <v>0</v>
          </cell>
          <cell r="Q5860">
            <v>0</v>
          </cell>
          <cell r="R5860" t="str">
            <v xml:space="preserve"> </v>
          </cell>
          <cell r="S5860" t="str">
            <v xml:space="preserve"> </v>
          </cell>
        </row>
        <row r="5861">
          <cell r="B5861">
            <v>825190</v>
          </cell>
          <cell r="C5861" t="str">
            <v>InvMgtFeesBrinson</v>
          </cell>
          <cell r="D5861" t="str">
            <v>MFBrinson</v>
          </cell>
          <cell r="E5861">
            <v>367</v>
          </cell>
          <cell r="F5861" t="str">
            <v>A</v>
          </cell>
          <cell r="G5861" t="str">
            <v>E</v>
          </cell>
          <cell r="H5861" t="str">
            <v>N</v>
          </cell>
          <cell r="I5861" t="str">
            <v>NI</v>
          </cell>
          <cell r="J5861">
            <v>0</v>
          </cell>
          <cell r="K5861">
            <v>0</v>
          </cell>
          <cell r="L5861" t="str">
            <v xml:space="preserve"> </v>
          </cell>
          <cell r="M5861" t="str">
            <v xml:space="preserve"> </v>
          </cell>
          <cell r="N5861">
            <v>0</v>
          </cell>
          <cell r="O5861" t="str">
            <v xml:space="preserve"> </v>
          </cell>
          <cell r="P5861">
            <v>0</v>
          </cell>
          <cell r="Q5861">
            <v>0</v>
          </cell>
          <cell r="R5861" t="str">
            <v xml:space="preserve"> </v>
          </cell>
          <cell r="S5861" t="str">
            <v xml:space="preserve"> </v>
          </cell>
        </row>
        <row r="5862">
          <cell r="B5862">
            <v>825195</v>
          </cell>
          <cell r="C5862" t="str">
            <v>InvMgtFeesBrinsonGl</v>
          </cell>
          <cell r="D5862" t="str">
            <v>MFBrinsonG</v>
          </cell>
          <cell r="E5862">
            <v>367</v>
          </cell>
          <cell r="F5862" t="str">
            <v>A</v>
          </cell>
          <cell r="G5862" t="str">
            <v>E</v>
          </cell>
          <cell r="H5862" t="str">
            <v>N</v>
          </cell>
          <cell r="I5862" t="str">
            <v>NI</v>
          </cell>
          <cell r="J5862">
            <v>0</v>
          </cell>
          <cell r="K5862">
            <v>0</v>
          </cell>
          <cell r="L5862" t="str">
            <v xml:space="preserve"> </v>
          </cell>
          <cell r="M5862" t="str">
            <v xml:space="preserve"> </v>
          </cell>
          <cell r="N5862">
            <v>0</v>
          </cell>
          <cell r="O5862" t="str">
            <v xml:space="preserve"> </v>
          </cell>
          <cell r="P5862">
            <v>0</v>
          </cell>
          <cell r="Q5862">
            <v>0</v>
          </cell>
          <cell r="R5862" t="str">
            <v xml:space="preserve"> </v>
          </cell>
          <cell r="S5862" t="str">
            <v xml:space="preserve"> </v>
          </cell>
        </row>
        <row r="5863">
          <cell r="B5863">
            <v>825200</v>
          </cell>
          <cell r="C5863" t="str">
            <v>InvMgtFeesBRMSCILC</v>
          </cell>
          <cell r="D5863" t="str">
            <v>MFBRMSCILC</v>
          </cell>
          <cell r="E5863">
            <v>367</v>
          </cell>
          <cell r="F5863" t="str">
            <v>A</v>
          </cell>
          <cell r="G5863" t="str">
            <v>E</v>
          </cell>
          <cell r="H5863" t="str">
            <v>N</v>
          </cell>
          <cell r="I5863" t="str">
            <v>NI</v>
          </cell>
          <cell r="J5863">
            <v>0</v>
          </cell>
          <cell r="K5863">
            <v>0</v>
          </cell>
          <cell r="L5863" t="str">
            <v xml:space="preserve"> </v>
          </cell>
          <cell r="M5863" t="str">
            <v xml:space="preserve"> </v>
          </cell>
          <cell r="N5863">
            <v>0</v>
          </cell>
          <cell r="O5863" t="str">
            <v xml:space="preserve"> </v>
          </cell>
          <cell r="P5863">
            <v>0</v>
          </cell>
          <cell r="Q5863">
            <v>0</v>
          </cell>
          <cell r="R5863" t="str">
            <v xml:space="preserve"> </v>
          </cell>
          <cell r="S5863" t="str">
            <v xml:space="preserve"> </v>
          </cell>
        </row>
        <row r="5864">
          <cell r="B5864">
            <v>825205</v>
          </cell>
          <cell r="C5864" t="str">
            <v>InvMgtFeesBRMSCISC</v>
          </cell>
          <cell r="D5864" t="str">
            <v>MFBRMSCISC</v>
          </cell>
          <cell r="E5864">
            <v>367</v>
          </cell>
          <cell r="F5864" t="str">
            <v>A</v>
          </cell>
          <cell r="G5864" t="str">
            <v>E</v>
          </cell>
          <cell r="H5864" t="str">
            <v>N</v>
          </cell>
          <cell r="I5864" t="str">
            <v>NI</v>
          </cell>
          <cell r="J5864">
            <v>0</v>
          </cell>
          <cell r="K5864">
            <v>0</v>
          </cell>
          <cell r="L5864" t="str">
            <v xml:space="preserve"> </v>
          </cell>
          <cell r="M5864" t="str">
            <v xml:space="preserve"> </v>
          </cell>
          <cell r="N5864">
            <v>0</v>
          </cell>
          <cell r="O5864" t="str">
            <v xml:space="preserve"> </v>
          </cell>
          <cell r="P5864">
            <v>0</v>
          </cell>
          <cell r="Q5864">
            <v>0</v>
          </cell>
          <cell r="R5864" t="str">
            <v xml:space="preserve"> </v>
          </cell>
          <cell r="S5864" t="str">
            <v xml:space="preserve"> </v>
          </cell>
        </row>
        <row r="5865">
          <cell r="B5865">
            <v>825210</v>
          </cell>
          <cell r="C5865" t="str">
            <v>InvMgtFeesBRockEQ</v>
          </cell>
          <cell r="D5865" t="str">
            <v>MFBREqIndx</v>
          </cell>
          <cell r="E5865">
            <v>367</v>
          </cell>
          <cell r="F5865" t="str">
            <v>A</v>
          </cell>
          <cell r="G5865" t="str">
            <v>E</v>
          </cell>
          <cell r="H5865" t="str">
            <v>N</v>
          </cell>
          <cell r="I5865" t="str">
            <v>NI</v>
          </cell>
          <cell r="J5865">
            <v>0</v>
          </cell>
          <cell r="K5865">
            <v>0</v>
          </cell>
          <cell r="L5865" t="str">
            <v xml:space="preserve"> </v>
          </cell>
          <cell r="M5865" t="str">
            <v xml:space="preserve"> </v>
          </cell>
          <cell r="N5865">
            <v>0</v>
          </cell>
          <cell r="O5865" t="str">
            <v xml:space="preserve"> </v>
          </cell>
          <cell r="P5865">
            <v>0</v>
          </cell>
          <cell r="Q5865">
            <v>0</v>
          </cell>
          <cell r="R5865" t="str">
            <v xml:space="preserve"> </v>
          </cell>
          <cell r="S5865" t="str">
            <v xml:space="preserve"> </v>
          </cell>
        </row>
        <row r="5866">
          <cell r="B5866">
            <v>825215</v>
          </cell>
          <cell r="C5866" t="str">
            <v>InvMgtFeesBRockRuss</v>
          </cell>
          <cell r="D5866" t="str">
            <v>MFBRockR</v>
          </cell>
          <cell r="E5866">
            <v>367</v>
          </cell>
          <cell r="F5866" t="str">
            <v>A</v>
          </cell>
          <cell r="G5866" t="str">
            <v>E</v>
          </cell>
          <cell r="H5866" t="str">
            <v>N</v>
          </cell>
          <cell r="I5866" t="str">
            <v>NI</v>
          </cell>
          <cell r="J5866">
            <v>0</v>
          </cell>
          <cell r="K5866">
            <v>0</v>
          </cell>
          <cell r="L5866" t="str">
            <v xml:space="preserve"> </v>
          </cell>
          <cell r="M5866" t="str">
            <v xml:space="preserve"> </v>
          </cell>
          <cell r="N5866">
            <v>0</v>
          </cell>
          <cell r="O5866" t="str">
            <v xml:space="preserve"> </v>
          </cell>
          <cell r="P5866">
            <v>0</v>
          </cell>
          <cell r="Q5866">
            <v>0</v>
          </cell>
          <cell r="R5866" t="str">
            <v xml:space="preserve"> </v>
          </cell>
          <cell r="S5866" t="str">
            <v xml:space="preserve"> </v>
          </cell>
        </row>
        <row r="5867">
          <cell r="B5867">
            <v>825220</v>
          </cell>
          <cell r="C5867" t="str">
            <v>InvMgtFeesBrownBrosHarr</v>
          </cell>
          <cell r="D5867" t="str">
            <v>MFBrownBro</v>
          </cell>
          <cell r="E5867">
            <v>367</v>
          </cell>
          <cell r="F5867" t="str">
            <v>A</v>
          </cell>
          <cell r="G5867" t="str">
            <v>E</v>
          </cell>
          <cell r="H5867" t="str">
            <v>N</v>
          </cell>
          <cell r="I5867" t="str">
            <v>NI</v>
          </cell>
          <cell r="J5867">
            <v>0</v>
          </cell>
          <cell r="K5867">
            <v>0</v>
          </cell>
          <cell r="L5867" t="str">
            <v xml:space="preserve"> </v>
          </cell>
          <cell r="M5867" t="str">
            <v xml:space="preserve"> </v>
          </cell>
          <cell r="N5867">
            <v>0</v>
          </cell>
          <cell r="O5867" t="str">
            <v xml:space="preserve"> </v>
          </cell>
          <cell r="P5867">
            <v>0</v>
          </cell>
          <cell r="Q5867">
            <v>0</v>
          </cell>
          <cell r="R5867" t="str">
            <v xml:space="preserve"> </v>
          </cell>
          <cell r="S5867" t="str">
            <v xml:space="preserve"> </v>
          </cell>
        </row>
        <row r="5868">
          <cell r="B5868">
            <v>825225</v>
          </cell>
          <cell r="C5868" t="str">
            <v>InvMgtFeesCapulaGlobal</v>
          </cell>
          <cell r="D5868" t="str">
            <v>MFCapGlobl</v>
          </cell>
          <cell r="E5868">
            <v>367</v>
          </cell>
          <cell r="F5868" t="str">
            <v>A</v>
          </cell>
          <cell r="G5868" t="str">
            <v>E</v>
          </cell>
          <cell r="H5868" t="str">
            <v>N</v>
          </cell>
          <cell r="I5868" t="str">
            <v>NI</v>
          </cell>
          <cell r="J5868">
            <v>0</v>
          </cell>
          <cell r="K5868">
            <v>0</v>
          </cell>
          <cell r="L5868" t="str">
            <v xml:space="preserve"> </v>
          </cell>
          <cell r="M5868" t="str">
            <v xml:space="preserve"> </v>
          </cell>
          <cell r="N5868">
            <v>0</v>
          </cell>
          <cell r="O5868" t="str">
            <v xml:space="preserve"> </v>
          </cell>
          <cell r="P5868">
            <v>0</v>
          </cell>
          <cell r="Q5868">
            <v>0</v>
          </cell>
          <cell r="R5868" t="str">
            <v xml:space="preserve"> </v>
          </cell>
          <cell r="S5868" t="str">
            <v xml:space="preserve"> </v>
          </cell>
        </row>
        <row r="5869">
          <cell r="B5869">
            <v>825230</v>
          </cell>
          <cell r="C5869" t="str">
            <v>InvMgtFeesCaspianSelect</v>
          </cell>
          <cell r="D5869" t="str">
            <v>MFCaspian</v>
          </cell>
          <cell r="E5869">
            <v>367</v>
          </cell>
          <cell r="F5869" t="str">
            <v>A</v>
          </cell>
          <cell r="G5869" t="str">
            <v>E</v>
          </cell>
          <cell r="H5869" t="str">
            <v>N</v>
          </cell>
          <cell r="I5869" t="str">
            <v>NI</v>
          </cell>
          <cell r="J5869">
            <v>0</v>
          </cell>
          <cell r="K5869">
            <v>0</v>
          </cell>
          <cell r="L5869" t="str">
            <v xml:space="preserve"> </v>
          </cell>
          <cell r="M5869" t="str">
            <v xml:space="preserve"> </v>
          </cell>
          <cell r="N5869">
            <v>0</v>
          </cell>
          <cell r="O5869" t="str">
            <v xml:space="preserve"> </v>
          </cell>
          <cell r="P5869">
            <v>0</v>
          </cell>
          <cell r="Q5869">
            <v>0</v>
          </cell>
          <cell r="R5869" t="str">
            <v xml:space="preserve"> </v>
          </cell>
          <cell r="S5869" t="str">
            <v xml:space="preserve"> </v>
          </cell>
        </row>
        <row r="5870">
          <cell r="B5870">
            <v>825235</v>
          </cell>
          <cell r="C5870" t="str">
            <v>InvMgtFeesCHVII</v>
          </cell>
          <cell r="D5870" t="str">
            <v>MFCH7</v>
          </cell>
          <cell r="E5870">
            <v>367</v>
          </cell>
          <cell r="F5870" t="str">
            <v>A</v>
          </cell>
          <cell r="G5870" t="str">
            <v>E</v>
          </cell>
          <cell r="H5870" t="str">
            <v>N</v>
          </cell>
          <cell r="I5870" t="str">
            <v>NI</v>
          </cell>
          <cell r="J5870">
            <v>0</v>
          </cell>
          <cell r="K5870">
            <v>0</v>
          </cell>
          <cell r="L5870" t="str">
            <v xml:space="preserve"> </v>
          </cell>
          <cell r="M5870" t="str">
            <v xml:space="preserve"> </v>
          </cell>
          <cell r="N5870">
            <v>0</v>
          </cell>
          <cell r="O5870" t="str">
            <v xml:space="preserve"> </v>
          </cell>
          <cell r="P5870">
            <v>0</v>
          </cell>
          <cell r="Q5870">
            <v>0</v>
          </cell>
          <cell r="R5870" t="str">
            <v xml:space="preserve"> </v>
          </cell>
          <cell r="S5870" t="str">
            <v xml:space="preserve"> </v>
          </cell>
        </row>
        <row r="5871">
          <cell r="B5871">
            <v>825240</v>
          </cell>
          <cell r="C5871" t="str">
            <v>InvMgtFeesClifton</v>
          </cell>
          <cell r="D5871" t="str">
            <v>MFClifton</v>
          </cell>
          <cell r="E5871">
            <v>367</v>
          </cell>
          <cell r="F5871" t="str">
            <v>A</v>
          </cell>
          <cell r="G5871" t="str">
            <v>E</v>
          </cell>
          <cell r="H5871" t="str">
            <v>N</v>
          </cell>
          <cell r="I5871" t="str">
            <v>NI</v>
          </cell>
          <cell r="J5871">
            <v>0</v>
          </cell>
          <cell r="K5871">
            <v>0</v>
          </cell>
          <cell r="L5871" t="str">
            <v xml:space="preserve"> </v>
          </cell>
          <cell r="M5871" t="str">
            <v xml:space="preserve"> </v>
          </cell>
          <cell r="N5871">
            <v>0</v>
          </cell>
          <cell r="O5871" t="str">
            <v xml:space="preserve"> </v>
          </cell>
          <cell r="P5871">
            <v>0</v>
          </cell>
          <cell r="Q5871">
            <v>0</v>
          </cell>
          <cell r="R5871" t="str">
            <v xml:space="preserve"> </v>
          </cell>
          <cell r="S5871" t="str">
            <v xml:space="preserve"> </v>
          </cell>
        </row>
        <row r="5872">
          <cell r="B5872">
            <v>825245</v>
          </cell>
          <cell r="C5872" t="str">
            <v>InvMgtFeesColonyVIII</v>
          </cell>
          <cell r="D5872" t="str">
            <v>MFColony8</v>
          </cell>
          <cell r="E5872">
            <v>367</v>
          </cell>
          <cell r="F5872" t="str">
            <v>A</v>
          </cell>
          <cell r="G5872" t="str">
            <v>E</v>
          </cell>
          <cell r="H5872" t="str">
            <v>N</v>
          </cell>
          <cell r="I5872" t="str">
            <v>NI</v>
          </cell>
          <cell r="J5872">
            <v>0</v>
          </cell>
          <cell r="K5872">
            <v>0</v>
          </cell>
          <cell r="L5872" t="str">
            <v xml:space="preserve"> </v>
          </cell>
          <cell r="M5872" t="str">
            <v xml:space="preserve"> </v>
          </cell>
          <cell r="N5872">
            <v>0</v>
          </cell>
          <cell r="O5872" t="str">
            <v xml:space="preserve"> </v>
          </cell>
          <cell r="P5872">
            <v>0</v>
          </cell>
          <cell r="Q5872">
            <v>0</v>
          </cell>
          <cell r="R5872" t="str">
            <v xml:space="preserve"> </v>
          </cell>
          <cell r="S5872" t="str">
            <v xml:space="preserve"> </v>
          </cell>
        </row>
        <row r="5873">
          <cell r="B5873">
            <v>825250</v>
          </cell>
          <cell r="C5873" t="str">
            <v>InvMgtFeesCommodities</v>
          </cell>
          <cell r="D5873" t="str">
            <v>MFCommod</v>
          </cell>
          <cell r="E5873">
            <v>367</v>
          </cell>
          <cell r="F5873" t="str">
            <v>A</v>
          </cell>
          <cell r="G5873" t="str">
            <v>E</v>
          </cell>
          <cell r="H5873" t="str">
            <v>N</v>
          </cell>
          <cell r="I5873" t="str">
            <v>NI</v>
          </cell>
          <cell r="J5873">
            <v>0</v>
          </cell>
          <cell r="K5873">
            <v>0</v>
          </cell>
          <cell r="L5873" t="str">
            <v xml:space="preserve"> </v>
          </cell>
          <cell r="M5873" t="str">
            <v xml:space="preserve"> </v>
          </cell>
          <cell r="N5873">
            <v>0</v>
          </cell>
          <cell r="O5873" t="str">
            <v xml:space="preserve"> </v>
          </cell>
          <cell r="P5873">
            <v>0</v>
          </cell>
          <cell r="Q5873">
            <v>0</v>
          </cell>
          <cell r="R5873" t="str">
            <v xml:space="preserve"> </v>
          </cell>
          <cell r="S5873" t="str">
            <v xml:space="preserve"> </v>
          </cell>
        </row>
        <row r="5874">
          <cell r="B5874">
            <v>825255</v>
          </cell>
          <cell r="C5874" t="str">
            <v>InvMgtFeesCyrusOppII</v>
          </cell>
          <cell r="D5874" t="str">
            <v>MFCyprus</v>
          </cell>
          <cell r="E5874">
            <v>367</v>
          </cell>
          <cell r="F5874" t="str">
            <v>A</v>
          </cell>
          <cell r="G5874" t="str">
            <v>E</v>
          </cell>
          <cell r="H5874" t="str">
            <v>N</v>
          </cell>
          <cell r="I5874" t="str">
            <v>NI</v>
          </cell>
          <cell r="J5874">
            <v>0</v>
          </cell>
          <cell r="K5874">
            <v>0</v>
          </cell>
          <cell r="L5874" t="str">
            <v xml:space="preserve"> </v>
          </cell>
          <cell r="M5874" t="str">
            <v xml:space="preserve"> </v>
          </cell>
          <cell r="N5874">
            <v>0</v>
          </cell>
          <cell r="O5874" t="str">
            <v xml:space="preserve"> </v>
          </cell>
          <cell r="P5874">
            <v>0</v>
          </cell>
          <cell r="Q5874">
            <v>0</v>
          </cell>
          <cell r="R5874" t="str">
            <v xml:space="preserve"> </v>
          </cell>
          <cell r="S5874" t="str">
            <v xml:space="preserve"> </v>
          </cell>
        </row>
        <row r="5875">
          <cell r="B5875">
            <v>825260</v>
          </cell>
          <cell r="C5875" t="str">
            <v>InvMgtFeesDavidsonKempner</v>
          </cell>
          <cell r="D5875" t="str">
            <v>MFDavKemp</v>
          </cell>
          <cell r="E5875">
            <v>367</v>
          </cell>
          <cell r="F5875" t="str">
            <v>A</v>
          </cell>
          <cell r="G5875" t="str">
            <v>E</v>
          </cell>
          <cell r="H5875" t="str">
            <v>N</v>
          </cell>
          <cell r="I5875" t="str">
            <v>NI</v>
          </cell>
          <cell r="J5875">
            <v>0</v>
          </cell>
          <cell r="K5875">
            <v>0</v>
          </cell>
          <cell r="L5875" t="str">
            <v xml:space="preserve"> </v>
          </cell>
          <cell r="M5875" t="str">
            <v xml:space="preserve"> </v>
          </cell>
          <cell r="N5875">
            <v>0</v>
          </cell>
          <cell r="O5875" t="str">
            <v xml:space="preserve"> </v>
          </cell>
          <cell r="P5875">
            <v>0</v>
          </cell>
          <cell r="Q5875">
            <v>0</v>
          </cell>
          <cell r="R5875" t="str">
            <v xml:space="preserve"> </v>
          </cell>
          <cell r="S5875" t="str">
            <v xml:space="preserve"> </v>
          </cell>
        </row>
        <row r="5876">
          <cell r="B5876">
            <v>825265</v>
          </cell>
          <cell r="C5876" t="str">
            <v>InvMgtFeesDFA</v>
          </cell>
          <cell r="D5876" t="str">
            <v>MFDFA</v>
          </cell>
          <cell r="E5876">
            <v>367</v>
          </cell>
          <cell r="F5876" t="str">
            <v>A</v>
          </cell>
          <cell r="G5876" t="str">
            <v>E</v>
          </cell>
          <cell r="H5876" t="str">
            <v>N</v>
          </cell>
          <cell r="I5876" t="str">
            <v>NI</v>
          </cell>
          <cell r="J5876">
            <v>0</v>
          </cell>
          <cell r="K5876">
            <v>0</v>
          </cell>
          <cell r="L5876" t="str">
            <v xml:space="preserve"> </v>
          </cell>
          <cell r="M5876" t="str">
            <v xml:space="preserve"> </v>
          </cell>
          <cell r="N5876">
            <v>0</v>
          </cell>
          <cell r="O5876" t="str">
            <v xml:space="preserve"> </v>
          </cell>
          <cell r="P5876">
            <v>0</v>
          </cell>
          <cell r="Q5876">
            <v>0</v>
          </cell>
          <cell r="R5876" t="str">
            <v xml:space="preserve"> </v>
          </cell>
          <cell r="S5876" t="str">
            <v xml:space="preserve"> </v>
          </cell>
        </row>
        <row r="5877">
          <cell r="B5877">
            <v>825270</v>
          </cell>
          <cell r="C5877" t="str">
            <v>InvMgtFeesDiamondCastleIV</v>
          </cell>
          <cell r="D5877" t="str">
            <v>MFDiamond</v>
          </cell>
          <cell r="E5877">
            <v>367</v>
          </cell>
          <cell r="F5877" t="str">
            <v>A</v>
          </cell>
          <cell r="G5877" t="str">
            <v>E</v>
          </cell>
          <cell r="H5877" t="str">
            <v>N</v>
          </cell>
          <cell r="I5877" t="str">
            <v>NI</v>
          </cell>
          <cell r="J5877">
            <v>0</v>
          </cell>
          <cell r="K5877">
            <v>0</v>
          </cell>
          <cell r="L5877" t="str">
            <v xml:space="preserve"> </v>
          </cell>
          <cell r="M5877" t="str">
            <v xml:space="preserve"> </v>
          </cell>
          <cell r="N5877">
            <v>0</v>
          </cell>
          <cell r="O5877" t="str">
            <v xml:space="preserve"> </v>
          </cell>
          <cell r="P5877">
            <v>0</v>
          </cell>
          <cell r="Q5877">
            <v>0</v>
          </cell>
          <cell r="R5877" t="str">
            <v xml:space="preserve"> </v>
          </cell>
          <cell r="S5877" t="str">
            <v xml:space="preserve"> </v>
          </cell>
        </row>
        <row r="5878">
          <cell r="B5878">
            <v>825275</v>
          </cell>
          <cell r="C5878" t="str">
            <v>InvMgtFeesDLJREIV</v>
          </cell>
          <cell r="D5878" t="str">
            <v>MFDLJREIV</v>
          </cell>
          <cell r="E5878">
            <v>367</v>
          </cell>
          <cell r="F5878" t="str">
            <v>A</v>
          </cell>
          <cell r="G5878" t="str">
            <v>E</v>
          </cell>
          <cell r="H5878" t="str">
            <v>N</v>
          </cell>
          <cell r="I5878" t="str">
            <v>NI</v>
          </cell>
          <cell r="J5878">
            <v>0</v>
          </cell>
          <cell r="K5878">
            <v>0</v>
          </cell>
          <cell r="L5878" t="str">
            <v xml:space="preserve"> </v>
          </cell>
          <cell r="M5878" t="str">
            <v xml:space="preserve"> </v>
          </cell>
          <cell r="N5878">
            <v>0</v>
          </cell>
          <cell r="O5878" t="str">
            <v xml:space="preserve"> </v>
          </cell>
          <cell r="P5878">
            <v>0</v>
          </cell>
          <cell r="Q5878">
            <v>0</v>
          </cell>
          <cell r="R5878" t="str">
            <v xml:space="preserve"> </v>
          </cell>
          <cell r="S5878" t="str">
            <v xml:space="preserve"> </v>
          </cell>
        </row>
        <row r="5879">
          <cell r="B5879">
            <v>825280</v>
          </cell>
          <cell r="C5879" t="str">
            <v>InvMgtFeesDuncanHst</v>
          </cell>
          <cell r="D5879" t="str">
            <v>MFDuncan</v>
          </cell>
          <cell r="E5879">
            <v>367</v>
          </cell>
          <cell r="F5879" t="str">
            <v>A</v>
          </cell>
          <cell r="G5879" t="str">
            <v>E</v>
          </cell>
          <cell r="H5879" t="str">
            <v>N</v>
          </cell>
          <cell r="I5879" t="str">
            <v>NI</v>
          </cell>
          <cell r="J5879">
            <v>0</v>
          </cell>
          <cell r="K5879">
            <v>0</v>
          </cell>
          <cell r="L5879" t="str">
            <v xml:space="preserve"> </v>
          </cell>
          <cell r="M5879" t="str">
            <v xml:space="preserve"> </v>
          </cell>
          <cell r="N5879">
            <v>0</v>
          </cell>
          <cell r="O5879" t="str">
            <v xml:space="preserve"> </v>
          </cell>
          <cell r="P5879">
            <v>0</v>
          </cell>
          <cell r="Q5879">
            <v>0</v>
          </cell>
          <cell r="R5879" t="str">
            <v xml:space="preserve"> </v>
          </cell>
          <cell r="S5879" t="str">
            <v xml:space="preserve"> </v>
          </cell>
        </row>
        <row r="5880">
          <cell r="B5880">
            <v>825285</v>
          </cell>
          <cell r="C5880" t="str">
            <v>InvMgtFeesEquity</v>
          </cell>
          <cell r="D5880" t="str">
            <v>MFEquity</v>
          </cell>
          <cell r="E5880">
            <v>367</v>
          </cell>
          <cell r="F5880" t="str">
            <v>A</v>
          </cell>
          <cell r="G5880" t="str">
            <v>E</v>
          </cell>
          <cell r="H5880" t="str">
            <v>N</v>
          </cell>
          <cell r="I5880" t="str">
            <v>NI</v>
          </cell>
          <cell r="J5880">
            <v>0</v>
          </cell>
          <cell r="K5880">
            <v>0</v>
          </cell>
          <cell r="L5880" t="str">
            <v xml:space="preserve"> </v>
          </cell>
          <cell r="M5880" t="str">
            <v xml:space="preserve"> </v>
          </cell>
          <cell r="N5880">
            <v>0</v>
          </cell>
          <cell r="O5880" t="str">
            <v xml:space="preserve"> </v>
          </cell>
          <cell r="P5880">
            <v>0</v>
          </cell>
          <cell r="Q5880">
            <v>0</v>
          </cell>
          <cell r="R5880" t="str">
            <v xml:space="preserve"> </v>
          </cell>
          <cell r="S5880" t="str">
            <v xml:space="preserve"> </v>
          </cell>
        </row>
        <row r="5881">
          <cell r="B5881">
            <v>825290</v>
          </cell>
          <cell r="C5881" t="str">
            <v>InvMgtFeesFixInc</v>
          </cell>
          <cell r="D5881" t="str">
            <v>MFFxdIncC</v>
          </cell>
          <cell r="E5881">
            <v>367</v>
          </cell>
          <cell r="F5881" t="str">
            <v>A</v>
          </cell>
          <cell r="G5881" t="str">
            <v>E</v>
          </cell>
          <cell r="H5881" t="str">
            <v>N</v>
          </cell>
          <cell r="I5881" t="str">
            <v>NI</v>
          </cell>
          <cell r="J5881">
            <v>0</v>
          </cell>
          <cell r="K5881">
            <v>0</v>
          </cell>
          <cell r="L5881" t="str">
            <v xml:space="preserve"> </v>
          </cell>
          <cell r="M5881" t="str">
            <v xml:space="preserve"> </v>
          </cell>
          <cell r="N5881">
            <v>0</v>
          </cell>
          <cell r="O5881" t="str">
            <v xml:space="preserve"> </v>
          </cell>
          <cell r="P5881">
            <v>0</v>
          </cell>
          <cell r="Q5881">
            <v>0</v>
          </cell>
          <cell r="R5881" t="str">
            <v xml:space="preserve"> </v>
          </cell>
          <cell r="S5881" t="str">
            <v xml:space="preserve"> </v>
          </cell>
        </row>
        <row r="5882">
          <cell r="B5882">
            <v>825295</v>
          </cell>
          <cell r="C5882" t="str">
            <v>InvMgtFeesFixedInc</v>
          </cell>
          <cell r="D5882" t="str">
            <v>MFFxdInc</v>
          </cell>
          <cell r="E5882">
            <v>367</v>
          </cell>
          <cell r="F5882" t="str">
            <v>A</v>
          </cell>
          <cell r="G5882" t="str">
            <v>E</v>
          </cell>
          <cell r="H5882" t="str">
            <v>N</v>
          </cell>
          <cell r="I5882" t="str">
            <v>NI</v>
          </cell>
          <cell r="J5882">
            <v>0</v>
          </cell>
          <cell r="K5882">
            <v>0</v>
          </cell>
          <cell r="L5882" t="str">
            <v xml:space="preserve"> </v>
          </cell>
          <cell r="M5882" t="str">
            <v xml:space="preserve"> </v>
          </cell>
          <cell r="N5882">
            <v>0</v>
          </cell>
          <cell r="O5882" t="str">
            <v xml:space="preserve"> </v>
          </cell>
          <cell r="P5882">
            <v>0</v>
          </cell>
          <cell r="Q5882">
            <v>0</v>
          </cell>
          <cell r="R5882" t="str">
            <v xml:space="preserve"> </v>
          </cell>
          <cell r="S5882" t="str">
            <v xml:space="preserve"> </v>
          </cell>
        </row>
        <row r="5883">
          <cell r="B5883">
            <v>825300</v>
          </cell>
          <cell r="C5883" t="str">
            <v>InvMgtFeesFortressCredII</v>
          </cell>
          <cell r="D5883" t="str">
            <v>MFFortress</v>
          </cell>
          <cell r="E5883">
            <v>367</v>
          </cell>
          <cell r="F5883" t="str">
            <v>A</v>
          </cell>
          <cell r="G5883" t="str">
            <v>E</v>
          </cell>
          <cell r="H5883" t="str">
            <v>N</v>
          </cell>
          <cell r="I5883" t="str">
            <v>NI</v>
          </cell>
          <cell r="J5883">
            <v>0</v>
          </cell>
          <cell r="K5883">
            <v>0</v>
          </cell>
          <cell r="L5883" t="str">
            <v xml:space="preserve"> </v>
          </cell>
          <cell r="M5883" t="str">
            <v xml:space="preserve"> </v>
          </cell>
          <cell r="N5883">
            <v>0</v>
          </cell>
          <cell r="O5883" t="str">
            <v xml:space="preserve"> </v>
          </cell>
          <cell r="P5883">
            <v>0</v>
          </cell>
          <cell r="Q5883">
            <v>0</v>
          </cell>
          <cell r="R5883" t="str">
            <v xml:space="preserve"> </v>
          </cell>
          <cell r="S5883" t="str">
            <v xml:space="preserve"> </v>
          </cell>
        </row>
        <row r="5884">
          <cell r="B5884">
            <v>825305</v>
          </cell>
          <cell r="C5884" t="str">
            <v>InvMgtFeesForumEurREIII</v>
          </cell>
          <cell r="D5884" t="str">
            <v>MFForum</v>
          </cell>
          <cell r="E5884">
            <v>367</v>
          </cell>
          <cell r="F5884" t="str">
            <v>A</v>
          </cell>
          <cell r="G5884" t="str">
            <v>E</v>
          </cell>
          <cell r="H5884" t="str">
            <v>N</v>
          </cell>
          <cell r="I5884" t="str">
            <v>NI</v>
          </cell>
          <cell r="J5884">
            <v>0</v>
          </cell>
          <cell r="K5884">
            <v>0</v>
          </cell>
          <cell r="L5884" t="str">
            <v xml:space="preserve"> </v>
          </cell>
          <cell r="M5884" t="str">
            <v xml:space="preserve"> </v>
          </cell>
          <cell r="N5884">
            <v>0</v>
          </cell>
          <cell r="O5884" t="str">
            <v xml:space="preserve"> </v>
          </cell>
          <cell r="P5884">
            <v>0</v>
          </cell>
          <cell r="Q5884">
            <v>0</v>
          </cell>
          <cell r="R5884" t="str">
            <v xml:space="preserve"> </v>
          </cell>
          <cell r="S5884" t="str">
            <v xml:space="preserve"> </v>
          </cell>
        </row>
        <row r="5885">
          <cell r="B5885">
            <v>825310</v>
          </cell>
          <cell r="C5885" t="str">
            <v>InvMgtFeesFreidmanFandLII</v>
          </cell>
          <cell r="D5885" t="str">
            <v>MFFreidman</v>
          </cell>
          <cell r="E5885">
            <v>367</v>
          </cell>
          <cell r="F5885" t="str">
            <v>A</v>
          </cell>
          <cell r="G5885" t="str">
            <v>E</v>
          </cell>
          <cell r="H5885" t="str">
            <v>N</v>
          </cell>
          <cell r="I5885" t="str">
            <v>NI</v>
          </cell>
          <cell r="J5885">
            <v>0</v>
          </cell>
          <cell r="K5885">
            <v>0</v>
          </cell>
          <cell r="L5885" t="str">
            <v xml:space="preserve"> </v>
          </cell>
          <cell r="M5885" t="str">
            <v xml:space="preserve"> </v>
          </cell>
          <cell r="N5885">
            <v>0</v>
          </cell>
          <cell r="O5885" t="str">
            <v xml:space="preserve"> </v>
          </cell>
          <cell r="P5885">
            <v>0</v>
          </cell>
          <cell r="Q5885">
            <v>0</v>
          </cell>
          <cell r="R5885" t="str">
            <v xml:space="preserve"> </v>
          </cell>
          <cell r="S5885" t="str">
            <v xml:space="preserve"> </v>
          </cell>
        </row>
        <row r="5886">
          <cell r="B5886">
            <v>825315</v>
          </cell>
          <cell r="C5886" t="str">
            <v>InvMgtFeesGAMCO</v>
          </cell>
          <cell r="D5886" t="str">
            <v>MFGAMCO</v>
          </cell>
          <cell r="E5886">
            <v>367</v>
          </cell>
          <cell r="F5886" t="str">
            <v>A</v>
          </cell>
          <cell r="G5886" t="str">
            <v>E</v>
          </cell>
          <cell r="H5886" t="str">
            <v>N</v>
          </cell>
          <cell r="I5886" t="str">
            <v>NI</v>
          </cell>
          <cell r="J5886">
            <v>0</v>
          </cell>
          <cell r="K5886">
            <v>0</v>
          </cell>
          <cell r="L5886" t="str">
            <v xml:space="preserve"> </v>
          </cell>
          <cell r="M5886" t="str">
            <v xml:space="preserve"> </v>
          </cell>
          <cell r="N5886">
            <v>0</v>
          </cell>
          <cell r="O5886" t="str">
            <v xml:space="preserve"> </v>
          </cell>
          <cell r="P5886">
            <v>0</v>
          </cell>
          <cell r="Q5886">
            <v>0</v>
          </cell>
          <cell r="R5886" t="str">
            <v xml:space="preserve"> </v>
          </cell>
          <cell r="S5886" t="str">
            <v xml:space="preserve"> </v>
          </cell>
        </row>
        <row r="5887">
          <cell r="B5887">
            <v>825320</v>
          </cell>
          <cell r="C5887" t="str">
            <v>InvMgtFeesGlobeflex</v>
          </cell>
          <cell r="D5887" t="str">
            <v>MFGlobefx</v>
          </cell>
          <cell r="E5887">
            <v>367</v>
          </cell>
          <cell r="F5887" t="str">
            <v>A</v>
          </cell>
          <cell r="G5887" t="str">
            <v>E</v>
          </cell>
          <cell r="H5887" t="str">
            <v>N</v>
          </cell>
          <cell r="I5887" t="str">
            <v>NI</v>
          </cell>
          <cell r="J5887">
            <v>0</v>
          </cell>
          <cell r="K5887">
            <v>0</v>
          </cell>
          <cell r="L5887" t="str">
            <v xml:space="preserve"> </v>
          </cell>
          <cell r="M5887" t="str">
            <v xml:space="preserve"> </v>
          </cell>
          <cell r="N5887">
            <v>0</v>
          </cell>
          <cell r="O5887" t="str">
            <v xml:space="preserve"> </v>
          </cell>
          <cell r="P5887">
            <v>0</v>
          </cell>
          <cell r="Q5887">
            <v>0</v>
          </cell>
          <cell r="R5887" t="str">
            <v xml:space="preserve"> </v>
          </cell>
          <cell r="S5887" t="str">
            <v xml:space="preserve"> </v>
          </cell>
        </row>
        <row r="5888">
          <cell r="B5888">
            <v>825325</v>
          </cell>
          <cell r="C5888" t="str">
            <v>InvMgtFeesGoodStewa</v>
          </cell>
          <cell r="D5888" t="str">
            <v>MFGoodStFn</v>
          </cell>
          <cell r="E5888">
            <v>367</v>
          </cell>
          <cell r="F5888" t="str">
            <v>A</v>
          </cell>
          <cell r="G5888" t="str">
            <v>E</v>
          </cell>
          <cell r="H5888" t="str">
            <v>N</v>
          </cell>
          <cell r="I5888" t="str">
            <v>NI</v>
          </cell>
          <cell r="J5888">
            <v>0</v>
          </cell>
          <cell r="K5888">
            <v>0</v>
          </cell>
          <cell r="L5888" t="str">
            <v xml:space="preserve"> </v>
          </cell>
          <cell r="M5888" t="str">
            <v xml:space="preserve"> </v>
          </cell>
          <cell r="N5888">
            <v>0</v>
          </cell>
          <cell r="O5888" t="str">
            <v xml:space="preserve"> </v>
          </cell>
          <cell r="P5888">
            <v>0</v>
          </cell>
          <cell r="Q5888">
            <v>0</v>
          </cell>
          <cell r="R5888" t="str">
            <v xml:space="preserve"> </v>
          </cell>
          <cell r="S5888" t="str">
            <v xml:space="preserve"> </v>
          </cell>
        </row>
        <row r="5889">
          <cell r="B5889">
            <v>825330</v>
          </cell>
          <cell r="C5889" t="str">
            <v>InvMgtFeesGoresII</v>
          </cell>
          <cell r="D5889" t="str">
            <v>MFGores2</v>
          </cell>
          <cell r="E5889">
            <v>367</v>
          </cell>
          <cell r="F5889" t="str">
            <v>A</v>
          </cell>
          <cell r="G5889" t="str">
            <v>E</v>
          </cell>
          <cell r="H5889" t="str">
            <v>N</v>
          </cell>
          <cell r="I5889" t="str">
            <v>NI</v>
          </cell>
          <cell r="J5889">
            <v>0</v>
          </cell>
          <cell r="K5889">
            <v>0</v>
          </cell>
          <cell r="L5889" t="str">
            <v xml:space="preserve"> </v>
          </cell>
          <cell r="M5889" t="str">
            <v xml:space="preserve"> </v>
          </cell>
          <cell r="N5889">
            <v>0</v>
          </cell>
          <cell r="O5889" t="str">
            <v xml:space="preserve"> </v>
          </cell>
          <cell r="P5889">
            <v>0</v>
          </cell>
          <cell r="Q5889">
            <v>0</v>
          </cell>
          <cell r="R5889" t="str">
            <v xml:space="preserve"> </v>
          </cell>
          <cell r="S5889" t="str">
            <v xml:space="preserve"> </v>
          </cell>
        </row>
        <row r="5890">
          <cell r="B5890">
            <v>825335</v>
          </cell>
          <cell r="C5890" t="str">
            <v>InvMgtFeesGoresIII</v>
          </cell>
          <cell r="D5890" t="str">
            <v>MFGores3</v>
          </cell>
          <cell r="E5890">
            <v>367</v>
          </cell>
          <cell r="F5890" t="str">
            <v>A</v>
          </cell>
          <cell r="G5890" t="str">
            <v>E</v>
          </cell>
          <cell r="H5890" t="str">
            <v>N</v>
          </cell>
          <cell r="I5890" t="str">
            <v>NI</v>
          </cell>
          <cell r="J5890">
            <v>0</v>
          </cell>
          <cell r="K5890">
            <v>0</v>
          </cell>
          <cell r="L5890" t="str">
            <v xml:space="preserve"> </v>
          </cell>
          <cell r="M5890" t="str">
            <v xml:space="preserve"> </v>
          </cell>
          <cell r="N5890">
            <v>0</v>
          </cell>
          <cell r="O5890" t="str">
            <v xml:space="preserve"> </v>
          </cell>
          <cell r="P5890">
            <v>0</v>
          </cell>
          <cell r="Q5890">
            <v>0</v>
          </cell>
          <cell r="R5890" t="str">
            <v xml:space="preserve"> </v>
          </cell>
          <cell r="S5890" t="str">
            <v xml:space="preserve"> </v>
          </cell>
        </row>
        <row r="5891">
          <cell r="B5891">
            <v>825340</v>
          </cell>
          <cell r="C5891" t="str">
            <v>InvMgtFeesGPLDR1F</v>
          </cell>
          <cell r="D5891" t="str">
            <v>MFGPLDR1F</v>
          </cell>
          <cell r="E5891">
            <v>367</v>
          </cell>
          <cell r="F5891" t="str">
            <v>A</v>
          </cell>
          <cell r="G5891" t="str">
            <v>E</v>
          </cell>
          <cell r="H5891" t="str">
            <v>N</v>
          </cell>
          <cell r="I5891" t="str">
            <v>NI</v>
          </cell>
          <cell r="J5891">
            <v>0</v>
          </cell>
          <cell r="K5891">
            <v>0</v>
          </cell>
          <cell r="L5891" t="str">
            <v xml:space="preserve"> </v>
          </cell>
          <cell r="M5891" t="str">
            <v xml:space="preserve"> </v>
          </cell>
          <cell r="N5891">
            <v>0</v>
          </cell>
          <cell r="O5891" t="str">
            <v xml:space="preserve"> </v>
          </cell>
          <cell r="P5891">
            <v>0</v>
          </cell>
          <cell r="Q5891">
            <v>0</v>
          </cell>
          <cell r="R5891" t="str">
            <v xml:space="preserve"> </v>
          </cell>
          <cell r="S5891" t="str">
            <v xml:space="preserve"> </v>
          </cell>
        </row>
        <row r="5892">
          <cell r="B5892">
            <v>825345</v>
          </cell>
          <cell r="C5892" t="str">
            <v>InvMgtFeesGranthan</v>
          </cell>
          <cell r="D5892" t="str">
            <v>MFGranthan</v>
          </cell>
          <cell r="E5892">
            <v>367</v>
          </cell>
          <cell r="F5892" t="str">
            <v>A</v>
          </cell>
          <cell r="G5892" t="str">
            <v>E</v>
          </cell>
          <cell r="H5892" t="str">
            <v>N</v>
          </cell>
          <cell r="I5892" t="str">
            <v>NI</v>
          </cell>
          <cell r="J5892">
            <v>0</v>
          </cell>
          <cell r="K5892">
            <v>0</v>
          </cell>
          <cell r="L5892" t="str">
            <v xml:space="preserve"> </v>
          </cell>
          <cell r="M5892" t="str">
            <v xml:space="preserve"> </v>
          </cell>
          <cell r="N5892">
            <v>0</v>
          </cell>
          <cell r="O5892" t="str">
            <v xml:space="preserve"> </v>
          </cell>
          <cell r="P5892">
            <v>0</v>
          </cell>
          <cell r="Q5892">
            <v>0</v>
          </cell>
          <cell r="R5892" t="str">
            <v xml:space="preserve"> </v>
          </cell>
          <cell r="S5892" t="str">
            <v xml:space="preserve"> </v>
          </cell>
        </row>
        <row r="5893">
          <cell r="B5893">
            <v>825350</v>
          </cell>
          <cell r="C5893" t="str">
            <v>InvMgtFeesGSOCapital</v>
          </cell>
          <cell r="D5893" t="str">
            <v>MFGSO</v>
          </cell>
          <cell r="E5893">
            <v>367</v>
          </cell>
          <cell r="F5893" t="str">
            <v>A</v>
          </cell>
          <cell r="G5893" t="str">
            <v>E</v>
          </cell>
          <cell r="H5893" t="str">
            <v>N</v>
          </cell>
          <cell r="I5893" t="str">
            <v>NI</v>
          </cell>
          <cell r="J5893">
            <v>0</v>
          </cell>
          <cell r="K5893">
            <v>0</v>
          </cell>
          <cell r="L5893" t="str">
            <v xml:space="preserve"> </v>
          </cell>
          <cell r="M5893" t="str">
            <v xml:space="preserve"> </v>
          </cell>
          <cell r="N5893">
            <v>0</v>
          </cell>
          <cell r="O5893" t="str">
            <v xml:space="preserve"> </v>
          </cell>
          <cell r="P5893">
            <v>0</v>
          </cell>
          <cell r="Q5893">
            <v>0</v>
          </cell>
          <cell r="R5893" t="str">
            <v xml:space="preserve"> </v>
          </cell>
          <cell r="S5893" t="str">
            <v xml:space="preserve"> </v>
          </cell>
        </row>
        <row r="5894">
          <cell r="B5894">
            <v>825355</v>
          </cell>
          <cell r="C5894" t="str">
            <v>InvMgtFeesHalcyonOffshore</v>
          </cell>
          <cell r="D5894" t="str">
            <v>MFHalcyon</v>
          </cell>
          <cell r="E5894">
            <v>367</v>
          </cell>
          <cell r="F5894" t="str">
            <v>A</v>
          </cell>
          <cell r="G5894" t="str">
            <v>E</v>
          </cell>
          <cell r="H5894" t="str">
            <v>N</v>
          </cell>
          <cell r="I5894" t="str">
            <v>NI</v>
          </cell>
          <cell r="J5894">
            <v>0</v>
          </cell>
          <cell r="K5894">
            <v>0</v>
          </cell>
          <cell r="L5894" t="str">
            <v xml:space="preserve"> </v>
          </cell>
          <cell r="M5894" t="str">
            <v xml:space="preserve"> </v>
          </cell>
          <cell r="N5894">
            <v>0</v>
          </cell>
          <cell r="O5894" t="str">
            <v xml:space="preserve"> </v>
          </cell>
          <cell r="P5894">
            <v>0</v>
          </cell>
          <cell r="Q5894">
            <v>0</v>
          </cell>
          <cell r="R5894" t="str">
            <v xml:space="preserve"> </v>
          </cell>
          <cell r="S5894" t="str">
            <v xml:space="preserve"> </v>
          </cell>
        </row>
        <row r="5895">
          <cell r="B5895">
            <v>825360</v>
          </cell>
          <cell r="C5895" t="str">
            <v>InvMgtFeesHedgeDir</v>
          </cell>
          <cell r="D5895" t="str">
            <v>MFHDirect</v>
          </cell>
          <cell r="E5895">
            <v>367</v>
          </cell>
          <cell r="F5895" t="str">
            <v>A</v>
          </cell>
          <cell r="G5895" t="str">
            <v>E</v>
          </cell>
          <cell r="H5895" t="str">
            <v>N</v>
          </cell>
          <cell r="I5895" t="str">
            <v>NI</v>
          </cell>
          <cell r="J5895">
            <v>0</v>
          </cell>
          <cell r="K5895">
            <v>0</v>
          </cell>
          <cell r="L5895" t="str">
            <v xml:space="preserve"> </v>
          </cell>
          <cell r="M5895" t="str">
            <v xml:space="preserve"> </v>
          </cell>
          <cell r="N5895">
            <v>0</v>
          </cell>
          <cell r="O5895" t="str">
            <v xml:space="preserve"> </v>
          </cell>
          <cell r="P5895">
            <v>0</v>
          </cell>
          <cell r="Q5895">
            <v>0</v>
          </cell>
          <cell r="R5895" t="str">
            <v xml:space="preserve"> </v>
          </cell>
          <cell r="S5895" t="str">
            <v xml:space="preserve"> </v>
          </cell>
        </row>
        <row r="5896">
          <cell r="B5896">
            <v>825365</v>
          </cell>
          <cell r="C5896" t="str">
            <v>InvMgtFeesHedgeMN</v>
          </cell>
          <cell r="D5896" t="str">
            <v>MFHMktNt</v>
          </cell>
          <cell r="E5896">
            <v>367</v>
          </cell>
          <cell r="F5896" t="str">
            <v>A</v>
          </cell>
          <cell r="G5896" t="str">
            <v>E</v>
          </cell>
          <cell r="H5896" t="str">
            <v>N</v>
          </cell>
          <cell r="I5896" t="str">
            <v>NI</v>
          </cell>
          <cell r="J5896">
            <v>0</v>
          </cell>
          <cell r="K5896">
            <v>0</v>
          </cell>
          <cell r="L5896" t="str">
            <v xml:space="preserve"> </v>
          </cell>
          <cell r="M5896" t="str">
            <v xml:space="preserve"> </v>
          </cell>
          <cell r="N5896">
            <v>0</v>
          </cell>
          <cell r="O5896" t="str">
            <v xml:space="preserve"> </v>
          </cell>
          <cell r="P5896">
            <v>0</v>
          </cell>
          <cell r="Q5896">
            <v>0</v>
          </cell>
          <cell r="R5896" t="str">
            <v xml:space="preserve"> </v>
          </cell>
          <cell r="S5896" t="str">
            <v xml:space="preserve"> </v>
          </cell>
        </row>
        <row r="5897">
          <cell r="B5897">
            <v>825370</v>
          </cell>
          <cell r="C5897" t="str">
            <v>InvMgtFeesHedgeMS</v>
          </cell>
          <cell r="D5897" t="str">
            <v>MFHMulit</v>
          </cell>
          <cell r="E5897">
            <v>367</v>
          </cell>
          <cell r="F5897" t="str">
            <v>A</v>
          </cell>
          <cell r="G5897" t="str">
            <v>E</v>
          </cell>
          <cell r="H5897" t="str">
            <v>N</v>
          </cell>
          <cell r="I5897" t="str">
            <v>NI</v>
          </cell>
          <cell r="J5897">
            <v>0</v>
          </cell>
          <cell r="K5897">
            <v>0</v>
          </cell>
          <cell r="L5897" t="str">
            <v xml:space="preserve"> </v>
          </cell>
          <cell r="M5897" t="str">
            <v xml:space="preserve"> </v>
          </cell>
          <cell r="N5897">
            <v>0</v>
          </cell>
          <cell r="O5897" t="str">
            <v xml:space="preserve"> </v>
          </cell>
          <cell r="P5897">
            <v>0</v>
          </cell>
          <cell r="Q5897">
            <v>0</v>
          </cell>
          <cell r="R5897" t="str">
            <v xml:space="preserve"> </v>
          </cell>
          <cell r="S5897" t="str">
            <v xml:space="preserve"> </v>
          </cell>
        </row>
        <row r="5898">
          <cell r="B5898">
            <v>825375</v>
          </cell>
          <cell r="C5898" t="str">
            <v>InvMgtFeesHeliosII</v>
          </cell>
          <cell r="D5898" t="str">
            <v>MFHelios2</v>
          </cell>
          <cell r="E5898">
            <v>367</v>
          </cell>
          <cell r="F5898" t="str">
            <v>A</v>
          </cell>
          <cell r="G5898" t="str">
            <v>E</v>
          </cell>
          <cell r="H5898" t="str">
            <v>N</v>
          </cell>
          <cell r="I5898" t="str">
            <v>NI</v>
          </cell>
          <cell r="J5898">
            <v>0</v>
          </cell>
          <cell r="K5898">
            <v>0</v>
          </cell>
          <cell r="L5898" t="str">
            <v xml:space="preserve"> </v>
          </cell>
          <cell r="M5898" t="str">
            <v xml:space="preserve"> </v>
          </cell>
          <cell r="N5898">
            <v>0</v>
          </cell>
          <cell r="O5898" t="str">
            <v xml:space="preserve"> </v>
          </cell>
          <cell r="P5898">
            <v>0</v>
          </cell>
          <cell r="Q5898">
            <v>0</v>
          </cell>
          <cell r="R5898" t="str">
            <v xml:space="preserve"> </v>
          </cell>
          <cell r="S5898" t="str">
            <v xml:space="preserve"> </v>
          </cell>
        </row>
        <row r="5899">
          <cell r="B5899">
            <v>825380</v>
          </cell>
          <cell r="C5899" t="str">
            <v>InvMgtFeesIRM</v>
          </cell>
          <cell r="D5899" t="str">
            <v>MFIRM</v>
          </cell>
          <cell r="E5899">
            <v>367</v>
          </cell>
          <cell r="F5899" t="str">
            <v>A</v>
          </cell>
          <cell r="G5899" t="str">
            <v>E</v>
          </cell>
          <cell r="H5899" t="str">
            <v>N</v>
          </cell>
          <cell r="I5899" t="str">
            <v>NI</v>
          </cell>
          <cell r="J5899">
            <v>0</v>
          </cell>
          <cell r="K5899">
            <v>0</v>
          </cell>
          <cell r="L5899" t="str">
            <v xml:space="preserve"> </v>
          </cell>
          <cell r="M5899" t="str">
            <v xml:space="preserve"> </v>
          </cell>
          <cell r="N5899">
            <v>0</v>
          </cell>
          <cell r="O5899" t="str">
            <v xml:space="preserve"> </v>
          </cell>
          <cell r="P5899">
            <v>0</v>
          </cell>
          <cell r="Q5899">
            <v>0</v>
          </cell>
          <cell r="R5899" t="str">
            <v xml:space="preserve"> </v>
          </cell>
          <cell r="S5899" t="str">
            <v xml:space="preserve"> </v>
          </cell>
        </row>
        <row r="5900">
          <cell r="B5900">
            <v>825385</v>
          </cell>
          <cell r="C5900" t="str">
            <v>InvMgtFeesJPMorganMari</v>
          </cell>
          <cell r="D5900" t="str">
            <v>MFJPMorgan</v>
          </cell>
          <cell r="E5900">
            <v>367</v>
          </cell>
          <cell r="F5900" t="str">
            <v>A</v>
          </cell>
          <cell r="G5900" t="str">
            <v>E</v>
          </cell>
          <cell r="H5900" t="str">
            <v>N</v>
          </cell>
          <cell r="I5900" t="str">
            <v>NI</v>
          </cell>
          <cell r="J5900">
            <v>0</v>
          </cell>
          <cell r="K5900">
            <v>0</v>
          </cell>
          <cell r="L5900" t="str">
            <v xml:space="preserve"> </v>
          </cell>
          <cell r="M5900" t="str">
            <v xml:space="preserve"> </v>
          </cell>
          <cell r="N5900">
            <v>0</v>
          </cell>
          <cell r="O5900" t="str">
            <v xml:space="preserve"> </v>
          </cell>
          <cell r="P5900">
            <v>0</v>
          </cell>
          <cell r="Q5900">
            <v>0</v>
          </cell>
          <cell r="R5900" t="str">
            <v xml:space="preserve"> </v>
          </cell>
          <cell r="S5900" t="str">
            <v xml:space="preserve"> </v>
          </cell>
        </row>
        <row r="5901">
          <cell r="B5901">
            <v>825390</v>
          </cell>
          <cell r="C5901" t="str">
            <v>InvMgtFeesJPMInterm</v>
          </cell>
          <cell r="D5901" t="str">
            <v>MFInterm</v>
          </cell>
          <cell r="E5901">
            <v>367</v>
          </cell>
          <cell r="F5901" t="str">
            <v>A</v>
          </cell>
          <cell r="G5901" t="str">
            <v>E</v>
          </cell>
          <cell r="H5901" t="str">
            <v>N</v>
          </cell>
          <cell r="I5901" t="str">
            <v>NI</v>
          </cell>
          <cell r="J5901">
            <v>0</v>
          </cell>
          <cell r="K5901">
            <v>0</v>
          </cell>
          <cell r="L5901" t="str">
            <v xml:space="preserve"> </v>
          </cell>
          <cell r="M5901" t="str">
            <v xml:space="preserve"> </v>
          </cell>
          <cell r="N5901">
            <v>0</v>
          </cell>
          <cell r="O5901" t="str">
            <v xml:space="preserve"> </v>
          </cell>
          <cell r="P5901">
            <v>0</v>
          </cell>
          <cell r="Q5901">
            <v>0</v>
          </cell>
          <cell r="R5901" t="str">
            <v xml:space="preserve"> </v>
          </cell>
          <cell r="S5901" t="str">
            <v xml:space="preserve"> </v>
          </cell>
        </row>
        <row r="5902">
          <cell r="B5902">
            <v>825395</v>
          </cell>
          <cell r="C5902" t="str">
            <v>InvMgtFeesJPMRECor</v>
          </cell>
          <cell r="D5902" t="str">
            <v>MFJPMREC</v>
          </cell>
          <cell r="E5902">
            <v>367</v>
          </cell>
          <cell r="F5902" t="str">
            <v>A</v>
          </cell>
          <cell r="G5902" t="str">
            <v>E</v>
          </cell>
          <cell r="H5902" t="str">
            <v>N</v>
          </cell>
          <cell r="I5902" t="str">
            <v>NI</v>
          </cell>
          <cell r="J5902">
            <v>0</v>
          </cell>
          <cell r="K5902">
            <v>0</v>
          </cell>
          <cell r="L5902" t="str">
            <v xml:space="preserve"> </v>
          </cell>
          <cell r="M5902" t="str">
            <v xml:space="preserve"> </v>
          </cell>
          <cell r="N5902">
            <v>0</v>
          </cell>
          <cell r="O5902" t="str">
            <v xml:space="preserve"> </v>
          </cell>
          <cell r="P5902">
            <v>0</v>
          </cell>
          <cell r="Q5902">
            <v>0</v>
          </cell>
          <cell r="R5902" t="str">
            <v xml:space="preserve"> </v>
          </cell>
          <cell r="S5902" t="str">
            <v xml:space="preserve"> </v>
          </cell>
        </row>
        <row r="5903">
          <cell r="B5903">
            <v>825400</v>
          </cell>
          <cell r="C5903" t="str">
            <v>InvMgtFeesJPMIMBost</v>
          </cell>
          <cell r="D5903" t="str">
            <v>MFJPMIMB</v>
          </cell>
          <cell r="E5903">
            <v>367</v>
          </cell>
          <cell r="F5903" t="str">
            <v>A</v>
          </cell>
          <cell r="G5903" t="str">
            <v>E</v>
          </cell>
          <cell r="H5903" t="str">
            <v>N</v>
          </cell>
          <cell r="I5903" t="str">
            <v>NI</v>
          </cell>
          <cell r="J5903">
            <v>0</v>
          </cell>
          <cell r="K5903">
            <v>0</v>
          </cell>
          <cell r="L5903" t="str">
            <v xml:space="preserve"> </v>
          </cell>
          <cell r="M5903" t="str">
            <v xml:space="preserve"> </v>
          </cell>
          <cell r="N5903">
            <v>0</v>
          </cell>
          <cell r="O5903" t="str">
            <v xml:space="preserve"> </v>
          </cell>
          <cell r="P5903">
            <v>0</v>
          </cell>
          <cell r="Q5903">
            <v>0</v>
          </cell>
          <cell r="R5903" t="str">
            <v xml:space="preserve"> </v>
          </cell>
          <cell r="S5903" t="str">
            <v xml:space="preserve"> </v>
          </cell>
        </row>
        <row r="5904">
          <cell r="B5904">
            <v>825405</v>
          </cell>
          <cell r="C5904" t="str">
            <v>InvMgtFeesKingStreetLtd</v>
          </cell>
          <cell r="D5904" t="str">
            <v>MFKingSt</v>
          </cell>
          <cell r="E5904">
            <v>367</v>
          </cell>
          <cell r="F5904" t="str">
            <v>A</v>
          </cell>
          <cell r="G5904" t="str">
            <v>E</v>
          </cell>
          <cell r="H5904" t="str">
            <v>N</v>
          </cell>
          <cell r="I5904" t="str">
            <v>NI</v>
          </cell>
          <cell r="J5904">
            <v>0</v>
          </cell>
          <cell r="K5904">
            <v>0</v>
          </cell>
          <cell r="L5904" t="str">
            <v xml:space="preserve"> </v>
          </cell>
          <cell r="M5904" t="str">
            <v xml:space="preserve"> </v>
          </cell>
          <cell r="N5904">
            <v>0</v>
          </cell>
          <cell r="O5904" t="str">
            <v xml:space="preserve"> </v>
          </cell>
          <cell r="P5904">
            <v>0</v>
          </cell>
          <cell r="Q5904">
            <v>0</v>
          </cell>
          <cell r="R5904" t="str">
            <v xml:space="preserve"> </v>
          </cell>
          <cell r="S5904" t="str">
            <v xml:space="preserve"> </v>
          </cell>
        </row>
        <row r="5905">
          <cell r="B5905">
            <v>825410</v>
          </cell>
          <cell r="C5905" t="str">
            <v>InvMgtFeesLazard</v>
          </cell>
          <cell r="D5905" t="str">
            <v>MFLazard</v>
          </cell>
          <cell r="E5905">
            <v>367</v>
          </cell>
          <cell r="F5905" t="str">
            <v>A</v>
          </cell>
          <cell r="G5905" t="str">
            <v>E</v>
          </cell>
          <cell r="H5905" t="str">
            <v>N</v>
          </cell>
          <cell r="I5905" t="str">
            <v>NI</v>
          </cell>
          <cell r="J5905">
            <v>0</v>
          </cell>
          <cell r="K5905">
            <v>0</v>
          </cell>
          <cell r="L5905" t="str">
            <v xml:space="preserve"> </v>
          </cell>
          <cell r="M5905" t="str">
            <v xml:space="preserve"> </v>
          </cell>
          <cell r="N5905">
            <v>0</v>
          </cell>
          <cell r="O5905" t="str">
            <v xml:space="preserve"> </v>
          </cell>
          <cell r="P5905">
            <v>0</v>
          </cell>
          <cell r="Q5905">
            <v>0</v>
          </cell>
          <cell r="R5905" t="str">
            <v xml:space="preserve"> </v>
          </cell>
          <cell r="S5905" t="str">
            <v xml:space="preserve"> </v>
          </cell>
        </row>
        <row r="5906">
          <cell r="B5906">
            <v>825415</v>
          </cell>
          <cell r="C5906" t="str">
            <v>InvMgtFeesLeeMunder</v>
          </cell>
          <cell r="D5906" t="str">
            <v>MFLMunder</v>
          </cell>
          <cell r="E5906">
            <v>367</v>
          </cell>
          <cell r="F5906" t="str">
            <v>A</v>
          </cell>
          <cell r="G5906" t="str">
            <v>E</v>
          </cell>
          <cell r="H5906" t="str">
            <v>N</v>
          </cell>
          <cell r="I5906" t="str">
            <v>NI</v>
          </cell>
          <cell r="J5906">
            <v>0</v>
          </cell>
          <cell r="K5906">
            <v>0</v>
          </cell>
          <cell r="L5906" t="str">
            <v xml:space="preserve"> </v>
          </cell>
          <cell r="M5906" t="str">
            <v xml:space="preserve"> </v>
          </cell>
          <cell r="N5906">
            <v>0</v>
          </cell>
          <cell r="O5906" t="str">
            <v xml:space="preserve"> </v>
          </cell>
          <cell r="P5906">
            <v>0</v>
          </cell>
          <cell r="Q5906">
            <v>0</v>
          </cell>
          <cell r="R5906" t="str">
            <v xml:space="preserve"> </v>
          </cell>
          <cell r="S5906" t="str">
            <v xml:space="preserve"> </v>
          </cell>
        </row>
        <row r="5907">
          <cell r="B5907">
            <v>825420</v>
          </cell>
          <cell r="C5907" t="str">
            <v>InvMgtFeesLincoln</v>
          </cell>
          <cell r="D5907" t="str">
            <v>MFLSV</v>
          </cell>
          <cell r="E5907">
            <v>367</v>
          </cell>
          <cell r="F5907" t="str">
            <v>A</v>
          </cell>
          <cell r="G5907" t="str">
            <v>E</v>
          </cell>
          <cell r="H5907" t="str">
            <v>N</v>
          </cell>
          <cell r="I5907" t="str">
            <v>NI</v>
          </cell>
          <cell r="J5907">
            <v>0</v>
          </cell>
          <cell r="K5907">
            <v>0</v>
          </cell>
          <cell r="L5907" t="str">
            <v xml:space="preserve"> </v>
          </cell>
          <cell r="M5907" t="str">
            <v xml:space="preserve"> </v>
          </cell>
          <cell r="N5907">
            <v>0</v>
          </cell>
          <cell r="O5907" t="str">
            <v xml:space="preserve"> </v>
          </cell>
          <cell r="P5907">
            <v>0</v>
          </cell>
          <cell r="Q5907">
            <v>0</v>
          </cell>
          <cell r="R5907" t="str">
            <v xml:space="preserve"> </v>
          </cell>
          <cell r="S5907" t="str">
            <v xml:space="preserve"> </v>
          </cell>
        </row>
        <row r="5908">
          <cell r="B5908">
            <v>825425</v>
          </cell>
          <cell r="C5908" t="str">
            <v>InvMgtFeesLincolnEQ</v>
          </cell>
          <cell r="D5908" t="str">
            <v>MFLincoln</v>
          </cell>
          <cell r="E5908">
            <v>367</v>
          </cell>
          <cell r="F5908" t="str">
            <v>A</v>
          </cell>
          <cell r="G5908" t="str">
            <v>E</v>
          </cell>
          <cell r="H5908" t="str">
            <v>N</v>
          </cell>
          <cell r="I5908" t="str">
            <v>NI</v>
          </cell>
          <cell r="J5908">
            <v>0</v>
          </cell>
          <cell r="K5908">
            <v>0</v>
          </cell>
          <cell r="L5908" t="str">
            <v xml:space="preserve"> </v>
          </cell>
          <cell r="M5908" t="str">
            <v xml:space="preserve"> </v>
          </cell>
          <cell r="N5908">
            <v>0</v>
          </cell>
          <cell r="O5908" t="str">
            <v xml:space="preserve"> </v>
          </cell>
          <cell r="P5908">
            <v>0</v>
          </cell>
          <cell r="Q5908">
            <v>0</v>
          </cell>
          <cell r="R5908" t="str">
            <v xml:space="preserve"> </v>
          </cell>
          <cell r="S5908" t="str">
            <v xml:space="preserve"> </v>
          </cell>
        </row>
        <row r="5909">
          <cell r="B5909">
            <v>825430</v>
          </cell>
          <cell r="C5909" t="str">
            <v>InvMgtFeesLoomisSay</v>
          </cell>
          <cell r="D5909" t="str">
            <v>MFLoomis</v>
          </cell>
          <cell r="E5909">
            <v>367</v>
          </cell>
          <cell r="F5909" t="str">
            <v>A</v>
          </cell>
          <cell r="G5909" t="str">
            <v>E</v>
          </cell>
          <cell r="H5909" t="str">
            <v>N</v>
          </cell>
          <cell r="I5909" t="str">
            <v>NI</v>
          </cell>
          <cell r="J5909">
            <v>0</v>
          </cell>
          <cell r="K5909">
            <v>0</v>
          </cell>
          <cell r="L5909" t="str">
            <v xml:space="preserve"> </v>
          </cell>
          <cell r="M5909" t="str">
            <v xml:space="preserve"> </v>
          </cell>
          <cell r="N5909">
            <v>0</v>
          </cell>
          <cell r="O5909" t="str">
            <v xml:space="preserve"> </v>
          </cell>
          <cell r="P5909">
            <v>0</v>
          </cell>
          <cell r="Q5909">
            <v>0</v>
          </cell>
          <cell r="R5909" t="str">
            <v xml:space="preserve"> </v>
          </cell>
          <cell r="S5909" t="str">
            <v xml:space="preserve"> </v>
          </cell>
        </row>
        <row r="5910">
          <cell r="B5910">
            <v>825435</v>
          </cell>
          <cell r="C5910" t="str">
            <v>InvMgtFeesLotsoff</v>
          </cell>
          <cell r="D5910" t="str">
            <v>MFLotsoff</v>
          </cell>
          <cell r="E5910">
            <v>367</v>
          </cell>
          <cell r="F5910" t="str">
            <v>A</v>
          </cell>
          <cell r="G5910" t="str">
            <v>E</v>
          </cell>
          <cell r="H5910" t="str">
            <v>N</v>
          </cell>
          <cell r="I5910" t="str">
            <v>NI</v>
          </cell>
          <cell r="J5910">
            <v>0</v>
          </cell>
          <cell r="K5910">
            <v>0</v>
          </cell>
          <cell r="L5910" t="str">
            <v xml:space="preserve"> </v>
          </cell>
          <cell r="M5910" t="str">
            <v xml:space="preserve"> </v>
          </cell>
          <cell r="N5910">
            <v>0</v>
          </cell>
          <cell r="O5910" t="str">
            <v xml:space="preserve"> </v>
          </cell>
          <cell r="P5910">
            <v>0</v>
          </cell>
          <cell r="Q5910">
            <v>0</v>
          </cell>
          <cell r="R5910" t="str">
            <v xml:space="preserve"> </v>
          </cell>
          <cell r="S5910" t="str">
            <v xml:space="preserve"> </v>
          </cell>
        </row>
        <row r="5911">
          <cell r="B5911">
            <v>825440</v>
          </cell>
          <cell r="C5911" t="str">
            <v>InvMgtFeesLSV</v>
          </cell>
          <cell r="D5911" t="str">
            <v>MFLSV</v>
          </cell>
          <cell r="E5911">
            <v>367</v>
          </cell>
          <cell r="F5911" t="str">
            <v>A</v>
          </cell>
          <cell r="G5911" t="str">
            <v>E</v>
          </cell>
          <cell r="H5911" t="str">
            <v>N</v>
          </cell>
          <cell r="I5911" t="str">
            <v>NI</v>
          </cell>
          <cell r="J5911">
            <v>0</v>
          </cell>
          <cell r="K5911">
            <v>0</v>
          </cell>
          <cell r="L5911" t="str">
            <v xml:space="preserve"> </v>
          </cell>
          <cell r="M5911" t="str">
            <v xml:space="preserve"> </v>
          </cell>
          <cell r="N5911">
            <v>0</v>
          </cell>
          <cell r="O5911" t="str">
            <v xml:space="preserve"> </v>
          </cell>
          <cell r="P5911">
            <v>0</v>
          </cell>
          <cell r="Q5911">
            <v>0</v>
          </cell>
          <cell r="R5911" t="str">
            <v xml:space="preserve"> </v>
          </cell>
          <cell r="S5911" t="str">
            <v xml:space="preserve"> </v>
          </cell>
        </row>
        <row r="5912">
          <cell r="B5912">
            <v>825445</v>
          </cell>
          <cell r="C5912" t="str">
            <v>InvMgtFeesMadisonRealtyII</v>
          </cell>
          <cell r="D5912" t="str">
            <v>MFMadRlty</v>
          </cell>
          <cell r="E5912">
            <v>367</v>
          </cell>
          <cell r="F5912" t="str">
            <v>A</v>
          </cell>
          <cell r="G5912" t="str">
            <v>E</v>
          </cell>
          <cell r="H5912" t="str">
            <v>N</v>
          </cell>
          <cell r="I5912" t="str">
            <v>NI</v>
          </cell>
          <cell r="J5912">
            <v>0</v>
          </cell>
          <cell r="K5912">
            <v>0</v>
          </cell>
          <cell r="L5912" t="str">
            <v xml:space="preserve"> </v>
          </cell>
          <cell r="M5912" t="str">
            <v xml:space="preserve"> </v>
          </cell>
          <cell r="N5912">
            <v>0</v>
          </cell>
          <cell r="O5912" t="str">
            <v xml:space="preserve"> </v>
          </cell>
          <cell r="P5912">
            <v>0</v>
          </cell>
          <cell r="Q5912">
            <v>0</v>
          </cell>
          <cell r="R5912" t="str">
            <v xml:space="preserve"> </v>
          </cell>
          <cell r="S5912" t="str">
            <v xml:space="preserve"> </v>
          </cell>
        </row>
        <row r="5913">
          <cell r="B5913">
            <v>825450</v>
          </cell>
          <cell r="C5913" t="str">
            <v>InvMgtFeesMarathonSpecOp</v>
          </cell>
          <cell r="D5913" t="str">
            <v>MFMarathon</v>
          </cell>
          <cell r="E5913">
            <v>367</v>
          </cell>
          <cell r="F5913" t="str">
            <v>A</v>
          </cell>
          <cell r="G5913" t="str">
            <v>E</v>
          </cell>
          <cell r="H5913" t="str">
            <v>N</v>
          </cell>
          <cell r="I5913" t="str">
            <v>NI</v>
          </cell>
          <cell r="J5913">
            <v>0</v>
          </cell>
          <cell r="K5913">
            <v>0</v>
          </cell>
          <cell r="L5913" t="str">
            <v xml:space="preserve"> </v>
          </cell>
          <cell r="M5913" t="str">
            <v xml:space="preserve"> </v>
          </cell>
          <cell r="N5913">
            <v>0</v>
          </cell>
          <cell r="O5913" t="str">
            <v xml:space="preserve"> </v>
          </cell>
          <cell r="P5913">
            <v>0</v>
          </cell>
          <cell r="Q5913">
            <v>0</v>
          </cell>
          <cell r="R5913" t="str">
            <v xml:space="preserve"> </v>
          </cell>
          <cell r="S5913" t="str">
            <v xml:space="preserve"> </v>
          </cell>
        </row>
        <row r="5914">
          <cell r="B5914">
            <v>825455</v>
          </cell>
          <cell r="C5914" t="str">
            <v>InvMgtFeesMatlinPattII</v>
          </cell>
          <cell r="D5914" t="str">
            <v>MFMatlin</v>
          </cell>
          <cell r="E5914">
            <v>367</v>
          </cell>
          <cell r="F5914" t="str">
            <v>A</v>
          </cell>
          <cell r="G5914" t="str">
            <v>E</v>
          </cell>
          <cell r="H5914" t="str">
            <v>N</v>
          </cell>
          <cell r="I5914" t="str">
            <v>NI</v>
          </cell>
          <cell r="J5914">
            <v>0</v>
          </cell>
          <cell r="K5914">
            <v>0</v>
          </cell>
          <cell r="L5914" t="str">
            <v xml:space="preserve"> </v>
          </cell>
          <cell r="M5914" t="str">
            <v xml:space="preserve"> </v>
          </cell>
          <cell r="N5914">
            <v>0</v>
          </cell>
          <cell r="O5914" t="str">
            <v xml:space="preserve"> </v>
          </cell>
          <cell r="P5914">
            <v>0</v>
          </cell>
          <cell r="Q5914">
            <v>0</v>
          </cell>
          <cell r="R5914" t="str">
            <v xml:space="preserve"> </v>
          </cell>
          <cell r="S5914" t="str">
            <v xml:space="preserve"> </v>
          </cell>
        </row>
        <row r="5915">
          <cell r="B5915">
            <v>825460</v>
          </cell>
          <cell r="C5915" t="str">
            <v>InvMgtFeesMatterhorn</v>
          </cell>
          <cell r="D5915" t="str">
            <v>MFMatterhn</v>
          </cell>
          <cell r="E5915">
            <v>367</v>
          </cell>
          <cell r="F5915" t="str">
            <v>A</v>
          </cell>
          <cell r="G5915" t="str">
            <v>E</v>
          </cell>
          <cell r="H5915" t="str">
            <v>N</v>
          </cell>
          <cell r="I5915" t="str">
            <v>NI</v>
          </cell>
          <cell r="J5915">
            <v>0</v>
          </cell>
          <cell r="K5915">
            <v>0</v>
          </cell>
          <cell r="L5915" t="str">
            <v xml:space="preserve"> </v>
          </cell>
          <cell r="M5915" t="str">
            <v xml:space="preserve"> </v>
          </cell>
          <cell r="N5915">
            <v>0</v>
          </cell>
          <cell r="O5915" t="str">
            <v xml:space="preserve"> </v>
          </cell>
          <cell r="P5915">
            <v>0</v>
          </cell>
          <cell r="Q5915">
            <v>0</v>
          </cell>
          <cell r="R5915" t="str">
            <v xml:space="preserve"> </v>
          </cell>
          <cell r="S5915" t="str">
            <v xml:space="preserve"> </v>
          </cell>
        </row>
        <row r="5916">
          <cell r="B5916">
            <v>825465</v>
          </cell>
          <cell r="C5916" t="str">
            <v>InvMgtFeesMazama</v>
          </cell>
          <cell r="D5916" t="str">
            <v>MFMazama</v>
          </cell>
          <cell r="E5916">
            <v>367</v>
          </cell>
          <cell r="F5916" t="str">
            <v>A</v>
          </cell>
          <cell r="G5916" t="str">
            <v>E</v>
          </cell>
          <cell r="H5916" t="str">
            <v>N</v>
          </cell>
          <cell r="I5916" t="str">
            <v>NI</v>
          </cell>
          <cell r="J5916">
            <v>0</v>
          </cell>
          <cell r="K5916">
            <v>0</v>
          </cell>
          <cell r="L5916" t="str">
            <v xml:space="preserve"> </v>
          </cell>
          <cell r="M5916" t="str">
            <v xml:space="preserve"> </v>
          </cell>
          <cell r="N5916">
            <v>0</v>
          </cell>
          <cell r="O5916" t="str">
            <v xml:space="preserve"> </v>
          </cell>
          <cell r="P5916">
            <v>0</v>
          </cell>
          <cell r="Q5916">
            <v>0</v>
          </cell>
          <cell r="R5916" t="str">
            <v xml:space="preserve"> </v>
          </cell>
          <cell r="S5916" t="str">
            <v xml:space="preserve"> </v>
          </cell>
        </row>
        <row r="5917">
          <cell r="B5917">
            <v>825470</v>
          </cell>
          <cell r="C5917" t="str">
            <v>InvMgtFeesMellon</v>
          </cell>
          <cell r="D5917" t="str">
            <v>MFMellon</v>
          </cell>
          <cell r="E5917">
            <v>367</v>
          </cell>
          <cell r="F5917" t="str">
            <v>A</v>
          </cell>
          <cell r="G5917" t="str">
            <v>E</v>
          </cell>
          <cell r="H5917" t="str">
            <v>N</v>
          </cell>
          <cell r="I5917" t="str">
            <v>NI</v>
          </cell>
          <cell r="J5917">
            <v>0</v>
          </cell>
          <cell r="K5917">
            <v>0</v>
          </cell>
          <cell r="L5917" t="str">
            <v xml:space="preserve"> </v>
          </cell>
          <cell r="M5917" t="str">
            <v xml:space="preserve"> </v>
          </cell>
          <cell r="N5917">
            <v>0</v>
          </cell>
          <cell r="O5917" t="str">
            <v xml:space="preserve"> </v>
          </cell>
          <cell r="P5917">
            <v>0</v>
          </cell>
          <cell r="Q5917">
            <v>0</v>
          </cell>
          <cell r="R5917" t="str">
            <v xml:space="preserve"> </v>
          </cell>
          <cell r="S5917" t="str">
            <v xml:space="preserve"> </v>
          </cell>
        </row>
        <row r="5918">
          <cell r="B5918">
            <v>825475</v>
          </cell>
          <cell r="C5918" t="str">
            <v>InvMgtFeesMeritEnergy</v>
          </cell>
          <cell r="D5918" t="str">
            <v>MFMerit</v>
          </cell>
          <cell r="E5918">
            <v>367</v>
          </cell>
          <cell r="F5918" t="str">
            <v>A</v>
          </cell>
          <cell r="G5918" t="str">
            <v>E</v>
          </cell>
          <cell r="H5918" t="str">
            <v>N</v>
          </cell>
          <cell r="I5918" t="str">
            <v>NI</v>
          </cell>
          <cell r="J5918">
            <v>0</v>
          </cell>
          <cell r="K5918">
            <v>0</v>
          </cell>
          <cell r="L5918" t="str">
            <v xml:space="preserve"> </v>
          </cell>
          <cell r="M5918" t="str">
            <v xml:space="preserve"> </v>
          </cell>
          <cell r="N5918">
            <v>0</v>
          </cell>
          <cell r="O5918" t="str">
            <v xml:space="preserve"> </v>
          </cell>
          <cell r="P5918">
            <v>0</v>
          </cell>
          <cell r="Q5918">
            <v>0</v>
          </cell>
          <cell r="R5918" t="str">
            <v xml:space="preserve"> </v>
          </cell>
          <cell r="S5918" t="str">
            <v xml:space="preserve"> </v>
          </cell>
        </row>
        <row r="5919">
          <cell r="B5919">
            <v>825480</v>
          </cell>
          <cell r="C5919" t="str">
            <v>InvMgtFeesMesirow</v>
          </cell>
          <cell r="D5919" t="str">
            <v>MFMesirow</v>
          </cell>
          <cell r="E5919">
            <v>367</v>
          </cell>
          <cell r="F5919" t="str">
            <v>A</v>
          </cell>
          <cell r="G5919" t="str">
            <v>E</v>
          </cell>
          <cell r="H5919" t="str">
            <v>N</v>
          </cell>
          <cell r="I5919" t="str">
            <v>NI</v>
          </cell>
          <cell r="J5919">
            <v>0</v>
          </cell>
          <cell r="K5919">
            <v>0</v>
          </cell>
          <cell r="L5919" t="str">
            <v xml:space="preserve"> </v>
          </cell>
          <cell r="M5919" t="str">
            <v xml:space="preserve"> </v>
          </cell>
          <cell r="N5919">
            <v>0</v>
          </cell>
          <cell r="O5919" t="str">
            <v xml:space="preserve"> </v>
          </cell>
          <cell r="P5919">
            <v>0</v>
          </cell>
          <cell r="Q5919">
            <v>0</v>
          </cell>
          <cell r="R5919" t="str">
            <v xml:space="preserve"> </v>
          </cell>
          <cell r="S5919" t="str">
            <v xml:space="preserve"> </v>
          </cell>
        </row>
        <row r="5920">
          <cell r="B5920">
            <v>825485</v>
          </cell>
          <cell r="C5920" t="str">
            <v>InvMgtFeesMondrian</v>
          </cell>
          <cell r="D5920" t="str">
            <v>MFMondrian</v>
          </cell>
          <cell r="E5920">
            <v>367</v>
          </cell>
          <cell r="F5920" t="str">
            <v>A</v>
          </cell>
          <cell r="G5920" t="str">
            <v>E</v>
          </cell>
          <cell r="H5920" t="str">
            <v>N</v>
          </cell>
          <cell r="I5920" t="str">
            <v>NI</v>
          </cell>
          <cell r="J5920">
            <v>0</v>
          </cell>
          <cell r="K5920">
            <v>0</v>
          </cell>
          <cell r="L5920" t="str">
            <v xml:space="preserve"> </v>
          </cell>
          <cell r="M5920" t="str">
            <v xml:space="preserve"> </v>
          </cell>
          <cell r="N5920">
            <v>0</v>
          </cell>
          <cell r="O5920" t="str">
            <v xml:space="preserve"> </v>
          </cell>
          <cell r="P5920">
            <v>0</v>
          </cell>
          <cell r="Q5920">
            <v>0</v>
          </cell>
          <cell r="R5920" t="str">
            <v xml:space="preserve"> </v>
          </cell>
          <cell r="S5920" t="str">
            <v xml:space="preserve"> </v>
          </cell>
        </row>
        <row r="5921">
          <cell r="B5921">
            <v>825495</v>
          </cell>
          <cell r="C5921" t="str">
            <v>InvMgtFeesMunderEQ</v>
          </cell>
          <cell r="D5921" t="str">
            <v>MFMunderEQ</v>
          </cell>
          <cell r="E5921">
            <v>367</v>
          </cell>
          <cell r="F5921" t="str">
            <v>A</v>
          </cell>
          <cell r="G5921" t="str">
            <v>E</v>
          </cell>
          <cell r="H5921" t="str">
            <v>N</v>
          </cell>
          <cell r="I5921" t="str">
            <v>NI</v>
          </cell>
          <cell r="J5921">
            <v>0</v>
          </cell>
          <cell r="K5921">
            <v>0</v>
          </cell>
          <cell r="L5921" t="str">
            <v xml:space="preserve"> </v>
          </cell>
          <cell r="M5921" t="str">
            <v xml:space="preserve"> </v>
          </cell>
          <cell r="N5921">
            <v>0</v>
          </cell>
          <cell r="O5921" t="str">
            <v xml:space="preserve"> </v>
          </cell>
          <cell r="P5921">
            <v>0</v>
          </cell>
          <cell r="Q5921">
            <v>0</v>
          </cell>
          <cell r="R5921" t="str">
            <v xml:space="preserve"> </v>
          </cell>
          <cell r="S5921" t="str">
            <v xml:space="preserve"> </v>
          </cell>
        </row>
        <row r="5922">
          <cell r="B5922">
            <v>825500</v>
          </cell>
          <cell r="C5922" t="str">
            <v>InvMgtFeesMVA</v>
          </cell>
          <cell r="D5922" t="str">
            <v>MFMVA</v>
          </cell>
          <cell r="E5922">
            <v>367</v>
          </cell>
          <cell r="F5922" t="str">
            <v>A</v>
          </cell>
          <cell r="G5922" t="str">
            <v>E</v>
          </cell>
          <cell r="H5922" t="str">
            <v>N</v>
          </cell>
          <cell r="I5922" t="str">
            <v>NI</v>
          </cell>
          <cell r="J5922">
            <v>0</v>
          </cell>
          <cell r="K5922">
            <v>0</v>
          </cell>
          <cell r="L5922" t="str">
            <v xml:space="preserve"> </v>
          </cell>
          <cell r="M5922" t="str">
            <v xml:space="preserve"> </v>
          </cell>
          <cell r="N5922">
            <v>0</v>
          </cell>
          <cell r="O5922" t="str">
            <v xml:space="preserve"> </v>
          </cell>
          <cell r="P5922">
            <v>0</v>
          </cell>
          <cell r="Q5922">
            <v>0</v>
          </cell>
          <cell r="R5922" t="str">
            <v xml:space="preserve"> </v>
          </cell>
          <cell r="S5922" t="str">
            <v xml:space="preserve"> </v>
          </cell>
        </row>
        <row r="5923">
          <cell r="B5923">
            <v>825505</v>
          </cell>
          <cell r="C5923" t="str">
            <v>InvMgtFeesMVP</v>
          </cell>
          <cell r="D5923" t="str">
            <v>MFMVP</v>
          </cell>
          <cell r="E5923">
            <v>367</v>
          </cell>
          <cell r="F5923" t="str">
            <v>A</v>
          </cell>
          <cell r="G5923" t="str">
            <v>E</v>
          </cell>
          <cell r="H5923" t="str">
            <v>N</v>
          </cell>
          <cell r="I5923" t="str">
            <v>NI</v>
          </cell>
          <cell r="J5923">
            <v>0</v>
          </cell>
          <cell r="K5923">
            <v>0</v>
          </cell>
          <cell r="L5923" t="str">
            <v xml:space="preserve"> </v>
          </cell>
          <cell r="M5923" t="str">
            <v xml:space="preserve"> </v>
          </cell>
          <cell r="N5923">
            <v>0</v>
          </cell>
          <cell r="O5923" t="str">
            <v xml:space="preserve"> </v>
          </cell>
          <cell r="P5923">
            <v>0</v>
          </cell>
          <cell r="Q5923">
            <v>0</v>
          </cell>
          <cell r="R5923" t="str">
            <v xml:space="preserve"> </v>
          </cell>
          <cell r="S5923" t="str">
            <v xml:space="preserve"> </v>
          </cell>
        </row>
        <row r="5924">
          <cell r="B5924">
            <v>825510</v>
          </cell>
          <cell r="C5924" t="str">
            <v>InvMgtFeesNewSouth</v>
          </cell>
          <cell r="D5924" t="str">
            <v>MFNewSouth</v>
          </cell>
          <cell r="E5924">
            <v>367</v>
          </cell>
          <cell r="F5924" t="str">
            <v>A</v>
          </cell>
          <cell r="G5924" t="str">
            <v>E</v>
          </cell>
          <cell r="H5924" t="str">
            <v>N</v>
          </cell>
          <cell r="I5924" t="str">
            <v>NI</v>
          </cell>
          <cell r="J5924">
            <v>0</v>
          </cell>
          <cell r="K5924">
            <v>0</v>
          </cell>
          <cell r="L5924" t="str">
            <v xml:space="preserve"> </v>
          </cell>
          <cell r="M5924" t="str">
            <v xml:space="preserve"> </v>
          </cell>
          <cell r="N5924">
            <v>0</v>
          </cell>
          <cell r="O5924" t="str">
            <v xml:space="preserve"> </v>
          </cell>
          <cell r="P5924">
            <v>0</v>
          </cell>
          <cell r="Q5924">
            <v>0</v>
          </cell>
          <cell r="R5924" t="str">
            <v xml:space="preserve"> </v>
          </cell>
          <cell r="S5924" t="str">
            <v xml:space="preserve"> </v>
          </cell>
        </row>
        <row r="5925">
          <cell r="B5925">
            <v>825515</v>
          </cell>
          <cell r="C5925" t="str">
            <v>InvMgtFeesNISA</v>
          </cell>
          <cell r="D5925" t="str">
            <v>MFNISA</v>
          </cell>
          <cell r="E5925">
            <v>367</v>
          </cell>
          <cell r="F5925" t="str">
            <v>A</v>
          </cell>
          <cell r="G5925" t="str">
            <v>E</v>
          </cell>
          <cell r="H5925" t="str">
            <v>N</v>
          </cell>
          <cell r="I5925" t="str">
            <v>NI</v>
          </cell>
          <cell r="J5925">
            <v>0</v>
          </cell>
          <cell r="K5925">
            <v>0</v>
          </cell>
          <cell r="L5925" t="str">
            <v xml:space="preserve"> </v>
          </cell>
          <cell r="M5925" t="str">
            <v xml:space="preserve"> </v>
          </cell>
          <cell r="N5925">
            <v>0</v>
          </cell>
          <cell r="O5925" t="str">
            <v xml:space="preserve"> </v>
          </cell>
          <cell r="P5925">
            <v>0</v>
          </cell>
          <cell r="Q5925">
            <v>0</v>
          </cell>
          <cell r="R5925" t="str">
            <v xml:space="preserve"> </v>
          </cell>
          <cell r="S5925" t="str">
            <v xml:space="preserve"> </v>
          </cell>
        </row>
        <row r="5926">
          <cell r="B5926">
            <v>825520</v>
          </cell>
          <cell r="C5926" t="str">
            <v>InvMgtFeesNisaCommodities</v>
          </cell>
          <cell r="D5926" t="str">
            <v>MFNisaCom</v>
          </cell>
          <cell r="E5926">
            <v>367</v>
          </cell>
          <cell r="F5926" t="str">
            <v>A</v>
          </cell>
          <cell r="G5926" t="str">
            <v>E</v>
          </cell>
          <cell r="H5926" t="str">
            <v>N</v>
          </cell>
          <cell r="I5926" t="str">
            <v>NI</v>
          </cell>
          <cell r="J5926">
            <v>0</v>
          </cell>
          <cell r="K5926">
            <v>0</v>
          </cell>
          <cell r="L5926" t="str">
            <v xml:space="preserve"> </v>
          </cell>
          <cell r="M5926" t="str">
            <v xml:space="preserve"> </v>
          </cell>
          <cell r="N5926">
            <v>0</v>
          </cell>
          <cell r="O5926" t="str">
            <v xml:space="preserve"> </v>
          </cell>
          <cell r="P5926">
            <v>0</v>
          </cell>
          <cell r="Q5926">
            <v>0</v>
          </cell>
          <cell r="R5926" t="str">
            <v xml:space="preserve"> </v>
          </cell>
          <cell r="S5926" t="str">
            <v xml:space="preserve"> </v>
          </cell>
        </row>
        <row r="5927">
          <cell r="B5927">
            <v>825525</v>
          </cell>
          <cell r="C5927" t="str">
            <v>InvMgtFeesNisaCC</v>
          </cell>
          <cell r="D5927" t="str">
            <v>MFNisaCov</v>
          </cell>
          <cell r="E5927">
            <v>367</v>
          </cell>
          <cell r="F5927" t="str">
            <v>A</v>
          </cell>
          <cell r="G5927" t="str">
            <v>E</v>
          </cell>
          <cell r="H5927" t="str">
            <v>N</v>
          </cell>
          <cell r="I5927" t="str">
            <v>NI</v>
          </cell>
          <cell r="J5927">
            <v>0</v>
          </cell>
          <cell r="K5927">
            <v>0</v>
          </cell>
          <cell r="L5927" t="str">
            <v xml:space="preserve"> </v>
          </cell>
          <cell r="M5927" t="str">
            <v xml:space="preserve"> </v>
          </cell>
          <cell r="N5927">
            <v>0</v>
          </cell>
          <cell r="O5927" t="str">
            <v xml:space="preserve"> </v>
          </cell>
          <cell r="P5927">
            <v>0</v>
          </cell>
          <cell r="Q5927">
            <v>0</v>
          </cell>
          <cell r="R5927" t="str">
            <v xml:space="preserve"> </v>
          </cell>
          <cell r="S5927" t="str">
            <v xml:space="preserve"> </v>
          </cell>
        </row>
        <row r="5928">
          <cell r="B5928">
            <v>825530</v>
          </cell>
          <cell r="C5928" t="str">
            <v>InvMgtFeesNisaPA</v>
          </cell>
          <cell r="D5928" t="str">
            <v>MFNisaPort</v>
          </cell>
          <cell r="E5928">
            <v>367</v>
          </cell>
          <cell r="F5928" t="str">
            <v>A</v>
          </cell>
          <cell r="G5928" t="str">
            <v>E</v>
          </cell>
          <cell r="H5928" t="str">
            <v>N</v>
          </cell>
          <cell r="I5928" t="str">
            <v>NI</v>
          </cell>
          <cell r="J5928">
            <v>0</v>
          </cell>
          <cell r="K5928">
            <v>0</v>
          </cell>
          <cell r="L5928" t="str">
            <v xml:space="preserve"> </v>
          </cell>
          <cell r="M5928" t="str">
            <v xml:space="preserve"> </v>
          </cell>
          <cell r="N5928">
            <v>0</v>
          </cell>
          <cell r="O5928" t="str">
            <v xml:space="preserve"> </v>
          </cell>
          <cell r="P5928">
            <v>0</v>
          </cell>
          <cell r="Q5928">
            <v>0</v>
          </cell>
          <cell r="R5928" t="str">
            <v xml:space="preserve"> </v>
          </cell>
          <cell r="S5928" t="str">
            <v xml:space="preserve"> </v>
          </cell>
        </row>
        <row r="5929">
          <cell r="B5929">
            <v>825535</v>
          </cell>
          <cell r="C5929" t="str">
            <v>InvMgtFeesNisaTemp</v>
          </cell>
          <cell r="D5929" t="str">
            <v>MFNisaTemp</v>
          </cell>
          <cell r="E5929">
            <v>367</v>
          </cell>
          <cell r="F5929" t="str">
            <v>A</v>
          </cell>
          <cell r="G5929" t="str">
            <v>E</v>
          </cell>
          <cell r="H5929" t="str">
            <v>N</v>
          </cell>
          <cell r="I5929" t="str">
            <v>NI</v>
          </cell>
          <cell r="J5929">
            <v>0</v>
          </cell>
          <cell r="K5929">
            <v>0</v>
          </cell>
          <cell r="L5929" t="str">
            <v xml:space="preserve"> </v>
          </cell>
          <cell r="M5929" t="str">
            <v xml:space="preserve"> </v>
          </cell>
          <cell r="N5929">
            <v>0</v>
          </cell>
          <cell r="O5929" t="str">
            <v xml:space="preserve"> </v>
          </cell>
          <cell r="P5929">
            <v>0</v>
          </cell>
          <cell r="Q5929">
            <v>0</v>
          </cell>
          <cell r="R5929" t="str">
            <v xml:space="preserve"> </v>
          </cell>
          <cell r="S5929" t="str">
            <v xml:space="preserve"> </v>
          </cell>
        </row>
        <row r="5930">
          <cell r="B5930">
            <v>825540</v>
          </cell>
          <cell r="C5930" t="str">
            <v>InvMgtFeesOwlCreekSocRes</v>
          </cell>
          <cell r="D5930" t="str">
            <v>MFOwlCrk</v>
          </cell>
          <cell r="E5930">
            <v>367</v>
          </cell>
          <cell r="F5930" t="str">
            <v>A</v>
          </cell>
          <cell r="G5930" t="str">
            <v>E</v>
          </cell>
          <cell r="H5930" t="str">
            <v>N</v>
          </cell>
          <cell r="I5930" t="str">
            <v>NI</v>
          </cell>
          <cell r="J5930">
            <v>0</v>
          </cell>
          <cell r="K5930">
            <v>0</v>
          </cell>
          <cell r="L5930" t="str">
            <v xml:space="preserve"> </v>
          </cell>
          <cell r="M5930" t="str">
            <v xml:space="preserve"> </v>
          </cell>
          <cell r="N5930">
            <v>0</v>
          </cell>
          <cell r="O5930" t="str">
            <v xml:space="preserve"> </v>
          </cell>
          <cell r="P5930">
            <v>0</v>
          </cell>
          <cell r="Q5930">
            <v>0</v>
          </cell>
          <cell r="R5930" t="str">
            <v xml:space="preserve"> </v>
          </cell>
          <cell r="S5930" t="str">
            <v xml:space="preserve"> </v>
          </cell>
        </row>
        <row r="5931">
          <cell r="B5931">
            <v>825545</v>
          </cell>
          <cell r="C5931" t="str">
            <v>InvMgtFeesOZOverseasHF</v>
          </cell>
          <cell r="D5931" t="str">
            <v>MFOZOHF</v>
          </cell>
          <cell r="E5931">
            <v>367</v>
          </cell>
          <cell r="F5931" t="str">
            <v>A</v>
          </cell>
          <cell r="G5931" t="str">
            <v>E</v>
          </cell>
          <cell r="H5931" t="str">
            <v>N</v>
          </cell>
          <cell r="I5931" t="str">
            <v>NI</v>
          </cell>
          <cell r="J5931">
            <v>0</v>
          </cell>
          <cell r="K5931">
            <v>0</v>
          </cell>
          <cell r="L5931" t="str">
            <v xml:space="preserve"> </v>
          </cell>
          <cell r="M5931" t="str">
            <v xml:space="preserve"> </v>
          </cell>
          <cell r="N5931">
            <v>0</v>
          </cell>
          <cell r="O5931" t="str">
            <v xml:space="preserve"> </v>
          </cell>
          <cell r="P5931">
            <v>0</v>
          </cell>
          <cell r="Q5931">
            <v>0</v>
          </cell>
          <cell r="R5931" t="str">
            <v xml:space="preserve"> </v>
          </cell>
          <cell r="S5931" t="str">
            <v xml:space="preserve"> </v>
          </cell>
        </row>
        <row r="5932">
          <cell r="B5932">
            <v>825550</v>
          </cell>
          <cell r="C5932" t="str">
            <v>InvMgtFeesOZOverseasPA</v>
          </cell>
          <cell r="D5932" t="str">
            <v>MFOZOPA</v>
          </cell>
          <cell r="E5932">
            <v>367</v>
          </cell>
          <cell r="F5932" t="str">
            <v>A</v>
          </cell>
          <cell r="G5932" t="str">
            <v>E</v>
          </cell>
          <cell r="H5932" t="str">
            <v>N</v>
          </cell>
          <cell r="I5932" t="str">
            <v>NI</v>
          </cell>
          <cell r="J5932">
            <v>0</v>
          </cell>
          <cell r="K5932">
            <v>0</v>
          </cell>
          <cell r="L5932" t="str">
            <v xml:space="preserve"> </v>
          </cell>
          <cell r="M5932" t="str">
            <v xml:space="preserve"> </v>
          </cell>
          <cell r="N5932">
            <v>0</v>
          </cell>
          <cell r="O5932" t="str">
            <v xml:space="preserve"> </v>
          </cell>
          <cell r="P5932">
            <v>0</v>
          </cell>
          <cell r="Q5932">
            <v>0</v>
          </cell>
          <cell r="R5932" t="str">
            <v xml:space="preserve"> </v>
          </cell>
          <cell r="S5932" t="str">
            <v xml:space="preserve"> </v>
          </cell>
        </row>
        <row r="5933">
          <cell r="B5933">
            <v>825555</v>
          </cell>
          <cell r="C5933" t="str">
            <v>InvMgtFeesPAMkt</v>
          </cell>
          <cell r="D5933" t="str">
            <v>MFPAMktNtl</v>
          </cell>
          <cell r="E5933">
            <v>367</v>
          </cell>
          <cell r="F5933" t="str">
            <v>A</v>
          </cell>
          <cell r="G5933" t="str">
            <v>E</v>
          </cell>
          <cell r="H5933" t="str">
            <v>N</v>
          </cell>
          <cell r="I5933" t="str">
            <v>NI</v>
          </cell>
          <cell r="J5933">
            <v>0</v>
          </cell>
          <cell r="K5933">
            <v>0</v>
          </cell>
          <cell r="L5933" t="str">
            <v xml:space="preserve"> </v>
          </cell>
          <cell r="M5933" t="str">
            <v xml:space="preserve"> </v>
          </cell>
          <cell r="N5933">
            <v>0</v>
          </cell>
          <cell r="O5933" t="str">
            <v xml:space="preserve"> </v>
          </cell>
          <cell r="P5933">
            <v>0</v>
          </cell>
          <cell r="Q5933">
            <v>0</v>
          </cell>
          <cell r="R5933" t="str">
            <v xml:space="preserve"> </v>
          </cell>
          <cell r="S5933" t="str">
            <v xml:space="preserve"> </v>
          </cell>
        </row>
        <row r="5934">
          <cell r="B5934">
            <v>825560</v>
          </cell>
          <cell r="C5934" t="str">
            <v>InvMgtFeesPAMulti</v>
          </cell>
          <cell r="D5934" t="str">
            <v>MFPAMuli</v>
          </cell>
          <cell r="E5934">
            <v>367</v>
          </cell>
          <cell r="F5934" t="str">
            <v>A</v>
          </cell>
          <cell r="G5934" t="str">
            <v>E</v>
          </cell>
          <cell r="H5934" t="str">
            <v>N</v>
          </cell>
          <cell r="I5934" t="str">
            <v>NI</v>
          </cell>
          <cell r="J5934">
            <v>0</v>
          </cell>
          <cell r="K5934">
            <v>0</v>
          </cell>
          <cell r="L5934" t="str">
            <v xml:space="preserve"> </v>
          </cell>
          <cell r="M5934" t="str">
            <v xml:space="preserve"> </v>
          </cell>
          <cell r="N5934">
            <v>0</v>
          </cell>
          <cell r="O5934" t="str">
            <v xml:space="preserve"> </v>
          </cell>
          <cell r="P5934">
            <v>0</v>
          </cell>
          <cell r="Q5934">
            <v>0</v>
          </cell>
          <cell r="R5934" t="str">
            <v xml:space="preserve"> </v>
          </cell>
          <cell r="S5934" t="str">
            <v xml:space="preserve"> </v>
          </cell>
        </row>
        <row r="5935">
          <cell r="B5935">
            <v>825565</v>
          </cell>
          <cell r="C5935" t="str">
            <v>InvMgtFeesPaulsonAdvantage</v>
          </cell>
          <cell r="D5935" t="str">
            <v>MFPaulson</v>
          </cell>
          <cell r="E5935">
            <v>367</v>
          </cell>
          <cell r="F5935" t="str">
            <v>A</v>
          </cell>
          <cell r="G5935" t="str">
            <v>E</v>
          </cell>
          <cell r="H5935" t="str">
            <v>N</v>
          </cell>
          <cell r="I5935" t="str">
            <v>NI</v>
          </cell>
          <cell r="J5935">
            <v>0</v>
          </cell>
          <cell r="K5935">
            <v>0</v>
          </cell>
          <cell r="L5935" t="str">
            <v xml:space="preserve"> </v>
          </cell>
          <cell r="M5935" t="str">
            <v xml:space="preserve"> </v>
          </cell>
          <cell r="N5935">
            <v>0</v>
          </cell>
          <cell r="O5935" t="str">
            <v xml:space="preserve"> </v>
          </cell>
          <cell r="P5935">
            <v>0</v>
          </cell>
          <cell r="Q5935">
            <v>0</v>
          </cell>
          <cell r="R5935" t="str">
            <v xml:space="preserve"> </v>
          </cell>
          <cell r="S5935" t="str">
            <v xml:space="preserve"> </v>
          </cell>
        </row>
        <row r="5936">
          <cell r="B5936">
            <v>825570</v>
          </cell>
          <cell r="C5936" t="str">
            <v>InvMgtFeesPennHigh</v>
          </cell>
          <cell r="D5936" t="str">
            <v>MFPenn</v>
          </cell>
          <cell r="E5936">
            <v>367</v>
          </cell>
          <cell r="F5936" t="str">
            <v>A</v>
          </cell>
          <cell r="G5936" t="str">
            <v>E</v>
          </cell>
          <cell r="H5936" t="str">
            <v>N</v>
          </cell>
          <cell r="I5936" t="str">
            <v>NI</v>
          </cell>
          <cell r="J5936">
            <v>0</v>
          </cell>
          <cell r="K5936">
            <v>0</v>
          </cell>
          <cell r="L5936" t="str">
            <v xml:space="preserve"> </v>
          </cell>
          <cell r="M5936" t="str">
            <v xml:space="preserve"> </v>
          </cell>
          <cell r="N5936">
            <v>0</v>
          </cell>
          <cell r="O5936" t="str">
            <v xml:space="preserve"> </v>
          </cell>
          <cell r="P5936">
            <v>0</v>
          </cell>
          <cell r="Q5936">
            <v>0</v>
          </cell>
          <cell r="R5936" t="str">
            <v xml:space="preserve"> </v>
          </cell>
          <cell r="S5936" t="str">
            <v xml:space="preserve"> </v>
          </cell>
        </row>
        <row r="5937">
          <cell r="B5937">
            <v>825575</v>
          </cell>
          <cell r="C5937" t="str">
            <v>InvMgtFeesPIMCO</v>
          </cell>
          <cell r="D5937" t="str">
            <v>MFPIMCO</v>
          </cell>
          <cell r="E5937">
            <v>367</v>
          </cell>
          <cell r="F5937" t="str">
            <v>A</v>
          </cell>
          <cell r="G5937" t="str">
            <v>E</v>
          </cell>
          <cell r="H5937" t="str">
            <v>N</v>
          </cell>
          <cell r="I5937" t="str">
            <v>NI</v>
          </cell>
          <cell r="J5937">
            <v>0</v>
          </cell>
          <cell r="K5937">
            <v>0</v>
          </cell>
          <cell r="L5937" t="str">
            <v xml:space="preserve"> </v>
          </cell>
          <cell r="M5937" t="str">
            <v xml:space="preserve"> </v>
          </cell>
          <cell r="N5937">
            <v>0</v>
          </cell>
          <cell r="O5937" t="str">
            <v xml:space="preserve"> </v>
          </cell>
          <cell r="P5937">
            <v>0</v>
          </cell>
          <cell r="Q5937">
            <v>0</v>
          </cell>
          <cell r="R5937" t="str">
            <v xml:space="preserve"> </v>
          </cell>
          <cell r="S5937" t="str">
            <v xml:space="preserve"> </v>
          </cell>
        </row>
        <row r="5938">
          <cell r="B5938">
            <v>825580</v>
          </cell>
          <cell r="C5938" t="str">
            <v>InvMgtFeesPinnacle</v>
          </cell>
          <cell r="D5938" t="str">
            <v>MFPinnacle</v>
          </cell>
          <cell r="E5938">
            <v>367</v>
          </cell>
          <cell r="F5938" t="str">
            <v>A</v>
          </cell>
          <cell r="G5938" t="str">
            <v>E</v>
          </cell>
          <cell r="H5938" t="str">
            <v>N</v>
          </cell>
          <cell r="I5938" t="str">
            <v>NI</v>
          </cell>
          <cell r="J5938">
            <v>0</v>
          </cell>
          <cell r="K5938">
            <v>0</v>
          </cell>
          <cell r="L5938" t="str">
            <v xml:space="preserve"> </v>
          </cell>
          <cell r="M5938" t="str">
            <v xml:space="preserve"> </v>
          </cell>
          <cell r="N5938">
            <v>0</v>
          </cell>
          <cell r="O5938" t="str">
            <v xml:space="preserve"> </v>
          </cell>
          <cell r="P5938">
            <v>0</v>
          </cell>
          <cell r="Q5938">
            <v>0</v>
          </cell>
          <cell r="R5938" t="str">
            <v xml:space="preserve"> </v>
          </cell>
          <cell r="S5938" t="str">
            <v xml:space="preserve"> </v>
          </cell>
        </row>
        <row r="5939">
          <cell r="B5939">
            <v>825585</v>
          </cell>
          <cell r="C5939" t="str">
            <v>InvMgtFeesPorterOlinAmici</v>
          </cell>
          <cell r="D5939" t="str">
            <v>MFPorter</v>
          </cell>
          <cell r="E5939">
            <v>367</v>
          </cell>
          <cell r="F5939" t="str">
            <v>A</v>
          </cell>
          <cell r="G5939" t="str">
            <v>E</v>
          </cell>
          <cell r="H5939" t="str">
            <v>N</v>
          </cell>
          <cell r="I5939" t="str">
            <v>NI</v>
          </cell>
          <cell r="J5939">
            <v>0</v>
          </cell>
          <cell r="K5939">
            <v>0</v>
          </cell>
          <cell r="L5939" t="str">
            <v xml:space="preserve"> </v>
          </cell>
          <cell r="M5939" t="str">
            <v xml:space="preserve"> </v>
          </cell>
          <cell r="N5939">
            <v>0</v>
          </cell>
          <cell r="O5939" t="str">
            <v xml:space="preserve"> </v>
          </cell>
          <cell r="P5939">
            <v>0</v>
          </cell>
          <cell r="Q5939">
            <v>0</v>
          </cell>
          <cell r="R5939" t="str">
            <v xml:space="preserve"> </v>
          </cell>
          <cell r="S5939" t="str">
            <v xml:space="preserve"> </v>
          </cell>
        </row>
        <row r="5940">
          <cell r="B5940">
            <v>825590</v>
          </cell>
          <cell r="C5940" t="str">
            <v>InvMgtFeesPrivateEq</v>
          </cell>
          <cell r="D5940" t="str">
            <v>MFPrivEqty</v>
          </cell>
          <cell r="E5940">
            <v>367</v>
          </cell>
          <cell r="F5940" t="str">
            <v>A</v>
          </cell>
          <cell r="G5940" t="str">
            <v>E</v>
          </cell>
          <cell r="H5940" t="str">
            <v>N</v>
          </cell>
          <cell r="I5940" t="str">
            <v>NI</v>
          </cell>
          <cell r="J5940">
            <v>0</v>
          </cell>
          <cell r="K5940">
            <v>0</v>
          </cell>
          <cell r="L5940" t="str">
            <v xml:space="preserve"> </v>
          </cell>
          <cell r="M5940" t="str">
            <v xml:space="preserve"> </v>
          </cell>
          <cell r="N5940">
            <v>0</v>
          </cell>
          <cell r="O5940" t="str">
            <v xml:space="preserve"> </v>
          </cell>
          <cell r="P5940">
            <v>0</v>
          </cell>
          <cell r="Q5940">
            <v>0</v>
          </cell>
          <cell r="R5940" t="str">
            <v xml:space="preserve"> </v>
          </cell>
          <cell r="S5940" t="str">
            <v xml:space="preserve"> </v>
          </cell>
        </row>
        <row r="5941">
          <cell r="B5941">
            <v>825595</v>
          </cell>
          <cell r="C5941" t="str">
            <v>InvMgtFeesQMA</v>
          </cell>
          <cell r="D5941" t="str">
            <v>MFQMA</v>
          </cell>
          <cell r="E5941">
            <v>367</v>
          </cell>
          <cell r="F5941" t="str">
            <v>A</v>
          </cell>
          <cell r="G5941" t="str">
            <v>E</v>
          </cell>
          <cell r="H5941" t="str">
            <v>N</v>
          </cell>
          <cell r="I5941" t="str">
            <v>NI</v>
          </cell>
          <cell r="J5941">
            <v>0</v>
          </cell>
          <cell r="K5941">
            <v>0</v>
          </cell>
          <cell r="L5941" t="str">
            <v xml:space="preserve"> </v>
          </cell>
          <cell r="M5941" t="str">
            <v xml:space="preserve"> </v>
          </cell>
          <cell r="N5941">
            <v>0</v>
          </cell>
          <cell r="O5941" t="str">
            <v xml:space="preserve"> </v>
          </cell>
          <cell r="P5941">
            <v>0</v>
          </cell>
          <cell r="Q5941">
            <v>0</v>
          </cell>
          <cell r="R5941" t="str">
            <v xml:space="preserve"> </v>
          </cell>
          <cell r="S5941" t="str">
            <v xml:space="preserve"> </v>
          </cell>
        </row>
        <row r="5942">
          <cell r="B5942">
            <v>825600</v>
          </cell>
          <cell r="C5942" t="str">
            <v>InvMgtFeesRENoncore</v>
          </cell>
          <cell r="D5942" t="str">
            <v>MFRENoncor</v>
          </cell>
          <cell r="E5942">
            <v>367</v>
          </cell>
          <cell r="F5942" t="str">
            <v>A</v>
          </cell>
          <cell r="G5942" t="str">
            <v>E</v>
          </cell>
          <cell r="H5942" t="str">
            <v>N</v>
          </cell>
          <cell r="I5942" t="str">
            <v>NI</v>
          </cell>
          <cell r="J5942">
            <v>0</v>
          </cell>
          <cell r="K5942">
            <v>0</v>
          </cell>
          <cell r="L5942" t="str">
            <v xml:space="preserve"> </v>
          </cell>
          <cell r="M5942" t="str">
            <v xml:space="preserve"> </v>
          </cell>
          <cell r="N5942">
            <v>0</v>
          </cell>
          <cell r="O5942" t="str">
            <v xml:space="preserve"> </v>
          </cell>
          <cell r="P5942">
            <v>0</v>
          </cell>
          <cell r="Q5942">
            <v>0</v>
          </cell>
          <cell r="R5942" t="str">
            <v xml:space="preserve"> </v>
          </cell>
          <cell r="S5942" t="str">
            <v xml:space="preserve"> </v>
          </cell>
        </row>
        <row r="5943">
          <cell r="B5943">
            <v>825605</v>
          </cell>
          <cell r="C5943" t="str">
            <v>InvMgtFeesRealtyAssocVIII</v>
          </cell>
          <cell r="D5943" t="str">
            <v>MFRealty8</v>
          </cell>
          <cell r="E5943">
            <v>367</v>
          </cell>
          <cell r="F5943" t="str">
            <v>A</v>
          </cell>
          <cell r="G5943" t="str">
            <v>E</v>
          </cell>
          <cell r="H5943" t="str">
            <v>N</v>
          </cell>
          <cell r="I5943" t="str">
            <v>NI</v>
          </cell>
          <cell r="J5943">
            <v>0</v>
          </cell>
          <cell r="K5943">
            <v>0</v>
          </cell>
          <cell r="L5943" t="str">
            <v xml:space="preserve"> </v>
          </cell>
          <cell r="M5943" t="str">
            <v xml:space="preserve"> </v>
          </cell>
          <cell r="N5943">
            <v>0</v>
          </cell>
          <cell r="O5943" t="str">
            <v xml:space="preserve"> </v>
          </cell>
          <cell r="P5943">
            <v>0</v>
          </cell>
          <cell r="Q5943">
            <v>0</v>
          </cell>
          <cell r="R5943" t="str">
            <v xml:space="preserve"> </v>
          </cell>
          <cell r="S5943" t="str">
            <v xml:space="preserve"> </v>
          </cell>
        </row>
        <row r="5944">
          <cell r="B5944">
            <v>825610</v>
          </cell>
          <cell r="C5944" t="str">
            <v>InvMgtFeesRiverstoneCarIV</v>
          </cell>
          <cell r="D5944" t="str">
            <v>MFRiverst</v>
          </cell>
          <cell r="E5944">
            <v>367</v>
          </cell>
          <cell r="F5944" t="str">
            <v>A</v>
          </cell>
          <cell r="G5944" t="str">
            <v>E</v>
          </cell>
          <cell r="H5944" t="str">
            <v>N</v>
          </cell>
          <cell r="I5944" t="str">
            <v>NI</v>
          </cell>
          <cell r="J5944">
            <v>0</v>
          </cell>
          <cell r="K5944">
            <v>0</v>
          </cell>
          <cell r="L5944" t="str">
            <v xml:space="preserve"> </v>
          </cell>
          <cell r="M5944" t="str">
            <v xml:space="preserve"> </v>
          </cell>
          <cell r="N5944">
            <v>0</v>
          </cell>
          <cell r="O5944" t="str">
            <v xml:space="preserve"> </v>
          </cell>
          <cell r="P5944">
            <v>0</v>
          </cell>
          <cell r="Q5944">
            <v>0</v>
          </cell>
          <cell r="R5944" t="str">
            <v xml:space="preserve"> </v>
          </cell>
          <cell r="S5944" t="str">
            <v xml:space="preserve"> </v>
          </cell>
        </row>
        <row r="5945">
          <cell r="B5945">
            <v>825615</v>
          </cell>
          <cell r="C5945" t="str">
            <v>InvMgtFeesRoarkCapitalII</v>
          </cell>
          <cell r="D5945" t="str">
            <v>MFRoark</v>
          </cell>
          <cell r="E5945">
            <v>367</v>
          </cell>
          <cell r="F5945" t="str">
            <v>A</v>
          </cell>
          <cell r="G5945" t="str">
            <v>E</v>
          </cell>
          <cell r="H5945" t="str">
            <v>N</v>
          </cell>
          <cell r="I5945" t="str">
            <v>NI</v>
          </cell>
          <cell r="J5945">
            <v>0</v>
          </cell>
          <cell r="K5945">
            <v>0</v>
          </cell>
          <cell r="L5945" t="str">
            <v xml:space="preserve"> </v>
          </cell>
          <cell r="M5945" t="str">
            <v xml:space="preserve"> </v>
          </cell>
          <cell r="N5945">
            <v>0</v>
          </cell>
          <cell r="O5945" t="str">
            <v xml:space="preserve"> </v>
          </cell>
          <cell r="P5945">
            <v>0</v>
          </cell>
          <cell r="Q5945">
            <v>0</v>
          </cell>
          <cell r="R5945" t="str">
            <v xml:space="preserve"> </v>
          </cell>
          <cell r="S5945" t="str">
            <v xml:space="preserve"> </v>
          </cell>
        </row>
        <row r="5946">
          <cell r="B5946">
            <v>825620</v>
          </cell>
          <cell r="C5946" t="str">
            <v>InvMgtFeesRuss1000</v>
          </cell>
          <cell r="D5946" t="str">
            <v>MFRuss</v>
          </cell>
          <cell r="E5946">
            <v>367</v>
          </cell>
          <cell r="F5946" t="str">
            <v>A</v>
          </cell>
          <cell r="G5946" t="str">
            <v>E</v>
          </cell>
          <cell r="H5946" t="str">
            <v>N</v>
          </cell>
          <cell r="I5946" t="str">
            <v>NI</v>
          </cell>
          <cell r="J5946">
            <v>0</v>
          </cell>
          <cell r="K5946">
            <v>0</v>
          </cell>
          <cell r="L5946" t="str">
            <v xml:space="preserve"> </v>
          </cell>
          <cell r="M5946" t="str">
            <v xml:space="preserve"> </v>
          </cell>
          <cell r="N5946">
            <v>0</v>
          </cell>
          <cell r="O5946" t="str">
            <v xml:space="preserve"> </v>
          </cell>
          <cell r="P5946">
            <v>0</v>
          </cell>
          <cell r="Q5946">
            <v>0</v>
          </cell>
          <cell r="R5946" t="str">
            <v xml:space="preserve"> </v>
          </cell>
          <cell r="S5946" t="str">
            <v xml:space="preserve"> </v>
          </cell>
        </row>
        <row r="5947">
          <cell r="B5947">
            <v>825625</v>
          </cell>
          <cell r="C5947" t="str">
            <v>InvMgtFeesRussellSC</v>
          </cell>
          <cell r="D5947" t="str">
            <v>MFRUSSSC</v>
          </cell>
          <cell r="E5947">
            <v>367</v>
          </cell>
          <cell r="F5947" t="str">
            <v>A</v>
          </cell>
          <cell r="G5947" t="str">
            <v>E</v>
          </cell>
          <cell r="H5947" t="str">
            <v>N</v>
          </cell>
          <cell r="I5947" t="str">
            <v>NI</v>
          </cell>
          <cell r="J5947">
            <v>0</v>
          </cell>
          <cell r="K5947">
            <v>0</v>
          </cell>
          <cell r="L5947" t="str">
            <v xml:space="preserve"> </v>
          </cell>
          <cell r="M5947" t="str">
            <v xml:space="preserve"> </v>
          </cell>
          <cell r="N5947">
            <v>0</v>
          </cell>
          <cell r="O5947" t="str">
            <v xml:space="preserve"> </v>
          </cell>
          <cell r="P5947">
            <v>0</v>
          </cell>
          <cell r="Q5947">
            <v>0</v>
          </cell>
          <cell r="R5947" t="str">
            <v xml:space="preserve"> </v>
          </cell>
          <cell r="S5947" t="str">
            <v xml:space="preserve"> </v>
          </cell>
        </row>
        <row r="5948">
          <cell r="B5948">
            <v>825635</v>
          </cell>
          <cell r="C5948" t="str">
            <v>InvMgtFeesSanfordB</v>
          </cell>
          <cell r="D5948" t="str">
            <v>MFSanford</v>
          </cell>
          <cell r="E5948">
            <v>367</v>
          </cell>
          <cell r="F5948" t="str">
            <v>A</v>
          </cell>
          <cell r="G5948" t="str">
            <v>E</v>
          </cell>
          <cell r="H5948" t="str">
            <v>N</v>
          </cell>
          <cell r="I5948" t="str">
            <v>NI</v>
          </cell>
          <cell r="J5948">
            <v>0</v>
          </cell>
          <cell r="K5948">
            <v>0</v>
          </cell>
          <cell r="L5948" t="str">
            <v xml:space="preserve"> </v>
          </cell>
          <cell r="M5948" t="str">
            <v xml:space="preserve"> </v>
          </cell>
          <cell r="N5948">
            <v>0</v>
          </cell>
          <cell r="O5948" t="str">
            <v xml:space="preserve"> </v>
          </cell>
          <cell r="P5948">
            <v>0</v>
          </cell>
          <cell r="Q5948">
            <v>0</v>
          </cell>
          <cell r="R5948" t="str">
            <v xml:space="preserve"> </v>
          </cell>
          <cell r="S5948" t="str">
            <v xml:space="preserve"> </v>
          </cell>
        </row>
        <row r="5949">
          <cell r="B5949">
            <v>825640</v>
          </cell>
          <cell r="C5949" t="str">
            <v>InvMgtFeesSchrodersCommod</v>
          </cell>
          <cell r="D5949" t="str">
            <v>MFSchrdrs</v>
          </cell>
          <cell r="E5949">
            <v>367</v>
          </cell>
          <cell r="F5949" t="str">
            <v>A</v>
          </cell>
          <cell r="G5949" t="str">
            <v>E</v>
          </cell>
          <cell r="H5949" t="str">
            <v>N</v>
          </cell>
          <cell r="I5949" t="str">
            <v>NI</v>
          </cell>
          <cell r="J5949">
            <v>0</v>
          </cell>
          <cell r="K5949">
            <v>0</v>
          </cell>
          <cell r="L5949" t="str">
            <v xml:space="preserve"> </v>
          </cell>
          <cell r="M5949" t="str">
            <v xml:space="preserve"> </v>
          </cell>
          <cell r="N5949">
            <v>0</v>
          </cell>
          <cell r="O5949" t="str">
            <v xml:space="preserve"> </v>
          </cell>
          <cell r="P5949">
            <v>0</v>
          </cell>
          <cell r="Q5949">
            <v>0</v>
          </cell>
          <cell r="R5949" t="str">
            <v xml:space="preserve"> </v>
          </cell>
          <cell r="S5949" t="str">
            <v xml:space="preserve"> </v>
          </cell>
        </row>
        <row r="5950">
          <cell r="B5950">
            <v>825645</v>
          </cell>
          <cell r="C5950" t="str">
            <v>InvMgtFeesSCPOceanShumway</v>
          </cell>
          <cell r="D5950" t="str">
            <v>MFSCPOcean</v>
          </cell>
          <cell r="E5950">
            <v>367</v>
          </cell>
          <cell r="F5950" t="str">
            <v>A</v>
          </cell>
          <cell r="G5950" t="str">
            <v>E</v>
          </cell>
          <cell r="H5950" t="str">
            <v>N</v>
          </cell>
          <cell r="I5950" t="str">
            <v>NI</v>
          </cell>
          <cell r="J5950">
            <v>0</v>
          </cell>
          <cell r="K5950">
            <v>0</v>
          </cell>
          <cell r="L5950" t="str">
            <v xml:space="preserve"> </v>
          </cell>
          <cell r="M5950" t="str">
            <v xml:space="preserve"> </v>
          </cell>
          <cell r="N5950">
            <v>0</v>
          </cell>
          <cell r="O5950" t="str">
            <v xml:space="preserve"> </v>
          </cell>
          <cell r="P5950">
            <v>0</v>
          </cell>
          <cell r="Q5950">
            <v>0</v>
          </cell>
          <cell r="R5950" t="str">
            <v xml:space="preserve"> </v>
          </cell>
          <cell r="S5950" t="str">
            <v xml:space="preserve"> </v>
          </cell>
        </row>
        <row r="5951">
          <cell r="B5951">
            <v>825650</v>
          </cell>
          <cell r="C5951" t="str">
            <v>InvMgtFeesSJCOffshore</v>
          </cell>
          <cell r="D5951" t="str">
            <v>MFSJCOffsh</v>
          </cell>
          <cell r="E5951">
            <v>367</v>
          </cell>
          <cell r="F5951" t="str">
            <v>A</v>
          </cell>
          <cell r="G5951" t="str">
            <v>E</v>
          </cell>
          <cell r="H5951" t="str">
            <v>N</v>
          </cell>
          <cell r="I5951" t="str">
            <v>NI</v>
          </cell>
          <cell r="J5951">
            <v>0</v>
          </cell>
          <cell r="K5951">
            <v>0</v>
          </cell>
          <cell r="L5951" t="str">
            <v xml:space="preserve"> </v>
          </cell>
          <cell r="M5951" t="str">
            <v xml:space="preserve"> </v>
          </cell>
          <cell r="N5951">
            <v>0</v>
          </cell>
          <cell r="O5951" t="str">
            <v xml:space="preserve"> </v>
          </cell>
          <cell r="P5951">
            <v>0</v>
          </cell>
          <cell r="Q5951">
            <v>0</v>
          </cell>
          <cell r="R5951" t="str">
            <v xml:space="preserve"> </v>
          </cell>
          <cell r="S5951" t="str">
            <v xml:space="preserve"> </v>
          </cell>
        </row>
        <row r="5952">
          <cell r="B5952">
            <v>825655</v>
          </cell>
          <cell r="C5952" t="str">
            <v>InvMgtFeesSloanRobinson</v>
          </cell>
          <cell r="D5952" t="str">
            <v>MFSloanRob</v>
          </cell>
          <cell r="E5952">
            <v>367</v>
          </cell>
          <cell r="F5952" t="str">
            <v>A</v>
          </cell>
          <cell r="G5952" t="str">
            <v>E</v>
          </cell>
          <cell r="H5952" t="str">
            <v>N</v>
          </cell>
          <cell r="I5952" t="str">
            <v>NI</v>
          </cell>
          <cell r="J5952">
            <v>0</v>
          </cell>
          <cell r="K5952">
            <v>0</v>
          </cell>
          <cell r="L5952" t="str">
            <v xml:space="preserve"> </v>
          </cell>
          <cell r="M5952" t="str">
            <v xml:space="preserve"> </v>
          </cell>
          <cell r="N5952">
            <v>0</v>
          </cell>
          <cell r="O5952" t="str">
            <v xml:space="preserve"> </v>
          </cell>
          <cell r="P5952">
            <v>0</v>
          </cell>
          <cell r="Q5952">
            <v>0</v>
          </cell>
          <cell r="R5952" t="str">
            <v xml:space="preserve"> </v>
          </cell>
          <cell r="S5952" t="str">
            <v xml:space="preserve"> </v>
          </cell>
        </row>
        <row r="5953">
          <cell r="B5953">
            <v>825665</v>
          </cell>
          <cell r="C5953" t="str">
            <v>InvMgtFeesSRIOverseasHF</v>
          </cell>
          <cell r="D5953" t="str">
            <v>MFSRIOvHF</v>
          </cell>
          <cell r="E5953">
            <v>367</v>
          </cell>
          <cell r="F5953" t="str">
            <v>A</v>
          </cell>
          <cell r="G5953" t="str">
            <v>E</v>
          </cell>
          <cell r="H5953" t="str">
            <v>N</v>
          </cell>
          <cell r="I5953" t="str">
            <v>NI</v>
          </cell>
          <cell r="J5953">
            <v>0</v>
          </cell>
          <cell r="K5953">
            <v>0</v>
          </cell>
          <cell r="L5953" t="str">
            <v xml:space="preserve"> </v>
          </cell>
          <cell r="M5953" t="str">
            <v xml:space="preserve"> </v>
          </cell>
          <cell r="N5953">
            <v>0</v>
          </cell>
          <cell r="O5953" t="str">
            <v xml:space="preserve"> </v>
          </cell>
          <cell r="P5953">
            <v>0</v>
          </cell>
          <cell r="Q5953">
            <v>0</v>
          </cell>
          <cell r="R5953" t="str">
            <v xml:space="preserve"> </v>
          </cell>
          <cell r="S5953" t="str">
            <v xml:space="preserve"> </v>
          </cell>
        </row>
        <row r="5954">
          <cell r="B5954">
            <v>825670</v>
          </cell>
          <cell r="C5954" t="str">
            <v>InvMgtFeesSRIOverseasPA</v>
          </cell>
          <cell r="D5954" t="str">
            <v>MFSRIOvPA</v>
          </cell>
          <cell r="E5954">
            <v>367</v>
          </cell>
          <cell r="F5954" t="str">
            <v>A</v>
          </cell>
          <cell r="G5954" t="str">
            <v>E</v>
          </cell>
          <cell r="H5954" t="str">
            <v>N</v>
          </cell>
          <cell r="I5954" t="str">
            <v>NI</v>
          </cell>
          <cell r="J5954">
            <v>0</v>
          </cell>
          <cell r="K5954">
            <v>0</v>
          </cell>
          <cell r="L5954" t="str">
            <v xml:space="preserve"> </v>
          </cell>
          <cell r="M5954" t="str">
            <v xml:space="preserve"> </v>
          </cell>
          <cell r="N5954">
            <v>0</v>
          </cell>
          <cell r="O5954" t="str">
            <v xml:space="preserve"> </v>
          </cell>
          <cell r="P5954">
            <v>0</v>
          </cell>
          <cell r="Q5954">
            <v>0</v>
          </cell>
          <cell r="R5954" t="str">
            <v xml:space="preserve"> </v>
          </cell>
          <cell r="S5954" t="str">
            <v xml:space="preserve"> </v>
          </cell>
        </row>
        <row r="5955">
          <cell r="B5955">
            <v>825675</v>
          </cell>
          <cell r="C5955" t="str">
            <v>InvMgtFeesSSEAFE</v>
          </cell>
          <cell r="D5955" t="str">
            <v>MFSSEARE</v>
          </cell>
          <cell r="E5955">
            <v>367</v>
          </cell>
          <cell r="F5955" t="str">
            <v>A</v>
          </cell>
          <cell r="G5955" t="str">
            <v>E</v>
          </cell>
          <cell r="H5955" t="str">
            <v>N</v>
          </cell>
          <cell r="I5955" t="str">
            <v>NI</v>
          </cell>
          <cell r="J5955">
            <v>0</v>
          </cell>
          <cell r="K5955">
            <v>0</v>
          </cell>
          <cell r="L5955" t="str">
            <v xml:space="preserve"> </v>
          </cell>
          <cell r="M5955" t="str">
            <v xml:space="preserve"> </v>
          </cell>
          <cell r="N5955">
            <v>0</v>
          </cell>
          <cell r="O5955" t="str">
            <v xml:space="preserve"> </v>
          </cell>
          <cell r="P5955">
            <v>0</v>
          </cell>
          <cell r="Q5955">
            <v>0</v>
          </cell>
          <cell r="R5955" t="str">
            <v xml:space="preserve"> </v>
          </cell>
          <cell r="S5955" t="str">
            <v xml:space="preserve"> </v>
          </cell>
        </row>
        <row r="5956">
          <cell r="B5956">
            <v>825680</v>
          </cell>
          <cell r="C5956" t="str">
            <v>InvMgtFeesSSRussell</v>
          </cell>
          <cell r="D5956" t="str">
            <v>MFSSRussel</v>
          </cell>
          <cell r="E5956">
            <v>367</v>
          </cell>
          <cell r="F5956" t="str">
            <v>A</v>
          </cell>
          <cell r="G5956" t="str">
            <v>E</v>
          </cell>
          <cell r="H5956" t="str">
            <v>N</v>
          </cell>
          <cell r="I5956" t="str">
            <v>NI</v>
          </cell>
          <cell r="J5956">
            <v>0</v>
          </cell>
          <cell r="K5956">
            <v>0</v>
          </cell>
          <cell r="L5956" t="str">
            <v xml:space="preserve"> </v>
          </cell>
          <cell r="M5956" t="str">
            <v xml:space="preserve"> </v>
          </cell>
          <cell r="N5956">
            <v>0</v>
          </cell>
          <cell r="O5956" t="str">
            <v xml:space="preserve"> </v>
          </cell>
          <cell r="P5956">
            <v>0</v>
          </cell>
          <cell r="Q5956">
            <v>0</v>
          </cell>
          <cell r="R5956" t="str">
            <v xml:space="preserve"> </v>
          </cell>
          <cell r="S5956" t="str">
            <v xml:space="preserve"> </v>
          </cell>
        </row>
        <row r="5957">
          <cell r="B5957">
            <v>825685</v>
          </cell>
          <cell r="C5957" t="str">
            <v>InvMgtFeesSSGA</v>
          </cell>
          <cell r="D5957" t="str">
            <v>MFSSGA</v>
          </cell>
          <cell r="E5957">
            <v>367</v>
          </cell>
          <cell r="F5957" t="str">
            <v>A</v>
          </cell>
          <cell r="G5957" t="str">
            <v>E</v>
          </cell>
          <cell r="H5957" t="str">
            <v>N</v>
          </cell>
          <cell r="I5957" t="str">
            <v>NI</v>
          </cell>
          <cell r="J5957">
            <v>0</v>
          </cell>
          <cell r="K5957">
            <v>0</v>
          </cell>
          <cell r="L5957" t="str">
            <v xml:space="preserve"> </v>
          </cell>
          <cell r="M5957" t="str">
            <v xml:space="preserve"> </v>
          </cell>
          <cell r="N5957">
            <v>0</v>
          </cell>
          <cell r="O5957" t="str">
            <v xml:space="preserve"> </v>
          </cell>
          <cell r="P5957">
            <v>0</v>
          </cell>
          <cell r="Q5957">
            <v>0</v>
          </cell>
          <cell r="R5957" t="str">
            <v xml:space="preserve"> </v>
          </cell>
          <cell r="S5957" t="str">
            <v xml:space="preserve"> </v>
          </cell>
        </row>
        <row r="5958">
          <cell r="B5958">
            <v>825690</v>
          </cell>
          <cell r="C5958" t="str">
            <v>InvMgtFeesStarkCritHF</v>
          </cell>
          <cell r="D5958" t="str">
            <v>MFStarkHF</v>
          </cell>
          <cell r="E5958">
            <v>367</v>
          </cell>
          <cell r="F5958" t="str">
            <v>A</v>
          </cell>
          <cell r="G5958" t="str">
            <v>E</v>
          </cell>
          <cell r="H5958" t="str">
            <v>N</v>
          </cell>
          <cell r="I5958" t="str">
            <v>NI</v>
          </cell>
          <cell r="J5958">
            <v>0</v>
          </cell>
          <cell r="K5958">
            <v>0</v>
          </cell>
          <cell r="L5958" t="str">
            <v xml:space="preserve"> </v>
          </cell>
          <cell r="M5958" t="str">
            <v xml:space="preserve"> </v>
          </cell>
          <cell r="N5958">
            <v>0</v>
          </cell>
          <cell r="O5958" t="str">
            <v xml:space="preserve"> </v>
          </cell>
          <cell r="P5958">
            <v>0</v>
          </cell>
          <cell r="Q5958">
            <v>0</v>
          </cell>
          <cell r="R5958" t="str">
            <v xml:space="preserve"> </v>
          </cell>
          <cell r="S5958" t="str">
            <v xml:space="preserve"> </v>
          </cell>
        </row>
        <row r="5959">
          <cell r="B5959">
            <v>825695</v>
          </cell>
          <cell r="C5959" t="str">
            <v>InvMgtFeesStarkCritPA</v>
          </cell>
          <cell r="D5959" t="str">
            <v>MFStarkPA</v>
          </cell>
          <cell r="E5959">
            <v>367</v>
          </cell>
          <cell r="F5959" t="str">
            <v>A</v>
          </cell>
          <cell r="G5959" t="str">
            <v>E</v>
          </cell>
          <cell r="H5959" t="str">
            <v>N</v>
          </cell>
          <cell r="I5959" t="str">
            <v>NI</v>
          </cell>
          <cell r="J5959">
            <v>0</v>
          </cell>
          <cell r="K5959">
            <v>0</v>
          </cell>
          <cell r="L5959" t="str">
            <v xml:space="preserve"> </v>
          </cell>
          <cell r="M5959" t="str">
            <v xml:space="preserve"> </v>
          </cell>
          <cell r="N5959">
            <v>0</v>
          </cell>
          <cell r="O5959" t="str">
            <v xml:space="preserve"> </v>
          </cell>
          <cell r="P5959">
            <v>0</v>
          </cell>
          <cell r="Q5959">
            <v>0</v>
          </cell>
          <cell r="R5959" t="str">
            <v xml:space="preserve"> </v>
          </cell>
          <cell r="S5959" t="str">
            <v xml:space="preserve"> </v>
          </cell>
        </row>
        <row r="5960">
          <cell r="B5960">
            <v>825700</v>
          </cell>
          <cell r="C5960" t="str">
            <v>InvMgtFeesStateStrt</v>
          </cell>
          <cell r="D5960" t="str">
            <v>MFStStrt</v>
          </cell>
          <cell r="E5960">
            <v>367</v>
          </cell>
          <cell r="F5960" t="str">
            <v>A</v>
          </cell>
          <cell r="G5960" t="str">
            <v>E</v>
          </cell>
          <cell r="H5960" t="str">
            <v>N</v>
          </cell>
          <cell r="I5960" t="str">
            <v>NI</v>
          </cell>
          <cell r="J5960">
            <v>0</v>
          </cell>
          <cell r="K5960">
            <v>0</v>
          </cell>
          <cell r="L5960" t="str">
            <v xml:space="preserve"> </v>
          </cell>
          <cell r="M5960" t="str">
            <v xml:space="preserve"> </v>
          </cell>
          <cell r="N5960">
            <v>0</v>
          </cell>
          <cell r="O5960" t="str">
            <v xml:space="preserve"> </v>
          </cell>
          <cell r="P5960">
            <v>0</v>
          </cell>
          <cell r="Q5960">
            <v>0</v>
          </cell>
          <cell r="R5960" t="str">
            <v xml:space="preserve"> </v>
          </cell>
          <cell r="S5960" t="str">
            <v xml:space="preserve"> </v>
          </cell>
        </row>
        <row r="5961">
          <cell r="B5961">
            <v>825705</v>
          </cell>
          <cell r="C5961" t="str">
            <v>InvMgtFeesStrategicPartner</v>
          </cell>
          <cell r="D5961" t="str">
            <v>MFStrategi</v>
          </cell>
          <cell r="E5961">
            <v>367</v>
          </cell>
          <cell r="F5961" t="str">
            <v>A</v>
          </cell>
          <cell r="G5961" t="str">
            <v>E</v>
          </cell>
          <cell r="H5961" t="str">
            <v>N</v>
          </cell>
          <cell r="I5961" t="str">
            <v>NI</v>
          </cell>
          <cell r="J5961">
            <v>0</v>
          </cell>
          <cell r="K5961">
            <v>0</v>
          </cell>
          <cell r="L5961" t="str">
            <v xml:space="preserve"> </v>
          </cell>
          <cell r="M5961" t="str">
            <v xml:space="preserve"> </v>
          </cell>
          <cell r="N5961">
            <v>0</v>
          </cell>
          <cell r="O5961" t="str">
            <v xml:space="preserve"> </v>
          </cell>
          <cell r="P5961">
            <v>0</v>
          </cell>
          <cell r="Q5961">
            <v>0</v>
          </cell>
          <cell r="R5961" t="str">
            <v xml:space="preserve"> </v>
          </cell>
          <cell r="S5961" t="str">
            <v xml:space="preserve"> </v>
          </cell>
        </row>
        <row r="5962">
          <cell r="B5962">
            <v>825710</v>
          </cell>
          <cell r="C5962" t="str">
            <v>InvMgtFeesSuttonbrookHF</v>
          </cell>
          <cell r="D5962" t="str">
            <v>MFSuttonHF</v>
          </cell>
          <cell r="E5962">
            <v>367</v>
          </cell>
          <cell r="F5962" t="str">
            <v>A</v>
          </cell>
          <cell r="G5962" t="str">
            <v>E</v>
          </cell>
          <cell r="H5962" t="str">
            <v>N</v>
          </cell>
          <cell r="I5962" t="str">
            <v>NI</v>
          </cell>
          <cell r="J5962">
            <v>0</v>
          </cell>
          <cell r="K5962">
            <v>0</v>
          </cell>
          <cell r="L5962" t="str">
            <v xml:space="preserve"> </v>
          </cell>
          <cell r="M5962" t="str">
            <v xml:space="preserve"> </v>
          </cell>
          <cell r="N5962">
            <v>0</v>
          </cell>
          <cell r="O5962" t="str">
            <v xml:space="preserve"> </v>
          </cell>
          <cell r="P5962">
            <v>0</v>
          </cell>
          <cell r="Q5962">
            <v>0</v>
          </cell>
          <cell r="R5962" t="str">
            <v xml:space="preserve"> </v>
          </cell>
          <cell r="S5962" t="str">
            <v xml:space="preserve"> </v>
          </cell>
        </row>
        <row r="5963">
          <cell r="B5963">
            <v>825715</v>
          </cell>
          <cell r="C5963" t="str">
            <v>InvMgtFeesSuttonbrookPA</v>
          </cell>
          <cell r="D5963" t="str">
            <v>MFSuttonPA</v>
          </cell>
          <cell r="E5963">
            <v>367</v>
          </cell>
          <cell r="F5963" t="str">
            <v>A</v>
          </cell>
          <cell r="G5963" t="str">
            <v>E</v>
          </cell>
          <cell r="H5963" t="str">
            <v>N</v>
          </cell>
          <cell r="I5963" t="str">
            <v>NI</v>
          </cell>
          <cell r="J5963">
            <v>0</v>
          </cell>
          <cell r="K5963">
            <v>0</v>
          </cell>
          <cell r="L5963" t="str">
            <v xml:space="preserve"> </v>
          </cell>
          <cell r="M5963" t="str">
            <v xml:space="preserve"> </v>
          </cell>
          <cell r="N5963">
            <v>0</v>
          </cell>
          <cell r="O5963" t="str">
            <v xml:space="preserve"> </v>
          </cell>
          <cell r="P5963">
            <v>0</v>
          </cell>
          <cell r="Q5963">
            <v>0</v>
          </cell>
          <cell r="R5963" t="str">
            <v xml:space="preserve"> </v>
          </cell>
          <cell r="S5963" t="str">
            <v xml:space="preserve"> </v>
          </cell>
        </row>
        <row r="5964">
          <cell r="B5964">
            <v>825720</v>
          </cell>
          <cell r="C5964" t="str">
            <v>InvMgtFeesTarget</v>
          </cell>
          <cell r="D5964" t="str">
            <v>MFTarget</v>
          </cell>
          <cell r="E5964">
            <v>367</v>
          </cell>
          <cell r="F5964" t="str">
            <v>A</v>
          </cell>
          <cell r="G5964" t="str">
            <v>E</v>
          </cell>
          <cell r="H5964" t="str">
            <v>N</v>
          </cell>
          <cell r="I5964" t="str">
            <v>NI</v>
          </cell>
          <cell r="J5964">
            <v>0</v>
          </cell>
          <cell r="K5964">
            <v>0</v>
          </cell>
          <cell r="L5964" t="str">
            <v xml:space="preserve"> </v>
          </cell>
          <cell r="M5964" t="str">
            <v xml:space="preserve"> </v>
          </cell>
          <cell r="N5964">
            <v>0</v>
          </cell>
          <cell r="O5964" t="str">
            <v xml:space="preserve"> </v>
          </cell>
          <cell r="P5964">
            <v>0</v>
          </cell>
          <cell r="Q5964">
            <v>0</v>
          </cell>
          <cell r="R5964" t="str">
            <v xml:space="preserve"> </v>
          </cell>
          <cell r="S5964" t="str">
            <v xml:space="preserve"> </v>
          </cell>
        </row>
        <row r="5965">
          <cell r="B5965">
            <v>825725</v>
          </cell>
          <cell r="C5965" t="str">
            <v>InvMgtFeesTCW</v>
          </cell>
          <cell r="D5965" t="str">
            <v>MFTCW</v>
          </cell>
          <cell r="E5965">
            <v>367</v>
          </cell>
          <cell r="F5965" t="str">
            <v>A</v>
          </cell>
          <cell r="G5965" t="str">
            <v>E</v>
          </cell>
          <cell r="H5965" t="str">
            <v>N</v>
          </cell>
          <cell r="I5965" t="str">
            <v>NI</v>
          </cell>
          <cell r="J5965">
            <v>0</v>
          </cell>
          <cell r="K5965">
            <v>0</v>
          </cell>
          <cell r="L5965" t="str">
            <v xml:space="preserve"> </v>
          </cell>
          <cell r="M5965" t="str">
            <v xml:space="preserve"> </v>
          </cell>
          <cell r="N5965">
            <v>0</v>
          </cell>
          <cell r="O5965" t="str">
            <v xml:space="preserve"> </v>
          </cell>
          <cell r="P5965">
            <v>0</v>
          </cell>
          <cell r="Q5965">
            <v>0</v>
          </cell>
          <cell r="R5965" t="str">
            <v xml:space="preserve"> </v>
          </cell>
          <cell r="S5965" t="str">
            <v xml:space="preserve"> </v>
          </cell>
        </row>
        <row r="5966">
          <cell r="B5966">
            <v>825730</v>
          </cell>
          <cell r="C5966" t="str">
            <v>InvMgtFeesTempleton</v>
          </cell>
          <cell r="D5966" t="str">
            <v>MFTemple</v>
          </cell>
          <cell r="E5966">
            <v>36892</v>
          </cell>
          <cell r="F5966" t="str">
            <v>A</v>
          </cell>
          <cell r="G5966" t="str">
            <v>E</v>
          </cell>
          <cell r="H5966" t="str">
            <v>N</v>
          </cell>
          <cell r="I5966" t="str">
            <v>NI</v>
          </cell>
          <cell r="J5966">
            <v>0</v>
          </cell>
          <cell r="K5966">
            <v>0</v>
          </cell>
          <cell r="L5966" t="str">
            <v xml:space="preserve"> </v>
          </cell>
          <cell r="M5966" t="str">
            <v xml:space="preserve"> </v>
          </cell>
          <cell r="N5966">
            <v>0</v>
          </cell>
          <cell r="O5966" t="str">
            <v xml:space="preserve"> </v>
          </cell>
          <cell r="P5966">
            <v>0</v>
          </cell>
          <cell r="Q5966">
            <v>0</v>
          </cell>
          <cell r="R5966" t="str">
            <v xml:space="preserve"> </v>
          </cell>
          <cell r="S5966" t="str">
            <v xml:space="preserve"> </v>
          </cell>
        </row>
        <row r="5967">
          <cell r="B5967">
            <v>825730</v>
          </cell>
          <cell r="C5967" t="str">
            <v>InvMgtFeesTempleton</v>
          </cell>
          <cell r="D5967" t="str">
            <v>MFTemple</v>
          </cell>
          <cell r="E5967">
            <v>367</v>
          </cell>
          <cell r="F5967" t="str">
            <v>A</v>
          </cell>
          <cell r="G5967" t="str">
            <v>E</v>
          </cell>
          <cell r="H5967" t="str">
            <v>N</v>
          </cell>
          <cell r="I5967" t="str">
            <v>NI</v>
          </cell>
          <cell r="J5967">
            <v>0</v>
          </cell>
          <cell r="K5967">
            <v>0</v>
          </cell>
          <cell r="L5967" t="str">
            <v xml:space="preserve"> </v>
          </cell>
          <cell r="M5967" t="str">
            <v xml:space="preserve"> </v>
          </cell>
          <cell r="N5967">
            <v>0</v>
          </cell>
          <cell r="O5967" t="str">
            <v xml:space="preserve"> </v>
          </cell>
          <cell r="P5967">
            <v>0</v>
          </cell>
          <cell r="Q5967">
            <v>0</v>
          </cell>
          <cell r="R5967" t="str">
            <v xml:space="preserve"> </v>
          </cell>
          <cell r="S5967" t="str">
            <v xml:space="preserve"> </v>
          </cell>
        </row>
        <row r="5968">
          <cell r="B5968">
            <v>825735</v>
          </cell>
          <cell r="C5968" t="str">
            <v>InvMgtFeesThirdPoint</v>
          </cell>
          <cell r="D5968" t="str">
            <v>MFThirdPnt</v>
          </cell>
          <cell r="E5968">
            <v>36892</v>
          </cell>
          <cell r="F5968" t="str">
            <v>A</v>
          </cell>
          <cell r="G5968" t="str">
            <v>E</v>
          </cell>
          <cell r="H5968" t="str">
            <v>N</v>
          </cell>
          <cell r="I5968" t="str">
            <v>NI</v>
          </cell>
          <cell r="J5968">
            <v>0</v>
          </cell>
          <cell r="K5968">
            <v>0</v>
          </cell>
          <cell r="L5968" t="str">
            <v xml:space="preserve"> </v>
          </cell>
          <cell r="M5968" t="str">
            <v xml:space="preserve"> </v>
          </cell>
          <cell r="N5968">
            <v>0</v>
          </cell>
          <cell r="O5968" t="str">
            <v xml:space="preserve"> </v>
          </cell>
          <cell r="P5968">
            <v>0</v>
          </cell>
          <cell r="Q5968">
            <v>0</v>
          </cell>
          <cell r="R5968" t="str">
            <v xml:space="preserve"> </v>
          </cell>
          <cell r="S5968" t="str">
            <v xml:space="preserve"> </v>
          </cell>
        </row>
        <row r="5969">
          <cell r="B5969">
            <v>825735</v>
          </cell>
          <cell r="C5969" t="str">
            <v>InvMgtFeesThirdPoint</v>
          </cell>
          <cell r="D5969" t="str">
            <v>MFThirdPnt</v>
          </cell>
          <cell r="E5969">
            <v>367</v>
          </cell>
          <cell r="F5969" t="str">
            <v>A</v>
          </cell>
          <cell r="G5969" t="str">
            <v>E</v>
          </cell>
          <cell r="H5969" t="str">
            <v>N</v>
          </cell>
          <cell r="I5969" t="str">
            <v>NI</v>
          </cell>
          <cell r="J5969">
            <v>0</v>
          </cell>
          <cell r="K5969">
            <v>0</v>
          </cell>
          <cell r="L5969" t="str">
            <v xml:space="preserve"> </v>
          </cell>
          <cell r="M5969" t="str">
            <v xml:space="preserve"> </v>
          </cell>
          <cell r="N5969">
            <v>0</v>
          </cell>
          <cell r="O5969" t="str">
            <v xml:space="preserve"> </v>
          </cell>
          <cell r="P5969">
            <v>0</v>
          </cell>
          <cell r="Q5969">
            <v>0</v>
          </cell>
          <cell r="R5969" t="str">
            <v xml:space="preserve"> </v>
          </cell>
          <cell r="S5969" t="str">
            <v xml:space="preserve"> </v>
          </cell>
        </row>
        <row r="5970">
          <cell r="B5970">
            <v>825740</v>
          </cell>
          <cell r="C5970" t="str">
            <v>InvMgtFeesTPGAirlineII</v>
          </cell>
          <cell r="D5970" t="str">
            <v>MFTPGAirl</v>
          </cell>
          <cell r="E5970">
            <v>36892</v>
          </cell>
          <cell r="F5970" t="str">
            <v>A</v>
          </cell>
          <cell r="G5970" t="str">
            <v>E</v>
          </cell>
          <cell r="H5970" t="str">
            <v>N</v>
          </cell>
          <cell r="I5970" t="str">
            <v>NI</v>
          </cell>
          <cell r="J5970">
            <v>0</v>
          </cell>
          <cell r="K5970">
            <v>0</v>
          </cell>
          <cell r="L5970" t="str">
            <v xml:space="preserve"> </v>
          </cell>
          <cell r="M5970" t="str">
            <v xml:space="preserve"> </v>
          </cell>
          <cell r="N5970">
            <v>0</v>
          </cell>
          <cell r="O5970" t="str">
            <v xml:space="preserve"> </v>
          </cell>
          <cell r="P5970">
            <v>0</v>
          </cell>
          <cell r="Q5970">
            <v>0</v>
          </cell>
          <cell r="R5970" t="str">
            <v xml:space="preserve"> </v>
          </cell>
          <cell r="S5970" t="str">
            <v xml:space="preserve"> </v>
          </cell>
        </row>
        <row r="5971">
          <cell r="B5971">
            <v>825740</v>
          </cell>
          <cell r="C5971" t="str">
            <v>InvMgtFeesTPGAirlineII</v>
          </cell>
          <cell r="D5971" t="str">
            <v>MFTPGAirl</v>
          </cell>
          <cell r="E5971">
            <v>367</v>
          </cell>
          <cell r="F5971" t="str">
            <v>A</v>
          </cell>
          <cell r="G5971" t="str">
            <v>E</v>
          </cell>
          <cell r="H5971" t="str">
            <v>N</v>
          </cell>
          <cell r="I5971" t="str">
            <v>NI</v>
          </cell>
          <cell r="J5971">
            <v>0</v>
          </cell>
          <cell r="K5971">
            <v>0</v>
          </cell>
          <cell r="L5971" t="str">
            <v xml:space="preserve"> </v>
          </cell>
          <cell r="M5971" t="str">
            <v xml:space="preserve"> </v>
          </cell>
          <cell r="N5971">
            <v>0</v>
          </cell>
          <cell r="O5971" t="str">
            <v xml:space="preserve"> </v>
          </cell>
          <cell r="P5971">
            <v>0</v>
          </cell>
          <cell r="Q5971">
            <v>0</v>
          </cell>
          <cell r="R5971" t="str">
            <v xml:space="preserve"> </v>
          </cell>
          <cell r="S5971" t="str">
            <v xml:space="preserve"> </v>
          </cell>
        </row>
        <row r="5972">
          <cell r="B5972">
            <v>825745</v>
          </cell>
          <cell r="C5972" t="str">
            <v>InvMgtFeesTrafalgar</v>
          </cell>
          <cell r="D5972" t="str">
            <v>MFTrafalgr</v>
          </cell>
          <cell r="E5972">
            <v>36892</v>
          </cell>
          <cell r="F5972" t="str">
            <v>A</v>
          </cell>
          <cell r="G5972" t="str">
            <v>E</v>
          </cell>
          <cell r="H5972" t="str">
            <v>N</v>
          </cell>
          <cell r="I5972" t="str">
            <v>NI</v>
          </cell>
          <cell r="J5972">
            <v>0</v>
          </cell>
          <cell r="K5972">
            <v>0</v>
          </cell>
          <cell r="L5972" t="str">
            <v xml:space="preserve"> </v>
          </cell>
          <cell r="M5972" t="str">
            <v xml:space="preserve"> </v>
          </cell>
          <cell r="N5972">
            <v>0</v>
          </cell>
          <cell r="O5972" t="str">
            <v xml:space="preserve"> </v>
          </cell>
          <cell r="P5972">
            <v>0</v>
          </cell>
          <cell r="Q5972">
            <v>0</v>
          </cell>
          <cell r="R5972" t="str">
            <v xml:space="preserve"> </v>
          </cell>
          <cell r="S5972" t="str">
            <v xml:space="preserve"> </v>
          </cell>
        </row>
        <row r="5973">
          <cell r="B5973">
            <v>825745</v>
          </cell>
          <cell r="C5973" t="str">
            <v>InvMgtFeesTrafalgar</v>
          </cell>
          <cell r="D5973" t="str">
            <v>MFTrafalgr</v>
          </cell>
          <cell r="E5973">
            <v>367</v>
          </cell>
          <cell r="F5973" t="str">
            <v>A</v>
          </cell>
          <cell r="G5973" t="str">
            <v>E</v>
          </cell>
          <cell r="H5973" t="str">
            <v>N</v>
          </cell>
          <cell r="I5973" t="str">
            <v>NI</v>
          </cell>
          <cell r="J5973">
            <v>0</v>
          </cell>
          <cell r="K5973">
            <v>0</v>
          </cell>
          <cell r="L5973" t="str">
            <v xml:space="preserve"> </v>
          </cell>
          <cell r="M5973" t="str">
            <v xml:space="preserve"> </v>
          </cell>
          <cell r="N5973">
            <v>0</v>
          </cell>
          <cell r="O5973" t="str">
            <v xml:space="preserve"> </v>
          </cell>
          <cell r="P5973">
            <v>0</v>
          </cell>
          <cell r="Q5973">
            <v>0</v>
          </cell>
          <cell r="R5973" t="str">
            <v xml:space="preserve"> </v>
          </cell>
          <cell r="S5973" t="str">
            <v xml:space="preserve"> </v>
          </cell>
        </row>
        <row r="5974">
          <cell r="B5974">
            <v>825750</v>
          </cell>
          <cell r="C5974" t="str">
            <v>InvMgtFeesVanderbilt</v>
          </cell>
          <cell r="D5974" t="str">
            <v>MFVander</v>
          </cell>
          <cell r="E5974">
            <v>36892</v>
          </cell>
          <cell r="F5974" t="str">
            <v>A</v>
          </cell>
          <cell r="G5974" t="str">
            <v>E</v>
          </cell>
          <cell r="H5974" t="str">
            <v>N</v>
          </cell>
          <cell r="I5974" t="str">
            <v>NI</v>
          </cell>
          <cell r="J5974">
            <v>0</v>
          </cell>
          <cell r="K5974">
            <v>0</v>
          </cell>
          <cell r="L5974" t="str">
            <v xml:space="preserve"> </v>
          </cell>
          <cell r="M5974" t="str">
            <v xml:space="preserve"> </v>
          </cell>
          <cell r="N5974">
            <v>0</v>
          </cell>
          <cell r="O5974" t="str">
            <v xml:space="preserve"> </v>
          </cell>
          <cell r="P5974">
            <v>0</v>
          </cell>
          <cell r="Q5974">
            <v>0</v>
          </cell>
          <cell r="R5974" t="str">
            <v xml:space="preserve"> </v>
          </cell>
          <cell r="S5974" t="str">
            <v xml:space="preserve"> </v>
          </cell>
        </row>
        <row r="5975">
          <cell r="B5975">
            <v>825750</v>
          </cell>
          <cell r="C5975" t="str">
            <v>InvMgtFeesVanderbilt</v>
          </cell>
          <cell r="D5975" t="str">
            <v>MFVander</v>
          </cell>
          <cell r="E5975">
            <v>367</v>
          </cell>
          <cell r="F5975" t="str">
            <v>I</v>
          </cell>
          <cell r="G5975" t="str">
            <v>E</v>
          </cell>
          <cell r="H5975" t="str">
            <v>N</v>
          </cell>
          <cell r="I5975" t="str">
            <v>NI</v>
          </cell>
          <cell r="J5975">
            <v>0</v>
          </cell>
          <cell r="K5975">
            <v>0</v>
          </cell>
          <cell r="L5975" t="str">
            <v xml:space="preserve"> </v>
          </cell>
          <cell r="M5975" t="str">
            <v xml:space="preserve"> </v>
          </cell>
          <cell r="N5975">
            <v>0</v>
          </cell>
          <cell r="O5975" t="str">
            <v xml:space="preserve"> </v>
          </cell>
          <cell r="P5975">
            <v>0</v>
          </cell>
          <cell r="Q5975">
            <v>0</v>
          </cell>
          <cell r="R5975" t="str">
            <v xml:space="preserve"> </v>
          </cell>
          <cell r="S5975" t="str">
            <v xml:space="preserve"> </v>
          </cell>
        </row>
        <row r="5976">
          <cell r="B5976">
            <v>825755</v>
          </cell>
          <cell r="C5976" t="str">
            <v>InvMgtFeesVentures</v>
          </cell>
          <cell r="D5976" t="str">
            <v>MFVenture</v>
          </cell>
          <cell r="E5976">
            <v>36892</v>
          </cell>
          <cell r="F5976" t="str">
            <v>A</v>
          </cell>
          <cell r="G5976" t="str">
            <v>E</v>
          </cell>
          <cell r="H5976" t="str">
            <v>N</v>
          </cell>
          <cell r="I5976" t="str">
            <v>NI</v>
          </cell>
          <cell r="J5976">
            <v>0</v>
          </cell>
          <cell r="K5976">
            <v>0</v>
          </cell>
          <cell r="L5976" t="str">
            <v xml:space="preserve"> </v>
          </cell>
          <cell r="M5976" t="str">
            <v xml:space="preserve"> </v>
          </cell>
          <cell r="N5976">
            <v>0</v>
          </cell>
          <cell r="O5976" t="str">
            <v xml:space="preserve"> </v>
          </cell>
          <cell r="P5976">
            <v>0</v>
          </cell>
          <cell r="Q5976">
            <v>0</v>
          </cell>
          <cell r="R5976" t="str">
            <v xml:space="preserve"> </v>
          </cell>
          <cell r="S5976" t="str">
            <v xml:space="preserve"> </v>
          </cell>
        </row>
        <row r="5977">
          <cell r="B5977">
            <v>825755</v>
          </cell>
          <cell r="C5977" t="str">
            <v>InvMgtFeesVentures</v>
          </cell>
          <cell r="D5977" t="str">
            <v>MFVenture</v>
          </cell>
          <cell r="E5977">
            <v>367</v>
          </cell>
          <cell r="F5977" t="str">
            <v>A</v>
          </cell>
          <cell r="G5977" t="str">
            <v>E</v>
          </cell>
          <cell r="H5977" t="str">
            <v>N</v>
          </cell>
          <cell r="I5977" t="str">
            <v>NI</v>
          </cell>
          <cell r="J5977">
            <v>0</v>
          </cell>
          <cell r="K5977">
            <v>0</v>
          </cell>
          <cell r="L5977" t="str">
            <v xml:space="preserve"> </v>
          </cell>
          <cell r="M5977" t="str">
            <v xml:space="preserve"> </v>
          </cell>
          <cell r="N5977">
            <v>0</v>
          </cell>
          <cell r="O5977" t="str">
            <v xml:space="preserve"> </v>
          </cell>
          <cell r="P5977">
            <v>0</v>
          </cell>
          <cell r="Q5977">
            <v>0</v>
          </cell>
          <cell r="R5977" t="str">
            <v xml:space="preserve"> </v>
          </cell>
          <cell r="S5977" t="str">
            <v xml:space="preserve"> </v>
          </cell>
        </row>
        <row r="5978">
          <cell r="B5978">
            <v>825760</v>
          </cell>
          <cell r="C5978" t="str">
            <v>InvMgtFeesVerdosoSpecialI</v>
          </cell>
          <cell r="D5978" t="str">
            <v>MFVerdosoS</v>
          </cell>
          <cell r="E5978">
            <v>36892</v>
          </cell>
          <cell r="F5978" t="str">
            <v>A</v>
          </cell>
          <cell r="G5978" t="str">
            <v>E</v>
          </cell>
          <cell r="H5978" t="str">
            <v>N</v>
          </cell>
          <cell r="I5978" t="str">
            <v>NI</v>
          </cell>
          <cell r="J5978">
            <v>0</v>
          </cell>
          <cell r="K5978">
            <v>0</v>
          </cell>
          <cell r="L5978" t="str">
            <v xml:space="preserve"> </v>
          </cell>
          <cell r="M5978" t="str">
            <v xml:space="preserve"> </v>
          </cell>
          <cell r="N5978">
            <v>0</v>
          </cell>
          <cell r="O5978" t="str">
            <v xml:space="preserve"> </v>
          </cell>
          <cell r="P5978">
            <v>0</v>
          </cell>
          <cell r="Q5978">
            <v>0</v>
          </cell>
          <cell r="R5978" t="str">
            <v xml:space="preserve"> </v>
          </cell>
          <cell r="S5978" t="str">
            <v xml:space="preserve"> </v>
          </cell>
        </row>
        <row r="5979">
          <cell r="B5979">
            <v>825760</v>
          </cell>
          <cell r="C5979" t="str">
            <v>InvMgtFeesVerdosoSpecialI</v>
          </cell>
          <cell r="D5979" t="str">
            <v>MFVerdosoS</v>
          </cell>
          <cell r="E5979">
            <v>367</v>
          </cell>
          <cell r="F5979" t="str">
            <v>A</v>
          </cell>
          <cell r="G5979" t="str">
            <v>E</v>
          </cell>
          <cell r="H5979" t="str">
            <v>N</v>
          </cell>
          <cell r="I5979" t="str">
            <v>NI</v>
          </cell>
          <cell r="J5979">
            <v>0</v>
          </cell>
          <cell r="K5979">
            <v>0</v>
          </cell>
          <cell r="L5979" t="str">
            <v xml:space="preserve"> </v>
          </cell>
          <cell r="M5979" t="str">
            <v xml:space="preserve"> </v>
          </cell>
          <cell r="N5979">
            <v>0</v>
          </cell>
          <cell r="O5979" t="str">
            <v xml:space="preserve"> </v>
          </cell>
          <cell r="P5979">
            <v>0</v>
          </cell>
          <cell r="Q5979">
            <v>0</v>
          </cell>
          <cell r="R5979" t="str">
            <v xml:space="preserve"> </v>
          </cell>
          <cell r="S5979" t="str">
            <v xml:space="preserve"> </v>
          </cell>
        </row>
        <row r="5980">
          <cell r="B5980">
            <v>825765</v>
          </cell>
          <cell r="C5980" t="str">
            <v>InvMgtFeesVersaCapitalII</v>
          </cell>
          <cell r="D5980" t="str">
            <v>MFVersaCap</v>
          </cell>
          <cell r="E5980">
            <v>36892</v>
          </cell>
          <cell r="F5980" t="str">
            <v>A</v>
          </cell>
          <cell r="G5980" t="str">
            <v>E</v>
          </cell>
          <cell r="H5980" t="str">
            <v>N</v>
          </cell>
          <cell r="I5980" t="str">
            <v>NI</v>
          </cell>
          <cell r="J5980">
            <v>0</v>
          </cell>
          <cell r="K5980">
            <v>0</v>
          </cell>
          <cell r="L5980" t="str">
            <v xml:space="preserve"> </v>
          </cell>
          <cell r="M5980" t="str">
            <v xml:space="preserve"> </v>
          </cell>
          <cell r="N5980">
            <v>0</v>
          </cell>
          <cell r="O5980" t="str">
            <v xml:space="preserve"> </v>
          </cell>
          <cell r="P5980">
            <v>0</v>
          </cell>
          <cell r="Q5980">
            <v>0</v>
          </cell>
          <cell r="R5980" t="str">
            <v xml:space="preserve"> </v>
          </cell>
          <cell r="S5980" t="str">
            <v xml:space="preserve"> </v>
          </cell>
        </row>
        <row r="5981">
          <cell r="B5981">
            <v>825765</v>
          </cell>
          <cell r="C5981" t="str">
            <v>InvMgtFeesVersaCapitalII</v>
          </cell>
          <cell r="D5981" t="str">
            <v>MFVersaCap</v>
          </cell>
          <cell r="E5981">
            <v>367</v>
          </cell>
          <cell r="F5981" t="str">
            <v>A</v>
          </cell>
          <cell r="G5981" t="str">
            <v>E</v>
          </cell>
          <cell r="H5981" t="str">
            <v>N</v>
          </cell>
          <cell r="I5981" t="str">
            <v>NI</v>
          </cell>
          <cell r="J5981">
            <v>0</v>
          </cell>
          <cell r="K5981">
            <v>0</v>
          </cell>
          <cell r="L5981" t="str">
            <v xml:space="preserve"> </v>
          </cell>
          <cell r="M5981" t="str">
            <v xml:space="preserve"> </v>
          </cell>
          <cell r="N5981">
            <v>0</v>
          </cell>
          <cell r="O5981" t="str">
            <v xml:space="preserve"> </v>
          </cell>
          <cell r="P5981">
            <v>0</v>
          </cell>
          <cell r="Q5981">
            <v>0</v>
          </cell>
          <cell r="R5981" t="str">
            <v xml:space="preserve"> </v>
          </cell>
          <cell r="S5981" t="str">
            <v xml:space="preserve"> </v>
          </cell>
        </row>
        <row r="5982">
          <cell r="B5982">
            <v>825770</v>
          </cell>
          <cell r="C5982" t="str">
            <v>InvMgtFeesViking</v>
          </cell>
          <cell r="D5982" t="str">
            <v>MFViking</v>
          </cell>
          <cell r="E5982">
            <v>36892</v>
          </cell>
          <cell r="F5982" t="str">
            <v>A</v>
          </cell>
          <cell r="G5982" t="str">
            <v>E</v>
          </cell>
          <cell r="H5982" t="str">
            <v>N</v>
          </cell>
          <cell r="I5982" t="str">
            <v>NI</v>
          </cell>
          <cell r="J5982">
            <v>0</v>
          </cell>
          <cell r="K5982">
            <v>0</v>
          </cell>
          <cell r="L5982" t="str">
            <v xml:space="preserve"> </v>
          </cell>
          <cell r="M5982" t="str">
            <v xml:space="preserve"> </v>
          </cell>
          <cell r="N5982">
            <v>0</v>
          </cell>
          <cell r="O5982" t="str">
            <v xml:space="preserve"> </v>
          </cell>
          <cell r="P5982">
            <v>0</v>
          </cell>
          <cell r="Q5982">
            <v>0</v>
          </cell>
          <cell r="R5982" t="str">
            <v xml:space="preserve"> </v>
          </cell>
          <cell r="S5982" t="str">
            <v xml:space="preserve"> </v>
          </cell>
        </row>
        <row r="5983">
          <cell r="B5983">
            <v>825770</v>
          </cell>
          <cell r="C5983" t="str">
            <v>InvMgtFeesViking</v>
          </cell>
          <cell r="D5983" t="str">
            <v>MFViking</v>
          </cell>
          <cell r="E5983">
            <v>367</v>
          </cell>
          <cell r="F5983" t="str">
            <v>A</v>
          </cell>
          <cell r="G5983" t="str">
            <v>E</v>
          </cell>
          <cell r="H5983" t="str">
            <v>N</v>
          </cell>
          <cell r="I5983" t="str">
            <v>NI</v>
          </cell>
          <cell r="J5983">
            <v>0</v>
          </cell>
          <cell r="K5983">
            <v>0</v>
          </cell>
          <cell r="L5983" t="str">
            <v xml:space="preserve"> </v>
          </cell>
          <cell r="M5983" t="str">
            <v xml:space="preserve"> </v>
          </cell>
          <cell r="N5983">
            <v>0</v>
          </cell>
          <cell r="O5983" t="str">
            <v xml:space="preserve"> </v>
          </cell>
          <cell r="P5983">
            <v>0</v>
          </cell>
          <cell r="Q5983">
            <v>0</v>
          </cell>
          <cell r="R5983" t="str">
            <v xml:space="preserve"> </v>
          </cell>
          <cell r="S5983" t="str">
            <v xml:space="preserve"> </v>
          </cell>
        </row>
        <row r="5984">
          <cell r="B5984">
            <v>825775</v>
          </cell>
          <cell r="C5984" t="str">
            <v>InvMgtFeesVisionCapVII</v>
          </cell>
          <cell r="D5984" t="str">
            <v>MFVision7</v>
          </cell>
          <cell r="E5984">
            <v>36892</v>
          </cell>
          <cell r="F5984" t="str">
            <v>A</v>
          </cell>
          <cell r="G5984" t="str">
            <v>E</v>
          </cell>
          <cell r="H5984" t="str">
            <v>N</v>
          </cell>
          <cell r="I5984" t="str">
            <v>NI</v>
          </cell>
          <cell r="J5984">
            <v>0</v>
          </cell>
          <cell r="K5984">
            <v>0</v>
          </cell>
          <cell r="L5984" t="str">
            <v xml:space="preserve"> </v>
          </cell>
          <cell r="M5984" t="str">
            <v xml:space="preserve"> </v>
          </cell>
          <cell r="N5984">
            <v>0</v>
          </cell>
          <cell r="O5984" t="str">
            <v xml:space="preserve"> </v>
          </cell>
          <cell r="P5984">
            <v>0</v>
          </cell>
          <cell r="Q5984">
            <v>0</v>
          </cell>
          <cell r="R5984" t="str">
            <v xml:space="preserve"> </v>
          </cell>
          <cell r="S5984" t="str">
            <v xml:space="preserve"> </v>
          </cell>
        </row>
        <row r="5985">
          <cell r="B5985">
            <v>825775</v>
          </cell>
          <cell r="C5985" t="str">
            <v>InvMgtFeesVisionCapVII</v>
          </cell>
          <cell r="D5985" t="str">
            <v>MFVision7</v>
          </cell>
          <cell r="E5985">
            <v>367</v>
          </cell>
          <cell r="F5985" t="str">
            <v>A</v>
          </cell>
          <cell r="G5985" t="str">
            <v>E</v>
          </cell>
          <cell r="H5985" t="str">
            <v>N</v>
          </cell>
          <cell r="I5985" t="str">
            <v>NI</v>
          </cell>
          <cell r="J5985">
            <v>0</v>
          </cell>
          <cell r="K5985">
            <v>0</v>
          </cell>
          <cell r="L5985" t="str">
            <v xml:space="preserve"> </v>
          </cell>
          <cell r="M5985" t="str">
            <v xml:space="preserve"> </v>
          </cell>
          <cell r="N5985">
            <v>0</v>
          </cell>
          <cell r="O5985" t="str">
            <v xml:space="preserve"> </v>
          </cell>
          <cell r="P5985">
            <v>0</v>
          </cell>
          <cell r="Q5985">
            <v>0</v>
          </cell>
          <cell r="R5985" t="str">
            <v xml:space="preserve"> </v>
          </cell>
          <cell r="S5985" t="str">
            <v xml:space="preserve"> </v>
          </cell>
        </row>
        <row r="5986">
          <cell r="B5986">
            <v>825780</v>
          </cell>
          <cell r="C5986" t="str">
            <v>InvMgtFeesVisionOpportun</v>
          </cell>
          <cell r="D5986" t="str">
            <v>MFVisionOp</v>
          </cell>
          <cell r="E5986">
            <v>36892</v>
          </cell>
          <cell r="F5986" t="str">
            <v>A</v>
          </cell>
          <cell r="G5986" t="str">
            <v>E</v>
          </cell>
          <cell r="H5986" t="str">
            <v>N</v>
          </cell>
          <cell r="I5986" t="str">
            <v>NI</v>
          </cell>
          <cell r="J5986">
            <v>0</v>
          </cell>
          <cell r="K5986">
            <v>0</v>
          </cell>
          <cell r="L5986" t="str">
            <v xml:space="preserve"> </v>
          </cell>
          <cell r="M5986" t="str">
            <v xml:space="preserve"> </v>
          </cell>
          <cell r="N5986">
            <v>0</v>
          </cell>
          <cell r="O5986" t="str">
            <v xml:space="preserve"> </v>
          </cell>
          <cell r="P5986">
            <v>0</v>
          </cell>
          <cell r="Q5986">
            <v>0</v>
          </cell>
          <cell r="R5986" t="str">
            <v xml:space="preserve"> </v>
          </cell>
          <cell r="S5986" t="str">
            <v xml:space="preserve"> </v>
          </cell>
        </row>
        <row r="5987">
          <cell r="B5987">
            <v>825780</v>
          </cell>
          <cell r="C5987" t="str">
            <v>InvMgtFeesVisionOpportun</v>
          </cell>
          <cell r="D5987" t="str">
            <v>MFVisionOp</v>
          </cell>
          <cell r="E5987">
            <v>367</v>
          </cell>
          <cell r="F5987" t="str">
            <v>A</v>
          </cell>
          <cell r="G5987" t="str">
            <v>E</v>
          </cell>
          <cell r="H5987" t="str">
            <v>N</v>
          </cell>
          <cell r="I5987" t="str">
            <v>NI</v>
          </cell>
          <cell r="J5987">
            <v>0</v>
          </cell>
          <cell r="K5987">
            <v>0</v>
          </cell>
          <cell r="L5987" t="str">
            <v xml:space="preserve"> </v>
          </cell>
          <cell r="M5987" t="str">
            <v xml:space="preserve"> </v>
          </cell>
          <cell r="N5987">
            <v>0</v>
          </cell>
          <cell r="O5987" t="str">
            <v xml:space="preserve"> </v>
          </cell>
          <cell r="P5987">
            <v>0</v>
          </cell>
          <cell r="Q5987">
            <v>0</v>
          </cell>
          <cell r="R5987" t="str">
            <v xml:space="preserve"> </v>
          </cell>
          <cell r="S5987" t="str">
            <v xml:space="preserve"> </v>
          </cell>
        </row>
        <row r="5988">
          <cell r="B5988">
            <v>825785</v>
          </cell>
          <cell r="C5988" t="str">
            <v>InvMgtFeesWaterfallEdenHF</v>
          </cell>
          <cell r="D5988" t="str">
            <v>MFWtrEdnHF</v>
          </cell>
          <cell r="E5988">
            <v>36892</v>
          </cell>
          <cell r="F5988" t="str">
            <v>A</v>
          </cell>
          <cell r="G5988" t="str">
            <v>E</v>
          </cell>
          <cell r="H5988" t="str">
            <v>N</v>
          </cell>
          <cell r="I5988" t="str">
            <v>NI</v>
          </cell>
          <cell r="J5988">
            <v>0</v>
          </cell>
          <cell r="K5988">
            <v>0</v>
          </cell>
          <cell r="L5988" t="str">
            <v xml:space="preserve"> </v>
          </cell>
          <cell r="M5988" t="str">
            <v xml:space="preserve"> </v>
          </cell>
          <cell r="N5988">
            <v>0</v>
          </cell>
          <cell r="O5988" t="str">
            <v xml:space="preserve"> </v>
          </cell>
          <cell r="P5988">
            <v>0</v>
          </cell>
          <cell r="Q5988">
            <v>0</v>
          </cell>
          <cell r="R5988" t="str">
            <v xml:space="preserve"> </v>
          </cell>
          <cell r="S5988" t="str">
            <v xml:space="preserve"> </v>
          </cell>
        </row>
        <row r="5989">
          <cell r="B5989">
            <v>825785</v>
          </cell>
          <cell r="C5989" t="str">
            <v>InvMgtFeesWaterfallEdenHF</v>
          </cell>
          <cell r="D5989" t="str">
            <v>MFWtrEdnHF</v>
          </cell>
          <cell r="E5989">
            <v>367</v>
          </cell>
          <cell r="F5989" t="str">
            <v>A</v>
          </cell>
          <cell r="G5989" t="str">
            <v>E</v>
          </cell>
          <cell r="H5989" t="str">
            <v>N</v>
          </cell>
          <cell r="I5989" t="str">
            <v>NI</v>
          </cell>
          <cell r="J5989">
            <v>0</v>
          </cell>
          <cell r="K5989">
            <v>0</v>
          </cell>
          <cell r="L5989" t="str">
            <v xml:space="preserve"> </v>
          </cell>
          <cell r="M5989" t="str">
            <v xml:space="preserve"> </v>
          </cell>
          <cell r="N5989">
            <v>0</v>
          </cell>
          <cell r="O5989" t="str">
            <v xml:space="preserve"> </v>
          </cell>
          <cell r="P5989">
            <v>0</v>
          </cell>
          <cell r="Q5989">
            <v>0</v>
          </cell>
          <cell r="R5989" t="str">
            <v xml:space="preserve"> </v>
          </cell>
          <cell r="S5989" t="str">
            <v xml:space="preserve"> </v>
          </cell>
        </row>
        <row r="5990">
          <cell r="B5990">
            <v>825790</v>
          </cell>
          <cell r="C5990" t="str">
            <v>InvMgtFeesWaterfallEdenPA</v>
          </cell>
          <cell r="D5990" t="str">
            <v>MFWtrEdnPA</v>
          </cell>
          <cell r="E5990">
            <v>36892</v>
          </cell>
          <cell r="F5990" t="str">
            <v>A</v>
          </cell>
          <cell r="G5990" t="str">
            <v>E</v>
          </cell>
          <cell r="H5990" t="str">
            <v>N</v>
          </cell>
          <cell r="I5990" t="str">
            <v>NI</v>
          </cell>
          <cell r="J5990">
            <v>0</v>
          </cell>
          <cell r="K5990">
            <v>0</v>
          </cell>
          <cell r="L5990" t="str">
            <v xml:space="preserve"> </v>
          </cell>
          <cell r="M5990" t="str">
            <v xml:space="preserve"> </v>
          </cell>
          <cell r="N5990">
            <v>0</v>
          </cell>
          <cell r="O5990" t="str">
            <v xml:space="preserve"> </v>
          </cell>
          <cell r="P5990">
            <v>0</v>
          </cell>
          <cell r="Q5990">
            <v>0</v>
          </cell>
          <cell r="R5990" t="str">
            <v xml:space="preserve"> </v>
          </cell>
          <cell r="S5990" t="str">
            <v xml:space="preserve"> </v>
          </cell>
        </row>
        <row r="5991">
          <cell r="B5991">
            <v>825790</v>
          </cell>
          <cell r="C5991" t="str">
            <v>InvMgtFeesWaterfallEdenPA</v>
          </cell>
          <cell r="D5991" t="str">
            <v>MFWtrEdnPA</v>
          </cell>
          <cell r="E5991">
            <v>367</v>
          </cell>
          <cell r="F5991" t="str">
            <v>A</v>
          </cell>
          <cell r="G5991" t="str">
            <v>E</v>
          </cell>
          <cell r="H5991" t="str">
            <v>N</v>
          </cell>
          <cell r="I5991" t="str">
            <v>NI</v>
          </cell>
          <cell r="J5991">
            <v>0</v>
          </cell>
          <cell r="K5991">
            <v>0</v>
          </cell>
          <cell r="L5991" t="str">
            <v xml:space="preserve"> </v>
          </cell>
          <cell r="M5991" t="str">
            <v xml:space="preserve"> </v>
          </cell>
          <cell r="N5991">
            <v>0</v>
          </cell>
          <cell r="O5991" t="str">
            <v xml:space="preserve"> </v>
          </cell>
          <cell r="P5991">
            <v>0</v>
          </cell>
          <cell r="Q5991">
            <v>0</v>
          </cell>
          <cell r="R5991" t="str">
            <v xml:space="preserve"> </v>
          </cell>
          <cell r="S5991" t="str">
            <v xml:space="preserve"> </v>
          </cell>
        </row>
        <row r="5992">
          <cell r="B5992">
            <v>825795</v>
          </cell>
          <cell r="C5992" t="str">
            <v>InvMgtFeesWCDR1G</v>
          </cell>
          <cell r="D5992" t="str">
            <v>MFWCDR1G</v>
          </cell>
          <cell r="E5992">
            <v>36892</v>
          </cell>
          <cell r="F5992" t="str">
            <v>A</v>
          </cell>
          <cell r="G5992" t="str">
            <v>E</v>
          </cell>
          <cell r="H5992" t="str">
            <v>N</v>
          </cell>
          <cell r="I5992" t="str">
            <v>NI</v>
          </cell>
          <cell r="J5992">
            <v>0</v>
          </cell>
          <cell r="K5992">
            <v>0</v>
          </cell>
          <cell r="L5992" t="str">
            <v xml:space="preserve"> </v>
          </cell>
          <cell r="M5992" t="str">
            <v xml:space="preserve"> </v>
          </cell>
          <cell r="N5992">
            <v>0</v>
          </cell>
          <cell r="O5992" t="str">
            <v xml:space="preserve"> </v>
          </cell>
          <cell r="P5992">
            <v>0</v>
          </cell>
          <cell r="Q5992">
            <v>0</v>
          </cell>
          <cell r="R5992" t="str">
            <v xml:space="preserve"> </v>
          </cell>
          <cell r="S5992" t="str">
            <v xml:space="preserve"> </v>
          </cell>
        </row>
        <row r="5993">
          <cell r="B5993">
            <v>825795</v>
          </cell>
          <cell r="C5993" t="str">
            <v>InvMgtFeesWCDR1G</v>
          </cell>
          <cell r="D5993" t="str">
            <v>MFWCDR1G</v>
          </cell>
          <cell r="E5993">
            <v>367</v>
          </cell>
          <cell r="F5993" t="str">
            <v>A</v>
          </cell>
          <cell r="G5993" t="str">
            <v>E</v>
          </cell>
          <cell r="H5993" t="str">
            <v>N</v>
          </cell>
          <cell r="I5993" t="str">
            <v>NI</v>
          </cell>
          <cell r="J5993">
            <v>0</v>
          </cell>
          <cell r="K5993">
            <v>0</v>
          </cell>
          <cell r="L5993" t="str">
            <v xml:space="preserve"> </v>
          </cell>
          <cell r="M5993" t="str">
            <v xml:space="preserve"> </v>
          </cell>
          <cell r="N5993">
            <v>0</v>
          </cell>
          <cell r="O5993" t="str">
            <v xml:space="preserve"> </v>
          </cell>
          <cell r="P5993">
            <v>0</v>
          </cell>
          <cell r="Q5993">
            <v>0</v>
          </cell>
          <cell r="R5993" t="str">
            <v xml:space="preserve"> </v>
          </cell>
          <cell r="S5993" t="str">
            <v xml:space="preserve"> </v>
          </cell>
        </row>
        <row r="5994">
          <cell r="B5994">
            <v>825800</v>
          </cell>
          <cell r="C5994" t="str">
            <v>InvMgtFeesWellington</v>
          </cell>
          <cell r="D5994" t="str">
            <v>MFWelling</v>
          </cell>
          <cell r="E5994">
            <v>36892</v>
          </cell>
          <cell r="F5994" t="str">
            <v>A</v>
          </cell>
          <cell r="G5994" t="str">
            <v>E</v>
          </cell>
          <cell r="H5994" t="str">
            <v>N</v>
          </cell>
          <cell r="I5994" t="str">
            <v>NI</v>
          </cell>
          <cell r="J5994">
            <v>0</v>
          </cell>
          <cell r="K5994">
            <v>0</v>
          </cell>
          <cell r="L5994" t="str">
            <v xml:space="preserve"> </v>
          </cell>
          <cell r="M5994" t="str">
            <v xml:space="preserve"> </v>
          </cell>
          <cell r="N5994">
            <v>0</v>
          </cell>
          <cell r="O5994" t="str">
            <v xml:space="preserve"> </v>
          </cell>
          <cell r="P5994">
            <v>0</v>
          </cell>
          <cell r="Q5994">
            <v>0</v>
          </cell>
          <cell r="R5994" t="str">
            <v xml:space="preserve"> </v>
          </cell>
          <cell r="S5994" t="str">
            <v xml:space="preserve"> </v>
          </cell>
        </row>
        <row r="5995">
          <cell r="B5995">
            <v>825800</v>
          </cell>
          <cell r="C5995" t="str">
            <v>InvMgtFeesWellington</v>
          </cell>
          <cell r="D5995" t="str">
            <v>MFWelling</v>
          </cell>
          <cell r="E5995">
            <v>367</v>
          </cell>
          <cell r="F5995" t="str">
            <v>A</v>
          </cell>
          <cell r="G5995" t="str">
            <v>E</v>
          </cell>
          <cell r="H5995" t="str">
            <v>N</v>
          </cell>
          <cell r="I5995" t="str">
            <v>NI</v>
          </cell>
          <cell r="J5995">
            <v>0</v>
          </cell>
          <cell r="K5995">
            <v>0</v>
          </cell>
          <cell r="L5995" t="str">
            <v xml:space="preserve"> </v>
          </cell>
          <cell r="M5995" t="str">
            <v xml:space="preserve"> </v>
          </cell>
          <cell r="N5995">
            <v>0</v>
          </cell>
          <cell r="O5995" t="str">
            <v xml:space="preserve"> </v>
          </cell>
          <cell r="P5995">
            <v>0</v>
          </cell>
          <cell r="Q5995">
            <v>0</v>
          </cell>
          <cell r="R5995" t="str">
            <v xml:space="preserve"> </v>
          </cell>
          <cell r="S5995" t="str">
            <v xml:space="preserve"> </v>
          </cell>
        </row>
        <row r="5996">
          <cell r="B5996">
            <v>825805</v>
          </cell>
          <cell r="C5996" t="str">
            <v>InvMgtFeesWestern</v>
          </cell>
          <cell r="D5996" t="str">
            <v>MFWstn</v>
          </cell>
          <cell r="E5996">
            <v>36892</v>
          </cell>
          <cell r="F5996" t="str">
            <v>A</v>
          </cell>
          <cell r="G5996" t="str">
            <v>E</v>
          </cell>
          <cell r="H5996" t="str">
            <v>N</v>
          </cell>
          <cell r="I5996" t="str">
            <v>NI</v>
          </cell>
          <cell r="J5996">
            <v>0</v>
          </cell>
          <cell r="K5996">
            <v>0</v>
          </cell>
          <cell r="L5996" t="str">
            <v xml:space="preserve"> </v>
          </cell>
          <cell r="M5996" t="str">
            <v xml:space="preserve"> </v>
          </cell>
          <cell r="N5996">
            <v>0</v>
          </cell>
          <cell r="O5996" t="str">
            <v xml:space="preserve"> </v>
          </cell>
          <cell r="P5996">
            <v>0</v>
          </cell>
          <cell r="Q5996">
            <v>0</v>
          </cell>
          <cell r="R5996" t="str">
            <v xml:space="preserve"> </v>
          </cell>
          <cell r="S5996" t="str">
            <v xml:space="preserve"> </v>
          </cell>
        </row>
        <row r="5997">
          <cell r="B5997">
            <v>825805</v>
          </cell>
          <cell r="C5997" t="str">
            <v>InvMgtFeesWestern</v>
          </cell>
          <cell r="D5997" t="str">
            <v>MFWstn</v>
          </cell>
          <cell r="E5997">
            <v>367</v>
          </cell>
          <cell r="F5997" t="str">
            <v>A</v>
          </cell>
          <cell r="G5997" t="str">
            <v>E</v>
          </cell>
          <cell r="H5997" t="str">
            <v>N</v>
          </cell>
          <cell r="I5997" t="str">
            <v>NI</v>
          </cell>
          <cell r="J5997">
            <v>0</v>
          </cell>
          <cell r="K5997">
            <v>0</v>
          </cell>
          <cell r="L5997" t="str">
            <v xml:space="preserve"> </v>
          </cell>
          <cell r="M5997" t="str">
            <v xml:space="preserve"> </v>
          </cell>
          <cell r="N5997">
            <v>0</v>
          </cell>
          <cell r="O5997" t="str">
            <v xml:space="preserve"> </v>
          </cell>
          <cell r="P5997">
            <v>0</v>
          </cell>
          <cell r="Q5997">
            <v>0</v>
          </cell>
          <cell r="R5997" t="str">
            <v xml:space="preserve"> </v>
          </cell>
          <cell r="S5997" t="str">
            <v xml:space="preserve"> </v>
          </cell>
        </row>
        <row r="5998">
          <cell r="B5998">
            <v>825810</v>
          </cell>
          <cell r="C5998" t="str">
            <v>InvMgtFeesWesternEQ</v>
          </cell>
          <cell r="D5998" t="str">
            <v>MFWstnEQ</v>
          </cell>
          <cell r="E5998">
            <v>36892</v>
          </cell>
          <cell r="F5998" t="str">
            <v>A</v>
          </cell>
          <cell r="G5998" t="str">
            <v>E</v>
          </cell>
          <cell r="H5998" t="str">
            <v>N</v>
          </cell>
          <cell r="I5998" t="str">
            <v>NI</v>
          </cell>
          <cell r="J5998">
            <v>0</v>
          </cell>
          <cell r="K5998">
            <v>0</v>
          </cell>
          <cell r="L5998" t="str">
            <v xml:space="preserve"> </v>
          </cell>
          <cell r="M5998" t="str">
            <v xml:space="preserve"> </v>
          </cell>
          <cell r="N5998">
            <v>0</v>
          </cell>
          <cell r="O5998" t="str">
            <v xml:space="preserve"> </v>
          </cell>
          <cell r="P5998">
            <v>0</v>
          </cell>
          <cell r="Q5998">
            <v>0</v>
          </cell>
          <cell r="R5998" t="str">
            <v xml:space="preserve"> </v>
          </cell>
          <cell r="S5998" t="str">
            <v xml:space="preserve"> </v>
          </cell>
        </row>
        <row r="5999">
          <cell r="B5999">
            <v>825810</v>
          </cell>
          <cell r="C5999" t="str">
            <v>InvMgtFeesWesternEQ</v>
          </cell>
          <cell r="D5999" t="str">
            <v>MFWstnEQ</v>
          </cell>
          <cell r="E5999">
            <v>367</v>
          </cell>
          <cell r="F5999" t="str">
            <v>A</v>
          </cell>
          <cell r="G5999" t="str">
            <v>E</v>
          </cell>
          <cell r="H5999" t="str">
            <v>N</v>
          </cell>
          <cell r="I5999" t="str">
            <v>NI</v>
          </cell>
          <cell r="J5999">
            <v>0</v>
          </cell>
          <cell r="K5999">
            <v>0</v>
          </cell>
          <cell r="L5999" t="str">
            <v xml:space="preserve"> </v>
          </cell>
          <cell r="M5999" t="str">
            <v xml:space="preserve"> </v>
          </cell>
          <cell r="N5999">
            <v>0</v>
          </cell>
          <cell r="O5999" t="str">
            <v xml:space="preserve"> </v>
          </cell>
          <cell r="P5999">
            <v>0</v>
          </cell>
          <cell r="Q5999">
            <v>0</v>
          </cell>
          <cell r="R5999" t="str">
            <v xml:space="preserve"> </v>
          </cell>
          <cell r="S5999" t="str">
            <v xml:space="preserve"> </v>
          </cell>
        </row>
        <row r="6000">
          <cell r="B6000">
            <v>825815</v>
          </cell>
          <cell r="C6000" t="str">
            <v>InvMgtFeesWLRIV</v>
          </cell>
          <cell r="D6000" t="str">
            <v>MFWLRIV</v>
          </cell>
          <cell r="E6000">
            <v>36892</v>
          </cell>
          <cell r="F6000" t="str">
            <v>A</v>
          </cell>
          <cell r="G6000" t="str">
            <v>E</v>
          </cell>
          <cell r="H6000" t="str">
            <v>N</v>
          </cell>
          <cell r="I6000" t="str">
            <v>NI</v>
          </cell>
          <cell r="J6000">
            <v>0</v>
          </cell>
          <cell r="K6000">
            <v>0</v>
          </cell>
          <cell r="L6000" t="str">
            <v xml:space="preserve"> </v>
          </cell>
          <cell r="M6000" t="str">
            <v xml:space="preserve"> </v>
          </cell>
          <cell r="N6000">
            <v>0</v>
          </cell>
          <cell r="O6000" t="str">
            <v xml:space="preserve"> </v>
          </cell>
          <cell r="P6000">
            <v>0</v>
          </cell>
          <cell r="Q6000">
            <v>0</v>
          </cell>
          <cell r="R6000" t="str">
            <v xml:space="preserve"> </v>
          </cell>
          <cell r="S6000" t="str">
            <v xml:space="preserve"> </v>
          </cell>
        </row>
        <row r="6001">
          <cell r="B6001">
            <v>825815</v>
          </cell>
          <cell r="C6001" t="str">
            <v>InvMgtFeesWLRIV</v>
          </cell>
          <cell r="D6001" t="str">
            <v>MFWLRIV</v>
          </cell>
          <cell r="E6001">
            <v>367</v>
          </cell>
          <cell r="F6001" t="str">
            <v>A</v>
          </cell>
          <cell r="G6001" t="str">
            <v>E</v>
          </cell>
          <cell r="H6001" t="str">
            <v>N</v>
          </cell>
          <cell r="I6001" t="str">
            <v>NI</v>
          </cell>
          <cell r="J6001">
            <v>0</v>
          </cell>
          <cell r="K6001">
            <v>0</v>
          </cell>
          <cell r="L6001" t="str">
            <v xml:space="preserve"> </v>
          </cell>
          <cell r="M6001" t="str">
            <v xml:space="preserve"> </v>
          </cell>
          <cell r="N6001">
            <v>0</v>
          </cell>
          <cell r="O6001" t="str">
            <v xml:space="preserve"> </v>
          </cell>
          <cell r="P6001">
            <v>0</v>
          </cell>
          <cell r="Q6001">
            <v>0</v>
          </cell>
          <cell r="R6001" t="str">
            <v xml:space="preserve"> </v>
          </cell>
          <cell r="S6001" t="str">
            <v xml:space="preserve"> </v>
          </cell>
        </row>
        <row r="6002">
          <cell r="B6002">
            <v>825820</v>
          </cell>
          <cell r="C6002" t="str">
            <v>InvMgtFeesWLRV</v>
          </cell>
          <cell r="D6002" t="str">
            <v>MFWLRV</v>
          </cell>
          <cell r="E6002">
            <v>36892</v>
          </cell>
          <cell r="F6002" t="str">
            <v>A</v>
          </cell>
          <cell r="G6002" t="str">
            <v>E</v>
          </cell>
          <cell r="H6002" t="str">
            <v>N</v>
          </cell>
          <cell r="I6002" t="str">
            <v>NI</v>
          </cell>
          <cell r="J6002">
            <v>0</v>
          </cell>
          <cell r="K6002">
            <v>0</v>
          </cell>
          <cell r="L6002" t="str">
            <v xml:space="preserve"> </v>
          </cell>
          <cell r="M6002" t="str">
            <v xml:space="preserve"> </v>
          </cell>
          <cell r="N6002">
            <v>0</v>
          </cell>
          <cell r="O6002" t="str">
            <v xml:space="preserve"> </v>
          </cell>
          <cell r="P6002">
            <v>0</v>
          </cell>
          <cell r="Q6002">
            <v>0</v>
          </cell>
          <cell r="R6002" t="str">
            <v xml:space="preserve"> </v>
          </cell>
          <cell r="S6002" t="str">
            <v xml:space="preserve"> </v>
          </cell>
        </row>
        <row r="6003">
          <cell r="B6003">
            <v>825820</v>
          </cell>
          <cell r="C6003" t="str">
            <v>InvMgtFeesWLRV</v>
          </cell>
          <cell r="D6003" t="str">
            <v>MFWLRV</v>
          </cell>
          <cell r="E6003">
            <v>367</v>
          </cell>
          <cell r="F6003" t="str">
            <v>A</v>
          </cell>
          <cell r="G6003" t="str">
            <v>E</v>
          </cell>
          <cell r="H6003" t="str">
            <v>N</v>
          </cell>
          <cell r="I6003" t="str">
            <v>NI</v>
          </cell>
          <cell r="J6003">
            <v>0</v>
          </cell>
          <cell r="K6003">
            <v>0</v>
          </cell>
          <cell r="L6003" t="str">
            <v xml:space="preserve"> </v>
          </cell>
          <cell r="M6003" t="str">
            <v xml:space="preserve"> </v>
          </cell>
          <cell r="N6003">
            <v>0</v>
          </cell>
          <cell r="O6003" t="str">
            <v xml:space="preserve"> </v>
          </cell>
          <cell r="P6003">
            <v>0</v>
          </cell>
          <cell r="Q6003">
            <v>0</v>
          </cell>
          <cell r="R6003" t="str">
            <v xml:space="preserve"> </v>
          </cell>
          <cell r="S6003" t="str">
            <v xml:space="preserve"> </v>
          </cell>
        </row>
        <row r="6004">
          <cell r="B6004">
            <v>825825</v>
          </cell>
          <cell r="C6004" t="str">
            <v>InvMgtFeesWoodbine</v>
          </cell>
          <cell r="D6004" t="str">
            <v>MFWoodbine</v>
          </cell>
          <cell r="E6004">
            <v>36892</v>
          </cell>
          <cell r="F6004" t="str">
            <v>A</v>
          </cell>
          <cell r="G6004" t="str">
            <v>E</v>
          </cell>
          <cell r="H6004" t="str">
            <v>N</v>
          </cell>
          <cell r="I6004" t="str">
            <v>NI</v>
          </cell>
          <cell r="J6004">
            <v>0</v>
          </cell>
          <cell r="K6004">
            <v>0</v>
          </cell>
          <cell r="L6004" t="str">
            <v xml:space="preserve"> </v>
          </cell>
          <cell r="M6004" t="str">
            <v xml:space="preserve"> </v>
          </cell>
          <cell r="N6004">
            <v>0</v>
          </cell>
          <cell r="O6004" t="str">
            <v xml:space="preserve"> </v>
          </cell>
          <cell r="P6004">
            <v>0</v>
          </cell>
          <cell r="Q6004">
            <v>0</v>
          </cell>
          <cell r="R6004" t="str">
            <v xml:space="preserve"> </v>
          </cell>
          <cell r="S6004" t="str">
            <v xml:space="preserve"> </v>
          </cell>
        </row>
        <row r="6005">
          <cell r="B6005">
            <v>825825</v>
          </cell>
          <cell r="C6005" t="str">
            <v>InvMgtFeesWoodbine</v>
          </cell>
          <cell r="D6005" t="str">
            <v>MFWoodbine</v>
          </cell>
          <cell r="E6005">
            <v>367</v>
          </cell>
          <cell r="F6005" t="str">
            <v>A</v>
          </cell>
          <cell r="G6005" t="str">
            <v>E</v>
          </cell>
          <cell r="H6005" t="str">
            <v>N</v>
          </cell>
          <cell r="I6005" t="str">
            <v>NI</v>
          </cell>
          <cell r="J6005">
            <v>0</v>
          </cell>
          <cell r="K6005">
            <v>0</v>
          </cell>
          <cell r="L6005" t="str">
            <v xml:space="preserve"> </v>
          </cell>
          <cell r="M6005" t="str">
            <v xml:space="preserve"> </v>
          </cell>
          <cell r="N6005">
            <v>0</v>
          </cell>
          <cell r="O6005" t="str">
            <v xml:space="preserve"> </v>
          </cell>
          <cell r="P6005">
            <v>0</v>
          </cell>
          <cell r="Q6005">
            <v>0</v>
          </cell>
          <cell r="R6005" t="str">
            <v xml:space="preserve"> </v>
          </cell>
          <cell r="S6005" t="str">
            <v xml:space="preserve"> </v>
          </cell>
        </row>
        <row r="6006">
          <cell r="B6006">
            <v>825830</v>
          </cell>
          <cell r="C6006" t="str">
            <v>InvMgtFeesYorkCapital</v>
          </cell>
          <cell r="D6006" t="str">
            <v>MFYorkCap</v>
          </cell>
          <cell r="E6006">
            <v>36892</v>
          </cell>
          <cell r="F6006" t="str">
            <v>A</v>
          </cell>
          <cell r="G6006" t="str">
            <v>E</v>
          </cell>
          <cell r="H6006" t="str">
            <v>N</v>
          </cell>
          <cell r="I6006" t="str">
            <v>NI</v>
          </cell>
          <cell r="J6006">
            <v>0</v>
          </cell>
          <cell r="K6006">
            <v>0</v>
          </cell>
          <cell r="L6006" t="str">
            <v xml:space="preserve"> </v>
          </cell>
          <cell r="M6006" t="str">
            <v xml:space="preserve"> </v>
          </cell>
          <cell r="N6006">
            <v>0</v>
          </cell>
          <cell r="O6006" t="str">
            <v xml:space="preserve"> </v>
          </cell>
          <cell r="P6006">
            <v>0</v>
          </cell>
          <cell r="Q6006">
            <v>0</v>
          </cell>
          <cell r="R6006" t="str">
            <v xml:space="preserve"> </v>
          </cell>
          <cell r="S6006" t="str">
            <v xml:space="preserve"> </v>
          </cell>
        </row>
        <row r="6007">
          <cell r="B6007">
            <v>825830</v>
          </cell>
          <cell r="C6007" t="str">
            <v>InvMgtFeesYorkCapital</v>
          </cell>
          <cell r="D6007" t="str">
            <v>MFYorkCap</v>
          </cell>
          <cell r="E6007">
            <v>367</v>
          </cell>
          <cell r="F6007" t="str">
            <v>A</v>
          </cell>
          <cell r="G6007" t="str">
            <v>E</v>
          </cell>
          <cell r="H6007" t="str">
            <v>N</v>
          </cell>
          <cell r="I6007" t="str">
            <v>NI</v>
          </cell>
          <cell r="J6007">
            <v>0</v>
          </cell>
          <cell r="K6007">
            <v>0</v>
          </cell>
          <cell r="L6007" t="str">
            <v xml:space="preserve"> </v>
          </cell>
          <cell r="M6007" t="str">
            <v xml:space="preserve"> </v>
          </cell>
          <cell r="N6007">
            <v>0</v>
          </cell>
          <cell r="O6007" t="str">
            <v xml:space="preserve"> </v>
          </cell>
          <cell r="P6007">
            <v>0</v>
          </cell>
          <cell r="Q6007">
            <v>0</v>
          </cell>
          <cell r="R6007" t="str">
            <v xml:space="preserve"> </v>
          </cell>
          <cell r="S6007" t="str">
            <v xml:space="preserve"> </v>
          </cell>
        </row>
        <row r="6008">
          <cell r="B6008">
            <v>825835</v>
          </cell>
          <cell r="C6008" t="str">
            <v>InvMgtFeesYorktownIX</v>
          </cell>
          <cell r="D6008" t="str">
            <v>MFYorktown</v>
          </cell>
          <cell r="E6008">
            <v>36892</v>
          </cell>
          <cell r="F6008" t="str">
            <v>A</v>
          </cell>
          <cell r="G6008" t="str">
            <v>E</v>
          </cell>
          <cell r="H6008" t="str">
            <v>N</v>
          </cell>
          <cell r="I6008" t="str">
            <v>NI</v>
          </cell>
          <cell r="J6008">
            <v>0</v>
          </cell>
          <cell r="K6008">
            <v>0</v>
          </cell>
          <cell r="L6008" t="str">
            <v xml:space="preserve"> </v>
          </cell>
          <cell r="M6008" t="str">
            <v xml:space="preserve"> </v>
          </cell>
          <cell r="N6008">
            <v>0</v>
          </cell>
          <cell r="O6008" t="str">
            <v xml:space="preserve"> </v>
          </cell>
          <cell r="P6008">
            <v>0</v>
          </cell>
          <cell r="Q6008">
            <v>0</v>
          </cell>
          <cell r="R6008" t="str">
            <v xml:space="preserve"> </v>
          </cell>
          <cell r="S6008" t="str">
            <v xml:space="preserve"> </v>
          </cell>
        </row>
        <row r="6009">
          <cell r="B6009">
            <v>825835</v>
          </cell>
          <cell r="C6009" t="str">
            <v>InvMgtFeesYorktownIX</v>
          </cell>
          <cell r="D6009" t="str">
            <v>MFYorktown</v>
          </cell>
          <cell r="E6009">
            <v>367</v>
          </cell>
          <cell r="F6009" t="str">
            <v>A</v>
          </cell>
          <cell r="G6009" t="str">
            <v>E</v>
          </cell>
          <cell r="H6009" t="str">
            <v>N</v>
          </cell>
          <cell r="I6009" t="str">
            <v>NI</v>
          </cell>
          <cell r="J6009">
            <v>0</v>
          </cell>
          <cell r="K6009">
            <v>0</v>
          </cell>
          <cell r="L6009" t="str">
            <v xml:space="preserve"> </v>
          </cell>
          <cell r="M6009" t="str">
            <v xml:space="preserve"> </v>
          </cell>
          <cell r="N6009">
            <v>0</v>
          </cell>
          <cell r="O6009" t="str">
            <v xml:space="preserve"> </v>
          </cell>
          <cell r="P6009">
            <v>0</v>
          </cell>
          <cell r="Q6009">
            <v>0</v>
          </cell>
          <cell r="R6009" t="str">
            <v xml:space="preserve"> </v>
          </cell>
          <cell r="S6009" t="str">
            <v xml:space="preserve"> </v>
          </cell>
        </row>
        <row r="6010">
          <cell r="B6010">
            <v>825840</v>
          </cell>
          <cell r="C6010" t="str">
            <v>InvMgtFeesZurich</v>
          </cell>
          <cell r="D6010" t="str">
            <v>MFZurich</v>
          </cell>
          <cell r="E6010">
            <v>36892</v>
          </cell>
          <cell r="F6010" t="str">
            <v>A</v>
          </cell>
          <cell r="G6010" t="str">
            <v>E</v>
          </cell>
          <cell r="H6010" t="str">
            <v>N</v>
          </cell>
          <cell r="I6010" t="str">
            <v>NI</v>
          </cell>
          <cell r="J6010">
            <v>0</v>
          </cell>
          <cell r="K6010">
            <v>0</v>
          </cell>
          <cell r="L6010" t="str">
            <v xml:space="preserve"> </v>
          </cell>
          <cell r="M6010" t="str">
            <v xml:space="preserve"> </v>
          </cell>
          <cell r="N6010">
            <v>0</v>
          </cell>
          <cell r="O6010" t="str">
            <v xml:space="preserve"> </v>
          </cell>
          <cell r="P6010">
            <v>0</v>
          </cell>
          <cell r="Q6010">
            <v>0</v>
          </cell>
          <cell r="R6010" t="str">
            <v xml:space="preserve"> </v>
          </cell>
          <cell r="S6010" t="str">
            <v xml:space="preserve"> </v>
          </cell>
        </row>
        <row r="6011">
          <cell r="B6011">
            <v>825840</v>
          </cell>
          <cell r="C6011" t="str">
            <v>InvMgtFeesZurich</v>
          </cell>
          <cell r="D6011" t="str">
            <v>MFZurich</v>
          </cell>
          <cell r="E6011">
            <v>367</v>
          </cell>
          <cell r="F6011" t="str">
            <v>A</v>
          </cell>
          <cell r="G6011" t="str">
            <v>E</v>
          </cell>
          <cell r="H6011" t="str">
            <v>N</v>
          </cell>
          <cell r="I6011" t="str">
            <v>NI</v>
          </cell>
          <cell r="J6011">
            <v>0</v>
          </cell>
          <cell r="K6011">
            <v>0</v>
          </cell>
          <cell r="L6011" t="str">
            <v xml:space="preserve"> </v>
          </cell>
          <cell r="M6011" t="str">
            <v xml:space="preserve"> </v>
          </cell>
          <cell r="N6011">
            <v>0</v>
          </cell>
          <cell r="O6011" t="str">
            <v xml:space="preserve"> </v>
          </cell>
          <cell r="P6011">
            <v>0</v>
          </cell>
          <cell r="Q6011">
            <v>0</v>
          </cell>
          <cell r="R6011" t="str">
            <v xml:space="preserve"> </v>
          </cell>
          <cell r="S6011" t="str">
            <v xml:space="preserve"> </v>
          </cell>
        </row>
        <row r="6012">
          <cell r="B6012">
            <v>825845</v>
          </cell>
          <cell r="C6012" t="str">
            <v>InvMgtFeesOpen</v>
          </cell>
          <cell r="D6012" t="str">
            <v>MFPpn</v>
          </cell>
          <cell r="E6012">
            <v>36892</v>
          </cell>
          <cell r="F6012" t="str">
            <v>A</v>
          </cell>
          <cell r="G6012" t="str">
            <v>E</v>
          </cell>
          <cell r="H6012" t="str">
            <v>N</v>
          </cell>
          <cell r="I6012" t="str">
            <v>NI</v>
          </cell>
          <cell r="J6012">
            <v>0</v>
          </cell>
          <cell r="K6012">
            <v>0</v>
          </cell>
          <cell r="L6012" t="str">
            <v xml:space="preserve"> </v>
          </cell>
          <cell r="M6012" t="str">
            <v xml:space="preserve"> </v>
          </cell>
          <cell r="N6012">
            <v>0</v>
          </cell>
          <cell r="O6012" t="str">
            <v xml:space="preserve"> </v>
          </cell>
          <cell r="P6012">
            <v>0</v>
          </cell>
          <cell r="Q6012">
            <v>0</v>
          </cell>
          <cell r="R6012" t="str">
            <v xml:space="preserve"> </v>
          </cell>
          <cell r="S6012" t="str">
            <v xml:space="preserve"> </v>
          </cell>
        </row>
        <row r="6013">
          <cell r="B6013">
            <v>825845</v>
          </cell>
          <cell r="C6013" t="str">
            <v>InvMgtFeesOpen</v>
          </cell>
          <cell r="D6013" t="str">
            <v>MFPpn</v>
          </cell>
          <cell r="E6013">
            <v>367</v>
          </cell>
          <cell r="F6013" t="str">
            <v>A</v>
          </cell>
          <cell r="G6013" t="str">
            <v>E</v>
          </cell>
          <cell r="H6013" t="str">
            <v>N</v>
          </cell>
          <cell r="I6013" t="str">
            <v>NI</v>
          </cell>
          <cell r="J6013">
            <v>0</v>
          </cell>
          <cell r="K6013">
            <v>0</v>
          </cell>
          <cell r="L6013" t="str">
            <v xml:space="preserve"> </v>
          </cell>
          <cell r="M6013" t="str">
            <v xml:space="preserve"> </v>
          </cell>
          <cell r="N6013">
            <v>0</v>
          </cell>
          <cell r="O6013" t="str">
            <v xml:space="preserve"> </v>
          </cell>
          <cell r="P6013">
            <v>0</v>
          </cell>
          <cell r="Q6013">
            <v>0</v>
          </cell>
          <cell r="R6013" t="str">
            <v xml:space="preserve"> </v>
          </cell>
          <cell r="S6013" t="str">
            <v xml:space="preserve"> </v>
          </cell>
        </row>
        <row r="6014">
          <cell r="B6014">
            <v>825850</v>
          </cell>
          <cell r="C6014" t="str">
            <v>InvMgtFees Open</v>
          </cell>
          <cell r="D6014" t="str">
            <v>MFOpen</v>
          </cell>
          <cell r="E6014">
            <v>36892</v>
          </cell>
          <cell r="F6014" t="str">
            <v>A</v>
          </cell>
          <cell r="G6014" t="str">
            <v>E</v>
          </cell>
          <cell r="H6014" t="str">
            <v>N</v>
          </cell>
          <cell r="I6014" t="str">
            <v>NI</v>
          </cell>
          <cell r="J6014">
            <v>0</v>
          </cell>
          <cell r="K6014">
            <v>0</v>
          </cell>
          <cell r="L6014" t="str">
            <v xml:space="preserve"> </v>
          </cell>
          <cell r="M6014" t="str">
            <v xml:space="preserve"> </v>
          </cell>
          <cell r="N6014">
            <v>0</v>
          </cell>
          <cell r="O6014" t="str">
            <v xml:space="preserve"> </v>
          </cell>
          <cell r="P6014">
            <v>0</v>
          </cell>
          <cell r="Q6014">
            <v>0</v>
          </cell>
          <cell r="R6014" t="str">
            <v xml:space="preserve"> </v>
          </cell>
          <cell r="S6014" t="str">
            <v xml:space="preserve"> </v>
          </cell>
        </row>
        <row r="6015">
          <cell r="B6015">
            <v>825850</v>
          </cell>
          <cell r="C6015" t="str">
            <v>InvMgtFees Open</v>
          </cell>
          <cell r="D6015" t="str">
            <v>MFOpen</v>
          </cell>
          <cell r="E6015">
            <v>367</v>
          </cell>
          <cell r="F6015" t="str">
            <v>A</v>
          </cell>
          <cell r="G6015" t="str">
            <v>E</v>
          </cell>
          <cell r="H6015" t="str">
            <v>N</v>
          </cell>
          <cell r="I6015" t="str">
            <v>NI</v>
          </cell>
          <cell r="J6015">
            <v>0</v>
          </cell>
          <cell r="K6015">
            <v>0</v>
          </cell>
          <cell r="L6015" t="str">
            <v xml:space="preserve"> </v>
          </cell>
          <cell r="M6015" t="str">
            <v xml:space="preserve"> </v>
          </cell>
          <cell r="N6015">
            <v>0</v>
          </cell>
          <cell r="O6015" t="str">
            <v xml:space="preserve"> </v>
          </cell>
          <cell r="P6015">
            <v>0</v>
          </cell>
          <cell r="Q6015">
            <v>0</v>
          </cell>
          <cell r="R6015" t="str">
            <v xml:space="preserve"> </v>
          </cell>
          <cell r="S6015" t="str">
            <v xml:space="preserve"> </v>
          </cell>
        </row>
        <row r="6016">
          <cell r="B6016">
            <v>826000</v>
          </cell>
          <cell r="C6016" t="str">
            <v>BankServiceChargesNonOperatg</v>
          </cell>
          <cell r="D6016" t="str">
            <v>BankServic</v>
          </cell>
          <cell r="E6016">
            <v>367</v>
          </cell>
          <cell r="F6016" t="str">
            <v>A</v>
          </cell>
          <cell r="G6016" t="str">
            <v>E</v>
          </cell>
          <cell r="H6016" t="str">
            <v>N</v>
          </cell>
          <cell r="I6016" t="str">
            <v>NI</v>
          </cell>
          <cell r="J6016">
            <v>0</v>
          </cell>
          <cell r="K6016">
            <v>0</v>
          </cell>
          <cell r="L6016" t="str">
            <v xml:space="preserve"> </v>
          </cell>
          <cell r="M6016" t="str">
            <v xml:space="preserve"> </v>
          </cell>
          <cell r="N6016">
            <v>0</v>
          </cell>
          <cell r="O6016" t="str">
            <v xml:space="preserve"> </v>
          </cell>
          <cell r="P6016">
            <v>0</v>
          </cell>
          <cell r="Q6016">
            <v>0</v>
          </cell>
          <cell r="R6016" t="str">
            <v xml:space="preserve"> </v>
          </cell>
          <cell r="S6016" t="str">
            <v xml:space="preserve"> </v>
          </cell>
        </row>
        <row r="6017">
          <cell r="B6017">
            <v>826005</v>
          </cell>
          <cell r="C6017" t="str">
            <v>Care of the Poor Expense</v>
          </cell>
          <cell r="D6017" t="str">
            <v>Care of th</v>
          </cell>
          <cell r="E6017">
            <v>367</v>
          </cell>
          <cell r="F6017" t="str">
            <v>A</v>
          </cell>
          <cell r="G6017" t="str">
            <v>E</v>
          </cell>
          <cell r="H6017" t="str">
            <v>N</v>
          </cell>
          <cell r="I6017" t="str">
            <v>NI</v>
          </cell>
          <cell r="J6017">
            <v>0</v>
          </cell>
          <cell r="K6017">
            <v>0</v>
          </cell>
          <cell r="L6017" t="str">
            <v xml:space="preserve"> </v>
          </cell>
          <cell r="M6017" t="str">
            <v xml:space="preserve"> </v>
          </cell>
          <cell r="N6017">
            <v>0</v>
          </cell>
          <cell r="O6017" t="str">
            <v xml:space="preserve"> </v>
          </cell>
          <cell r="P6017">
            <v>0</v>
          </cell>
          <cell r="Q6017">
            <v>0</v>
          </cell>
          <cell r="R6017" t="str">
            <v xml:space="preserve"> </v>
          </cell>
          <cell r="S6017" t="str">
            <v xml:space="preserve"> </v>
          </cell>
        </row>
        <row r="6018">
          <cell r="B6018">
            <v>826010</v>
          </cell>
          <cell r="C6018" t="str">
            <v>CDMSGaLossonEscrowRestructure</v>
          </cell>
          <cell r="D6018" t="str">
            <v>CDMSGaLoss</v>
          </cell>
          <cell r="E6018">
            <v>367</v>
          </cell>
          <cell r="F6018" t="str">
            <v>A</v>
          </cell>
          <cell r="G6018" t="str">
            <v>E</v>
          </cell>
          <cell r="H6018" t="str">
            <v>N</v>
          </cell>
          <cell r="I6018" t="str">
            <v>NI</v>
          </cell>
          <cell r="J6018">
            <v>0</v>
          </cell>
          <cell r="K6018">
            <v>0</v>
          </cell>
          <cell r="L6018" t="str">
            <v xml:space="preserve"> </v>
          </cell>
          <cell r="M6018" t="str">
            <v xml:space="preserve"> </v>
          </cell>
          <cell r="N6018">
            <v>0</v>
          </cell>
          <cell r="O6018" t="str">
            <v xml:space="preserve"> </v>
          </cell>
          <cell r="P6018">
            <v>0</v>
          </cell>
          <cell r="Q6018">
            <v>0</v>
          </cell>
          <cell r="R6018" t="str">
            <v xml:space="preserve"> </v>
          </cell>
          <cell r="S6018" t="str">
            <v xml:space="preserve"> </v>
          </cell>
        </row>
        <row r="6019">
          <cell r="B6019">
            <v>826015</v>
          </cell>
          <cell r="C6019" t="str">
            <v>Depreciation NonOperating</v>
          </cell>
          <cell r="D6019" t="str">
            <v>Depreciati</v>
          </cell>
          <cell r="E6019">
            <v>367</v>
          </cell>
          <cell r="F6019" t="str">
            <v>A</v>
          </cell>
          <cell r="G6019" t="str">
            <v>E</v>
          </cell>
          <cell r="H6019" t="str">
            <v>N</v>
          </cell>
          <cell r="I6019" t="str">
            <v>NI</v>
          </cell>
          <cell r="J6019">
            <v>0</v>
          </cell>
          <cell r="K6019">
            <v>0</v>
          </cell>
          <cell r="L6019" t="str">
            <v xml:space="preserve"> </v>
          </cell>
          <cell r="M6019" t="str">
            <v xml:space="preserve"> </v>
          </cell>
          <cell r="N6019">
            <v>0</v>
          </cell>
          <cell r="O6019" t="str">
            <v xml:space="preserve"> </v>
          </cell>
          <cell r="P6019">
            <v>0</v>
          </cell>
          <cell r="Q6019">
            <v>0</v>
          </cell>
          <cell r="R6019" t="str">
            <v xml:space="preserve"> </v>
          </cell>
          <cell r="S6019" t="str">
            <v xml:space="preserve"> </v>
          </cell>
        </row>
        <row r="6020">
          <cell r="B6020">
            <v>826020</v>
          </cell>
          <cell r="C6020" t="str">
            <v>Dividend Income</v>
          </cell>
          <cell r="D6020" t="str">
            <v>Dividend I</v>
          </cell>
          <cell r="E6020">
            <v>367</v>
          </cell>
          <cell r="F6020" t="str">
            <v>A</v>
          </cell>
          <cell r="G6020" t="str">
            <v>E</v>
          </cell>
          <cell r="H6020" t="str">
            <v>N</v>
          </cell>
          <cell r="I6020" t="str">
            <v>NI</v>
          </cell>
          <cell r="J6020">
            <v>0</v>
          </cell>
          <cell r="K6020">
            <v>0</v>
          </cell>
          <cell r="L6020" t="str">
            <v xml:space="preserve"> </v>
          </cell>
          <cell r="M6020" t="str">
            <v xml:space="preserve"> </v>
          </cell>
          <cell r="N6020">
            <v>0</v>
          </cell>
          <cell r="O6020" t="str">
            <v xml:space="preserve"> </v>
          </cell>
          <cell r="P6020">
            <v>0</v>
          </cell>
          <cell r="Q6020">
            <v>0</v>
          </cell>
          <cell r="R6020" t="str">
            <v xml:space="preserve"> </v>
          </cell>
          <cell r="S6020" t="str">
            <v xml:space="preserve"> </v>
          </cell>
        </row>
        <row r="6021">
          <cell r="B6021">
            <v>826025</v>
          </cell>
          <cell r="C6021" t="str">
            <v>Foreign c Taxes NonOperatg</v>
          </cell>
          <cell r="D6021" t="str">
            <v>Foreign c</v>
          </cell>
          <cell r="E6021">
            <v>367</v>
          </cell>
          <cell r="F6021" t="str">
            <v>A</v>
          </cell>
          <cell r="G6021" t="str">
            <v>E</v>
          </cell>
          <cell r="H6021" t="str">
            <v>N</v>
          </cell>
          <cell r="I6021" t="str">
            <v>NI</v>
          </cell>
          <cell r="J6021">
            <v>0</v>
          </cell>
          <cell r="K6021">
            <v>0</v>
          </cell>
          <cell r="L6021" t="str">
            <v xml:space="preserve"> </v>
          </cell>
          <cell r="M6021" t="str">
            <v xml:space="preserve"> </v>
          </cell>
          <cell r="N6021">
            <v>0</v>
          </cell>
          <cell r="O6021" t="str">
            <v xml:space="preserve"> </v>
          </cell>
          <cell r="P6021">
            <v>0</v>
          </cell>
          <cell r="Q6021">
            <v>0</v>
          </cell>
          <cell r="R6021" t="str">
            <v xml:space="preserve"> </v>
          </cell>
          <cell r="S6021" t="str">
            <v xml:space="preserve"> </v>
          </cell>
        </row>
        <row r="6022">
          <cell r="B6022">
            <v>826030</v>
          </cell>
          <cell r="C6022" t="str">
            <v>GaLossOthertRateSwapsCDMS</v>
          </cell>
          <cell r="D6022" t="str">
            <v>Ga(Loss)Ot</v>
          </cell>
          <cell r="E6022">
            <v>367</v>
          </cell>
          <cell r="F6022" t="str">
            <v>A</v>
          </cell>
          <cell r="G6022" t="str">
            <v>E</v>
          </cell>
          <cell r="H6022" t="str">
            <v>N</v>
          </cell>
          <cell r="I6022" t="str">
            <v>NI</v>
          </cell>
          <cell r="J6022">
            <v>0</v>
          </cell>
          <cell r="K6022">
            <v>0</v>
          </cell>
          <cell r="L6022" t="str">
            <v xml:space="preserve"> </v>
          </cell>
          <cell r="M6022" t="str">
            <v xml:space="preserve"> </v>
          </cell>
          <cell r="N6022">
            <v>0</v>
          </cell>
          <cell r="O6022" t="str">
            <v xml:space="preserve"> </v>
          </cell>
          <cell r="P6022">
            <v>0</v>
          </cell>
          <cell r="Q6022">
            <v>0</v>
          </cell>
          <cell r="R6022" t="str">
            <v xml:space="preserve"> </v>
          </cell>
          <cell r="S6022" t="str">
            <v xml:space="preserve"> </v>
          </cell>
        </row>
        <row r="6023">
          <cell r="B6023">
            <v>826035</v>
          </cell>
          <cell r="C6023" t="str">
            <v>Guarantee Activity Net</v>
          </cell>
          <cell r="D6023" t="str">
            <v>Guarantee</v>
          </cell>
          <cell r="E6023">
            <v>367</v>
          </cell>
          <cell r="F6023" t="str">
            <v>A</v>
          </cell>
          <cell r="G6023" t="str">
            <v>E</v>
          </cell>
          <cell r="H6023" t="str">
            <v>N</v>
          </cell>
          <cell r="I6023" t="str">
            <v>NI</v>
          </cell>
          <cell r="J6023">
            <v>0</v>
          </cell>
          <cell r="K6023">
            <v>0</v>
          </cell>
          <cell r="L6023" t="str">
            <v xml:space="preserve"> </v>
          </cell>
          <cell r="M6023" t="str">
            <v xml:space="preserve"> </v>
          </cell>
          <cell r="N6023">
            <v>0</v>
          </cell>
          <cell r="O6023" t="str">
            <v xml:space="preserve"> </v>
          </cell>
          <cell r="P6023">
            <v>0</v>
          </cell>
          <cell r="Q6023">
            <v>0</v>
          </cell>
          <cell r="R6023" t="str">
            <v xml:space="preserve"> </v>
          </cell>
          <cell r="S6023" t="str">
            <v xml:space="preserve"> </v>
          </cell>
        </row>
        <row r="6024">
          <cell r="B6024">
            <v>826040</v>
          </cell>
          <cell r="C6024" t="str">
            <v>Interest NonOperating</v>
          </cell>
          <cell r="D6024" t="str">
            <v>Interest N</v>
          </cell>
          <cell r="E6024">
            <v>367</v>
          </cell>
          <cell r="F6024" t="str">
            <v>A</v>
          </cell>
          <cell r="G6024" t="str">
            <v>E</v>
          </cell>
          <cell r="H6024" t="str">
            <v>N</v>
          </cell>
          <cell r="I6024" t="str">
            <v>NI</v>
          </cell>
          <cell r="J6024">
            <v>0</v>
          </cell>
          <cell r="K6024">
            <v>0</v>
          </cell>
          <cell r="L6024" t="str">
            <v xml:space="preserve"> </v>
          </cell>
          <cell r="M6024" t="str">
            <v xml:space="preserve"> </v>
          </cell>
          <cell r="N6024">
            <v>0</v>
          </cell>
          <cell r="O6024" t="str">
            <v xml:space="preserve"> </v>
          </cell>
          <cell r="P6024">
            <v>0</v>
          </cell>
          <cell r="Q6024">
            <v>0</v>
          </cell>
          <cell r="R6024" t="str">
            <v xml:space="preserve"> </v>
          </cell>
          <cell r="S6024" t="str">
            <v xml:space="preserve"> </v>
          </cell>
        </row>
        <row r="6025">
          <cell r="B6025">
            <v>826045</v>
          </cell>
          <cell r="C6025" t="str">
            <v>Unrelated Bus Income Tax UBI</v>
          </cell>
          <cell r="D6025" t="str">
            <v>Unrelated</v>
          </cell>
          <cell r="E6025">
            <v>367</v>
          </cell>
          <cell r="F6025" t="str">
            <v>A</v>
          </cell>
          <cell r="G6025" t="str">
            <v>E</v>
          </cell>
          <cell r="H6025" t="str">
            <v>N</v>
          </cell>
          <cell r="I6025" t="str">
            <v>NI</v>
          </cell>
          <cell r="J6025">
            <v>0</v>
          </cell>
          <cell r="K6025">
            <v>0</v>
          </cell>
          <cell r="L6025" t="str">
            <v xml:space="preserve"> </v>
          </cell>
          <cell r="M6025" t="str">
            <v xml:space="preserve"> </v>
          </cell>
          <cell r="N6025">
            <v>0</v>
          </cell>
          <cell r="O6025" t="str">
            <v xml:space="preserve"> </v>
          </cell>
          <cell r="P6025">
            <v>0</v>
          </cell>
          <cell r="Q6025">
            <v>0</v>
          </cell>
          <cell r="R6025" t="str">
            <v xml:space="preserve"> </v>
          </cell>
          <cell r="S6025" t="str">
            <v xml:space="preserve"> </v>
          </cell>
        </row>
        <row r="6026">
          <cell r="B6026">
            <v>826050</v>
          </cell>
          <cell r="C6026" t="str">
            <v>Other NonOperating</v>
          </cell>
          <cell r="D6026" t="str">
            <v>Other NonO</v>
          </cell>
          <cell r="E6026">
            <v>367</v>
          </cell>
          <cell r="F6026" t="str">
            <v>A</v>
          </cell>
          <cell r="G6026" t="str">
            <v>E</v>
          </cell>
          <cell r="H6026" t="str">
            <v>N</v>
          </cell>
          <cell r="I6026" t="str">
            <v>NI</v>
          </cell>
          <cell r="J6026">
            <v>0</v>
          </cell>
          <cell r="K6026">
            <v>0</v>
          </cell>
          <cell r="L6026" t="str">
            <v xml:space="preserve"> </v>
          </cell>
          <cell r="M6026" t="str">
            <v xml:space="preserve"> </v>
          </cell>
          <cell r="N6026">
            <v>0</v>
          </cell>
          <cell r="O6026" t="str">
            <v xml:space="preserve"> </v>
          </cell>
          <cell r="P6026">
            <v>0</v>
          </cell>
          <cell r="Q6026">
            <v>0</v>
          </cell>
          <cell r="R6026" t="str">
            <v xml:space="preserve"> </v>
          </cell>
          <cell r="S6026" t="str">
            <v xml:space="preserve"> </v>
          </cell>
        </row>
        <row r="6027">
          <cell r="B6027">
            <v>826055</v>
          </cell>
          <cell r="C6027" t="str">
            <v>Prior Minority Interest Exp</v>
          </cell>
          <cell r="D6027" t="str">
            <v>Prior Mino</v>
          </cell>
          <cell r="E6027">
            <v>367</v>
          </cell>
          <cell r="F6027" t="str">
            <v>A</v>
          </cell>
          <cell r="G6027" t="str">
            <v>E</v>
          </cell>
          <cell r="H6027" t="str">
            <v>N</v>
          </cell>
          <cell r="I6027" t="str">
            <v>NI</v>
          </cell>
          <cell r="J6027">
            <v>0</v>
          </cell>
          <cell r="K6027">
            <v>0</v>
          </cell>
          <cell r="L6027" t="str">
            <v xml:space="preserve"> </v>
          </cell>
          <cell r="M6027" t="str">
            <v xml:space="preserve"> </v>
          </cell>
          <cell r="N6027">
            <v>0</v>
          </cell>
          <cell r="O6027" t="str">
            <v xml:space="preserve"> </v>
          </cell>
          <cell r="P6027">
            <v>0</v>
          </cell>
          <cell r="Q6027">
            <v>0</v>
          </cell>
          <cell r="R6027" t="str">
            <v xml:space="preserve"> </v>
          </cell>
          <cell r="S6027" t="str">
            <v xml:space="preserve"> </v>
          </cell>
        </row>
        <row r="6028">
          <cell r="B6028">
            <v>826060</v>
          </cell>
          <cell r="C6028" t="str">
            <v>ProvisionUncollPhysAgreement</v>
          </cell>
          <cell r="D6028" t="str">
            <v>ProvisionU</v>
          </cell>
          <cell r="E6028">
            <v>367</v>
          </cell>
          <cell r="F6028" t="str">
            <v>A</v>
          </cell>
          <cell r="G6028" t="str">
            <v>E</v>
          </cell>
          <cell r="H6028" t="str">
            <v>N</v>
          </cell>
          <cell r="I6028" t="str">
            <v>NI</v>
          </cell>
          <cell r="J6028">
            <v>0</v>
          </cell>
          <cell r="K6028">
            <v>0</v>
          </cell>
          <cell r="L6028" t="str">
            <v xml:space="preserve"> </v>
          </cell>
          <cell r="M6028" t="str">
            <v xml:space="preserve"> </v>
          </cell>
          <cell r="N6028">
            <v>0</v>
          </cell>
          <cell r="O6028" t="str">
            <v xml:space="preserve"> </v>
          </cell>
          <cell r="P6028">
            <v>0</v>
          </cell>
          <cell r="Q6028">
            <v>0</v>
          </cell>
          <cell r="R6028" t="str">
            <v xml:space="preserve"> </v>
          </cell>
          <cell r="S6028" t="str">
            <v xml:space="preserve"> </v>
          </cell>
        </row>
        <row r="6029">
          <cell r="B6029">
            <v>835000</v>
          </cell>
          <cell r="C6029" t="str">
            <v>Carondelet Contribution</v>
          </cell>
          <cell r="D6029" t="str">
            <v>Carondelet</v>
          </cell>
          <cell r="E6029">
            <v>367</v>
          </cell>
          <cell r="F6029" t="str">
            <v>A</v>
          </cell>
          <cell r="G6029" t="str">
            <v>E</v>
          </cell>
          <cell r="H6029" t="str">
            <v>N</v>
          </cell>
          <cell r="I6029" t="str">
            <v>NI</v>
          </cell>
          <cell r="J6029">
            <v>0</v>
          </cell>
          <cell r="K6029">
            <v>0</v>
          </cell>
          <cell r="L6029" t="str">
            <v xml:space="preserve"> </v>
          </cell>
          <cell r="M6029" t="str">
            <v xml:space="preserve"> </v>
          </cell>
          <cell r="N6029">
            <v>0</v>
          </cell>
          <cell r="O6029" t="str">
            <v xml:space="preserve"> </v>
          </cell>
          <cell r="P6029">
            <v>0</v>
          </cell>
          <cell r="Q6029">
            <v>0</v>
          </cell>
          <cell r="R6029" t="str">
            <v xml:space="preserve"> </v>
          </cell>
          <cell r="S6029" t="str">
            <v xml:space="preserve"> </v>
          </cell>
        </row>
        <row r="6030">
          <cell r="B6030">
            <v>835005</v>
          </cell>
          <cell r="C6030" t="str">
            <v>GaLossonEarlyDefeasanceofDebt</v>
          </cell>
          <cell r="D6030" t="str">
            <v>GaLossonEa</v>
          </cell>
          <cell r="E6030">
            <v>367</v>
          </cell>
          <cell r="F6030" t="str">
            <v>A</v>
          </cell>
          <cell r="G6030" t="str">
            <v>E</v>
          </cell>
          <cell r="H6030" t="str">
            <v>N</v>
          </cell>
          <cell r="I6030" t="str">
            <v>NI</v>
          </cell>
          <cell r="J6030">
            <v>0</v>
          </cell>
          <cell r="K6030">
            <v>0</v>
          </cell>
          <cell r="L6030" t="str">
            <v xml:space="preserve"> </v>
          </cell>
          <cell r="M6030" t="str">
            <v xml:space="preserve"> </v>
          </cell>
          <cell r="N6030">
            <v>0</v>
          </cell>
          <cell r="O6030" t="str">
            <v xml:space="preserve"> </v>
          </cell>
          <cell r="P6030">
            <v>0</v>
          </cell>
          <cell r="Q6030">
            <v>0</v>
          </cell>
          <cell r="R6030" t="str">
            <v xml:space="preserve"> </v>
          </cell>
          <cell r="S6030" t="str">
            <v xml:space="preserve"> </v>
          </cell>
        </row>
        <row r="6031">
          <cell r="B6031">
            <v>835010</v>
          </cell>
          <cell r="C6031" t="str">
            <v>GaLossOnterestRateSwapsMTM</v>
          </cell>
          <cell r="D6031" t="str">
            <v>Ga(Loss)on</v>
          </cell>
          <cell r="E6031">
            <v>367</v>
          </cell>
          <cell r="F6031" t="str">
            <v>A</v>
          </cell>
          <cell r="G6031" t="str">
            <v>E</v>
          </cell>
          <cell r="H6031" t="str">
            <v>N</v>
          </cell>
          <cell r="I6031" t="str">
            <v>NI</v>
          </cell>
          <cell r="J6031">
            <v>0</v>
          </cell>
          <cell r="K6031">
            <v>0</v>
          </cell>
          <cell r="L6031" t="str">
            <v xml:space="preserve"> </v>
          </cell>
          <cell r="M6031" t="str">
            <v xml:space="preserve"> </v>
          </cell>
          <cell r="N6031">
            <v>0</v>
          </cell>
          <cell r="O6031" t="str">
            <v xml:space="preserve"> </v>
          </cell>
          <cell r="P6031">
            <v>0</v>
          </cell>
          <cell r="Q6031">
            <v>0</v>
          </cell>
          <cell r="R6031" t="str">
            <v xml:space="preserve"> </v>
          </cell>
          <cell r="S6031" t="str">
            <v xml:space="preserve"> </v>
          </cell>
        </row>
        <row r="6032">
          <cell r="B6032">
            <v>900001</v>
          </cell>
          <cell r="C6032" t="str">
            <v>DischargeSvc Acute Care</v>
          </cell>
          <cell r="D6032" t="str">
            <v>DischargeS</v>
          </cell>
          <cell r="E6032">
            <v>40625</v>
          </cell>
          <cell r="F6032" t="str">
            <v>I</v>
          </cell>
          <cell r="G6032">
            <v>0</v>
          </cell>
          <cell r="H6032" t="str">
            <v>N</v>
          </cell>
          <cell r="I6032" t="str">
            <v>Statistics</v>
          </cell>
          <cell r="J6032">
            <v>0</v>
          </cell>
          <cell r="K6032" t="str">
            <v>Invalid Stat</v>
          </cell>
          <cell r="L6032" t="str">
            <v>Statistics</v>
          </cell>
          <cell r="M6032" t="str">
            <v xml:space="preserve"> </v>
          </cell>
          <cell r="N6032">
            <v>0</v>
          </cell>
          <cell r="O6032" t="str">
            <v xml:space="preserve"> </v>
          </cell>
          <cell r="P6032">
            <v>0</v>
          </cell>
          <cell r="Q6032">
            <v>0</v>
          </cell>
          <cell r="R6032" t="str">
            <v xml:space="preserve"> </v>
          </cell>
          <cell r="S6032" t="str">
            <v xml:space="preserve"> </v>
          </cell>
        </row>
        <row r="6033">
          <cell r="B6033">
            <v>900001</v>
          </cell>
          <cell r="C6033" t="str">
            <v>DischargeSvc Acute Care</v>
          </cell>
          <cell r="D6033" t="str">
            <v>DischargeS</v>
          </cell>
          <cell r="E6033">
            <v>367</v>
          </cell>
          <cell r="F6033" t="str">
            <v>I</v>
          </cell>
          <cell r="G6033">
            <v>0</v>
          </cell>
          <cell r="H6033" t="str">
            <v>N</v>
          </cell>
          <cell r="I6033" t="str">
            <v>Statistics</v>
          </cell>
          <cell r="J6033">
            <v>0</v>
          </cell>
          <cell r="K6033" t="str">
            <v>Invalid Stat</v>
          </cell>
          <cell r="L6033" t="str">
            <v>Statistics</v>
          </cell>
          <cell r="M6033" t="str">
            <v xml:space="preserve"> </v>
          </cell>
          <cell r="N6033">
            <v>0</v>
          </cell>
          <cell r="O6033" t="str">
            <v xml:space="preserve"> </v>
          </cell>
          <cell r="P6033">
            <v>0</v>
          </cell>
          <cell r="Q6033">
            <v>0</v>
          </cell>
          <cell r="R6033" t="str">
            <v xml:space="preserve"> </v>
          </cell>
          <cell r="S6033" t="str">
            <v xml:space="preserve"> </v>
          </cell>
        </row>
        <row r="6034">
          <cell r="B6034">
            <v>900002</v>
          </cell>
          <cell r="C6034" t="str">
            <v>DischargeSvc Psychiatric Care</v>
          </cell>
          <cell r="D6034" t="str">
            <v>DischargeS</v>
          </cell>
          <cell r="E6034">
            <v>40625</v>
          </cell>
          <cell r="F6034" t="str">
            <v>I</v>
          </cell>
          <cell r="G6034">
            <v>0</v>
          </cell>
          <cell r="H6034" t="str">
            <v>N</v>
          </cell>
          <cell r="I6034" t="str">
            <v>Statistics</v>
          </cell>
          <cell r="J6034">
            <v>0</v>
          </cell>
          <cell r="K6034" t="str">
            <v>Invalid Stat</v>
          </cell>
          <cell r="L6034" t="str">
            <v>Statistics</v>
          </cell>
          <cell r="M6034" t="str">
            <v xml:space="preserve"> </v>
          </cell>
          <cell r="N6034">
            <v>0</v>
          </cell>
          <cell r="O6034" t="str">
            <v xml:space="preserve"> </v>
          </cell>
          <cell r="P6034">
            <v>0</v>
          </cell>
          <cell r="Q6034">
            <v>0</v>
          </cell>
          <cell r="R6034" t="str">
            <v xml:space="preserve"> </v>
          </cell>
          <cell r="S6034" t="str">
            <v xml:space="preserve"> </v>
          </cell>
        </row>
        <row r="6035">
          <cell r="B6035">
            <v>900002</v>
          </cell>
          <cell r="C6035" t="str">
            <v>DischargeSvc Psychiatric Care</v>
          </cell>
          <cell r="D6035" t="str">
            <v>DischargeS</v>
          </cell>
          <cell r="E6035">
            <v>367</v>
          </cell>
          <cell r="F6035" t="str">
            <v>I</v>
          </cell>
          <cell r="G6035">
            <v>0</v>
          </cell>
          <cell r="H6035" t="str">
            <v>N</v>
          </cell>
          <cell r="I6035" t="str">
            <v>Statistics</v>
          </cell>
          <cell r="J6035">
            <v>0</v>
          </cell>
          <cell r="K6035" t="str">
            <v>Invalid Stat</v>
          </cell>
          <cell r="L6035" t="str">
            <v>Statistics</v>
          </cell>
          <cell r="M6035" t="str">
            <v xml:space="preserve"> </v>
          </cell>
          <cell r="N6035">
            <v>0</v>
          </cell>
          <cell r="O6035" t="str">
            <v xml:space="preserve"> </v>
          </cell>
          <cell r="P6035">
            <v>0</v>
          </cell>
          <cell r="Q6035">
            <v>0</v>
          </cell>
          <cell r="R6035" t="str">
            <v xml:space="preserve"> </v>
          </cell>
          <cell r="S6035" t="str">
            <v xml:space="preserve"> </v>
          </cell>
        </row>
        <row r="6036">
          <cell r="B6036">
            <v>900003</v>
          </cell>
          <cell r="C6036" t="str">
            <v>DischargSvc RehabilitationCare</v>
          </cell>
          <cell r="D6036" t="str">
            <v>DischargSv</v>
          </cell>
          <cell r="E6036">
            <v>40625</v>
          </cell>
          <cell r="F6036" t="str">
            <v>I</v>
          </cell>
          <cell r="G6036">
            <v>0</v>
          </cell>
          <cell r="H6036" t="str">
            <v>N</v>
          </cell>
          <cell r="I6036" t="str">
            <v>Statistics</v>
          </cell>
          <cell r="J6036">
            <v>0</v>
          </cell>
          <cell r="K6036" t="str">
            <v>Invalid Stat</v>
          </cell>
          <cell r="L6036" t="str">
            <v>Statistics</v>
          </cell>
          <cell r="M6036" t="str">
            <v xml:space="preserve"> </v>
          </cell>
          <cell r="N6036">
            <v>0</v>
          </cell>
          <cell r="O6036" t="str">
            <v xml:space="preserve"> </v>
          </cell>
          <cell r="P6036">
            <v>0</v>
          </cell>
          <cell r="Q6036">
            <v>0</v>
          </cell>
          <cell r="R6036" t="str">
            <v xml:space="preserve"> </v>
          </cell>
          <cell r="S6036" t="str">
            <v xml:space="preserve"> </v>
          </cell>
        </row>
        <row r="6037">
          <cell r="B6037">
            <v>900003</v>
          </cell>
          <cell r="C6037" t="str">
            <v>DischargSvc RehabilitationCare</v>
          </cell>
          <cell r="D6037" t="str">
            <v>DischargSv</v>
          </cell>
          <cell r="E6037">
            <v>367</v>
          </cell>
          <cell r="F6037" t="str">
            <v>I</v>
          </cell>
          <cell r="G6037">
            <v>0</v>
          </cell>
          <cell r="H6037" t="str">
            <v>N</v>
          </cell>
          <cell r="I6037" t="str">
            <v>Statistics</v>
          </cell>
          <cell r="J6037">
            <v>0</v>
          </cell>
          <cell r="K6037" t="str">
            <v>Invalid Stat</v>
          </cell>
          <cell r="L6037" t="str">
            <v>Statistics</v>
          </cell>
          <cell r="M6037" t="str">
            <v xml:space="preserve"> </v>
          </cell>
          <cell r="N6037">
            <v>0</v>
          </cell>
          <cell r="O6037" t="str">
            <v xml:space="preserve"> </v>
          </cell>
          <cell r="P6037">
            <v>0</v>
          </cell>
          <cell r="Q6037">
            <v>0</v>
          </cell>
          <cell r="R6037" t="str">
            <v xml:space="preserve"> </v>
          </cell>
          <cell r="S6037" t="str">
            <v xml:space="preserve"> </v>
          </cell>
        </row>
        <row r="6038">
          <cell r="B6038">
            <v>900004</v>
          </cell>
          <cell r="C6038" t="str">
            <v>DischargSvc AlcoholChem Depend</v>
          </cell>
          <cell r="D6038" t="str">
            <v>DischargSv</v>
          </cell>
          <cell r="E6038">
            <v>40625</v>
          </cell>
          <cell r="F6038" t="str">
            <v>I</v>
          </cell>
          <cell r="G6038">
            <v>0</v>
          </cell>
          <cell r="H6038" t="str">
            <v>N</v>
          </cell>
          <cell r="I6038" t="str">
            <v>Statistics</v>
          </cell>
          <cell r="J6038">
            <v>0</v>
          </cell>
          <cell r="K6038" t="str">
            <v>Invalid Stat</v>
          </cell>
          <cell r="L6038" t="str">
            <v>Statistics</v>
          </cell>
          <cell r="M6038" t="str">
            <v xml:space="preserve"> </v>
          </cell>
          <cell r="N6038">
            <v>0</v>
          </cell>
          <cell r="O6038" t="str">
            <v xml:space="preserve"> </v>
          </cell>
          <cell r="P6038">
            <v>0</v>
          </cell>
          <cell r="Q6038">
            <v>0</v>
          </cell>
          <cell r="R6038" t="str">
            <v xml:space="preserve"> </v>
          </cell>
          <cell r="S6038" t="str">
            <v xml:space="preserve"> </v>
          </cell>
        </row>
        <row r="6039">
          <cell r="B6039">
            <v>900004</v>
          </cell>
          <cell r="C6039" t="str">
            <v>DischargSvc AlcoholChem Depend</v>
          </cell>
          <cell r="D6039" t="str">
            <v>DischargSv</v>
          </cell>
          <cell r="E6039">
            <v>367</v>
          </cell>
          <cell r="F6039" t="str">
            <v>I</v>
          </cell>
          <cell r="G6039">
            <v>0</v>
          </cell>
          <cell r="H6039" t="str">
            <v>N</v>
          </cell>
          <cell r="I6039" t="str">
            <v>Statistics</v>
          </cell>
          <cell r="J6039">
            <v>0</v>
          </cell>
          <cell r="K6039" t="str">
            <v>Invalid Stat</v>
          </cell>
          <cell r="L6039" t="str">
            <v>Statistics</v>
          </cell>
          <cell r="M6039" t="str">
            <v xml:space="preserve"> </v>
          </cell>
          <cell r="N6039">
            <v>0</v>
          </cell>
          <cell r="O6039" t="str">
            <v xml:space="preserve"> </v>
          </cell>
          <cell r="P6039">
            <v>0</v>
          </cell>
          <cell r="Q6039">
            <v>0</v>
          </cell>
          <cell r="R6039" t="str">
            <v xml:space="preserve"> </v>
          </cell>
          <cell r="S6039" t="str">
            <v xml:space="preserve"> </v>
          </cell>
        </row>
        <row r="6040">
          <cell r="B6040">
            <v>900005</v>
          </cell>
          <cell r="C6040" t="str">
            <v>DischargSvc Skilled Nursing</v>
          </cell>
          <cell r="D6040" t="str">
            <v>DischargSv</v>
          </cell>
          <cell r="E6040">
            <v>40625</v>
          </cell>
          <cell r="F6040" t="str">
            <v>I</v>
          </cell>
          <cell r="G6040">
            <v>0</v>
          </cell>
          <cell r="H6040" t="str">
            <v>N</v>
          </cell>
          <cell r="I6040" t="str">
            <v>Statistics</v>
          </cell>
          <cell r="J6040">
            <v>0</v>
          </cell>
          <cell r="K6040" t="str">
            <v>Invalid Stat</v>
          </cell>
          <cell r="L6040" t="str">
            <v>Statistics</v>
          </cell>
          <cell r="M6040" t="str">
            <v xml:space="preserve"> </v>
          </cell>
          <cell r="N6040">
            <v>0</v>
          </cell>
          <cell r="O6040" t="str">
            <v xml:space="preserve"> </v>
          </cell>
          <cell r="P6040">
            <v>0</v>
          </cell>
          <cell r="Q6040">
            <v>0</v>
          </cell>
          <cell r="R6040" t="str">
            <v xml:space="preserve"> </v>
          </cell>
          <cell r="S6040" t="str">
            <v xml:space="preserve"> </v>
          </cell>
        </row>
        <row r="6041">
          <cell r="B6041">
            <v>900005</v>
          </cell>
          <cell r="C6041" t="str">
            <v>DischargSvc Skilled Nursing</v>
          </cell>
          <cell r="D6041" t="str">
            <v>DischargSv</v>
          </cell>
          <cell r="E6041">
            <v>367</v>
          </cell>
          <cell r="F6041" t="str">
            <v>I</v>
          </cell>
          <cell r="G6041">
            <v>0</v>
          </cell>
          <cell r="H6041" t="str">
            <v>N</v>
          </cell>
          <cell r="I6041" t="str">
            <v>Statistics</v>
          </cell>
          <cell r="J6041">
            <v>0</v>
          </cell>
          <cell r="K6041" t="str">
            <v>Invalid Stat</v>
          </cell>
          <cell r="L6041" t="str">
            <v>Statistics</v>
          </cell>
          <cell r="M6041" t="str">
            <v xml:space="preserve"> </v>
          </cell>
          <cell r="N6041">
            <v>0</v>
          </cell>
          <cell r="O6041" t="str">
            <v xml:space="preserve"> </v>
          </cell>
          <cell r="P6041">
            <v>0</v>
          </cell>
          <cell r="Q6041">
            <v>0</v>
          </cell>
          <cell r="R6041" t="str">
            <v xml:space="preserve"> </v>
          </cell>
          <cell r="S6041" t="str">
            <v xml:space="preserve"> </v>
          </cell>
        </row>
        <row r="6042">
          <cell r="B6042">
            <v>900006</v>
          </cell>
          <cell r="C6042" t="str">
            <v>DischargSvc Assisted Living</v>
          </cell>
          <cell r="D6042" t="str">
            <v>DischargSv</v>
          </cell>
          <cell r="E6042">
            <v>40625</v>
          </cell>
          <cell r="F6042" t="str">
            <v>I</v>
          </cell>
          <cell r="G6042">
            <v>0</v>
          </cell>
          <cell r="H6042" t="str">
            <v>N</v>
          </cell>
          <cell r="I6042" t="str">
            <v>Statistics</v>
          </cell>
          <cell r="J6042">
            <v>0</v>
          </cell>
          <cell r="K6042" t="str">
            <v>Invalid Stat</v>
          </cell>
          <cell r="L6042" t="str">
            <v>Statistics</v>
          </cell>
          <cell r="M6042" t="str">
            <v xml:space="preserve"> </v>
          </cell>
          <cell r="N6042">
            <v>0</v>
          </cell>
          <cell r="O6042" t="str">
            <v xml:space="preserve"> </v>
          </cell>
          <cell r="P6042">
            <v>0</v>
          </cell>
          <cell r="Q6042">
            <v>0</v>
          </cell>
          <cell r="R6042" t="str">
            <v xml:space="preserve"> </v>
          </cell>
          <cell r="S6042" t="str">
            <v xml:space="preserve"> </v>
          </cell>
        </row>
        <row r="6043">
          <cell r="B6043">
            <v>900006</v>
          </cell>
          <cell r="C6043" t="str">
            <v>DischargSvc Assisted Living</v>
          </cell>
          <cell r="D6043" t="str">
            <v>DischargSv</v>
          </cell>
          <cell r="E6043">
            <v>367</v>
          </cell>
          <cell r="F6043" t="str">
            <v>I</v>
          </cell>
          <cell r="G6043">
            <v>0</v>
          </cell>
          <cell r="H6043" t="str">
            <v>N</v>
          </cell>
          <cell r="I6043" t="str">
            <v>Statistics</v>
          </cell>
          <cell r="J6043">
            <v>0</v>
          </cell>
          <cell r="K6043" t="str">
            <v>Invalid Stat</v>
          </cell>
          <cell r="L6043" t="str">
            <v>Statistics</v>
          </cell>
          <cell r="M6043" t="str">
            <v xml:space="preserve"> </v>
          </cell>
          <cell r="N6043">
            <v>0</v>
          </cell>
          <cell r="O6043" t="str">
            <v xml:space="preserve"> </v>
          </cell>
          <cell r="P6043">
            <v>0</v>
          </cell>
          <cell r="Q6043">
            <v>0</v>
          </cell>
          <cell r="R6043" t="str">
            <v xml:space="preserve"> </v>
          </cell>
          <cell r="S6043" t="str">
            <v xml:space="preserve"> </v>
          </cell>
        </row>
        <row r="6044">
          <cell r="B6044">
            <v>900007</v>
          </cell>
          <cell r="C6044" t="str">
            <v>DischargSvc Residential Living</v>
          </cell>
          <cell r="D6044" t="str">
            <v>DischargSv</v>
          </cell>
          <cell r="E6044">
            <v>40625</v>
          </cell>
          <cell r="F6044" t="str">
            <v>I</v>
          </cell>
          <cell r="G6044">
            <v>0</v>
          </cell>
          <cell r="H6044" t="str">
            <v>N</v>
          </cell>
          <cell r="I6044" t="str">
            <v>Statistics</v>
          </cell>
          <cell r="J6044">
            <v>0</v>
          </cell>
          <cell r="K6044" t="str">
            <v>Invalid Stat</v>
          </cell>
          <cell r="L6044" t="str">
            <v>Statistics</v>
          </cell>
          <cell r="M6044" t="str">
            <v xml:space="preserve"> </v>
          </cell>
          <cell r="N6044">
            <v>0</v>
          </cell>
          <cell r="O6044" t="str">
            <v xml:space="preserve"> </v>
          </cell>
          <cell r="P6044">
            <v>0</v>
          </cell>
          <cell r="Q6044">
            <v>0</v>
          </cell>
          <cell r="R6044" t="str">
            <v xml:space="preserve"> </v>
          </cell>
          <cell r="S6044" t="str">
            <v xml:space="preserve"> </v>
          </cell>
        </row>
        <row r="6045">
          <cell r="B6045">
            <v>900007</v>
          </cell>
          <cell r="C6045" t="str">
            <v>DischargSvc Residential Living</v>
          </cell>
          <cell r="D6045" t="str">
            <v>DischargSv</v>
          </cell>
          <cell r="E6045">
            <v>367</v>
          </cell>
          <cell r="F6045" t="str">
            <v>I</v>
          </cell>
          <cell r="G6045">
            <v>0</v>
          </cell>
          <cell r="H6045" t="str">
            <v>N</v>
          </cell>
          <cell r="I6045" t="str">
            <v>Statistics</v>
          </cell>
          <cell r="J6045">
            <v>0</v>
          </cell>
          <cell r="K6045" t="str">
            <v>Invalid Stat</v>
          </cell>
          <cell r="L6045" t="str">
            <v>Statistics</v>
          </cell>
          <cell r="M6045" t="str">
            <v xml:space="preserve"> </v>
          </cell>
          <cell r="N6045">
            <v>0</v>
          </cell>
          <cell r="O6045" t="str">
            <v xml:space="preserve"> </v>
          </cell>
          <cell r="P6045">
            <v>0</v>
          </cell>
          <cell r="Q6045">
            <v>0</v>
          </cell>
          <cell r="R6045" t="str">
            <v xml:space="preserve"> </v>
          </cell>
          <cell r="S6045" t="str">
            <v xml:space="preserve"> </v>
          </cell>
        </row>
        <row r="6046">
          <cell r="B6046">
            <v>900008</v>
          </cell>
          <cell r="C6046" t="str">
            <v>DischargSvc LongTermAcute Care</v>
          </cell>
          <cell r="D6046" t="str">
            <v>DischargSv</v>
          </cell>
          <cell r="E6046">
            <v>40625</v>
          </cell>
          <cell r="F6046" t="str">
            <v>I</v>
          </cell>
          <cell r="G6046">
            <v>0</v>
          </cell>
          <cell r="H6046" t="str">
            <v>N</v>
          </cell>
          <cell r="I6046" t="str">
            <v>Statistics</v>
          </cell>
          <cell r="J6046">
            <v>0</v>
          </cell>
          <cell r="K6046" t="str">
            <v>Invalid Stat</v>
          </cell>
          <cell r="L6046" t="str">
            <v>Statistics</v>
          </cell>
          <cell r="M6046" t="str">
            <v xml:space="preserve"> </v>
          </cell>
          <cell r="N6046">
            <v>0</v>
          </cell>
          <cell r="O6046" t="str">
            <v xml:space="preserve"> </v>
          </cell>
          <cell r="P6046">
            <v>0</v>
          </cell>
          <cell r="Q6046">
            <v>0</v>
          </cell>
          <cell r="R6046" t="str">
            <v xml:space="preserve"> </v>
          </cell>
          <cell r="S6046" t="str">
            <v xml:space="preserve"> </v>
          </cell>
        </row>
        <row r="6047">
          <cell r="B6047">
            <v>900008</v>
          </cell>
          <cell r="C6047" t="str">
            <v>DischargSvc LongTermAcute Care</v>
          </cell>
          <cell r="D6047" t="str">
            <v>DischargSv</v>
          </cell>
          <cell r="E6047">
            <v>367</v>
          </cell>
          <cell r="F6047" t="str">
            <v>I</v>
          </cell>
          <cell r="G6047">
            <v>0</v>
          </cell>
          <cell r="H6047" t="str">
            <v>N</v>
          </cell>
          <cell r="I6047" t="str">
            <v>Statistics</v>
          </cell>
          <cell r="J6047">
            <v>0</v>
          </cell>
          <cell r="K6047" t="str">
            <v>Invalid Stat</v>
          </cell>
          <cell r="L6047" t="str">
            <v>Statistics</v>
          </cell>
          <cell r="M6047" t="str">
            <v xml:space="preserve"> </v>
          </cell>
          <cell r="N6047">
            <v>0</v>
          </cell>
          <cell r="O6047" t="str">
            <v xml:space="preserve"> </v>
          </cell>
          <cell r="P6047">
            <v>0</v>
          </cell>
          <cell r="Q6047">
            <v>0</v>
          </cell>
          <cell r="R6047" t="str">
            <v xml:space="preserve"> </v>
          </cell>
          <cell r="S6047" t="str">
            <v xml:space="preserve"> </v>
          </cell>
        </row>
        <row r="6048">
          <cell r="B6048">
            <v>900009</v>
          </cell>
          <cell r="C6048" t="str">
            <v>DischargSvc Other LT SubAcute</v>
          </cell>
          <cell r="D6048" t="str">
            <v>DischargSv</v>
          </cell>
          <cell r="E6048">
            <v>40625</v>
          </cell>
          <cell r="F6048" t="str">
            <v>I</v>
          </cell>
          <cell r="G6048">
            <v>0</v>
          </cell>
          <cell r="H6048" t="str">
            <v>N</v>
          </cell>
          <cell r="I6048" t="str">
            <v>Statistics</v>
          </cell>
          <cell r="J6048">
            <v>0</v>
          </cell>
          <cell r="K6048" t="str">
            <v>Invalid Stat</v>
          </cell>
          <cell r="L6048" t="str">
            <v>Statistics</v>
          </cell>
          <cell r="M6048" t="str">
            <v xml:space="preserve"> </v>
          </cell>
          <cell r="N6048">
            <v>0</v>
          </cell>
          <cell r="O6048" t="str">
            <v xml:space="preserve"> </v>
          </cell>
          <cell r="P6048">
            <v>0</v>
          </cell>
          <cell r="Q6048">
            <v>0</v>
          </cell>
          <cell r="R6048" t="str">
            <v xml:space="preserve"> </v>
          </cell>
          <cell r="S6048" t="str">
            <v xml:space="preserve"> </v>
          </cell>
        </row>
        <row r="6049">
          <cell r="B6049">
            <v>900009</v>
          </cell>
          <cell r="C6049" t="str">
            <v>DischargSvc Other LT SubAcute</v>
          </cell>
          <cell r="D6049" t="str">
            <v>DischargSv</v>
          </cell>
          <cell r="E6049">
            <v>367</v>
          </cell>
          <cell r="F6049" t="str">
            <v>I</v>
          </cell>
          <cell r="G6049">
            <v>0</v>
          </cell>
          <cell r="H6049" t="str">
            <v>N</v>
          </cell>
          <cell r="I6049" t="str">
            <v>Statistics</v>
          </cell>
          <cell r="J6049">
            <v>0</v>
          </cell>
          <cell r="K6049" t="str">
            <v>Invalid Stat</v>
          </cell>
          <cell r="L6049" t="str">
            <v>Statistics</v>
          </cell>
          <cell r="M6049" t="str">
            <v xml:space="preserve"> </v>
          </cell>
          <cell r="N6049">
            <v>0</v>
          </cell>
          <cell r="O6049" t="str">
            <v xml:space="preserve"> </v>
          </cell>
          <cell r="P6049">
            <v>0</v>
          </cell>
          <cell r="Q6049">
            <v>0</v>
          </cell>
          <cell r="R6049" t="str">
            <v xml:space="preserve"> </v>
          </cell>
          <cell r="S6049" t="str">
            <v xml:space="preserve"> </v>
          </cell>
        </row>
        <row r="6050">
          <cell r="B6050">
            <v>900010</v>
          </cell>
          <cell r="C6050" t="str">
            <v>DischargSvc Newborn</v>
          </cell>
          <cell r="D6050" t="str">
            <v>DischargSv</v>
          </cell>
          <cell r="E6050">
            <v>40625</v>
          </cell>
          <cell r="F6050" t="str">
            <v>I</v>
          </cell>
          <cell r="G6050">
            <v>0</v>
          </cell>
          <cell r="H6050" t="str">
            <v>N</v>
          </cell>
          <cell r="I6050" t="str">
            <v>Statistics</v>
          </cell>
          <cell r="J6050">
            <v>0</v>
          </cell>
          <cell r="K6050" t="str">
            <v>Invalid Stat</v>
          </cell>
          <cell r="L6050" t="str">
            <v>Statistics</v>
          </cell>
          <cell r="M6050" t="str">
            <v xml:space="preserve"> </v>
          </cell>
          <cell r="N6050">
            <v>0</v>
          </cell>
          <cell r="O6050" t="str">
            <v xml:space="preserve"> </v>
          </cell>
          <cell r="P6050">
            <v>0</v>
          </cell>
          <cell r="Q6050">
            <v>0</v>
          </cell>
          <cell r="R6050" t="str">
            <v xml:space="preserve"> </v>
          </cell>
          <cell r="S6050" t="str">
            <v xml:space="preserve"> </v>
          </cell>
        </row>
        <row r="6051">
          <cell r="B6051">
            <v>900010</v>
          </cell>
          <cell r="C6051" t="str">
            <v>DischargSvc Newborn</v>
          </cell>
          <cell r="D6051" t="str">
            <v>DischargSv</v>
          </cell>
          <cell r="E6051">
            <v>367</v>
          </cell>
          <cell r="F6051" t="str">
            <v>I</v>
          </cell>
          <cell r="G6051">
            <v>0</v>
          </cell>
          <cell r="H6051" t="str">
            <v>N</v>
          </cell>
          <cell r="I6051" t="str">
            <v>Statistics</v>
          </cell>
          <cell r="J6051">
            <v>0</v>
          </cell>
          <cell r="K6051" t="str">
            <v>Invalid Stat</v>
          </cell>
          <cell r="L6051" t="str">
            <v>Statistics</v>
          </cell>
          <cell r="M6051" t="str">
            <v xml:space="preserve"> </v>
          </cell>
          <cell r="N6051">
            <v>0</v>
          </cell>
          <cell r="O6051" t="str">
            <v xml:space="preserve"> </v>
          </cell>
          <cell r="P6051">
            <v>0</v>
          </cell>
          <cell r="Q6051">
            <v>0</v>
          </cell>
          <cell r="R6051" t="str">
            <v xml:space="preserve"> </v>
          </cell>
          <cell r="S6051" t="str">
            <v xml:space="preserve"> </v>
          </cell>
        </row>
        <row r="6052">
          <cell r="B6052">
            <v>900101</v>
          </cell>
          <cell r="C6052" t="str">
            <v>PatientDaySvc Acute Care</v>
          </cell>
          <cell r="D6052" t="str">
            <v>PatientDay</v>
          </cell>
          <cell r="E6052">
            <v>40625</v>
          </cell>
          <cell r="F6052" t="str">
            <v>I</v>
          </cell>
          <cell r="G6052">
            <v>0</v>
          </cell>
          <cell r="H6052" t="str">
            <v>N</v>
          </cell>
          <cell r="I6052" t="str">
            <v>Statistics</v>
          </cell>
          <cell r="J6052">
            <v>0</v>
          </cell>
          <cell r="K6052" t="str">
            <v>Invalid Stat</v>
          </cell>
          <cell r="L6052" t="str">
            <v>Statistics</v>
          </cell>
          <cell r="M6052" t="str">
            <v xml:space="preserve"> </v>
          </cell>
          <cell r="N6052">
            <v>0</v>
          </cell>
          <cell r="O6052" t="str">
            <v xml:space="preserve"> </v>
          </cell>
          <cell r="P6052">
            <v>0</v>
          </cell>
          <cell r="Q6052">
            <v>0</v>
          </cell>
          <cell r="R6052" t="str">
            <v xml:space="preserve"> </v>
          </cell>
          <cell r="S6052" t="str">
            <v xml:space="preserve"> </v>
          </cell>
        </row>
        <row r="6053">
          <cell r="B6053">
            <v>900101</v>
          </cell>
          <cell r="C6053" t="str">
            <v>PatientDaySvc Acute Care</v>
          </cell>
          <cell r="D6053" t="str">
            <v>PatientDay</v>
          </cell>
          <cell r="E6053">
            <v>367</v>
          </cell>
          <cell r="F6053" t="str">
            <v>I</v>
          </cell>
          <cell r="G6053">
            <v>0</v>
          </cell>
          <cell r="H6053" t="str">
            <v>N</v>
          </cell>
          <cell r="I6053" t="str">
            <v>Statistics</v>
          </cell>
          <cell r="J6053">
            <v>0</v>
          </cell>
          <cell r="K6053" t="str">
            <v>Invalid Stat</v>
          </cell>
          <cell r="L6053" t="str">
            <v>Statistics</v>
          </cell>
          <cell r="M6053" t="str">
            <v xml:space="preserve"> </v>
          </cell>
          <cell r="N6053">
            <v>0</v>
          </cell>
          <cell r="O6053" t="str">
            <v xml:space="preserve"> </v>
          </cell>
          <cell r="P6053">
            <v>0</v>
          </cell>
          <cell r="Q6053">
            <v>0</v>
          </cell>
          <cell r="R6053" t="str">
            <v xml:space="preserve"> </v>
          </cell>
          <cell r="S6053" t="str">
            <v xml:space="preserve"> </v>
          </cell>
        </row>
        <row r="6054">
          <cell r="B6054">
            <v>900102</v>
          </cell>
          <cell r="C6054" t="str">
            <v>PatientDaySvc Psychiatric Care</v>
          </cell>
          <cell r="D6054" t="str">
            <v>PatientDay</v>
          </cell>
          <cell r="E6054">
            <v>40625</v>
          </cell>
          <cell r="F6054" t="str">
            <v>I</v>
          </cell>
          <cell r="G6054">
            <v>0</v>
          </cell>
          <cell r="H6054" t="str">
            <v>N</v>
          </cell>
          <cell r="I6054" t="str">
            <v>Statistics</v>
          </cell>
          <cell r="J6054">
            <v>0</v>
          </cell>
          <cell r="K6054" t="str">
            <v>Invalid Stat</v>
          </cell>
          <cell r="L6054" t="str">
            <v>Statistics</v>
          </cell>
          <cell r="M6054" t="str">
            <v xml:space="preserve"> </v>
          </cell>
          <cell r="N6054">
            <v>0</v>
          </cell>
          <cell r="O6054" t="str">
            <v xml:space="preserve"> </v>
          </cell>
          <cell r="P6054">
            <v>0</v>
          </cell>
          <cell r="Q6054">
            <v>0</v>
          </cell>
          <cell r="R6054" t="str">
            <v xml:space="preserve"> </v>
          </cell>
          <cell r="S6054" t="str">
            <v xml:space="preserve"> </v>
          </cell>
        </row>
        <row r="6055">
          <cell r="B6055">
            <v>900102</v>
          </cell>
          <cell r="C6055" t="str">
            <v>PatientDaySvc Psychiatric Care</v>
          </cell>
          <cell r="D6055" t="str">
            <v>PatientDay</v>
          </cell>
          <cell r="E6055">
            <v>367</v>
          </cell>
          <cell r="F6055" t="str">
            <v>I</v>
          </cell>
          <cell r="G6055">
            <v>0</v>
          </cell>
          <cell r="H6055" t="str">
            <v>N</v>
          </cell>
          <cell r="I6055" t="str">
            <v>Statistics</v>
          </cell>
          <cell r="J6055">
            <v>0</v>
          </cell>
          <cell r="K6055" t="str">
            <v>Invalid Stat</v>
          </cell>
          <cell r="L6055" t="str">
            <v>Statistics</v>
          </cell>
          <cell r="M6055" t="str">
            <v xml:space="preserve"> </v>
          </cell>
          <cell r="N6055">
            <v>0</v>
          </cell>
          <cell r="O6055" t="str">
            <v xml:space="preserve"> </v>
          </cell>
          <cell r="P6055">
            <v>0</v>
          </cell>
          <cell r="Q6055">
            <v>0</v>
          </cell>
          <cell r="R6055" t="str">
            <v xml:space="preserve"> </v>
          </cell>
          <cell r="S6055" t="str">
            <v xml:space="preserve"> </v>
          </cell>
        </row>
        <row r="6056">
          <cell r="B6056">
            <v>900103</v>
          </cell>
          <cell r="C6056" t="str">
            <v>PatientDaySvc Rehabilitation</v>
          </cell>
          <cell r="D6056" t="str">
            <v>PatientDay</v>
          </cell>
          <cell r="E6056">
            <v>40625</v>
          </cell>
          <cell r="F6056" t="str">
            <v>I</v>
          </cell>
          <cell r="G6056">
            <v>0</v>
          </cell>
          <cell r="H6056" t="str">
            <v>N</v>
          </cell>
          <cell r="I6056" t="str">
            <v>Statistics</v>
          </cell>
          <cell r="J6056">
            <v>0</v>
          </cell>
          <cell r="K6056" t="str">
            <v>Invalid Stat</v>
          </cell>
          <cell r="L6056" t="str">
            <v>Statistics</v>
          </cell>
          <cell r="M6056" t="str">
            <v xml:space="preserve"> </v>
          </cell>
          <cell r="N6056">
            <v>0</v>
          </cell>
          <cell r="O6056" t="str">
            <v xml:space="preserve"> </v>
          </cell>
          <cell r="P6056">
            <v>0</v>
          </cell>
          <cell r="Q6056">
            <v>0</v>
          </cell>
          <cell r="R6056" t="str">
            <v xml:space="preserve"> </v>
          </cell>
          <cell r="S6056" t="str">
            <v xml:space="preserve"> </v>
          </cell>
        </row>
        <row r="6057">
          <cell r="B6057">
            <v>900103</v>
          </cell>
          <cell r="C6057" t="str">
            <v>PatientDaySvc Rehabilitation</v>
          </cell>
          <cell r="D6057" t="str">
            <v>PatientDay</v>
          </cell>
          <cell r="E6057">
            <v>367</v>
          </cell>
          <cell r="F6057" t="str">
            <v>I</v>
          </cell>
          <cell r="G6057">
            <v>0</v>
          </cell>
          <cell r="H6057" t="str">
            <v>N</v>
          </cell>
          <cell r="I6057" t="str">
            <v>Statistics</v>
          </cell>
          <cell r="J6057">
            <v>0</v>
          </cell>
          <cell r="K6057" t="str">
            <v>Invalid Stat</v>
          </cell>
          <cell r="L6057" t="str">
            <v>Statistics</v>
          </cell>
          <cell r="M6057" t="str">
            <v xml:space="preserve"> </v>
          </cell>
          <cell r="N6057">
            <v>0</v>
          </cell>
          <cell r="O6057" t="str">
            <v xml:space="preserve"> </v>
          </cell>
          <cell r="P6057">
            <v>0</v>
          </cell>
          <cell r="Q6057">
            <v>0</v>
          </cell>
          <cell r="R6057" t="str">
            <v xml:space="preserve"> </v>
          </cell>
          <cell r="S6057" t="str">
            <v xml:space="preserve"> </v>
          </cell>
        </row>
        <row r="6058">
          <cell r="B6058">
            <v>900104</v>
          </cell>
          <cell r="C6058" t="str">
            <v>PatientDaySvc AlcohlChemDepend</v>
          </cell>
          <cell r="D6058" t="str">
            <v>PatientDay</v>
          </cell>
          <cell r="E6058">
            <v>40625</v>
          </cell>
          <cell r="F6058" t="str">
            <v>I</v>
          </cell>
          <cell r="G6058">
            <v>0</v>
          </cell>
          <cell r="H6058" t="str">
            <v>N</v>
          </cell>
          <cell r="I6058" t="str">
            <v>Statistics</v>
          </cell>
          <cell r="J6058">
            <v>0</v>
          </cell>
          <cell r="K6058" t="str">
            <v>Invalid Stat</v>
          </cell>
          <cell r="L6058" t="str">
            <v>Statistics</v>
          </cell>
          <cell r="M6058" t="str">
            <v xml:space="preserve"> </v>
          </cell>
          <cell r="N6058">
            <v>0</v>
          </cell>
          <cell r="O6058" t="str">
            <v xml:space="preserve"> </v>
          </cell>
          <cell r="P6058">
            <v>0</v>
          </cell>
          <cell r="Q6058">
            <v>0</v>
          </cell>
          <cell r="R6058" t="str">
            <v xml:space="preserve"> </v>
          </cell>
          <cell r="S6058" t="str">
            <v xml:space="preserve"> </v>
          </cell>
        </row>
        <row r="6059">
          <cell r="B6059">
            <v>900104</v>
          </cell>
          <cell r="C6059" t="str">
            <v>PatientDaySvc AlcohlChemDepend</v>
          </cell>
          <cell r="D6059" t="str">
            <v>PatientDay</v>
          </cell>
          <cell r="E6059">
            <v>367</v>
          </cell>
          <cell r="F6059" t="str">
            <v>I</v>
          </cell>
          <cell r="G6059">
            <v>0</v>
          </cell>
          <cell r="H6059" t="str">
            <v>N</v>
          </cell>
          <cell r="I6059" t="str">
            <v>Statistics</v>
          </cell>
          <cell r="J6059">
            <v>0</v>
          </cell>
          <cell r="K6059" t="str">
            <v>Invalid Stat</v>
          </cell>
          <cell r="L6059" t="str">
            <v>Statistics</v>
          </cell>
          <cell r="M6059" t="str">
            <v xml:space="preserve"> </v>
          </cell>
          <cell r="N6059">
            <v>0</v>
          </cell>
          <cell r="O6059" t="str">
            <v xml:space="preserve"> </v>
          </cell>
          <cell r="P6059">
            <v>0</v>
          </cell>
          <cell r="Q6059">
            <v>0</v>
          </cell>
          <cell r="R6059" t="str">
            <v xml:space="preserve"> </v>
          </cell>
          <cell r="S6059" t="str">
            <v xml:space="preserve"> </v>
          </cell>
        </row>
        <row r="6060">
          <cell r="B6060">
            <v>900105</v>
          </cell>
          <cell r="C6060" t="str">
            <v>PatientDaySvc Skilled Nursing</v>
          </cell>
          <cell r="D6060" t="str">
            <v>PatientDay</v>
          </cell>
          <cell r="E6060">
            <v>40625</v>
          </cell>
          <cell r="F6060" t="str">
            <v>I</v>
          </cell>
          <cell r="G6060">
            <v>0</v>
          </cell>
          <cell r="H6060" t="str">
            <v>N</v>
          </cell>
          <cell r="I6060" t="str">
            <v>Statistics</v>
          </cell>
          <cell r="J6060">
            <v>0</v>
          </cell>
          <cell r="K6060" t="str">
            <v>Invalid Stat</v>
          </cell>
          <cell r="L6060" t="str">
            <v>Statistics</v>
          </cell>
          <cell r="M6060" t="str">
            <v xml:space="preserve"> </v>
          </cell>
          <cell r="N6060">
            <v>0</v>
          </cell>
          <cell r="O6060" t="str">
            <v xml:space="preserve"> </v>
          </cell>
          <cell r="P6060">
            <v>0</v>
          </cell>
          <cell r="Q6060">
            <v>0</v>
          </cell>
          <cell r="R6060" t="str">
            <v xml:space="preserve"> </v>
          </cell>
          <cell r="S6060" t="str">
            <v xml:space="preserve"> </v>
          </cell>
        </row>
        <row r="6061">
          <cell r="B6061">
            <v>900105</v>
          </cell>
          <cell r="C6061" t="str">
            <v>PatientDaySvc Skilled Nursing</v>
          </cell>
          <cell r="D6061" t="str">
            <v>PatientDay</v>
          </cell>
          <cell r="E6061">
            <v>367</v>
          </cell>
          <cell r="F6061" t="str">
            <v>I</v>
          </cell>
          <cell r="G6061">
            <v>0</v>
          </cell>
          <cell r="H6061" t="str">
            <v>N</v>
          </cell>
          <cell r="I6061" t="str">
            <v>Statistics</v>
          </cell>
          <cell r="J6061">
            <v>0</v>
          </cell>
          <cell r="K6061" t="str">
            <v>Invalid Stat</v>
          </cell>
          <cell r="L6061" t="str">
            <v>Statistics</v>
          </cell>
          <cell r="M6061" t="str">
            <v xml:space="preserve"> </v>
          </cell>
          <cell r="N6061">
            <v>0</v>
          </cell>
          <cell r="O6061" t="str">
            <v xml:space="preserve"> </v>
          </cell>
          <cell r="P6061">
            <v>0</v>
          </cell>
          <cell r="Q6061">
            <v>0</v>
          </cell>
          <cell r="R6061" t="str">
            <v xml:space="preserve"> </v>
          </cell>
          <cell r="S6061" t="str">
            <v xml:space="preserve"> </v>
          </cell>
        </row>
        <row r="6062">
          <cell r="B6062">
            <v>900106</v>
          </cell>
          <cell r="C6062" t="str">
            <v>PatientDaySvc Assisted Living</v>
          </cell>
          <cell r="D6062" t="str">
            <v>PatientDay</v>
          </cell>
          <cell r="E6062">
            <v>40625</v>
          </cell>
          <cell r="F6062" t="str">
            <v>I</v>
          </cell>
          <cell r="G6062">
            <v>0</v>
          </cell>
          <cell r="H6062" t="str">
            <v>N</v>
          </cell>
          <cell r="I6062" t="str">
            <v>Statistics</v>
          </cell>
          <cell r="J6062">
            <v>0</v>
          </cell>
          <cell r="K6062" t="str">
            <v>Invalid Stat</v>
          </cell>
          <cell r="L6062" t="str">
            <v>Statistics</v>
          </cell>
          <cell r="M6062" t="str">
            <v xml:space="preserve"> </v>
          </cell>
          <cell r="N6062">
            <v>0</v>
          </cell>
          <cell r="O6062" t="str">
            <v xml:space="preserve"> </v>
          </cell>
          <cell r="P6062">
            <v>0</v>
          </cell>
          <cell r="Q6062">
            <v>0</v>
          </cell>
          <cell r="R6062" t="str">
            <v xml:space="preserve"> </v>
          </cell>
          <cell r="S6062" t="str">
            <v xml:space="preserve"> </v>
          </cell>
        </row>
        <row r="6063">
          <cell r="B6063">
            <v>900106</v>
          </cell>
          <cell r="C6063" t="str">
            <v>PatientDaySvc Assisted Living</v>
          </cell>
          <cell r="D6063" t="str">
            <v>PatientDay</v>
          </cell>
          <cell r="E6063">
            <v>367</v>
          </cell>
          <cell r="F6063" t="str">
            <v>I</v>
          </cell>
          <cell r="G6063">
            <v>0</v>
          </cell>
          <cell r="H6063" t="str">
            <v>N</v>
          </cell>
          <cell r="I6063" t="str">
            <v>Statistics</v>
          </cell>
          <cell r="J6063">
            <v>0</v>
          </cell>
          <cell r="K6063" t="str">
            <v>Invalid Stat</v>
          </cell>
          <cell r="L6063" t="str">
            <v>Statistics</v>
          </cell>
          <cell r="M6063" t="str">
            <v xml:space="preserve"> </v>
          </cell>
          <cell r="N6063">
            <v>0</v>
          </cell>
          <cell r="O6063" t="str">
            <v xml:space="preserve"> </v>
          </cell>
          <cell r="P6063">
            <v>0</v>
          </cell>
          <cell r="Q6063">
            <v>0</v>
          </cell>
          <cell r="R6063" t="str">
            <v xml:space="preserve"> </v>
          </cell>
          <cell r="S6063" t="str">
            <v xml:space="preserve"> </v>
          </cell>
        </row>
        <row r="6064">
          <cell r="B6064">
            <v>900107</v>
          </cell>
          <cell r="C6064" t="str">
            <v>PatientDaySvc Residential Livg</v>
          </cell>
          <cell r="D6064" t="str">
            <v>PatientDay</v>
          </cell>
          <cell r="E6064">
            <v>40625</v>
          </cell>
          <cell r="F6064" t="str">
            <v>I</v>
          </cell>
          <cell r="G6064">
            <v>0</v>
          </cell>
          <cell r="H6064" t="str">
            <v>N</v>
          </cell>
          <cell r="I6064" t="str">
            <v>Statistics</v>
          </cell>
          <cell r="J6064">
            <v>0</v>
          </cell>
          <cell r="K6064" t="str">
            <v>Invalid Stat</v>
          </cell>
          <cell r="L6064" t="str">
            <v>Statistics</v>
          </cell>
          <cell r="M6064" t="str">
            <v xml:space="preserve"> </v>
          </cell>
          <cell r="N6064">
            <v>0</v>
          </cell>
          <cell r="O6064" t="str">
            <v xml:space="preserve"> </v>
          </cell>
          <cell r="P6064">
            <v>0</v>
          </cell>
          <cell r="Q6064">
            <v>0</v>
          </cell>
          <cell r="R6064" t="str">
            <v xml:space="preserve"> </v>
          </cell>
          <cell r="S6064" t="str">
            <v xml:space="preserve"> </v>
          </cell>
        </row>
        <row r="6065">
          <cell r="B6065">
            <v>900107</v>
          </cell>
          <cell r="C6065" t="str">
            <v>PatientDaySvc Residential Livg</v>
          </cell>
          <cell r="D6065" t="str">
            <v>PatientDay</v>
          </cell>
          <cell r="E6065">
            <v>367</v>
          </cell>
          <cell r="F6065" t="str">
            <v>I</v>
          </cell>
          <cell r="G6065">
            <v>0</v>
          </cell>
          <cell r="H6065" t="str">
            <v>N</v>
          </cell>
          <cell r="I6065" t="str">
            <v>Statistics</v>
          </cell>
          <cell r="J6065">
            <v>0</v>
          </cell>
          <cell r="K6065" t="str">
            <v>Invalid Stat</v>
          </cell>
          <cell r="L6065" t="str">
            <v>Statistics</v>
          </cell>
          <cell r="M6065" t="str">
            <v xml:space="preserve"> </v>
          </cell>
          <cell r="N6065">
            <v>0</v>
          </cell>
          <cell r="O6065" t="str">
            <v xml:space="preserve"> </v>
          </cell>
          <cell r="P6065">
            <v>0</v>
          </cell>
          <cell r="Q6065">
            <v>0</v>
          </cell>
          <cell r="R6065" t="str">
            <v xml:space="preserve"> </v>
          </cell>
          <cell r="S6065" t="str">
            <v xml:space="preserve"> </v>
          </cell>
        </row>
        <row r="6066">
          <cell r="B6066">
            <v>900108</v>
          </cell>
          <cell r="C6066" t="str">
            <v>PatientDySvc LongTermAcuteCare</v>
          </cell>
          <cell r="D6066" t="str">
            <v>PatientDyS</v>
          </cell>
          <cell r="E6066">
            <v>40625</v>
          </cell>
          <cell r="F6066" t="str">
            <v>I</v>
          </cell>
          <cell r="G6066">
            <v>0</v>
          </cell>
          <cell r="H6066" t="str">
            <v>N</v>
          </cell>
          <cell r="I6066" t="str">
            <v>Statistics</v>
          </cell>
          <cell r="J6066">
            <v>0</v>
          </cell>
          <cell r="K6066" t="str">
            <v>Invalid Stat</v>
          </cell>
          <cell r="L6066" t="str">
            <v>Statistics</v>
          </cell>
          <cell r="M6066" t="str">
            <v xml:space="preserve"> </v>
          </cell>
          <cell r="N6066">
            <v>0</v>
          </cell>
          <cell r="O6066" t="str">
            <v xml:space="preserve"> </v>
          </cell>
          <cell r="P6066">
            <v>0</v>
          </cell>
          <cell r="Q6066">
            <v>0</v>
          </cell>
          <cell r="R6066" t="str">
            <v xml:space="preserve"> </v>
          </cell>
          <cell r="S6066" t="str">
            <v xml:space="preserve"> </v>
          </cell>
        </row>
        <row r="6067">
          <cell r="B6067">
            <v>900108</v>
          </cell>
          <cell r="C6067" t="str">
            <v>PatientDySvc LongTermAcuteCare</v>
          </cell>
          <cell r="D6067" t="str">
            <v>PatientDyS</v>
          </cell>
          <cell r="E6067">
            <v>367</v>
          </cell>
          <cell r="F6067" t="str">
            <v>I</v>
          </cell>
          <cell r="G6067">
            <v>0</v>
          </cell>
          <cell r="H6067" t="str">
            <v>N</v>
          </cell>
          <cell r="I6067" t="str">
            <v>Statistics</v>
          </cell>
          <cell r="J6067">
            <v>0</v>
          </cell>
          <cell r="K6067" t="str">
            <v>Invalid Stat</v>
          </cell>
          <cell r="L6067" t="str">
            <v>Statistics</v>
          </cell>
          <cell r="M6067" t="str">
            <v xml:space="preserve"> </v>
          </cell>
          <cell r="N6067">
            <v>0</v>
          </cell>
          <cell r="O6067" t="str">
            <v xml:space="preserve"> </v>
          </cell>
          <cell r="P6067">
            <v>0</v>
          </cell>
          <cell r="Q6067">
            <v>0</v>
          </cell>
          <cell r="R6067" t="str">
            <v xml:space="preserve"> </v>
          </cell>
          <cell r="S6067" t="str">
            <v xml:space="preserve"> </v>
          </cell>
        </row>
        <row r="6068">
          <cell r="B6068">
            <v>900109</v>
          </cell>
          <cell r="C6068" t="str">
            <v>PatientDySvc Other LT SubAcute</v>
          </cell>
          <cell r="D6068" t="str">
            <v>PatientDyS</v>
          </cell>
          <cell r="E6068">
            <v>40625</v>
          </cell>
          <cell r="F6068" t="str">
            <v>I</v>
          </cell>
          <cell r="G6068">
            <v>0</v>
          </cell>
          <cell r="H6068" t="str">
            <v>N</v>
          </cell>
          <cell r="I6068" t="str">
            <v>Statistics</v>
          </cell>
          <cell r="J6068">
            <v>0</v>
          </cell>
          <cell r="K6068" t="str">
            <v>Invalid Stat</v>
          </cell>
          <cell r="L6068" t="str">
            <v>Statistics</v>
          </cell>
          <cell r="M6068" t="str">
            <v xml:space="preserve"> </v>
          </cell>
          <cell r="N6068">
            <v>0</v>
          </cell>
          <cell r="O6068" t="str">
            <v xml:space="preserve"> </v>
          </cell>
          <cell r="P6068">
            <v>0</v>
          </cell>
          <cell r="Q6068">
            <v>0</v>
          </cell>
          <cell r="R6068" t="str">
            <v xml:space="preserve"> </v>
          </cell>
          <cell r="S6068" t="str">
            <v xml:space="preserve"> </v>
          </cell>
        </row>
        <row r="6069">
          <cell r="B6069">
            <v>900109</v>
          </cell>
          <cell r="C6069" t="str">
            <v>PatientDySvc Other LT SubAcute</v>
          </cell>
          <cell r="D6069" t="str">
            <v>PatientDyS</v>
          </cell>
          <cell r="E6069">
            <v>367</v>
          </cell>
          <cell r="F6069" t="str">
            <v>I</v>
          </cell>
          <cell r="G6069">
            <v>0</v>
          </cell>
          <cell r="H6069" t="str">
            <v>N</v>
          </cell>
          <cell r="I6069" t="str">
            <v>Statistics</v>
          </cell>
          <cell r="J6069">
            <v>0</v>
          </cell>
          <cell r="K6069" t="str">
            <v>Invalid Stat</v>
          </cell>
          <cell r="L6069" t="str">
            <v>Statistics</v>
          </cell>
          <cell r="M6069" t="str">
            <v xml:space="preserve"> </v>
          </cell>
          <cell r="N6069">
            <v>0</v>
          </cell>
          <cell r="O6069" t="str">
            <v xml:space="preserve"> </v>
          </cell>
          <cell r="P6069">
            <v>0</v>
          </cell>
          <cell r="Q6069">
            <v>0</v>
          </cell>
          <cell r="R6069" t="str">
            <v xml:space="preserve"> </v>
          </cell>
          <cell r="S6069" t="str">
            <v xml:space="preserve"> </v>
          </cell>
        </row>
        <row r="6070">
          <cell r="B6070">
            <v>900201</v>
          </cell>
          <cell r="C6070" t="str">
            <v>Newborn Births</v>
          </cell>
          <cell r="D6070" t="str">
            <v>NB Births</v>
          </cell>
          <cell r="E6070">
            <v>40625</v>
          </cell>
          <cell r="F6070" t="str">
            <v>A</v>
          </cell>
          <cell r="G6070">
            <v>0</v>
          </cell>
          <cell r="H6070" t="str">
            <v>N</v>
          </cell>
          <cell r="I6070" t="str">
            <v>Statistics</v>
          </cell>
          <cell r="J6070" t="str">
            <v>B1</v>
          </cell>
          <cell r="K6070" t="str">
            <v>Other Stat</v>
          </cell>
          <cell r="L6070" t="str">
            <v>Statistics</v>
          </cell>
          <cell r="M6070" t="str">
            <v xml:space="preserve"> </v>
          </cell>
          <cell r="N6070">
            <v>0</v>
          </cell>
          <cell r="O6070" t="str">
            <v>Yes</v>
          </cell>
          <cell r="P6070">
            <v>0</v>
          </cell>
          <cell r="Q6070">
            <v>0</v>
          </cell>
          <cell r="R6070" t="str">
            <v xml:space="preserve">  </v>
          </cell>
          <cell r="S6070" t="str">
            <v>B1</v>
          </cell>
        </row>
        <row r="6071">
          <cell r="B6071">
            <v>900201</v>
          </cell>
          <cell r="C6071" t="str">
            <v>Newborn Births</v>
          </cell>
          <cell r="D6071" t="str">
            <v>Newborn Bi</v>
          </cell>
          <cell r="E6071">
            <v>367</v>
          </cell>
          <cell r="F6071" t="str">
            <v>A</v>
          </cell>
          <cell r="G6071">
            <v>0</v>
          </cell>
          <cell r="H6071" t="str">
            <v>N</v>
          </cell>
          <cell r="I6071" t="str">
            <v>Statistics</v>
          </cell>
          <cell r="J6071" t="str">
            <v>B1</v>
          </cell>
          <cell r="K6071" t="str">
            <v>Other Stat</v>
          </cell>
          <cell r="L6071" t="str">
            <v>Statistics</v>
          </cell>
          <cell r="M6071" t="str">
            <v xml:space="preserve"> </v>
          </cell>
          <cell r="N6071">
            <v>0</v>
          </cell>
          <cell r="O6071" t="str">
            <v>Yes</v>
          </cell>
          <cell r="P6071">
            <v>0</v>
          </cell>
          <cell r="Q6071">
            <v>0</v>
          </cell>
          <cell r="R6071" t="str">
            <v xml:space="preserve">  </v>
          </cell>
          <cell r="S6071" t="str">
            <v>B1</v>
          </cell>
        </row>
        <row r="6072">
          <cell r="B6072">
            <v>900202</v>
          </cell>
          <cell r="C6072" t="str">
            <v>Newborn Patient Days</v>
          </cell>
          <cell r="D6072" t="str">
            <v>NB Pt Days</v>
          </cell>
          <cell r="E6072">
            <v>40625</v>
          </cell>
          <cell r="F6072" t="str">
            <v>A</v>
          </cell>
          <cell r="G6072">
            <v>0</v>
          </cell>
          <cell r="H6072" t="str">
            <v>N</v>
          </cell>
          <cell r="I6072" t="str">
            <v>Statistics</v>
          </cell>
          <cell r="J6072" t="str">
            <v>B1</v>
          </cell>
          <cell r="K6072" t="str">
            <v>Other Stat</v>
          </cell>
          <cell r="L6072" t="str">
            <v>Statistics</v>
          </cell>
          <cell r="M6072" t="str">
            <v>Yes</v>
          </cell>
          <cell r="N6072">
            <v>0</v>
          </cell>
          <cell r="O6072" t="str">
            <v>Yes</v>
          </cell>
          <cell r="P6072">
            <v>0</v>
          </cell>
          <cell r="Q6072">
            <v>0</v>
          </cell>
          <cell r="R6072" t="str">
            <v xml:space="preserve">  </v>
          </cell>
          <cell r="S6072" t="str">
            <v>B1</v>
          </cell>
        </row>
        <row r="6073">
          <cell r="B6073">
            <v>900202</v>
          </cell>
          <cell r="C6073" t="str">
            <v>Newborn Patient Days</v>
          </cell>
          <cell r="D6073" t="str">
            <v>Newborn Pa</v>
          </cell>
          <cell r="E6073">
            <v>367</v>
          </cell>
          <cell r="F6073" t="str">
            <v>A</v>
          </cell>
          <cell r="G6073">
            <v>0</v>
          </cell>
          <cell r="H6073" t="str">
            <v>N</v>
          </cell>
          <cell r="I6073" t="str">
            <v>Statistics</v>
          </cell>
          <cell r="J6073" t="str">
            <v>B1</v>
          </cell>
          <cell r="K6073" t="str">
            <v>Other Stat</v>
          </cell>
          <cell r="L6073" t="str">
            <v>Statistics</v>
          </cell>
          <cell r="M6073" t="str">
            <v>Yes</v>
          </cell>
          <cell r="N6073">
            <v>0</v>
          </cell>
          <cell r="O6073" t="str">
            <v>Yes</v>
          </cell>
          <cell r="P6073">
            <v>0</v>
          </cell>
          <cell r="Q6073">
            <v>0</v>
          </cell>
          <cell r="R6073" t="str">
            <v xml:space="preserve">  </v>
          </cell>
          <cell r="S6073" t="str">
            <v>B1</v>
          </cell>
        </row>
        <row r="6074">
          <cell r="B6074">
            <v>900203</v>
          </cell>
          <cell r="C6074" t="str">
            <v>HFM  Newborn Births</v>
          </cell>
          <cell r="D6074" t="str">
            <v>Births</v>
          </cell>
          <cell r="E6074">
            <v>368</v>
          </cell>
          <cell r="F6074" t="str">
            <v>A</v>
          </cell>
          <cell r="G6074">
            <v>0</v>
          </cell>
          <cell r="H6074" t="str">
            <v>N</v>
          </cell>
          <cell r="I6074">
            <v>0</v>
          </cell>
          <cell r="J6074">
            <v>0</v>
          </cell>
          <cell r="K6074">
            <v>0</v>
          </cell>
          <cell r="L6074">
            <v>0</v>
          </cell>
          <cell r="M6074">
            <v>0</v>
          </cell>
          <cell r="N6074">
            <v>0</v>
          </cell>
          <cell r="O6074">
            <v>0</v>
          </cell>
          <cell r="P6074">
            <v>0</v>
          </cell>
          <cell r="Q6074">
            <v>0</v>
          </cell>
          <cell r="R6074">
            <v>0</v>
          </cell>
          <cell r="S6074">
            <v>0</v>
          </cell>
        </row>
        <row r="6075">
          <cell r="B6075">
            <v>900203</v>
          </cell>
          <cell r="C6075" t="str">
            <v>HFM  Newborn Births</v>
          </cell>
          <cell r="D6075" t="str">
            <v>Births</v>
          </cell>
          <cell r="E6075">
            <v>367</v>
          </cell>
          <cell r="F6075" t="str">
            <v>A</v>
          </cell>
          <cell r="G6075">
            <v>0</v>
          </cell>
          <cell r="H6075" t="str">
            <v>N</v>
          </cell>
          <cell r="I6075">
            <v>0</v>
          </cell>
          <cell r="J6075">
            <v>0</v>
          </cell>
          <cell r="K6075">
            <v>0</v>
          </cell>
          <cell r="L6075">
            <v>0</v>
          </cell>
          <cell r="M6075">
            <v>0</v>
          </cell>
          <cell r="N6075">
            <v>0</v>
          </cell>
          <cell r="O6075">
            <v>0</v>
          </cell>
          <cell r="P6075">
            <v>0</v>
          </cell>
          <cell r="Q6075">
            <v>0</v>
          </cell>
          <cell r="R6075">
            <v>0</v>
          </cell>
          <cell r="S6075">
            <v>0</v>
          </cell>
        </row>
        <row r="6076">
          <cell r="B6076">
            <v>900301</v>
          </cell>
          <cell r="C6076" t="str">
            <v>Available Beds Acute Care</v>
          </cell>
          <cell r="D6076" t="str">
            <v>Available</v>
          </cell>
          <cell r="E6076">
            <v>40625</v>
          </cell>
          <cell r="F6076" t="str">
            <v>I</v>
          </cell>
          <cell r="G6076">
            <v>0</v>
          </cell>
          <cell r="H6076" t="str">
            <v>N</v>
          </cell>
          <cell r="I6076" t="str">
            <v>Statistics</v>
          </cell>
          <cell r="J6076">
            <v>0</v>
          </cell>
          <cell r="K6076" t="str">
            <v>Invalid Stat</v>
          </cell>
          <cell r="L6076" t="str">
            <v>Statistics</v>
          </cell>
          <cell r="M6076" t="str">
            <v xml:space="preserve"> </v>
          </cell>
          <cell r="N6076">
            <v>0</v>
          </cell>
          <cell r="O6076" t="str">
            <v xml:space="preserve"> </v>
          </cell>
          <cell r="P6076">
            <v>0</v>
          </cell>
          <cell r="Q6076">
            <v>0</v>
          </cell>
          <cell r="R6076" t="str">
            <v xml:space="preserve"> </v>
          </cell>
          <cell r="S6076" t="str">
            <v xml:space="preserve"> </v>
          </cell>
        </row>
        <row r="6077">
          <cell r="B6077">
            <v>900301</v>
          </cell>
          <cell r="C6077" t="str">
            <v>Available Beds Acute Care</v>
          </cell>
          <cell r="D6077" t="str">
            <v>Available</v>
          </cell>
          <cell r="E6077">
            <v>367</v>
          </cell>
          <cell r="F6077" t="str">
            <v>I</v>
          </cell>
          <cell r="G6077">
            <v>0</v>
          </cell>
          <cell r="H6077" t="str">
            <v>N</v>
          </cell>
          <cell r="I6077" t="str">
            <v>Statistics</v>
          </cell>
          <cell r="J6077">
            <v>0</v>
          </cell>
          <cell r="K6077" t="str">
            <v>Invalid Stat</v>
          </cell>
          <cell r="L6077" t="str">
            <v>Statistics</v>
          </cell>
          <cell r="M6077" t="str">
            <v xml:space="preserve"> </v>
          </cell>
          <cell r="N6077">
            <v>0</v>
          </cell>
          <cell r="O6077" t="str">
            <v xml:space="preserve"> </v>
          </cell>
          <cell r="P6077">
            <v>0</v>
          </cell>
          <cell r="Q6077">
            <v>0</v>
          </cell>
          <cell r="R6077" t="str">
            <v xml:space="preserve"> </v>
          </cell>
          <cell r="S6077" t="str">
            <v xml:space="preserve"> </v>
          </cell>
        </row>
        <row r="6078">
          <cell r="B6078">
            <v>900302</v>
          </cell>
          <cell r="C6078" t="str">
            <v>Available Beds PyschiatricCare</v>
          </cell>
          <cell r="D6078" t="str">
            <v>Available</v>
          </cell>
          <cell r="E6078">
            <v>40625</v>
          </cell>
          <cell r="F6078" t="str">
            <v>I</v>
          </cell>
          <cell r="G6078">
            <v>0</v>
          </cell>
          <cell r="H6078" t="str">
            <v>N</v>
          </cell>
          <cell r="I6078" t="str">
            <v>Statistics</v>
          </cell>
          <cell r="J6078">
            <v>0</v>
          </cell>
          <cell r="K6078" t="str">
            <v>Invalid Stat</v>
          </cell>
          <cell r="L6078" t="str">
            <v>Statistics</v>
          </cell>
          <cell r="M6078" t="str">
            <v xml:space="preserve"> </v>
          </cell>
          <cell r="N6078">
            <v>0</v>
          </cell>
          <cell r="O6078" t="str">
            <v xml:space="preserve"> </v>
          </cell>
          <cell r="P6078">
            <v>0</v>
          </cell>
          <cell r="Q6078">
            <v>0</v>
          </cell>
          <cell r="R6078" t="str">
            <v xml:space="preserve"> </v>
          </cell>
          <cell r="S6078" t="str">
            <v xml:space="preserve"> </v>
          </cell>
        </row>
        <row r="6079">
          <cell r="B6079">
            <v>900302</v>
          </cell>
          <cell r="C6079" t="str">
            <v>Available Beds PyschiatricCare</v>
          </cell>
          <cell r="D6079" t="str">
            <v>Available</v>
          </cell>
          <cell r="E6079">
            <v>367</v>
          </cell>
          <cell r="F6079" t="str">
            <v>I</v>
          </cell>
          <cell r="G6079">
            <v>0</v>
          </cell>
          <cell r="H6079" t="str">
            <v>N</v>
          </cell>
          <cell r="I6079" t="str">
            <v>Statistics</v>
          </cell>
          <cell r="J6079">
            <v>0</v>
          </cell>
          <cell r="K6079" t="str">
            <v>Invalid Stat</v>
          </cell>
          <cell r="L6079" t="str">
            <v>Statistics</v>
          </cell>
          <cell r="M6079" t="str">
            <v xml:space="preserve"> </v>
          </cell>
          <cell r="N6079">
            <v>0</v>
          </cell>
          <cell r="O6079" t="str">
            <v xml:space="preserve"> </v>
          </cell>
          <cell r="P6079">
            <v>0</v>
          </cell>
          <cell r="Q6079">
            <v>0</v>
          </cell>
          <cell r="R6079" t="str">
            <v xml:space="preserve"> </v>
          </cell>
          <cell r="S6079" t="str">
            <v xml:space="preserve"> </v>
          </cell>
        </row>
        <row r="6080">
          <cell r="B6080">
            <v>900303</v>
          </cell>
          <cell r="C6080" t="str">
            <v>Available Beds Rehabilitation</v>
          </cell>
          <cell r="D6080" t="str">
            <v>Available</v>
          </cell>
          <cell r="E6080">
            <v>40625</v>
          </cell>
          <cell r="F6080" t="str">
            <v>I</v>
          </cell>
          <cell r="G6080">
            <v>0</v>
          </cell>
          <cell r="H6080" t="str">
            <v>N</v>
          </cell>
          <cell r="I6080" t="str">
            <v>Statistics</v>
          </cell>
          <cell r="J6080">
            <v>0</v>
          </cell>
          <cell r="K6080" t="str">
            <v>Invalid Stat</v>
          </cell>
          <cell r="L6080" t="str">
            <v>Statistics</v>
          </cell>
          <cell r="M6080" t="str">
            <v xml:space="preserve"> </v>
          </cell>
          <cell r="N6080">
            <v>0</v>
          </cell>
          <cell r="O6080" t="str">
            <v xml:space="preserve"> </v>
          </cell>
          <cell r="P6080">
            <v>0</v>
          </cell>
          <cell r="Q6080">
            <v>0</v>
          </cell>
          <cell r="R6080" t="str">
            <v xml:space="preserve"> </v>
          </cell>
          <cell r="S6080" t="str">
            <v xml:space="preserve"> </v>
          </cell>
        </row>
        <row r="6081">
          <cell r="B6081">
            <v>900303</v>
          </cell>
          <cell r="C6081" t="str">
            <v>Available Beds Rehabilitation</v>
          </cell>
          <cell r="D6081" t="str">
            <v>Available</v>
          </cell>
          <cell r="E6081">
            <v>367</v>
          </cell>
          <cell r="F6081" t="str">
            <v>I</v>
          </cell>
          <cell r="G6081">
            <v>0</v>
          </cell>
          <cell r="H6081" t="str">
            <v>N</v>
          </cell>
          <cell r="I6081" t="str">
            <v>Statistics</v>
          </cell>
          <cell r="J6081">
            <v>0</v>
          </cell>
          <cell r="K6081" t="str">
            <v>Invalid Stat</v>
          </cell>
          <cell r="L6081" t="str">
            <v>Statistics</v>
          </cell>
          <cell r="M6081" t="str">
            <v xml:space="preserve"> </v>
          </cell>
          <cell r="N6081">
            <v>0</v>
          </cell>
          <cell r="O6081" t="str">
            <v xml:space="preserve"> </v>
          </cell>
          <cell r="P6081">
            <v>0</v>
          </cell>
          <cell r="Q6081">
            <v>0</v>
          </cell>
          <cell r="R6081" t="str">
            <v xml:space="preserve"> </v>
          </cell>
          <cell r="S6081" t="str">
            <v xml:space="preserve"> </v>
          </cell>
        </row>
        <row r="6082">
          <cell r="B6082">
            <v>900304</v>
          </cell>
          <cell r="C6082" t="str">
            <v>Avail Beds AlcohlChem Depend</v>
          </cell>
          <cell r="D6082" t="str">
            <v>Avail Beds</v>
          </cell>
          <cell r="E6082">
            <v>40625</v>
          </cell>
          <cell r="F6082" t="str">
            <v>I</v>
          </cell>
          <cell r="G6082">
            <v>0</v>
          </cell>
          <cell r="H6082" t="str">
            <v>N</v>
          </cell>
          <cell r="I6082" t="str">
            <v>Statistics</v>
          </cell>
          <cell r="J6082">
            <v>0</v>
          </cell>
          <cell r="K6082" t="str">
            <v>Invalid Stat</v>
          </cell>
          <cell r="L6082" t="str">
            <v>Statistics</v>
          </cell>
          <cell r="M6082" t="str">
            <v xml:space="preserve"> </v>
          </cell>
          <cell r="N6082">
            <v>0</v>
          </cell>
          <cell r="O6082" t="str">
            <v xml:space="preserve"> </v>
          </cell>
          <cell r="P6082">
            <v>0</v>
          </cell>
          <cell r="Q6082">
            <v>0</v>
          </cell>
          <cell r="R6082" t="str">
            <v xml:space="preserve"> </v>
          </cell>
          <cell r="S6082" t="str">
            <v xml:space="preserve"> </v>
          </cell>
        </row>
        <row r="6083">
          <cell r="B6083">
            <v>900304</v>
          </cell>
          <cell r="C6083" t="str">
            <v>Avail Beds AlcohlChem Depend</v>
          </cell>
          <cell r="D6083" t="str">
            <v>Avail Beds</v>
          </cell>
          <cell r="E6083">
            <v>367</v>
          </cell>
          <cell r="F6083" t="str">
            <v>I</v>
          </cell>
          <cell r="G6083">
            <v>0</v>
          </cell>
          <cell r="H6083" t="str">
            <v>N</v>
          </cell>
          <cell r="I6083" t="str">
            <v>Statistics</v>
          </cell>
          <cell r="J6083">
            <v>0</v>
          </cell>
          <cell r="K6083" t="str">
            <v>Invalid Stat</v>
          </cell>
          <cell r="L6083" t="str">
            <v>Statistics</v>
          </cell>
          <cell r="M6083" t="str">
            <v xml:space="preserve"> </v>
          </cell>
          <cell r="N6083">
            <v>0</v>
          </cell>
          <cell r="O6083" t="str">
            <v xml:space="preserve"> </v>
          </cell>
          <cell r="P6083">
            <v>0</v>
          </cell>
          <cell r="Q6083">
            <v>0</v>
          </cell>
          <cell r="R6083" t="str">
            <v xml:space="preserve"> </v>
          </cell>
          <cell r="S6083" t="str">
            <v xml:space="preserve"> </v>
          </cell>
        </row>
        <row r="6084">
          <cell r="B6084">
            <v>900305</v>
          </cell>
          <cell r="C6084" t="str">
            <v>Available Beds Skilled Nursing</v>
          </cell>
          <cell r="D6084" t="str">
            <v>Available</v>
          </cell>
          <cell r="E6084">
            <v>40625</v>
          </cell>
          <cell r="F6084" t="str">
            <v>I</v>
          </cell>
          <cell r="G6084">
            <v>0</v>
          </cell>
          <cell r="H6084" t="str">
            <v>N</v>
          </cell>
          <cell r="I6084" t="str">
            <v>Statistics</v>
          </cell>
          <cell r="J6084">
            <v>0</v>
          </cell>
          <cell r="K6084" t="str">
            <v>Invalid Stat</v>
          </cell>
          <cell r="L6084" t="str">
            <v>Statistics</v>
          </cell>
          <cell r="M6084" t="str">
            <v xml:space="preserve"> </v>
          </cell>
          <cell r="N6084">
            <v>0</v>
          </cell>
          <cell r="O6084" t="str">
            <v xml:space="preserve"> </v>
          </cell>
          <cell r="P6084">
            <v>0</v>
          </cell>
          <cell r="Q6084">
            <v>0</v>
          </cell>
          <cell r="R6084" t="str">
            <v xml:space="preserve"> </v>
          </cell>
          <cell r="S6084" t="str">
            <v xml:space="preserve"> </v>
          </cell>
        </row>
        <row r="6085">
          <cell r="B6085">
            <v>900305</v>
          </cell>
          <cell r="C6085" t="str">
            <v>Available Beds Skilled Nursing</v>
          </cell>
          <cell r="D6085" t="str">
            <v>Available</v>
          </cell>
          <cell r="E6085">
            <v>367</v>
          </cell>
          <cell r="F6085" t="str">
            <v>A</v>
          </cell>
          <cell r="G6085">
            <v>0</v>
          </cell>
          <cell r="H6085" t="str">
            <v>N</v>
          </cell>
          <cell r="I6085" t="str">
            <v>Statistics</v>
          </cell>
          <cell r="J6085">
            <v>0</v>
          </cell>
          <cell r="K6085" t="str">
            <v>Invalid Stat</v>
          </cell>
          <cell r="L6085" t="str">
            <v>Statistics</v>
          </cell>
          <cell r="M6085" t="str">
            <v xml:space="preserve"> </v>
          </cell>
          <cell r="N6085">
            <v>0</v>
          </cell>
          <cell r="O6085" t="str">
            <v xml:space="preserve"> </v>
          </cell>
          <cell r="P6085">
            <v>0</v>
          </cell>
          <cell r="Q6085">
            <v>0</v>
          </cell>
          <cell r="R6085" t="str">
            <v xml:space="preserve"> </v>
          </cell>
          <cell r="S6085" t="str">
            <v xml:space="preserve"> </v>
          </cell>
        </row>
        <row r="6086">
          <cell r="B6086">
            <v>900306</v>
          </cell>
          <cell r="C6086" t="str">
            <v>Available Beds Assisted Living</v>
          </cell>
          <cell r="D6086" t="str">
            <v>Available</v>
          </cell>
          <cell r="E6086">
            <v>40625</v>
          </cell>
          <cell r="F6086" t="str">
            <v>I</v>
          </cell>
          <cell r="G6086">
            <v>0</v>
          </cell>
          <cell r="H6086" t="str">
            <v>N</v>
          </cell>
          <cell r="I6086" t="str">
            <v>Statistics</v>
          </cell>
          <cell r="J6086">
            <v>0</v>
          </cell>
          <cell r="K6086" t="str">
            <v>Invalid Stat</v>
          </cell>
          <cell r="L6086" t="str">
            <v>Statistics</v>
          </cell>
          <cell r="M6086" t="str">
            <v xml:space="preserve"> </v>
          </cell>
          <cell r="N6086">
            <v>0</v>
          </cell>
          <cell r="O6086" t="str">
            <v xml:space="preserve"> </v>
          </cell>
          <cell r="P6086">
            <v>0</v>
          </cell>
          <cell r="Q6086">
            <v>0</v>
          </cell>
          <cell r="R6086" t="str">
            <v xml:space="preserve"> </v>
          </cell>
          <cell r="S6086" t="str">
            <v xml:space="preserve"> </v>
          </cell>
        </row>
        <row r="6087">
          <cell r="B6087">
            <v>900306</v>
          </cell>
          <cell r="C6087" t="str">
            <v>Available Beds Assisted Living</v>
          </cell>
          <cell r="D6087" t="str">
            <v>Available</v>
          </cell>
          <cell r="E6087">
            <v>367</v>
          </cell>
          <cell r="F6087" t="str">
            <v>I</v>
          </cell>
          <cell r="G6087">
            <v>0</v>
          </cell>
          <cell r="H6087" t="str">
            <v>N</v>
          </cell>
          <cell r="I6087" t="str">
            <v>Statistics</v>
          </cell>
          <cell r="J6087">
            <v>0</v>
          </cell>
          <cell r="K6087" t="str">
            <v>Invalid Stat</v>
          </cell>
          <cell r="L6087" t="str">
            <v>Statistics</v>
          </cell>
          <cell r="M6087" t="str">
            <v xml:space="preserve"> </v>
          </cell>
          <cell r="N6087">
            <v>0</v>
          </cell>
          <cell r="O6087" t="str">
            <v xml:space="preserve"> </v>
          </cell>
          <cell r="P6087">
            <v>0</v>
          </cell>
          <cell r="Q6087">
            <v>0</v>
          </cell>
          <cell r="R6087" t="str">
            <v xml:space="preserve"> </v>
          </cell>
          <cell r="S6087" t="str">
            <v xml:space="preserve"> </v>
          </cell>
        </row>
        <row r="6088">
          <cell r="B6088">
            <v>900307</v>
          </cell>
          <cell r="C6088" t="str">
            <v>Available Beds Residential Lvg</v>
          </cell>
          <cell r="D6088" t="str">
            <v>Available</v>
          </cell>
          <cell r="E6088">
            <v>40625</v>
          </cell>
          <cell r="F6088" t="str">
            <v>I</v>
          </cell>
          <cell r="G6088">
            <v>0</v>
          </cell>
          <cell r="H6088" t="str">
            <v>N</v>
          </cell>
          <cell r="I6088" t="str">
            <v>Statistics</v>
          </cell>
          <cell r="J6088">
            <v>0</v>
          </cell>
          <cell r="K6088" t="str">
            <v>Invalid Stat</v>
          </cell>
          <cell r="L6088" t="str">
            <v>Statistics</v>
          </cell>
          <cell r="M6088" t="str">
            <v xml:space="preserve"> </v>
          </cell>
          <cell r="N6088">
            <v>0</v>
          </cell>
          <cell r="O6088" t="str">
            <v xml:space="preserve"> </v>
          </cell>
          <cell r="P6088">
            <v>0</v>
          </cell>
          <cell r="Q6088">
            <v>0</v>
          </cell>
          <cell r="R6088" t="str">
            <v xml:space="preserve"> </v>
          </cell>
          <cell r="S6088" t="str">
            <v xml:space="preserve"> </v>
          </cell>
        </row>
        <row r="6089">
          <cell r="B6089">
            <v>900307</v>
          </cell>
          <cell r="C6089" t="str">
            <v>Available Beds Residential Lvg</v>
          </cell>
          <cell r="D6089" t="str">
            <v>Available</v>
          </cell>
          <cell r="E6089">
            <v>367</v>
          </cell>
          <cell r="F6089" t="str">
            <v>I</v>
          </cell>
          <cell r="G6089">
            <v>0</v>
          </cell>
          <cell r="H6089" t="str">
            <v>N</v>
          </cell>
          <cell r="I6089" t="str">
            <v>Statistics</v>
          </cell>
          <cell r="J6089">
            <v>0</v>
          </cell>
          <cell r="K6089" t="str">
            <v>Invalid Stat</v>
          </cell>
          <cell r="L6089" t="str">
            <v>Statistics</v>
          </cell>
          <cell r="M6089" t="str">
            <v xml:space="preserve"> </v>
          </cell>
          <cell r="N6089">
            <v>0</v>
          </cell>
          <cell r="O6089" t="str">
            <v xml:space="preserve"> </v>
          </cell>
          <cell r="P6089">
            <v>0</v>
          </cell>
          <cell r="Q6089">
            <v>0</v>
          </cell>
          <cell r="R6089" t="str">
            <v xml:space="preserve"> </v>
          </cell>
          <cell r="S6089" t="str">
            <v xml:space="preserve"> </v>
          </cell>
        </row>
        <row r="6090">
          <cell r="B6090">
            <v>900308</v>
          </cell>
          <cell r="C6090" t="str">
            <v>Available Beds LTAC</v>
          </cell>
          <cell r="D6090" t="str">
            <v>Available</v>
          </cell>
          <cell r="E6090">
            <v>40625</v>
          </cell>
          <cell r="F6090" t="str">
            <v>I</v>
          </cell>
          <cell r="G6090">
            <v>0</v>
          </cell>
          <cell r="H6090" t="str">
            <v>N</v>
          </cell>
          <cell r="I6090" t="str">
            <v>Statistics</v>
          </cell>
          <cell r="J6090">
            <v>0</v>
          </cell>
          <cell r="K6090" t="str">
            <v>Invalid Stat</v>
          </cell>
          <cell r="L6090" t="str">
            <v>Statistics</v>
          </cell>
          <cell r="M6090" t="str">
            <v xml:space="preserve"> </v>
          </cell>
          <cell r="N6090">
            <v>0</v>
          </cell>
          <cell r="O6090" t="str">
            <v xml:space="preserve"> </v>
          </cell>
          <cell r="P6090">
            <v>0</v>
          </cell>
          <cell r="Q6090">
            <v>0</v>
          </cell>
          <cell r="R6090" t="str">
            <v xml:space="preserve"> </v>
          </cell>
          <cell r="S6090" t="str">
            <v xml:space="preserve"> </v>
          </cell>
        </row>
        <row r="6091">
          <cell r="B6091">
            <v>900308</v>
          </cell>
          <cell r="C6091" t="str">
            <v>Available Beds LTAC</v>
          </cell>
          <cell r="D6091" t="str">
            <v>Available</v>
          </cell>
          <cell r="E6091">
            <v>367</v>
          </cell>
          <cell r="F6091" t="str">
            <v>I</v>
          </cell>
          <cell r="G6091">
            <v>0</v>
          </cell>
          <cell r="H6091" t="str">
            <v>N</v>
          </cell>
          <cell r="I6091" t="str">
            <v>Statistics</v>
          </cell>
          <cell r="J6091">
            <v>0</v>
          </cell>
          <cell r="K6091" t="str">
            <v>Invalid Stat</v>
          </cell>
          <cell r="L6091" t="str">
            <v>Statistics</v>
          </cell>
          <cell r="M6091" t="str">
            <v xml:space="preserve"> </v>
          </cell>
          <cell r="N6091">
            <v>0</v>
          </cell>
          <cell r="O6091" t="str">
            <v xml:space="preserve"> </v>
          </cell>
          <cell r="P6091">
            <v>0</v>
          </cell>
          <cell r="Q6091">
            <v>0</v>
          </cell>
          <cell r="R6091" t="str">
            <v xml:space="preserve"> </v>
          </cell>
          <cell r="S6091" t="str">
            <v xml:space="preserve"> </v>
          </cell>
        </row>
        <row r="6092">
          <cell r="B6092">
            <v>900309</v>
          </cell>
          <cell r="C6092" t="str">
            <v>Available Beds OtherLTSubAcute</v>
          </cell>
          <cell r="D6092" t="str">
            <v>Available</v>
          </cell>
          <cell r="E6092">
            <v>40625</v>
          </cell>
          <cell r="F6092" t="str">
            <v>I</v>
          </cell>
          <cell r="G6092">
            <v>0</v>
          </cell>
          <cell r="H6092" t="str">
            <v>N</v>
          </cell>
          <cell r="I6092" t="str">
            <v>Statistics</v>
          </cell>
          <cell r="J6092">
            <v>0</v>
          </cell>
          <cell r="K6092" t="str">
            <v>Invalid Stat</v>
          </cell>
          <cell r="L6092" t="str">
            <v>Statistics</v>
          </cell>
          <cell r="M6092" t="str">
            <v xml:space="preserve"> </v>
          </cell>
          <cell r="N6092">
            <v>0</v>
          </cell>
          <cell r="O6092" t="str">
            <v xml:space="preserve"> </v>
          </cell>
          <cell r="P6092">
            <v>0</v>
          </cell>
          <cell r="Q6092">
            <v>0</v>
          </cell>
          <cell r="R6092" t="str">
            <v xml:space="preserve"> </v>
          </cell>
          <cell r="S6092" t="str">
            <v xml:space="preserve"> </v>
          </cell>
        </row>
        <row r="6093">
          <cell r="B6093">
            <v>900309</v>
          </cell>
          <cell r="C6093" t="str">
            <v>Available Beds OtherLTSubAcute</v>
          </cell>
          <cell r="D6093" t="str">
            <v>Available</v>
          </cell>
          <cell r="E6093">
            <v>367</v>
          </cell>
          <cell r="F6093" t="str">
            <v>I</v>
          </cell>
          <cell r="G6093">
            <v>0</v>
          </cell>
          <cell r="H6093" t="str">
            <v>N</v>
          </cell>
          <cell r="I6093" t="str">
            <v>Statistics</v>
          </cell>
          <cell r="J6093">
            <v>0</v>
          </cell>
          <cell r="K6093" t="str">
            <v>Invalid Stat</v>
          </cell>
          <cell r="L6093" t="str">
            <v>Statistics</v>
          </cell>
          <cell r="M6093" t="str">
            <v xml:space="preserve"> </v>
          </cell>
          <cell r="N6093">
            <v>0</v>
          </cell>
          <cell r="O6093" t="str">
            <v xml:space="preserve"> </v>
          </cell>
          <cell r="P6093">
            <v>0</v>
          </cell>
          <cell r="Q6093">
            <v>0</v>
          </cell>
          <cell r="R6093" t="str">
            <v xml:space="preserve"> </v>
          </cell>
          <cell r="S6093" t="str">
            <v xml:space="preserve"> </v>
          </cell>
        </row>
        <row r="6094">
          <cell r="B6094">
            <v>900310</v>
          </cell>
          <cell r="C6094" t="str">
            <v>Available Beds NICU</v>
          </cell>
          <cell r="D6094" t="str">
            <v>Available</v>
          </cell>
          <cell r="E6094">
            <v>40625</v>
          </cell>
          <cell r="F6094" t="str">
            <v>I</v>
          </cell>
          <cell r="G6094">
            <v>0</v>
          </cell>
          <cell r="H6094" t="str">
            <v>N</v>
          </cell>
          <cell r="I6094" t="str">
            <v>Statistics</v>
          </cell>
          <cell r="J6094">
            <v>0</v>
          </cell>
          <cell r="K6094" t="str">
            <v>Invalid Stat</v>
          </cell>
          <cell r="L6094" t="str">
            <v>Statistics</v>
          </cell>
          <cell r="M6094" t="str">
            <v xml:space="preserve"> </v>
          </cell>
          <cell r="N6094">
            <v>0</v>
          </cell>
          <cell r="O6094" t="str">
            <v xml:space="preserve"> </v>
          </cell>
          <cell r="P6094">
            <v>0</v>
          </cell>
          <cell r="Q6094">
            <v>0</v>
          </cell>
          <cell r="R6094" t="str">
            <v xml:space="preserve"> </v>
          </cell>
          <cell r="S6094" t="str">
            <v xml:space="preserve"> </v>
          </cell>
        </row>
        <row r="6095">
          <cell r="B6095">
            <v>900310</v>
          </cell>
          <cell r="C6095" t="str">
            <v>Available Beds NICU</v>
          </cell>
          <cell r="D6095" t="str">
            <v>Available</v>
          </cell>
          <cell r="E6095">
            <v>367</v>
          </cell>
          <cell r="F6095" t="str">
            <v>I</v>
          </cell>
          <cell r="G6095">
            <v>0</v>
          </cell>
          <cell r="H6095" t="str">
            <v>N</v>
          </cell>
          <cell r="I6095" t="str">
            <v>Statistics</v>
          </cell>
          <cell r="J6095">
            <v>0</v>
          </cell>
          <cell r="K6095" t="str">
            <v>Invalid Stat</v>
          </cell>
          <cell r="L6095" t="str">
            <v>Statistics</v>
          </cell>
          <cell r="M6095" t="str">
            <v xml:space="preserve"> </v>
          </cell>
          <cell r="N6095">
            <v>0</v>
          </cell>
          <cell r="O6095" t="str">
            <v xml:space="preserve"> </v>
          </cell>
          <cell r="P6095">
            <v>0</v>
          </cell>
          <cell r="Q6095">
            <v>0</v>
          </cell>
          <cell r="R6095" t="str">
            <v xml:space="preserve"> </v>
          </cell>
          <cell r="S6095" t="str">
            <v xml:space="preserve"> </v>
          </cell>
        </row>
        <row r="6096">
          <cell r="B6096">
            <v>900311</v>
          </cell>
          <cell r="C6096" t="str">
            <v>Available Beds Bassinets</v>
          </cell>
          <cell r="D6096" t="str">
            <v>Available</v>
          </cell>
          <cell r="E6096">
            <v>40625</v>
          </cell>
          <cell r="F6096" t="str">
            <v>I</v>
          </cell>
          <cell r="G6096">
            <v>0</v>
          </cell>
          <cell r="H6096" t="str">
            <v>N</v>
          </cell>
          <cell r="I6096" t="str">
            <v>Statistics</v>
          </cell>
          <cell r="J6096">
            <v>0</v>
          </cell>
          <cell r="K6096" t="str">
            <v>Invalid Stat</v>
          </cell>
          <cell r="L6096" t="str">
            <v>Statistics</v>
          </cell>
          <cell r="M6096" t="str">
            <v xml:space="preserve"> </v>
          </cell>
          <cell r="N6096">
            <v>0</v>
          </cell>
          <cell r="O6096" t="str">
            <v xml:space="preserve"> </v>
          </cell>
          <cell r="P6096">
            <v>0</v>
          </cell>
          <cell r="Q6096">
            <v>0</v>
          </cell>
          <cell r="R6096" t="str">
            <v xml:space="preserve"> </v>
          </cell>
          <cell r="S6096" t="str">
            <v xml:space="preserve"> </v>
          </cell>
        </row>
        <row r="6097">
          <cell r="B6097">
            <v>900311</v>
          </cell>
          <cell r="C6097" t="str">
            <v>Available Beds Bassinets</v>
          </cell>
          <cell r="D6097" t="str">
            <v>Available</v>
          </cell>
          <cell r="E6097">
            <v>367</v>
          </cell>
          <cell r="F6097" t="str">
            <v>I</v>
          </cell>
          <cell r="G6097">
            <v>0</v>
          </cell>
          <cell r="H6097" t="str">
            <v>N</v>
          </cell>
          <cell r="I6097" t="str">
            <v>Statistics</v>
          </cell>
          <cell r="J6097">
            <v>0</v>
          </cell>
          <cell r="K6097" t="str">
            <v>Invalid Stat</v>
          </cell>
          <cell r="L6097" t="str">
            <v>Statistics</v>
          </cell>
          <cell r="M6097" t="str">
            <v xml:space="preserve"> </v>
          </cell>
          <cell r="N6097">
            <v>0</v>
          </cell>
          <cell r="O6097" t="str">
            <v xml:space="preserve"> </v>
          </cell>
          <cell r="P6097">
            <v>0</v>
          </cell>
          <cell r="Q6097">
            <v>0</v>
          </cell>
          <cell r="R6097" t="str">
            <v xml:space="preserve"> </v>
          </cell>
          <cell r="S6097" t="str">
            <v xml:space="preserve"> </v>
          </cell>
        </row>
        <row r="6098">
          <cell r="B6098">
            <v>900401</v>
          </cell>
          <cell r="C6098" t="str">
            <v>Emergency Room Visits</v>
          </cell>
          <cell r="D6098" t="str">
            <v>ER Visits</v>
          </cell>
          <cell r="E6098">
            <v>40625</v>
          </cell>
          <cell r="F6098" t="str">
            <v>A</v>
          </cell>
          <cell r="G6098">
            <v>0</v>
          </cell>
          <cell r="H6098" t="str">
            <v>N</v>
          </cell>
          <cell r="I6098" t="str">
            <v>Statistics</v>
          </cell>
          <cell r="J6098" t="str">
            <v>C3</v>
          </cell>
          <cell r="K6098" t="str">
            <v>Other Stat</v>
          </cell>
          <cell r="L6098" t="str">
            <v>Statistics</v>
          </cell>
          <cell r="M6098" t="str">
            <v>Yes</v>
          </cell>
          <cell r="N6098">
            <v>0</v>
          </cell>
          <cell r="O6098" t="str">
            <v>Yes</v>
          </cell>
          <cell r="P6098">
            <v>0</v>
          </cell>
          <cell r="Q6098">
            <v>0</v>
          </cell>
          <cell r="R6098" t="str">
            <v xml:space="preserve">  </v>
          </cell>
          <cell r="S6098" t="str">
            <v>C3</v>
          </cell>
        </row>
        <row r="6099">
          <cell r="B6099">
            <v>900401</v>
          </cell>
          <cell r="C6099" t="str">
            <v>Emergency Room Visits</v>
          </cell>
          <cell r="D6099" t="str">
            <v>Emergency</v>
          </cell>
          <cell r="E6099">
            <v>367</v>
          </cell>
          <cell r="F6099" t="str">
            <v>A</v>
          </cell>
          <cell r="G6099">
            <v>0</v>
          </cell>
          <cell r="H6099" t="str">
            <v>N</v>
          </cell>
          <cell r="I6099" t="str">
            <v>Statistics</v>
          </cell>
          <cell r="J6099" t="str">
            <v>C3</v>
          </cell>
          <cell r="K6099" t="str">
            <v>Other Stat</v>
          </cell>
          <cell r="L6099" t="str">
            <v>Statistics</v>
          </cell>
          <cell r="M6099" t="str">
            <v>Yes</v>
          </cell>
          <cell r="N6099">
            <v>0</v>
          </cell>
          <cell r="O6099" t="str">
            <v>Yes</v>
          </cell>
          <cell r="P6099">
            <v>0</v>
          </cell>
          <cell r="Q6099">
            <v>0</v>
          </cell>
          <cell r="R6099" t="str">
            <v xml:space="preserve">  </v>
          </cell>
          <cell r="S6099" t="str">
            <v>C3</v>
          </cell>
        </row>
        <row r="6100">
          <cell r="B6100">
            <v>900402</v>
          </cell>
          <cell r="C6100" t="str">
            <v>Surgical Visits   Outpatient</v>
          </cell>
          <cell r="D6100" t="str">
            <v>SurgVstOP</v>
          </cell>
          <cell r="E6100">
            <v>40625</v>
          </cell>
          <cell r="F6100" t="str">
            <v>A</v>
          </cell>
          <cell r="G6100">
            <v>0</v>
          </cell>
          <cell r="H6100" t="str">
            <v>N</v>
          </cell>
          <cell r="I6100" t="str">
            <v>Statistics</v>
          </cell>
          <cell r="J6100" t="str">
            <v>C2</v>
          </cell>
          <cell r="K6100" t="str">
            <v>Other Stat</v>
          </cell>
          <cell r="L6100" t="str">
            <v>Statistics</v>
          </cell>
          <cell r="M6100" t="str">
            <v>Yes</v>
          </cell>
          <cell r="N6100">
            <v>0</v>
          </cell>
          <cell r="O6100" t="str">
            <v>Yes</v>
          </cell>
          <cell r="P6100">
            <v>0</v>
          </cell>
          <cell r="Q6100">
            <v>0</v>
          </cell>
          <cell r="R6100" t="str">
            <v xml:space="preserve">  </v>
          </cell>
          <cell r="S6100" t="str">
            <v>C2</v>
          </cell>
        </row>
        <row r="6101">
          <cell r="B6101">
            <v>900402</v>
          </cell>
          <cell r="C6101" t="str">
            <v>Surgical Visits - Outpatient</v>
          </cell>
          <cell r="D6101" t="str">
            <v>Surgical V</v>
          </cell>
          <cell r="E6101">
            <v>367</v>
          </cell>
          <cell r="F6101" t="str">
            <v>A</v>
          </cell>
          <cell r="G6101">
            <v>0</v>
          </cell>
          <cell r="H6101" t="str">
            <v>N</v>
          </cell>
          <cell r="I6101" t="str">
            <v>Statistics</v>
          </cell>
          <cell r="J6101" t="str">
            <v>C2</v>
          </cell>
          <cell r="K6101" t="str">
            <v>Other Stat</v>
          </cell>
          <cell r="L6101" t="str">
            <v>Statistics</v>
          </cell>
          <cell r="M6101" t="str">
            <v>Yes</v>
          </cell>
          <cell r="N6101">
            <v>0</v>
          </cell>
          <cell r="O6101" t="str">
            <v>Yes</v>
          </cell>
          <cell r="P6101">
            <v>0</v>
          </cell>
          <cell r="Q6101">
            <v>0</v>
          </cell>
          <cell r="R6101" t="str">
            <v xml:space="preserve">  </v>
          </cell>
          <cell r="S6101" t="str">
            <v>C2</v>
          </cell>
        </row>
        <row r="6102">
          <cell r="B6102">
            <v>900403</v>
          </cell>
          <cell r="C6102" t="str">
            <v>Physician Office Visits</v>
          </cell>
          <cell r="D6102" t="str">
            <v>PhyOff</v>
          </cell>
          <cell r="E6102">
            <v>40625</v>
          </cell>
          <cell r="F6102" t="str">
            <v>A</v>
          </cell>
          <cell r="G6102">
            <v>0</v>
          </cell>
          <cell r="H6102" t="str">
            <v>N</v>
          </cell>
          <cell r="I6102" t="str">
            <v>Statistics</v>
          </cell>
          <cell r="J6102" t="str">
            <v>C5</v>
          </cell>
          <cell r="K6102" t="str">
            <v>Other Stat</v>
          </cell>
          <cell r="L6102" t="str">
            <v>Statistics</v>
          </cell>
          <cell r="M6102" t="str">
            <v>Yes</v>
          </cell>
          <cell r="N6102">
            <v>0</v>
          </cell>
          <cell r="O6102" t="str">
            <v>Yes</v>
          </cell>
          <cell r="P6102">
            <v>0</v>
          </cell>
          <cell r="Q6102">
            <v>0</v>
          </cell>
          <cell r="R6102" t="str">
            <v xml:space="preserve">  </v>
          </cell>
          <cell r="S6102" t="str">
            <v>C5</v>
          </cell>
        </row>
        <row r="6103">
          <cell r="B6103">
            <v>900403</v>
          </cell>
          <cell r="C6103" t="str">
            <v>Physician Office Visits</v>
          </cell>
          <cell r="D6103" t="str">
            <v>Physician</v>
          </cell>
          <cell r="E6103">
            <v>367</v>
          </cell>
          <cell r="F6103" t="str">
            <v>A</v>
          </cell>
          <cell r="G6103">
            <v>0</v>
          </cell>
          <cell r="H6103" t="str">
            <v>N</v>
          </cell>
          <cell r="I6103" t="str">
            <v>Statistics</v>
          </cell>
          <cell r="J6103" t="str">
            <v>C5</v>
          </cell>
          <cell r="K6103" t="str">
            <v>Other Stat</v>
          </cell>
          <cell r="L6103" t="str">
            <v>Statistics</v>
          </cell>
          <cell r="M6103" t="str">
            <v>Yes</v>
          </cell>
          <cell r="N6103">
            <v>0</v>
          </cell>
          <cell r="O6103" t="str">
            <v>Yes</v>
          </cell>
          <cell r="P6103">
            <v>0</v>
          </cell>
          <cell r="Q6103">
            <v>0</v>
          </cell>
          <cell r="R6103" t="str">
            <v xml:space="preserve">  </v>
          </cell>
          <cell r="S6103" t="str">
            <v>C5</v>
          </cell>
        </row>
        <row r="6104">
          <cell r="B6104">
            <v>900404</v>
          </cell>
          <cell r="C6104" t="str">
            <v>Clinic Visits</v>
          </cell>
          <cell r="D6104" t="str">
            <v>Clinic Vst</v>
          </cell>
          <cell r="E6104">
            <v>40625</v>
          </cell>
          <cell r="F6104" t="str">
            <v>A</v>
          </cell>
          <cell r="G6104">
            <v>0</v>
          </cell>
          <cell r="H6104" t="str">
            <v>N</v>
          </cell>
          <cell r="I6104" t="str">
            <v>Statistics</v>
          </cell>
          <cell r="J6104" t="str">
            <v>C3</v>
          </cell>
          <cell r="K6104" t="str">
            <v>Other Stat</v>
          </cell>
          <cell r="L6104" t="str">
            <v>Statistics</v>
          </cell>
          <cell r="M6104" t="str">
            <v>Yes</v>
          </cell>
          <cell r="N6104">
            <v>0</v>
          </cell>
          <cell r="O6104" t="str">
            <v>Yes</v>
          </cell>
          <cell r="P6104">
            <v>0</v>
          </cell>
          <cell r="Q6104">
            <v>0</v>
          </cell>
          <cell r="R6104" t="str">
            <v xml:space="preserve">  </v>
          </cell>
          <cell r="S6104" t="str">
            <v>C3</v>
          </cell>
        </row>
        <row r="6105">
          <cell r="B6105">
            <v>900404</v>
          </cell>
          <cell r="C6105" t="str">
            <v>Clinic Visits</v>
          </cell>
          <cell r="D6105" t="str">
            <v>Clinic Vis</v>
          </cell>
          <cell r="E6105">
            <v>367</v>
          </cell>
          <cell r="F6105" t="str">
            <v>A</v>
          </cell>
          <cell r="G6105">
            <v>0</v>
          </cell>
          <cell r="H6105" t="str">
            <v>N</v>
          </cell>
          <cell r="I6105" t="str">
            <v>Statistics</v>
          </cell>
          <cell r="J6105" t="str">
            <v>C3</v>
          </cell>
          <cell r="K6105" t="str">
            <v>Other Stat</v>
          </cell>
          <cell r="L6105" t="str">
            <v>Statistics</v>
          </cell>
          <cell r="M6105" t="str">
            <v>Yes</v>
          </cell>
          <cell r="N6105">
            <v>0</v>
          </cell>
          <cell r="O6105" t="str">
            <v>Yes</v>
          </cell>
          <cell r="P6105">
            <v>0</v>
          </cell>
          <cell r="Q6105">
            <v>0</v>
          </cell>
          <cell r="R6105" t="str">
            <v xml:space="preserve">  </v>
          </cell>
          <cell r="S6105" t="str">
            <v>C3</v>
          </cell>
        </row>
        <row r="6106">
          <cell r="B6106">
            <v>900405</v>
          </cell>
          <cell r="C6106" t="str">
            <v>HomeHealthVisits Prof Services</v>
          </cell>
          <cell r="D6106" t="str">
            <v>HHProf</v>
          </cell>
          <cell r="E6106">
            <v>40625</v>
          </cell>
          <cell r="F6106" t="str">
            <v>A</v>
          </cell>
          <cell r="G6106">
            <v>0</v>
          </cell>
          <cell r="H6106" t="str">
            <v>N</v>
          </cell>
          <cell r="I6106" t="str">
            <v>Statistics</v>
          </cell>
          <cell r="J6106" t="str">
            <v>C4</v>
          </cell>
          <cell r="K6106" t="str">
            <v>Other Stat</v>
          </cell>
          <cell r="L6106" t="str">
            <v>Statistics</v>
          </cell>
          <cell r="M6106" t="str">
            <v xml:space="preserve"> </v>
          </cell>
          <cell r="N6106">
            <v>0</v>
          </cell>
          <cell r="O6106" t="str">
            <v>Yes</v>
          </cell>
          <cell r="P6106">
            <v>0</v>
          </cell>
          <cell r="Q6106" t="str">
            <v>Yes</v>
          </cell>
          <cell r="R6106">
            <v>0</v>
          </cell>
          <cell r="S6106" t="str">
            <v>C4</v>
          </cell>
        </row>
        <row r="6107">
          <cell r="B6107">
            <v>900405</v>
          </cell>
          <cell r="C6107" t="str">
            <v>HomeHealthVisits Prof Services</v>
          </cell>
          <cell r="D6107" t="str">
            <v>HomeHealth</v>
          </cell>
          <cell r="E6107">
            <v>367</v>
          </cell>
          <cell r="F6107" t="str">
            <v>A</v>
          </cell>
          <cell r="G6107">
            <v>0</v>
          </cell>
          <cell r="H6107" t="str">
            <v>N</v>
          </cell>
          <cell r="I6107" t="str">
            <v>Statistics</v>
          </cell>
          <cell r="J6107" t="str">
            <v>C4</v>
          </cell>
          <cell r="K6107" t="str">
            <v>Other Stat</v>
          </cell>
          <cell r="L6107" t="str">
            <v>Statistics</v>
          </cell>
          <cell r="M6107" t="str">
            <v xml:space="preserve"> </v>
          </cell>
          <cell r="N6107">
            <v>0</v>
          </cell>
          <cell r="O6107" t="str">
            <v>Yes</v>
          </cell>
          <cell r="P6107">
            <v>0</v>
          </cell>
          <cell r="Q6107" t="str">
            <v>Yes</v>
          </cell>
          <cell r="R6107">
            <v>0</v>
          </cell>
          <cell r="S6107" t="str">
            <v>C4</v>
          </cell>
        </row>
        <row r="6108">
          <cell r="B6108">
            <v>900406</v>
          </cell>
          <cell r="C6108" t="str">
            <v>HomeHealthVisits Nonprof Srvs</v>
          </cell>
          <cell r="D6108" t="str">
            <v>HHNonProf</v>
          </cell>
          <cell r="E6108">
            <v>40625</v>
          </cell>
          <cell r="F6108" t="str">
            <v>A</v>
          </cell>
          <cell r="G6108">
            <v>0</v>
          </cell>
          <cell r="H6108" t="str">
            <v>N</v>
          </cell>
          <cell r="I6108" t="str">
            <v>Statistics</v>
          </cell>
          <cell r="J6108" t="str">
            <v>C4</v>
          </cell>
          <cell r="K6108" t="str">
            <v>Other Stat</v>
          </cell>
          <cell r="L6108" t="str">
            <v>Statistics</v>
          </cell>
          <cell r="M6108" t="str">
            <v xml:space="preserve"> </v>
          </cell>
          <cell r="N6108">
            <v>0</v>
          </cell>
          <cell r="O6108" t="str">
            <v>Yes</v>
          </cell>
          <cell r="P6108">
            <v>0</v>
          </cell>
          <cell r="Q6108">
            <v>0</v>
          </cell>
          <cell r="R6108" t="str">
            <v>Yes</v>
          </cell>
          <cell r="S6108" t="str">
            <v>C4</v>
          </cell>
        </row>
        <row r="6109">
          <cell r="B6109">
            <v>900406</v>
          </cell>
          <cell r="C6109" t="str">
            <v>HomeHealthVisits Nonprof Srvs</v>
          </cell>
          <cell r="D6109" t="str">
            <v>HomeHealth</v>
          </cell>
          <cell r="E6109">
            <v>367</v>
          </cell>
          <cell r="F6109" t="str">
            <v>A</v>
          </cell>
          <cell r="G6109">
            <v>0</v>
          </cell>
          <cell r="H6109" t="str">
            <v>N</v>
          </cell>
          <cell r="I6109" t="str">
            <v>Statistics</v>
          </cell>
          <cell r="J6109" t="str">
            <v>C4</v>
          </cell>
          <cell r="K6109" t="str">
            <v>Other Stat</v>
          </cell>
          <cell r="L6109" t="str">
            <v>Statistics</v>
          </cell>
          <cell r="M6109" t="str">
            <v xml:space="preserve"> </v>
          </cell>
          <cell r="N6109">
            <v>0</v>
          </cell>
          <cell r="O6109" t="str">
            <v>Yes</v>
          </cell>
          <cell r="P6109">
            <v>0</v>
          </cell>
          <cell r="Q6109">
            <v>0</v>
          </cell>
          <cell r="R6109" t="str">
            <v>Yes</v>
          </cell>
          <cell r="S6109" t="str">
            <v>C4</v>
          </cell>
        </row>
        <row r="6110">
          <cell r="B6110">
            <v>900407</v>
          </cell>
          <cell r="C6110" t="str">
            <v>Urgent Care Visits</v>
          </cell>
          <cell r="D6110" t="str">
            <v>UrgCareVst</v>
          </cell>
          <cell r="E6110">
            <v>40625</v>
          </cell>
          <cell r="F6110" t="str">
            <v>A</v>
          </cell>
          <cell r="G6110">
            <v>0</v>
          </cell>
          <cell r="H6110" t="str">
            <v>N</v>
          </cell>
          <cell r="I6110" t="str">
            <v>Statistics</v>
          </cell>
          <cell r="J6110" t="str">
            <v>C3</v>
          </cell>
          <cell r="K6110" t="str">
            <v>Other Stat</v>
          </cell>
          <cell r="L6110" t="str">
            <v>Statistics</v>
          </cell>
          <cell r="M6110" t="str">
            <v xml:space="preserve"> </v>
          </cell>
          <cell r="N6110">
            <v>0</v>
          </cell>
          <cell r="O6110" t="str">
            <v>Yes</v>
          </cell>
          <cell r="P6110">
            <v>0</v>
          </cell>
          <cell r="Q6110">
            <v>0</v>
          </cell>
          <cell r="R6110" t="str">
            <v xml:space="preserve">  </v>
          </cell>
          <cell r="S6110" t="str">
            <v>C3</v>
          </cell>
        </row>
        <row r="6111">
          <cell r="B6111">
            <v>900407</v>
          </cell>
          <cell r="C6111" t="str">
            <v>Urgent Care Visits</v>
          </cell>
          <cell r="D6111" t="str">
            <v>Urgent Car</v>
          </cell>
          <cell r="E6111">
            <v>367</v>
          </cell>
          <cell r="F6111" t="str">
            <v>A</v>
          </cell>
          <cell r="G6111">
            <v>0</v>
          </cell>
          <cell r="H6111" t="str">
            <v>N</v>
          </cell>
          <cell r="I6111" t="str">
            <v>Statistics</v>
          </cell>
          <cell r="J6111" t="str">
            <v>C3</v>
          </cell>
          <cell r="K6111" t="str">
            <v>Other Stat</v>
          </cell>
          <cell r="L6111" t="str">
            <v>Statistics</v>
          </cell>
          <cell r="M6111" t="str">
            <v xml:space="preserve"> </v>
          </cell>
          <cell r="N6111">
            <v>0</v>
          </cell>
          <cell r="O6111" t="str">
            <v>Yes</v>
          </cell>
          <cell r="P6111">
            <v>0</v>
          </cell>
          <cell r="Q6111">
            <v>0</v>
          </cell>
          <cell r="R6111" t="str">
            <v xml:space="preserve">  </v>
          </cell>
          <cell r="S6111" t="str">
            <v>C3</v>
          </cell>
        </row>
        <row r="6112">
          <cell r="B6112">
            <v>900408</v>
          </cell>
          <cell r="C6112" t="str">
            <v>Mental Health Visits</v>
          </cell>
          <cell r="D6112" t="str">
            <v>MHVisits</v>
          </cell>
          <cell r="E6112">
            <v>40625</v>
          </cell>
          <cell r="F6112" t="str">
            <v>A</v>
          </cell>
          <cell r="G6112">
            <v>0</v>
          </cell>
          <cell r="H6112" t="str">
            <v>N</v>
          </cell>
          <cell r="I6112" t="str">
            <v>Statistics</v>
          </cell>
          <cell r="J6112" t="str">
            <v>C3</v>
          </cell>
          <cell r="K6112" t="str">
            <v>Other Stat</v>
          </cell>
          <cell r="L6112" t="str">
            <v>Statistics</v>
          </cell>
          <cell r="M6112" t="str">
            <v xml:space="preserve"> </v>
          </cell>
          <cell r="N6112">
            <v>0</v>
          </cell>
          <cell r="O6112" t="str">
            <v>Yes</v>
          </cell>
          <cell r="P6112">
            <v>0</v>
          </cell>
          <cell r="Q6112">
            <v>0</v>
          </cell>
          <cell r="R6112" t="str">
            <v xml:space="preserve">  </v>
          </cell>
          <cell r="S6112" t="str">
            <v>C3</v>
          </cell>
        </row>
        <row r="6113">
          <cell r="B6113">
            <v>900408</v>
          </cell>
          <cell r="C6113" t="str">
            <v>Mental Health Visits</v>
          </cell>
          <cell r="D6113" t="str">
            <v>Mental Hea</v>
          </cell>
          <cell r="E6113">
            <v>367</v>
          </cell>
          <cell r="F6113" t="str">
            <v>A</v>
          </cell>
          <cell r="G6113">
            <v>0</v>
          </cell>
          <cell r="H6113" t="str">
            <v>N</v>
          </cell>
          <cell r="I6113" t="str">
            <v>Statistics</v>
          </cell>
          <cell r="J6113" t="str">
            <v>C3</v>
          </cell>
          <cell r="K6113" t="str">
            <v>Other Stat</v>
          </cell>
          <cell r="L6113" t="str">
            <v>Statistics</v>
          </cell>
          <cell r="M6113" t="str">
            <v xml:space="preserve"> </v>
          </cell>
          <cell r="N6113">
            <v>0</v>
          </cell>
          <cell r="O6113" t="str">
            <v>Yes</v>
          </cell>
          <cell r="P6113">
            <v>0</v>
          </cell>
          <cell r="Q6113">
            <v>0</v>
          </cell>
          <cell r="R6113" t="str">
            <v xml:space="preserve">  </v>
          </cell>
          <cell r="S6113" t="str">
            <v>C3</v>
          </cell>
        </row>
        <row r="6114">
          <cell r="B6114">
            <v>900409</v>
          </cell>
          <cell r="C6114" t="str">
            <v>Other Visits</v>
          </cell>
          <cell r="D6114" t="str">
            <v>OthVisits</v>
          </cell>
          <cell r="E6114">
            <v>40625</v>
          </cell>
          <cell r="F6114" t="str">
            <v>A</v>
          </cell>
          <cell r="G6114">
            <v>0</v>
          </cell>
          <cell r="H6114" t="str">
            <v>N</v>
          </cell>
          <cell r="I6114" t="str">
            <v>Statistics</v>
          </cell>
          <cell r="J6114" t="str">
            <v>C3</v>
          </cell>
          <cell r="K6114" t="str">
            <v>Other Stat</v>
          </cell>
          <cell r="L6114" t="str">
            <v>Statistics</v>
          </cell>
          <cell r="M6114" t="str">
            <v xml:space="preserve"> </v>
          </cell>
          <cell r="N6114">
            <v>0</v>
          </cell>
          <cell r="O6114" t="str">
            <v>Yes</v>
          </cell>
          <cell r="P6114">
            <v>0</v>
          </cell>
          <cell r="Q6114">
            <v>0</v>
          </cell>
          <cell r="R6114" t="str">
            <v xml:space="preserve">  </v>
          </cell>
          <cell r="S6114" t="str">
            <v>C3</v>
          </cell>
        </row>
        <row r="6115">
          <cell r="B6115">
            <v>900409</v>
          </cell>
          <cell r="C6115" t="str">
            <v>Other Visits</v>
          </cell>
          <cell r="D6115" t="str">
            <v>Other Visi</v>
          </cell>
          <cell r="E6115">
            <v>367</v>
          </cell>
          <cell r="F6115" t="str">
            <v>A</v>
          </cell>
          <cell r="G6115">
            <v>0</v>
          </cell>
          <cell r="H6115" t="str">
            <v>N</v>
          </cell>
          <cell r="I6115" t="str">
            <v>Statistics</v>
          </cell>
          <cell r="J6115" t="str">
            <v>C3</v>
          </cell>
          <cell r="K6115" t="str">
            <v>Other Stat</v>
          </cell>
          <cell r="L6115" t="str">
            <v>Statistics</v>
          </cell>
          <cell r="M6115" t="str">
            <v xml:space="preserve"> </v>
          </cell>
          <cell r="N6115">
            <v>0</v>
          </cell>
          <cell r="O6115" t="str">
            <v>Yes</v>
          </cell>
          <cell r="P6115">
            <v>0</v>
          </cell>
          <cell r="Q6115">
            <v>0</v>
          </cell>
          <cell r="R6115" t="str">
            <v xml:space="preserve">  </v>
          </cell>
          <cell r="S6115" t="str">
            <v>C3</v>
          </cell>
        </row>
        <row r="6116">
          <cell r="B6116">
            <v>900410</v>
          </cell>
          <cell r="C6116" t="str">
            <v>New Patients</v>
          </cell>
          <cell r="D6116" t="str">
            <v>NewPatient</v>
          </cell>
          <cell r="E6116">
            <v>367</v>
          </cell>
          <cell r="F6116" t="str">
            <v>A</v>
          </cell>
          <cell r="G6116">
            <v>0</v>
          </cell>
          <cell r="H6116" t="str">
            <v>N</v>
          </cell>
          <cell r="I6116" t="str">
            <v>Statistics</v>
          </cell>
          <cell r="J6116">
            <v>34</v>
          </cell>
          <cell r="K6116" t="str">
            <v>Other Stat</v>
          </cell>
          <cell r="L6116" t="str">
            <v>Statistics</v>
          </cell>
          <cell r="M6116" t="str">
            <v xml:space="preserve"> </v>
          </cell>
          <cell r="N6116">
            <v>0</v>
          </cell>
          <cell r="O6116" t="str">
            <v>Yes</v>
          </cell>
          <cell r="P6116">
            <v>0</v>
          </cell>
          <cell r="Q6116">
            <v>0</v>
          </cell>
          <cell r="R6116" t="str">
            <v xml:space="preserve">  </v>
          </cell>
          <cell r="S6116">
            <v>34</v>
          </cell>
        </row>
        <row r="6117">
          <cell r="B6117">
            <v>900501</v>
          </cell>
          <cell r="C6117" t="str">
            <v>Surgical Visits   Inpatient</v>
          </cell>
          <cell r="D6117" t="str">
            <v>Surgical V</v>
          </cell>
          <cell r="E6117">
            <v>40625</v>
          </cell>
          <cell r="F6117" t="str">
            <v>I</v>
          </cell>
          <cell r="G6117">
            <v>0</v>
          </cell>
          <cell r="H6117" t="str">
            <v>N</v>
          </cell>
          <cell r="I6117" t="str">
            <v>Statistics</v>
          </cell>
          <cell r="J6117">
            <v>0</v>
          </cell>
          <cell r="K6117" t="str">
            <v>Invalid Stat</v>
          </cell>
          <cell r="L6117" t="str">
            <v>Statistics</v>
          </cell>
          <cell r="M6117" t="str">
            <v xml:space="preserve"> </v>
          </cell>
          <cell r="N6117">
            <v>0</v>
          </cell>
          <cell r="O6117" t="str">
            <v xml:space="preserve"> </v>
          </cell>
          <cell r="P6117">
            <v>0</v>
          </cell>
          <cell r="Q6117">
            <v>0</v>
          </cell>
          <cell r="R6117" t="str">
            <v xml:space="preserve"> </v>
          </cell>
          <cell r="S6117" t="str">
            <v xml:space="preserve"> </v>
          </cell>
        </row>
        <row r="6118">
          <cell r="B6118">
            <v>900501</v>
          </cell>
          <cell r="C6118" t="str">
            <v>Surgical Visits - Inpatient</v>
          </cell>
          <cell r="D6118" t="str">
            <v>Surgical V</v>
          </cell>
          <cell r="E6118">
            <v>367</v>
          </cell>
          <cell r="F6118" t="str">
            <v>I</v>
          </cell>
          <cell r="G6118">
            <v>0</v>
          </cell>
          <cell r="H6118" t="str">
            <v>N</v>
          </cell>
          <cell r="I6118" t="str">
            <v>Statistics</v>
          </cell>
          <cell r="J6118">
            <v>0</v>
          </cell>
          <cell r="K6118" t="str">
            <v>Invalid Stat</v>
          </cell>
          <cell r="L6118" t="str">
            <v>Statistics</v>
          </cell>
          <cell r="M6118" t="str">
            <v xml:space="preserve"> </v>
          </cell>
          <cell r="N6118">
            <v>0</v>
          </cell>
          <cell r="O6118" t="str">
            <v xml:space="preserve"> </v>
          </cell>
          <cell r="P6118">
            <v>0</v>
          </cell>
          <cell r="Q6118">
            <v>0</v>
          </cell>
          <cell r="R6118" t="str">
            <v xml:space="preserve"> </v>
          </cell>
          <cell r="S6118" t="str">
            <v xml:space="preserve"> </v>
          </cell>
        </row>
        <row r="6119">
          <cell r="B6119">
            <v>900502</v>
          </cell>
          <cell r="C6119" t="str">
            <v>Observation Days</v>
          </cell>
          <cell r="D6119" t="str">
            <v>Observatio</v>
          </cell>
          <cell r="E6119">
            <v>40625</v>
          </cell>
          <cell r="F6119" t="str">
            <v>I</v>
          </cell>
          <cell r="G6119">
            <v>0</v>
          </cell>
          <cell r="H6119" t="str">
            <v>N</v>
          </cell>
          <cell r="I6119" t="str">
            <v>Statistics</v>
          </cell>
          <cell r="J6119">
            <v>0</v>
          </cell>
          <cell r="K6119" t="str">
            <v>Invalid Stat</v>
          </cell>
          <cell r="L6119" t="str">
            <v>Statistics</v>
          </cell>
          <cell r="M6119" t="str">
            <v xml:space="preserve"> </v>
          </cell>
          <cell r="N6119">
            <v>0</v>
          </cell>
          <cell r="O6119" t="str">
            <v xml:space="preserve"> </v>
          </cell>
          <cell r="P6119">
            <v>0</v>
          </cell>
          <cell r="Q6119">
            <v>0</v>
          </cell>
          <cell r="R6119" t="str">
            <v xml:space="preserve"> </v>
          </cell>
          <cell r="S6119" t="str">
            <v xml:space="preserve"> </v>
          </cell>
        </row>
        <row r="6120">
          <cell r="B6120">
            <v>900502</v>
          </cell>
          <cell r="C6120" t="str">
            <v>Observation Days</v>
          </cell>
          <cell r="D6120" t="str">
            <v>Observatio</v>
          </cell>
          <cell r="E6120">
            <v>367</v>
          </cell>
          <cell r="F6120" t="str">
            <v>I</v>
          </cell>
          <cell r="G6120">
            <v>0</v>
          </cell>
          <cell r="H6120" t="str">
            <v>N</v>
          </cell>
          <cell r="I6120" t="str">
            <v>Statistics</v>
          </cell>
          <cell r="J6120">
            <v>0</v>
          </cell>
          <cell r="K6120" t="str">
            <v>Invalid Stat</v>
          </cell>
          <cell r="L6120" t="str">
            <v>Statistics</v>
          </cell>
          <cell r="M6120" t="str">
            <v xml:space="preserve"> </v>
          </cell>
          <cell r="N6120">
            <v>0</v>
          </cell>
          <cell r="O6120" t="str">
            <v xml:space="preserve"> </v>
          </cell>
          <cell r="P6120">
            <v>0</v>
          </cell>
          <cell r="Q6120">
            <v>0</v>
          </cell>
          <cell r="R6120" t="str">
            <v xml:space="preserve"> </v>
          </cell>
          <cell r="S6120" t="str">
            <v xml:space="preserve"> </v>
          </cell>
        </row>
        <row r="6121">
          <cell r="B6121">
            <v>900503</v>
          </cell>
          <cell r="C6121" t="str">
            <v>Open Heart Cases</v>
          </cell>
          <cell r="D6121" t="str">
            <v>Open Heart</v>
          </cell>
          <cell r="E6121">
            <v>40625</v>
          </cell>
          <cell r="F6121" t="str">
            <v>I</v>
          </cell>
          <cell r="G6121">
            <v>0</v>
          </cell>
          <cell r="H6121" t="str">
            <v>N</v>
          </cell>
          <cell r="I6121" t="str">
            <v>Statistics</v>
          </cell>
          <cell r="J6121">
            <v>0</v>
          </cell>
          <cell r="K6121" t="str">
            <v>Invalid Stat</v>
          </cell>
          <cell r="L6121" t="str">
            <v>Statistics</v>
          </cell>
          <cell r="M6121" t="str">
            <v xml:space="preserve"> </v>
          </cell>
          <cell r="N6121">
            <v>0</v>
          </cell>
          <cell r="O6121" t="str">
            <v xml:space="preserve"> </v>
          </cell>
          <cell r="P6121">
            <v>0</v>
          </cell>
          <cell r="Q6121">
            <v>0</v>
          </cell>
          <cell r="R6121" t="str">
            <v xml:space="preserve"> </v>
          </cell>
          <cell r="S6121" t="str">
            <v xml:space="preserve"> </v>
          </cell>
        </row>
        <row r="6122">
          <cell r="B6122">
            <v>900503</v>
          </cell>
          <cell r="C6122" t="str">
            <v>Open Heart Cases</v>
          </cell>
          <cell r="D6122" t="str">
            <v>Open Heart</v>
          </cell>
          <cell r="E6122">
            <v>367</v>
          </cell>
          <cell r="F6122" t="str">
            <v>I</v>
          </cell>
          <cell r="G6122">
            <v>0</v>
          </cell>
          <cell r="H6122" t="str">
            <v>N</v>
          </cell>
          <cell r="I6122" t="str">
            <v>Statistics</v>
          </cell>
          <cell r="J6122">
            <v>0</v>
          </cell>
          <cell r="K6122" t="str">
            <v>Invalid Stat</v>
          </cell>
          <cell r="L6122" t="str">
            <v>Statistics</v>
          </cell>
          <cell r="M6122" t="str">
            <v xml:space="preserve"> </v>
          </cell>
          <cell r="N6122">
            <v>0</v>
          </cell>
          <cell r="O6122" t="str">
            <v xml:space="preserve"> </v>
          </cell>
          <cell r="P6122">
            <v>0</v>
          </cell>
          <cell r="Q6122">
            <v>0</v>
          </cell>
          <cell r="R6122" t="str">
            <v xml:space="preserve"> </v>
          </cell>
          <cell r="S6122" t="str">
            <v xml:space="preserve"> </v>
          </cell>
        </row>
        <row r="6123">
          <cell r="B6123">
            <v>900504</v>
          </cell>
          <cell r="C6123" t="str">
            <v>Staffed Operating Rooms</v>
          </cell>
          <cell r="D6123" t="str">
            <v>Staffed Op</v>
          </cell>
          <cell r="E6123">
            <v>40625</v>
          </cell>
          <cell r="F6123" t="str">
            <v>I</v>
          </cell>
          <cell r="G6123">
            <v>0</v>
          </cell>
          <cell r="H6123" t="str">
            <v>N</v>
          </cell>
          <cell r="I6123" t="str">
            <v>Statistics</v>
          </cell>
          <cell r="J6123">
            <v>0</v>
          </cell>
          <cell r="K6123" t="str">
            <v>Invalid Stat</v>
          </cell>
          <cell r="L6123" t="str">
            <v>Statistics</v>
          </cell>
          <cell r="M6123" t="str">
            <v xml:space="preserve"> </v>
          </cell>
          <cell r="N6123">
            <v>0</v>
          </cell>
          <cell r="O6123" t="str">
            <v xml:space="preserve"> </v>
          </cell>
          <cell r="P6123">
            <v>0</v>
          </cell>
          <cell r="Q6123">
            <v>0</v>
          </cell>
          <cell r="R6123" t="str">
            <v xml:space="preserve"> </v>
          </cell>
          <cell r="S6123" t="str">
            <v xml:space="preserve"> </v>
          </cell>
        </row>
        <row r="6124">
          <cell r="B6124">
            <v>900504</v>
          </cell>
          <cell r="C6124" t="str">
            <v>Staffed Operating Rooms</v>
          </cell>
          <cell r="D6124" t="str">
            <v>Staffed Op</v>
          </cell>
          <cell r="E6124">
            <v>367</v>
          </cell>
          <cell r="F6124" t="str">
            <v>I</v>
          </cell>
          <cell r="G6124">
            <v>0</v>
          </cell>
          <cell r="H6124" t="str">
            <v>N</v>
          </cell>
          <cell r="I6124" t="str">
            <v>Statistics</v>
          </cell>
          <cell r="J6124">
            <v>0</v>
          </cell>
          <cell r="K6124" t="str">
            <v>Invalid Stat</v>
          </cell>
          <cell r="L6124" t="str">
            <v>Statistics</v>
          </cell>
          <cell r="M6124" t="str">
            <v xml:space="preserve"> </v>
          </cell>
          <cell r="N6124">
            <v>0</v>
          </cell>
          <cell r="O6124" t="str">
            <v xml:space="preserve"> </v>
          </cell>
          <cell r="P6124">
            <v>0</v>
          </cell>
          <cell r="Q6124">
            <v>0</v>
          </cell>
          <cell r="R6124" t="str">
            <v xml:space="preserve"> </v>
          </cell>
          <cell r="S6124" t="str">
            <v xml:space="preserve"> </v>
          </cell>
        </row>
        <row r="6125">
          <cell r="B6125">
            <v>900505</v>
          </cell>
          <cell r="C6125" t="str">
            <v>Surgical Minutes</v>
          </cell>
          <cell r="D6125" t="str">
            <v>Surgical M</v>
          </cell>
          <cell r="E6125">
            <v>40625</v>
          </cell>
          <cell r="F6125" t="str">
            <v>I</v>
          </cell>
          <cell r="G6125">
            <v>0</v>
          </cell>
          <cell r="H6125" t="str">
            <v>N</v>
          </cell>
          <cell r="I6125" t="str">
            <v>Statistics</v>
          </cell>
          <cell r="J6125">
            <v>0</v>
          </cell>
          <cell r="K6125" t="str">
            <v>Invalid Stat</v>
          </cell>
          <cell r="L6125" t="str">
            <v>Statistics</v>
          </cell>
          <cell r="M6125" t="str">
            <v xml:space="preserve"> </v>
          </cell>
          <cell r="N6125">
            <v>0</v>
          </cell>
          <cell r="O6125" t="str">
            <v xml:space="preserve"> </v>
          </cell>
          <cell r="P6125">
            <v>0</v>
          </cell>
          <cell r="Q6125">
            <v>0</v>
          </cell>
          <cell r="R6125" t="str">
            <v xml:space="preserve"> </v>
          </cell>
          <cell r="S6125" t="str">
            <v xml:space="preserve"> </v>
          </cell>
        </row>
        <row r="6126">
          <cell r="B6126">
            <v>900505</v>
          </cell>
          <cell r="C6126" t="str">
            <v>Surgical Minutes</v>
          </cell>
          <cell r="D6126" t="str">
            <v>Surgical M</v>
          </cell>
          <cell r="E6126">
            <v>367</v>
          </cell>
          <cell r="F6126" t="str">
            <v>I</v>
          </cell>
          <cell r="G6126">
            <v>0</v>
          </cell>
          <cell r="H6126" t="str">
            <v>N</v>
          </cell>
          <cell r="I6126" t="str">
            <v>Statistics</v>
          </cell>
          <cell r="J6126">
            <v>0</v>
          </cell>
          <cell r="K6126" t="str">
            <v>Invalid Stat</v>
          </cell>
          <cell r="L6126" t="str">
            <v>Statistics</v>
          </cell>
          <cell r="M6126" t="str">
            <v xml:space="preserve"> </v>
          </cell>
          <cell r="N6126">
            <v>0</v>
          </cell>
          <cell r="O6126" t="str">
            <v xml:space="preserve"> </v>
          </cell>
          <cell r="P6126">
            <v>0</v>
          </cell>
          <cell r="Q6126">
            <v>0</v>
          </cell>
          <cell r="R6126" t="str">
            <v xml:space="preserve"> </v>
          </cell>
          <cell r="S6126" t="str">
            <v xml:space="preserve"> </v>
          </cell>
        </row>
        <row r="6127">
          <cell r="B6127">
            <v>900601</v>
          </cell>
          <cell r="C6127" t="str">
            <v>IP Cardio Diagnostic Procedrs</v>
          </cell>
          <cell r="D6127" t="str">
            <v>IP Cardio</v>
          </cell>
          <cell r="E6127">
            <v>40625</v>
          </cell>
          <cell r="F6127" t="str">
            <v>I</v>
          </cell>
          <cell r="G6127">
            <v>0</v>
          </cell>
          <cell r="H6127" t="str">
            <v>N</v>
          </cell>
          <cell r="I6127" t="str">
            <v>Statistics</v>
          </cell>
          <cell r="J6127">
            <v>0</v>
          </cell>
          <cell r="K6127" t="str">
            <v>Invalid Stat</v>
          </cell>
          <cell r="L6127" t="str">
            <v>Statistics</v>
          </cell>
          <cell r="M6127" t="str">
            <v xml:space="preserve"> </v>
          </cell>
          <cell r="N6127">
            <v>0</v>
          </cell>
          <cell r="O6127" t="str">
            <v xml:space="preserve"> </v>
          </cell>
          <cell r="P6127">
            <v>0</v>
          </cell>
          <cell r="Q6127">
            <v>0</v>
          </cell>
          <cell r="R6127" t="str">
            <v xml:space="preserve"> </v>
          </cell>
          <cell r="S6127" t="str">
            <v xml:space="preserve"> </v>
          </cell>
        </row>
        <row r="6128">
          <cell r="B6128">
            <v>900601</v>
          </cell>
          <cell r="C6128" t="str">
            <v>IP Cardio Diagnostic Procedrs</v>
          </cell>
          <cell r="D6128" t="str">
            <v>IP Cardio</v>
          </cell>
          <cell r="E6128">
            <v>367</v>
          </cell>
          <cell r="F6128" t="str">
            <v>I</v>
          </cell>
          <cell r="G6128">
            <v>0</v>
          </cell>
          <cell r="H6128" t="str">
            <v>N</v>
          </cell>
          <cell r="I6128" t="str">
            <v>Statistics</v>
          </cell>
          <cell r="J6128">
            <v>0</v>
          </cell>
          <cell r="K6128" t="str">
            <v>Invalid Stat</v>
          </cell>
          <cell r="L6128" t="str">
            <v>Statistics</v>
          </cell>
          <cell r="M6128" t="str">
            <v xml:space="preserve"> </v>
          </cell>
          <cell r="N6128">
            <v>0</v>
          </cell>
          <cell r="O6128" t="str">
            <v xml:space="preserve"> </v>
          </cell>
          <cell r="P6128">
            <v>0</v>
          </cell>
          <cell r="Q6128">
            <v>0</v>
          </cell>
          <cell r="R6128" t="str">
            <v xml:space="preserve"> </v>
          </cell>
          <cell r="S6128" t="str">
            <v xml:space="preserve"> </v>
          </cell>
        </row>
        <row r="6129">
          <cell r="B6129">
            <v>900602</v>
          </cell>
          <cell r="C6129" t="str">
            <v>OP Cardio Diagnostic Procedrs</v>
          </cell>
          <cell r="D6129" t="str">
            <v>OP Cardio</v>
          </cell>
          <cell r="E6129">
            <v>40625</v>
          </cell>
          <cell r="F6129" t="str">
            <v>I</v>
          </cell>
          <cell r="G6129">
            <v>0</v>
          </cell>
          <cell r="H6129" t="str">
            <v>N</v>
          </cell>
          <cell r="I6129" t="str">
            <v>Statistics</v>
          </cell>
          <cell r="J6129">
            <v>0</v>
          </cell>
          <cell r="K6129" t="str">
            <v>Invalid Stat</v>
          </cell>
          <cell r="L6129" t="str">
            <v>Statistics</v>
          </cell>
          <cell r="M6129" t="str">
            <v xml:space="preserve"> </v>
          </cell>
          <cell r="N6129">
            <v>0</v>
          </cell>
          <cell r="O6129" t="str">
            <v xml:space="preserve"> </v>
          </cell>
          <cell r="P6129">
            <v>0</v>
          </cell>
          <cell r="Q6129">
            <v>0</v>
          </cell>
          <cell r="R6129" t="str">
            <v xml:space="preserve"> </v>
          </cell>
          <cell r="S6129" t="str">
            <v xml:space="preserve"> </v>
          </cell>
        </row>
        <row r="6130">
          <cell r="B6130">
            <v>900602</v>
          </cell>
          <cell r="C6130" t="str">
            <v>OP Cardio Diagnostic Procedrs</v>
          </cell>
          <cell r="D6130" t="str">
            <v>OP Cardio</v>
          </cell>
          <cell r="E6130">
            <v>367</v>
          </cell>
          <cell r="F6130" t="str">
            <v>I</v>
          </cell>
          <cell r="G6130">
            <v>0</v>
          </cell>
          <cell r="H6130" t="str">
            <v>N</v>
          </cell>
          <cell r="I6130" t="str">
            <v>Statistics</v>
          </cell>
          <cell r="J6130">
            <v>0</v>
          </cell>
          <cell r="K6130" t="str">
            <v>Invalid Stat</v>
          </cell>
          <cell r="L6130" t="str">
            <v>Statistics</v>
          </cell>
          <cell r="M6130" t="str">
            <v xml:space="preserve"> </v>
          </cell>
          <cell r="N6130">
            <v>0</v>
          </cell>
          <cell r="O6130" t="str">
            <v xml:space="preserve"> </v>
          </cell>
          <cell r="P6130">
            <v>0</v>
          </cell>
          <cell r="Q6130">
            <v>0</v>
          </cell>
          <cell r="R6130" t="str">
            <v xml:space="preserve"> </v>
          </cell>
          <cell r="S6130" t="str">
            <v xml:space="preserve"> </v>
          </cell>
        </row>
        <row r="6131">
          <cell r="B6131">
            <v>900611</v>
          </cell>
          <cell r="C6131" t="str">
            <v>Inpatient Cath Lab Procedures</v>
          </cell>
          <cell r="D6131" t="str">
            <v>Inpatient</v>
          </cell>
          <cell r="E6131">
            <v>40625</v>
          </cell>
          <cell r="F6131" t="str">
            <v>I</v>
          </cell>
          <cell r="G6131">
            <v>0</v>
          </cell>
          <cell r="H6131" t="str">
            <v>N</v>
          </cell>
          <cell r="I6131" t="str">
            <v>Statistics</v>
          </cell>
          <cell r="J6131">
            <v>0</v>
          </cell>
          <cell r="K6131" t="str">
            <v>Invalid Stat</v>
          </cell>
          <cell r="L6131" t="str">
            <v>Statistics</v>
          </cell>
          <cell r="M6131" t="str">
            <v xml:space="preserve"> </v>
          </cell>
          <cell r="N6131">
            <v>0</v>
          </cell>
          <cell r="O6131" t="str">
            <v xml:space="preserve"> </v>
          </cell>
          <cell r="P6131">
            <v>0</v>
          </cell>
          <cell r="Q6131">
            <v>0</v>
          </cell>
          <cell r="R6131" t="str">
            <v xml:space="preserve"> </v>
          </cell>
          <cell r="S6131" t="str">
            <v xml:space="preserve"> </v>
          </cell>
        </row>
        <row r="6132">
          <cell r="B6132">
            <v>900611</v>
          </cell>
          <cell r="C6132" t="str">
            <v>Inpatient Cath Lab Procedures</v>
          </cell>
          <cell r="D6132" t="str">
            <v>Inpatient</v>
          </cell>
          <cell r="E6132">
            <v>367</v>
          </cell>
          <cell r="F6132" t="str">
            <v>I</v>
          </cell>
          <cell r="G6132">
            <v>0</v>
          </cell>
          <cell r="H6132" t="str">
            <v>N</v>
          </cell>
          <cell r="I6132" t="str">
            <v>Statistics</v>
          </cell>
          <cell r="J6132">
            <v>0</v>
          </cell>
          <cell r="K6132" t="str">
            <v>Invalid Stat</v>
          </cell>
          <cell r="L6132" t="str">
            <v>Statistics</v>
          </cell>
          <cell r="M6132" t="str">
            <v xml:space="preserve"> </v>
          </cell>
          <cell r="N6132">
            <v>0</v>
          </cell>
          <cell r="O6132" t="str">
            <v xml:space="preserve"> </v>
          </cell>
          <cell r="P6132">
            <v>0</v>
          </cell>
          <cell r="Q6132">
            <v>0</v>
          </cell>
          <cell r="R6132" t="str">
            <v xml:space="preserve"> </v>
          </cell>
          <cell r="S6132" t="str">
            <v xml:space="preserve"> </v>
          </cell>
        </row>
        <row r="6133">
          <cell r="B6133">
            <v>900612</v>
          </cell>
          <cell r="C6133" t="str">
            <v>Outpatient Cath Lab Procedures</v>
          </cell>
          <cell r="D6133" t="str">
            <v>Outpatient</v>
          </cell>
          <cell r="E6133">
            <v>40625</v>
          </cell>
          <cell r="F6133" t="str">
            <v>I</v>
          </cell>
          <cell r="G6133">
            <v>0</v>
          </cell>
          <cell r="H6133" t="str">
            <v>N</v>
          </cell>
          <cell r="I6133" t="str">
            <v>Statistics</v>
          </cell>
          <cell r="J6133">
            <v>0</v>
          </cell>
          <cell r="K6133" t="str">
            <v>Invalid Stat</v>
          </cell>
          <cell r="L6133" t="str">
            <v>Statistics</v>
          </cell>
          <cell r="M6133" t="str">
            <v xml:space="preserve"> </v>
          </cell>
          <cell r="N6133">
            <v>0</v>
          </cell>
          <cell r="O6133" t="str">
            <v xml:space="preserve"> </v>
          </cell>
          <cell r="P6133">
            <v>0</v>
          </cell>
          <cell r="Q6133">
            <v>0</v>
          </cell>
          <cell r="R6133" t="str">
            <v xml:space="preserve"> </v>
          </cell>
          <cell r="S6133" t="str">
            <v xml:space="preserve"> </v>
          </cell>
        </row>
        <row r="6134">
          <cell r="B6134">
            <v>900612</v>
          </cell>
          <cell r="C6134" t="str">
            <v>Outpatient Cath Lab Procedures</v>
          </cell>
          <cell r="D6134" t="str">
            <v>Outpatient</v>
          </cell>
          <cell r="E6134">
            <v>367</v>
          </cell>
          <cell r="F6134" t="str">
            <v>I</v>
          </cell>
          <cell r="G6134">
            <v>0</v>
          </cell>
          <cell r="H6134" t="str">
            <v>N</v>
          </cell>
          <cell r="I6134" t="str">
            <v>Statistics</v>
          </cell>
          <cell r="J6134">
            <v>0</v>
          </cell>
          <cell r="K6134" t="str">
            <v>Invalid Stat</v>
          </cell>
          <cell r="L6134" t="str">
            <v>Statistics</v>
          </cell>
          <cell r="M6134" t="str">
            <v xml:space="preserve"> </v>
          </cell>
          <cell r="N6134">
            <v>0</v>
          </cell>
          <cell r="O6134" t="str">
            <v xml:space="preserve"> </v>
          </cell>
          <cell r="P6134">
            <v>0</v>
          </cell>
          <cell r="Q6134">
            <v>0</v>
          </cell>
          <cell r="R6134" t="str">
            <v xml:space="preserve"> </v>
          </cell>
          <cell r="S6134" t="str">
            <v xml:space="preserve"> </v>
          </cell>
        </row>
        <row r="6135">
          <cell r="B6135">
            <v>900621</v>
          </cell>
          <cell r="C6135" t="str">
            <v>IP Chemotherapy Infusion Trmnt</v>
          </cell>
          <cell r="D6135" t="str">
            <v>IP Chemoth</v>
          </cell>
          <cell r="E6135">
            <v>40625</v>
          </cell>
          <cell r="F6135" t="str">
            <v>I</v>
          </cell>
          <cell r="G6135">
            <v>0</v>
          </cell>
          <cell r="H6135" t="str">
            <v>N</v>
          </cell>
          <cell r="I6135" t="str">
            <v>Statistics</v>
          </cell>
          <cell r="J6135">
            <v>0</v>
          </cell>
          <cell r="K6135" t="str">
            <v>Invalid Stat</v>
          </cell>
          <cell r="L6135" t="str">
            <v>Statistics</v>
          </cell>
          <cell r="M6135" t="str">
            <v xml:space="preserve"> </v>
          </cell>
          <cell r="N6135">
            <v>0</v>
          </cell>
          <cell r="O6135" t="str">
            <v xml:space="preserve"> </v>
          </cell>
          <cell r="P6135">
            <v>0</v>
          </cell>
          <cell r="Q6135">
            <v>0</v>
          </cell>
          <cell r="R6135" t="str">
            <v xml:space="preserve"> </v>
          </cell>
          <cell r="S6135" t="str">
            <v xml:space="preserve"> </v>
          </cell>
        </row>
        <row r="6136">
          <cell r="B6136">
            <v>900621</v>
          </cell>
          <cell r="C6136" t="str">
            <v>IP Chemotherapy Infusion Trmnt</v>
          </cell>
          <cell r="D6136" t="str">
            <v>IP Chemoth</v>
          </cell>
          <cell r="E6136">
            <v>367</v>
          </cell>
          <cell r="F6136" t="str">
            <v>I</v>
          </cell>
          <cell r="G6136">
            <v>0</v>
          </cell>
          <cell r="H6136" t="str">
            <v>N</v>
          </cell>
          <cell r="I6136" t="str">
            <v>Statistics</v>
          </cell>
          <cell r="J6136">
            <v>0</v>
          </cell>
          <cell r="K6136" t="str">
            <v>Invalid Stat</v>
          </cell>
          <cell r="L6136" t="str">
            <v>Statistics</v>
          </cell>
          <cell r="M6136" t="str">
            <v xml:space="preserve"> </v>
          </cell>
          <cell r="N6136">
            <v>0</v>
          </cell>
          <cell r="O6136" t="str">
            <v xml:space="preserve"> </v>
          </cell>
          <cell r="P6136">
            <v>0</v>
          </cell>
          <cell r="Q6136">
            <v>0</v>
          </cell>
          <cell r="R6136" t="str">
            <v xml:space="preserve"> </v>
          </cell>
          <cell r="S6136" t="str">
            <v xml:space="preserve"> </v>
          </cell>
        </row>
        <row r="6137">
          <cell r="B6137">
            <v>900622</v>
          </cell>
          <cell r="C6137" t="str">
            <v>OP Chemotherapy Infusion Trmnt</v>
          </cell>
          <cell r="D6137" t="str">
            <v>OP Chemoth</v>
          </cell>
          <cell r="E6137">
            <v>40625</v>
          </cell>
          <cell r="F6137" t="str">
            <v>I</v>
          </cell>
          <cell r="G6137">
            <v>0</v>
          </cell>
          <cell r="H6137" t="str">
            <v>N</v>
          </cell>
          <cell r="I6137" t="str">
            <v>Statistics</v>
          </cell>
          <cell r="J6137">
            <v>0</v>
          </cell>
          <cell r="K6137" t="str">
            <v>Invalid Stat</v>
          </cell>
          <cell r="L6137" t="str">
            <v>Statistics</v>
          </cell>
          <cell r="M6137" t="str">
            <v xml:space="preserve"> </v>
          </cell>
          <cell r="N6137">
            <v>0</v>
          </cell>
          <cell r="O6137" t="str">
            <v xml:space="preserve"> </v>
          </cell>
          <cell r="P6137">
            <v>0</v>
          </cell>
          <cell r="Q6137">
            <v>0</v>
          </cell>
          <cell r="R6137" t="str">
            <v xml:space="preserve"> </v>
          </cell>
          <cell r="S6137" t="str">
            <v xml:space="preserve"> </v>
          </cell>
        </row>
        <row r="6138">
          <cell r="B6138">
            <v>900622</v>
          </cell>
          <cell r="C6138" t="str">
            <v>OP Chemotherapy Infusion Trmnt</v>
          </cell>
          <cell r="D6138" t="str">
            <v>OP Chemoth</v>
          </cell>
          <cell r="E6138">
            <v>367</v>
          </cell>
          <cell r="F6138" t="str">
            <v>I</v>
          </cell>
          <cell r="G6138">
            <v>0</v>
          </cell>
          <cell r="H6138" t="str">
            <v>N</v>
          </cell>
          <cell r="I6138" t="str">
            <v>Statistics</v>
          </cell>
          <cell r="J6138">
            <v>0</v>
          </cell>
          <cell r="K6138" t="str">
            <v>Invalid Stat</v>
          </cell>
          <cell r="L6138" t="str">
            <v>Statistics</v>
          </cell>
          <cell r="M6138" t="str">
            <v xml:space="preserve"> </v>
          </cell>
          <cell r="N6138">
            <v>0</v>
          </cell>
          <cell r="O6138" t="str">
            <v xml:space="preserve"> </v>
          </cell>
          <cell r="P6138">
            <v>0</v>
          </cell>
          <cell r="Q6138">
            <v>0</v>
          </cell>
          <cell r="R6138" t="str">
            <v xml:space="preserve"> </v>
          </cell>
          <cell r="S6138" t="str">
            <v xml:space="preserve"> </v>
          </cell>
        </row>
        <row r="6139">
          <cell r="B6139">
            <v>900631</v>
          </cell>
          <cell r="C6139" t="str">
            <v>Inpatient CAT Scan Procedures</v>
          </cell>
          <cell r="D6139" t="str">
            <v>Inpatient</v>
          </cell>
          <cell r="E6139">
            <v>40625</v>
          </cell>
          <cell r="F6139" t="str">
            <v>I</v>
          </cell>
          <cell r="G6139">
            <v>0</v>
          </cell>
          <cell r="H6139" t="str">
            <v>N</v>
          </cell>
          <cell r="I6139" t="str">
            <v>Statistics</v>
          </cell>
          <cell r="J6139">
            <v>0</v>
          </cell>
          <cell r="K6139" t="str">
            <v>Invalid Stat</v>
          </cell>
          <cell r="L6139" t="str">
            <v>Statistics</v>
          </cell>
          <cell r="M6139" t="str">
            <v xml:space="preserve"> </v>
          </cell>
          <cell r="N6139">
            <v>0</v>
          </cell>
          <cell r="O6139" t="str">
            <v xml:space="preserve"> </v>
          </cell>
          <cell r="P6139">
            <v>0</v>
          </cell>
          <cell r="Q6139">
            <v>0</v>
          </cell>
          <cell r="R6139" t="str">
            <v xml:space="preserve"> </v>
          </cell>
          <cell r="S6139" t="str">
            <v xml:space="preserve"> </v>
          </cell>
        </row>
        <row r="6140">
          <cell r="B6140">
            <v>900631</v>
          </cell>
          <cell r="C6140" t="str">
            <v>Inpatient CAT Scan Procedures</v>
          </cell>
          <cell r="D6140" t="str">
            <v>Inpatient</v>
          </cell>
          <cell r="E6140">
            <v>367</v>
          </cell>
          <cell r="F6140" t="str">
            <v>I</v>
          </cell>
          <cell r="G6140">
            <v>0</v>
          </cell>
          <cell r="H6140" t="str">
            <v>N</v>
          </cell>
          <cell r="I6140" t="str">
            <v>Statistics</v>
          </cell>
          <cell r="J6140">
            <v>0</v>
          </cell>
          <cell r="K6140" t="str">
            <v>Invalid Stat</v>
          </cell>
          <cell r="L6140" t="str">
            <v>Statistics</v>
          </cell>
          <cell r="M6140" t="str">
            <v xml:space="preserve"> </v>
          </cell>
          <cell r="N6140">
            <v>0</v>
          </cell>
          <cell r="O6140" t="str">
            <v xml:space="preserve"> </v>
          </cell>
          <cell r="P6140">
            <v>0</v>
          </cell>
          <cell r="Q6140">
            <v>0</v>
          </cell>
          <cell r="R6140" t="str">
            <v xml:space="preserve"> </v>
          </cell>
          <cell r="S6140" t="str">
            <v xml:space="preserve"> </v>
          </cell>
        </row>
        <row r="6141">
          <cell r="B6141">
            <v>900632</v>
          </cell>
          <cell r="C6141" t="str">
            <v>Outpatient CAT Scan Procedures</v>
          </cell>
          <cell r="D6141" t="str">
            <v>Outpatient</v>
          </cell>
          <cell r="E6141">
            <v>40625</v>
          </cell>
          <cell r="F6141" t="str">
            <v>I</v>
          </cell>
          <cell r="G6141">
            <v>0</v>
          </cell>
          <cell r="H6141" t="str">
            <v>N</v>
          </cell>
          <cell r="I6141" t="str">
            <v>Statistics</v>
          </cell>
          <cell r="J6141">
            <v>0</v>
          </cell>
          <cell r="K6141" t="str">
            <v>Invalid Stat</v>
          </cell>
          <cell r="L6141" t="str">
            <v>Statistics</v>
          </cell>
          <cell r="M6141" t="str">
            <v xml:space="preserve"> </v>
          </cell>
          <cell r="N6141">
            <v>0</v>
          </cell>
          <cell r="O6141" t="str">
            <v xml:space="preserve"> </v>
          </cell>
          <cell r="P6141">
            <v>0</v>
          </cell>
          <cell r="Q6141">
            <v>0</v>
          </cell>
          <cell r="R6141" t="str">
            <v xml:space="preserve"> </v>
          </cell>
          <cell r="S6141" t="str">
            <v xml:space="preserve"> </v>
          </cell>
        </row>
        <row r="6142">
          <cell r="B6142">
            <v>900632</v>
          </cell>
          <cell r="C6142" t="str">
            <v>Outpatient CAT Scan Procedures</v>
          </cell>
          <cell r="D6142" t="str">
            <v>Outpatient</v>
          </cell>
          <cell r="E6142">
            <v>367</v>
          </cell>
          <cell r="F6142" t="str">
            <v>I</v>
          </cell>
          <cell r="G6142">
            <v>0</v>
          </cell>
          <cell r="H6142" t="str">
            <v>N</v>
          </cell>
          <cell r="I6142" t="str">
            <v>Statistics</v>
          </cell>
          <cell r="J6142">
            <v>0</v>
          </cell>
          <cell r="K6142" t="str">
            <v>Invalid Stat</v>
          </cell>
          <cell r="L6142" t="str">
            <v>Statistics</v>
          </cell>
          <cell r="M6142" t="str">
            <v xml:space="preserve"> </v>
          </cell>
          <cell r="N6142">
            <v>0</v>
          </cell>
          <cell r="O6142" t="str">
            <v xml:space="preserve"> </v>
          </cell>
          <cell r="P6142">
            <v>0</v>
          </cell>
          <cell r="Q6142">
            <v>0</v>
          </cell>
          <cell r="R6142" t="str">
            <v xml:space="preserve"> </v>
          </cell>
          <cell r="S6142" t="str">
            <v xml:space="preserve"> </v>
          </cell>
        </row>
        <row r="6143">
          <cell r="B6143">
            <v>900641</v>
          </cell>
          <cell r="C6143" t="str">
            <v>Inpatient Endoscopy Cases</v>
          </cell>
          <cell r="D6143" t="str">
            <v>Inpatient</v>
          </cell>
          <cell r="E6143">
            <v>40625</v>
          </cell>
          <cell r="F6143" t="str">
            <v>I</v>
          </cell>
          <cell r="G6143">
            <v>0</v>
          </cell>
          <cell r="H6143" t="str">
            <v>N</v>
          </cell>
          <cell r="I6143" t="str">
            <v>Statistics</v>
          </cell>
          <cell r="J6143">
            <v>0</v>
          </cell>
          <cell r="K6143" t="str">
            <v>Invalid Stat</v>
          </cell>
          <cell r="L6143" t="str">
            <v>Statistics</v>
          </cell>
          <cell r="M6143" t="str">
            <v xml:space="preserve"> </v>
          </cell>
          <cell r="N6143">
            <v>0</v>
          </cell>
          <cell r="O6143" t="str">
            <v xml:space="preserve"> </v>
          </cell>
          <cell r="P6143">
            <v>0</v>
          </cell>
          <cell r="Q6143">
            <v>0</v>
          </cell>
          <cell r="R6143" t="str">
            <v xml:space="preserve"> </v>
          </cell>
          <cell r="S6143" t="str">
            <v xml:space="preserve"> </v>
          </cell>
        </row>
        <row r="6144">
          <cell r="B6144">
            <v>900641</v>
          </cell>
          <cell r="C6144" t="str">
            <v>Inpatient Endoscopy Cases</v>
          </cell>
          <cell r="D6144" t="str">
            <v>Inpatient</v>
          </cell>
          <cell r="E6144">
            <v>367</v>
          </cell>
          <cell r="F6144" t="str">
            <v>I</v>
          </cell>
          <cell r="G6144">
            <v>0</v>
          </cell>
          <cell r="H6144" t="str">
            <v>N</v>
          </cell>
          <cell r="I6144" t="str">
            <v>Statistics</v>
          </cell>
          <cell r="J6144">
            <v>0</v>
          </cell>
          <cell r="K6144" t="str">
            <v>Invalid Stat</v>
          </cell>
          <cell r="L6144" t="str">
            <v>Statistics</v>
          </cell>
          <cell r="M6144" t="str">
            <v xml:space="preserve"> </v>
          </cell>
          <cell r="N6144">
            <v>0</v>
          </cell>
          <cell r="O6144" t="str">
            <v xml:space="preserve"> </v>
          </cell>
          <cell r="P6144">
            <v>0</v>
          </cell>
          <cell r="Q6144">
            <v>0</v>
          </cell>
          <cell r="R6144" t="str">
            <v xml:space="preserve"> </v>
          </cell>
          <cell r="S6144" t="str">
            <v xml:space="preserve"> </v>
          </cell>
        </row>
        <row r="6145">
          <cell r="B6145">
            <v>900642</v>
          </cell>
          <cell r="C6145" t="str">
            <v>Outpatient Endoscopy Cases</v>
          </cell>
          <cell r="D6145" t="str">
            <v>Outpatient</v>
          </cell>
          <cell r="E6145">
            <v>40625</v>
          </cell>
          <cell r="F6145" t="str">
            <v>I</v>
          </cell>
          <cell r="G6145">
            <v>0</v>
          </cell>
          <cell r="H6145" t="str">
            <v>N</v>
          </cell>
          <cell r="I6145" t="str">
            <v>Statistics</v>
          </cell>
          <cell r="J6145">
            <v>0</v>
          </cell>
          <cell r="K6145" t="str">
            <v>Invalid Stat</v>
          </cell>
          <cell r="L6145" t="str">
            <v>Statistics</v>
          </cell>
          <cell r="M6145" t="str">
            <v xml:space="preserve"> </v>
          </cell>
          <cell r="N6145">
            <v>0</v>
          </cell>
          <cell r="O6145" t="str">
            <v xml:space="preserve"> </v>
          </cell>
          <cell r="P6145">
            <v>0</v>
          </cell>
          <cell r="Q6145">
            <v>0</v>
          </cell>
          <cell r="R6145" t="str">
            <v xml:space="preserve"> </v>
          </cell>
          <cell r="S6145" t="str">
            <v xml:space="preserve"> </v>
          </cell>
        </row>
        <row r="6146">
          <cell r="B6146">
            <v>900642</v>
          </cell>
          <cell r="C6146" t="str">
            <v>Outpatient Endoscopy Cases</v>
          </cell>
          <cell r="D6146" t="str">
            <v>Outpatient</v>
          </cell>
          <cell r="E6146">
            <v>367</v>
          </cell>
          <cell r="F6146" t="str">
            <v>I</v>
          </cell>
          <cell r="G6146">
            <v>0</v>
          </cell>
          <cell r="H6146" t="str">
            <v>N</v>
          </cell>
          <cell r="I6146" t="str">
            <v>Statistics</v>
          </cell>
          <cell r="J6146">
            <v>0</v>
          </cell>
          <cell r="K6146" t="str">
            <v>Invalid Stat</v>
          </cell>
          <cell r="L6146" t="str">
            <v>Statistics</v>
          </cell>
          <cell r="M6146" t="str">
            <v xml:space="preserve"> </v>
          </cell>
          <cell r="N6146">
            <v>0</v>
          </cell>
          <cell r="O6146" t="str">
            <v xml:space="preserve"> </v>
          </cell>
          <cell r="P6146">
            <v>0</v>
          </cell>
          <cell r="Q6146">
            <v>0</v>
          </cell>
          <cell r="R6146" t="str">
            <v xml:space="preserve"> </v>
          </cell>
          <cell r="S6146" t="str">
            <v xml:space="preserve"> </v>
          </cell>
        </row>
        <row r="6147">
          <cell r="B6147">
            <v>900651</v>
          </cell>
          <cell r="C6147" t="str">
            <v>General IP Rad Fluroscopy Proc</v>
          </cell>
          <cell r="D6147" t="str">
            <v>General IP</v>
          </cell>
          <cell r="E6147">
            <v>40625</v>
          </cell>
          <cell r="F6147" t="str">
            <v>I</v>
          </cell>
          <cell r="G6147">
            <v>0</v>
          </cell>
          <cell r="H6147" t="str">
            <v>N</v>
          </cell>
          <cell r="I6147" t="str">
            <v>Statistics</v>
          </cell>
          <cell r="J6147">
            <v>0</v>
          </cell>
          <cell r="K6147" t="str">
            <v>Invalid Stat</v>
          </cell>
          <cell r="L6147" t="str">
            <v>Statistics</v>
          </cell>
          <cell r="M6147" t="str">
            <v xml:space="preserve"> </v>
          </cell>
          <cell r="N6147">
            <v>0</v>
          </cell>
          <cell r="O6147" t="str">
            <v xml:space="preserve"> </v>
          </cell>
          <cell r="P6147">
            <v>0</v>
          </cell>
          <cell r="Q6147">
            <v>0</v>
          </cell>
          <cell r="R6147" t="str">
            <v xml:space="preserve"> </v>
          </cell>
          <cell r="S6147" t="str">
            <v xml:space="preserve"> </v>
          </cell>
        </row>
        <row r="6148">
          <cell r="B6148">
            <v>900651</v>
          </cell>
          <cell r="C6148" t="str">
            <v>General IP Rad Fluroscopy Proc</v>
          </cell>
          <cell r="D6148" t="str">
            <v>General IP</v>
          </cell>
          <cell r="E6148">
            <v>367</v>
          </cell>
          <cell r="F6148" t="str">
            <v>I</v>
          </cell>
          <cell r="G6148">
            <v>0</v>
          </cell>
          <cell r="H6148" t="str">
            <v>N</v>
          </cell>
          <cell r="I6148" t="str">
            <v>Statistics</v>
          </cell>
          <cell r="J6148">
            <v>0</v>
          </cell>
          <cell r="K6148" t="str">
            <v>Invalid Stat</v>
          </cell>
          <cell r="L6148" t="str">
            <v>Statistics</v>
          </cell>
          <cell r="M6148" t="str">
            <v xml:space="preserve"> </v>
          </cell>
          <cell r="N6148">
            <v>0</v>
          </cell>
          <cell r="O6148" t="str">
            <v xml:space="preserve"> </v>
          </cell>
          <cell r="P6148">
            <v>0</v>
          </cell>
          <cell r="Q6148">
            <v>0</v>
          </cell>
          <cell r="R6148" t="str">
            <v xml:space="preserve"> </v>
          </cell>
          <cell r="S6148" t="str">
            <v xml:space="preserve"> </v>
          </cell>
        </row>
        <row r="6149">
          <cell r="B6149">
            <v>900652</v>
          </cell>
          <cell r="C6149" t="str">
            <v>General OP Rad Fluroscopy Proc</v>
          </cell>
          <cell r="D6149" t="str">
            <v>General OP</v>
          </cell>
          <cell r="E6149">
            <v>40625</v>
          </cell>
          <cell r="F6149" t="str">
            <v>I</v>
          </cell>
          <cell r="G6149">
            <v>0</v>
          </cell>
          <cell r="H6149" t="str">
            <v>N</v>
          </cell>
          <cell r="I6149" t="str">
            <v>Statistics</v>
          </cell>
          <cell r="J6149">
            <v>0</v>
          </cell>
          <cell r="K6149" t="str">
            <v>Invalid Stat</v>
          </cell>
          <cell r="L6149" t="str">
            <v>Statistics</v>
          </cell>
          <cell r="M6149" t="str">
            <v xml:space="preserve"> </v>
          </cell>
          <cell r="N6149">
            <v>0</v>
          </cell>
          <cell r="O6149" t="str">
            <v xml:space="preserve"> </v>
          </cell>
          <cell r="P6149">
            <v>0</v>
          </cell>
          <cell r="Q6149">
            <v>0</v>
          </cell>
          <cell r="R6149" t="str">
            <v xml:space="preserve"> </v>
          </cell>
          <cell r="S6149" t="str">
            <v xml:space="preserve"> </v>
          </cell>
        </row>
        <row r="6150">
          <cell r="B6150">
            <v>900652</v>
          </cell>
          <cell r="C6150" t="str">
            <v>General OP Rad Fluroscopy Proc</v>
          </cell>
          <cell r="D6150" t="str">
            <v>General OP</v>
          </cell>
          <cell r="E6150">
            <v>367</v>
          </cell>
          <cell r="F6150" t="str">
            <v>I</v>
          </cell>
          <cell r="G6150">
            <v>0</v>
          </cell>
          <cell r="H6150" t="str">
            <v>N</v>
          </cell>
          <cell r="I6150" t="str">
            <v>Statistics</v>
          </cell>
          <cell r="J6150">
            <v>0</v>
          </cell>
          <cell r="K6150" t="str">
            <v>Invalid Stat</v>
          </cell>
          <cell r="L6150" t="str">
            <v>Statistics</v>
          </cell>
          <cell r="M6150" t="str">
            <v xml:space="preserve"> </v>
          </cell>
          <cell r="N6150">
            <v>0</v>
          </cell>
          <cell r="O6150" t="str">
            <v xml:space="preserve"> </v>
          </cell>
          <cell r="P6150">
            <v>0</v>
          </cell>
          <cell r="Q6150">
            <v>0</v>
          </cell>
          <cell r="R6150" t="str">
            <v xml:space="preserve"> </v>
          </cell>
          <cell r="S6150" t="str">
            <v xml:space="preserve"> </v>
          </cell>
        </row>
        <row r="6151">
          <cell r="B6151">
            <v>900661</v>
          </cell>
          <cell r="C6151" t="str">
            <v>Inpatient Lab Tests</v>
          </cell>
          <cell r="D6151" t="str">
            <v>Inpatient</v>
          </cell>
          <cell r="E6151">
            <v>40625</v>
          </cell>
          <cell r="F6151" t="str">
            <v>I</v>
          </cell>
          <cell r="G6151">
            <v>0</v>
          </cell>
          <cell r="H6151" t="str">
            <v>N</v>
          </cell>
          <cell r="I6151" t="str">
            <v>Statistics</v>
          </cell>
          <cell r="J6151">
            <v>0</v>
          </cell>
          <cell r="K6151" t="str">
            <v>Invalid Stat</v>
          </cell>
          <cell r="L6151" t="str">
            <v>Statistics</v>
          </cell>
          <cell r="M6151" t="str">
            <v xml:space="preserve"> </v>
          </cell>
          <cell r="N6151">
            <v>0</v>
          </cell>
          <cell r="O6151" t="str">
            <v xml:space="preserve"> </v>
          </cell>
          <cell r="P6151">
            <v>0</v>
          </cell>
          <cell r="Q6151">
            <v>0</v>
          </cell>
          <cell r="R6151" t="str">
            <v xml:space="preserve"> </v>
          </cell>
          <cell r="S6151" t="str">
            <v xml:space="preserve"> </v>
          </cell>
        </row>
        <row r="6152">
          <cell r="B6152">
            <v>900661</v>
          </cell>
          <cell r="C6152" t="str">
            <v>Inpatient Lab Tests</v>
          </cell>
          <cell r="D6152" t="str">
            <v>Inpatient</v>
          </cell>
          <cell r="E6152">
            <v>367</v>
          </cell>
          <cell r="F6152" t="str">
            <v>I</v>
          </cell>
          <cell r="G6152">
            <v>0</v>
          </cell>
          <cell r="H6152" t="str">
            <v>N</v>
          </cell>
          <cell r="I6152" t="str">
            <v>Statistics</v>
          </cell>
          <cell r="J6152">
            <v>0</v>
          </cell>
          <cell r="K6152" t="str">
            <v>Invalid Stat</v>
          </cell>
          <cell r="L6152" t="str">
            <v>Statistics</v>
          </cell>
          <cell r="M6152" t="str">
            <v xml:space="preserve"> </v>
          </cell>
          <cell r="N6152">
            <v>0</v>
          </cell>
          <cell r="O6152" t="str">
            <v xml:space="preserve"> </v>
          </cell>
          <cell r="P6152">
            <v>0</v>
          </cell>
          <cell r="Q6152">
            <v>0</v>
          </cell>
          <cell r="R6152" t="str">
            <v xml:space="preserve"> </v>
          </cell>
          <cell r="S6152" t="str">
            <v xml:space="preserve"> </v>
          </cell>
        </row>
        <row r="6153">
          <cell r="B6153">
            <v>900662</v>
          </cell>
          <cell r="C6153" t="str">
            <v>Outpatient Lab Tests</v>
          </cell>
          <cell r="D6153" t="str">
            <v>Outpatient</v>
          </cell>
          <cell r="E6153">
            <v>40625</v>
          </cell>
          <cell r="F6153" t="str">
            <v>I</v>
          </cell>
          <cell r="G6153">
            <v>0</v>
          </cell>
          <cell r="H6153" t="str">
            <v>N</v>
          </cell>
          <cell r="I6153" t="str">
            <v>Statistics</v>
          </cell>
          <cell r="J6153">
            <v>0</v>
          </cell>
          <cell r="K6153" t="str">
            <v>Invalid Stat</v>
          </cell>
          <cell r="L6153" t="str">
            <v>Statistics</v>
          </cell>
          <cell r="M6153" t="str">
            <v xml:space="preserve"> </v>
          </cell>
          <cell r="N6153">
            <v>0</v>
          </cell>
          <cell r="O6153" t="str">
            <v xml:space="preserve"> </v>
          </cell>
          <cell r="P6153">
            <v>0</v>
          </cell>
          <cell r="Q6153">
            <v>0</v>
          </cell>
          <cell r="R6153" t="str">
            <v xml:space="preserve"> </v>
          </cell>
          <cell r="S6153" t="str">
            <v xml:space="preserve"> </v>
          </cell>
        </row>
        <row r="6154">
          <cell r="B6154">
            <v>900662</v>
          </cell>
          <cell r="C6154" t="str">
            <v>Outpatient Lab Tests</v>
          </cell>
          <cell r="D6154" t="str">
            <v>Outpatient</v>
          </cell>
          <cell r="E6154">
            <v>367</v>
          </cell>
          <cell r="F6154" t="str">
            <v>I</v>
          </cell>
          <cell r="G6154">
            <v>0</v>
          </cell>
          <cell r="H6154" t="str">
            <v>N</v>
          </cell>
          <cell r="I6154" t="str">
            <v>Statistics</v>
          </cell>
          <cell r="J6154">
            <v>0</v>
          </cell>
          <cell r="K6154" t="str">
            <v>Invalid Stat</v>
          </cell>
          <cell r="L6154" t="str">
            <v>Statistics</v>
          </cell>
          <cell r="M6154" t="str">
            <v xml:space="preserve"> </v>
          </cell>
          <cell r="N6154">
            <v>0</v>
          </cell>
          <cell r="O6154" t="str">
            <v xml:space="preserve"> </v>
          </cell>
          <cell r="P6154">
            <v>0</v>
          </cell>
          <cell r="Q6154">
            <v>0</v>
          </cell>
          <cell r="R6154" t="str">
            <v xml:space="preserve"> </v>
          </cell>
          <cell r="S6154" t="str">
            <v xml:space="preserve"> </v>
          </cell>
        </row>
        <row r="6155">
          <cell r="B6155">
            <v>900671</v>
          </cell>
          <cell r="C6155" t="str">
            <v>Inpatient MRI Procedures</v>
          </cell>
          <cell r="D6155" t="str">
            <v>Inpatient</v>
          </cell>
          <cell r="E6155">
            <v>40625</v>
          </cell>
          <cell r="F6155" t="str">
            <v>I</v>
          </cell>
          <cell r="G6155">
            <v>0</v>
          </cell>
          <cell r="H6155" t="str">
            <v>N</v>
          </cell>
          <cell r="I6155" t="str">
            <v>Statistics</v>
          </cell>
          <cell r="J6155">
            <v>0</v>
          </cell>
          <cell r="K6155" t="str">
            <v>Invalid Stat</v>
          </cell>
          <cell r="L6155" t="str">
            <v>Statistics</v>
          </cell>
          <cell r="M6155" t="str">
            <v xml:space="preserve"> </v>
          </cell>
          <cell r="N6155">
            <v>0</v>
          </cell>
          <cell r="O6155" t="str">
            <v xml:space="preserve"> </v>
          </cell>
          <cell r="P6155">
            <v>0</v>
          </cell>
          <cell r="Q6155">
            <v>0</v>
          </cell>
          <cell r="R6155" t="str">
            <v xml:space="preserve"> </v>
          </cell>
          <cell r="S6155" t="str">
            <v xml:space="preserve"> </v>
          </cell>
        </row>
        <row r="6156">
          <cell r="B6156">
            <v>900671</v>
          </cell>
          <cell r="C6156" t="str">
            <v>Inpatient MRI Procedures</v>
          </cell>
          <cell r="D6156" t="str">
            <v>Inpatient</v>
          </cell>
          <cell r="E6156">
            <v>367</v>
          </cell>
          <cell r="F6156" t="str">
            <v>I</v>
          </cell>
          <cell r="G6156">
            <v>0</v>
          </cell>
          <cell r="H6156" t="str">
            <v>N</v>
          </cell>
          <cell r="I6156" t="str">
            <v>Statistics</v>
          </cell>
          <cell r="J6156">
            <v>0</v>
          </cell>
          <cell r="K6156" t="str">
            <v>Invalid Stat</v>
          </cell>
          <cell r="L6156" t="str">
            <v>Statistics</v>
          </cell>
          <cell r="M6156" t="str">
            <v xml:space="preserve"> </v>
          </cell>
          <cell r="N6156">
            <v>0</v>
          </cell>
          <cell r="O6156" t="str">
            <v xml:space="preserve"> </v>
          </cell>
          <cell r="P6156">
            <v>0</v>
          </cell>
          <cell r="Q6156">
            <v>0</v>
          </cell>
          <cell r="R6156" t="str">
            <v xml:space="preserve"> </v>
          </cell>
          <cell r="S6156" t="str">
            <v xml:space="preserve"> </v>
          </cell>
        </row>
        <row r="6157">
          <cell r="B6157">
            <v>900672</v>
          </cell>
          <cell r="C6157" t="str">
            <v>Outpatient MRI Procedures</v>
          </cell>
          <cell r="D6157" t="str">
            <v>Outpatient</v>
          </cell>
          <cell r="E6157">
            <v>40625</v>
          </cell>
          <cell r="F6157" t="str">
            <v>I</v>
          </cell>
          <cell r="G6157">
            <v>0</v>
          </cell>
          <cell r="H6157" t="str">
            <v>N</v>
          </cell>
          <cell r="I6157" t="str">
            <v>Statistics</v>
          </cell>
          <cell r="J6157">
            <v>0</v>
          </cell>
          <cell r="K6157" t="str">
            <v>Invalid Stat</v>
          </cell>
          <cell r="L6157" t="str">
            <v>Statistics</v>
          </cell>
          <cell r="M6157" t="str">
            <v xml:space="preserve"> </v>
          </cell>
          <cell r="N6157">
            <v>0</v>
          </cell>
          <cell r="O6157" t="str">
            <v xml:space="preserve"> </v>
          </cell>
          <cell r="P6157">
            <v>0</v>
          </cell>
          <cell r="Q6157">
            <v>0</v>
          </cell>
          <cell r="R6157" t="str">
            <v xml:space="preserve"> </v>
          </cell>
          <cell r="S6157" t="str">
            <v xml:space="preserve"> </v>
          </cell>
        </row>
        <row r="6158">
          <cell r="B6158">
            <v>900672</v>
          </cell>
          <cell r="C6158" t="str">
            <v>Outpatient MRI Procedures</v>
          </cell>
          <cell r="D6158" t="str">
            <v>Outpatient</v>
          </cell>
          <cell r="E6158">
            <v>367</v>
          </cell>
          <cell r="F6158" t="str">
            <v>I</v>
          </cell>
          <cell r="G6158">
            <v>0</v>
          </cell>
          <cell r="H6158" t="str">
            <v>N</v>
          </cell>
          <cell r="I6158" t="str">
            <v>Statistics</v>
          </cell>
          <cell r="J6158">
            <v>0</v>
          </cell>
          <cell r="K6158" t="str">
            <v>Invalid Stat</v>
          </cell>
          <cell r="L6158" t="str">
            <v>Statistics</v>
          </cell>
          <cell r="M6158" t="str">
            <v xml:space="preserve"> </v>
          </cell>
          <cell r="N6158">
            <v>0</v>
          </cell>
          <cell r="O6158" t="str">
            <v xml:space="preserve"> </v>
          </cell>
          <cell r="P6158">
            <v>0</v>
          </cell>
          <cell r="Q6158">
            <v>0</v>
          </cell>
          <cell r="R6158" t="str">
            <v xml:space="preserve"> </v>
          </cell>
          <cell r="S6158" t="str">
            <v xml:space="preserve"> </v>
          </cell>
        </row>
        <row r="6159">
          <cell r="B6159">
            <v>900681</v>
          </cell>
          <cell r="C6159" t="str">
            <v>IP Nuclear Medicine Procedures</v>
          </cell>
          <cell r="D6159" t="str">
            <v>IP Nuclear</v>
          </cell>
          <cell r="E6159">
            <v>40625</v>
          </cell>
          <cell r="F6159" t="str">
            <v>I</v>
          </cell>
          <cell r="G6159">
            <v>0</v>
          </cell>
          <cell r="H6159" t="str">
            <v>N</v>
          </cell>
          <cell r="I6159" t="str">
            <v>Statistics</v>
          </cell>
          <cell r="J6159">
            <v>0</v>
          </cell>
          <cell r="K6159" t="str">
            <v>Invalid Stat</v>
          </cell>
          <cell r="L6159" t="str">
            <v>Statistics</v>
          </cell>
          <cell r="M6159" t="str">
            <v xml:space="preserve"> </v>
          </cell>
          <cell r="N6159">
            <v>0</v>
          </cell>
          <cell r="O6159" t="str">
            <v xml:space="preserve"> </v>
          </cell>
          <cell r="P6159">
            <v>0</v>
          </cell>
          <cell r="Q6159">
            <v>0</v>
          </cell>
          <cell r="R6159" t="str">
            <v xml:space="preserve"> </v>
          </cell>
          <cell r="S6159" t="str">
            <v xml:space="preserve"> </v>
          </cell>
        </row>
        <row r="6160">
          <cell r="B6160">
            <v>900681</v>
          </cell>
          <cell r="C6160" t="str">
            <v>IP Nuclear Medicine Procedures</v>
          </cell>
          <cell r="D6160" t="str">
            <v>IP Nuclear</v>
          </cell>
          <cell r="E6160">
            <v>367</v>
          </cell>
          <cell r="F6160" t="str">
            <v>I</v>
          </cell>
          <cell r="G6160">
            <v>0</v>
          </cell>
          <cell r="H6160" t="str">
            <v>N</v>
          </cell>
          <cell r="I6160" t="str">
            <v>Statistics</v>
          </cell>
          <cell r="J6160">
            <v>0</v>
          </cell>
          <cell r="K6160" t="str">
            <v>Invalid Stat</v>
          </cell>
          <cell r="L6160" t="str">
            <v>Statistics</v>
          </cell>
          <cell r="M6160" t="str">
            <v xml:space="preserve"> </v>
          </cell>
          <cell r="N6160">
            <v>0</v>
          </cell>
          <cell r="O6160" t="str">
            <v xml:space="preserve"> </v>
          </cell>
          <cell r="P6160">
            <v>0</v>
          </cell>
          <cell r="Q6160">
            <v>0</v>
          </cell>
          <cell r="R6160" t="str">
            <v xml:space="preserve"> </v>
          </cell>
          <cell r="S6160" t="str">
            <v xml:space="preserve"> </v>
          </cell>
        </row>
        <row r="6161">
          <cell r="B6161">
            <v>900682</v>
          </cell>
          <cell r="C6161" t="str">
            <v>OP Nuclear Medicine Procedures</v>
          </cell>
          <cell r="D6161" t="str">
            <v>OP Nuclear</v>
          </cell>
          <cell r="E6161">
            <v>40625</v>
          </cell>
          <cell r="F6161" t="str">
            <v>I</v>
          </cell>
          <cell r="G6161">
            <v>0</v>
          </cell>
          <cell r="H6161" t="str">
            <v>N</v>
          </cell>
          <cell r="I6161" t="str">
            <v>Statistics</v>
          </cell>
          <cell r="J6161">
            <v>0</v>
          </cell>
          <cell r="K6161" t="str">
            <v>Invalid Stat</v>
          </cell>
          <cell r="L6161" t="str">
            <v>Statistics</v>
          </cell>
          <cell r="M6161" t="str">
            <v xml:space="preserve"> </v>
          </cell>
          <cell r="N6161">
            <v>0</v>
          </cell>
          <cell r="O6161" t="str">
            <v xml:space="preserve"> </v>
          </cell>
          <cell r="P6161">
            <v>0</v>
          </cell>
          <cell r="Q6161">
            <v>0</v>
          </cell>
          <cell r="R6161" t="str">
            <v xml:space="preserve"> </v>
          </cell>
          <cell r="S6161" t="str">
            <v xml:space="preserve"> </v>
          </cell>
        </row>
        <row r="6162">
          <cell r="B6162">
            <v>900682</v>
          </cell>
          <cell r="C6162" t="str">
            <v>OP Nuclear Medicine Procedures</v>
          </cell>
          <cell r="D6162" t="str">
            <v>OP Nuclear</v>
          </cell>
          <cell r="E6162">
            <v>367</v>
          </cell>
          <cell r="F6162" t="str">
            <v>I</v>
          </cell>
          <cell r="G6162">
            <v>0</v>
          </cell>
          <cell r="H6162" t="str">
            <v>N</v>
          </cell>
          <cell r="I6162" t="str">
            <v>Statistics</v>
          </cell>
          <cell r="J6162">
            <v>0</v>
          </cell>
          <cell r="K6162" t="str">
            <v>Invalid Stat</v>
          </cell>
          <cell r="L6162" t="str">
            <v>Statistics</v>
          </cell>
          <cell r="M6162" t="str">
            <v xml:space="preserve"> </v>
          </cell>
          <cell r="N6162">
            <v>0</v>
          </cell>
          <cell r="O6162" t="str">
            <v xml:space="preserve"> </v>
          </cell>
          <cell r="P6162">
            <v>0</v>
          </cell>
          <cell r="Q6162">
            <v>0</v>
          </cell>
          <cell r="R6162" t="str">
            <v xml:space="preserve"> </v>
          </cell>
          <cell r="S6162" t="str">
            <v xml:space="preserve"> </v>
          </cell>
        </row>
        <row r="6163">
          <cell r="B6163">
            <v>900691</v>
          </cell>
          <cell r="C6163" t="str">
            <v>IP Radiation Oncology Trmnts</v>
          </cell>
          <cell r="D6163" t="str">
            <v>IP Radiati</v>
          </cell>
          <cell r="E6163">
            <v>40625</v>
          </cell>
          <cell r="F6163" t="str">
            <v>I</v>
          </cell>
          <cell r="G6163">
            <v>0</v>
          </cell>
          <cell r="H6163" t="str">
            <v>N</v>
          </cell>
          <cell r="I6163" t="str">
            <v>Statistics</v>
          </cell>
          <cell r="J6163">
            <v>0</v>
          </cell>
          <cell r="K6163" t="str">
            <v>Invalid Stat</v>
          </cell>
          <cell r="L6163" t="str">
            <v>Statistics</v>
          </cell>
          <cell r="M6163" t="str">
            <v xml:space="preserve"> </v>
          </cell>
          <cell r="N6163">
            <v>0</v>
          </cell>
          <cell r="O6163" t="str">
            <v xml:space="preserve"> </v>
          </cell>
          <cell r="P6163">
            <v>0</v>
          </cell>
          <cell r="Q6163">
            <v>0</v>
          </cell>
          <cell r="R6163" t="str">
            <v xml:space="preserve"> </v>
          </cell>
          <cell r="S6163" t="str">
            <v xml:space="preserve"> </v>
          </cell>
        </row>
        <row r="6164">
          <cell r="B6164">
            <v>900691</v>
          </cell>
          <cell r="C6164" t="str">
            <v>IP Radiation Oncology Trmnts</v>
          </cell>
          <cell r="D6164" t="str">
            <v>IP Radiati</v>
          </cell>
          <cell r="E6164">
            <v>367</v>
          </cell>
          <cell r="F6164" t="str">
            <v>I</v>
          </cell>
          <cell r="G6164">
            <v>0</v>
          </cell>
          <cell r="H6164" t="str">
            <v>N</v>
          </cell>
          <cell r="I6164" t="str">
            <v>Statistics</v>
          </cell>
          <cell r="J6164">
            <v>0</v>
          </cell>
          <cell r="K6164" t="str">
            <v>Invalid Stat</v>
          </cell>
          <cell r="L6164" t="str">
            <v>Statistics</v>
          </cell>
          <cell r="M6164" t="str">
            <v xml:space="preserve"> </v>
          </cell>
          <cell r="N6164">
            <v>0</v>
          </cell>
          <cell r="O6164" t="str">
            <v xml:space="preserve"> </v>
          </cell>
          <cell r="P6164">
            <v>0</v>
          </cell>
          <cell r="Q6164">
            <v>0</v>
          </cell>
          <cell r="R6164" t="str">
            <v xml:space="preserve"> </v>
          </cell>
          <cell r="S6164" t="str">
            <v xml:space="preserve"> </v>
          </cell>
        </row>
        <row r="6165">
          <cell r="B6165">
            <v>900692</v>
          </cell>
          <cell r="C6165" t="str">
            <v>OP Radiation Oncology Trmnts</v>
          </cell>
          <cell r="D6165" t="str">
            <v>OP Radiati</v>
          </cell>
          <cell r="E6165">
            <v>40625</v>
          </cell>
          <cell r="F6165" t="str">
            <v>I</v>
          </cell>
          <cell r="G6165">
            <v>0</v>
          </cell>
          <cell r="H6165" t="str">
            <v>N</v>
          </cell>
          <cell r="I6165" t="str">
            <v>Statistics</v>
          </cell>
          <cell r="J6165">
            <v>0</v>
          </cell>
          <cell r="K6165" t="str">
            <v>Invalid Stat</v>
          </cell>
          <cell r="L6165" t="str">
            <v>Statistics</v>
          </cell>
          <cell r="M6165" t="str">
            <v xml:space="preserve"> </v>
          </cell>
          <cell r="N6165">
            <v>0</v>
          </cell>
          <cell r="O6165" t="str">
            <v xml:space="preserve"> </v>
          </cell>
          <cell r="P6165">
            <v>0</v>
          </cell>
          <cell r="Q6165">
            <v>0</v>
          </cell>
          <cell r="R6165" t="str">
            <v xml:space="preserve"> </v>
          </cell>
          <cell r="S6165" t="str">
            <v xml:space="preserve"> </v>
          </cell>
        </row>
      </sheetData>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6 Budget"/>
      <sheetName val="Revenue-G"/>
      <sheetName val="640020-G"/>
      <sheetName val="651000-G"/>
      <sheetName val="652005-G"/>
      <sheetName val="655030-G"/>
      <sheetName val="655095-G"/>
      <sheetName val="709005-G"/>
      <sheetName val="709520-G"/>
      <sheetName val="737000-G"/>
      <sheetName val="738035-G"/>
      <sheetName val="739010-G"/>
      <sheetName val="740010-G"/>
      <sheetName val="742010-G"/>
      <sheetName val="742020-G"/>
      <sheetName val="746025-G"/>
      <sheetName val="746030-G"/>
      <sheetName val="746040-G"/>
      <sheetName val="747020-G"/>
      <sheetName val="748010-G"/>
      <sheetName val="755025-G"/>
      <sheetName val="755070-G"/>
      <sheetName val="755125-G"/>
      <sheetName val="755165-G"/>
      <sheetName val="755185-G"/>
      <sheetName val="763225-G"/>
      <sheetName val="764050-G"/>
      <sheetName val="764060-G"/>
      <sheetName val="764070-G"/>
      <sheetName val="764075-G"/>
      <sheetName val="764080-G"/>
      <sheetName val="76409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A1" t="str">
            <v>EM</v>
          </cell>
          <cell r="C1" t="str">
            <v xml:space="preserve">ACCREDITATION </v>
          </cell>
        </row>
        <row r="2">
          <cell r="A2" t="str">
            <v>FM</v>
          </cell>
          <cell r="C2" t="str">
            <v>ADJUNCT FAC</v>
          </cell>
        </row>
        <row r="3">
          <cell r="A3" t="str">
            <v>GME</v>
          </cell>
          <cell r="C3" t="str">
            <v>BUSINESS CARDS</v>
          </cell>
        </row>
        <row r="4">
          <cell r="A4" t="str">
            <v>GS</v>
          </cell>
          <cell r="C4" t="str">
            <v>CONF RM EQUIP</v>
          </cell>
        </row>
        <row r="5">
          <cell r="A5" t="str">
            <v>IM</v>
          </cell>
          <cell r="C5" t="str">
            <v>CONSULTING FEE</v>
          </cell>
        </row>
        <row r="6">
          <cell r="A6" t="str">
            <v>MH-STR</v>
          </cell>
          <cell r="C6" t="str">
            <v>CURR/EDUC TOOL</v>
          </cell>
        </row>
        <row r="7">
          <cell r="A7" t="str">
            <v>MH-STW</v>
          </cell>
          <cell r="C7" t="str">
            <v>DENTAL</v>
          </cell>
        </row>
        <row r="8">
          <cell r="A8" t="str">
            <v>OBGYN</v>
          </cell>
          <cell r="C8" t="str">
            <v>ELECTRICITY</v>
          </cell>
        </row>
        <row r="9">
          <cell r="A9" t="str">
            <v>RBC</v>
          </cell>
          <cell r="C9" t="str">
            <v>FAC DEV</v>
          </cell>
        </row>
        <row r="10">
          <cell r="C10" t="str">
            <v>FAC PROTECTED HRS</v>
          </cell>
        </row>
        <row r="11">
          <cell r="C11" t="str">
            <v>FAC RECRUITMENT</v>
          </cell>
        </row>
        <row r="12">
          <cell r="C12" t="str">
            <v>FAC SAL/BEN</v>
          </cell>
        </row>
        <row r="13">
          <cell r="C13" t="str">
            <v>FAC SCHOL ACTIVITY</v>
          </cell>
        </row>
        <row r="14">
          <cell r="C14" t="str">
            <v>FAC SUPPORT FUND</v>
          </cell>
        </row>
        <row r="15">
          <cell r="C15" t="str">
            <v>FMV</v>
          </cell>
        </row>
        <row r="16">
          <cell r="C16" t="str">
            <v>LAB COAT/SCRUBS</v>
          </cell>
        </row>
        <row r="17">
          <cell r="C17" t="str">
            <v>LEASE</v>
          </cell>
        </row>
        <row r="18">
          <cell r="C18" t="str">
            <v>MED STUD ROT</v>
          </cell>
        </row>
        <row r="19">
          <cell r="C19" t="str">
            <v>MISC</v>
          </cell>
        </row>
        <row r="20">
          <cell r="C20" t="str">
            <v>MKTING MATERIALS</v>
          </cell>
        </row>
        <row r="21">
          <cell r="C21" t="str">
            <v>MOBILE MED UNIT</v>
          </cell>
        </row>
        <row r="22">
          <cell r="C22" t="str">
            <v>NURSE PRACTITIONER</v>
          </cell>
        </row>
        <row r="23">
          <cell r="C23" t="str">
            <v>OFFICE EQUIP</v>
          </cell>
        </row>
        <row r="24">
          <cell r="C24" t="str">
            <v>OFFICE FURNISHINGS</v>
          </cell>
        </row>
        <row r="25">
          <cell r="C25" t="str">
            <v>OFFICE RENOVATION</v>
          </cell>
        </row>
        <row r="26">
          <cell r="C26" t="str">
            <v>OFFICE SUPPLIES</v>
          </cell>
        </row>
        <row r="27">
          <cell r="C27" t="str">
            <v>OFFSITE ROT COST</v>
          </cell>
        </row>
        <row r="28">
          <cell r="C28" t="str">
            <v>OFFSITE ROT COST-RES MALPRAC</v>
          </cell>
        </row>
        <row r="29">
          <cell r="C29" t="str">
            <v>ORIENTATION</v>
          </cell>
        </row>
        <row r="30">
          <cell r="C30" t="str">
            <v>PC TRAINING</v>
          </cell>
        </row>
        <row r="31">
          <cell r="C31" t="str">
            <v>PROG EVENT</v>
          </cell>
        </row>
        <row r="32">
          <cell r="C32" t="str">
            <v>PROG MEMBERSHIP</v>
          </cell>
        </row>
        <row r="33">
          <cell r="C33" t="str">
            <v>PROMO ITEMS</v>
          </cell>
        </row>
        <row r="34">
          <cell r="C34" t="str">
            <v>RECOGNITION/AWARD</v>
          </cell>
        </row>
        <row r="35">
          <cell r="C35" t="str">
            <v>RES CALL ROOM SUPPLIES</v>
          </cell>
        </row>
        <row r="36">
          <cell r="C36" t="str">
            <v>RES MEALS</v>
          </cell>
        </row>
        <row r="37">
          <cell r="C37" t="str">
            <v>RES MEMBERSHIPS</v>
          </cell>
        </row>
        <row r="38">
          <cell r="C38" t="str">
            <v>RES RECRUITMENT</v>
          </cell>
        </row>
        <row r="39">
          <cell r="C39" t="str">
            <v>RES SAL/BEN</v>
          </cell>
        </row>
        <row r="40">
          <cell r="C40" t="str">
            <v>RES SCHOL ACTIVITY</v>
          </cell>
        </row>
        <row r="41">
          <cell r="C41" t="str">
            <v>RES STIPEND</v>
          </cell>
        </row>
        <row r="42">
          <cell r="C42" t="str">
            <v>RES WELLNESS</v>
          </cell>
        </row>
        <row r="43">
          <cell r="C43" t="str">
            <v>SUPPLIES</v>
          </cell>
        </row>
        <row r="44">
          <cell r="C44" t="str">
            <v>TRANSCRIPT REQ</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ed Pary Accounts"/>
      <sheetName val="FY10 WTB SUMMARY"/>
      <sheetName val="FY10 WTB FINAL"/>
      <sheetName val="FY10 WTB DETAIL"/>
      <sheetName val="P&amp;L Download"/>
      <sheetName val="P&amp;L Working download"/>
      <sheetName val="SMS Balance Sht Working Detail"/>
      <sheetName val="SMS Balance Sheet Download"/>
      <sheetName val="Sheet3"/>
      <sheetName val="XIX Chart-Updated FY09"/>
      <sheetName val="XIX xwalk"/>
    </sheetNames>
    <sheetDataSet>
      <sheetData sheetId="0"/>
      <sheetData sheetId="1"/>
      <sheetData sheetId="2">
        <row r="7">
          <cell r="A7">
            <v>111100</v>
          </cell>
        </row>
      </sheetData>
      <sheetData sheetId="3"/>
      <sheetData sheetId="4"/>
      <sheetData sheetId="5"/>
      <sheetData sheetId="6"/>
      <sheetData sheetId="7"/>
      <sheetData sheetId="8"/>
      <sheetData sheetId="9">
        <row r="4">
          <cell r="A4" t="str">
            <v>Account</v>
          </cell>
          <cell r="B4" t="str">
            <v>Description</v>
          </cell>
          <cell r="C4" t="str">
            <v>Department</v>
          </cell>
          <cell r="D4" t="str">
            <v>Expanded Definition</v>
          </cell>
        </row>
        <row r="5">
          <cell r="A5">
            <v>111100</v>
          </cell>
          <cell r="B5" t="str">
            <v>Cash–General</v>
          </cell>
          <cell r="C5" t="str">
            <v xml:space="preserve">               Facility Accounts – 111xxx</v>
          </cell>
          <cell r="D5" t="str">
            <v>Cash on deposit in a checking account in a bank.</v>
          </cell>
        </row>
        <row r="6">
          <cell r="A6">
            <v>111200</v>
          </cell>
          <cell r="B6" t="str">
            <v>Cash-Payroll</v>
          </cell>
          <cell r="C6" t="str">
            <v xml:space="preserve">               Facility Accounts – 111xxx</v>
          </cell>
          <cell r="D6" t="str">
            <v>Cash on deposit in a checking account used for payroll purposes only.</v>
          </cell>
        </row>
        <row r="7">
          <cell r="A7">
            <v>111300</v>
          </cell>
          <cell r="B7" t="str">
            <v>Cash-Savings</v>
          </cell>
          <cell r="C7" t="str">
            <v xml:space="preserve">               Facility Accounts – 111xxx</v>
          </cell>
          <cell r="D7" t="str">
            <v>Cash on deposit in a bank, earning interest income.</v>
          </cell>
        </row>
        <row r="8">
          <cell r="A8">
            <v>111400</v>
          </cell>
          <cell r="B8" t="str">
            <v>Petty Cash</v>
          </cell>
          <cell r="C8" t="str">
            <v xml:space="preserve">               Facility Accounts – 111xxx</v>
          </cell>
          <cell r="D8" t="str">
            <v>Cash retained on the premises to meet daily requirements for small purchases or to make change for residents and visitors.</v>
          </cell>
        </row>
        <row r="9">
          <cell r="A9">
            <v>120000</v>
          </cell>
          <cell r="B9" t="str">
            <v>Investments</v>
          </cell>
          <cell r="C9" t="str">
            <v xml:space="preserve">          Investments – 12xxxx</v>
          </cell>
          <cell r="D9" t="str">
            <v>Cash invested for less than six months, earning interest income.</v>
          </cell>
        </row>
        <row r="10">
          <cell r="A10">
            <v>132100</v>
          </cell>
          <cell r="B10" t="str">
            <v>Medicaid</v>
          </cell>
          <cell r="C10" t="str">
            <v xml:space="preserve">               Resident Accounts  – 132xxx</v>
          </cell>
          <cell r="D10" t="str">
            <v>Amounts due from AHCA for Medicaid residents.</v>
          </cell>
        </row>
        <row r="11">
          <cell r="A11">
            <v>132200</v>
          </cell>
          <cell r="B11" t="str">
            <v>Medicare Part A</v>
          </cell>
          <cell r="C11" t="str">
            <v xml:space="preserve">               Resident Accounts  – 132xxx</v>
          </cell>
          <cell r="D11" t="str">
            <v>Amounts due from Medicare Title XVIII (SNF) services.</v>
          </cell>
        </row>
        <row r="12">
          <cell r="A12">
            <v>132300</v>
          </cell>
          <cell r="B12" t="str">
            <v>Medicare Part B</v>
          </cell>
          <cell r="C12" t="str">
            <v xml:space="preserve">               Resident Accounts  – 132xxx</v>
          </cell>
          <cell r="D12" t="str">
            <v>Amounts due from Medicare Title XVIII for Part B services.</v>
          </cell>
        </row>
        <row r="13">
          <cell r="A13">
            <v>132400</v>
          </cell>
          <cell r="B13" t="str">
            <v>Private Pay</v>
          </cell>
          <cell r="C13" t="str">
            <v xml:space="preserve">               Resident Accounts  – 132xxx</v>
          </cell>
          <cell r="D13" t="str">
            <v>Amounts due from private pay residents.</v>
          </cell>
        </row>
        <row r="14">
          <cell r="A14">
            <v>132500</v>
          </cell>
          <cell r="B14" t="str">
            <v>Managed Care</v>
          </cell>
          <cell r="C14" t="str">
            <v xml:space="preserve">               Resident Accounts  – 132xxx</v>
          </cell>
          <cell r="D14" t="str">
            <v>Amounts due from managed care organizations.</v>
          </cell>
        </row>
        <row r="15">
          <cell r="A15">
            <v>132600</v>
          </cell>
          <cell r="B15" t="str">
            <v>Veterans’ Administration</v>
          </cell>
          <cell r="C15" t="str">
            <v xml:space="preserve">               Resident Accounts  – 132xxx</v>
          </cell>
          <cell r="D15" t="str">
            <v>Amounts due from Veterans’ Administration.</v>
          </cell>
        </row>
        <row r="16">
          <cell r="A16">
            <v>132700</v>
          </cell>
          <cell r="B16" t="str">
            <v>Hospice</v>
          </cell>
          <cell r="C16" t="str">
            <v xml:space="preserve">               Resident Accounts  – 132xxx</v>
          </cell>
          <cell r="D16" t="str">
            <v>Amounts due from hospice.</v>
          </cell>
        </row>
        <row r="17">
          <cell r="A17">
            <v>132800</v>
          </cell>
          <cell r="B17" t="str">
            <v>Long-Term Care Insurance</v>
          </cell>
          <cell r="C17" t="str">
            <v xml:space="preserve">               Resident Accounts  – 132xxx</v>
          </cell>
          <cell r="D17" t="str">
            <v>Amounts due from other long-term care insurance.</v>
          </cell>
        </row>
        <row r="18">
          <cell r="A18">
            <v>132900</v>
          </cell>
          <cell r="B18" t="str">
            <v>Other Resident Accounts Receivables</v>
          </cell>
          <cell r="C18" t="str">
            <v xml:space="preserve">               Resident Accounts  – 132xxx</v>
          </cell>
          <cell r="D18" t="str">
            <v xml:space="preserve">Resident receivables for which there is not a specific account.  </v>
          </cell>
        </row>
        <row r="19">
          <cell r="A19">
            <v>133100</v>
          </cell>
          <cell r="B19" t="str">
            <v>Notes Receivable – Non-related Party</v>
          </cell>
          <cell r="C19" t="str">
            <v xml:space="preserve">               General Accounts – 133xxx</v>
          </cell>
          <cell r="D19" t="str">
            <v>Current portion of amounts due, represented by notes, from non-related parties.</v>
          </cell>
        </row>
        <row r="20">
          <cell r="A20">
            <v>133109</v>
          </cell>
          <cell r="B20" t="str">
            <v>Receivables - Related Party</v>
          </cell>
          <cell r="C20" t="str">
            <v xml:space="preserve">               General Accounts – 133xxx</v>
          </cell>
          <cell r="D20" t="str">
            <v>Current portion of amounts due from related parties.</v>
          </cell>
        </row>
        <row r="21">
          <cell r="A21">
            <v>133209</v>
          </cell>
          <cell r="B21" t="str">
            <v>Inter-company Transfer Account</v>
          </cell>
          <cell r="C21" t="str">
            <v xml:space="preserve">               General Accounts – 133xxx</v>
          </cell>
          <cell r="D21" t="str">
            <v>Current portion of inter-company transfers.</v>
          </cell>
        </row>
        <row r="22">
          <cell r="A22">
            <v>133900</v>
          </cell>
          <cell r="B22" t="str">
            <v>Other General Receivables – Non-related Party</v>
          </cell>
          <cell r="C22" t="str">
            <v xml:space="preserve">               General Accounts – 133xxx</v>
          </cell>
          <cell r="D22" t="str">
            <v xml:space="preserve">Current portion of amounts due, other than secured by note.  </v>
          </cell>
        </row>
        <row r="23">
          <cell r="A23">
            <v>139000</v>
          </cell>
          <cell r="B23" t="str">
            <v>Allowance for Doubtful Accounts</v>
          </cell>
          <cell r="C23" t="str">
            <v xml:space="preserve">               Allowance for Doubtful Accounts – 139xxx</v>
          </cell>
          <cell r="D23" t="str">
            <v>Estimate of Accounts/Notes Receivable that are not expected to be collected.</v>
          </cell>
        </row>
        <row r="24">
          <cell r="A24">
            <v>140000</v>
          </cell>
          <cell r="B24" t="str">
            <v>Inventory</v>
          </cell>
          <cell r="C24" t="str">
            <v xml:space="preserve">          Inventory– 14xxxx</v>
          </cell>
          <cell r="D24" t="str">
            <v>Value of inventory on hand at the facility.</v>
          </cell>
        </row>
        <row r="25">
          <cell r="A25">
            <v>151000</v>
          </cell>
          <cell r="B25" t="str">
            <v>Insurance</v>
          </cell>
          <cell r="C25" t="str">
            <v xml:space="preserve">          Prepaid Expenses – 15xxxx</v>
          </cell>
          <cell r="D25" t="str">
            <v>Insurance premiums paid in the current period that apply to coverage in a future period.</v>
          </cell>
        </row>
        <row r="26">
          <cell r="A26">
            <v>152000</v>
          </cell>
          <cell r="B26" t="str">
            <v>Interest</v>
          </cell>
          <cell r="C26" t="str">
            <v xml:space="preserve">          Prepaid Expenses – 15xxxx</v>
          </cell>
          <cell r="D26" t="str">
            <v>Interest payments paid in the current period that apply to future periods.</v>
          </cell>
        </row>
        <row r="27">
          <cell r="A27">
            <v>153000</v>
          </cell>
          <cell r="B27" t="str">
            <v>Real Estate Taxes</v>
          </cell>
          <cell r="C27" t="str">
            <v xml:space="preserve">          Prepaid Expenses – 15xxxx</v>
          </cell>
          <cell r="D27" t="str">
            <v>Real estate taxes paid in advance.</v>
          </cell>
        </row>
        <row r="28">
          <cell r="A28">
            <v>154000</v>
          </cell>
          <cell r="B28" t="str">
            <v>Personal Property Taxes</v>
          </cell>
          <cell r="C28" t="str">
            <v xml:space="preserve">          Prepaid Expenses – 15xxxx</v>
          </cell>
          <cell r="D28" t="str">
            <v>Taxes levied on furniture and equipment paid in advance.</v>
          </cell>
        </row>
        <row r="29">
          <cell r="A29">
            <v>155000</v>
          </cell>
          <cell r="B29" t="str">
            <v>License and Other Fees</v>
          </cell>
          <cell r="C29" t="str">
            <v xml:space="preserve">          Prepaid Expenses – 15xxxx</v>
          </cell>
          <cell r="D29" t="str">
            <v>License and other regulatory fees paid in the current period that apply to future periods.</v>
          </cell>
        </row>
        <row r="30">
          <cell r="A30">
            <v>159000</v>
          </cell>
          <cell r="B30" t="str">
            <v>Other Prepaid Expenses</v>
          </cell>
          <cell r="C30" t="str">
            <v xml:space="preserve">          Prepaid Expenses – 15xxxx</v>
          </cell>
          <cell r="D30" t="str">
            <v xml:space="preserve">Unexpired portion of expenses paid for which there is not a specific account.  </v>
          </cell>
        </row>
        <row r="31">
          <cell r="A31">
            <v>161000</v>
          </cell>
          <cell r="B31" t="str">
            <v>Cash in Bank - Residents</v>
          </cell>
          <cell r="C31" t="str">
            <v xml:space="preserve">          Resident Trust Accounts – 16xxxx</v>
          </cell>
          <cell r="D31" t="str">
            <v>Resident cash maintained in a separate account for resident use.</v>
          </cell>
        </row>
        <row r="32">
          <cell r="A32">
            <v>162000</v>
          </cell>
          <cell r="B32" t="str">
            <v>Petty Cash - Residents</v>
          </cell>
          <cell r="C32" t="str">
            <v xml:space="preserve">          Resident Trust Accounts – 16xxxx</v>
          </cell>
          <cell r="D32" t="str">
            <v>Cash retained on the premises to meet daily requirements of residents.</v>
          </cell>
        </row>
        <row r="33">
          <cell r="A33">
            <v>190000</v>
          </cell>
          <cell r="B33" t="str">
            <v>Other Current Assets</v>
          </cell>
          <cell r="C33" t="str">
            <v xml:space="preserve">          Other Current Assets – 19xxxx</v>
          </cell>
          <cell r="D33" t="str">
            <v xml:space="preserve">Other current assets for which there is not a specific account.  </v>
          </cell>
        </row>
        <row r="34">
          <cell r="A34">
            <v>220000</v>
          </cell>
          <cell r="B34" t="str">
            <v>Long-Term Investments – Non-related Party</v>
          </cell>
          <cell r="C34" t="str">
            <v xml:space="preserve">          Investments – 22xxxx</v>
          </cell>
          <cell r="D34" t="str">
            <v>Cash invested with non-related parties for longer than six months.</v>
          </cell>
        </row>
        <row r="35">
          <cell r="A35">
            <v>220009</v>
          </cell>
          <cell r="B35" t="str">
            <v>Long-Term Investments – Related Party</v>
          </cell>
          <cell r="C35" t="str">
            <v xml:space="preserve">          Investments – 22xxxx</v>
          </cell>
          <cell r="D35" t="str">
            <v>Cash invested with related parties (Inter-company and affiliated parties) for longer than six months.</v>
          </cell>
        </row>
        <row r="36">
          <cell r="A36">
            <v>220100</v>
          </cell>
          <cell r="B36" t="str">
            <v>Assets Whose Use is Limited</v>
          </cell>
          <cell r="C36" t="str">
            <v xml:space="preserve">          Investments – 22xxxx</v>
          </cell>
          <cell r="D36" t="str">
            <v>Value of assets whose use is limited due to restrictions. (55xxxx)</v>
          </cell>
        </row>
        <row r="37">
          <cell r="A37">
            <v>231100</v>
          </cell>
          <cell r="B37" t="str">
            <v>Notes Receivable – Non-related Party</v>
          </cell>
          <cell r="C37" t="str">
            <v xml:space="preserve">          Long-Term Receivables – 231xxx</v>
          </cell>
          <cell r="D37" t="str">
            <v>Long-term amounts due represented by notes, from residents or other non-related parties who are indebted to the facility.</v>
          </cell>
        </row>
        <row r="38">
          <cell r="A38">
            <v>231109</v>
          </cell>
          <cell r="B38" t="str">
            <v xml:space="preserve">Receivables - Related Party </v>
          </cell>
          <cell r="C38" t="str">
            <v xml:space="preserve">          Long-Term Receivables – 231xxx</v>
          </cell>
          <cell r="D38" t="str">
            <v>Long-term amounts due from related parties who are indebted to the facility.</v>
          </cell>
        </row>
        <row r="39">
          <cell r="A39">
            <v>232000</v>
          </cell>
          <cell r="B39" t="str">
            <v>Bond Financing Escrow/Trust Funds</v>
          </cell>
          <cell r="C39" t="str">
            <v xml:space="preserve">          Bond Financing Escrow/Trust Funds – 232xxx</v>
          </cell>
          <cell r="D39" t="str">
            <v>Required for bond and other financing for principle, interest, replacements, and other requirements.</v>
          </cell>
        </row>
        <row r="40">
          <cell r="A40">
            <v>241000</v>
          </cell>
          <cell r="B40" t="str">
            <v>Land</v>
          </cell>
          <cell r="C40" t="str">
            <v xml:space="preserve">               Land – 241xxx</v>
          </cell>
          <cell r="D40" t="str">
            <v>Cost of land that is used as the site of the facility building(s).</v>
          </cell>
        </row>
        <row r="41">
          <cell r="A41">
            <v>241100</v>
          </cell>
          <cell r="B41" t="str">
            <v>Land Improvements</v>
          </cell>
          <cell r="C41" t="str">
            <v xml:space="preserve">               Land – 241xxx</v>
          </cell>
          <cell r="D41" t="str">
            <v>Cost of paving, parking lot improvements, lighting standards, shrubs or other land improvements not attached to the building, but associated with the facilities providing resident care.</v>
          </cell>
        </row>
        <row r="42">
          <cell r="A42">
            <v>242100</v>
          </cell>
          <cell r="B42" t="str">
            <v>Buildings</v>
          </cell>
          <cell r="C42" t="str">
            <v xml:space="preserve">               Buildings – 242xxx</v>
          </cell>
          <cell r="D42" t="str">
            <v>The cost of buildings used in providing resident care.</v>
          </cell>
        </row>
        <row r="43">
          <cell r="A43">
            <v>242200</v>
          </cell>
          <cell r="B43" t="str">
            <v>Building Improvements</v>
          </cell>
          <cell r="C43" t="str">
            <v xml:space="preserve">               Buildings – 242xxx</v>
          </cell>
          <cell r="D43" t="str">
            <v>The costs of improvements to a building used in providing resident care.</v>
          </cell>
        </row>
        <row r="44">
          <cell r="A44">
            <v>242300</v>
          </cell>
          <cell r="B44" t="str">
            <v>Leasehold Improvements</v>
          </cell>
          <cell r="C44" t="str">
            <v xml:space="preserve">               Buildings – 242xxx</v>
          </cell>
          <cell r="D44" t="str">
            <v>The cost borne by the facility of improvements on rented or leased property used for resident care.</v>
          </cell>
        </row>
        <row r="45">
          <cell r="A45">
            <v>243100</v>
          </cell>
          <cell r="B45" t="str">
            <v>Equipment and Furniture</v>
          </cell>
          <cell r="C45" t="str">
            <v xml:space="preserve">               Equipment and Furniture– 243xxx</v>
          </cell>
          <cell r="D45" t="str">
            <v xml:space="preserve">Cost of equipment and furniture purchased. </v>
          </cell>
        </row>
        <row r="46">
          <cell r="A46">
            <v>245000</v>
          </cell>
          <cell r="B46" t="str">
            <v>Vehicles</v>
          </cell>
          <cell r="C46" t="str">
            <v xml:space="preserve">               Vehicles – 245xxx</v>
          </cell>
          <cell r="D46" t="str">
            <v>Cost of automotive vehicles owned by the facility for facility use.</v>
          </cell>
        </row>
        <row r="47">
          <cell r="A47">
            <v>246000</v>
          </cell>
          <cell r="B47" t="str">
            <v>Construction in Progress</v>
          </cell>
          <cell r="C47" t="str">
            <v xml:space="preserve">               Construction in Progress – 246xxx</v>
          </cell>
          <cell r="D47" t="str">
            <v>Cost of construction in progress.  Specify the nature of the construction.</v>
          </cell>
        </row>
        <row r="48">
          <cell r="A48">
            <v>249000</v>
          </cell>
          <cell r="B48" t="str">
            <v>Other Fixed Assets</v>
          </cell>
          <cell r="C48" t="str">
            <v xml:space="preserve">               Other Property, Plant, and Equipment – 249xxx</v>
          </cell>
          <cell r="D48" t="str">
            <v xml:space="preserve">Other fixed assets for which there is not a specific account.  </v>
          </cell>
        </row>
        <row r="49">
          <cell r="A49">
            <v>251100</v>
          </cell>
          <cell r="B49" t="str">
            <v>Accumulated Depreciation - Land Improvements</v>
          </cell>
          <cell r="C49" t="str">
            <v xml:space="preserve">          Accumulated Depreciation – 25xxxx</v>
          </cell>
          <cell r="D49" t="str">
            <v>Depreciation expense accrued during the current and prior periods on Land Improvements (241xxx).</v>
          </cell>
        </row>
        <row r="50">
          <cell r="A50">
            <v>252100</v>
          </cell>
          <cell r="B50" t="str">
            <v>Accumulated Depreciation – Buildings</v>
          </cell>
          <cell r="C50" t="str">
            <v xml:space="preserve">          Accumulated Depreciation – 25xxxx</v>
          </cell>
          <cell r="D50" t="str">
            <v>Depreciation expense accrued during the current and prior periods on Buildings (242xxx).</v>
          </cell>
        </row>
        <row r="51">
          <cell r="A51">
            <v>252200</v>
          </cell>
          <cell r="B51" t="str">
            <v>Accumulated Depreciation – Building Improvements</v>
          </cell>
          <cell r="C51" t="str">
            <v xml:space="preserve">          Accumulated Depreciation – 25xxxx</v>
          </cell>
          <cell r="D51" t="str">
            <v>Depreciation expense accrued during the current and prior periods on Building Improvements (2422xx).</v>
          </cell>
        </row>
        <row r="52">
          <cell r="A52">
            <v>252300</v>
          </cell>
          <cell r="B52" t="str">
            <v>Accumulated Depreciation – Leasehold Improvements</v>
          </cell>
          <cell r="C52" t="str">
            <v xml:space="preserve">          Accumulated Depreciation – 25xxxx</v>
          </cell>
          <cell r="D52" t="str">
            <v>Depreciation expense accrued during the current and prior periods on Leasehold Improvements (2423xx).</v>
          </cell>
        </row>
        <row r="53">
          <cell r="A53">
            <v>253000</v>
          </cell>
          <cell r="B53" t="str">
            <v>Accumulated Depreciation – Equipment and Furniture</v>
          </cell>
          <cell r="C53" t="str">
            <v xml:space="preserve">          Accumulated Depreciation – 25xxxx</v>
          </cell>
          <cell r="D53" t="str">
            <v>Depreciation expense accrued during the current and prior periods on Equipment and Furniture (243xxx).</v>
          </cell>
        </row>
        <row r="54">
          <cell r="A54">
            <v>255000</v>
          </cell>
          <cell r="B54" t="str">
            <v>Accumulated Depreciation – Vehicles</v>
          </cell>
          <cell r="C54" t="str">
            <v xml:space="preserve">          Accumulated Depreciation – 25xxxx</v>
          </cell>
          <cell r="D54" t="str">
            <v>Depreciation expense accrued during the current and prior periods on Vehicles (245xxx).</v>
          </cell>
        </row>
        <row r="55">
          <cell r="A55">
            <v>256000</v>
          </cell>
          <cell r="B55" t="str">
            <v>Accumulated Depreciation - Other Fixed Assets</v>
          </cell>
          <cell r="C55" t="str">
            <v xml:space="preserve">          Accumulated Depreciation – 25xxxx</v>
          </cell>
          <cell r="D55" t="str">
            <v>Depreciation expense accrued during the current and prior periods on Other Fixed Assets (249xxx).</v>
          </cell>
        </row>
        <row r="56">
          <cell r="A56">
            <v>261000</v>
          </cell>
          <cell r="B56" t="str">
            <v>Deposits –Utilities</v>
          </cell>
          <cell r="C56" t="str">
            <v xml:space="preserve">          Deposits – 26xxxx</v>
          </cell>
          <cell r="D56" t="str">
            <v>Amounts on deposit as security with utility companies.</v>
          </cell>
        </row>
        <row r="57">
          <cell r="A57">
            <v>262000</v>
          </cell>
          <cell r="B57" t="str">
            <v>Deposits-Leases</v>
          </cell>
          <cell r="C57" t="str">
            <v xml:space="preserve">          Deposits – 26xxxx</v>
          </cell>
          <cell r="D57" t="str">
            <v>Amounts on deposit as security with the lessor.</v>
          </cell>
        </row>
        <row r="58">
          <cell r="A58">
            <v>263000</v>
          </cell>
          <cell r="B58" t="str">
            <v>Deposits-Other</v>
          </cell>
          <cell r="C58" t="str">
            <v xml:space="preserve">          Deposits – 26xxxx</v>
          </cell>
          <cell r="D58" t="str">
            <v xml:space="preserve">Amounts on deposit with other individuals or companies.  </v>
          </cell>
        </row>
        <row r="59">
          <cell r="A59">
            <v>271000</v>
          </cell>
          <cell r="B59" t="str">
            <v>Investments - Residents</v>
          </cell>
          <cell r="C59" t="str">
            <v xml:space="preserve">          Resident Trust Accounts – 27xxxx</v>
          </cell>
          <cell r="D59" t="str">
            <v>Investments restricted by the terms of agreements with the residents.</v>
          </cell>
        </row>
        <row r="60">
          <cell r="A60">
            <v>272000</v>
          </cell>
          <cell r="B60" t="str">
            <v>Resident Deposits</v>
          </cell>
          <cell r="C60" t="str">
            <v xml:space="preserve">          Resident Trust Accounts – 27xxxx</v>
          </cell>
          <cell r="D60" t="str">
            <v>Long-term deposits from residents.</v>
          </cell>
        </row>
        <row r="61">
          <cell r="A61">
            <v>292100</v>
          </cell>
          <cell r="B61" t="str">
            <v>Organization Costs</v>
          </cell>
          <cell r="C61" t="str">
            <v xml:space="preserve">          Other Long-Term Assets – 29xxxx</v>
          </cell>
          <cell r="D61" t="str">
            <v>Costs incurred in the formation of the original business, the benefits of which will be recognized over future periods.</v>
          </cell>
        </row>
        <row r="62">
          <cell r="A62">
            <v>292900</v>
          </cell>
          <cell r="B62" t="str">
            <v>Amortized Organization Costs</v>
          </cell>
          <cell r="C62" t="str">
            <v xml:space="preserve">          Other Long-Term Assets – 29xxxx</v>
          </cell>
          <cell r="D62" t="str">
            <v>The current and prior periods amortization of the organization costs.</v>
          </cell>
        </row>
        <row r="63">
          <cell r="A63">
            <v>293000</v>
          </cell>
          <cell r="B63" t="str">
            <v>Reorganization Costs</v>
          </cell>
          <cell r="C63" t="str">
            <v xml:space="preserve">          Other Long-Term Assets – 29xxxx</v>
          </cell>
          <cell r="D63" t="str">
            <v xml:space="preserve">Costs incurred in the reorganization of the business, the benefits of which will be recognized over future periods.  </v>
          </cell>
        </row>
        <row r="64">
          <cell r="A64">
            <v>293900</v>
          </cell>
          <cell r="B64" t="str">
            <v>Amortized Reorganization Costs</v>
          </cell>
          <cell r="C64" t="str">
            <v xml:space="preserve">          Other Long-Term Assets – 29xxxx</v>
          </cell>
          <cell r="D64" t="str">
            <v xml:space="preserve">The current and prior periods amortization of the reorganization costs.  </v>
          </cell>
        </row>
        <row r="65">
          <cell r="A65">
            <v>294000</v>
          </cell>
          <cell r="B65" t="str">
            <v>Deferred Loan Costs</v>
          </cell>
          <cell r="C65" t="str">
            <v xml:space="preserve">          Other Long-Term Assets – 29xxxx</v>
          </cell>
          <cell r="D65" t="str">
            <v>Costs incurred in obtaining a loan, the benefits of which will be received over future periods.</v>
          </cell>
        </row>
        <row r="66">
          <cell r="A66">
            <v>294900</v>
          </cell>
          <cell r="B66" t="str">
            <v>Amortized Deferred Loan Costs</v>
          </cell>
          <cell r="C66" t="str">
            <v xml:space="preserve">          Other Long-Term Assets – 29xxxx</v>
          </cell>
          <cell r="D66" t="str">
            <v>The current and prior periods amortization of the deferred loan costs.</v>
          </cell>
        </row>
        <row r="67">
          <cell r="A67">
            <v>295000</v>
          </cell>
          <cell r="B67" t="str">
            <v>Start-up Costs</v>
          </cell>
          <cell r="C67" t="str">
            <v xml:space="preserve">          Other Long-Term Assets – 29xxxx</v>
          </cell>
          <cell r="D67" t="str">
            <v>Costs incurred in a newly purchased/constructed facility to the time the first Medicaid resident is admitted.</v>
          </cell>
        </row>
        <row r="68">
          <cell r="A68">
            <v>295900</v>
          </cell>
          <cell r="B68" t="str">
            <v>Amortized Start-up Costs</v>
          </cell>
          <cell r="C68" t="str">
            <v xml:space="preserve">          Other Long-Term Assets – 29xxxx</v>
          </cell>
          <cell r="D68" t="str">
            <v>The current and prior period amortization of start-up costs.</v>
          </cell>
        </row>
        <row r="69">
          <cell r="A69">
            <v>296000</v>
          </cell>
          <cell r="B69" t="str">
            <v>Goodwill</v>
          </cell>
          <cell r="C69" t="str">
            <v xml:space="preserve">          Other Long-Term Assets – 29xxxx</v>
          </cell>
          <cell r="D69" t="str">
            <v xml:space="preserve">The difference between the purchase price and the fair value of the net tangible assets of an acquired operating entity. </v>
          </cell>
        </row>
        <row r="70">
          <cell r="A70">
            <v>298000</v>
          </cell>
          <cell r="B70" t="str">
            <v>General and Professional Liability Insurance  - Self-Insured</v>
          </cell>
          <cell r="C70" t="str">
            <v xml:space="preserve">          Other Long-Term Assets – 29xxxx</v>
          </cell>
          <cell r="D70" t="str">
            <v>Funds reserved for general and professional liability self-insurance.</v>
          </cell>
        </row>
        <row r="71">
          <cell r="A71">
            <v>299000</v>
          </cell>
          <cell r="B71" t="str">
            <v>Other Long-Term Assets</v>
          </cell>
          <cell r="C71" t="str">
            <v xml:space="preserve">          Other Long-Term Assets – 29xxxx</v>
          </cell>
          <cell r="D71" t="str">
            <v xml:space="preserve">Other long-term assets for which there is not a specific account.  </v>
          </cell>
        </row>
        <row r="72">
          <cell r="A72">
            <v>311000</v>
          </cell>
          <cell r="B72" t="str">
            <v xml:space="preserve">Accrued Payroll </v>
          </cell>
          <cell r="C72" t="str">
            <v xml:space="preserve">          Accrued Payroll and Related Payables – 31xxxx</v>
          </cell>
          <cell r="D72" t="str">
            <v>Payroll amounts due to employees but not paid.</v>
          </cell>
        </row>
        <row r="73">
          <cell r="A73">
            <v>312100</v>
          </cell>
          <cell r="B73" t="str">
            <v>Federal Income Tax</v>
          </cell>
          <cell r="C73" t="str">
            <v xml:space="preserve">               Payroll Taxes Payable – 312xxx</v>
          </cell>
          <cell r="D73" t="str">
            <v>Amount of Federal Income Tax withheld from each employee’s gross pay, not remitted.</v>
          </cell>
        </row>
        <row r="74">
          <cell r="A74">
            <v>312200</v>
          </cell>
          <cell r="B74" t="str">
            <v xml:space="preserve">FICA </v>
          </cell>
          <cell r="C74" t="str">
            <v xml:space="preserve">               Payroll Taxes Payable – 312xxx</v>
          </cell>
          <cell r="D74" t="str">
            <v>FICA withheld from employee’s gross pay, not remitted.</v>
          </cell>
        </row>
        <row r="75">
          <cell r="A75">
            <v>312300</v>
          </cell>
          <cell r="B75" t="str">
            <v>Unemployment Taxes</v>
          </cell>
          <cell r="C75" t="str">
            <v xml:space="preserve">               Payroll Taxes Payable – 312xxx</v>
          </cell>
          <cell r="D75" t="str">
            <v>Unemployment payroll taxes not remitted.</v>
          </cell>
        </row>
        <row r="76">
          <cell r="A76">
            <v>313100</v>
          </cell>
          <cell r="B76" t="str">
            <v>Group Insurance</v>
          </cell>
          <cell r="C76" t="str">
            <v xml:space="preserve">               Payroll Insurance Payable – 313xxx</v>
          </cell>
          <cell r="D76" t="str">
            <v>Amount of employee insurance withheld and amount of accrued employer’s contribution</v>
          </cell>
        </row>
        <row r="77">
          <cell r="A77">
            <v>313200</v>
          </cell>
          <cell r="B77" t="str">
            <v>Workers’ Compensation Insurance</v>
          </cell>
          <cell r="C77" t="str">
            <v xml:space="preserve">               Payroll Insurance Payable – 313xxx</v>
          </cell>
          <cell r="D77" t="str">
            <v>Workers’ Compensation premiums owed by the employer.</v>
          </cell>
        </row>
        <row r="78">
          <cell r="A78">
            <v>313600</v>
          </cell>
          <cell r="B78" t="str">
            <v>Employee Retirement/Savings Plan</v>
          </cell>
          <cell r="C78" t="str">
            <v xml:space="preserve">               Payroll Insurance Payable – 313xxx</v>
          </cell>
          <cell r="D78" t="str">
            <v>Amount of employer’s contribution to an employee retirement/savings plan for employees held in investments, but not remitted.</v>
          </cell>
        </row>
        <row r="79">
          <cell r="A79">
            <v>319100</v>
          </cell>
          <cell r="B79" t="str">
            <v>Union Dues</v>
          </cell>
          <cell r="C79" t="str">
            <v xml:space="preserve">               Other Payroll Related Payables – 319xxx</v>
          </cell>
          <cell r="D79" t="str">
            <v>Amount of union dues withheld from employee’s gross pay, not remitted.</v>
          </cell>
        </row>
        <row r="80">
          <cell r="A80">
            <v>319900</v>
          </cell>
          <cell r="B80" t="str">
            <v>Other Employee Benefits</v>
          </cell>
          <cell r="C80" t="str">
            <v xml:space="preserve">               Other Payroll Related Payables – 319xxx</v>
          </cell>
          <cell r="D80" t="str">
            <v>Amount of other employee benefits not remitted.</v>
          </cell>
        </row>
        <row r="81">
          <cell r="A81">
            <v>321000</v>
          </cell>
          <cell r="B81" t="str">
            <v>Real Estate Taxes</v>
          </cell>
          <cell r="C81" t="str">
            <v xml:space="preserve">          Taxes Payable – 32xxxx</v>
          </cell>
          <cell r="D81" t="str">
            <v>Amount owed for taxes levied on real property (land and buildings) owned by the facility.</v>
          </cell>
        </row>
        <row r="82">
          <cell r="A82">
            <v>322000</v>
          </cell>
          <cell r="B82" t="str">
            <v>Personal Property Taxes</v>
          </cell>
          <cell r="C82" t="str">
            <v xml:space="preserve">          Taxes Payable – 32xxxx</v>
          </cell>
          <cell r="D82" t="str">
            <v>Amount owed for taxes levied on the personal property (furniture and equipment) owned by the facility.</v>
          </cell>
        </row>
        <row r="83">
          <cell r="A83">
            <v>323000</v>
          </cell>
          <cell r="B83" t="str">
            <v>Sales Tax</v>
          </cell>
          <cell r="C83" t="str">
            <v xml:space="preserve">          Taxes Payable – 32xxxx</v>
          </cell>
          <cell r="D83" t="str">
            <v>Taxes, passed on to the customers or residents, levied on the retail sale by the facility, which are owed by the facility to the state.</v>
          </cell>
        </row>
        <row r="84">
          <cell r="A84">
            <v>324000</v>
          </cell>
          <cell r="B84" t="str">
            <v>Federal Income Tax</v>
          </cell>
          <cell r="C84" t="str">
            <v xml:space="preserve">          Taxes Payable – 32xxxx</v>
          </cell>
          <cell r="D84" t="str">
            <v>Amount due to the Federal Government for taxes levied by it on the net income of the facility.</v>
          </cell>
        </row>
        <row r="85">
          <cell r="A85">
            <v>325000</v>
          </cell>
          <cell r="B85" t="str">
            <v>Franchise Tax</v>
          </cell>
          <cell r="C85" t="str">
            <v xml:space="preserve">          Taxes Payable – 32xxxx</v>
          </cell>
          <cell r="D85" t="str">
            <v>Amount due for franchise taxes, but not paid.</v>
          </cell>
        </row>
        <row r="86">
          <cell r="A86">
            <v>326000</v>
          </cell>
          <cell r="B86" t="str">
            <v>Other Taxes Payable</v>
          </cell>
          <cell r="C86" t="str">
            <v xml:space="preserve">          Taxes Payable – 32xxxx</v>
          </cell>
          <cell r="D86" t="str">
            <v xml:space="preserve">Other related taxes payable.  </v>
          </cell>
        </row>
        <row r="87">
          <cell r="A87">
            <v>331000</v>
          </cell>
          <cell r="B87" t="str">
            <v>Trade Accounts Payable – Non-related Party</v>
          </cell>
          <cell r="C87" t="str">
            <v xml:space="preserve">          General Payables – 33xxxx</v>
          </cell>
          <cell r="D87" t="str">
            <v>Amounts due to non-related parties for services rendered or supplies received.</v>
          </cell>
        </row>
        <row r="88">
          <cell r="A88">
            <v>331009</v>
          </cell>
          <cell r="B88" t="str">
            <v>Trade Accounts Payable – Related Party</v>
          </cell>
          <cell r="C88" t="str">
            <v xml:space="preserve">          General Payables – 33xxxx</v>
          </cell>
          <cell r="D88" t="str">
            <v>Amounts due to related parties for services rendered or supplies received.</v>
          </cell>
        </row>
        <row r="89">
          <cell r="A89">
            <v>332000</v>
          </cell>
          <cell r="B89" t="str">
            <v>Notes Payable – Non-related Party</v>
          </cell>
          <cell r="C89" t="str">
            <v xml:space="preserve">          General Payables – 33xxxx</v>
          </cell>
          <cell r="D89" t="str">
            <v>Amount due on notes payable to non-related parties, with a term less than one year.</v>
          </cell>
        </row>
        <row r="90">
          <cell r="A90">
            <v>332009</v>
          </cell>
          <cell r="B90" t="str">
            <v>Notes Payable – Related Party</v>
          </cell>
          <cell r="C90" t="str">
            <v xml:space="preserve">          General Payables – 33xxxx</v>
          </cell>
          <cell r="D90" t="str">
            <v>Amount due on notes payable to related parties, with a term less than one year.</v>
          </cell>
        </row>
        <row r="91">
          <cell r="A91">
            <v>333000</v>
          </cell>
          <cell r="B91" t="str">
            <v>Interest Payable – Non-related Party</v>
          </cell>
          <cell r="C91" t="str">
            <v xml:space="preserve">          General Payables – 33xxxx</v>
          </cell>
          <cell r="D91" t="str">
            <v>Amount of interest due to non-related parties in the current period, but not paid.</v>
          </cell>
        </row>
        <row r="92">
          <cell r="A92">
            <v>333009</v>
          </cell>
          <cell r="B92" t="str">
            <v>Interest Payable – Related Party</v>
          </cell>
          <cell r="C92" t="str">
            <v xml:space="preserve">          General Payables – 33xxxx</v>
          </cell>
          <cell r="D92" t="str">
            <v>Amount of interest due to related parties in the current period, but not paid.</v>
          </cell>
        </row>
        <row r="93">
          <cell r="A93">
            <v>334000</v>
          </cell>
          <cell r="B93" t="str">
            <v>Rent Payable – Non-related Party</v>
          </cell>
          <cell r="C93" t="str">
            <v xml:space="preserve">          General Payables – 33xxxx</v>
          </cell>
          <cell r="D93" t="str">
            <v>Amount of rent due to non-related parties during the current period, but not paid.</v>
          </cell>
        </row>
        <row r="94">
          <cell r="A94">
            <v>334009</v>
          </cell>
          <cell r="B94" t="str">
            <v>Rent Payable – Related Party</v>
          </cell>
          <cell r="C94" t="str">
            <v xml:space="preserve">          General Payables – 33xxxx</v>
          </cell>
          <cell r="D94" t="str">
            <v>Amount of rent due to related parties during the current period, but not paid.</v>
          </cell>
        </row>
        <row r="95">
          <cell r="A95">
            <v>335000</v>
          </cell>
          <cell r="B95" t="str">
            <v>Management Fees Payable</v>
          </cell>
          <cell r="C95" t="str">
            <v xml:space="preserve">          General Payables – 33xxxx</v>
          </cell>
          <cell r="D95" t="str">
            <v>Amount due on management fee contracts.</v>
          </cell>
        </row>
        <row r="96">
          <cell r="A96">
            <v>336000</v>
          </cell>
          <cell r="B96" t="str">
            <v>Medicare</v>
          </cell>
          <cell r="C96" t="str">
            <v xml:space="preserve">          General Payables – 33xxxx</v>
          </cell>
          <cell r="D96" t="str">
            <v>Amount due to Medicare during current period, but not paid.</v>
          </cell>
        </row>
        <row r="97">
          <cell r="A97">
            <v>337000</v>
          </cell>
          <cell r="B97" t="str">
            <v>Medicaid</v>
          </cell>
          <cell r="C97" t="str">
            <v xml:space="preserve">          General Payables – 33xxxx</v>
          </cell>
          <cell r="D97" t="str">
            <v>Amount due to Medicaid during the current period, but not paid.</v>
          </cell>
        </row>
        <row r="98">
          <cell r="A98">
            <v>338000</v>
          </cell>
          <cell r="B98" t="str">
            <v>Current Portion of Long-Term Debt</v>
          </cell>
          <cell r="C98" t="str">
            <v xml:space="preserve">          General Payables – 33xxxx</v>
          </cell>
          <cell r="D98" t="str">
            <v>Amount of long-term debt due in the current period, but not paid.</v>
          </cell>
        </row>
        <row r="99">
          <cell r="A99">
            <v>338100</v>
          </cell>
          <cell r="B99" t="str">
            <v>Short Term Lease Payments</v>
          </cell>
          <cell r="C99" t="str">
            <v xml:space="preserve">          General Payables – 33xxxx</v>
          </cell>
          <cell r="D99" t="str">
            <v>Amount of short-term debt due in the current period, but not paid.</v>
          </cell>
        </row>
        <row r="100">
          <cell r="A100">
            <v>339000</v>
          </cell>
          <cell r="B100" t="str">
            <v>Other General Payables</v>
          </cell>
          <cell r="C100" t="str">
            <v xml:space="preserve">          General Payables – 33xxxx</v>
          </cell>
          <cell r="D100" t="str">
            <v xml:space="preserve">Other current liabilities for which there is not a specific account.  </v>
          </cell>
        </row>
        <row r="101">
          <cell r="A101">
            <v>341000</v>
          </cell>
          <cell r="B101" t="str">
            <v>Estimated Unpaid Claims – General and Professional Liability Self-Insurance</v>
          </cell>
          <cell r="C101" t="str">
            <v xml:space="preserve">          Insurance Liabilities – 34xxxx</v>
          </cell>
          <cell r="D101" t="str">
            <v>Current portion of amount needed to provide for estimated cost of settling claims relating to general and professional liability insured events.</v>
          </cell>
        </row>
        <row r="102">
          <cell r="A102">
            <v>350000</v>
          </cell>
          <cell r="B102" t="str">
            <v>Resident Trust Liabilities</v>
          </cell>
          <cell r="C102" t="str">
            <v xml:space="preserve">          Resident Trust Liabilities – 35xxxx</v>
          </cell>
          <cell r="D102" t="str">
            <v>Amount due on behalf of resident, to be paid from resident fund, but not paid.  Liabilities related to the Resident Trust current assets.  (16xxxx)</v>
          </cell>
        </row>
        <row r="103">
          <cell r="A103">
            <v>390000</v>
          </cell>
          <cell r="B103" t="str">
            <v>Other Current Liabilities</v>
          </cell>
          <cell r="C103" t="str">
            <v xml:space="preserve">          Other Current Liabilities – 39xxxx</v>
          </cell>
          <cell r="D103" t="str">
            <v xml:space="preserve">Other current liabilities for which there is not a specific account.  </v>
          </cell>
        </row>
        <row r="104">
          <cell r="A104">
            <v>410000</v>
          </cell>
          <cell r="B104" t="str">
            <v>Mortgage Payable – Non-related Party</v>
          </cell>
          <cell r="C104" t="str">
            <v xml:space="preserve">     Long-Term Liabilities – 4xxxxx</v>
          </cell>
          <cell r="D104" t="str">
            <v>Amount due to non-related parties on mortgages with a term longer than one year for the facility’s owned real property and improvements.</v>
          </cell>
        </row>
        <row r="105">
          <cell r="A105">
            <v>410009</v>
          </cell>
          <cell r="B105" t="str">
            <v>Mortgage Payable – Related Party</v>
          </cell>
          <cell r="C105" t="str">
            <v xml:space="preserve">     Long-Term Liabilities – 4xxxxx</v>
          </cell>
          <cell r="D105" t="str">
            <v>Amount due to related parties on mortgages with a term longer than one year for the facility’s owned real property and improvements.</v>
          </cell>
        </row>
        <row r="106">
          <cell r="A106">
            <v>420000</v>
          </cell>
          <cell r="B106" t="str">
            <v>Notes Payable - Non-related Party</v>
          </cell>
          <cell r="C106" t="str">
            <v xml:space="preserve">     Long-Term Liabilities – 4xxxxx</v>
          </cell>
          <cell r="D106" t="str">
            <v>Amount due to non-related parties on notes payable with a term longer than one year.</v>
          </cell>
        </row>
        <row r="107">
          <cell r="A107">
            <v>420009</v>
          </cell>
          <cell r="B107" t="str">
            <v>Notes Payable – Related Party</v>
          </cell>
          <cell r="C107" t="str">
            <v xml:space="preserve">     Long-Term Liabilities – 4xxxxx</v>
          </cell>
          <cell r="D107" t="str">
            <v>Amount due to related parties on notes payable with a term longer than one year.</v>
          </cell>
        </row>
        <row r="108">
          <cell r="A108">
            <v>430000</v>
          </cell>
          <cell r="B108" t="str">
            <v>Lease Payable - Non-related Party</v>
          </cell>
          <cell r="C108" t="str">
            <v xml:space="preserve">     Long-Term Liabilities – 4xxxxx</v>
          </cell>
          <cell r="D108" t="str">
            <v>Amount due to non-related parties on a lease with a term longer than one year.</v>
          </cell>
        </row>
        <row r="109">
          <cell r="A109">
            <v>430009</v>
          </cell>
          <cell r="B109" t="str">
            <v>Lease Payable – Related Party</v>
          </cell>
          <cell r="C109" t="str">
            <v xml:space="preserve">     Long-Term Liabilities – 4xxxxx</v>
          </cell>
          <cell r="D109" t="str">
            <v>Amount due to related parties on a lease with a term longer than one year.</v>
          </cell>
        </row>
        <row r="110">
          <cell r="A110">
            <v>440000</v>
          </cell>
          <cell r="B110" t="str">
            <v>Capitalized Lease Obligations – Non-related Party</v>
          </cell>
          <cell r="C110" t="str">
            <v xml:space="preserve">     Long-Term Liabilities – 4xxxxx</v>
          </cell>
          <cell r="D110" t="str">
            <v>Amount of long-term lease from non-related parties resulting in treating leased asset as though purchased.</v>
          </cell>
        </row>
        <row r="111">
          <cell r="A111">
            <v>440009</v>
          </cell>
          <cell r="B111" t="str">
            <v>Capitalized Lease Obligations – Related Party</v>
          </cell>
          <cell r="C111" t="str">
            <v xml:space="preserve">     Long-Term Liabilities – 4xxxxx</v>
          </cell>
          <cell r="D111" t="str">
            <v>Amount of long-term lease from related parties resulting in treating leased asset as though purchased.</v>
          </cell>
        </row>
        <row r="112">
          <cell r="A112">
            <v>450000</v>
          </cell>
          <cell r="B112" t="str">
            <v>Bonds Payable</v>
          </cell>
          <cell r="C112" t="str">
            <v xml:space="preserve">     Long-Term Liabilities – 4xxxxx</v>
          </cell>
          <cell r="D112" t="str">
            <v>Amount due on bonds payable with a term longer than one year.</v>
          </cell>
        </row>
        <row r="113">
          <cell r="A113">
            <v>460000</v>
          </cell>
          <cell r="B113" t="str">
            <v>Estimated Unpaid Claims – General and Professional Liability Self-Insurance</v>
          </cell>
          <cell r="C113" t="str">
            <v xml:space="preserve">     Long-Term Liabilities – 4xxxxx</v>
          </cell>
          <cell r="D113" t="str">
            <v>Amount needed to provide for estimated cost of settling claims relating to general and professional liability insured events.  Includes amount required for future payments on both claims that have been reported and claims relating to insured events that have occurred but have not been reported as of the date the liability was estimated.</v>
          </cell>
        </row>
        <row r="114">
          <cell r="A114">
            <v>480000</v>
          </cell>
          <cell r="B114" t="str">
            <v>Residents’ Deposits</v>
          </cell>
          <cell r="C114" t="str">
            <v xml:space="preserve">     Long-Term Liabilities – 4xxxxx</v>
          </cell>
          <cell r="D114" t="str">
            <v>Amounts owed to residents for money left with the facility for safekeeping.  Liability related to the Resident Trust non-current assets.  (27xxxx)</v>
          </cell>
        </row>
        <row r="115">
          <cell r="A115">
            <v>490000</v>
          </cell>
          <cell r="B115" t="str">
            <v>Other Long-Term Liabilities</v>
          </cell>
          <cell r="C115" t="str">
            <v xml:space="preserve">     Long-Term Liabilities – 4xxxxx</v>
          </cell>
          <cell r="D115" t="str">
            <v xml:space="preserve">Other long-term liabilities for which there is not a specific account.  </v>
          </cell>
        </row>
        <row r="116">
          <cell r="A116">
            <v>511000</v>
          </cell>
          <cell r="B116" t="str">
            <v>Common Stock</v>
          </cell>
          <cell r="C116" t="str">
            <v>Stock Accounts – 51xxxx</v>
          </cell>
          <cell r="D116" t="str">
            <v>The par or stated value of common stock owned at the balance sheet date.</v>
          </cell>
        </row>
        <row r="117">
          <cell r="A117">
            <v>512000</v>
          </cell>
          <cell r="B117" t="str">
            <v>Preferred Stock</v>
          </cell>
          <cell r="C117" t="str">
            <v>Stock Accounts – 51xxxx</v>
          </cell>
          <cell r="D117" t="str">
            <v>The par or stated value of preferred stock owned at the balance sheet date.</v>
          </cell>
        </row>
        <row r="118">
          <cell r="A118">
            <v>513000</v>
          </cell>
          <cell r="B118" t="str">
            <v>Treasury Stock</v>
          </cell>
          <cell r="C118" t="str">
            <v>Stock Accounts – 51xxxx</v>
          </cell>
          <cell r="D118" t="str">
            <v>The par or stated value of treasury stock owned at the balance sheet date.</v>
          </cell>
        </row>
        <row r="119">
          <cell r="A119">
            <v>514000</v>
          </cell>
          <cell r="B119" t="str">
            <v>Additional Paid-In Capital</v>
          </cell>
          <cell r="C119" t="str">
            <v>Stock Accounts – 51xxxx</v>
          </cell>
          <cell r="D119" t="str">
            <v>Capital acquired from stockholders</v>
          </cell>
        </row>
        <row r="120">
          <cell r="A120">
            <v>521000</v>
          </cell>
          <cell r="B120" t="str">
            <v>Proprietorship Equity</v>
          </cell>
          <cell r="C120" t="str">
            <v xml:space="preserve">     Proprietor Accounts – 52xxxx</v>
          </cell>
          <cell r="D120" t="str">
            <v>Represents the owners’ capital invested in the nursing facility.  A separate account should be maintained for each owner.</v>
          </cell>
        </row>
        <row r="121">
          <cell r="A121">
            <v>522000</v>
          </cell>
          <cell r="B121" t="str">
            <v>Proprietor’s Draw</v>
          </cell>
          <cell r="C121" t="str">
            <v xml:space="preserve">     Proprietor Accounts – 52xxxx</v>
          </cell>
          <cell r="D121" t="str">
            <v>Amount withdrawn from the business by the owner(s) in cases where the facility is not a corporation.</v>
          </cell>
        </row>
        <row r="122">
          <cell r="A122">
            <v>531000</v>
          </cell>
          <cell r="B122" t="str">
            <v>Partnership Equity</v>
          </cell>
          <cell r="C122" t="str">
            <v xml:space="preserve">     Partnership Accounts – 53xxxx</v>
          </cell>
          <cell r="D122" t="str">
            <v>Represents the owners’ capital invested in the nursing facility.  A separate account should be maintained for each owner.</v>
          </cell>
        </row>
        <row r="123">
          <cell r="A123">
            <v>532000</v>
          </cell>
          <cell r="B123" t="str">
            <v>Partner’s Draw</v>
          </cell>
          <cell r="C123" t="str">
            <v xml:space="preserve">     Partnership Accounts – 53xxxx</v>
          </cell>
          <cell r="D123" t="str">
            <v>Amount withdrawn from the business by the owner(s) in cases where the facility is not a corporation.</v>
          </cell>
        </row>
        <row r="124">
          <cell r="A124">
            <v>541000</v>
          </cell>
          <cell r="B124" t="str">
            <v>Retained Earnings</v>
          </cell>
          <cell r="C124" t="str">
            <v xml:space="preserve">     Equity Accounts – 54xxxx</v>
          </cell>
          <cell r="D124" t="str">
            <v>Accumulated earnings after income taxes and after dividends have been paid to stockholders.</v>
          </cell>
        </row>
        <row r="125">
          <cell r="A125">
            <v>542000</v>
          </cell>
          <cell r="B125" t="str">
            <v>Dividends</v>
          </cell>
          <cell r="C125" t="str">
            <v xml:space="preserve">     Equity Accounts – 54xxxx</v>
          </cell>
          <cell r="D125" t="str">
            <v>Amount of dividends paid to the stockholders of a corporation.</v>
          </cell>
        </row>
        <row r="126">
          <cell r="A126">
            <v>543000</v>
          </cell>
          <cell r="B126" t="str">
            <v>Net &lt;Profit&gt;/Loss</v>
          </cell>
          <cell r="C126" t="str">
            <v xml:space="preserve">     Equity Accounts – 54xxxx</v>
          </cell>
          <cell r="D126" t="str">
            <v>Net profit or (loss) from operations for the current year to date before provisions for income taxes have been made.</v>
          </cell>
        </row>
        <row r="127">
          <cell r="A127">
            <v>544000</v>
          </cell>
          <cell r="B127" t="str">
            <v>Equity Adjustments</v>
          </cell>
          <cell r="C127" t="str">
            <v xml:space="preserve">     Equity Accounts – 54xxxx</v>
          </cell>
          <cell r="D127" t="str">
            <v>Offset for balance sheet equity adjustments.</v>
          </cell>
        </row>
        <row r="128">
          <cell r="A128">
            <v>551000</v>
          </cell>
          <cell r="B128" t="str">
            <v>Unrestricted</v>
          </cell>
          <cell r="C128" t="str">
            <v xml:space="preserve">     Net Assets Accounts – 55xxxx</v>
          </cell>
          <cell r="D128" t="str">
            <v>Unrestricted net assets of a not-for-profit facility.</v>
          </cell>
        </row>
        <row r="129">
          <cell r="A129">
            <v>552000</v>
          </cell>
          <cell r="B129" t="str">
            <v xml:space="preserve">Temporarily Restricted </v>
          </cell>
          <cell r="C129" t="str">
            <v xml:space="preserve">     Net Assets Accounts – 55xxxx</v>
          </cell>
          <cell r="D129" t="str">
            <v>The part of net assets of a not-for-profit organization resulting from contributions and other inflows of assets whose use by the organization is limited by stipulations that either expire by the passage of time or can be fulfilled or removed by actions of the organization.</v>
          </cell>
        </row>
        <row r="130">
          <cell r="A130">
            <v>553000</v>
          </cell>
          <cell r="B130" t="str">
            <v>Permanently Restricted</v>
          </cell>
          <cell r="C130" t="str">
            <v xml:space="preserve">     Net Assets Accounts – 55xxxx</v>
          </cell>
          <cell r="D130" t="str">
            <v>The part of net assets of a not-for-profit organization resulting from contributions and other inflows of assets whose use by the organization is limited by stipulations that neither expire by the passage of time nor can be fulfilled or removed by actions of the organization.</v>
          </cell>
        </row>
        <row r="131">
          <cell r="A131">
            <v>601100</v>
          </cell>
          <cell r="B131" t="str">
            <v>Medicaid Room and Board</v>
          </cell>
          <cell r="C131" t="str">
            <v xml:space="preserve">     Room and Board/Routine Revenue – 601xxx</v>
          </cell>
          <cell r="D131" t="str">
            <v>Room and board revenue for Title XIX coverage including amounts paid by the State as well as any resident liability payments.</v>
          </cell>
        </row>
        <row r="132">
          <cell r="A132">
            <v>601102</v>
          </cell>
          <cell r="B132" t="str">
            <v>Medicaid Supplemental Room and Board - Medically Fragile Residents Under 21</v>
          </cell>
          <cell r="C132" t="str">
            <v xml:space="preserve">     Room and Board/Routine Revenue – 601xxx</v>
          </cell>
          <cell r="D132" t="str">
            <v>Supplemental revenues for pre-authorized medically fragile residents under 21 supplement.</v>
          </cell>
        </row>
        <row r="133">
          <cell r="A133">
            <v>601103</v>
          </cell>
          <cell r="B133" t="str">
            <v>Medicaid Supplemental Room and Board – HIV/AIDS</v>
          </cell>
          <cell r="C133" t="str">
            <v xml:space="preserve">     Room and Board/Routine Revenue – 601xxx</v>
          </cell>
          <cell r="D133" t="str">
            <v>Supplemental revenues for pre-authorized HIV/AIDS Medicaid supplement.</v>
          </cell>
        </row>
        <row r="134">
          <cell r="A134">
            <v>601110</v>
          </cell>
          <cell r="B134" t="str">
            <v>Other Medicaid Routine Revenue</v>
          </cell>
          <cell r="C134" t="str">
            <v xml:space="preserve">     Room and Board/Routine Revenue – 601xxx</v>
          </cell>
          <cell r="D134" t="str">
            <v>Other routine revenue for Medicaid residents.</v>
          </cell>
        </row>
        <row r="135">
          <cell r="A135">
            <v>601200</v>
          </cell>
          <cell r="B135" t="str">
            <v>Medicare Room and Board</v>
          </cell>
          <cell r="C135" t="str">
            <v xml:space="preserve">     Room and Board/Routine Revenue – 601xxx</v>
          </cell>
          <cell r="D135" t="str">
            <v>Room and board revenue for Medicare Title XVIII routine services as well as any resident liability payments.</v>
          </cell>
        </row>
        <row r="136">
          <cell r="A136">
            <v>601210</v>
          </cell>
          <cell r="B136" t="str">
            <v>Other Medicare Routine Revenue</v>
          </cell>
          <cell r="C136" t="str">
            <v xml:space="preserve">     Room and Board/Routine Revenue – 601xxx</v>
          </cell>
          <cell r="D136" t="str">
            <v>Other routine revenue for Medicare residents.</v>
          </cell>
        </row>
        <row r="137">
          <cell r="A137">
            <v>601300</v>
          </cell>
          <cell r="B137" t="str">
            <v>Private Pay Room and Board</v>
          </cell>
          <cell r="C137" t="str">
            <v xml:space="preserve">     Room and Board/Routine Revenue – 601xxx</v>
          </cell>
          <cell r="D137" t="str">
            <v>Room and board revenue for private pay residents.</v>
          </cell>
        </row>
        <row r="138">
          <cell r="A138">
            <v>601310</v>
          </cell>
          <cell r="B138" t="str">
            <v>Other Private Routine Revenue</v>
          </cell>
          <cell r="C138" t="str">
            <v xml:space="preserve">     Room and Board/Routine Revenue – 601xxx</v>
          </cell>
          <cell r="D138" t="str">
            <v>Other routine revenue for private pay residents.</v>
          </cell>
        </row>
        <row r="139">
          <cell r="A139">
            <v>601400</v>
          </cell>
          <cell r="B139" t="str">
            <v>Managed Care Room and Board</v>
          </cell>
          <cell r="C139" t="str">
            <v xml:space="preserve">     Room and Board/Routine Revenue – 601xxx</v>
          </cell>
          <cell r="D139" t="str">
            <v xml:space="preserve">Room and board revenue for managed care residents as well as any resident liability payments. </v>
          </cell>
        </row>
        <row r="140">
          <cell r="A140">
            <v>601410</v>
          </cell>
          <cell r="B140" t="str">
            <v>Other Managed Care Routine Revenue</v>
          </cell>
          <cell r="C140" t="str">
            <v xml:space="preserve">     Room and Board/Routine Revenue – 601xxx</v>
          </cell>
          <cell r="D140" t="str">
            <v>Other routine revenue for managed care residents.</v>
          </cell>
        </row>
        <row r="141">
          <cell r="A141">
            <v>601500</v>
          </cell>
          <cell r="B141" t="str">
            <v>Veterans’ Administration Room and Board</v>
          </cell>
          <cell r="C141" t="str">
            <v xml:space="preserve">     Room and Board/Routine Revenue – 601xxx</v>
          </cell>
          <cell r="D141" t="str">
            <v>Room and board revenue for Veterans’ Administration residents as well as any resident liability payments.</v>
          </cell>
        </row>
        <row r="142">
          <cell r="A142">
            <v>601510</v>
          </cell>
          <cell r="B142" t="str">
            <v>Other Veterans’ Administration Routine Revenue</v>
          </cell>
          <cell r="C142" t="str">
            <v xml:space="preserve">     Room and Board/Routine Revenue – 601xxx</v>
          </cell>
          <cell r="D142" t="str">
            <v>Other routine revenue for Veteran’s Administration residents.</v>
          </cell>
        </row>
        <row r="143">
          <cell r="A143">
            <v>601600</v>
          </cell>
          <cell r="B143" t="str">
            <v>Hospice Room and Board</v>
          </cell>
          <cell r="C143" t="str">
            <v xml:space="preserve">     Room and Board/Routine Revenue – 601xxx</v>
          </cell>
          <cell r="D143" t="str">
            <v>Room and board revenue for Hospice residents as well as any resident liability payments.</v>
          </cell>
        </row>
        <row r="144">
          <cell r="A144">
            <v>601610</v>
          </cell>
          <cell r="B144" t="str">
            <v>Other Hospice Routine Revenue</v>
          </cell>
          <cell r="C144" t="str">
            <v xml:space="preserve">     Room and Board/Routine Revenue – 601xxx</v>
          </cell>
          <cell r="D144" t="str">
            <v>Other routine revenue for Hospice residents.</v>
          </cell>
        </row>
        <row r="145">
          <cell r="A145">
            <v>601700</v>
          </cell>
          <cell r="B145" t="str">
            <v>Long-Term Care Insurance Room and Board</v>
          </cell>
          <cell r="C145" t="str">
            <v xml:space="preserve">     Room and Board/Routine Revenue – 601xxx</v>
          </cell>
          <cell r="D145" t="str">
            <v>Room and board revenue from long-term care insurers.</v>
          </cell>
        </row>
        <row r="146">
          <cell r="A146">
            <v>601710</v>
          </cell>
          <cell r="B146" t="str">
            <v>Other Long-Term Care Insurance Routine Revenue</v>
          </cell>
          <cell r="C146" t="str">
            <v xml:space="preserve">     Room and Board/Routine Revenue – 601xxx</v>
          </cell>
          <cell r="D146" t="str">
            <v>Other routine revenue from long-term care insurers.</v>
          </cell>
        </row>
        <row r="147">
          <cell r="A147">
            <v>601800</v>
          </cell>
          <cell r="B147" t="str">
            <v>Non-Nursing Home Room and Board</v>
          </cell>
          <cell r="C147" t="str">
            <v xml:space="preserve">     Room and Board/Routine Revenue – 601xxx</v>
          </cell>
          <cell r="D147" t="str">
            <v>Room and board revenue from non-nursing home services.</v>
          </cell>
        </row>
        <row r="148">
          <cell r="A148">
            <v>601810</v>
          </cell>
          <cell r="B148" t="str">
            <v>Non-Nursing Home Routine Revenue</v>
          </cell>
          <cell r="C148" t="str">
            <v xml:space="preserve">     Room and Board/Routine Revenue – 601xxx</v>
          </cell>
          <cell r="D148" t="str">
            <v>Other routine revenue from non-nursing home services.</v>
          </cell>
        </row>
        <row r="149">
          <cell r="A149">
            <v>601900</v>
          </cell>
          <cell r="B149" t="str">
            <v>Other Routine Care Payors</v>
          </cell>
          <cell r="C149" t="str">
            <v xml:space="preserve">     Room and Board/Routine Revenue – 601xxx</v>
          </cell>
          <cell r="D149" t="str">
            <v xml:space="preserve">Routine revenue for residents for which there is not a specific account.  </v>
          </cell>
        </row>
        <row r="150">
          <cell r="A150">
            <v>602100</v>
          </cell>
          <cell r="B150" t="str">
            <v>Medicaid</v>
          </cell>
          <cell r="C150" t="str">
            <v xml:space="preserve">     Physical Therapy – 602xxx</v>
          </cell>
          <cell r="D150" t="str">
            <v xml:space="preserve">All physical therapy revenue for Title XIX Medicaid services, which do not qualify for reimbursement under Medicare Part B or any other insurance. </v>
          </cell>
        </row>
        <row r="151">
          <cell r="A151">
            <v>602210</v>
          </cell>
          <cell r="B151" t="str">
            <v>Medicare Part A</v>
          </cell>
          <cell r="C151" t="str">
            <v xml:space="preserve">     Physical Therapy – 602xxx</v>
          </cell>
          <cell r="D151" t="str">
            <v>All physical therapy revenue for Medicare Title XVIII Part A services as well as any resident liability payments.</v>
          </cell>
        </row>
        <row r="152">
          <cell r="A152">
            <v>602220</v>
          </cell>
          <cell r="B152" t="str">
            <v>Medicare Part B</v>
          </cell>
          <cell r="C152" t="str">
            <v xml:space="preserve">     Physical Therapy – 602xxx</v>
          </cell>
          <cell r="D152" t="str">
            <v>All physical therapy revenue for Medicare Title XVIII Part B services as well as any resident liability payments.</v>
          </cell>
        </row>
        <row r="153">
          <cell r="A153">
            <v>602300</v>
          </cell>
          <cell r="B153" t="str">
            <v>Private Pay</v>
          </cell>
          <cell r="C153" t="str">
            <v xml:space="preserve">     Physical Therapy – 602xxx</v>
          </cell>
          <cell r="D153" t="str">
            <v>All physical therapy revenue for private pay residents.</v>
          </cell>
        </row>
        <row r="154">
          <cell r="A154">
            <v>602400</v>
          </cell>
          <cell r="B154" t="str">
            <v>Managed Care</v>
          </cell>
          <cell r="C154" t="str">
            <v xml:space="preserve">     Physical Therapy – 602xxx</v>
          </cell>
          <cell r="D154" t="str">
            <v>All physical therapy revenue for managed care residents as well as any resident liability payments.</v>
          </cell>
        </row>
        <row r="155">
          <cell r="A155">
            <v>602500</v>
          </cell>
          <cell r="B155" t="str">
            <v xml:space="preserve">Veterans’ Administration </v>
          </cell>
          <cell r="C155" t="str">
            <v xml:space="preserve">     Physical Therapy – 602xxx</v>
          </cell>
          <cell r="D155" t="str">
            <v>All physical therapy revenue for Veterans’ Administration residents as well as any resident liability payments.</v>
          </cell>
        </row>
        <row r="156">
          <cell r="A156">
            <v>602600</v>
          </cell>
          <cell r="B156" t="str">
            <v>Hospice</v>
          </cell>
          <cell r="C156" t="str">
            <v xml:space="preserve">     Physical Therapy – 602xxx</v>
          </cell>
          <cell r="D156" t="str">
            <v>All physical therapy revenue for Hospice residents as well as any resident liability payments.</v>
          </cell>
        </row>
        <row r="157">
          <cell r="A157">
            <v>602700</v>
          </cell>
          <cell r="B157" t="str">
            <v>Long-Term Care Insurance</v>
          </cell>
          <cell r="C157" t="str">
            <v xml:space="preserve">     Physical Therapy – 602xxx</v>
          </cell>
          <cell r="D157" t="str">
            <v>All physical therapy revenue from long-term care insurers.</v>
          </cell>
        </row>
        <row r="158">
          <cell r="A158">
            <v>602900</v>
          </cell>
          <cell r="B158" t="str">
            <v>Other Physical Therapy Payors</v>
          </cell>
          <cell r="C158" t="str">
            <v xml:space="preserve">     Physical Therapy – 602xxx</v>
          </cell>
          <cell r="D158" t="str">
            <v xml:space="preserve">All physical therapy revenue for residents other than those for which specific accounts are designated.  </v>
          </cell>
        </row>
        <row r="159">
          <cell r="A159">
            <v>603100</v>
          </cell>
          <cell r="B159" t="str">
            <v>Medicaid</v>
          </cell>
          <cell r="C159" t="str">
            <v xml:space="preserve">     Speech and Audiological Therapy – 603xxx</v>
          </cell>
          <cell r="D159" t="str">
            <v>All speech and audiological therapy revenue for Title XIX Medicaid services which do not qualify for reimbursement under Medicare Part B or any other insurance.</v>
          </cell>
        </row>
        <row r="160">
          <cell r="A160">
            <v>603210</v>
          </cell>
          <cell r="B160" t="str">
            <v>Medicare Part A</v>
          </cell>
          <cell r="C160" t="str">
            <v xml:space="preserve">     Speech and Audiological Therapy – 603xxx</v>
          </cell>
          <cell r="D160" t="str">
            <v>All speech and audiological therapy revenue for Medicare Title XVIII Part A services as well as any resident liability payments.</v>
          </cell>
        </row>
        <row r="161">
          <cell r="A161">
            <v>603220</v>
          </cell>
          <cell r="B161" t="str">
            <v>Medicare Part B</v>
          </cell>
          <cell r="C161" t="str">
            <v xml:space="preserve">     Speech and Audiological Therapy – 603xxx</v>
          </cell>
          <cell r="D161" t="str">
            <v>All speech and audiological therapy revenue for Medicare Title XVIII Part B services as well as any resident liability payments.</v>
          </cell>
        </row>
        <row r="162">
          <cell r="A162">
            <v>603300</v>
          </cell>
          <cell r="B162" t="str">
            <v>Private Pay</v>
          </cell>
          <cell r="C162" t="str">
            <v xml:space="preserve">     Speech and Audiological Therapy – 603xxx</v>
          </cell>
          <cell r="D162" t="str">
            <v>All speech and audiological therapy revenue for private pay residents.</v>
          </cell>
        </row>
        <row r="163">
          <cell r="A163">
            <v>603400</v>
          </cell>
          <cell r="B163" t="str">
            <v>Managed Care</v>
          </cell>
          <cell r="C163" t="str">
            <v xml:space="preserve">     Speech and Audiological Therapy – 603xxx</v>
          </cell>
          <cell r="D163" t="str">
            <v>All speech and audiological therapy revenue for managed care residents as well as any resident liability payments.</v>
          </cell>
        </row>
        <row r="164">
          <cell r="A164">
            <v>603500</v>
          </cell>
          <cell r="B164" t="str">
            <v>Veterans’ Administration</v>
          </cell>
          <cell r="C164" t="str">
            <v xml:space="preserve">     Speech and Audiological Therapy – 603xxx</v>
          </cell>
          <cell r="D164" t="str">
            <v>All speech and audiological therapy revenue for Veterans’ Administration residents as well as any resident liability payments.</v>
          </cell>
        </row>
        <row r="165">
          <cell r="A165">
            <v>603600</v>
          </cell>
          <cell r="B165" t="str">
            <v>Hospice</v>
          </cell>
          <cell r="C165" t="str">
            <v xml:space="preserve">     Speech and Audiological Therapy – 603xxx</v>
          </cell>
          <cell r="D165" t="str">
            <v>All speech and audiological therapy revenue for Hospice residents as well as any resident liability payments.</v>
          </cell>
        </row>
        <row r="166">
          <cell r="A166">
            <v>603700</v>
          </cell>
          <cell r="B166" t="str">
            <v>Long-Term Care Insurance</v>
          </cell>
          <cell r="C166" t="str">
            <v xml:space="preserve">     Speech and Audiological Therapy – 603xxx</v>
          </cell>
          <cell r="D166" t="str">
            <v>All speech and audiological therapy revenue from long-term care insurers.</v>
          </cell>
        </row>
        <row r="167">
          <cell r="A167">
            <v>603900</v>
          </cell>
          <cell r="B167" t="str">
            <v>Other Speech and Audiological Therapy Payors</v>
          </cell>
          <cell r="C167" t="str">
            <v xml:space="preserve">     Speech and Audiological Therapy – 603xxx</v>
          </cell>
          <cell r="D167" t="str">
            <v xml:space="preserve">All speech and audiological therapy revenue for residents other than those for which specific accounts are designated.  </v>
          </cell>
        </row>
        <row r="168">
          <cell r="A168">
            <v>604100</v>
          </cell>
          <cell r="B168" t="str">
            <v>Medicaid</v>
          </cell>
          <cell r="C168" t="str">
            <v xml:space="preserve">     Occupational Therapy – 604xxx</v>
          </cell>
          <cell r="D168" t="str">
            <v xml:space="preserve">All occupational therapy revenue for Title XIX Medicaid services, which do not qualify for reimbursement under Medicare Part B or any other insurance. </v>
          </cell>
        </row>
        <row r="169">
          <cell r="A169">
            <v>604210</v>
          </cell>
          <cell r="B169" t="str">
            <v>Medicare Part A</v>
          </cell>
          <cell r="C169" t="str">
            <v xml:space="preserve">     Occupational Therapy – 604xxx</v>
          </cell>
          <cell r="D169" t="str">
            <v>All occupational therapy revenue for Medicare Title XVIII Part A services as well as any resident liability payments.</v>
          </cell>
        </row>
        <row r="170">
          <cell r="A170">
            <v>604220</v>
          </cell>
          <cell r="B170" t="str">
            <v>Medicare Part B</v>
          </cell>
          <cell r="C170" t="str">
            <v xml:space="preserve">     Occupational Therapy – 604xxx</v>
          </cell>
          <cell r="D170" t="str">
            <v>All occupational therapy revenue for Medicare Title XVIII Part B services as well as any resident liability payments.</v>
          </cell>
        </row>
        <row r="171">
          <cell r="A171">
            <v>604300</v>
          </cell>
          <cell r="B171" t="str">
            <v>Private Pay</v>
          </cell>
          <cell r="C171" t="str">
            <v xml:space="preserve">     Occupational Therapy – 604xxx</v>
          </cell>
          <cell r="D171" t="str">
            <v>All occupational therapy revenue for private pay residents.</v>
          </cell>
        </row>
        <row r="172">
          <cell r="A172">
            <v>604400</v>
          </cell>
          <cell r="B172" t="str">
            <v>Managed Care</v>
          </cell>
          <cell r="C172" t="str">
            <v xml:space="preserve">     Occupational Therapy – 604xxx</v>
          </cell>
          <cell r="D172" t="str">
            <v>All occupational therapy revenue for managed care residents as well as any resident liability payments.</v>
          </cell>
        </row>
        <row r="173">
          <cell r="A173">
            <v>604500</v>
          </cell>
          <cell r="B173" t="str">
            <v>Veterans’ Administration</v>
          </cell>
          <cell r="C173" t="str">
            <v xml:space="preserve">     Occupational Therapy – 604xxx</v>
          </cell>
          <cell r="D173" t="str">
            <v>All occupational therapy revenue for Veterans’ Administration residents as well as any resident liability payments.</v>
          </cell>
        </row>
        <row r="174">
          <cell r="A174">
            <v>604600</v>
          </cell>
          <cell r="B174" t="str">
            <v>Hospice</v>
          </cell>
          <cell r="C174" t="str">
            <v xml:space="preserve">     Occupational Therapy – 604xxx</v>
          </cell>
          <cell r="D174" t="str">
            <v>All occupational therapy revenue for Hospice residents as well as any resident liability payments.</v>
          </cell>
        </row>
        <row r="175">
          <cell r="A175">
            <v>604700</v>
          </cell>
          <cell r="B175" t="str">
            <v>Long-Term Care Insurance</v>
          </cell>
          <cell r="C175" t="str">
            <v xml:space="preserve">     Occupational Therapy – 604xxx</v>
          </cell>
          <cell r="D175" t="str">
            <v>All occupational therapy revenue from long-term care insurers.</v>
          </cell>
        </row>
        <row r="176">
          <cell r="A176">
            <v>604900</v>
          </cell>
          <cell r="B176" t="str">
            <v>Other Occupational Therapy Payors</v>
          </cell>
          <cell r="C176" t="str">
            <v xml:space="preserve">     Occupational Therapy – 604xxx</v>
          </cell>
          <cell r="D176" t="str">
            <v xml:space="preserve">All occupational therapy revenue for residents other than those for which specific accounts are designated.  </v>
          </cell>
        </row>
        <row r="177">
          <cell r="A177">
            <v>605100</v>
          </cell>
          <cell r="B177" t="str">
            <v>Medicaid</v>
          </cell>
          <cell r="C177" t="str">
            <v xml:space="preserve">     Complex Medical Equipment – 605xxx</v>
          </cell>
          <cell r="D177" t="str">
            <v xml:space="preserve">All complex medical equipment therapy revenue for Title XIX Medicaid services, which do not qualify for reimbursement under Medicare Part B or any other insurance. </v>
          </cell>
        </row>
        <row r="178">
          <cell r="A178">
            <v>605210</v>
          </cell>
          <cell r="B178" t="str">
            <v>Medicare Part A</v>
          </cell>
          <cell r="C178" t="str">
            <v xml:space="preserve">     Complex Medical Equipment – 605xxx</v>
          </cell>
          <cell r="D178" t="str">
            <v>All complex medical equipment therapy revenue for Medicare Title XVIII Part A services as well as any resident liability payments.</v>
          </cell>
        </row>
        <row r="179">
          <cell r="A179">
            <v>605220</v>
          </cell>
          <cell r="B179" t="str">
            <v>Medicare Part B</v>
          </cell>
          <cell r="C179" t="str">
            <v xml:space="preserve">     Complex Medical Equipment – 605xxx</v>
          </cell>
          <cell r="D179" t="str">
            <v>All complex medical equipment therapy revenue for Medicare Title XVIII Part B services as well as any resident liability payments.</v>
          </cell>
        </row>
        <row r="180">
          <cell r="A180">
            <v>605300</v>
          </cell>
          <cell r="B180" t="str">
            <v>Private Pay</v>
          </cell>
          <cell r="C180" t="str">
            <v xml:space="preserve">     Complex Medical Equipment – 605xxx</v>
          </cell>
          <cell r="D180" t="str">
            <v>All complex medical equipment therapy revenue for private pay residents.</v>
          </cell>
        </row>
        <row r="181">
          <cell r="A181">
            <v>605400</v>
          </cell>
          <cell r="B181" t="str">
            <v>Managed Care</v>
          </cell>
          <cell r="C181" t="str">
            <v xml:space="preserve">     Complex Medical Equipment – 605xxx</v>
          </cell>
          <cell r="D181" t="str">
            <v>All complex medical equipment therapy revenue for managed care residents as well as any resident liability payments.</v>
          </cell>
        </row>
        <row r="182">
          <cell r="A182">
            <v>605500</v>
          </cell>
          <cell r="B182" t="str">
            <v>Veterans’ Administration</v>
          </cell>
          <cell r="C182" t="str">
            <v xml:space="preserve">     Complex Medical Equipment – 605xxx</v>
          </cell>
          <cell r="D182" t="str">
            <v>All complex medical equipment therapy revenue for Veterans’ Administration residents as well as any resident liability payments.</v>
          </cell>
        </row>
        <row r="183">
          <cell r="A183">
            <v>605600</v>
          </cell>
          <cell r="B183" t="str">
            <v>Hospice</v>
          </cell>
          <cell r="C183" t="str">
            <v xml:space="preserve">     Complex Medical Equipment – 605xxx</v>
          </cell>
          <cell r="D183" t="str">
            <v xml:space="preserve">All complex medical equipment therapy revenue for Hospice residents as well as any resident liability payments. </v>
          </cell>
        </row>
        <row r="184">
          <cell r="A184">
            <v>605700</v>
          </cell>
          <cell r="B184" t="str">
            <v>Long-Term Care Insurance</v>
          </cell>
          <cell r="C184" t="str">
            <v xml:space="preserve">     Complex Medical Equipment – 605xxx</v>
          </cell>
          <cell r="D184" t="str">
            <v>All complex medical equipment therapy revenue from long-term care insurers.</v>
          </cell>
        </row>
        <row r="185">
          <cell r="A185">
            <v>605900</v>
          </cell>
          <cell r="B185" t="str">
            <v>Other Complex Medical Equipment Payors</v>
          </cell>
          <cell r="C185" t="str">
            <v xml:space="preserve">     Complex Medical Equipment – 605xxx</v>
          </cell>
          <cell r="D185" t="str">
            <v xml:space="preserve">All complex medical equipment therapy revenue for residents other than those for which specific accounts are designated.  </v>
          </cell>
        </row>
        <row r="186">
          <cell r="A186">
            <v>606100</v>
          </cell>
          <cell r="B186" t="str">
            <v>Medicaid</v>
          </cell>
          <cell r="C186" t="str">
            <v xml:space="preserve">     Medical Supplies – 606xxx</v>
          </cell>
          <cell r="D186" t="str">
            <v xml:space="preserve">All medical supply revenue for Title XIX coverage Medicaid services, which do not qualify for reimbursement under Medicare Part B or any other insurance. </v>
          </cell>
        </row>
        <row r="187">
          <cell r="A187">
            <v>606210</v>
          </cell>
          <cell r="B187" t="str">
            <v>Medicare Part A</v>
          </cell>
          <cell r="C187" t="str">
            <v xml:space="preserve">     Medical Supplies – 606xxx</v>
          </cell>
          <cell r="D187" t="str">
            <v>All medical supply revenue for Medicare Title XVIII Part A as well as any resident liability payments.</v>
          </cell>
        </row>
        <row r="188">
          <cell r="A188">
            <v>606220</v>
          </cell>
          <cell r="B188" t="str">
            <v>Medicare Part B</v>
          </cell>
          <cell r="C188" t="str">
            <v xml:space="preserve">     Medical Supplies – 606xxx</v>
          </cell>
          <cell r="D188" t="str">
            <v>All medical supply revenue for Medicare Title XVIII Part B as well as any resident liability payments.</v>
          </cell>
        </row>
        <row r="189">
          <cell r="A189">
            <v>606300</v>
          </cell>
          <cell r="B189" t="str">
            <v>Private Pay</v>
          </cell>
          <cell r="C189" t="str">
            <v xml:space="preserve">     Medical Supplies – 606xxx</v>
          </cell>
          <cell r="D189" t="str">
            <v>All medical supply revenue for private pay residents.</v>
          </cell>
        </row>
        <row r="190">
          <cell r="A190">
            <v>606400</v>
          </cell>
          <cell r="B190" t="str">
            <v>Managed Care</v>
          </cell>
          <cell r="C190" t="str">
            <v xml:space="preserve">     Medical Supplies – 606xxx</v>
          </cell>
          <cell r="D190" t="str">
            <v>All medical supply revenue for managed care residents as well as any resident liability payments.</v>
          </cell>
        </row>
        <row r="191">
          <cell r="A191">
            <v>606500</v>
          </cell>
          <cell r="B191" t="str">
            <v>Veterans’ Administration</v>
          </cell>
          <cell r="C191" t="str">
            <v xml:space="preserve">     Medical Supplies – 606xxx</v>
          </cell>
          <cell r="D191" t="str">
            <v>All medical supply revenue for Veterans’ Administration residents as well as any resident liability payments.</v>
          </cell>
        </row>
        <row r="192">
          <cell r="A192">
            <v>606600</v>
          </cell>
          <cell r="B192" t="str">
            <v>Hospice</v>
          </cell>
          <cell r="C192" t="str">
            <v xml:space="preserve">     Medical Supplies – 606xxx</v>
          </cell>
          <cell r="D192" t="str">
            <v>All medical supply revenue for Hospice residents as well as any resident liability payments.</v>
          </cell>
        </row>
        <row r="193">
          <cell r="A193">
            <v>606700</v>
          </cell>
          <cell r="B193" t="str">
            <v>Long-Term Care Insurance</v>
          </cell>
          <cell r="C193" t="str">
            <v xml:space="preserve">     Medical Supplies – 606xxx</v>
          </cell>
          <cell r="D193" t="str">
            <v>All medical supply revenue from long-term care insurers.</v>
          </cell>
        </row>
        <row r="194">
          <cell r="A194">
            <v>606900</v>
          </cell>
          <cell r="B194" t="str">
            <v>Other Medical Supplies Payors</v>
          </cell>
          <cell r="C194" t="str">
            <v xml:space="preserve">     Medical Supplies – 606xxx</v>
          </cell>
          <cell r="D194" t="str">
            <v xml:space="preserve">All medical supply revenue for residents other than those for which specific accounts are designated.  </v>
          </cell>
        </row>
        <row r="195">
          <cell r="A195">
            <v>607100</v>
          </cell>
          <cell r="B195" t="str">
            <v>Medicaid</v>
          </cell>
          <cell r="C195" t="str">
            <v xml:space="preserve">     Inhalation/ Respiratory Therapy – 607xxx</v>
          </cell>
          <cell r="D195" t="str">
            <v xml:space="preserve">All inhalation/respiratory therapy related revenue for Title XIX Medicaid services, which do not qualify for reimbursement under Medicare Part B or any other insurance. </v>
          </cell>
        </row>
        <row r="196">
          <cell r="A196">
            <v>607210</v>
          </cell>
          <cell r="B196" t="str">
            <v>Medicare Part A</v>
          </cell>
          <cell r="C196" t="str">
            <v xml:space="preserve">     Inhalation/ Respiratory Therapy – 607xxx</v>
          </cell>
          <cell r="D196" t="str">
            <v>All inhalation/respiratory therapy related revenue for Medicare Title XVIII Part A services as well as any resident liability payments.</v>
          </cell>
        </row>
        <row r="197">
          <cell r="A197">
            <v>607220</v>
          </cell>
          <cell r="B197" t="str">
            <v>Medicare Part B</v>
          </cell>
          <cell r="C197" t="str">
            <v xml:space="preserve">     Inhalation/ Respiratory Therapy – 607xxx</v>
          </cell>
          <cell r="D197" t="str">
            <v>All inhalation/respiratory therapy related revenue for Medicare Title XVIII Part B services as well as any resident liability payments.</v>
          </cell>
        </row>
        <row r="198">
          <cell r="A198">
            <v>607300</v>
          </cell>
          <cell r="B198" t="str">
            <v>Private Pay</v>
          </cell>
          <cell r="C198" t="str">
            <v xml:space="preserve">     Inhalation/ Respiratory Therapy – 607xxx</v>
          </cell>
          <cell r="D198" t="str">
            <v>All inhalation/respiratory therapy related revenue for private pay residents.</v>
          </cell>
        </row>
        <row r="199">
          <cell r="A199">
            <v>607400</v>
          </cell>
          <cell r="B199" t="str">
            <v>Managed Care</v>
          </cell>
          <cell r="C199" t="str">
            <v xml:space="preserve">     Inhalation/ Respiratory Therapy – 607xxx</v>
          </cell>
          <cell r="D199" t="str">
            <v>All inhalation/respiratory therapy related revenue or managed care residents as well as any resident liability payments.</v>
          </cell>
        </row>
        <row r="200">
          <cell r="A200">
            <v>607500</v>
          </cell>
          <cell r="B200" t="str">
            <v>Veterans’ Administration</v>
          </cell>
          <cell r="C200" t="str">
            <v xml:space="preserve">     Inhalation/ Respiratory Therapy – 607xxx</v>
          </cell>
          <cell r="D200" t="str">
            <v>All inhalation/respiratory therapy related revenue for Veterans’ Administration residents as well as any resident liability payments.</v>
          </cell>
        </row>
        <row r="201">
          <cell r="A201">
            <v>607600</v>
          </cell>
          <cell r="B201" t="str">
            <v>Hospice</v>
          </cell>
          <cell r="C201" t="str">
            <v xml:space="preserve">     Inhalation/ Respiratory Therapy – 607xxx</v>
          </cell>
          <cell r="D201" t="str">
            <v>All inhalation/respiratory therapy related revenue for Hospice residents as well as any resident liability payments.</v>
          </cell>
        </row>
        <row r="202">
          <cell r="A202">
            <v>607700</v>
          </cell>
          <cell r="B202" t="str">
            <v>Long-Term Care Insurance</v>
          </cell>
          <cell r="C202" t="str">
            <v xml:space="preserve">     Inhalation/ Respiratory Therapy – 607xxx</v>
          </cell>
          <cell r="D202" t="str">
            <v>All inhalation/respiratory therapy related revenue from long-term care insurers.</v>
          </cell>
        </row>
        <row r="203">
          <cell r="A203">
            <v>607900</v>
          </cell>
          <cell r="B203" t="str">
            <v>Other Inhalation/Respiratory Therapy Payors</v>
          </cell>
          <cell r="C203" t="str">
            <v xml:space="preserve">     Inhalation/ Respiratory Therapy – 607xxx</v>
          </cell>
          <cell r="D203" t="str">
            <v xml:space="preserve">All inhalation/respiratory therapy related revenue for residents for which there is not a specific account.  </v>
          </cell>
        </row>
        <row r="204">
          <cell r="A204">
            <v>608100</v>
          </cell>
          <cell r="B204" t="str">
            <v>Medicaid</v>
          </cell>
          <cell r="C204" t="str">
            <v xml:space="preserve">     Pharmacy – 608xxx</v>
          </cell>
          <cell r="D204" t="str">
            <v xml:space="preserve">All pharmacy revenue for Title XIX Medicaid services, which do not qualify for reimbursement under Medicare Part B or any other insurance. </v>
          </cell>
        </row>
        <row r="205">
          <cell r="A205">
            <v>608210</v>
          </cell>
          <cell r="B205" t="str">
            <v>Medicare Part A</v>
          </cell>
          <cell r="C205" t="str">
            <v xml:space="preserve">     Pharmacy – 608xxx</v>
          </cell>
          <cell r="D205" t="str">
            <v>All pharmacy revenue for Medicare Title XVIII Part A services as well as any resident liability payments.</v>
          </cell>
        </row>
        <row r="206">
          <cell r="A206">
            <v>608220</v>
          </cell>
          <cell r="B206" t="str">
            <v>Medicare Part B</v>
          </cell>
          <cell r="C206" t="str">
            <v xml:space="preserve">     Pharmacy – 608xxx</v>
          </cell>
          <cell r="D206" t="str">
            <v>All pharmacy revenue for Medicare Title XVIII Part B services as well as any resident liability payments.</v>
          </cell>
        </row>
        <row r="207">
          <cell r="A207">
            <v>608300</v>
          </cell>
          <cell r="B207" t="str">
            <v>Private Pay</v>
          </cell>
          <cell r="C207" t="str">
            <v xml:space="preserve">     Pharmacy – 608xxx</v>
          </cell>
          <cell r="D207" t="str">
            <v>All pharmacy revenue for private pay residents.</v>
          </cell>
        </row>
        <row r="208">
          <cell r="A208">
            <v>608400</v>
          </cell>
          <cell r="B208" t="str">
            <v>Managed Care</v>
          </cell>
          <cell r="C208" t="str">
            <v xml:space="preserve">     Pharmacy – 608xxx</v>
          </cell>
          <cell r="D208" t="str">
            <v>All pharmacy revenue for managed care residents as well as any resident liability payments.</v>
          </cell>
        </row>
        <row r="209">
          <cell r="A209">
            <v>608500</v>
          </cell>
          <cell r="B209" t="str">
            <v>Veterans’ Administration</v>
          </cell>
          <cell r="C209" t="str">
            <v xml:space="preserve">     Pharmacy – 608xxx</v>
          </cell>
          <cell r="D209" t="str">
            <v>All pharmacy revenue for Veterans’ Administration residents as well as any resident liability payments.</v>
          </cell>
        </row>
        <row r="210">
          <cell r="A210">
            <v>608600</v>
          </cell>
          <cell r="B210" t="str">
            <v>Hospice</v>
          </cell>
          <cell r="C210" t="str">
            <v xml:space="preserve">     Pharmacy – 608xxx</v>
          </cell>
          <cell r="D210" t="str">
            <v>All pharmacy revenue for Hospice residents as well as any resident liability payments.</v>
          </cell>
        </row>
        <row r="211">
          <cell r="A211">
            <v>608700</v>
          </cell>
          <cell r="B211" t="str">
            <v>Long-Term Care Insurance</v>
          </cell>
          <cell r="C211" t="str">
            <v xml:space="preserve">     Pharmacy – 608xxx</v>
          </cell>
          <cell r="D211" t="str">
            <v>All pharmacy revenue from long-term care insurers.</v>
          </cell>
        </row>
        <row r="212">
          <cell r="A212">
            <v>608900</v>
          </cell>
          <cell r="B212" t="str">
            <v>Other Pharmacy Payors</v>
          </cell>
          <cell r="C212" t="str">
            <v xml:space="preserve">     Pharmacy – 608xxx</v>
          </cell>
          <cell r="D212" t="str">
            <v xml:space="preserve">All pharmacy revenue for residents for which there is not a specific account.  </v>
          </cell>
        </row>
        <row r="213">
          <cell r="A213">
            <v>609100</v>
          </cell>
          <cell r="B213" t="str">
            <v>Medicaid</v>
          </cell>
          <cell r="C213" t="str">
            <v xml:space="preserve">     Laboratory – 609xxx</v>
          </cell>
          <cell r="D213" t="str">
            <v xml:space="preserve">All laboratory revenue for Title XIX Medicaid services, which do not qualify for reimbursement under Medicare Part B or any other insurance. </v>
          </cell>
        </row>
        <row r="214">
          <cell r="A214">
            <v>609210</v>
          </cell>
          <cell r="B214" t="str">
            <v>Medicare Part A</v>
          </cell>
          <cell r="C214" t="str">
            <v xml:space="preserve">     Laboratory – 609xxx</v>
          </cell>
          <cell r="D214" t="str">
            <v>All laboratory revenue for Medicare Title XVIII Part A services as well as any resident liability payments.</v>
          </cell>
        </row>
        <row r="215">
          <cell r="A215">
            <v>609220</v>
          </cell>
          <cell r="B215" t="str">
            <v>Medicare Part B</v>
          </cell>
          <cell r="C215" t="str">
            <v xml:space="preserve">     Laboratory – 609xxx</v>
          </cell>
          <cell r="D215" t="str">
            <v>All laboratory revenue for Medicare Title XVIII Part B services as well as any resident liability payments.</v>
          </cell>
        </row>
        <row r="216">
          <cell r="A216">
            <v>609300</v>
          </cell>
          <cell r="B216" t="str">
            <v>Private Pay</v>
          </cell>
          <cell r="C216" t="str">
            <v xml:space="preserve">     Laboratory – 609xxx</v>
          </cell>
          <cell r="D216" t="str">
            <v>All laboratory revenue for private pay residents.</v>
          </cell>
        </row>
        <row r="217">
          <cell r="A217">
            <v>609400</v>
          </cell>
          <cell r="B217" t="str">
            <v>Managed Care</v>
          </cell>
          <cell r="C217" t="str">
            <v xml:space="preserve">     Laboratory – 609xxx</v>
          </cell>
          <cell r="D217" t="str">
            <v>All laboratory revenue for managed care residents as well as any resident liability payments.</v>
          </cell>
        </row>
        <row r="218">
          <cell r="A218">
            <v>609500</v>
          </cell>
          <cell r="B218" t="str">
            <v>Veterans’ Administration</v>
          </cell>
          <cell r="C218" t="str">
            <v xml:space="preserve">     Laboratory – 609xxx</v>
          </cell>
          <cell r="D218" t="str">
            <v>All laboratory revenue for Veterans’ Administration residents as well as any resident liability payments.</v>
          </cell>
        </row>
        <row r="219">
          <cell r="A219">
            <v>609600</v>
          </cell>
          <cell r="B219" t="str">
            <v>Hospice</v>
          </cell>
          <cell r="C219" t="str">
            <v xml:space="preserve">     Laboratory – 609xxx</v>
          </cell>
          <cell r="D219" t="str">
            <v>All laboratory revenue for Hospice residents as well as any resident liability payments.</v>
          </cell>
        </row>
        <row r="220">
          <cell r="A220">
            <v>609700</v>
          </cell>
          <cell r="B220" t="str">
            <v>Long-Term Care Insurance</v>
          </cell>
          <cell r="C220" t="str">
            <v xml:space="preserve">     Laboratory – 609xxx</v>
          </cell>
          <cell r="D220" t="str">
            <v>All laboratory revenue from long-term care insurers.</v>
          </cell>
        </row>
        <row r="221">
          <cell r="A221">
            <v>609900</v>
          </cell>
          <cell r="B221" t="str">
            <v>Other Laboratory Payors</v>
          </cell>
          <cell r="C221" t="str">
            <v xml:space="preserve">     Laboratory – 609xxx</v>
          </cell>
          <cell r="D221" t="str">
            <v xml:space="preserve">All laboratory revenue for residents for which there is not a specific account.  </v>
          </cell>
        </row>
        <row r="222">
          <cell r="A222">
            <v>610100</v>
          </cell>
          <cell r="B222" t="str">
            <v>Medicaid</v>
          </cell>
          <cell r="C222" t="str">
            <v xml:space="preserve">     Radiology – 610xxx</v>
          </cell>
          <cell r="D222" t="str">
            <v xml:space="preserve">All radiology revenue for Title XIX coverage Medicaid services, which do not qualify for reimbursement under Medicare Part B or any other insurance. </v>
          </cell>
        </row>
        <row r="223">
          <cell r="A223">
            <v>610210</v>
          </cell>
          <cell r="B223" t="str">
            <v>Medicare Part A</v>
          </cell>
          <cell r="C223" t="str">
            <v xml:space="preserve">     Radiology – 610xxx</v>
          </cell>
          <cell r="D223" t="str">
            <v>All radiology revenue for Medicare Title XVIII Part A services as well as any resident liability payments.</v>
          </cell>
        </row>
        <row r="224">
          <cell r="A224">
            <v>610220</v>
          </cell>
          <cell r="B224" t="str">
            <v>Medicare Part B</v>
          </cell>
          <cell r="C224" t="str">
            <v xml:space="preserve">     Radiology – 610xxx</v>
          </cell>
          <cell r="D224" t="str">
            <v>All radiology revenue for Medicare Title XVIII Part B services as well as any resident liability payments.</v>
          </cell>
        </row>
        <row r="225">
          <cell r="A225">
            <v>610300</v>
          </cell>
          <cell r="B225" t="str">
            <v>Private Pay</v>
          </cell>
          <cell r="C225" t="str">
            <v xml:space="preserve">     Radiology – 610xxx</v>
          </cell>
          <cell r="D225" t="str">
            <v>All radiology revenue for private pay residents.</v>
          </cell>
        </row>
        <row r="226">
          <cell r="A226">
            <v>610400</v>
          </cell>
          <cell r="B226" t="str">
            <v>Managed Care</v>
          </cell>
          <cell r="C226" t="str">
            <v xml:space="preserve">     Radiology – 610xxx</v>
          </cell>
          <cell r="D226" t="str">
            <v>All radiology revenue for managed care residents as well as any resident liability payments.</v>
          </cell>
        </row>
        <row r="227">
          <cell r="A227">
            <v>610500</v>
          </cell>
          <cell r="B227" t="str">
            <v>Veterans’ Administration</v>
          </cell>
          <cell r="C227" t="str">
            <v xml:space="preserve">     Radiology – 610xxx</v>
          </cell>
          <cell r="D227" t="str">
            <v>All radiology revenue for Veterans’ Administration residents as well as any resident liability payments.</v>
          </cell>
        </row>
        <row r="228">
          <cell r="A228">
            <v>610600</v>
          </cell>
          <cell r="B228" t="str">
            <v>Hospice</v>
          </cell>
          <cell r="C228" t="str">
            <v xml:space="preserve">     Radiology – 610xxx</v>
          </cell>
          <cell r="D228" t="str">
            <v>All radiology revenue for Hospice residents as well as any resident liability payments.</v>
          </cell>
        </row>
        <row r="229">
          <cell r="A229">
            <v>610700</v>
          </cell>
          <cell r="B229" t="str">
            <v>Long-Term Care Insurance</v>
          </cell>
          <cell r="C229" t="str">
            <v xml:space="preserve">     Radiology – 610xxx</v>
          </cell>
          <cell r="D229" t="str">
            <v>All radiology revenue from long-term care insurers.</v>
          </cell>
        </row>
        <row r="230">
          <cell r="A230">
            <v>610900</v>
          </cell>
          <cell r="B230" t="str">
            <v>Other Radiology Payors</v>
          </cell>
          <cell r="C230" t="str">
            <v xml:space="preserve">     Radiology – 610xxx</v>
          </cell>
          <cell r="D230" t="str">
            <v xml:space="preserve">All radiology revenue for residents for which there is not a specific account.  </v>
          </cell>
        </row>
        <row r="231">
          <cell r="A231">
            <v>611100</v>
          </cell>
          <cell r="B231" t="str">
            <v>Medicaid</v>
          </cell>
          <cell r="C231" t="str">
            <v xml:space="preserve">     IV Therapy – 611xxx</v>
          </cell>
          <cell r="D231" t="str">
            <v xml:space="preserve">All IV therapy revenue for Title XIX Medicaid services, which do not qualify for reimbursement under Medicare Part B or any other insurance. </v>
          </cell>
        </row>
        <row r="232">
          <cell r="A232">
            <v>611210</v>
          </cell>
          <cell r="B232" t="str">
            <v>Medicare Part A</v>
          </cell>
          <cell r="C232" t="str">
            <v xml:space="preserve">     IV Therapy – 611xxx</v>
          </cell>
          <cell r="D232" t="str">
            <v>All IV therapy revenue for Medicare Title XVIII Part A services as well as any resident liability payments</v>
          </cell>
        </row>
        <row r="233">
          <cell r="A233">
            <v>611220</v>
          </cell>
          <cell r="B233" t="str">
            <v>Medicare Part B</v>
          </cell>
          <cell r="C233" t="str">
            <v xml:space="preserve">     IV Therapy – 611xxx</v>
          </cell>
          <cell r="D233" t="str">
            <v>All IV therapy revenue for Medicare Title XVIII Part B services as well as any resident liability payments.</v>
          </cell>
        </row>
        <row r="234">
          <cell r="A234">
            <v>611300</v>
          </cell>
          <cell r="B234" t="str">
            <v>Private Pay</v>
          </cell>
          <cell r="C234" t="str">
            <v xml:space="preserve">     IV Therapy – 611xxx</v>
          </cell>
          <cell r="D234" t="str">
            <v>All IV therapy revenue for private pay residents</v>
          </cell>
        </row>
        <row r="235">
          <cell r="A235">
            <v>611400</v>
          </cell>
          <cell r="B235" t="str">
            <v>Managed Care</v>
          </cell>
          <cell r="C235" t="str">
            <v xml:space="preserve">     IV Therapy – 611xxx</v>
          </cell>
          <cell r="D235" t="str">
            <v>All IV therapy revenue for managed care residents as well as any resident liability payments.</v>
          </cell>
        </row>
        <row r="236">
          <cell r="A236">
            <v>611500</v>
          </cell>
          <cell r="B236" t="str">
            <v>Veterans’ Administration</v>
          </cell>
          <cell r="C236" t="str">
            <v xml:space="preserve">     IV Therapy – 611xxx</v>
          </cell>
          <cell r="D236" t="str">
            <v>All IV therapy revenue for Veterans’ Administration residents as well as any resident liability payments.</v>
          </cell>
        </row>
        <row r="237">
          <cell r="A237">
            <v>611600</v>
          </cell>
          <cell r="B237" t="str">
            <v>Hospice</v>
          </cell>
          <cell r="C237" t="str">
            <v xml:space="preserve">     IV Therapy – 611xxx</v>
          </cell>
          <cell r="D237" t="str">
            <v>All IV therapy revenue for Hospice residents as well as any resident liability payments.</v>
          </cell>
        </row>
        <row r="238">
          <cell r="A238">
            <v>611700</v>
          </cell>
          <cell r="B238" t="str">
            <v>Long-Term Care Insurance</v>
          </cell>
          <cell r="C238" t="str">
            <v xml:space="preserve">     IV Therapy – 611xxx</v>
          </cell>
          <cell r="D238" t="str">
            <v>All IV therapy revenue from long-term care insurers.</v>
          </cell>
        </row>
        <row r="239">
          <cell r="A239">
            <v>611900</v>
          </cell>
          <cell r="B239" t="str">
            <v>Other IV Therapy Payors</v>
          </cell>
          <cell r="C239" t="str">
            <v xml:space="preserve">     IV Therapy – 611xxx</v>
          </cell>
          <cell r="D239" t="str">
            <v xml:space="preserve">All IV therapy revenue for residents for which there is not a specific account.  </v>
          </cell>
        </row>
        <row r="240">
          <cell r="A240">
            <v>613100</v>
          </cell>
          <cell r="B240" t="str">
            <v>Medicaid</v>
          </cell>
          <cell r="C240" t="str">
            <v xml:space="preserve">     Total Parenteral Nutrition – 613xxx</v>
          </cell>
          <cell r="D240" t="str">
            <v xml:space="preserve">All parenteral revenue for Title XIX Medicaid services, which do not qualify for reimbursement under Medicare Part B or any other insurance. </v>
          </cell>
        </row>
        <row r="241">
          <cell r="A241">
            <v>613210</v>
          </cell>
          <cell r="B241" t="str">
            <v>Medicare Part A</v>
          </cell>
          <cell r="C241" t="str">
            <v xml:space="preserve">     Total Parenteral Nutrition – 613xxx</v>
          </cell>
          <cell r="D241" t="str">
            <v>All parenteral revenue for Medicare Title XVIII Part A services as well as any resident liability payments</v>
          </cell>
        </row>
        <row r="242">
          <cell r="A242">
            <v>613220</v>
          </cell>
          <cell r="B242" t="str">
            <v>Medicare Part B</v>
          </cell>
          <cell r="C242" t="str">
            <v xml:space="preserve">     Total Parenteral Nutrition – 613xxx</v>
          </cell>
          <cell r="D242" t="str">
            <v>All parenteral revenue for Medicare Title XVIII Part B services as well as any resident liability payments.</v>
          </cell>
        </row>
        <row r="243">
          <cell r="A243">
            <v>613300</v>
          </cell>
          <cell r="B243" t="str">
            <v>Private Pay</v>
          </cell>
          <cell r="C243" t="str">
            <v xml:space="preserve">     Total Parenteral Nutrition – 613xxx</v>
          </cell>
          <cell r="D243" t="str">
            <v>All parenteral revenue for private pay residents</v>
          </cell>
        </row>
        <row r="244">
          <cell r="A244">
            <v>613400</v>
          </cell>
          <cell r="B244" t="str">
            <v>Managed Care</v>
          </cell>
          <cell r="C244" t="str">
            <v xml:space="preserve">     Total Parenteral Nutrition – 613xxx</v>
          </cell>
          <cell r="D244" t="str">
            <v>All parenteral revenue for managed care residents as well as any resident liability payments.</v>
          </cell>
        </row>
        <row r="245">
          <cell r="A245">
            <v>613500</v>
          </cell>
          <cell r="B245" t="str">
            <v>Veterans’ Administration</v>
          </cell>
          <cell r="C245" t="str">
            <v xml:space="preserve">     Total Parenteral Nutrition – 613xxx</v>
          </cell>
          <cell r="D245" t="str">
            <v>All parenteral revenue for Veterans’ Administration residents as well as any resident liability payments.</v>
          </cell>
        </row>
        <row r="246">
          <cell r="A246">
            <v>613600</v>
          </cell>
          <cell r="B246" t="str">
            <v>Hospice</v>
          </cell>
          <cell r="C246" t="str">
            <v xml:space="preserve">     Total Parenteral Nutrition – 613xxx</v>
          </cell>
          <cell r="D246" t="str">
            <v>All parenteral revenue for Hospice residents as well as any resident liability payments.</v>
          </cell>
        </row>
        <row r="247">
          <cell r="A247">
            <v>613700</v>
          </cell>
          <cell r="B247" t="str">
            <v>Long-Term Care Insurance</v>
          </cell>
          <cell r="C247" t="str">
            <v xml:space="preserve">     Total Parenteral Nutrition – 613xxx</v>
          </cell>
          <cell r="D247" t="str">
            <v>All parenteral revenue from long-term care insurers.</v>
          </cell>
        </row>
        <row r="248">
          <cell r="A248">
            <v>613900</v>
          </cell>
          <cell r="B248" t="str">
            <v>Other Total Parenteral Nutrition Payors</v>
          </cell>
          <cell r="C248" t="str">
            <v xml:space="preserve">     Total Parenteral Nutrition – 613xxx</v>
          </cell>
          <cell r="D248" t="str">
            <v xml:space="preserve">All parenteral revenue for residents for which there is not a specific account.  </v>
          </cell>
        </row>
        <row r="249">
          <cell r="A249">
            <v>619100</v>
          </cell>
          <cell r="B249" t="str">
            <v>Medicaid</v>
          </cell>
          <cell r="C249" t="str">
            <v xml:space="preserve">     Other Allowable Ancillary Cost Centers – 619xxx</v>
          </cell>
          <cell r="D249" t="str">
            <v xml:space="preserve">All other ancillary revenue for Title XIX Medicaid services, which do not qualify for reimbursement under Medicare Part B or any other insurance. </v>
          </cell>
        </row>
        <row r="250">
          <cell r="A250">
            <v>619210</v>
          </cell>
          <cell r="B250" t="str">
            <v>Medicare Part A</v>
          </cell>
          <cell r="C250" t="str">
            <v xml:space="preserve">     Other Allowable Ancillary Cost Centers – 619xxx</v>
          </cell>
          <cell r="D250" t="str">
            <v>All other ancillary revenue for Medicare Title XVIII Part A services as well as any resident liability payments.</v>
          </cell>
        </row>
        <row r="251">
          <cell r="A251">
            <v>619220</v>
          </cell>
          <cell r="B251" t="str">
            <v>Medicare Part B</v>
          </cell>
          <cell r="C251" t="str">
            <v xml:space="preserve">     Other Allowable Ancillary Cost Centers – 619xxx</v>
          </cell>
          <cell r="D251" t="str">
            <v>All other ancillary revenue for Medicare Title XVIII Part B services as well as any resident liability payments.</v>
          </cell>
        </row>
        <row r="252">
          <cell r="A252">
            <v>619300</v>
          </cell>
          <cell r="B252" t="str">
            <v>Private Pay</v>
          </cell>
          <cell r="C252" t="str">
            <v xml:space="preserve">     Other Allowable Ancillary Cost Centers – 619xxx</v>
          </cell>
          <cell r="D252" t="str">
            <v>All other ancillary revenue for private pay residents.</v>
          </cell>
        </row>
        <row r="253">
          <cell r="A253">
            <v>619400</v>
          </cell>
          <cell r="B253" t="str">
            <v>Managed Care</v>
          </cell>
          <cell r="C253" t="str">
            <v xml:space="preserve">     Other Allowable Ancillary Cost Centers – 619xxx</v>
          </cell>
          <cell r="D253" t="str">
            <v>All other ancillary revenue for managed care residents as well as any resident liability payments.</v>
          </cell>
        </row>
        <row r="254">
          <cell r="A254">
            <v>619500</v>
          </cell>
          <cell r="B254" t="str">
            <v>Veterans’ Administration</v>
          </cell>
          <cell r="C254" t="str">
            <v xml:space="preserve">     Other Allowable Ancillary Cost Centers – 619xxx</v>
          </cell>
          <cell r="D254" t="str">
            <v>All other ancillary revenue for Veterans’ Administration residents as well as any resident liability payments.</v>
          </cell>
        </row>
        <row r="255">
          <cell r="A255">
            <v>619600</v>
          </cell>
          <cell r="B255" t="str">
            <v>Hospice</v>
          </cell>
          <cell r="C255" t="str">
            <v xml:space="preserve">     Other Allowable Ancillary Cost Centers – 619xxx</v>
          </cell>
          <cell r="D255" t="str">
            <v>All other ancillary revenue for Hospice residents as well as any resident liability payments.</v>
          </cell>
        </row>
        <row r="256">
          <cell r="A256">
            <v>619700</v>
          </cell>
          <cell r="B256" t="str">
            <v>Long-Term Care Insurance</v>
          </cell>
          <cell r="C256" t="str">
            <v xml:space="preserve">     Other Allowable Ancillary Cost Centers – 619xxx</v>
          </cell>
          <cell r="D256" t="str">
            <v>All other ancillary revenue from long-term care insurers.</v>
          </cell>
        </row>
        <row r="257">
          <cell r="A257">
            <v>619900</v>
          </cell>
          <cell r="B257" t="str">
            <v>Other Ancillary Cost Centers Payors</v>
          </cell>
          <cell r="C257" t="str">
            <v xml:space="preserve">     Other Allowable Ancillary Cost Centers – 619xxx</v>
          </cell>
          <cell r="D257" t="str">
            <v xml:space="preserve">All other ancillary revenue for residents other than those for which specific accounts are designated.  </v>
          </cell>
        </row>
        <row r="258">
          <cell r="A258">
            <v>670100</v>
          </cell>
          <cell r="B258" t="str">
            <v>Medicaid</v>
          </cell>
          <cell r="C258" t="str">
            <v xml:space="preserve">     Contractual Adjustments and Allowances – 67xxxx</v>
          </cell>
          <cell r="D258" t="str">
            <v>Adjustments/allowances for Title XIX.</v>
          </cell>
        </row>
        <row r="259">
          <cell r="A259">
            <v>670210</v>
          </cell>
          <cell r="B259" t="str">
            <v>Medicare Part A</v>
          </cell>
          <cell r="C259" t="str">
            <v xml:space="preserve">     Contractual Adjustments and Allowances – 67xxxx</v>
          </cell>
          <cell r="D259" t="str">
            <v>Adjustments/allowances for Medicare Title XVIII Part A.</v>
          </cell>
        </row>
        <row r="260">
          <cell r="A260">
            <v>670220</v>
          </cell>
          <cell r="B260" t="str">
            <v>Medicare Part B</v>
          </cell>
          <cell r="C260" t="str">
            <v xml:space="preserve">     Contractual Adjustments and Allowances – 67xxxx</v>
          </cell>
          <cell r="D260" t="str">
            <v>Adjustments/allowances for Medicare Title XVIII Part B.</v>
          </cell>
        </row>
        <row r="261">
          <cell r="A261">
            <v>670300</v>
          </cell>
          <cell r="B261" t="str">
            <v>Private Pay</v>
          </cell>
          <cell r="C261" t="str">
            <v xml:space="preserve">     Contractual Adjustments and Allowances – 67xxxx</v>
          </cell>
          <cell r="D261" t="str">
            <v>Adjustment/allowances for private pay.</v>
          </cell>
        </row>
        <row r="262">
          <cell r="A262">
            <v>670400</v>
          </cell>
          <cell r="B262" t="str">
            <v>Managed Care</v>
          </cell>
          <cell r="C262" t="str">
            <v xml:space="preserve">     Contractual Adjustments and Allowances – 67xxxx</v>
          </cell>
          <cell r="D262" t="str">
            <v>Adjustments/allowances for insurance/HMO.</v>
          </cell>
        </row>
        <row r="263">
          <cell r="A263">
            <v>670500</v>
          </cell>
          <cell r="B263" t="str">
            <v>Veterans’ Administration</v>
          </cell>
          <cell r="C263" t="str">
            <v xml:space="preserve">     Contractual Adjustments and Allowances – 67xxxx</v>
          </cell>
          <cell r="D263" t="str">
            <v>Adjustments/allowances for Veterans’ Administration covered charges.</v>
          </cell>
        </row>
        <row r="264">
          <cell r="A264">
            <v>670600</v>
          </cell>
          <cell r="B264" t="str">
            <v>Hospice</v>
          </cell>
          <cell r="C264" t="str">
            <v xml:space="preserve">     Contractual Adjustments and Allowances – 67xxxx</v>
          </cell>
          <cell r="D264" t="str">
            <v>Adjustments/allowances for hospice.</v>
          </cell>
        </row>
        <row r="265">
          <cell r="A265">
            <v>670700</v>
          </cell>
          <cell r="B265" t="str">
            <v>Long-Term Care Insurance</v>
          </cell>
          <cell r="C265" t="str">
            <v xml:space="preserve">     Contractual Adjustments and Allowances – 67xxxx</v>
          </cell>
          <cell r="D265" t="str">
            <v>Adjustments/allowances for long-term care insurance.</v>
          </cell>
        </row>
        <row r="266">
          <cell r="A266">
            <v>670800</v>
          </cell>
          <cell r="B266" t="str">
            <v>Charity Care</v>
          </cell>
          <cell r="C266" t="str">
            <v xml:space="preserve">     Contractual Adjustments and Allowances – 67xxxx</v>
          </cell>
          <cell r="D266" t="str">
            <v>Adjustments/allowances for charity care.</v>
          </cell>
        </row>
        <row r="267">
          <cell r="A267">
            <v>670900</v>
          </cell>
          <cell r="B267" t="str">
            <v>Other Payors</v>
          </cell>
          <cell r="C267" t="str">
            <v xml:space="preserve">     Contractual Adjustments and Allowances – 67xxxx</v>
          </cell>
          <cell r="D267" t="str">
            <v xml:space="preserve">Adjustments/allowances for covered charges other than those listed above.  </v>
          </cell>
        </row>
        <row r="268">
          <cell r="A268">
            <v>670901</v>
          </cell>
          <cell r="B268" t="str">
            <v>Revenue/Expense Adjustments</v>
          </cell>
          <cell r="C268" t="str">
            <v xml:space="preserve">     Contractual Adjustments and Allowances – 67xxxx</v>
          </cell>
          <cell r="D268" t="str">
            <v>Offsets for any costs deemed non-allowable for cost reporting purposes.</v>
          </cell>
        </row>
        <row r="269">
          <cell r="A269">
            <v>680100</v>
          </cell>
          <cell r="B269" t="str">
            <v>Medicaid</v>
          </cell>
          <cell r="C269" t="str">
            <v xml:space="preserve">    Prior Year Cost Settlements – 68xxxx</v>
          </cell>
          <cell r="D269" t="str">
            <v>Offsets to gross charges for Title XIX residents.</v>
          </cell>
        </row>
        <row r="270">
          <cell r="A270">
            <v>680200</v>
          </cell>
          <cell r="B270" t="str">
            <v>Medicare</v>
          </cell>
          <cell r="C270" t="str">
            <v xml:space="preserve">    Prior Year Cost Settlements – 68xxxx</v>
          </cell>
          <cell r="D270" t="str">
            <v>Offsets to gross charges for Medicare Title XVIII residents.</v>
          </cell>
        </row>
        <row r="271">
          <cell r="A271">
            <v>680900</v>
          </cell>
          <cell r="B271" t="str">
            <v>Other Payors</v>
          </cell>
          <cell r="C271" t="str">
            <v xml:space="preserve">    Prior Year Cost Settlements – 68xxxx</v>
          </cell>
          <cell r="D271" t="str">
            <v xml:space="preserve">Offsets to gross charges for other payors.  </v>
          </cell>
        </row>
        <row r="272">
          <cell r="A272">
            <v>690010</v>
          </cell>
          <cell r="B272" t="str">
            <v>Gift Shop Revenue</v>
          </cell>
          <cell r="C272" t="str">
            <v xml:space="preserve">    Other Revenue – 69xxxx</v>
          </cell>
          <cell r="D272" t="str">
            <v>Revenue earned from the sale of items in the gift shop.</v>
          </cell>
        </row>
        <row r="273">
          <cell r="A273">
            <v>690020</v>
          </cell>
          <cell r="B273" t="str">
            <v>Arts and Crafts Revenue</v>
          </cell>
          <cell r="C273" t="str">
            <v xml:space="preserve">    Other Revenue – 69xxxx</v>
          </cell>
          <cell r="D273" t="str">
            <v>Revenue earned from the sale of arts and craft items.</v>
          </cell>
        </row>
        <row r="274">
          <cell r="A274">
            <v>690030</v>
          </cell>
          <cell r="B274" t="str">
            <v>Laundry Revenue</v>
          </cell>
          <cell r="C274" t="str">
            <v xml:space="preserve">    Other Revenue – 69xxxx</v>
          </cell>
          <cell r="D274" t="str">
            <v>Revenue earned from the sale of laundry services (non-routine).</v>
          </cell>
        </row>
        <row r="275">
          <cell r="A275">
            <v>690040</v>
          </cell>
          <cell r="B275" t="str">
            <v>Meals Revenue</v>
          </cell>
          <cell r="C275" t="str">
            <v xml:space="preserve">    Other Revenue – 69xxxx</v>
          </cell>
          <cell r="D275" t="str">
            <v>Revenue earned from the sale of meals to guests and employees.</v>
          </cell>
        </row>
        <row r="276">
          <cell r="A276">
            <v>690050</v>
          </cell>
          <cell r="B276" t="str">
            <v>Vending Machines Revenue</v>
          </cell>
          <cell r="C276" t="str">
            <v xml:space="preserve">    Other Revenue – 69xxxx</v>
          </cell>
          <cell r="D276" t="str">
            <v>Revenue earned from the sale of products in vending machines (i.e., candy bars, soda).</v>
          </cell>
        </row>
        <row r="277">
          <cell r="A277">
            <v>690060</v>
          </cell>
          <cell r="B277" t="str">
            <v>Beauty and Barber Revenue</v>
          </cell>
          <cell r="C277" t="str">
            <v xml:space="preserve">    Other Revenue – 69xxxx</v>
          </cell>
          <cell r="D277" t="str">
            <v>Revenue earned from the provision of beauty and barber services, by licensed cosmetologists and barbers, to residents.</v>
          </cell>
        </row>
        <row r="278">
          <cell r="A278">
            <v>690070</v>
          </cell>
          <cell r="B278" t="str">
            <v>Personal Items Revenue</v>
          </cell>
          <cell r="C278" t="str">
            <v xml:space="preserve">    Other Revenue – 69xxxx</v>
          </cell>
          <cell r="D278" t="str">
            <v>Revenue earned from the sale of personal items (non-routine) (i.e., toothpaste, razor blades, shaving cream).</v>
          </cell>
        </row>
        <row r="279">
          <cell r="A279">
            <v>690080</v>
          </cell>
          <cell r="B279" t="str">
            <v>Contributions, Gifts, and Grants Revenue</v>
          </cell>
          <cell r="C279" t="str">
            <v xml:space="preserve">    Other Revenue – 69xxxx</v>
          </cell>
          <cell r="D279" t="str">
            <v>Revenue from contributions, gifts, and grants</v>
          </cell>
        </row>
        <row r="280">
          <cell r="A280">
            <v>690090</v>
          </cell>
          <cell r="B280" t="str">
            <v>Television/Cable Revenue</v>
          </cell>
          <cell r="C280" t="str">
            <v xml:space="preserve">    Other Revenue – 69xxxx</v>
          </cell>
          <cell r="D280" t="str">
            <v>Revenue earned from the rental of televisions or cable to residents.</v>
          </cell>
        </row>
        <row r="281">
          <cell r="A281">
            <v>690100</v>
          </cell>
          <cell r="B281" t="str">
            <v>Telephone Revenue</v>
          </cell>
          <cell r="C281" t="str">
            <v xml:space="preserve">    Other Revenue – 69xxxx</v>
          </cell>
          <cell r="D281" t="str">
            <v>Revenue earned from the rental of telephones to residents.</v>
          </cell>
        </row>
        <row r="282">
          <cell r="A282">
            <v>690120</v>
          </cell>
          <cell r="B282" t="str">
            <v>Computer/Internet Revenue</v>
          </cell>
          <cell r="C282" t="str">
            <v xml:space="preserve">    Other Revenue – 69xxxx</v>
          </cell>
          <cell r="D282" t="str">
            <v>Revenue earned from the rental of computer equipment and internet services used by the residents.</v>
          </cell>
        </row>
        <row r="283">
          <cell r="A283">
            <v>690130</v>
          </cell>
          <cell r="B283" t="str">
            <v>Nurse Aid Training and Testing Revenue</v>
          </cell>
          <cell r="C283" t="str">
            <v xml:space="preserve">    Other Revenue – 69xxxx</v>
          </cell>
          <cell r="D283" t="str">
            <v>All revenue for direct reimbursements from Title XIX and other sources for Nurse Aide Training and Testing.</v>
          </cell>
        </row>
        <row r="284">
          <cell r="A284">
            <v>690140</v>
          </cell>
          <cell r="B284" t="str">
            <v>Rental Revenue</v>
          </cell>
          <cell r="C284" t="str">
            <v xml:space="preserve">    Other Revenue – 69xxxx</v>
          </cell>
          <cell r="D284" t="str">
            <v>Revenue earned from the rental of space or equipment.</v>
          </cell>
        </row>
        <row r="285">
          <cell r="A285">
            <v>690150</v>
          </cell>
          <cell r="B285" t="str">
            <v>Charges for Records</v>
          </cell>
          <cell r="C285" t="str">
            <v xml:space="preserve">    Other Revenue – 69xxxx</v>
          </cell>
          <cell r="D285" t="str">
            <v>Charges for copying records for residents and others.</v>
          </cell>
        </row>
        <row r="286">
          <cell r="A286">
            <v>690160</v>
          </cell>
          <cell r="B286" t="str">
            <v>Adult Day Care Services Revenue</v>
          </cell>
          <cell r="C286" t="str">
            <v xml:space="preserve">    Other Revenue – 69xxxx</v>
          </cell>
          <cell r="D286" t="str">
            <v>Revenue for providing adult day care services.</v>
          </cell>
        </row>
        <row r="287">
          <cell r="A287">
            <v>690170</v>
          </cell>
          <cell r="B287" t="str">
            <v>Child Care Services Revenue</v>
          </cell>
          <cell r="C287" t="str">
            <v xml:space="preserve">    Other Revenue – 69xxxx</v>
          </cell>
          <cell r="D287" t="str">
            <v>Revenue for providing child care services.</v>
          </cell>
        </row>
        <row r="288">
          <cell r="A288">
            <v>690180</v>
          </cell>
          <cell r="B288" t="str">
            <v>Interest Revenue</v>
          </cell>
          <cell r="C288" t="str">
            <v xml:space="preserve">    Other Revenue – 69xxxx</v>
          </cell>
          <cell r="D288" t="str">
            <v>Interest earned on cash deposits, investments, and notes or accounts receivable.</v>
          </cell>
        </row>
        <row r="289">
          <cell r="A289">
            <v>690190</v>
          </cell>
          <cell r="B289" t="str">
            <v>Dividends Revenue</v>
          </cell>
          <cell r="C289" t="str">
            <v xml:space="preserve">    Other Revenue – 69xxxx</v>
          </cell>
          <cell r="D289" t="str">
            <v>Dividends received on investments.</v>
          </cell>
        </row>
        <row r="290">
          <cell r="A290">
            <v>690200</v>
          </cell>
          <cell r="B290" t="str">
            <v>Gain/Loss on Sale of Assets</v>
          </cell>
          <cell r="C290" t="str">
            <v xml:space="preserve">    Other Revenue – 69xxxx</v>
          </cell>
          <cell r="D290" t="str">
            <v>Gain or loss on the sale of an asset or assets.</v>
          </cell>
        </row>
        <row r="291">
          <cell r="A291">
            <v>690300</v>
          </cell>
          <cell r="B291" t="str">
            <v>Gain/Loss on Sale of Restricted Assets</v>
          </cell>
          <cell r="C291" t="str">
            <v xml:space="preserve">    Other Revenue – 69xxxx</v>
          </cell>
          <cell r="D291" t="str">
            <v>Gain or loss on the sale of a restricted asset or assets.</v>
          </cell>
        </row>
        <row r="292">
          <cell r="A292">
            <v>690900</v>
          </cell>
          <cell r="B292" t="str">
            <v xml:space="preserve">Other Revenue </v>
          </cell>
          <cell r="C292" t="str">
            <v xml:space="preserve">    Other Revenue – 69xxxx</v>
          </cell>
          <cell r="D292" t="str">
            <v xml:space="preserve">Revenue for which there is not a specific account.  </v>
          </cell>
        </row>
        <row r="293">
          <cell r="A293">
            <v>710110</v>
          </cell>
          <cell r="B293" t="str">
            <v>Salaries – Maintenance Supervisor</v>
          </cell>
          <cell r="C293" t="str">
            <v xml:space="preserve">               Salary Expense – 7101xx</v>
          </cell>
          <cell r="D293" t="str">
            <v>Salary (includes shift differentials; sick, holiday, vacation, training, and any administrative days, such as jury duty and bereavement, as offered by the provider; but excludes non-recurring bonuses) of the maintenance supervisor(s).</v>
          </cell>
        </row>
        <row r="294">
          <cell r="A294">
            <v>710120</v>
          </cell>
          <cell r="B294" t="str">
            <v>Salaries – Maintenance Staff</v>
          </cell>
          <cell r="C294" t="str">
            <v xml:space="preserve">               Salary Expense – 7101xx</v>
          </cell>
          <cell r="D294" t="str">
            <v>Salaries (includes shift differentials, sick, holiday, vacation, training, and any administrative days, such as jury duty and bereavement, as offered by the provider; but excludes non-recurring bonuses) of personnel involved in operating and maintaining the physical plant, including maintenance persons or plant engineers.</v>
          </cell>
        </row>
        <row r="295">
          <cell r="A295">
            <v>710130</v>
          </cell>
          <cell r="B295" t="str">
            <v>Salaries – Security Staff</v>
          </cell>
          <cell r="C295" t="str">
            <v xml:space="preserve">               Salary Expense – 7101xx</v>
          </cell>
          <cell r="D295" t="str">
            <v>Salaries (includes shift differentials; sick, holiday, vacation, training, and any administrative days, such as jury duty and bereavement, as offered by the provider; but excludes non-recurring bonuses) of security staff.</v>
          </cell>
        </row>
        <row r="296">
          <cell r="A296">
            <v>710191</v>
          </cell>
          <cell r="B296" t="str">
            <v>Bonus Expense</v>
          </cell>
          <cell r="C296" t="str">
            <v xml:space="preserve">               Salary Expense – 7101xx</v>
          </cell>
          <cell r="D296" t="str">
            <v>Cost of non-recurring bonuses for plant operations employees.</v>
          </cell>
        </row>
        <row r="297">
          <cell r="A297">
            <v>710199</v>
          </cell>
          <cell r="B297" t="str">
            <v>Salaries-Owners</v>
          </cell>
          <cell r="C297" t="str">
            <v xml:space="preserve">               Salary Expense – 7101xx</v>
          </cell>
          <cell r="D297" t="str">
            <v xml:space="preserve">Salaries (includes shift differentials; sick, holiday, vacation, training, and any administrative days, such as jury duty and bereavement, as offered by the provider; but excludes non-recurring bonuses). </v>
          </cell>
        </row>
        <row r="298">
          <cell r="A298">
            <v>710420</v>
          </cell>
          <cell r="B298" t="str">
            <v>FICA</v>
          </cell>
          <cell r="C298" t="str">
            <v xml:space="preserve">               Payroll Taxes and Benefit Expense – 7104xx</v>
          </cell>
          <cell r="D298" t="str">
            <v>Cost of employer’s portion of Social Security Tax for employees.</v>
          </cell>
        </row>
        <row r="299">
          <cell r="A299">
            <v>710430</v>
          </cell>
          <cell r="B299" t="str">
            <v>Unemployment Taxes</v>
          </cell>
          <cell r="C299" t="str">
            <v xml:space="preserve">               Payroll Taxes and Benefit Expense – 7104xx</v>
          </cell>
          <cell r="D299" t="str">
            <v>Cost of employer’s contribution to State and Federal unemployment taxes for employees.</v>
          </cell>
        </row>
        <row r="300">
          <cell r="A300">
            <v>710440</v>
          </cell>
          <cell r="B300" t="str">
            <v>Health Insurance</v>
          </cell>
          <cell r="C300" t="str">
            <v xml:space="preserve">               Payroll Taxes and Benefit Expense – 7104xx</v>
          </cell>
          <cell r="D300" t="str">
            <v>Cost of employer’s contribution to employee Health Insurance for employees.</v>
          </cell>
        </row>
        <row r="301">
          <cell r="A301">
            <v>710450</v>
          </cell>
          <cell r="B301" t="str">
            <v>Workers’ Compensation</v>
          </cell>
          <cell r="C301" t="str">
            <v xml:space="preserve">               Payroll Taxes and Benefit Expense – 7104xx</v>
          </cell>
          <cell r="D301" t="str">
            <v>Cost of Workers’ Compensation insurance for employees.</v>
          </cell>
        </row>
        <row r="302">
          <cell r="A302">
            <v>710460</v>
          </cell>
          <cell r="B302" t="str">
            <v xml:space="preserve">Employee Retirement/Savings Plan </v>
          </cell>
          <cell r="C302" t="str">
            <v xml:space="preserve">               Payroll Taxes and Benefit Expense – 7104xx</v>
          </cell>
          <cell r="D302" t="str">
            <v>Cost of employer’s contribution to an employee retirement/savings plan for employees.</v>
          </cell>
        </row>
        <row r="303">
          <cell r="A303">
            <v>710470</v>
          </cell>
          <cell r="B303" t="str">
            <v>Life Insurance</v>
          </cell>
          <cell r="C303" t="str">
            <v xml:space="preserve">               Payroll Taxes and Benefit Expense – 7104xx</v>
          </cell>
          <cell r="D303" t="str">
            <v>Cost of employer’s contribution to employee Life Insurance for employees.</v>
          </cell>
        </row>
        <row r="304">
          <cell r="A304">
            <v>710480</v>
          </cell>
          <cell r="B304" t="str">
            <v>Uniforms</v>
          </cell>
          <cell r="C304" t="str">
            <v xml:space="preserve">               Payroll Taxes and Benefit Expense – 7104xx</v>
          </cell>
          <cell r="D304" t="str">
            <v>Cost of employer’s contribution to employee uniforms.</v>
          </cell>
        </row>
        <row r="305">
          <cell r="A305">
            <v>710490</v>
          </cell>
          <cell r="B305" t="str">
            <v>Other Payroll Taxes and Benefit Expense</v>
          </cell>
          <cell r="C305" t="str">
            <v xml:space="preserve">               Payroll Taxes and Benefit Expense – 7104xx</v>
          </cell>
          <cell r="D305" t="str">
            <v xml:space="preserve">Other payroll taxes and benefit related costs for which there is not a specific account.  </v>
          </cell>
        </row>
        <row r="306">
          <cell r="A306">
            <v>710510</v>
          </cell>
          <cell r="B306" t="str">
            <v>Maintenance Services</v>
          </cell>
          <cell r="C306" t="str">
            <v xml:space="preserve">          Contract Services Expense – 7105xx</v>
          </cell>
          <cell r="D306" t="str">
            <v>Cost of maintenance services and personnel hired through contract that are not facility employees, includes electricians, plumbers, locksmiths, etc.</v>
          </cell>
        </row>
        <row r="307">
          <cell r="A307">
            <v>710519</v>
          </cell>
          <cell r="B307" t="str">
            <v>Maintenance Services – Related Party</v>
          </cell>
          <cell r="C307" t="str">
            <v xml:space="preserve">          Contract Services Expense – 7105xx</v>
          </cell>
          <cell r="D307" t="str">
            <v>Cost of maintenance services and personnel hired through contract, with a related party, that are not facility employees, includes electricians, plumbers, locksmiths, etc.</v>
          </cell>
        </row>
        <row r="308">
          <cell r="A308">
            <v>710520</v>
          </cell>
          <cell r="B308" t="str">
            <v>Exterminator/Fumigation Services</v>
          </cell>
          <cell r="C308" t="str">
            <v xml:space="preserve">          Contract Services Expense – 7105xx</v>
          </cell>
          <cell r="D308" t="str">
            <v>Cost of extermination and fumigation of the facility.</v>
          </cell>
        </row>
        <row r="309">
          <cell r="A309">
            <v>710529</v>
          </cell>
          <cell r="B309" t="str">
            <v>Exterminator/Fumigation Services – Related Party</v>
          </cell>
          <cell r="C309" t="str">
            <v xml:space="preserve">          Contract Services Expense – 7105xx</v>
          </cell>
          <cell r="D309" t="str">
            <v>Cost of extermination and fumigation of the facility through a related party.</v>
          </cell>
        </row>
        <row r="310">
          <cell r="A310">
            <v>710590</v>
          </cell>
          <cell r="B310" t="str">
            <v>Other Contract Services Expense</v>
          </cell>
          <cell r="C310" t="str">
            <v xml:space="preserve">          Contract Services Expense – 7105xx</v>
          </cell>
          <cell r="D310" t="str">
            <v xml:space="preserve">Other contract services related costs for which there is not a specific account.  </v>
          </cell>
        </row>
        <row r="311">
          <cell r="A311">
            <v>710599</v>
          </cell>
          <cell r="B311" t="str">
            <v>Other Contract Services – Related Party Expense</v>
          </cell>
          <cell r="C311" t="str">
            <v xml:space="preserve">          Contract Services Expense – 7105xx</v>
          </cell>
          <cell r="D311" t="str">
            <v>Other contract services related costs, with a related party, for which there is not a specific account.</v>
          </cell>
        </row>
        <row r="312">
          <cell r="A312">
            <v>710610</v>
          </cell>
          <cell r="B312" t="str">
            <v>Non-capitalized Equipment Purchases</v>
          </cell>
          <cell r="C312" t="str">
            <v xml:space="preserve">          Equipment Expense – 7106xx</v>
          </cell>
          <cell r="D312" t="str">
            <v>Cost of small maintenance equipment purchased and not capitalized.  The cost of small equipment as defined in PRM15-1 section 104.5.  Limited to less than $500 per item.</v>
          </cell>
        </row>
        <row r="313">
          <cell r="A313">
            <v>710620</v>
          </cell>
          <cell r="B313" t="str">
            <v>Equipment Rental</v>
          </cell>
          <cell r="C313" t="str">
            <v xml:space="preserve">          Equipment Expense – 7106xx</v>
          </cell>
          <cell r="D313" t="str">
            <v xml:space="preserve">Cost of renting maintenance equipment.  The cost of incidental rental equipment.  </v>
          </cell>
        </row>
        <row r="314">
          <cell r="A314">
            <v>710630</v>
          </cell>
          <cell r="B314" t="str">
            <v>Fire Protection and Security</v>
          </cell>
          <cell r="C314" t="str">
            <v xml:space="preserve">          Equipment Expense – 7106xx</v>
          </cell>
          <cell r="D314" t="str">
            <v>Cost of providing fire protection and security (i.e., fire alarms, fire extinguishers, security systems, etc.).</v>
          </cell>
        </row>
        <row r="315">
          <cell r="A315">
            <v>710690</v>
          </cell>
          <cell r="B315" t="str">
            <v>Other Equipment Expense</v>
          </cell>
          <cell r="C315" t="str">
            <v xml:space="preserve">          Equipment Expense – 7106xx</v>
          </cell>
          <cell r="D315" t="str">
            <v xml:space="preserve">Other equipment related costs for which there is not a specific account.  </v>
          </cell>
        </row>
        <row r="316">
          <cell r="A316">
            <v>710710</v>
          </cell>
          <cell r="B316" t="str">
            <v>Maintenance Supplies</v>
          </cell>
          <cell r="C316" t="str">
            <v xml:space="preserve">          Supplies and Services Expense – 7107xx</v>
          </cell>
          <cell r="D316" t="str">
            <v>Cost of general maintenance supplies.</v>
          </cell>
        </row>
        <row r="317">
          <cell r="A317">
            <v>710720</v>
          </cell>
          <cell r="B317" t="str">
            <v>Maintenance – Building</v>
          </cell>
          <cell r="C317" t="str">
            <v xml:space="preserve">          Supplies and Services Expense – 7107xx</v>
          </cell>
          <cell r="D317" t="str">
            <v>Cost of supplies and services used to maintain and repair the facility building.</v>
          </cell>
        </row>
        <row r="318">
          <cell r="A318">
            <v>710730</v>
          </cell>
          <cell r="B318" t="str">
            <v>Maintenance – Equipment</v>
          </cell>
          <cell r="C318" t="str">
            <v xml:space="preserve">          Supplies and Services Expense – 7107xx</v>
          </cell>
          <cell r="D318" t="str">
            <v>Cost of supplies and services used to maintain and repair the facility equipment other than vehicles.</v>
          </cell>
        </row>
        <row r="319">
          <cell r="A319">
            <v>710740</v>
          </cell>
          <cell r="B319" t="str">
            <v>Maintenance - Vehicle</v>
          </cell>
          <cell r="C319" t="str">
            <v xml:space="preserve">          Supplies and Services Expense – 7107xx</v>
          </cell>
          <cell r="D319" t="str">
            <v>Allowable costs of maintaining facility vehicles, related to resident care, including gas, oil, and tires.</v>
          </cell>
        </row>
        <row r="320">
          <cell r="A320">
            <v>710750</v>
          </cell>
          <cell r="B320" t="str">
            <v>Maintenance – Grounds</v>
          </cell>
          <cell r="C320" t="str">
            <v xml:space="preserve">          Supplies and Services Expense – 7107xx</v>
          </cell>
          <cell r="D320" t="str">
            <v>Cost of supplies and services used to maintain the grounds.</v>
          </cell>
        </row>
        <row r="321">
          <cell r="A321">
            <v>710790</v>
          </cell>
          <cell r="B321" t="str">
            <v>Other Maintenance Expense</v>
          </cell>
          <cell r="C321" t="str">
            <v xml:space="preserve">          Supplies and Services Expense – 7107xx</v>
          </cell>
          <cell r="D321" t="str">
            <v xml:space="preserve">Other related costs.  </v>
          </cell>
        </row>
        <row r="322">
          <cell r="A322">
            <v>710810</v>
          </cell>
          <cell r="B322" t="str">
            <v xml:space="preserve">Utilities </v>
          </cell>
          <cell r="C322" t="str">
            <v xml:space="preserve">          Utilities and Waste Disposal Expense – 7108xx</v>
          </cell>
          <cell r="D322" t="str">
            <v>Cost of gas, other heating fuel, electric, water, and sewer services.</v>
          </cell>
        </row>
        <row r="323">
          <cell r="A323">
            <v>710850</v>
          </cell>
          <cell r="B323" t="str">
            <v>Waste Disposal/Refuse</v>
          </cell>
          <cell r="C323" t="str">
            <v xml:space="preserve">          Utilities and Waste Disposal Expense – 7108xx</v>
          </cell>
          <cell r="D323" t="str">
            <v>Cost of waste disposal/refuse collection.</v>
          </cell>
        </row>
        <row r="324">
          <cell r="A324">
            <v>710890</v>
          </cell>
          <cell r="B324" t="str">
            <v>Other Utilities and Waste Disposal Expense</v>
          </cell>
          <cell r="C324" t="str">
            <v xml:space="preserve">          Utilities and Waste Disposal Expense – 7108xx</v>
          </cell>
          <cell r="D324" t="str">
            <v xml:space="preserve">Other related costs.  </v>
          </cell>
        </row>
        <row r="325">
          <cell r="A325">
            <v>710901</v>
          </cell>
          <cell r="B325" t="str">
            <v>Education and Training</v>
          </cell>
          <cell r="C325" t="str">
            <v xml:space="preserve">          Other Plant Operations Expense – 7109xx</v>
          </cell>
          <cell r="D325" t="str">
            <v>Cost of registration for attending educational seminars and training by plant operations employees of the facility and costs incurred in the provision of orientation and in-house training for facility staff.  Travel must be reported separately.</v>
          </cell>
        </row>
        <row r="326">
          <cell r="A326">
            <v>710902</v>
          </cell>
          <cell r="B326" t="str">
            <v>Travel</v>
          </cell>
          <cell r="C326" t="str">
            <v xml:space="preserve">          Other Plant Operations Expense – 7109xx</v>
          </cell>
          <cell r="D326" t="str">
            <v>Cost of travel (airfare, mileage, lodging, meals, etc.) by staff to attend professional and continuing educational seminars and meetings relating to their position within the facility.</v>
          </cell>
        </row>
        <row r="327">
          <cell r="A327">
            <v>710903</v>
          </cell>
          <cell r="B327" t="str">
            <v>Recruitment Expense</v>
          </cell>
          <cell r="C327" t="str">
            <v xml:space="preserve">          Other Plant Operations Expense – 7109xx</v>
          </cell>
          <cell r="D327" t="str">
            <v>Costs incurred in the recruitment of employees for the facility including classified advertising.</v>
          </cell>
        </row>
        <row r="328">
          <cell r="A328">
            <v>710904</v>
          </cell>
          <cell r="B328" t="str">
            <v>Relocation/Moving Expense</v>
          </cell>
          <cell r="C328" t="str">
            <v xml:space="preserve">          Other Plant Operations Expense – 7109xx</v>
          </cell>
          <cell r="D328" t="str">
            <v>Costs incurred in relocating/moving an employee or prospective employee of the facility.</v>
          </cell>
        </row>
        <row r="329">
          <cell r="A329">
            <v>710990</v>
          </cell>
          <cell r="B329" t="str">
            <v>Other Plant Operations Expense</v>
          </cell>
          <cell r="C329" t="str">
            <v xml:space="preserve">          Other Plant Operations Expense – 7109xx</v>
          </cell>
          <cell r="D329" t="str">
            <v xml:space="preserve">Cost of other plant operations expense for which there is not a specific account.  </v>
          </cell>
        </row>
        <row r="330">
          <cell r="A330">
            <v>710999</v>
          </cell>
          <cell r="B330" t="str">
            <v>Plant Operations Related Party Expense</v>
          </cell>
          <cell r="C330" t="str">
            <v xml:space="preserve">          Other Plant Operations Expense – 7109xx</v>
          </cell>
          <cell r="D330" t="str">
            <v>Related party expense for the cost center not accounted for elsewhere.</v>
          </cell>
        </row>
        <row r="331">
          <cell r="A331">
            <v>720110</v>
          </cell>
          <cell r="B331" t="str">
            <v>Salaries – Housekeeping Supervisor</v>
          </cell>
          <cell r="C331" t="str">
            <v xml:space="preserve">               Salary Expense – 7201xx</v>
          </cell>
          <cell r="D331" t="str">
            <v>Salary (includes shift differentials; sick, holiday, vacation, training, and any administrative days, such as jury duty and bereavement, as offered by the provider; but excludes non-recurring bonuses) of the housekeeping supervisor(s).</v>
          </cell>
        </row>
        <row r="332">
          <cell r="A332">
            <v>720120</v>
          </cell>
          <cell r="B332" t="str">
            <v>Salaries – Housekeeping Staff</v>
          </cell>
          <cell r="C332" t="str">
            <v xml:space="preserve">               Salary Expense – 7201xx</v>
          </cell>
          <cell r="D332" t="str">
            <v>Salary (includes shift differentials; sick, holiday, vacation, training, and any administrative days, such as jury duty and bereavement, as offered by the provider; but excludes non-recurring bonuses) of housekeeping personnel, including maids and janitors.</v>
          </cell>
        </row>
        <row r="333">
          <cell r="A333">
            <v>720191</v>
          </cell>
          <cell r="B333" t="str">
            <v>Bonus Expense</v>
          </cell>
          <cell r="C333" t="str">
            <v xml:space="preserve">               Salary Expense – 7201xx</v>
          </cell>
          <cell r="D333" t="str">
            <v>Cost of non-recurring bonuses for housekeeping employees.</v>
          </cell>
        </row>
        <row r="334">
          <cell r="A334">
            <v>720199</v>
          </cell>
          <cell r="B334" t="str">
            <v>Salaries-Owners</v>
          </cell>
          <cell r="C334" t="str">
            <v xml:space="preserve">               Salary Expense – 7201xx</v>
          </cell>
          <cell r="D334" t="str">
            <v xml:space="preserve">Salaries (includes shift differentials; sick, holiday, vacation, training, and any administrative days, such as jury duty and bereavement, as offered by the provider; but excludes non-recurring bonuses). </v>
          </cell>
        </row>
        <row r="335">
          <cell r="A335">
            <v>720420</v>
          </cell>
          <cell r="B335" t="str">
            <v>FICA</v>
          </cell>
          <cell r="C335" t="str">
            <v xml:space="preserve">               Payroll Taxes and Benefit Expense – 7204xx</v>
          </cell>
          <cell r="D335" t="str">
            <v>Cost of employer’s portion of Social Security Tax for employees.</v>
          </cell>
        </row>
        <row r="336">
          <cell r="A336">
            <v>720430</v>
          </cell>
          <cell r="B336" t="str">
            <v>Unemployment Taxes</v>
          </cell>
          <cell r="C336" t="str">
            <v xml:space="preserve">               Payroll Taxes and Benefit Expense – 7204xx</v>
          </cell>
          <cell r="D336" t="str">
            <v>Cost of employer’s contribution to State and Federal unemployment taxes for employees.</v>
          </cell>
        </row>
        <row r="337">
          <cell r="A337">
            <v>720440</v>
          </cell>
          <cell r="B337" t="str">
            <v>Health Insurance</v>
          </cell>
          <cell r="C337" t="str">
            <v xml:space="preserve">               Payroll Taxes and Benefit Expense – 7204xx</v>
          </cell>
          <cell r="D337" t="str">
            <v>Cost of employer’s contribution to employee Health Insurance for employees.</v>
          </cell>
        </row>
        <row r="338">
          <cell r="A338">
            <v>720450</v>
          </cell>
          <cell r="B338" t="str">
            <v>Workers’ Compensation</v>
          </cell>
          <cell r="C338" t="str">
            <v xml:space="preserve">               Payroll Taxes and Benefit Expense – 7204xx</v>
          </cell>
          <cell r="D338" t="str">
            <v>Cost of Workers’ Compensation insurance for employees.</v>
          </cell>
        </row>
        <row r="339">
          <cell r="A339">
            <v>720460</v>
          </cell>
          <cell r="B339" t="str">
            <v xml:space="preserve">Employee Retirement/Savings Plan </v>
          </cell>
          <cell r="C339" t="str">
            <v xml:space="preserve">               Payroll Taxes and Benefit Expense – 7204xx</v>
          </cell>
          <cell r="D339" t="str">
            <v>Cost of employer’s contribution to an employee retirement/savings plan for employees.</v>
          </cell>
        </row>
        <row r="340">
          <cell r="A340">
            <v>720470</v>
          </cell>
          <cell r="B340" t="str">
            <v>Life Insurance</v>
          </cell>
          <cell r="C340" t="str">
            <v xml:space="preserve">               Payroll Taxes and Benefit Expense – 7204xx</v>
          </cell>
          <cell r="D340" t="str">
            <v>Cost of employer’s contribution to employee Life Insurance for employees.</v>
          </cell>
        </row>
        <row r="341">
          <cell r="A341">
            <v>720480</v>
          </cell>
          <cell r="B341" t="str">
            <v>Uniforms</v>
          </cell>
          <cell r="C341" t="str">
            <v xml:space="preserve">               Payroll Taxes and Benefit Expense – 7204xx</v>
          </cell>
          <cell r="D341" t="str">
            <v>Cost of employer’s contribution to employee uniforms.</v>
          </cell>
        </row>
        <row r="342">
          <cell r="A342">
            <v>720490</v>
          </cell>
          <cell r="B342" t="str">
            <v>Other Payroll Taxes and Benefit Expense</v>
          </cell>
          <cell r="C342" t="str">
            <v xml:space="preserve">               Payroll Taxes and Benefit Expense – 7204xx</v>
          </cell>
          <cell r="D342" t="str">
            <v xml:space="preserve">Other payroll taxes and benefit related costs for which there is not a specific account.  </v>
          </cell>
        </row>
        <row r="343">
          <cell r="A343">
            <v>720510</v>
          </cell>
          <cell r="B343" t="str">
            <v>Contract Services – Housekeeping</v>
          </cell>
          <cell r="C343" t="str">
            <v xml:space="preserve">          Contract Services Expense – 7205xx</v>
          </cell>
          <cell r="D343" t="str">
            <v>Cost of housekeeping services and personnel hired through contract that are not facility employees.</v>
          </cell>
        </row>
        <row r="344">
          <cell r="A344">
            <v>720519</v>
          </cell>
          <cell r="B344" t="str">
            <v>Contract Services – Related Party</v>
          </cell>
          <cell r="C344" t="str">
            <v xml:space="preserve">          Contract Services Expense – 7205xx</v>
          </cell>
          <cell r="D344" t="str">
            <v>Cost of housekeeping services and personnel hired through contract, with a related party, not facility employees.</v>
          </cell>
        </row>
        <row r="345">
          <cell r="A345">
            <v>720590</v>
          </cell>
          <cell r="B345" t="str">
            <v>Other Contract Services Expense</v>
          </cell>
          <cell r="C345" t="str">
            <v xml:space="preserve">          Contract Services Expense – 7205xx</v>
          </cell>
          <cell r="D345" t="str">
            <v xml:space="preserve">Other contract services related costs for which there is not a specific account.  </v>
          </cell>
        </row>
        <row r="346">
          <cell r="A346">
            <v>720610</v>
          </cell>
          <cell r="B346" t="str">
            <v>Non-Capitalized Equipment Purchases</v>
          </cell>
          <cell r="C346" t="str">
            <v xml:space="preserve">          Equipment Expense – 7206xx</v>
          </cell>
          <cell r="D346" t="str">
            <v>Cost of small housekeeping equipment purchased and not capitalized.  The cost of small equipment as defined in PRM15-1 section 104.5.  Limited to less than $500 per item.</v>
          </cell>
        </row>
        <row r="347">
          <cell r="A347">
            <v>720620</v>
          </cell>
          <cell r="B347" t="str">
            <v>Equipment Rental</v>
          </cell>
          <cell r="C347" t="str">
            <v xml:space="preserve">          Equipment Expense – 7206xx</v>
          </cell>
          <cell r="D347" t="str">
            <v xml:space="preserve">Cost of renting housekeeping equipment.  The cost of incidental rental equipment.  </v>
          </cell>
        </row>
        <row r="348">
          <cell r="A348">
            <v>720690</v>
          </cell>
          <cell r="B348" t="str">
            <v>Other Equipment Expense</v>
          </cell>
          <cell r="C348" t="str">
            <v xml:space="preserve">          Equipment Expense – 7206xx</v>
          </cell>
          <cell r="D348" t="str">
            <v xml:space="preserve">Other equipment related costs for which there is not a specific account.  </v>
          </cell>
        </row>
        <row r="349">
          <cell r="A349">
            <v>720710</v>
          </cell>
          <cell r="B349" t="str">
            <v>Housekeeping Supplies</v>
          </cell>
          <cell r="C349" t="str">
            <v xml:space="preserve">          Supplies and Services Expense – 7207xx</v>
          </cell>
          <cell r="D349" t="str">
            <v>Cost of consumable housekeeping items including waxes, cleaners, soap, brooms, and lavatory supplies.</v>
          </cell>
        </row>
        <row r="350">
          <cell r="A350">
            <v>720790</v>
          </cell>
          <cell r="B350" t="str">
            <v>Other Supplies and Services Expense</v>
          </cell>
          <cell r="C350" t="str">
            <v xml:space="preserve">          Supplies and Services Expense – 7207xx</v>
          </cell>
          <cell r="D350" t="str">
            <v xml:space="preserve">Other supplies and services related costs for which there is not a specific account.  </v>
          </cell>
        </row>
        <row r="351">
          <cell r="A351">
            <v>720901</v>
          </cell>
          <cell r="B351" t="str">
            <v>Education and Training</v>
          </cell>
          <cell r="C351" t="str">
            <v xml:space="preserve">          Other Housekeeping Expense – 7209xx</v>
          </cell>
          <cell r="D351" t="str">
            <v>Cost of registration for attending educational seminars and training by housekeeping employees of the facility and costs incurred in the provision of orientation and in-house training for facility staff.  Travel must be reported separately.</v>
          </cell>
        </row>
        <row r="352">
          <cell r="A352">
            <v>720902</v>
          </cell>
          <cell r="B352" t="str">
            <v>Travel</v>
          </cell>
          <cell r="C352" t="str">
            <v xml:space="preserve">          Other Housekeeping Expense – 7209xx</v>
          </cell>
          <cell r="D352" t="str">
            <v>Cost of travel (airfare, mileage, lodging, meals, etc.) by staff to attend professional and continuing educational seminars and meetings related to their position within the facility.</v>
          </cell>
        </row>
        <row r="353">
          <cell r="A353">
            <v>720903</v>
          </cell>
          <cell r="B353" t="str">
            <v>Recruitment Expense</v>
          </cell>
          <cell r="C353" t="str">
            <v xml:space="preserve">          Other Housekeeping Expense – 7209xx</v>
          </cell>
          <cell r="D353" t="str">
            <v>Costs incurred in the recruitment of employees for the facility including classified advertising.</v>
          </cell>
        </row>
        <row r="354">
          <cell r="A354">
            <v>720904</v>
          </cell>
          <cell r="B354" t="str">
            <v>Relocation/Moving Expense</v>
          </cell>
          <cell r="C354" t="str">
            <v xml:space="preserve">          Other Housekeeping Expense – 7209xx</v>
          </cell>
          <cell r="D354" t="str">
            <v>Costs incurred in relocating/moving an employee or prospective employee of the facility.</v>
          </cell>
        </row>
        <row r="355">
          <cell r="A355">
            <v>720990</v>
          </cell>
          <cell r="B355" t="str">
            <v>Other Housekeeping Expense</v>
          </cell>
          <cell r="C355" t="str">
            <v xml:space="preserve">          Other Housekeeping Expense – 7209xx</v>
          </cell>
          <cell r="D355" t="str">
            <v xml:space="preserve">Other housekeeping related costs for which there is not a specific account.  </v>
          </cell>
        </row>
        <row r="356">
          <cell r="A356">
            <v>720999</v>
          </cell>
          <cell r="B356" t="str">
            <v>Housekeeping Related Party Expense</v>
          </cell>
          <cell r="C356" t="str">
            <v xml:space="preserve">          Other Housekeeping Expense – 7209xx</v>
          </cell>
          <cell r="D356" t="str">
            <v>Related party expense for the cost center not accounted for elsewhere.</v>
          </cell>
        </row>
        <row r="357">
          <cell r="A357">
            <v>730110</v>
          </cell>
          <cell r="B357" t="str">
            <v>Salaries – Administrator</v>
          </cell>
          <cell r="C357" t="str">
            <v xml:space="preserve">               Salary Expense – 7301xx</v>
          </cell>
          <cell r="D357" t="str">
            <v>Salary (includes shift differentials; sick, holiday vacation, training, and any administrative days, such as jury duty and bereavement, as offered by the provider; but excludes non-recurring bonuses) of the licensed administrator (excluding owners).</v>
          </cell>
        </row>
        <row r="358">
          <cell r="A358">
            <v>730120</v>
          </cell>
          <cell r="B358" t="str">
            <v>Salaries – Owner-Administrator</v>
          </cell>
          <cell r="C358" t="str">
            <v xml:space="preserve">               Salary Expense – 7301xx</v>
          </cell>
          <cell r="D358" t="str">
            <v>Salary (includes shift differentials; sick, holiday, vacation, training, and any administrative days, such as jury duty and bereavement, as offered by the provider; but excludes non-recurring bonuses) of the licensed owner-administrator.</v>
          </cell>
        </row>
        <row r="359">
          <cell r="A359">
            <v>730130</v>
          </cell>
          <cell r="B359" t="str">
            <v>Salaries – Asst. Administrator</v>
          </cell>
          <cell r="C359" t="str">
            <v xml:space="preserve">               Salary Expense – 7301xx</v>
          </cell>
          <cell r="D359" t="str">
            <v>Salary (includes shift differentials, sick, holiday, vacation, training, and any administrative days, such as jury duty and bereavement, as offered by the provider; but excludes non-recurring bonuses) of the licensed assistant administrator (excluding owners).</v>
          </cell>
        </row>
        <row r="360">
          <cell r="A360">
            <v>730140</v>
          </cell>
          <cell r="B360" t="str">
            <v>Salaries – Owner Asst. Administrator</v>
          </cell>
          <cell r="C360" t="str">
            <v xml:space="preserve">               Salary Expense – 7301xx</v>
          </cell>
          <cell r="D360" t="str">
            <v>Salary (includes shift differentials, sick, holiday, vacation, training, and any administrative days, such as jury duty and bereavement, as offered by the provider; but excludes non-recurring bonuses) of the licensed owner-assistant administrator (excluding owners).</v>
          </cell>
        </row>
        <row r="361">
          <cell r="A361">
            <v>730160</v>
          </cell>
          <cell r="B361" t="str">
            <v>Salaries – Other Supervisory Administrative</v>
          </cell>
          <cell r="C361" t="str">
            <v xml:space="preserve">               Salary Expense – 7301xx</v>
          </cell>
          <cell r="D361" t="str">
            <v xml:space="preserve">Gross salaries (includes shift differentials; sick, holiday, vacation, training, and any administrative days, such as jury duty and bereavement, as offered by the provider; but excludes non-recurring bonuses) of other supervisory administrative personnel for which there is not a specific account  (i.e., Director of Volunteers).  </v>
          </cell>
        </row>
        <row r="362">
          <cell r="A362">
            <v>730170</v>
          </cell>
          <cell r="B362" t="str">
            <v>Non-Employee Officers’ Salaries</v>
          </cell>
          <cell r="C362" t="str">
            <v xml:space="preserve">               Salary Expense – 7301xx</v>
          </cell>
          <cell r="D362" t="str">
            <v>Salaries and other Compensation paid to non-employee officers, excluding non-recurring bonuses.</v>
          </cell>
        </row>
        <row r="363">
          <cell r="A363">
            <v>730190</v>
          </cell>
          <cell r="B363" t="str">
            <v>Salaries – Other Administrative</v>
          </cell>
          <cell r="C363" t="str">
            <v xml:space="preserve">               Salary Expense – 7301xx</v>
          </cell>
          <cell r="D363" t="str">
            <v xml:space="preserve">Gross salaries (includes shift differentials; sick, holiday, vacation, training, and any administrative days, such as jury duty and bereavement, as offered by the provider; but excludes non-recurring bonuses) of other administrative personnel for which there is not a specific account  (i.e., bookkeeper, receptionist, etc.).  </v>
          </cell>
        </row>
        <row r="364">
          <cell r="A364">
            <v>730199</v>
          </cell>
          <cell r="B364" t="str">
            <v xml:space="preserve">Salaries – Other Administrative Owners </v>
          </cell>
          <cell r="C364" t="str">
            <v xml:space="preserve">               Salary Expense – 7301xx</v>
          </cell>
          <cell r="D364" t="str">
            <v>Gross salaries (includes shift differentials, sick, holiday, vacation, training, and any administrative days, such as jury duty and bereavement, as offered by the provider; but excludes non-recurring bonuses) of owners of the facility performing administrative functions other than owner-administrator or owner assistant administrator.</v>
          </cell>
        </row>
        <row r="365">
          <cell r="A365">
            <v>730210</v>
          </cell>
          <cell r="B365" t="str">
            <v>Bonus – Administrator</v>
          </cell>
          <cell r="C365" t="str">
            <v xml:space="preserve">               Bonus Expense – 7302xx</v>
          </cell>
          <cell r="D365" t="str">
            <v>Gross non-recurring bonus of the licensed administrator (excluding owners).</v>
          </cell>
        </row>
        <row r="366">
          <cell r="A366">
            <v>730220</v>
          </cell>
          <cell r="B366" t="str">
            <v>Bonus – Owner – Administrator</v>
          </cell>
          <cell r="C366" t="str">
            <v xml:space="preserve">               Bonus Expense – 7302xx</v>
          </cell>
          <cell r="D366" t="str">
            <v>Gross non-recurring bonus of the licensed owner-administrator.</v>
          </cell>
        </row>
        <row r="367">
          <cell r="A367">
            <v>730230</v>
          </cell>
          <cell r="B367" t="str">
            <v>Bonus – Asst. Administrator</v>
          </cell>
          <cell r="C367" t="str">
            <v xml:space="preserve">               Bonus Expense – 7302xx</v>
          </cell>
          <cell r="D367" t="str">
            <v>Gross non-recurring bonus of the licensed assistant administrator (excluding owners).</v>
          </cell>
        </row>
        <row r="368">
          <cell r="A368">
            <v>730240</v>
          </cell>
          <cell r="B368" t="str">
            <v>Bonus – Owner Asst. Administrator</v>
          </cell>
          <cell r="C368" t="str">
            <v xml:space="preserve">               Bonus Expense – 7302xx</v>
          </cell>
          <cell r="D368" t="str">
            <v>Gross non-recurring bonus of the licensed owner-assistant administrator.</v>
          </cell>
        </row>
        <row r="369">
          <cell r="A369">
            <v>730250</v>
          </cell>
          <cell r="B369" t="str">
            <v>Bonus – Owners</v>
          </cell>
          <cell r="C369" t="str">
            <v xml:space="preserve">               Bonus Expense – 7302xx</v>
          </cell>
          <cell r="D369" t="str">
            <v>Gross non-recurring bonus of all owners of the facility (excluding owner-administrator and/or owner-assistant administrator as reported above if applicable).</v>
          </cell>
        </row>
        <row r="370">
          <cell r="A370">
            <v>730290</v>
          </cell>
          <cell r="B370" t="str">
            <v>Other Bonus Expense</v>
          </cell>
          <cell r="C370" t="str">
            <v xml:space="preserve">               Bonus Expense – 7302xx</v>
          </cell>
          <cell r="D370" t="str">
            <v xml:space="preserve">Other non-recurring bonus costs for which there is not a specific account.  </v>
          </cell>
        </row>
        <row r="371">
          <cell r="A371">
            <v>730420</v>
          </cell>
          <cell r="B371" t="str">
            <v>FICA</v>
          </cell>
          <cell r="C371" t="str">
            <v xml:space="preserve">               Payroll Taxes and Benefit Expense – 7304xx</v>
          </cell>
          <cell r="D371" t="str">
            <v>Cost of employer’s portion of Social Security Tax for employees.</v>
          </cell>
        </row>
        <row r="372">
          <cell r="A372">
            <v>730430</v>
          </cell>
          <cell r="B372" t="str">
            <v>Unemployment Taxes</v>
          </cell>
          <cell r="C372" t="str">
            <v xml:space="preserve">               Payroll Taxes and Benefit Expense – 7304xx</v>
          </cell>
          <cell r="D372" t="str">
            <v>Cost of employer’s contribution to State and Federal unemployment taxes for employees.</v>
          </cell>
        </row>
        <row r="373">
          <cell r="A373">
            <v>730440</v>
          </cell>
          <cell r="B373" t="str">
            <v>Health Insurance</v>
          </cell>
          <cell r="C373" t="str">
            <v xml:space="preserve">               Payroll Taxes and Benefit Expense – 7304xx</v>
          </cell>
          <cell r="D373" t="str">
            <v>Cost of employer’s contribution to employee Health Insurance for employees.</v>
          </cell>
        </row>
        <row r="374">
          <cell r="A374">
            <v>730450</v>
          </cell>
          <cell r="B374" t="str">
            <v>Workers’ Compensation</v>
          </cell>
          <cell r="C374" t="str">
            <v xml:space="preserve">               Payroll Taxes and Benefit Expense – 7304xx</v>
          </cell>
          <cell r="D374" t="str">
            <v>Cost of Workers’ Compensation insurance for employees.</v>
          </cell>
        </row>
        <row r="375">
          <cell r="A375">
            <v>730460</v>
          </cell>
          <cell r="B375" t="str">
            <v xml:space="preserve">Employee Retirement/Savings Plan </v>
          </cell>
          <cell r="C375" t="str">
            <v xml:space="preserve">               Payroll Taxes and Benefit Expense – 7304xx</v>
          </cell>
          <cell r="D375" t="str">
            <v>Cost of employer’s contribution to an employee retirement/savings plan for employees.</v>
          </cell>
        </row>
        <row r="376">
          <cell r="A376">
            <v>730470</v>
          </cell>
          <cell r="B376" t="str">
            <v>Life Insurance</v>
          </cell>
          <cell r="C376" t="str">
            <v xml:space="preserve">               Payroll Taxes and Benefit Expense – 7304xx</v>
          </cell>
          <cell r="D376" t="str">
            <v>Cost of employer’s contribution to employee Life Insurance for employees.</v>
          </cell>
        </row>
        <row r="377">
          <cell r="A377">
            <v>730471</v>
          </cell>
          <cell r="B377" t="str">
            <v>Life Insurance – Officers or Key Employees</v>
          </cell>
          <cell r="C377" t="str">
            <v xml:space="preserve">               Payroll Taxes and Benefit Expense – 7304xx</v>
          </cell>
          <cell r="D377" t="str">
            <v>Allowable cost of life insurance on officers and/or key employees of the facility.</v>
          </cell>
        </row>
        <row r="378">
          <cell r="A378">
            <v>730480</v>
          </cell>
          <cell r="B378" t="str">
            <v>Uniforms</v>
          </cell>
          <cell r="C378" t="str">
            <v xml:space="preserve">               Payroll Taxes and Benefit Expense – 7304xx</v>
          </cell>
          <cell r="D378" t="str">
            <v>Cost of employer’s contribution to employee uniforms.</v>
          </cell>
        </row>
        <row r="379">
          <cell r="A379">
            <v>730490</v>
          </cell>
          <cell r="B379" t="str">
            <v>Other Payroll Taxes and Benefits Expense</v>
          </cell>
          <cell r="C379" t="str">
            <v xml:space="preserve">               Payroll Taxes and Benefit Expense – 7304xx</v>
          </cell>
          <cell r="D379" t="str">
            <v xml:space="preserve">Cost of payroll taxes and other benefits provided for employees for which there is not a specific account.  </v>
          </cell>
        </row>
        <row r="380">
          <cell r="A380">
            <v>730500</v>
          </cell>
          <cell r="B380" t="str">
            <v>Home Office Costs</v>
          </cell>
          <cell r="C380" t="str">
            <v xml:space="preserve">          Home Office/Contract and Professional Services Expense – 7305xx</v>
          </cell>
          <cell r="D380" t="str">
            <v>Portion of home office expenses allocated to facility.</v>
          </cell>
        </row>
        <row r="381">
          <cell r="A381">
            <v>730510</v>
          </cell>
          <cell r="B381" t="str">
            <v>Contract Services – Non-related Party</v>
          </cell>
          <cell r="C381" t="str">
            <v xml:space="preserve">          Home Office/Contract and Professional Services Expense – 7305xx</v>
          </cell>
          <cell r="D381" t="str">
            <v>Cost of administrative services and personnel hired through contract with non-related parties.</v>
          </cell>
        </row>
        <row r="382">
          <cell r="A382">
            <v>730519</v>
          </cell>
          <cell r="B382" t="str">
            <v>Contract Services – Related Party</v>
          </cell>
          <cell r="C382" t="str">
            <v xml:space="preserve">          Home Office/Contract and Professional Services Expense – 7305xx</v>
          </cell>
          <cell r="D382" t="str">
            <v>Cost of administrative services and personnel hired through contract with related parties.</v>
          </cell>
        </row>
        <row r="383">
          <cell r="A383">
            <v>730520</v>
          </cell>
          <cell r="B383" t="str">
            <v>Management Fees – Non-related Party</v>
          </cell>
          <cell r="C383" t="str">
            <v xml:space="preserve">          Home Office/Contract and Professional Services Expense – 7305xx</v>
          </cell>
          <cell r="D383" t="str">
            <v>Cost of purchased management services paid to a non-related party.</v>
          </cell>
        </row>
        <row r="384">
          <cell r="A384">
            <v>730529</v>
          </cell>
          <cell r="B384" t="str">
            <v>Management Fees – Related Party</v>
          </cell>
          <cell r="C384" t="str">
            <v xml:space="preserve">          Home Office/Contract and Professional Services Expense – 7305xx</v>
          </cell>
          <cell r="D384" t="str">
            <v>Cost of purchased management services paid to a related party.</v>
          </cell>
        </row>
        <row r="385">
          <cell r="A385">
            <v>730530</v>
          </cell>
          <cell r="B385" t="str">
            <v>Data Processing – Non-related Party</v>
          </cell>
          <cell r="C385" t="str">
            <v xml:space="preserve">          Home Office/Contract and Professional Services Expense – 7305xx</v>
          </cell>
          <cell r="D385" t="str">
            <v>Cost of purchased services for data processing systems and services from non-related parties.</v>
          </cell>
        </row>
        <row r="386">
          <cell r="A386">
            <v>730539</v>
          </cell>
          <cell r="B386" t="str">
            <v>Data Processing  - Related Party</v>
          </cell>
          <cell r="C386" t="str">
            <v xml:space="preserve">          Home Office/Contract and Professional Services Expense – 7305xx</v>
          </cell>
          <cell r="D386" t="str">
            <v>Cost of purchased services for data processing systems and services from related parties.</v>
          </cell>
        </row>
        <row r="387">
          <cell r="A387">
            <v>730540</v>
          </cell>
          <cell r="B387" t="str">
            <v>Payroll Processing – Non-related Party</v>
          </cell>
          <cell r="C387" t="str">
            <v xml:space="preserve">          Home Office/Contract and Professional Services Expense – 7305xx</v>
          </cell>
          <cell r="D387" t="str">
            <v>Fees paid to non-related parties for preparing the facility payroll.</v>
          </cell>
        </row>
        <row r="388">
          <cell r="A388">
            <v>730549</v>
          </cell>
          <cell r="B388" t="str">
            <v>Payroll Processing – Related Party</v>
          </cell>
          <cell r="C388" t="str">
            <v xml:space="preserve">          Home Office/Contract and Professional Services Expense – 7305xx</v>
          </cell>
          <cell r="D388" t="str">
            <v>Fees paid to related parties for preparing the facility payroll.</v>
          </cell>
        </row>
        <row r="389">
          <cell r="A389">
            <v>730550</v>
          </cell>
          <cell r="B389" t="str">
            <v>Bookkeeping  - Non-related Party</v>
          </cell>
          <cell r="C389" t="str">
            <v xml:space="preserve">          Home Office/Contract and Professional Services Expense – 7305xx</v>
          </cell>
          <cell r="D389" t="str">
            <v>Fees paid to non-related parties for bookkeeping services.</v>
          </cell>
        </row>
        <row r="390">
          <cell r="A390">
            <v>730559</v>
          </cell>
          <cell r="B390" t="str">
            <v>Bookkeeping  - Related Party</v>
          </cell>
          <cell r="C390" t="str">
            <v xml:space="preserve">          Home Office/Contract and Professional Services Expense – 7305xx</v>
          </cell>
          <cell r="D390" t="str">
            <v>Fees paid to related parties for bookkeeping services.</v>
          </cell>
        </row>
        <row r="391">
          <cell r="A391">
            <v>730560</v>
          </cell>
          <cell r="B391" t="str">
            <v>Accounting</v>
          </cell>
          <cell r="C391" t="str">
            <v xml:space="preserve">          Home Office/Contract and Professional Services Expense – 7305xx</v>
          </cell>
          <cell r="D391" t="str">
            <v>Fees paid for the preparation of the cost report, audits of financial records, tax return preparation for the nursing facility and other related services, excluding personal tax planning and personal tax preparation.</v>
          </cell>
        </row>
        <row r="392">
          <cell r="A392">
            <v>730570</v>
          </cell>
          <cell r="B392" t="str">
            <v>Consulting – Non-related Party</v>
          </cell>
          <cell r="C392" t="str">
            <v xml:space="preserve">          Home Office/Contract and Professional Services Expense – 7305xx</v>
          </cell>
          <cell r="D392" t="str">
            <v>Fees paid to non-related party consultants for administrative advisory and/or educational services.</v>
          </cell>
        </row>
        <row r="393">
          <cell r="A393">
            <v>730579</v>
          </cell>
          <cell r="B393" t="str">
            <v>Consulting – Related Party</v>
          </cell>
          <cell r="C393" t="str">
            <v xml:space="preserve">          Home Office/Contract and Professional Services Expense – 7305xx</v>
          </cell>
          <cell r="D393" t="str">
            <v>Fees paid to related party consultants for administrative advisory and/or educational services.</v>
          </cell>
        </row>
        <row r="394">
          <cell r="A394">
            <v>730580</v>
          </cell>
          <cell r="B394" t="str">
            <v>Legal</v>
          </cell>
          <cell r="C394" t="str">
            <v xml:space="preserve">          Home Office/Contract and Professional Services Expense – 7305xx</v>
          </cell>
          <cell r="D394" t="str">
            <v xml:space="preserve">Fees for legal services.  </v>
          </cell>
        </row>
        <row r="395">
          <cell r="A395">
            <v>730590</v>
          </cell>
          <cell r="B395" t="str">
            <v xml:space="preserve">Other Contract and Professional Services </v>
          </cell>
          <cell r="C395" t="str">
            <v xml:space="preserve">          Home Office/Contract and Professional Services Expense – 7305xx</v>
          </cell>
          <cell r="D395" t="str">
            <v xml:space="preserve">Other contract and professional service related costs for which there is not a specific account.  </v>
          </cell>
        </row>
        <row r="396">
          <cell r="A396">
            <v>730610</v>
          </cell>
          <cell r="B396" t="str">
            <v>Non-Capitalized Equipment Purchases</v>
          </cell>
          <cell r="C396" t="str">
            <v xml:space="preserve">          Equipment Expense – 7306xx</v>
          </cell>
          <cell r="D396" t="str">
            <v>Cost of small equipment purchased for administrative purposes and not capitalized.  The cost of small equipment as defined in PRM15-1 section 104.5.  Limited to less than $500 per item.</v>
          </cell>
        </row>
        <row r="397">
          <cell r="A397">
            <v>730620</v>
          </cell>
          <cell r="B397" t="str">
            <v>Equipment Rental</v>
          </cell>
          <cell r="C397" t="str">
            <v xml:space="preserve">          Equipment Expense – 7306xx</v>
          </cell>
          <cell r="D397" t="str">
            <v xml:space="preserve">Cost of renting equipment for administrative purposes.  The cost of incidental rental equipment.  </v>
          </cell>
        </row>
        <row r="398">
          <cell r="A398">
            <v>730630</v>
          </cell>
          <cell r="B398" t="str">
            <v>Administrative Equipment Maintenance</v>
          </cell>
          <cell r="C398" t="str">
            <v xml:space="preserve">          Equipment Expense – 7306xx</v>
          </cell>
          <cell r="D398" t="str">
            <v>Cost of maintaining equipment used in the administration of the facility.</v>
          </cell>
        </row>
        <row r="399">
          <cell r="A399">
            <v>730690</v>
          </cell>
          <cell r="B399" t="str">
            <v>Other Equipment Expense</v>
          </cell>
          <cell r="C399" t="str">
            <v xml:space="preserve">          Equipment Expense – 7306xx</v>
          </cell>
          <cell r="D399" t="str">
            <v xml:space="preserve">Other equipment related costs for which there is not a specific account.  </v>
          </cell>
        </row>
        <row r="400">
          <cell r="A400">
            <v>730710</v>
          </cell>
          <cell r="B400" t="str">
            <v>Office Supplies</v>
          </cell>
          <cell r="C400" t="str">
            <v xml:space="preserve">          Supplies and Services Expense – 7307xx</v>
          </cell>
          <cell r="D400" t="str">
            <v>Cost of consumable items used in the business office (pencils, erasers, paper, staples, computer paper, toner, ribbons, etc.).</v>
          </cell>
        </row>
        <row r="401">
          <cell r="A401">
            <v>730720</v>
          </cell>
          <cell r="B401" t="str">
            <v>Postage</v>
          </cell>
          <cell r="C401" t="str">
            <v xml:space="preserve">          Supplies and Services Expense – 7307xx</v>
          </cell>
          <cell r="D401" t="str">
            <v>Cost of postage, including stamps, metered postage, freight charges, and courier services.</v>
          </cell>
        </row>
        <row r="402">
          <cell r="A402">
            <v>730730</v>
          </cell>
          <cell r="B402" t="str">
            <v>Printing Expense</v>
          </cell>
          <cell r="C402" t="str">
            <v xml:space="preserve">          Supplies and Services Expense – 7307xx</v>
          </cell>
          <cell r="D402" t="str">
            <v>Cost of printing forms and stationary including accounting and census forms, charge tickets, facility letterhead, etc.</v>
          </cell>
        </row>
        <row r="403">
          <cell r="A403">
            <v>730740</v>
          </cell>
          <cell r="B403" t="str">
            <v>Advertising</v>
          </cell>
          <cell r="C403" t="str">
            <v xml:space="preserve">          Supplies and Services Expense – 7307xx</v>
          </cell>
          <cell r="D403" t="str">
            <v>Advertising expense limited to classified advertisements and telephone directory listing of such design and size as to be a convenience to the public.</v>
          </cell>
        </row>
        <row r="404">
          <cell r="A404">
            <v>730750</v>
          </cell>
          <cell r="B404" t="str">
            <v>Licenses</v>
          </cell>
          <cell r="C404" t="str">
            <v xml:space="preserve">          Supplies and Services Expense – 7307xx</v>
          </cell>
          <cell r="D404" t="str">
            <v>Fees for licenses including state, county, and local business licenses as well as nursing facility and administrator licensing fees.</v>
          </cell>
        </row>
        <row r="405">
          <cell r="A405">
            <v>730770</v>
          </cell>
          <cell r="B405" t="str">
            <v>Bank Service Charges</v>
          </cell>
          <cell r="C405" t="str">
            <v xml:space="preserve">          Supplies and Services Expense – 7307xx</v>
          </cell>
          <cell r="D405" t="str">
            <v>Fees paid to banks for service charges, excluding penalties and insufficient funds charges.</v>
          </cell>
        </row>
        <row r="406">
          <cell r="A406">
            <v>730780</v>
          </cell>
          <cell r="B406" t="str">
            <v>Telephone/ Communication</v>
          </cell>
          <cell r="C406" t="str">
            <v xml:space="preserve">          Supplies and Services Expense – 7307xx</v>
          </cell>
          <cell r="D406" t="str">
            <v>Cost of telephone services and FAX services.</v>
          </cell>
        </row>
        <row r="407">
          <cell r="A407">
            <v>730790</v>
          </cell>
          <cell r="B407" t="str">
            <v>Other Supplies and Services Expense</v>
          </cell>
          <cell r="C407" t="str">
            <v xml:space="preserve">          Supplies and Services Expense – 7307xx</v>
          </cell>
          <cell r="D407" t="str">
            <v xml:space="preserve">Other supplies and services related costs for which there is not a specific account.  </v>
          </cell>
        </row>
        <row r="408">
          <cell r="A408">
            <v>730810</v>
          </cell>
          <cell r="B408" t="str">
            <v>General &amp; Professional Liability – Third Party</v>
          </cell>
          <cell r="C408" t="str">
            <v xml:space="preserve">          Insurance Expense – 7308xx</v>
          </cell>
          <cell r="D408" t="str">
            <v>Costs of insurance purchased from a commercial carrier or a non-profit service corporation.</v>
          </cell>
        </row>
        <row r="409">
          <cell r="A409">
            <v>730820</v>
          </cell>
          <cell r="B409" t="str">
            <v>General Liability &amp; Professional Liability– Self-Insured</v>
          </cell>
          <cell r="C409" t="str">
            <v xml:space="preserve">          Insurance Expense – 7308xx</v>
          </cell>
          <cell r="D409" t="str">
            <v>Necessary contributions to a Self-Insured Fund (as described in PRM-1 2162.7) based on actuarial determination of anticipated losses and allowable administrative costs.</v>
          </cell>
        </row>
        <row r="410">
          <cell r="A410">
            <v>730830</v>
          </cell>
          <cell r="B410" t="str">
            <v>General &amp; Professional Liability – Deductibles and Coinsurance</v>
          </cell>
          <cell r="C410" t="str">
            <v xml:space="preserve">          Insurance Expense – 7308xx</v>
          </cell>
          <cell r="D410" t="str">
            <v>Actual losses relating to deductibles and coinsurance paid.</v>
          </cell>
        </row>
        <row r="411">
          <cell r="A411">
            <v>730840</v>
          </cell>
          <cell r="B411" t="str">
            <v>General &amp; Professional Liability – Excess Limits</v>
          </cell>
          <cell r="C411" t="str">
            <v xml:space="preserve">          Insurance Expense – 7308xx</v>
          </cell>
          <cell r="D411" t="str">
            <v>Costs of premiums paid to a third party to insure losses in excess of self-insured limits.</v>
          </cell>
        </row>
        <row r="412">
          <cell r="A412">
            <v>730890</v>
          </cell>
          <cell r="B412" t="str">
            <v>Other Insurance Expense</v>
          </cell>
          <cell r="C412" t="str">
            <v xml:space="preserve">          Insurance Expense – 7308xx</v>
          </cell>
          <cell r="D412" t="str">
            <v>Other insurance related costs for which there is not a specific account (not employment related).</v>
          </cell>
        </row>
        <row r="413">
          <cell r="A413">
            <v>730901</v>
          </cell>
          <cell r="B413" t="str">
            <v>Education/Training</v>
          </cell>
          <cell r="C413" t="str">
            <v xml:space="preserve">          Other Administrative Expense – 7309xx</v>
          </cell>
          <cell r="D413" t="str">
            <v>Cost of registration for attending educational seminars and training by administrative employees of the facility and costs incurred in the provision of orientation and in-house training for facility staff.  Travel must be reported separately.</v>
          </cell>
        </row>
        <row r="414">
          <cell r="A414">
            <v>730902</v>
          </cell>
          <cell r="B414" t="str">
            <v>Travel</v>
          </cell>
          <cell r="C414" t="str">
            <v xml:space="preserve">          Other Administrative Expense – 7309xx</v>
          </cell>
          <cell r="D414" t="str">
            <v>Cost of travel (airfare, mileage, lodging, meals, etc.) by the Administrator and other authorized personnel to attend professional and continuing educational seminars and meetings related to their position within the facility.</v>
          </cell>
        </row>
        <row r="415">
          <cell r="A415">
            <v>730903</v>
          </cell>
          <cell r="B415" t="str">
            <v>Recruitment Expense</v>
          </cell>
          <cell r="C415" t="str">
            <v xml:space="preserve">          Other Administrative Expense – 7309xx</v>
          </cell>
          <cell r="D415" t="str">
            <v>Costs incurred in the recruitment of employees for the facility including classified advertising.</v>
          </cell>
        </row>
        <row r="416">
          <cell r="A416">
            <v>730904</v>
          </cell>
          <cell r="B416" t="str">
            <v>Relocation/Moving Expense</v>
          </cell>
          <cell r="C416" t="str">
            <v xml:space="preserve">          Other Administrative Expense – 7309xx</v>
          </cell>
          <cell r="D416" t="str">
            <v>Costs incurred in relocating/moving an employee or prospective employee of the facility.</v>
          </cell>
        </row>
        <row r="417">
          <cell r="A417">
            <v>730906</v>
          </cell>
          <cell r="B417" t="str">
            <v>Business Meals/Entertainment</v>
          </cell>
          <cell r="C417" t="str">
            <v xml:space="preserve">          Other Administrative Expense – 7309xx</v>
          </cell>
          <cell r="D417" t="str">
            <v>Cost of meals and entertainment during which business is conducted.</v>
          </cell>
        </row>
        <row r="418">
          <cell r="A418">
            <v>730907</v>
          </cell>
          <cell r="B418" t="str">
            <v>Interest Expense – Non-Related Party</v>
          </cell>
          <cell r="C418" t="str">
            <v xml:space="preserve">          Other Administrative Expense – 7309xx</v>
          </cell>
          <cell r="D418" t="str">
            <v>Interest expense incurred for a working capital loan paid to a non-related party or non-related management company.</v>
          </cell>
        </row>
        <row r="419">
          <cell r="A419">
            <v>730908</v>
          </cell>
          <cell r="B419" t="str">
            <v>Dues/Subscriptions</v>
          </cell>
          <cell r="C419" t="str">
            <v xml:space="preserve">          Other Administrative Expense – 7309xx</v>
          </cell>
          <cell r="D419" t="str">
            <v>Costs paid for membership in industry associations and cost of subscribing to newspapers, magazines, and periodicals for facility use in the area of administration</v>
          </cell>
        </row>
        <row r="420">
          <cell r="A420">
            <v>730909</v>
          </cell>
          <cell r="B420" t="str">
            <v>Taxes</v>
          </cell>
          <cell r="C420" t="str">
            <v xml:space="preserve">          Other Administrative Expense – 7309xx</v>
          </cell>
          <cell r="D420" t="str">
            <v xml:space="preserve">Cost of taxes paid but not included in any other account.  </v>
          </cell>
        </row>
        <row r="421">
          <cell r="A421">
            <v>730910</v>
          </cell>
          <cell r="B421" t="str">
            <v>Settlement Costs</v>
          </cell>
          <cell r="C421" t="str">
            <v xml:space="preserve">          Other Administrative Expense – 7309xx</v>
          </cell>
          <cell r="D421" t="str">
            <v>Amounts paid to settle litigation.</v>
          </cell>
        </row>
        <row r="422">
          <cell r="A422">
            <v>730914</v>
          </cell>
          <cell r="B422" t="str">
            <v>Medicaid Bad Debts</v>
          </cell>
          <cell r="C422" t="str">
            <v xml:space="preserve">          Other Administrative Expense – 7309xx</v>
          </cell>
          <cell r="D422" t="str">
            <v>Medicaid accounts receivable written off as uncollectible.</v>
          </cell>
        </row>
        <row r="423">
          <cell r="A423">
            <v>730915</v>
          </cell>
          <cell r="B423" t="str">
            <v>Other Bad Debts</v>
          </cell>
          <cell r="C423" t="str">
            <v xml:space="preserve">          Other Administrative Expense – 7309xx</v>
          </cell>
          <cell r="D423" t="str">
            <v>Accounts receivable, other than Medicaid, written off as uncollectible.</v>
          </cell>
        </row>
        <row r="424">
          <cell r="A424">
            <v>730917</v>
          </cell>
          <cell r="B424" t="str">
            <v>Board of Directors Fees</v>
          </cell>
          <cell r="C424" t="str">
            <v xml:space="preserve">          Other Administrative Expense – 7309xx</v>
          </cell>
          <cell r="D424" t="str">
            <v>Fees paid to members of the facility board of directors for attending directors meetings.</v>
          </cell>
        </row>
        <row r="425">
          <cell r="A425">
            <v>730918</v>
          </cell>
          <cell r="B425" t="str">
            <v>Organization/Start-up Expense</v>
          </cell>
          <cell r="C425" t="str">
            <v xml:space="preserve">          Other Administrative Expense – 7309xx</v>
          </cell>
          <cell r="D425" t="str">
            <v>Current period amortization of organization/start-up costs.</v>
          </cell>
        </row>
        <row r="426">
          <cell r="A426">
            <v>730980</v>
          </cell>
          <cell r="B426" t="str">
            <v>Nursing Home Quality Assessment</v>
          </cell>
          <cell r="C426" t="str">
            <v xml:space="preserve">          Other Administrative Expense – 7309xx</v>
          </cell>
          <cell r="D426" t="str">
            <v>Assessment imposed upon nursing homes according to Section 409.9082, F.S.</v>
          </cell>
        </row>
        <row r="427">
          <cell r="A427">
            <v>730990</v>
          </cell>
          <cell r="B427" t="str">
            <v>Other Administrative Expense</v>
          </cell>
          <cell r="C427" t="str">
            <v xml:space="preserve">          Other Administrative Expense – 7309xx</v>
          </cell>
          <cell r="D427" t="str">
            <v>Other administrative related costs for which there is not a specific account.</v>
          </cell>
        </row>
        <row r="428">
          <cell r="A428">
            <v>730999</v>
          </cell>
          <cell r="B428" t="str">
            <v>Other Administrative Related Party Expense</v>
          </cell>
          <cell r="C428" t="str">
            <v xml:space="preserve">          Other Administrative Expense – 7309xx</v>
          </cell>
          <cell r="D428" t="str">
            <v>Related party expense not accounted for elsewhere.</v>
          </cell>
        </row>
        <row r="429">
          <cell r="A429">
            <v>810110</v>
          </cell>
          <cell r="B429" t="str">
            <v>Salaries – RN Supervisor</v>
          </cell>
          <cell r="C429" t="str">
            <v xml:space="preserve">                    Salary Expense – 8101xx</v>
          </cell>
          <cell r="D429" t="str">
            <v>Salary (includes shift differentials, sick, holiday, vacation, training, and any administrative days, such as jury duty and bereavement, as offered by the provider; but excludes non-recurring bonuses) for RN supervisors providing direct patient care.</v>
          </cell>
        </row>
        <row r="430">
          <cell r="A430">
            <v>810120</v>
          </cell>
          <cell r="B430" t="str">
            <v xml:space="preserve">Salaries – RNs </v>
          </cell>
          <cell r="C430" t="str">
            <v xml:space="preserve">                    Salary Expense – 8101xx</v>
          </cell>
          <cell r="D430" t="str">
            <v>Salary (includes shift differentials, sick, holiday, vacation, training, and any administrative days, such as jury duty and bereavement, as offered by the provider; but excludes non-recurring bonuses) for RNs providing direct (on floor) patient care.</v>
          </cell>
        </row>
        <row r="431">
          <cell r="A431">
            <v>810130</v>
          </cell>
          <cell r="B431" t="str">
            <v xml:space="preserve">Salaries – LPNs </v>
          </cell>
          <cell r="C431" t="str">
            <v xml:space="preserve">                    Salary Expense – 8101xx</v>
          </cell>
          <cell r="D431" t="str">
            <v>Salary (includes shift differentials, sick, holiday, vacation, training, and any administrative days, such as jury duty and bereavement, as offered by the provider; but excludes non-recurring bonuses) for LPNs providing direct (on floor) patient care.</v>
          </cell>
        </row>
        <row r="432">
          <cell r="A432">
            <v>810140</v>
          </cell>
          <cell r="B432" t="str">
            <v xml:space="preserve">Salaries – CNAs </v>
          </cell>
          <cell r="C432" t="str">
            <v xml:space="preserve">                    Salary Expense – 8101xx</v>
          </cell>
          <cell r="D432" t="str">
            <v>Salary (includes shift differentials, sick, holiday, vacation, training, and any administrative days, such as jury duty and bereavement, as offered by the provider; but excludes non-recurring bonuses) for CNAs providing direct (on floor) patient care.</v>
          </cell>
        </row>
        <row r="433">
          <cell r="A433">
            <v>810150</v>
          </cell>
          <cell r="B433" t="str">
            <v xml:space="preserve">Salaries – Restorative CNAs </v>
          </cell>
          <cell r="C433" t="str">
            <v xml:space="preserve">                    Salary Expense – 8101xx</v>
          </cell>
          <cell r="D433" t="str">
            <v>Salary (includes shift differentials, sick, holiday, vacation, training, and any administrative days, such as jury duty and bereavement, as offered by the provider; but excludes non-recurring bonuses) for Restorative CNAs providing direct (on floor) patient care.</v>
          </cell>
        </row>
        <row r="434">
          <cell r="A434">
            <v>810190</v>
          </cell>
          <cell r="B434" t="str">
            <v>Salaries – Other Direct Care</v>
          </cell>
          <cell r="C434" t="str">
            <v xml:space="preserve">                    Salary Expense – 8101xx</v>
          </cell>
          <cell r="D434" t="str">
            <v xml:space="preserve">Salary (includes shift differentials, sick, holiday, vacation, training, and any administrative days, such as jury duty and bereavement, as offered by the provider; but excludes non-recurring bonuses) for other direct care personnel for which there is not a specific account.  </v>
          </cell>
        </row>
        <row r="435">
          <cell r="A435">
            <v>810199</v>
          </cell>
          <cell r="B435" t="str">
            <v>Salaries - Owners</v>
          </cell>
          <cell r="C435" t="str">
            <v xml:space="preserve">                    Salary Expense – 8101xx</v>
          </cell>
          <cell r="D435" t="str">
            <v xml:space="preserve">Salary (includes shift differentials, sick, holiday, vacation, training, and any administrative days, such as jury duty and bereavement, as offered by the provider; but excludes non-recurring bonuses). </v>
          </cell>
        </row>
        <row r="436">
          <cell r="A436">
            <v>810220</v>
          </cell>
          <cell r="B436" t="str">
            <v>Bonus Expense – RNs</v>
          </cell>
          <cell r="C436" t="str">
            <v xml:space="preserve">                    Bonus Expense – 8102xx</v>
          </cell>
          <cell r="D436" t="str">
            <v xml:space="preserve">Gross non-recurring bonuses paid to RNs providing direct patient care. </v>
          </cell>
        </row>
        <row r="437">
          <cell r="A437">
            <v>810230</v>
          </cell>
          <cell r="B437" t="str">
            <v>Bonus Expense – LPNs</v>
          </cell>
          <cell r="C437" t="str">
            <v xml:space="preserve">                    Bonus Expense – 8102xx</v>
          </cell>
          <cell r="D437" t="str">
            <v xml:space="preserve">Gross non-recurring bonuses paid to LPNs providing direct patient care. </v>
          </cell>
        </row>
        <row r="438">
          <cell r="A438">
            <v>810240</v>
          </cell>
          <cell r="B438" t="str">
            <v>Bonus Expense – CNAs</v>
          </cell>
          <cell r="C438" t="str">
            <v xml:space="preserve">                    Bonus Expense – 8102xx</v>
          </cell>
          <cell r="D438" t="str">
            <v>Gross non-recurring bonuses paid to CNAs providing direct patient care.</v>
          </cell>
        </row>
        <row r="439">
          <cell r="A439">
            <v>810250</v>
          </cell>
          <cell r="B439" t="str">
            <v>Bonus Expense – Restorative CNAs</v>
          </cell>
          <cell r="C439" t="str">
            <v xml:space="preserve">                    Bonus Expense – 8102xx</v>
          </cell>
          <cell r="D439" t="str">
            <v>Gross non-recurring bonuses paid to Restorative CNAs providing direct patient care.</v>
          </cell>
        </row>
        <row r="440">
          <cell r="A440">
            <v>810290</v>
          </cell>
          <cell r="B440" t="str">
            <v>Bonus Expense – Other Direct Care</v>
          </cell>
          <cell r="C440" t="str">
            <v xml:space="preserve">                    Bonus Expense – 8102xx</v>
          </cell>
          <cell r="D440" t="str">
            <v xml:space="preserve">Other direct care non-recurring bonus costs for which there is not a specific account.  </v>
          </cell>
        </row>
        <row r="441">
          <cell r="A441">
            <v>810420</v>
          </cell>
          <cell r="B441" t="str">
            <v>FICA</v>
          </cell>
          <cell r="C441" t="str">
            <v xml:space="preserve">                    Payroll Taxes and Benefit Expense – 8104xx</v>
          </cell>
          <cell r="D441" t="str">
            <v>Cost of employer’s portion of Social Security Tax for employees.</v>
          </cell>
        </row>
        <row r="442">
          <cell r="A442">
            <v>810430</v>
          </cell>
          <cell r="B442" t="str">
            <v>Unemployment Taxes</v>
          </cell>
          <cell r="C442" t="str">
            <v xml:space="preserve">                    Payroll Taxes and Benefit Expense – 8104xx</v>
          </cell>
          <cell r="D442" t="str">
            <v>Cost of employer’s contribution to State and Federal unemployment taxes for employees.</v>
          </cell>
        </row>
        <row r="443">
          <cell r="A443">
            <v>810440</v>
          </cell>
          <cell r="B443" t="str">
            <v>Health Insurance</v>
          </cell>
          <cell r="C443" t="str">
            <v xml:space="preserve">                    Payroll Taxes and Benefit Expense – 8104xx</v>
          </cell>
          <cell r="D443" t="str">
            <v>Cost of employer’s contribution to employee Health Insurance for employees.</v>
          </cell>
        </row>
        <row r="444">
          <cell r="A444">
            <v>810450</v>
          </cell>
          <cell r="B444" t="str">
            <v>Workers’ Compensation</v>
          </cell>
          <cell r="C444" t="str">
            <v xml:space="preserve">                    Payroll Taxes and Benefit Expense – 8104xx</v>
          </cell>
          <cell r="D444" t="str">
            <v>Cost of Workers’ Compensation insurance for employees.</v>
          </cell>
        </row>
        <row r="445">
          <cell r="A445">
            <v>810460</v>
          </cell>
          <cell r="B445" t="str">
            <v xml:space="preserve">Employee Retirement/Savings Plan </v>
          </cell>
          <cell r="C445" t="str">
            <v xml:space="preserve">                    Payroll Taxes and Benefit Expense – 8104xx</v>
          </cell>
          <cell r="D445" t="str">
            <v xml:space="preserve">Cost of employer’s contribution to an employee retirement/savings plan for employees. </v>
          </cell>
        </row>
        <row r="446">
          <cell r="A446">
            <v>810470</v>
          </cell>
          <cell r="B446" t="str">
            <v>Life Insurance</v>
          </cell>
          <cell r="C446" t="str">
            <v xml:space="preserve">                    Payroll Taxes and Benefit Expense – 8104xx</v>
          </cell>
          <cell r="D446" t="str">
            <v>Cost of employer’s contribution to employee Life Insurance for employees.</v>
          </cell>
        </row>
        <row r="447">
          <cell r="A447">
            <v>810480</v>
          </cell>
          <cell r="B447" t="str">
            <v>Uniforms</v>
          </cell>
          <cell r="C447" t="str">
            <v xml:space="preserve">                    Payroll Taxes and Benefit Expense – 8104xx</v>
          </cell>
          <cell r="D447" t="str">
            <v>Cost of employer’s contribution for uniforms.</v>
          </cell>
        </row>
        <row r="448">
          <cell r="A448">
            <v>810490</v>
          </cell>
          <cell r="B448" t="str">
            <v>Other Payroll Taxes and Benefit Expense</v>
          </cell>
          <cell r="C448" t="str">
            <v xml:space="preserve">                    Payroll Taxes and Benefit Expense – 8104xx</v>
          </cell>
          <cell r="D448" t="str">
            <v xml:space="preserve">Other payroll taxes and benefit related costs for which there is not a specific account.  </v>
          </cell>
        </row>
        <row r="449">
          <cell r="A449">
            <v>810510</v>
          </cell>
          <cell r="B449" t="str">
            <v xml:space="preserve">Contract Services – Supervisory </v>
          </cell>
          <cell r="C449" t="str">
            <v xml:space="preserve">               Contract Services Expense – 8105xx </v>
          </cell>
          <cell r="D449" t="str">
            <v>Cost paid for supervisory personnel hired through contract who are not on the facility payroll.</v>
          </cell>
        </row>
        <row r="450">
          <cell r="A450">
            <v>810519</v>
          </cell>
          <cell r="B450" t="str">
            <v>Contract Services – Supervisory Related Party</v>
          </cell>
          <cell r="C450" t="str">
            <v xml:space="preserve">               Contract Services Expense – 8105xx </v>
          </cell>
          <cell r="D450" t="str">
            <v>Cost paid for supervisory personnel hired through contract, with a related party, who are not on the facility payroll.</v>
          </cell>
        </row>
        <row r="451">
          <cell r="A451">
            <v>810520</v>
          </cell>
          <cell r="B451" t="str">
            <v xml:space="preserve">Contract Services – RNs </v>
          </cell>
          <cell r="C451" t="str">
            <v xml:space="preserve">               Contract Services Expense – 8105xx </v>
          </cell>
          <cell r="D451" t="str">
            <v>Cost paid for RNs hired through contract who are not on the facility payroll.</v>
          </cell>
        </row>
        <row r="452">
          <cell r="A452">
            <v>810529</v>
          </cell>
          <cell r="B452" t="str">
            <v>Contract Services – RNs Related Party</v>
          </cell>
          <cell r="C452" t="str">
            <v xml:space="preserve">               Contract Services Expense – 8105xx </v>
          </cell>
          <cell r="D452" t="str">
            <v>Cost paid for RNs hired through contract, with a related party, who are not on the facility payroll.</v>
          </cell>
        </row>
        <row r="453">
          <cell r="A453">
            <v>810530</v>
          </cell>
          <cell r="B453" t="str">
            <v xml:space="preserve">Contract Services – LPNs </v>
          </cell>
          <cell r="C453" t="str">
            <v xml:space="preserve">               Contract Services Expense – 8105xx </v>
          </cell>
          <cell r="D453" t="str">
            <v>Cost paid for LPNs and graduate practical nurses hired through contract who are not on the facility payroll.</v>
          </cell>
        </row>
        <row r="454">
          <cell r="A454">
            <v>810539</v>
          </cell>
          <cell r="B454" t="str">
            <v>Contract Services – LPNs Related Party</v>
          </cell>
          <cell r="C454" t="str">
            <v xml:space="preserve">               Contract Services Expense – 8105xx </v>
          </cell>
          <cell r="D454" t="str">
            <v>Cost paid for LPNs and graduate practical nurses hired through contract, with a related party, who are not on the facility payroll.</v>
          </cell>
        </row>
        <row r="455">
          <cell r="A455">
            <v>810540</v>
          </cell>
          <cell r="B455" t="str">
            <v xml:space="preserve">Contract Services – CNAs </v>
          </cell>
          <cell r="C455" t="str">
            <v xml:space="preserve">               Contract Services Expense – 8105xx </v>
          </cell>
          <cell r="D455" t="str">
            <v>Cost paid for Certified Nurse Aides hired through contract who are not on the facility payroll.</v>
          </cell>
        </row>
        <row r="456">
          <cell r="A456">
            <v>810549</v>
          </cell>
          <cell r="B456" t="str">
            <v>Contract Services – CNAs Related Party</v>
          </cell>
          <cell r="C456" t="str">
            <v xml:space="preserve">               Contract Services Expense – 8105xx </v>
          </cell>
          <cell r="D456" t="str">
            <v>Cost paid for Certified Nurse Aides hired through contract, with a related party, who are not on the facility payroll.</v>
          </cell>
        </row>
        <row r="457">
          <cell r="A457">
            <v>810997</v>
          </cell>
          <cell r="B457" t="str">
            <v>Medically Fragile Under 21 Medicaid Supplement</v>
          </cell>
          <cell r="C457" t="str">
            <v xml:space="preserve">                 Other Direct Care – 8109xx </v>
          </cell>
          <cell r="D457" t="str">
            <v>Direct care adjustment of the medically fragile under 21 Medicaid supplemental room and board.</v>
          </cell>
        </row>
        <row r="458">
          <cell r="A458">
            <v>810998</v>
          </cell>
          <cell r="B458" t="str">
            <v>HIV/AIDS Medicaid Supplement</v>
          </cell>
          <cell r="C458" t="str">
            <v xml:space="preserve">                 Other Direct Care – 8109xx </v>
          </cell>
          <cell r="D458" t="str">
            <v>Direct care adjustment of the HIV/AIDS Medicaid supplemental room and board.</v>
          </cell>
        </row>
        <row r="459">
          <cell r="A459">
            <v>911110</v>
          </cell>
          <cell r="B459" t="str">
            <v>Salaries – Director of Nursing</v>
          </cell>
          <cell r="C459" t="str">
            <v xml:space="preserve">                         Salary Expense – 9111xx</v>
          </cell>
          <cell r="D459" t="str">
            <v>Salary (includes shift differentials, sick, holiday, vacation, training, and any administrative days, such as jury duty and bereavement, as offered by the provider; but excludes non-recurring bonuses) for the Director of Nursing (DON).</v>
          </cell>
        </row>
        <row r="460">
          <cell r="A460">
            <v>911120</v>
          </cell>
          <cell r="B460" t="str">
            <v>Salaries – Asst. Director of Nursing</v>
          </cell>
          <cell r="C460" t="str">
            <v xml:space="preserve">                         Salary Expense – 9111xx</v>
          </cell>
          <cell r="D460" t="str">
            <v>Salary (includes shift differentials, sick, holiday, vacation, training, and any administrative days, such as jury duty and bereavement, as offered by the provider; but excludes non-recurring bonuses) for the Asst. Director of Nursing (ADON).</v>
          </cell>
        </row>
        <row r="461">
          <cell r="A461">
            <v>911141</v>
          </cell>
          <cell r="B461" t="str">
            <v>Salaries – Minimum Data Set (MDS) Coordinator</v>
          </cell>
          <cell r="C461" t="str">
            <v xml:space="preserve">                         Salary Expense – 9111xx</v>
          </cell>
          <cell r="D461" t="str">
            <v>Salary (includes shift differentials, sick, holiday, vacation, training, and any administrative days, such as jury duty and bereavement, as offered by the provider; but excludes non-recurring bonuses) for the MDS Coordinator.</v>
          </cell>
        </row>
        <row r="462">
          <cell r="A462">
            <v>911142</v>
          </cell>
          <cell r="B462" t="str">
            <v>Salaries – Care Plan Coordinator</v>
          </cell>
          <cell r="C462" t="str">
            <v xml:space="preserve">                         Salary Expense – 9111xx</v>
          </cell>
          <cell r="D462" t="str">
            <v>Salary (includes shift differentials, sick, holiday, vacation, training, and any administrative days, such as jury duty and bereavement, as offered by the provider; but excludes non-recurring bonuses) for the Care Plan Coordinator.</v>
          </cell>
        </row>
        <row r="463">
          <cell r="A463">
            <v>911143</v>
          </cell>
          <cell r="B463" t="str">
            <v>Salaries – Staffing Coordinator</v>
          </cell>
          <cell r="C463" t="str">
            <v xml:space="preserve">                         Salary Expense – 9111xx</v>
          </cell>
          <cell r="D463" t="str">
            <v>Salary (includes shift differentials, sick, holiday, vacation, training, and any administrative days, such as jury duty and bereavement, as offered by the provider; but excludes non-recurring bonuses) for Staffing Coordinator.</v>
          </cell>
        </row>
        <row r="464">
          <cell r="A464">
            <v>911150</v>
          </cell>
          <cell r="B464" t="str">
            <v>Salaries – In-service Training/Staff Development</v>
          </cell>
          <cell r="C464" t="str">
            <v xml:space="preserve">                         Salary Expense – 9111xx</v>
          </cell>
          <cell r="D464" t="str">
            <v>Salary (includes shift differentials, sick, holiday, vacation, training, and any administrative days, such as jury duty and bereavement, as offered by the provider; but excludes non-recurring bonuses) for In-service Training/Staff Development.</v>
          </cell>
        </row>
        <row r="465">
          <cell r="A465">
            <v>911160</v>
          </cell>
          <cell r="B465" t="str">
            <v>Salaries – Quality Assurance/Risk Management</v>
          </cell>
          <cell r="C465" t="str">
            <v xml:space="preserve">                         Salary Expense – 9111xx</v>
          </cell>
          <cell r="D465" t="str">
            <v>Salary (includes shift differentials, sick, holiday, vacation, training, and any administrative days, such as jury duty and bereavement, as offered by the provider; but excludes non-recurring bonuses) for Quality Assurance/Risk Management.</v>
          </cell>
        </row>
        <row r="466">
          <cell r="A466">
            <v>911170</v>
          </cell>
          <cell r="B466" t="str">
            <v>Salaries – Ward/Unit Clerks</v>
          </cell>
          <cell r="C466" t="str">
            <v xml:space="preserve">                         Salary Expense – 9111xx</v>
          </cell>
          <cell r="D466" t="str">
            <v>Salary (includes shift differentials, sick, holiday, vacation, training, and any administrative days, such as jury duty and bereavement, as offered by the provider; but excludes non-recurring bonuses) for Ward/Unit Clerks.</v>
          </cell>
        </row>
        <row r="467">
          <cell r="A467">
            <v>911180</v>
          </cell>
          <cell r="B467" t="str">
            <v>Salaries – Hospitality Aides</v>
          </cell>
          <cell r="C467" t="str">
            <v xml:space="preserve">                         Salary Expense – 9111xx</v>
          </cell>
          <cell r="D467" t="str">
            <v>Salary (includes shift differentials, sick, holiday, vacation, training, and any administrative days, such as jury duty and bereavement, as offered by the provider; but excludes non-recurring bonuses) for hospitality aides.</v>
          </cell>
        </row>
        <row r="468">
          <cell r="A468">
            <v>911190</v>
          </cell>
          <cell r="B468" t="str">
            <v>Salaries – Other Nursing Administration</v>
          </cell>
          <cell r="C468" t="str">
            <v xml:space="preserve">                         Salary Expense – 9111xx</v>
          </cell>
          <cell r="D468" t="str">
            <v>Salary (includes shift differentials, sick, holiday, vacation, training, and any administrative days, such as jury duty and bereavement, as offered by the provider; but excludes non-recurring bonuses) for other nursing administration for which there is not a specific account.</v>
          </cell>
        </row>
        <row r="469">
          <cell r="A469">
            <v>911199</v>
          </cell>
          <cell r="B469" t="str">
            <v>Salaries – Owners</v>
          </cell>
          <cell r="C469" t="str">
            <v xml:space="preserve">                         Salary Expense – 9111xx</v>
          </cell>
          <cell r="D469" t="str">
            <v>Salary (includes shift differentials, sick, holiday, vacation, training, and any administrative days, such as jury duty and bereavement, as offered by the provider; but excludes non-recurring bonuses).</v>
          </cell>
        </row>
        <row r="470">
          <cell r="A470">
            <v>911210</v>
          </cell>
          <cell r="B470" t="str">
            <v>Bonus – Director of Nursing</v>
          </cell>
          <cell r="C470" t="str">
            <v xml:space="preserve">                         Bonus Expense – 9112xx</v>
          </cell>
          <cell r="D470" t="str">
            <v>Gross non-recurring bonus paid to the Director of Nursing (DON).</v>
          </cell>
        </row>
        <row r="471">
          <cell r="A471">
            <v>911220</v>
          </cell>
          <cell r="B471" t="str">
            <v>Bonus – Asst. Director of Nursing</v>
          </cell>
          <cell r="C471" t="str">
            <v xml:space="preserve">                         Bonus Expense – 9112xx</v>
          </cell>
          <cell r="D471" t="str">
            <v>Gross non-recurring bonus paid to the Assistant Director of Nursing (ADON).</v>
          </cell>
        </row>
        <row r="472">
          <cell r="A472">
            <v>911290</v>
          </cell>
          <cell r="B472" t="str">
            <v>Other Bonus Expense</v>
          </cell>
          <cell r="C472" t="str">
            <v xml:space="preserve">                         Bonus Expense – 9112xx</v>
          </cell>
          <cell r="D472" t="str">
            <v xml:space="preserve">Other non-recurring bonus related costs for which there is not a specific account.  </v>
          </cell>
        </row>
        <row r="473">
          <cell r="A473">
            <v>911310</v>
          </cell>
          <cell r="B473" t="str">
            <v>Medical Director – Non-related Party</v>
          </cell>
          <cell r="C473" t="str">
            <v xml:space="preserve">                         Professional Services Fees Expense – 9113xx</v>
          </cell>
          <cell r="D473" t="str">
            <v>Fees paid to a non-related party medical doctor, not on facility payroll, for providing advisory and educational services to the facility.</v>
          </cell>
        </row>
        <row r="474">
          <cell r="A474">
            <v>911319</v>
          </cell>
          <cell r="B474" t="str">
            <v>Medical Director – Related Party</v>
          </cell>
          <cell r="C474" t="str">
            <v xml:space="preserve">                         Professional Services Fees Expense – 9113xx</v>
          </cell>
          <cell r="D474" t="str">
            <v>Fees paid to a related party medical doctor, not on facility payroll, for providing advisory and educational services to the facility.</v>
          </cell>
        </row>
        <row r="475">
          <cell r="A475">
            <v>911330</v>
          </cell>
          <cell r="B475" t="str">
            <v>Pharmacy Consultant – Non-related Party</v>
          </cell>
          <cell r="C475" t="str">
            <v xml:space="preserve">                         Professional Services Fees Expense – 9113xx</v>
          </cell>
          <cell r="D475" t="str">
            <v>Fees paid to a non-related pharmacist, not on facility payroll for providing advisory and educational services to the facility.</v>
          </cell>
        </row>
        <row r="476">
          <cell r="A476">
            <v>911339</v>
          </cell>
          <cell r="B476" t="str">
            <v xml:space="preserve">Pharmacy Consultant – Related Party </v>
          </cell>
          <cell r="C476" t="str">
            <v xml:space="preserve">                         Professional Services Fees Expense – 9113xx</v>
          </cell>
          <cell r="D476" t="str">
            <v>Fees paid to a related party pharmacist, not on facility payroll for providing advisory and educational services to the facility.</v>
          </cell>
        </row>
        <row r="477">
          <cell r="A477">
            <v>911350</v>
          </cell>
          <cell r="B477" t="str">
            <v>Dental Consultant – Non-related Party</v>
          </cell>
          <cell r="C477" t="str">
            <v xml:space="preserve">                         Professional Services Fees Expense – 9113xx</v>
          </cell>
          <cell r="D477" t="str">
            <v>Fees paid to a non-related party dentist, not on facility payroll, for providing advisory and educational services to the facility.</v>
          </cell>
        </row>
        <row r="478">
          <cell r="A478">
            <v>911359</v>
          </cell>
          <cell r="B478" t="str">
            <v>Dental Consultant – Related Party</v>
          </cell>
          <cell r="C478" t="str">
            <v xml:space="preserve">                         Professional Services Fees Expense – 9113xx</v>
          </cell>
          <cell r="D478" t="str">
            <v>Fees paid to a related party dentist, not on facility payroll, for providing advisory and educational services to the facility.</v>
          </cell>
        </row>
        <row r="479">
          <cell r="A479">
            <v>911370</v>
          </cell>
          <cell r="B479" t="str">
            <v>Consultant Services – Nursing – Non-related Party</v>
          </cell>
          <cell r="C479" t="str">
            <v xml:space="preserve">                         Professional Services Fees Expense – 9113xx</v>
          </cell>
          <cell r="D479" t="str">
            <v>Fees paid to non-related parties for nursing personnel, not employees of the facility, to provide advisory and educational services to the facility.</v>
          </cell>
        </row>
        <row r="480">
          <cell r="A480">
            <v>911379</v>
          </cell>
          <cell r="B480" t="str">
            <v xml:space="preserve">Consultant Services – Nursing – Related Party </v>
          </cell>
          <cell r="C480" t="str">
            <v xml:space="preserve">                         Professional Services Fees Expense – 9113xx</v>
          </cell>
          <cell r="D480" t="str">
            <v>Fees paid to a related party for nursing personnel, not employees of the facility, to provide advisory and educational services to the facility.</v>
          </cell>
        </row>
        <row r="481">
          <cell r="A481">
            <v>911390</v>
          </cell>
          <cell r="B481" t="str">
            <v>Other Professional Services Fees Expense</v>
          </cell>
          <cell r="C481" t="str">
            <v xml:space="preserve">                         Professional Services Fees Expense – 9113xx</v>
          </cell>
          <cell r="D481" t="str">
            <v xml:space="preserve">Other professional service fees related costs for which there is not a specific account.  </v>
          </cell>
        </row>
        <row r="482">
          <cell r="A482">
            <v>911420</v>
          </cell>
          <cell r="B482" t="str">
            <v>FICA</v>
          </cell>
          <cell r="C482" t="str">
            <v xml:space="preserve">                         Payroll Taxes and Benefit Expense – 9114xx</v>
          </cell>
          <cell r="D482" t="str">
            <v>Cost of employer’s portion of Social Security Tax for employees.</v>
          </cell>
        </row>
        <row r="483">
          <cell r="A483">
            <v>911430</v>
          </cell>
          <cell r="B483" t="str">
            <v>Unemployment Taxes</v>
          </cell>
          <cell r="C483" t="str">
            <v xml:space="preserve">                         Payroll Taxes and Benefit Expense – 9114xx</v>
          </cell>
          <cell r="D483" t="str">
            <v>Cost of employer’s contribution to State and Federal unemployment taxes for employees.</v>
          </cell>
        </row>
        <row r="484">
          <cell r="A484">
            <v>911440</v>
          </cell>
          <cell r="B484" t="str">
            <v>Health Insurance</v>
          </cell>
          <cell r="C484" t="str">
            <v xml:space="preserve">                         Payroll Taxes and Benefit Expense – 9114xx</v>
          </cell>
          <cell r="D484" t="str">
            <v>Cost of employer’s contribution to employee Health Insurance for employees.</v>
          </cell>
        </row>
        <row r="485">
          <cell r="A485">
            <v>911450</v>
          </cell>
          <cell r="B485" t="str">
            <v>Workers’ Compensation</v>
          </cell>
          <cell r="C485" t="str">
            <v xml:space="preserve">                         Payroll Taxes and Benefit Expense – 9114xx</v>
          </cell>
          <cell r="D485" t="str">
            <v>Cost of Workers’ Compensation insurance for employees.</v>
          </cell>
        </row>
        <row r="486">
          <cell r="A486">
            <v>911460</v>
          </cell>
          <cell r="B486" t="str">
            <v xml:space="preserve">Employee Retirement/Savings Plan </v>
          </cell>
          <cell r="C486" t="str">
            <v xml:space="preserve">                         Payroll Taxes and Benefit Expense – 9114xx</v>
          </cell>
          <cell r="D486" t="str">
            <v xml:space="preserve">Cost of employer’s contribution to an employee retirement/savings plan for employees. </v>
          </cell>
        </row>
        <row r="487">
          <cell r="A487">
            <v>911470</v>
          </cell>
          <cell r="B487" t="str">
            <v>Life Insurance</v>
          </cell>
          <cell r="C487" t="str">
            <v xml:space="preserve">                         Payroll Taxes and Benefit Expense – 9114xx</v>
          </cell>
          <cell r="D487" t="str">
            <v>Cost of employer’s contribution for employee Life Insurance for employees.</v>
          </cell>
        </row>
        <row r="488">
          <cell r="A488">
            <v>911480</v>
          </cell>
          <cell r="B488" t="str">
            <v>Uniforms</v>
          </cell>
          <cell r="C488" t="str">
            <v xml:space="preserve">                         Payroll Taxes and Benefit Expense – 9114xx</v>
          </cell>
          <cell r="D488" t="str">
            <v>Cost of employer’s contribution for uniforms.</v>
          </cell>
        </row>
        <row r="489">
          <cell r="A489">
            <v>911490</v>
          </cell>
          <cell r="B489" t="str">
            <v>Other Payroll Taxes and Benefit Expenses</v>
          </cell>
          <cell r="C489" t="str">
            <v xml:space="preserve">                         Payroll Taxes and Benefit Expense – 9114xx</v>
          </cell>
          <cell r="D489" t="str">
            <v xml:space="preserve">Other payroll taxes and benefit related costs for which there is not a specific account.  </v>
          </cell>
        </row>
        <row r="490">
          <cell r="A490">
            <v>911510</v>
          </cell>
          <cell r="B490" t="str">
            <v xml:space="preserve">Contract Services – Nursing Administration </v>
          </cell>
          <cell r="C490" t="str">
            <v xml:space="preserve">                    Contract Services Expense – 9115xx</v>
          </cell>
          <cell r="D490" t="str">
            <v>Cost paid for nursing administration personnel hired through contract who are not on the facility payroll.</v>
          </cell>
        </row>
        <row r="491">
          <cell r="A491">
            <v>911610</v>
          </cell>
          <cell r="B491" t="str">
            <v>Non-Capitalized Equipment Purchases</v>
          </cell>
          <cell r="C491" t="str">
            <v xml:space="preserve">                    Equipment Expense – 9116xx</v>
          </cell>
          <cell r="D491" t="str">
            <v>Cost of small nursing related equipment purchased and not capitalized.  The cost of small equipment as defined in PRM15-1 section 104.5.  Limited to less than $500 per item.</v>
          </cell>
        </row>
        <row r="492">
          <cell r="A492">
            <v>911620</v>
          </cell>
          <cell r="B492" t="str">
            <v>Equipment Rental</v>
          </cell>
          <cell r="C492" t="str">
            <v xml:space="preserve">                    Equipment Expense – 9116xx</v>
          </cell>
          <cell r="D492" t="str">
            <v xml:space="preserve">Cost of renting nursing related equipment.  The cost of incidental rental equipment.  </v>
          </cell>
        </row>
        <row r="493">
          <cell r="A493">
            <v>911690</v>
          </cell>
          <cell r="B493" t="str">
            <v>Other Equipment Expense</v>
          </cell>
          <cell r="C493" t="str">
            <v xml:space="preserve">                    Equipment Expense – 9116xx</v>
          </cell>
          <cell r="D493" t="str">
            <v xml:space="preserve">Other equipment related costs for which there is not a specific account.  </v>
          </cell>
        </row>
        <row r="494">
          <cell r="A494">
            <v>911710</v>
          </cell>
          <cell r="B494" t="str">
            <v>Nursing Supplies</v>
          </cell>
          <cell r="C494" t="str">
            <v xml:space="preserve">                    Supplies Expense – 9117xx</v>
          </cell>
          <cell r="D494" t="str">
            <v>Cost of items used in the direct care of residents which are not resident-specific such as prep supplies, alcohol pads, Betadine solution in bulk, tongue depressors, cotton balls, thermometers, and blood pressure cuffs.</v>
          </cell>
        </row>
        <row r="495">
          <cell r="A495">
            <v>911720</v>
          </cell>
          <cell r="B495" t="str">
            <v>Drugs – Non-Legend</v>
          </cell>
          <cell r="C495" t="str">
            <v xml:space="preserve">                    Supplies Expense – 9117xx</v>
          </cell>
          <cell r="D495" t="str">
            <v>Cost of over the counter drugs provided to the residents such as pain relievers, cough and cold medications, rubbing alcohol, and aspirin.</v>
          </cell>
        </row>
        <row r="496">
          <cell r="A496">
            <v>911740</v>
          </cell>
          <cell r="B496" t="str">
            <v>Tube Feeding Expense</v>
          </cell>
          <cell r="C496" t="str">
            <v xml:space="preserve">                    Supplies Expense – 9117xx</v>
          </cell>
          <cell r="D496" t="str">
            <v>Costs involved in tube feeding residents when necessary.</v>
          </cell>
        </row>
        <row r="497">
          <cell r="A497">
            <v>911750</v>
          </cell>
          <cell r="B497" t="str">
            <v>Incontinence Supplies</v>
          </cell>
          <cell r="C497" t="str">
            <v xml:space="preserve">                    Supplies Expense – 9117xx</v>
          </cell>
          <cell r="D497" t="str">
            <v>Cost of incontinence supplies to include diapers and underpads.</v>
          </cell>
        </row>
        <row r="498">
          <cell r="A498">
            <v>911760</v>
          </cell>
          <cell r="B498" t="str">
            <v>Oxygen</v>
          </cell>
          <cell r="C498" t="str">
            <v xml:space="preserve">                    Supplies Expense – 9117xx</v>
          </cell>
          <cell r="D498" t="str">
            <v>Cost of oxygen.</v>
          </cell>
        </row>
        <row r="499">
          <cell r="A499">
            <v>911790</v>
          </cell>
          <cell r="B499" t="str">
            <v>Other Supplies Expense</v>
          </cell>
          <cell r="C499" t="str">
            <v xml:space="preserve">                    Supplies Expense – 9117xx</v>
          </cell>
          <cell r="D499" t="str">
            <v xml:space="preserve">Other supplies costs for which there is not a specific account.  </v>
          </cell>
        </row>
        <row r="500">
          <cell r="A500">
            <v>911901</v>
          </cell>
          <cell r="B500" t="str">
            <v>Education/Training</v>
          </cell>
          <cell r="C500" t="str">
            <v xml:space="preserve">                    Other Nursing Services Expense – 9119x</v>
          </cell>
          <cell r="D500" t="str">
            <v>Cost of registration for attending educational seminars and training by nursing employees of the facility and costs incurred in the provision of orientation and in-house training for facility staff.  Travel must be reported separately.</v>
          </cell>
        </row>
        <row r="501">
          <cell r="A501">
            <v>911902</v>
          </cell>
          <cell r="B501" t="str">
            <v>Travel</v>
          </cell>
          <cell r="C501" t="str">
            <v xml:space="preserve">                    Other Nursing Services Expense – 9119x</v>
          </cell>
          <cell r="D501" t="str">
            <v>Cost of travel (airfare, mileage, lodging, meals, etc.) by authorized nursing personnel to attend professional and continuing educational seminars and meetings related to their position with the facility.</v>
          </cell>
        </row>
        <row r="502">
          <cell r="A502">
            <v>911903</v>
          </cell>
          <cell r="B502" t="str">
            <v>Recruitment Expense</v>
          </cell>
          <cell r="C502" t="str">
            <v xml:space="preserve">                    Other Nursing Services Expense – 9119x</v>
          </cell>
          <cell r="D502" t="str">
            <v>Costs incurred in the recruitment of employees for the facility including classified advertising.</v>
          </cell>
        </row>
        <row r="503">
          <cell r="A503">
            <v>911904</v>
          </cell>
          <cell r="B503" t="str">
            <v>Relocation/Moving Expense</v>
          </cell>
          <cell r="C503" t="str">
            <v xml:space="preserve">                    Other Nursing Services Expense – 9119x</v>
          </cell>
          <cell r="D503" t="str">
            <v>Costs incurred in relocating/moving an employee or prospective employee of the facility.</v>
          </cell>
        </row>
        <row r="504">
          <cell r="A504">
            <v>911906</v>
          </cell>
          <cell r="B504" t="str">
            <v>Nursing Printing</v>
          </cell>
          <cell r="C504" t="str">
            <v xml:space="preserve">                    Other Nursing Services Expense – 9119x</v>
          </cell>
          <cell r="D504" t="str">
            <v>Cost of printed material used in the nursing function of the nursing home.</v>
          </cell>
        </row>
        <row r="505">
          <cell r="A505">
            <v>911907</v>
          </cell>
          <cell r="B505" t="str">
            <v>Utilization Review</v>
          </cell>
          <cell r="C505" t="str">
            <v xml:space="preserve">                    Other Nursing Services Expense – 9119x</v>
          </cell>
          <cell r="D505" t="str">
            <v>Costs incurred in the performance of utilization reviews.</v>
          </cell>
        </row>
        <row r="506">
          <cell r="A506">
            <v>911908</v>
          </cell>
          <cell r="B506" t="str">
            <v>Dues/Subscriptions</v>
          </cell>
          <cell r="C506" t="str">
            <v xml:space="preserve">                    Other Nursing Services Expense – 9119x</v>
          </cell>
          <cell r="D506" t="str">
            <v>Cost of dues paid for membership in nursing industry associations and cost of subscribing to newspapers, magazines, and periodicals for facility use in the area of nursing.</v>
          </cell>
        </row>
        <row r="507">
          <cell r="A507">
            <v>911909</v>
          </cell>
          <cell r="B507" t="str">
            <v>Hazardous Waste Disposal</v>
          </cell>
          <cell r="C507" t="str">
            <v xml:space="preserve">                    Other Nursing Services Expense – 9119x</v>
          </cell>
          <cell r="D507" t="str">
            <v>Cost of providing hazardous waste removal services (i.e., license, supplies, container rental, and training).</v>
          </cell>
        </row>
        <row r="508">
          <cell r="A508">
            <v>911990</v>
          </cell>
          <cell r="B508" t="str">
            <v>Other Nursing Service Expense</v>
          </cell>
          <cell r="C508" t="str">
            <v xml:space="preserve">                    Other Nursing Services Expense – 9119x</v>
          </cell>
          <cell r="D508" t="str">
            <v xml:space="preserve">Other nursing services related costs for which there is not a specific account.  </v>
          </cell>
        </row>
        <row r="509">
          <cell r="A509">
            <v>911997</v>
          </cell>
          <cell r="B509" t="str">
            <v>Medically Fragile Under 21 Medicaid Supplement</v>
          </cell>
          <cell r="C509" t="str">
            <v xml:space="preserve">                    Other Nursing Services Expense – 9119x</v>
          </cell>
          <cell r="D509" t="str">
            <v>Indirect care adjustment of the medically fragile under 21 Medicaid supplemental room and board.</v>
          </cell>
        </row>
        <row r="510">
          <cell r="A510">
            <v>911998</v>
          </cell>
          <cell r="B510" t="str">
            <v>HIV/AIDS Medicaid Supplement</v>
          </cell>
          <cell r="C510" t="str">
            <v xml:space="preserve">                    Other Nursing Services Expense – 9119x</v>
          </cell>
          <cell r="D510" t="str">
            <v>Indirect care adjustment of the HIV/AIDS Medicaid supplemental room and board.</v>
          </cell>
        </row>
        <row r="511">
          <cell r="A511">
            <v>911999</v>
          </cell>
          <cell r="B511" t="str">
            <v>Nursing Related Party Expense</v>
          </cell>
          <cell r="C511" t="str">
            <v xml:space="preserve">                    Other Nursing Services Expense – 9119x</v>
          </cell>
          <cell r="D511" t="str">
            <v>Related party expense for the cost center not accounted for elsewhere.</v>
          </cell>
        </row>
        <row r="512">
          <cell r="A512">
            <v>912110</v>
          </cell>
          <cell r="B512" t="str">
            <v>Salaries – Department Head</v>
          </cell>
          <cell r="C512" t="str">
            <v xml:space="preserve">                         Salary Expense – 9121xx</v>
          </cell>
          <cell r="D512" t="str">
            <v>Salary (includes shift differentials, sick, holiday, vacation, training, and any administrative days, such as jury duty and bereavement, as offered by the provider; but excludes non-recurring bonuses) of the dietary department head.</v>
          </cell>
        </row>
        <row r="513">
          <cell r="A513">
            <v>912120</v>
          </cell>
          <cell r="B513" t="str">
            <v>Salaries – Supervisor</v>
          </cell>
          <cell r="C513" t="str">
            <v xml:space="preserve">                         Salary Expense – 9121xx</v>
          </cell>
          <cell r="D513" t="str">
            <v>Salary (includes shift differentials, sick, holiday, vacation, training, and any administrative days, such as jury duty and bereavement, as offered by the provider; but excludes non-recurring bonuses) of the dietary supervisor(s).</v>
          </cell>
        </row>
        <row r="514">
          <cell r="A514">
            <v>912130</v>
          </cell>
          <cell r="B514" t="str">
            <v>Salaries – Cooks</v>
          </cell>
          <cell r="C514" t="str">
            <v xml:space="preserve">                         Salary Expense – 9121xx</v>
          </cell>
          <cell r="D514" t="str">
            <v>Salary (includes shift differentials, sick, holiday, vacation, training, and any administrative days, such as jury duty and bereavement, as offered by the provider; but excludes non-recurring bonuses) of the cooks.</v>
          </cell>
        </row>
        <row r="515">
          <cell r="A515">
            <v>912140</v>
          </cell>
          <cell r="B515" t="str">
            <v>Salaries – Dietary Assistants</v>
          </cell>
          <cell r="C515" t="str">
            <v xml:space="preserve">                         Salary Expense – 9121xx</v>
          </cell>
          <cell r="D515" t="str">
            <v>Salary (includes shift differentials, sick, holiday, vacation, training, and any administrative days, such as jury duty and bereavement, as offered by the provider; but excludes non-recurring bonuses) of the dietary assistants.</v>
          </cell>
        </row>
        <row r="516">
          <cell r="A516">
            <v>912190</v>
          </cell>
          <cell r="B516" t="str">
            <v>Salaries – Other Dietary</v>
          </cell>
          <cell r="C516" t="str">
            <v xml:space="preserve">                         Salary Expense – 9121xx</v>
          </cell>
          <cell r="D516" t="str">
            <v xml:space="preserve">Salary (includes shift differentials, sick, holiday, vacation, training, and any administrative days, such as jury duty and bereavement, as offered by the provider; but excludes non-recurring bonuses) of other dietary personnel for which there is not a specific account.  </v>
          </cell>
        </row>
        <row r="517">
          <cell r="A517">
            <v>912191</v>
          </cell>
          <cell r="B517" t="str">
            <v>Bonus Expense</v>
          </cell>
          <cell r="C517" t="str">
            <v xml:space="preserve">                         Salary Expense – 9121xx</v>
          </cell>
          <cell r="D517" t="str">
            <v>Costs of non-recurring bonuses for dietary employees.</v>
          </cell>
        </row>
        <row r="518">
          <cell r="A518">
            <v>912199</v>
          </cell>
          <cell r="B518" t="str">
            <v>Salaries-Owners</v>
          </cell>
          <cell r="C518" t="str">
            <v xml:space="preserve">                         Salary Expense – 9121xx</v>
          </cell>
          <cell r="D518" t="str">
            <v xml:space="preserve">Gross salaries (includes shift differentials; sick, holiday, vacation, training, and any administrative days, such as jury duty and bereavement, as offered by the provider; but excludes non-recurring bonuses). </v>
          </cell>
        </row>
        <row r="519">
          <cell r="A519">
            <v>912420</v>
          </cell>
          <cell r="B519" t="str">
            <v>FICA</v>
          </cell>
          <cell r="C519" t="str">
            <v xml:space="preserve">                         Payroll Taxes and Benefit Expense – 9124xx</v>
          </cell>
          <cell r="D519" t="str">
            <v>Cost of employer’s portion of Social Security Tax for employees.</v>
          </cell>
        </row>
        <row r="520">
          <cell r="A520">
            <v>912430</v>
          </cell>
          <cell r="B520" t="str">
            <v>Unemployment Taxes</v>
          </cell>
          <cell r="C520" t="str">
            <v xml:space="preserve">                         Payroll Taxes and Benefit Expense – 9124xx</v>
          </cell>
          <cell r="D520" t="str">
            <v>Cost of employer’s contribution to State and Federal unemployment taxes for employees.</v>
          </cell>
        </row>
        <row r="521">
          <cell r="A521">
            <v>912440</v>
          </cell>
          <cell r="B521" t="str">
            <v>Health Insurance</v>
          </cell>
          <cell r="C521" t="str">
            <v xml:space="preserve">                         Payroll Taxes and Benefit Expense – 9124xx</v>
          </cell>
          <cell r="D521" t="str">
            <v>Cost of employer’s contribution to employee Health Insurance for employees.</v>
          </cell>
        </row>
        <row r="522">
          <cell r="A522">
            <v>912450</v>
          </cell>
          <cell r="B522" t="str">
            <v>Workers’ Compensation</v>
          </cell>
          <cell r="C522" t="str">
            <v xml:space="preserve">                         Payroll Taxes and Benefit Expense – 9124xx</v>
          </cell>
          <cell r="D522" t="str">
            <v>Cost of Workers’ Compensation insurance for employees.</v>
          </cell>
        </row>
        <row r="523">
          <cell r="A523">
            <v>912460</v>
          </cell>
          <cell r="B523" t="str">
            <v xml:space="preserve">Employee Retirement/Savings Plan </v>
          </cell>
          <cell r="C523" t="str">
            <v xml:space="preserve">                         Payroll Taxes and Benefit Expense – 9124xx</v>
          </cell>
          <cell r="D523" t="str">
            <v xml:space="preserve">Cost of employer’s contribution to an employee retirement/savings plan for employees.   </v>
          </cell>
        </row>
        <row r="524">
          <cell r="A524">
            <v>912470</v>
          </cell>
          <cell r="B524" t="str">
            <v>Life Insurance</v>
          </cell>
          <cell r="C524" t="str">
            <v xml:space="preserve">                         Payroll Taxes and Benefit Expense – 9124xx</v>
          </cell>
          <cell r="D524" t="str">
            <v xml:space="preserve">Cost of employer’s contribution to employee Life Insurance for employees. </v>
          </cell>
        </row>
        <row r="525">
          <cell r="A525">
            <v>912480</v>
          </cell>
          <cell r="B525" t="str">
            <v>Uniforms</v>
          </cell>
          <cell r="C525" t="str">
            <v xml:space="preserve">                         Payroll Taxes and Benefit Expense – 9124xx</v>
          </cell>
          <cell r="D525" t="str">
            <v>Cost of employer contribution to employee uniforms.</v>
          </cell>
        </row>
        <row r="526">
          <cell r="A526">
            <v>912490</v>
          </cell>
          <cell r="B526" t="str">
            <v>Other Payroll Taxes and Benefit Expense</v>
          </cell>
          <cell r="C526" t="str">
            <v xml:space="preserve">                         Payroll Taxes and Benefit Expense – 9124xx</v>
          </cell>
          <cell r="D526" t="str">
            <v xml:space="preserve">Other payroll taxes and benefit related costs for which there is not a specific account.  </v>
          </cell>
        </row>
        <row r="527">
          <cell r="A527">
            <v>912510</v>
          </cell>
          <cell r="B527" t="str">
            <v>Contract Services – Non-related Party</v>
          </cell>
          <cell r="C527" t="str">
            <v xml:space="preserve">                    Contract and Professional Services Expense – 9125xx</v>
          </cell>
          <cell r="D527" t="str">
            <v>Cost paid for dietary services and personnel hired through contract, with a non-related party, not facility employees.</v>
          </cell>
        </row>
        <row r="528">
          <cell r="A528">
            <v>912519</v>
          </cell>
          <cell r="B528" t="str">
            <v>Contract Services – Related Party</v>
          </cell>
          <cell r="C528" t="str">
            <v xml:space="preserve">                    Contract and Professional Services Expense – 9125xx</v>
          </cell>
          <cell r="D528" t="str">
            <v>Cost paid for dietary services and personnel hired through contract, with a related party, not facility employees.</v>
          </cell>
        </row>
        <row r="529">
          <cell r="A529">
            <v>912530</v>
          </cell>
          <cell r="B529" t="str">
            <v>Consultant Services – Dietary – Non-Related Party</v>
          </cell>
          <cell r="C529" t="str">
            <v xml:space="preserve">                    Contract and Professional Services Expense – 9125xx</v>
          </cell>
          <cell r="D529" t="str">
            <v>Fees paid to non-related parties or non-related management company for registered dietary personnel, not employees of the facility, to provide advisory and educational services.</v>
          </cell>
        </row>
        <row r="530">
          <cell r="A530">
            <v>912539</v>
          </cell>
          <cell r="B530" t="str">
            <v xml:space="preserve">Consultant Services – Dietary – Related Party </v>
          </cell>
          <cell r="C530" t="str">
            <v xml:space="preserve">                    Contract and Professional Services Expense – 9125xx</v>
          </cell>
          <cell r="D530" t="str">
            <v>Fees paid to related party for registered dietary personnel, not employees of the facility, to provide advisory and educational services.</v>
          </cell>
        </row>
        <row r="531">
          <cell r="A531">
            <v>912590</v>
          </cell>
          <cell r="B531" t="str">
            <v>Other Contract and Professional Services Expense</v>
          </cell>
          <cell r="C531" t="str">
            <v xml:space="preserve">                    Contract and Professional Services Expense – 9125xx</v>
          </cell>
          <cell r="D531" t="str">
            <v xml:space="preserve">Other contract and professional services related costs for which there is not a specific account.  </v>
          </cell>
        </row>
        <row r="532">
          <cell r="A532">
            <v>912610</v>
          </cell>
          <cell r="B532" t="str">
            <v>Non-Capitalized Equipment Purchases</v>
          </cell>
          <cell r="C532" t="str">
            <v xml:space="preserve">                    Equipment Expense – 9126xx</v>
          </cell>
          <cell r="D532" t="str">
            <v>Cost of equipment for activities. The cost of small equipment as defined in PRM15-1 section 104.5.  Limited to less than $500 per item.</v>
          </cell>
        </row>
        <row r="533">
          <cell r="A533">
            <v>912620</v>
          </cell>
          <cell r="B533" t="str">
            <v>Equipment Rental</v>
          </cell>
          <cell r="C533" t="str">
            <v xml:space="preserve">                    Equipment Expense – 9126xx</v>
          </cell>
          <cell r="D533" t="str">
            <v xml:space="preserve">Cost of renting activities related equipment.  The cost of incidental rental equipment.  </v>
          </cell>
        </row>
        <row r="534">
          <cell r="A534">
            <v>912690</v>
          </cell>
          <cell r="B534" t="str">
            <v>Other Equipment Expense</v>
          </cell>
          <cell r="C534" t="str">
            <v xml:space="preserve">                    Equipment Expense – 9126xx</v>
          </cell>
          <cell r="D534" t="str">
            <v xml:space="preserve">Other equipment related costs for which there is not a specific account.  </v>
          </cell>
        </row>
        <row r="535">
          <cell r="A535">
            <v>912710</v>
          </cell>
          <cell r="B535" t="str">
            <v>Supplies – Consumable</v>
          </cell>
          <cell r="C535" t="str">
            <v xml:space="preserve">                    Supplies and Services Expense – 9127xx</v>
          </cell>
          <cell r="D535" t="str">
            <v>Cost of consumable items such as soap, detergent, napkins, paper cups, straws, etc. used in the dietary function.</v>
          </cell>
        </row>
        <row r="536">
          <cell r="A536">
            <v>912720</v>
          </cell>
          <cell r="B536" t="str">
            <v>Dietary Supplies</v>
          </cell>
          <cell r="C536" t="str">
            <v xml:space="preserve">                    Supplies and Services Expense – 9127xx</v>
          </cell>
          <cell r="D536" t="str">
            <v>Cost of dietary supplies such as plates, utensils, etc.</v>
          </cell>
        </row>
        <row r="537">
          <cell r="A537">
            <v>912730</v>
          </cell>
          <cell r="B537" t="str">
            <v>Dietary Printing</v>
          </cell>
          <cell r="C537" t="str">
            <v xml:space="preserve">                    Supplies and Services Expense – 9127xx</v>
          </cell>
          <cell r="D537" t="str">
            <v>Cost of printed material used in the dietary function of the nursing home.</v>
          </cell>
        </row>
        <row r="538">
          <cell r="A538">
            <v>912740</v>
          </cell>
          <cell r="B538" t="str">
            <v>Raw Food</v>
          </cell>
          <cell r="C538" t="str">
            <v xml:space="preserve">                    Supplies and Services Expense – 9127xx</v>
          </cell>
          <cell r="D538" t="str">
            <v>Cost of food products used to provide meals and snacks to the residents.</v>
          </cell>
        </row>
        <row r="539">
          <cell r="A539">
            <v>912750</v>
          </cell>
          <cell r="B539" t="str">
            <v>Dietary Supplements</v>
          </cell>
          <cell r="C539" t="str">
            <v xml:space="preserve">                    Supplies and Services Expense – 9127xx</v>
          </cell>
          <cell r="D539" t="str">
            <v>Cost of food products given in addition to normal meals.</v>
          </cell>
        </row>
        <row r="540">
          <cell r="A540">
            <v>912790</v>
          </cell>
          <cell r="B540" t="str">
            <v>Other Supplies and Services Expense</v>
          </cell>
          <cell r="C540" t="str">
            <v xml:space="preserve">                    Supplies and Services Expense – 9127xx</v>
          </cell>
          <cell r="D540" t="str">
            <v xml:space="preserve">Other supplies and services related costs for which there is not a specific account.  </v>
          </cell>
        </row>
        <row r="541">
          <cell r="A541">
            <v>912901</v>
          </cell>
          <cell r="B541" t="str">
            <v>Education/Training</v>
          </cell>
          <cell r="C541" t="str">
            <v xml:space="preserve">                    Other Dietary Services Expense – 9129xx</v>
          </cell>
          <cell r="D541" t="str">
            <v>Cost of registration for attending dietary related educational seminars and training by dietary nursing employees of the facility and costs incurred in the provision of orientation and in-house training for facility staff.  Travel must be reported separately.</v>
          </cell>
        </row>
        <row r="542">
          <cell r="A542">
            <v>912902</v>
          </cell>
          <cell r="B542" t="str">
            <v>Travel</v>
          </cell>
          <cell r="C542" t="str">
            <v xml:space="preserve">                    Other Dietary Services Expense – 9129xx</v>
          </cell>
          <cell r="D542" t="str">
            <v>Cost of travel (airfare, mileage, lodging, meals, etc.) by authorized dietary personnel to attend professional and continuing educational seminars and meetings related to their position with the facility.</v>
          </cell>
        </row>
        <row r="543">
          <cell r="A543">
            <v>912903</v>
          </cell>
          <cell r="B543" t="str">
            <v>Recruitment Expense</v>
          </cell>
          <cell r="C543" t="str">
            <v xml:space="preserve">                    Other Dietary Services Expense – 9129xx</v>
          </cell>
          <cell r="D543" t="str">
            <v>Costs incurred in the recruitment of employees for the facility including classified advertising.</v>
          </cell>
        </row>
        <row r="544">
          <cell r="A544">
            <v>912904</v>
          </cell>
          <cell r="B544" t="str">
            <v>Relocation/Moving Expense</v>
          </cell>
          <cell r="C544" t="str">
            <v xml:space="preserve">                    Other Dietary Services Expense – 9129xx</v>
          </cell>
          <cell r="D544" t="str">
            <v>Costs incurred in relocating/moving an employee or prospective employee of the facility.</v>
          </cell>
        </row>
        <row r="545">
          <cell r="A545">
            <v>912908</v>
          </cell>
          <cell r="B545" t="str">
            <v>Dues/Subscriptions</v>
          </cell>
          <cell r="C545" t="str">
            <v xml:space="preserve">                    Other Dietary Services Expense – 9129xx</v>
          </cell>
          <cell r="D545" t="str">
            <v>Cost of dues paid for membership in dietary industry associations and cost of subscribing to newspapers, magazines, and periodicals for facility use in the area of diet and nutrition.</v>
          </cell>
        </row>
        <row r="546">
          <cell r="A546">
            <v>912990</v>
          </cell>
          <cell r="B546" t="str">
            <v>Other Dietary Services Expense</v>
          </cell>
          <cell r="C546" t="str">
            <v xml:space="preserve">                    Other Dietary Services Expense – 9129xx</v>
          </cell>
          <cell r="D546" t="str">
            <v xml:space="preserve">Other dietary services related costs for which there is not a specific account.  </v>
          </cell>
        </row>
        <row r="547">
          <cell r="A547">
            <v>912999</v>
          </cell>
          <cell r="B547" t="str">
            <v>Dietary Related Party Expense</v>
          </cell>
          <cell r="C547" t="str">
            <v xml:space="preserve">                    Other Dietary Services Expense – 9129xx</v>
          </cell>
          <cell r="D547" t="str">
            <v>Related party expense for the cost center not accounted for elsewhere.</v>
          </cell>
        </row>
        <row r="548">
          <cell r="A548">
            <v>914110</v>
          </cell>
          <cell r="B548" t="str">
            <v>Salaries – Activities Supervisor</v>
          </cell>
          <cell r="C548" t="str">
            <v xml:space="preserve">                         Salary Expense – 9141xx</v>
          </cell>
          <cell r="D548" t="str">
            <v>Salary (includes shift differentials, sick, holiday, vacation, training, and any administrative days, such as jury duty and bereavement, as offered by the provider; but excludes non-recurring bonuses) of the Activities Supervisor.</v>
          </cell>
        </row>
        <row r="549">
          <cell r="A549">
            <v>914120</v>
          </cell>
          <cell r="B549" t="str">
            <v>Salaries – Activities Staff</v>
          </cell>
          <cell r="C549" t="str">
            <v xml:space="preserve">                         Salary Expense – 9141xx</v>
          </cell>
          <cell r="D549" t="str">
            <v>Salary (includes shift differentials, sick, holiday, vacation, training, and any administrative days, such as jury duty and bereavement, as offered by the provider; but excludes non-recurring bonuses) of the Activities Staff.</v>
          </cell>
        </row>
        <row r="550">
          <cell r="A550">
            <v>914191</v>
          </cell>
          <cell r="B550" t="str">
            <v>Bonus Expense</v>
          </cell>
          <cell r="C550" t="str">
            <v xml:space="preserve">                         Salary Expense – 9141xx</v>
          </cell>
          <cell r="D550" t="str">
            <v>Cost of non-recurring bonuses for activities employees.</v>
          </cell>
        </row>
        <row r="551">
          <cell r="A551">
            <v>914199</v>
          </cell>
          <cell r="B551" t="str">
            <v>Salaries-Owners</v>
          </cell>
          <cell r="C551" t="str">
            <v xml:space="preserve">                         Salary Expense – 9141xx</v>
          </cell>
          <cell r="D551" t="str">
            <v xml:space="preserve">Gross salaries (includes shift differentials; sick, holiday, vacation, training, and any administrative days, such as jury duty and bereavement, as offered by the provider; but excludes non-recurring bonuses). </v>
          </cell>
        </row>
        <row r="552">
          <cell r="A552">
            <v>914420</v>
          </cell>
          <cell r="B552" t="str">
            <v>FICA</v>
          </cell>
          <cell r="C552" t="str">
            <v xml:space="preserve">                         Payroll Taxes and Benefit Expense – 9144xx</v>
          </cell>
          <cell r="D552" t="str">
            <v>Cost of employer’s portion of Social Security Tax for employees.</v>
          </cell>
        </row>
        <row r="553">
          <cell r="A553">
            <v>914430</v>
          </cell>
          <cell r="B553" t="str">
            <v>Unemployment Taxes</v>
          </cell>
          <cell r="C553" t="str">
            <v xml:space="preserve">                         Payroll Taxes and Benefit Expense – 9144xx</v>
          </cell>
          <cell r="D553" t="str">
            <v>Cost of employer’s contribution to State and Federal unemployment taxes for employees.</v>
          </cell>
        </row>
        <row r="554">
          <cell r="A554">
            <v>914440</v>
          </cell>
          <cell r="B554" t="str">
            <v>Health Insurance</v>
          </cell>
          <cell r="C554" t="str">
            <v xml:space="preserve">                         Payroll Taxes and Benefit Expense – 9144xx</v>
          </cell>
          <cell r="D554" t="str">
            <v>Cost of employer’s contribution to employee Health Insurance for employees.</v>
          </cell>
        </row>
        <row r="555">
          <cell r="A555">
            <v>914450</v>
          </cell>
          <cell r="B555" t="str">
            <v>Workers’ Compensation</v>
          </cell>
          <cell r="C555" t="str">
            <v xml:space="preserve">                         Payroll Taxes and Benefit Expense – 9144xx</v>
          </cell>
          <cell r="D555" t="str">
            <v>Cost of Workers’ Compensation insurance for employees.</v>
          </cell>
        </row>
        <row r="556">
          <cell r="A556">
            <v>914460</v>
          </cell>
          <cell r="B556" t="str">
            <v xml:space="preserve">Employee Retirement/Savings Plan </v>
          </cell>
          <cell r="C556" t="str">
            <v xml:space="preserve">                         Payroll Taxes and Benefit Expense – 9144xx</v>
          </cell>
          <cell r="D556" t="str">
            <v xml:space="preserve">Cost of employer’s contribution to an employee retirement/savings plan for employees. </v>
          </cell>
        </row>
        <row r="557">
          <cell r="A557">
            <v>914470</v>
          </cell>
          <cell r="B557" t="str">
            <v>Life Insurance</v>
          </cell>
          <cell r="C557" t="str">
            <v xml:space="preserve">                         Payroll Taxes and Benefit Expense – 9144xx</v>
          </cell>
          <cell r="D557" t="str">
            <v>Cost of employer’s contribution to employee Life Insurance for employees.</v>
          </cell>
        </row>
        <row r="558">
          <cell r="A558">
            <v>914480</v>
          </cell>
          <cell r="B558" t="str">
            <v>Uniforms</v>
          </cell>
          <cell r="C558" t="str">
            <v xml:space="preserve">                         Payroll Taxes and Benefit Expense – 9144xx</v>
          </cell>
          <cell r="D558" t="str">
            <v>Cost of employer’s contribution for uniforms.</v>
          </cell>
        </row>
        <row r="559">
          <cell r="A559">
            <v>914490</v>
          </cell>
          <cell r="B559" t="str">
            <v>Other Payroll Taxes and Benefit Expense</v>
          </cell>
          <cell r="C559" t="str">
            <v xml:space="preserve">                         Payroll Taxes and Benefit Expense – 9144xx</v>
          </cell>
          <cell r="D559" t="str">
            <v xml:space="preserve">Other payroll taxes and benefit related costs for which there is not a specific account.  </v>
          </cell>
        </row>
        <row r="560">
          <cell r="A560">
            <v>914510</v>
          </cell>
          <cell r="B560" t="str">
            <v>Activities Consultant – Non-related Party</v>
          </cell>
          <cell r="C560" t="str">
            <v xml:space="preserve">                    Contract and Professional Services Expense – 9145xx</v>
          </cell>
          <cell r="D560" t="str">
            <v>Fees paid to activities personnel, not on facility payroll, for providing advisory and educational services to the facility.</v>
          </cell>
        </row>
        <row r="561">
          <cell r="A561">
            <v>914519</v>
          </cell>
          <cell r="B561" t="str">
            <v>Activities Consultant – Related Party</v>
          </cell>
          <cell r="C561" t="str">
            <v xml:space="preserve">                    Contract and Professional Services Expense – 9145xx</v>
          </cell>
          <cell r="D561" t="str">
            <v>Fees paid to related party activities personnel, not on facility payroll, for providing advisory and educational services to the facility.</v>
          </cell>
        </row>
        <row r="562">
          <cell r="A562">
            <v>914590</v>
          </cell>
          <cell r="B562" t="str">
            <v>Other Contract and Professional Services Expense</v>
          </cell>
          <cell r="C562" t="str">
            <v xml:space="preserve">                    Contract and Professional Services Expense – 9145xx</v>
          </cell>
          <cell r="D562" t="str">
            <v xml:space="preserve">Other contract and professional service related costs for which there is not a specific account.  </v>
          </cell>
        </row>
        <row r="563">
          <cell r="A563">
            <v>914610</v>
          </cell>
          <cell r="B563" t="str">
            <v>Non-Capitalized Equipment Purchases</v>
          </cell>
          <cell r="C563" t="str">
            <v xml:space="preserve">                    Equipment Expense – 9146xx</v>
          </cell>
          <cell r="D563" t="str">
            <v>Cost of equipment for activities. The cost of small equipment as defined in PRM15-1 section 104.5.  Limited to less than $500 per item.</v>
          </cell>
        </row>
        <row r="564">
          <cell r="A564">
            <v>914620</v>
          </cell>
          <cell r="B564" t="str">
            <v>Equipment Rental</v>
          </cell>
          <cell r="C564" t="str">
            <v xml:space="preserve">                    Equipment Expense – 9146xx</v>
          </cell>
          <cell r="D564" t="str">
            <v xml:space="preserve">Cost of renting activities related equipment.  The cost of incidental rental equipment.  </v>
          </cell>
        </row>
        <row r="565">
          <cell r="A565">
            <v>914690</v>
          </cell>
          <cell r="B565" t="str">
            <v>Other Equipment Expense</v>
          </cell>
          <cell r="C565" t="str">
            <v xml:space="preserve">                    Equipment Expense – 9146xx</v>
          </cell>
          <cell r="D565" t="str">
            <v xml:space="preserve">Other equipment related costs for which there is not a specific account.  </v>
          </cell>
        </row>
        <row r="566">
          <cell r="A566">
            <v>914710</v>
          </cell>
          <cell r="B566" t="str">
            <v>Supplies – Activities</v>
          </cell>
          <cell r="C566" t="str">
            <v xml:space="preserve">                    Supplies and Services Expense – 9147xx</v>
          </cell>
          <cell r="D566" t="str">
            <v>Cost of supplies used in the activities function.</v>
          </cell>
        </row>
        <row r="567">
          <cell r="A567">
            <v>914790</v>
          </cell>
          <cell r="B567" t="str">
            <v>Other Supplies and Services Expense</v>
          </cell>
          <cell r="C567" t="str">
            <v xml:space="preserve">                    Supplies and Services Expense – 9147xx</v>
          </cell>
          <cell r="D567" t="str">
            <v xml:space="preserve">Other supplies and services related costs for which there is not a specific account.  </v>
          </cell>
        </row>
        <row r="568">
          <cell r="A568">
            <v>914901</v>
          </cell>
          <cell r="B568" t="str">
            <v>Education and Training</v>
          </cell>
          <cell r="C568" t="str">
            <v xml:space="preserve">                    Other Activities Expense – 9149xx</v>
          </cell>
          <cell r="D568" t="str">
            <v>Cost of registration for attending educational seminars and training by activities services employees of the facility and costs incurred in the provision of orientation and in-house training for facility staff.  Travel must be reported separately.</v>
          </cell>
        </row>
        <row r="569">
          <cell r="A569">
            <v>914902</v>
          </cell>
          <cell r="B569" t="str">
            <v>Travel</v>
          </cell>
          <cell r="C569" t="str">
            <v xml:space="preserve">                    Other Activities Expense – 9149xx</v>
          </cell>
          <cell r="D569" t="str">
            <v>Cost of travel (airfare, mileage, lodging, meals, etc.) by staff to attend professional and continuing educational seminars and meetings related to their position with the facility</v>
          </cell>
        </row>
        <row r="570">
          <cell r="A570">
            <v>914903</v>
          </cell>
          <cell r="B570" t="str">
            <v>Recruitment Expense</v>
          </cell>
          <cell r="C570" t="str">
            <v xml:space="preserve">                    Other Activities Expense – 9149xx</v>
          </cell>
          <cell r="D570" t="str">
            <v>Costs incurred in the recruitment of employees for the facility including classified advertising.</v>
          </cell>
        </row>
        <row r="571">
          <cell r="A571">
            <v>914904</v>
          </cell>
          <cell r="B571" t="str">
            <v>Relocation/Moving Expense</v>
          </cell>
          <cell r="C571" t="str">
            <v xml:space="preserve">                    Other Activities Expense – 9149xx</v>
          </cell>
          <cell r="D571" t="str">
            <v>Costs incurred in relocating/moving an employee or prospective employee of the facility.</v>
          </cell>
        </row>
        <row r="572">
          <cell r="A572">
            <v>914990</v>
          </cell>
          <cell r="B572" t="str">
            <v>Other Activities Expense</v>
          </cell>
          <cell r="C572" t="str">
            <v xml:space="preserve">                    Other Activities Expense – 9149xx</v>
          </cell>
          <cell r="D572" t="str">
            <v xml:space="preserve">Other activities related costs for which there is not a specific account.  </v>
          </cell>
        </row>
        <row r="573">
          <cell r="A573">
            <v>914999</v>
          </cell>
          <cell r="B573" t="str">
            <v>Activities Related Party Expense</v>
          </cell>
          <cell r="C573" t="str">
            <v xml:space="preserve">                    Other Activities Expense – 9149xx</v>
          </cell>
          <cell r="D573" t="str">
            <v>Related party expense for the cost center not accounted for elsewhere.</v>
          </cell>
        </row>
        <row r="574">
          <cell r="A574">
            <v>915110</v>
          </cell>
          <cell r="B574" t="str">
            <v>Salaries – Social Services Supervisor</v>
          </cell>
          <cell r="C574" t="str">
            <v xml:space="preserve">                         Salary Expense – 9151xx</v>
          </cell>
          <cell r="D574" t="str">
            <v>Salary (includes shift differentials, sick, holiday, vacation, training, and any administrative days, such as jury duty and bereavement, as offered by the provider; but excludes non-recurring bonuses) of the supervisor responsible for providing an ongoing program of services designed to meet, in accordance with the comprehensive assessment, the interest and physical, mental and psychosocial well-being of the residents.</v>
          </cell>
        </row>
        <row r="575">
          <cell r="A575">
            <v>915120</v>
          </cell>
          <cell r="B575" t="str">
            <v>Salaries – Social Services Staff</v>
          </cell>
          <cell r="C575" t="str">
            <v xml:space="preserve">                         Salary Expense – 9151xx</v>
          </cell>
          <cell r="D575" t="str">
            <v>Salary (includes sick pay, holiday pay, vacation pay, and training, but excludes non-recurring bonuses) of the personnel providing an ongoing program of activities designed to meet, in accordance with the comprehensive assessment, the interest and physical, mental and psychosocial well-being of the residents.</v>
          </cell>
        </row>
        <row r="576">
          <cell r="A576">
            <v>915130</v>
          </cell>
          <cell r="B576" t="str">
            <v>Salaries – Admissions/Discharge Coordinator</v>
          </cell>
          <cell r="C576" t="str">
            <v xml:space="preserve">                         Salary Expense – 9151xx</v>
          </cell>
          <cell r="D576" t="str">
            <v>Salary (includes shift differentials, sick, holiday, vacation, training, and any administrative days, such as jury duty and bereavement, as offered by the provider; but excludes non-recurring bonuses) of the personnel coordinating admissions/discharges.</v>
          </cell>
        </row>
        <row r="577">
          <cell r="A577">
            <v>915140</v>
          </cell>
          <cell r="B577" t="str">
            <v>Pastoral Expense</v>
          </cell>
          <cell r="C577" t="str">
            <v xml:space="preserve">                         Salary Expense – 9151xx</v>
          </cell>
          <cell r="D577" t="str">
            <v>Pastoral salaries (not contractual services) and related expenses.</v>
          </cell>
        </row>
        <row r="578">
          <cell r="A578">
            <v>915190</v>
          </cell>
          <cell r="B578" t="str">
            <v>Salaries – Other Social Services</v>
          </cell>
          <cell r="C578" t="str">
            <v xml:space="preserve">                         Salary Expense – 9151xx</v>
          </cell>
          <cell r="D578" t="str">
            <v xml:space="preserve">Salary (includes shift differentials, sick, holiday, vacation, training, and any administrative days, such as jury duty and bereavement, as offered by the provider; but excludes non-recurring bonuses) of other social services personnel for which there is not a specific account.  </v>
          </cell>
        </row>
        <row r="579">
          <cell r="A579">
            <v>915191</v>
          </cell>
          <cell r="B579" t="str">
            <v>Bonus Expense</v>
          </cell>
          <cell r="C579" t="str">
            <v xml:space="preserve">                         Salary Expense – 9151xx</v>
          </cell>
          <cell r="D579" t="str">
            <v>Cost of non-recurring bonuses for social services employees.</v>
          </cell>
        </row>
        <row r="580">
          <cell r="A580">
            <v>915199</v>
          </cell>
          <cell r="B580" t="str">
            <v>Salaries-Owners</v>
          </cell>
          <cell r="C580" t="str">
            <v xml:space="preserve">                         Salary Expense – 9151xx</v>
          </cell>
          <cell r="D580" t="str">
            <v xml:space="preserve">Gross salaries (includes shift differentials; sick, holiday, vacation, training, and any administrative days, such as jury duty and bereavement, as offered by the provider; but excludes non-recurring bonuses). </v>
          </cell>
        </row>
        <row r="581">
          <cell r="A581">
            <v>915420</v>
          </cell>
          <cell r="B581" t="str">
            <v>FICA</v>
          </cell>
          <cell r="C581" t="str">
            <v xml:space="preserve">                     Payroll Taxes and Benefit Expense – 9154xx</v>
          </cell>
          <cell r="D581" t="str">
            <v>Cost of employer’s portion of Social Security Tax for employees.</v>
          </cell>
        </row>
        <row r="582">
          <cell r="A582">
            <v>915430</v>
          </cell>
          <cell r="B582" t="str">
            <v>Unemployment Taxes</v>
          </cell>
          <cell r="C582" t="str">
            <v xml:space="preserve">                     Payroll Taxes and Benefit Expense – 9154xx</v>
          </cell>
          <cell r="D582" t="str">
            <v>Cost of employer’s contribution to State and Federal unemployment taxes for employees.</v>
          </cell>
        </row>
        <row r="583">
          <cell r="A583">
            <v>915440</v>
          </cell>
          <cell r="B583" t="str">
            <v>Health Insurance</v>
          </cell>
          <cell r="C583" t="str">
            <v xml:space="preserve">                     Payroll Taxes and Benefit Expense – 9154xx</v>
          </cell>
          <cell r="D583" t="str">
            <v>Cost of employer’s contribution to employee Health Insurance for employees.</v>
          </cell>
        </row>
        <row r="584">
          <cell r="A584">
            <v>915450</v>
          </cell>
          <cell r="B584" t="str">
            <v>Workers’ Compensation</v>
          </cell>
          <cell r="C584" t="str">
            <v xml:space="preserve">                     Payroll Taxes and Benefit Expense – 9154xx</v>
          </cell>
          <cell r="D584" t="str">
            <v>Cost of Workers’ Compensation insurance for employees.</v>
          </cell>
        </row>
        <row r="585">
          <cell r="A585">
            <v>915460</v>
          </cell>
          <cell r="B585" t="str">
            <v xml:space="preserve">Employee Retirement/Savings Plan </v>
          </cell>
          <cell r="C585" t="str">
            <v xml:space="preserve">                     Payroll Taxes and Benefit Expense – 9154xx</v>
          </cell>
          <cell r="D585" t="str">
            <v xml:space="preserve">Cost of employer’s contribution to an employee retirement/savings plan for employees. </v>
          </cell>
        </row>
        <row r="586">
          <cell r="A586">
            <v>915470</v>
          </cell>
          <cell r="B586" t="str">
            <v>Life Insurance</v>
          </cell>
          <cell r="C586" t="str">
            <v xml:space="preserve">                     Payroll Taxes and Benefit Expense – 9154xx</v>
          </cell>
          <cell r="D586" t="str">
            <v>Cost of employer’s contribution to employee Life Insurance for employees.</v>
          </cell>
        </row>
        <row r="587">
          <cell r="A587">
            <v>915480</v>
          </cell>
          <cell r="B587" t="str">
            <v>Uniforms</v>
          </cell>
          <cell r="C587" t="str">
            <v xml:space="preserve">                     Payroll Taxes and Benefit Expense – 9154xx</v>
          </cell>
          <cell r="D587" t="str">
            <v>Cost of employer’s contribution for employee uniforms.</v>
          </cell>
        </row>
        <row r="588">
          <cell r="A588">
            <v>915490</v>
          </cell>
          <cell r="B588" t="str">
            <v>Other Payroll Taxes and Benefit Expense</v>
          </cell>
          <cell r="C588" t="str">
            <v xml:space="preserve">                     Payroll Taxes and Benefit Expense – 9154xx</v>
          </cell>
          <cell r="D588" t="str">
            <v xml:space="preserve">Other payroll taxes and benefit related costs for which there is not a specific account.  </v>
          </cell>
        </row>
        <row r="589">
          <cell r="A589">
            <v>915510</v>
          </cell>
          <cell r="B589" t="str">
            <v>Contracted Services – Social Services – Non-related party</v>
          </cell>
          <cell r="C589" t="str">
            <v xml:space="preserve">                    Contract and Professional Services Expense – 9155xx</v>
          </cell>
          <cell r="D589" t="str">
            <v>Cost paid for social services and personnel hired through contract who are not facility employees.</v>
          </cell>
        </row>
        <row r="590">
          <cell r="A590">
            <v>915519</v>
          </cell>
          <cell r="B590" t="str">
            <v>Contracted Services – Social Services – Related Party</v>
          </cell>
          <cell r="C590" t="str">
            <v xml:space="preserve">                    Contract and Professional Services Expense – 9155xx</v>
          </cell>
          <cell r="D590" t="str">
            <v>Cost paid for social services and personnel hired through a related party contract, who are not facility employees.</v>
          </cell>
        </row>
        <row r="591">
          <cell r="A591">
            <v>915530</v>
          </cell>
          <cell r="B591" t="str">
            <v>Social Services Consultant</v>
          </cell>
          <cell r="C591" t="str">
            <v xml:space="preserve">                    Contract and Professional Services Expense – 9155xx</v>
          </cell>
          <cell r="D591" t="str">
            <v>Fees paid to a social worker, not on facility payroll, for providing advisory and educational services to the facility.</v>
          </cell>
        </row>
        <row r="592">
          <cell r="A592">
            <v>915590</v>
          </cell>
          <cell r="B592" t="str">
            <v>Other Contract and Professional Services Expense</v>
          </cell>
          <cell r="C592" t="str">
            <v xml:space="preserve">                    Contract and Professional Services Expense – 9155xx</v>
          </cell>
          <cell r="D592" t="str">
            <v xml:space="preserve">Other contract and professional service related costs for which there is not a specific account.  </v>
          </cell>
        </row>
        <row r="593">
          <cell r="A593">
            <v>915610</v>
          </cell>
          <cell r="B593" t="str">
            <v>Non-Capitalized Equipment Purchases</v>
          </cell>
          <cell r="C593" t="str">
            <v xml:space="preserve">                    Equipment Expense – 9156xx</v>
          </cell>
          <cell r="D593" t="str">
            <v>Cost of small social service related equipment purchased and not capitalized.  The cost of small equipment as defined in PRM15-1 section 104.5.  Limited to less than $500 per item.</v>
          </cell>
        </row>
        <row r="594">
          <cell r="A594">
            <v>915620</v>
          </cell>
          <cell r="B594" t="str">
            <v>Equipment Rental</v>
          </cell>
          <cell r="C594" t="str">
            <v xml:space="preserve">                    Equipment Expense – 9156xx</v>
          </cell>
          <cell r="D594" t="str">
            <v xml:space="preserve">Cost of renting social services related equipment.  The cost of incidental rental equipment.  </v>
          </cell>
        </row>
        <row r="595">
          <cell r="A595">
            <v>915690</v>
          </cell>
          <cell r="B595" t="str">
            <v>Other Equipment Expense</v>
          </cell>
          <cell r="C595" t="str">
            <v xml:space="preserve">                    Equipment Expense – 9156xx</v>
          </cell>
          <cell r="D595" t="str">
            <v xml:space="preserve">Other equipment related costs for which there is not a specific account.  </v>
          </cell>
        </row>
        <row r="596">
          <cell r="A596">
            <v>915710</v>
          </cell>
          <cell r="B596" t="str">
            <v>Supplies – Social Services</v>
          </cell>
          <cell r="C596" t="str">
            <v xml:space="preserve">                    Supplies and Services Expense – 9157xx</v>
          </cell>
          <cell r="D596" t="str">
            <v>Cost of supplies used in the social services function.</v>
          </cell>
        </row>
        <row r="597">
          <cell r="A597">
            <v>915790</v>
          </cell>
          <cell r="B597" t="str">
            <v>Other Supplies and Services Expense</v>
          </cell>
          <cell r="C597" t="str">
            <v xml:space="preserve">                    Supplies and Services Expense – 9157xx</v>
          </cell>
          <cell r="D597" t="str">
            <v xml:space="preserve">Other supplies and services related costs for which there is not a specific account.  </v>
          </cell>
        </row>
        <row r="598">
          <cell r="A598">
            <v>915901</v>
          </cell>
          <cell r="B598" t="str">
            <v>Education and Training</v>
          </cell>
          <cell r="C598" t="str">
            <v xml:space="preserve">                    Other Social Services Expense – 9159xx</v>
          </cell>
          <cell r="D598" t="str">
            <v>Cost of registration for attending educational seminars and training by social services employees of the facility and costs incurred in the provision of orientation and in-house training for facility staff.  Travel must be reported separately.</v>
          </cell>
        </row>
        <row r="599">
          <cell r="A599">
            <v>915902</v>
          </cell>
          <cell r="B599" t="str">
            <v>Travel</v>
          </cell>
          <cell r="C599" t="str">
            <v xml:space="preserve">                    Other Social Services Expense – 9159xx</v>
          </cell>
          <cell r="D599" t="str">
            <v>Cost of travel (airfare, mileage, lodging, meals, etc.) by staff to attend professional and continuing educational seminars.</v>
          </cell>
        </row>
        <row r="600">
          <cell r="A600">
            <v>915903</v>
          </cell>
          <cell r="B600" t="str">
            <v>Recruitment Expense</v>
          </cell>
          <cell r="C600" t="str">
            <v xml:space="preserve">                    Other Social Services Expense – 9159xx</v>
          </cell>
          <cell r="D600" t="str">
            <v>Costs incurred in the recruitment of employees for the facility including classified advertising.</v>
          </cell>
        </row>
        <row r="601">
          <cell r="A601">
            <v>915904</v>
          </cell>
          <cell r="B601" t="str">
            <v>Relocation/Moving Expense</v>
          </cell>
          <cell r="C601" t="str">
            <v xml:space="preserve">                    Other Social Services Expense – 9159xx</v>
          </cell>
          <cell r="D601" t="str">
            <v>Costs incurred in relocating/moving an employee or prospective employee of the facility.</v>
          </cell>
        </row>
        <row r="602">
          <cell r="A602">
            <v>915990</v>
          </cell>
          <cell r="B602" t="str">
            <v>Other Social Services Expense</v>
          </cell>
          <cell r="C602" t="str">
            <v xml:space="preserve">                    Other Social Services Expense – 9159xx</v>
          </cell>
          <cell r="D602" t="str">
            <v xml:space="preserve">Other social services costs for which there is not a specific account.   </v>
          </cell>
        </row>
        <row r="603">
          <cell r="A603">
            <v>915999</v>
          </cell>
          <cell r="B603" t="str">
            <v>Social Services Related Party Expense</v>
          </cell>
          <cell r="C603" t="str">
            <v xml:space="preserve">                    Other Social Services Expense – 9159xx</v>
          </cell>
          <cell r="D603" t="str">
            <v>Related party expense for the cost center not accounted for elsewhere.</v>
          </cell>
        </row>
        <row r="604">
          <cell r="A604">
            <v>916110</v>
          </cell>
          <cell r="B604" t="str">
            <v>Salaries – Medical Records Supervisor</v>
          </cell>
          <cell r="C604" t="str">
            <v xml:space="preserve">                         Salary Expense – 9161xx</v>
          </cell>
          <cell r="D604" t="str">
            <v>Salary (includes shift differentials, sick, holiday, vacation, training, and any administrative days, such as jury duty and bereavement, as offered by the provider; but excludes non-recurring bonuses) of medical records supervisor.</v>
          </cell>
        </row>
        <row r="605">
          <cell r="A605">
            <v>916120</v>
          </cell>
          <cell r="B605" t="str">
            <v>Salaries – Medical Records Staff</v>
          </cell>
          <cell r="C605" t="str">
            <v xml:space="preserve">                         Salary Expense – 9161xx</v>
          </cell>
          <cell r="D605" t="str">
            <v>Salary (includes shift differentials, sick, holiday, vacation, training, and any administrative days, such as jury duty and bereavement, as offered by the provider; but excludes non-recurring bonuses) of medical records staff.</v>
          </cell>
        </row>
        <row r="606">
          <cell r="A606">
            <v>916191</v>
          </cell>
          <cell r="B606" t="str">
            <v>Bonus Expense</v>
          </cell>
          <cell r="C606" t="str">
            <v xml:space="preserve">                         Salary Expense – 9161xx</v>
          </cell>
          <cell r="D606" t="str">
            <v>Cost of non-recurring bonuses for medical records employees.</v>
          </cell>
        </row>
        <row r="607">
          <cell r="A607">
            <v>916199</v>
          </cell>
          <cell r="B607" t="str">
            <v>Salaries-Owners</v>
          </cell>
          <cell r="C607" t="str">
            <v xml:space="preserve">                         Salary Expense – 9161xx</v>
          </cell>
          <cell r="D607" t="str">
            <v xml:space="preserve">Gross salaries (includes shift differentials; sick, holiday, vacation, training, and any administrative days, such as jury duty and bereavement, as offered by the provider; but excludes non-recurring bonuses). </v>
          </cell>
        </row>
        <row r="608">
          <cell r="A608">
            <v>916420</v>
          </cell>
          <cell r="B608" t="str">
            <v>FICA</v>
          </cell>
          <cell r="C608" t="str">
            <v xml:space="preserve">                         Payroll Taxes and Benefit Expense – 9164xx</v>
          </cell>
          <cell r="D608" t="str">
            <v>Cost of employer’s portion of Social Security Tax for employees.</v>
          </cell>
        </row>
        <row r="609">
          <cell r="A609">
            <v>916430</v>
          </cell>
          <cell r="B609" t="str">
            <v>Unemployment Taxes</v>
          </cell>
          <cell r="C609" t="str">
            <v xml:space="preserve">                         Payroll Taxes and Benefit Expense – 9164xx</v>
          </cell>
          <cell r="D609" t="str">
            <v>Cost of employer’s contribution to State and Federal unemployment taxes for employees.</v>
          </cell>
        </row>
        <row r="610">
          <cell r="A610">
            <v>916440</v>
          </cell>
          <cell r="B610" t="str">
            <v>Health Insurance</v>
          </cell>
          <cell r="C610" t="str">
            <v xml:space="preserve">                         Payroll Taxes and Benefit Expense – 9164xx</v>
          </cell>
          <cell r="D610" t="str">
            <v>Cost of employer’s contribution to employee Health Insurance for employees.</v>
          </cell>
        </row>
        <row r="611">
          <cell r="A611">
            <v>916450</v>
          </cell>
          <cell r="B611" t="str">
            <v>Workers’ Compensation</v>
          </cell>
          <cell r="C611" t="str">
            <v xml:space="preserve">                         Payroll Taxes and Benefit Expense – 9164xx</v>
          </cell>
          <cell r="D611" t="str">
            <v>Cost of Workers’ Compensation insurance for employees.</v>
          </cell>
        </row>
        <row r="612">
          <cell r="A612">
            <v>916460</v>
          </cell>
          <cell r="B612" t="str">
            <v xml:space="preserve">Employee Retirement/Savings Plan </v>
          </cell>
          <cell r="C612" t="str">
            <v xml:space="preserve">                         Payroll Taxes and Benefit Expense – 9164xx</v>
          </cell>
          <cell r="D612" t="str">
            <v xml:space="preserve">Cost of employer’s contribution to an employee retirement/savings plan for employees. </v>
          </cell>
        </row>
        <row r="613">
          <cell r="A613">
            <v>916470</v>
          </cell>
          <cell r="B613" t="str">
            <v>Life Insurance</v>
          </cell>
          <cell r="C613" t="str">
            <v xml:space="preserve">                         Payroll Taxes and Benefit Expense – 9164xx</v>
          </cell>
          <cell r="D613" t="str">
            <v>Cost of employer’s contribution to employee Life Insurance for employees.</v>
          </cell>
        </row>
        <row r="614">
          <cell r="A614">
            <v>916480</v>
          </cell>
          <cell r="B614" t="str">
            <v>Uniforms</v>
          </cell>
          <cell r="C614" t="str">
            <v xml:space="preserve">                         Payroll Taxes and Benefit Expense – 9164xx</v>
          </cell>
          <cell r="D614" t="str">
            <v>Cost of employer’s contribution to employee uniforms.</v>
          </cell>
        </row>
        <row r="615">
          <cell r="A615">
            <v>916490</v>
          </cell>
          <cell r="B615" t="str">
            <v>Other Payroll Taxes and Benefit Expense</v>
          </cell>
          <cell r="C615" t="str">
            <v xml:space="preserve">                         Payroll Taxes and Benefit Expense – 9164xx</v>
          </cell>
          <cell r="D615" t="str">
            <v xml:space="preserve">Other payroll taxes and benefit related costs for which there is not a specific account.  </v>
          </cell>
        </row>
        <row r="616">
          <cell r="A616">
            <v>916510</v>
          </cell>
          <cell r="B616" t="str">
            <v xml:space="preserve">Contract Services – Medical Records – Non-related Party </v>
          </cell>
          <cell r="C616" t="str">
            <v xml:space="preserve">                    Contract and Professional Service Expense – 9165xx</v>
          </cell>
          <cell r="D616" t="str">
            <v>Cost paid to a non-related party for medical records services and personnel hired through contract who are not facility employees.</v>
          </cell>
        </row>
        <row r="617">
          <cell r="A617">
            <v>916519</v>
          </cell>
          <cell r="B617" t="str">
            <v xml:space="preserve">Contract Services – Medical Records – Related Party </v>
          </cell>
          <cell r="C617" t="str">
            <v xml:space="preserve">                    Contract and Professional Service Expense – 9165xx</v>
          </cell>
          <cell r="D617" t="str">
            <v>Cost paid to a related party for medical records services and personnel hired through contract who are not facility employees.</v>
          </cell>
        </row>
        <row r="618">
          <cell r="A618">
            <v>916530</v>
          </cell>
          <cell r="B618" t="str">
            <v>Medical Records Consultant – Non-related Party</v>
          </cell>
          <cell r="C618" t="str">
            <v xml:space="preserve">                    Contract and Professional Service Expense – 9165xx</v>
          </cell>
          <cell r="D618" t="str">
            <v>Fees paid to a non-related party for consultants for medical records advisory and/or educational services.</v>
          </cell>
        </row>
        <row r="619">
          <cell r="A619">
            <v>916539</v>
          </cell>
          <cell r="B619" t="str">
            <v xml:space="preserve">Medical Records Consultant – Related Party </v>
          </cell>
          <cell r="C619" t="str">
            <v xml:space="preserve">                    Contract and Professional Service Expense – 9165xx</v>
          </cell>
          <cell r="D619" t="str">
            <v>Fees paid to a related party for consultants for medical records advisory and/or educational services.</v>
          </cell>
        </row>
        <row r="620">
          <cell r="A620">
            <v>916590</v>
          </cell>
          <cell r="B620" t="str">
            <v>Other Contract and Professional Services Expense</v>
          </cell>
          <cell r="C620" t="str">
            <v xml:space="preserve">                    Contract and Professional Service Expense – 9165xx</v>
          </cell>
          <cell r="D620" t="str">
            <v xml:space="preserve">Other contract and professional services related costs for which there is not a specific account.  </v>
          </cell>
        </row>
        <row r="621">
          <cell r="A621">
            <v>916610</v>
          </cell>
          <cell r="B621" t="str">
            <v>Non-Capitalized Equipment Purchases</v>
          </cell>
          <cell r="C621" t="str">
            <v xml:space="preserve">                    Equipment Expense – 9166xx</v>
          </cell>
          <cell r="D621" t="str">
            <v>Cost of small medical records related equipment purchased and not capitalized.  The cost of small equipment as defined in PRM15-1 section 104.5.  Limited to less than $500 per item.</v>
          </cell>
        </row>
        <row r="622">
          <cell r="A622">
            <v>916620</v>
          </cell>
          <cell r="B622" t="str">
            <v>Equipment Rental</v>
          </cell>
          <cell r="C622" t="str">
            <v xml:space="preserve">                    Equipment Expense – 9166xx</v>
          </cell>
          <cell r="D622" t="str">
            <v xml:space="preserve">The cost of renting medical records related equipment.  The cost of incidental rental equipment.  </v>
          </cell>
        </row>
        <row r="623">
          <cell r="A623">
            <v>916690</v>
          </cell>
          <cell r="B623" t="str">
            <v>Other Equipment Expense</v>
          </cell>
          <cell r="C623" t="str">
            <v xml:space="preserve">                    Equipment Expense – 9166xx</v>
          </cell>
          <cell r="D623" t="str">
            <v xml:space="preserve">Other equipment related costs for which there is not a specific account.  </v>
          </cell>
        </row>
        <row r="624">
          <cell r="A624">
            <v>916710</v>
          </cell>
          <cell r="B624" t="str">
            <v>Medical Records Supplies</v>
          </cell>
          <cell r="C624" t="str">
            <v xml:space="preserve">                    Supplies and Services Expense – 9167xx</v>
          </cell>
          <cell r="D624" t="str">
            <v>Supplies used in the Medical Records function.</v>
          </cell>
        </row>
        <row r="625">
          <cell r="A625">
            <v>916790</v>
          </cell>
          <cell r="B625" t="str">
            <v>Other Supplies Expense</v>
          </cell>
          <cell r="C625" t="str">
            <v xml:space="preserve">                    Supplies and Services Expense – 9167xx</v>
          </cell>
          <cell r="D625" t="str">
            <v xml:space="preserve">Other supplies and services related costs for which there is not a specific account.  </v>
          </cell>
        </row>
        <row r="626">
          <cell r="A626">
            <v>916901</v>
          </cell>
          <cell r="B626" t="str">
            <v>Education and Training</v>
          </cell>
          <cell r="C626" t="str">
            <v xml:space="preserve">                    Other Medical Records Expense – 9169xx</v>
          </cell>
          <cell r="D626" t="str">
            <v>Cost of registration for attending educational seminars and training by medical records employees of the facility and costs incurred in the provision of orientation and in-house training for facility staff.  Travel must be reported separately.</v>
          </cell>
        </row>
        <row r="627">
          <cell r="A627">
            <v>916902</v>
          </cell>
          <cell r="B627" t="str">
            <v>Travel</v>
          </cell>
          <cell r="C627" t="str">
            <v xml:space="preserve">                    Other Medical Records Expense – 9169xx</v>
          </cell>
          <cell r="D627" t="str">
            <v>Cost of travel (airfare, mileage, lodging, meals, etc.) by staff to attend professional and continuing educational seminars and meetings related to their position with the facility.</v>
          </cell>
        </row>
        <row r="628">
          <cell r="A628">
            <v>916903</v>
          </cell>
          <cell r="B628" t="str">
            <v>Recruitment Expense</v>
          </cell>
          <cell r="C628" t="str">
            <v xml:space="preserve">                    Other Medical Records Expense – 9169xx</v>
          </cell>
          <cell r="D628" t="str">
            <v>Costs incurred in the recruitment of employees for the facility including classified advertising.</v>
          </cell>
        </row>
        <row r="629">
          <cell r="A629">
            <v>916904</v>
          </cell>
          <cell r="B629" t="str">
            <v>Relocation/Moving Expense</v>
          </cell>
          <cell r="C629" t="str">
            <v xml:space="preserve">                    Other Medical Records Expense – 9169xx</v>
          </cell>
          <cell r="D629" t="str">
            <v>Costs incurred in relocating/moving an employee or prospective employee of the facility.</v>
          </cell>
        </row>
        <row r="630">
          <cell r="A630">
            <v>916990</v>
          </cell>
          <cell r="B630" t="str">
            <v>Other Medical Records Expense</v>
          </cell>
          <cell r="C630" t="str">
            <v xml:space="preserve">                    Other Medical Records Expense – 9169xx</v>
          </cell>
          <cell r="D630" t="str">
            <v xml:space="preserve">Other medical records costs for which there is not a specific account.  </v>
          </cell>
        </row>
        <row r="631">
          <cell r="A631">
            <v>916999</v>
          </cell>
          <cell r="B631" t="str">
            <v>Medical Records Related Party Expense</v>
          </cell>
          <cell r="C631" t="str">
            <v xml:space="preserve">                    Other Medical Records Expense – 9169xx</v>
          </cell>
          <cell r="D631" t="str">
            <v>Related party expense for the cost center not accounted for elsewhere.</v>
          </cell>
        </row>
        <row r="632">
          <cell r="A632">
            <v>917110</v>
          </cell>
          <cell r="B632" t="str">
            <v>Salaries – Central Supply Supervisor</v>
          </cell>
          <cell r="C632" t="str">
            <v xml:space="preserve">                         Salary Expense – 9171xx</v>
          </cell>
          <cell r="D632" t="str">
            <v>Salary (includes shift differentials, sick, holiday, vacation, training, and any administrative days, such as jury duty and bereavement, as offered by the provider; but excludes non-recurring bonuses) of the Central supply supervisor responsible for maintaining and distributing central supplies.</v>
          </cell>
        </row>
        <row r="633">
          <cell r="A633">
            <v>917120</v>
          </cell>
          <cell r="B633" t="str">
            <v>Salaries – Central Supply Staff</v>
          </cell>
          <cell r="C633" t="str">
            <v xml:space="preserve">                         Salary Expense – 9171xx</v>
          </cell>
          <cell r="D633" t="str">
            <v>Salary (includes shift differentials, sick, holiday, vacation, training, and any administrative days, such as jury duty and bereavement, as offered by the provider; but excludes non-recurring bonuses) of the personnel involved in the maintaining and distributing central supplies.</v>
          </cell>
        </row>
        <row r="634">
          <cell r="A634">
            <v>917191</v>
          </cell>
          <cell r="B634" t="str">
            <v>Bonus Expense</v>
          </cell>
          <cell r="C634" t="str">
            <v xml:space="preserve">                         Salary Expense – 9171xx</v>
          </cell>
          <cell r="D634" t="str">
            <v>Cost of non-recurring bonuses for central supply employees.</v>
          </cell>
        </row>
        <row r="635">
          <cell r="A635">
            <v>917199</v>
          </cell>
          <cell r="B635" t="str">
            <v>Salaries-Owners</v>
          </cell>
          <cell r="C635" t="str">
            <v xml:space="preserve">                         Salary Expense – 9171xx</v>
          </cell>
          <cell r="D635" t="str">
            <v xml:space="preserve">Gross salaries (includes shift differentials; sick, holiday, vacation, training, and any administrative days, such as jury duty and bereavement, as offered by the provider; but excludes non-recurring bonuses). </v>
          </cell>
        </row>
        <row r="636">
          <cell r="A636">
            <v>917420</v>
          </cell>
          <cell r="B636" t="str">
            <v>FICA</v>
          </cell>
          <cell r="C636" t="str">
            <v xml:space="preserve">                         Payroll Taxes and Benefit Expense – 9174xx</v>
          </cell>
          <cell r="D636" t="str">
            <v>Cost of employer’s portion of Social Security Tax for employees.</v>
          </cell>
        </row>
        <row r="637">
          <cell r="A637">
            <v>917430</v>
          </cell>
          <cell r="B637" t="str">
            <v>Unemployment Taxes</v>
          </cell>
          <cell r="C637" t="str">
            <v xml:space="preserve">                         Payroll Taxes and Benefit Expense – 9174xx</v>
          </cell>
          <cell r="D637" t="str">
            <v>Cost of employer’s contribution to State and Federal unemployment taxes for employees.</v>
          </cell>
        </row>
        <row r="638">
          <cell r="A638">
            <v>917440</v>
          </cell>
          <cell r="B638" t="str">
            <v>Health Insurance</v>
          </cell>
          <cell r="C638" t="str">
            <v xml:space="preserve">                         Payroll Taxes and Benefit Expense – 9174xx</v>
          </cell>
          <cell r="D638" t="str">
            <v>Cost of employer’s contribution to employee Health Insurance for employees.</v>
          </cell>
        </row>
        <row r="639">
          <cell r="A639">
            <v>917450</v>
          </cell>
          <cell r="B639" t="str">
            <v>Workers’ Compensation</v>
          </cell>
          <cell r="C639" t="str">
            <v xml:space="preserve">                         Payroll Taxes and Benefit Expense – 9174xx</v>
          </cell>
          <cell r="D639" t="str">
            <v>Cost of Workers’ Compensation insurance for employees.</v>
          </cell>
        </row>
        <row r="640">
          <cell r="A640">
            <v>917460</v>
          </cell>
          <cell r="B640" t="str">
            <v xml:space="preserve">Employee Retirement/Savings Plan </v>
          </cell>
          <cell r="C640" t="str">
            <v xml:space="preserve">                         Payroll Taxes and Benefit Expense – 9174xx</v>
          </cell>
          <cell r="D640" t="str">
            <v xml:space="preserve">Cost of employer’s contribution to an employee retirement/savings plan for employees. </v>
          </cell>
        </row>
        <row r="641">
          <cell r="A641">
            <v>917470</v>
          </cell>
          <cell r="B641" t="str">
            <v>Life Insurance</v>
          </cell>
          <cell r="C641" t="str">
            <v xml:space="preserve">                         Payroll Taxes and Benefit Expense – 9174xx</v>
          </cell>
          <cell r="D641" t="str">
            <v>Cost of employer’s contribution to employee Life Insurance for employees.</v>
          </cell>
        </row>
        <row r="642">
          <cell r="A642">
            <v>917480</v>
          </cell>
          <cell r="B642" t="str">
            <v>Uniforms</v>
          </cell>
          <cell r="C642" t="str">
            <v xml:space="preserve">                         Payroll Taxes and Benefit Expense – 9174xx</v>
          </cell>
          <cell r="D642" t="str">
            <v>Cost of employer’s contribution to employee uniforms.</v>
          </cell>
        </row>
        <row r="643">
          <cell r="A643">
            <v>917490</v>
          </cell>
          <cell r="B643" t="str">
            <v>Other Payroll Taxes and Benefit Expense</v>
          </cell>
          <cell r="C643" t="str">
            <v xml:space="preserve">                         Payroll Taxes and Benefit Expense – 9174xx</v>
          </cell>
          <cell r="D643" t="str">
            <v>Other payroll taxes and benefit related costs for which there is not a specific account.</v>
          </cell>
        </row>
        <row r="644">
          <cell r="A644">
            <v>917510</v>
          </cell>
          <cell r="B644" t="str">
            <v>Contracted Services – Central Supply – Non-related Party</v>
          </cell>
          <cell r="C644" t="str">
            <v xml:space="preserve">                    Contract and Professional Services Expense – 9175xx</v>
          </cell>
          <cell r="D644" t="str">
            <v>Cost paid for central supply services and personnel hired through contract who are not facility employees.</v>
          </cell>
        </row>
        <row r="645">
          <cell r="A645">
            <v>917519</v>
          </cell>
          <cell r="B645" t="str">
            <v>Contracted Services – Central Supply – Related Party</v>
          </cell>
          <cell r="C645" t="str">
            <v xml:space="preserve">                    Contract and Professional Services Expense – 9175xx</v>
          </cell>
          <cell r="D645" t="str">
            <v>Cost paid for central supply services and personnel hired through a related party contract who are not facility employees.</v>
          </cell>
        </row>
        <row r="646">
          <cell r="A646">
            <v>917590</v>
          </cell>
          <cell r="B646" t="str">
            <v>Other Contract and Professional Services Expense</v>
          </cell>
          <cell r="C646" t="str">
            <v xml:space="preserve">                    Contract and Professional Services Expense – 9175xx</v>
          </cell>
          <cell r="D646" t="str">
            <v xml:space="preserve">Other contract and professional service related costs for which there is not a specific account.  </v>
          </cell>
        </row>
        <row r="647">
          <cell r="A647">
            <v>917610</v>
          </cell>
          <cell r="B647" t="str">
            <v>Non-Capitalized Equipment Purchases</v>
          </cell>
          <cell r="C647" t="str">
            <v xml:space="preserve">                    Equipment Expense – 9176xx</v>
          </cell>
          <cell r="D647" t="str">
            <v>Cost of small central supply related equipment purchased and not capitalized.  The cost of small equipment as defined in PRM15-1 section 104.5.  Limited to less than $500 per item.</v>
          </cell>
        </row>
        <row r="648">
          <cell r="A648">
            <v>917620</v>
          </cell>
          <cell r="B648" t="str">
            <v>Equipment Rental</v>
          </cell>
          <cell r="C648" t="str">
            <v xml:space="preserve">                    Equipment Expense – 9176xx</v>
          </cell>
          <cell r="D648" t="str">
            <v xml:space="preserve">Cost of renting central supply related equipment.  The cost of incidental rental equipment.  </v>
          </cell>
        </row>
        <row r="649">
          <cell r="A649">
            <v>917690</v>
          </cell>
          <cell r="B649" t="str">
            <v>Other Equipment Expense</v>
          </cell>
          <cell r="C649" t="str">
            <v xml:space="preserve">                    Equipment Expense – 9176xx</v>
          </cell>
          <cell r="D649" t="str">
            <v xml:space="preserve">Other equipment related costs for which there is not a specific account.  </v>
          </cell>
        </row>
        <row r="650">
          <cell r="A650">
            <v>917710</v>
          </cell>
          <cell r="B650" t="str">
            <v>Central Supply – Supply Expense</v>
          </cell>
          <cell r="C650" t="str">
            <v xml:space="preserve">                    Supplies and Services Expense – 9177xx</v>
          </cell>
          <cell r="D650" t="str">
            <v>Supplies expense related to the Central Supply Function.</v>
          </cell>
        </row>
        <row r="651">
          <cell r="A651">
            <v>917790</v>
          </cell>
          <cell r="B651" t="str">
            <v>Other Supplies and Services Expense</v>
          </cell>
          <cell r="C651" t="str">
            <v xml:space="preserve">                    Supplies and Services Expense – 9177xx</v>
          </cell>
          <cell r="D651" t="str">
            <v>Other supplies and services related costs for which there is not a specific account.</v>
          </cell>
        </row>
        <row r="652">
          <cell r="A652">
            <v>917901</v>
          </cell>
          <cell r="B652" t="str">
            <v>Education and Training</v>
          </cell>
          <cell r="C652" t="str">
            <v xml:space="preserve">                    Other Central Supply Expense – 9179xx</v>
          </cell>
          <cell r="D652" t="str">
            <v>Cost of registration for attending educational seminars and training by central supply services employees of the facility and costs incurred in the provision of orientation and in-house training for facility staff.  Travel must be reported separately.</v>
          </cell>
        </row>
        <row r="653">
          <cell r="A653">
            <v>917902</v>
          </cell>
          <cell r="B653" t="str">
            <v xml:space="preserve">Travel </v>
          </cell>
          <cell r="C653" t="str">
            <v xml:space="preserve">                    Other Central Supply Expense – 9179xx</v>
          </cell>
          <cell r="D653" t="str">
            <v>Cost of travel (airfare, mileage, lodging, meals, etc.) by authorized central supply personnel to attend professional and continuing educational seminars.</v>
          </cell>
        </row>
        <row r="654">
          <cell r="A654">
            <v>917903</v>
          </cell>
          <cell r="B654" t="str">
            <v>Recruitment Expense</v>
          </cell>
          <cell r="C654" t="str">
            <v xml:space="preserve">                    Other Central Supply Expense – 9179xx</v>
          </cell>
          <cell r="D654" t="str">
            <v>Costs incurred in the recruitment of employees for the facility including classified advertising.</v>
          </cell>
        </row>
        <row r="655">
          <cell r="A655">
            <v>917904</v>
          </cell>
          <cell r="B655" t="str">
            <v>Relocation/Moving Expense</v>
          </cell>
          <cell r="C655" t="str">
            <v xml:space="preserve">                    Other Central Supply Expense – 9179xx</v>
          </cell>
          <cell r="D655" t="str">
            <v>Costs incurred in relocating/moving an employee or prospective employee of the facility.</v>
          </cell>
        </row>
        <row r="656">
          <cell r="A656">
            <v>917990</v>
          </cell>
          <cell r="B656" t="str">
            <v>Other Central Supply Expense</v>
          </cell>
          <cell r="C656" t="str">
            <v xml:space="preserve">                    Other Central Supply Expense – 9179xx</v>
          </cell>
          <cell r="D656" t="str">
            <v xml:space="preserve">Other central supply costs for which there is not a specific account.  </v>
          </cell>
        </row>
        <row r="657">
          <cell r="A657">
            <v>917999</v>
          </cell>
          <cell r="B657" t="str">
            <v>Central Supply Related Party Expense</v>
          </cell>
          <cell r="C657" t="str">
            <v xml:space="preserve">                    Other Central Supply Expense – 9179xx</v>
          </cell>
          <cell r="D657" t="str">
            <v>Related party expense for the cost center not accounted for elsewhere.</v>
          </cell>
        </row>
        <row r="658">
          <cell r="A658">
            <v>918110</v>
          </cell>
          <cell r="B658" t="str">
            <v>Salaries – Supervisor</v>
          </cell>
          <cell r="C658" t="str">
            <v xml:space="preserve">                         Salary Expense – 9181xx</v>
          </cell>
          <cell r="D658" t="str">
            <v>Salary (includes shift differentials, sick, holiday, vacation, training, and any administrative days, such as jury duty and bereavement, as offered by the provider; but excludes non-recurring bonuses) of Laundry supervisor(s).</v>
          </cell>
        </row>
        <row r="659">
          <cell r="A659">
            <v>918120</v>
          </cell>
          <cell r="B659" t="str">
            <v>Salaries – Staff</v>
          </cell>
          <cell r="C659" t="str">
            <v xml:space="preserve">                         Salary Expense – 9181xx</v>
          </cell>
          <cell r="D659" t="str">
            <v>Salary (includes shift differentials, sick, holiday, vacation, training, and any administrative days, such as jury duty and bereavement, as offered by the provider; but excludes non-recurring bonuses) of Laundry supervisor(s) of staff.</v>
          </cell>
        </row>
        <row r="660">
          <cell r="A660">
            <v>918191</v>
          </cell>
          <cell r="B660" t="str">
            <v>Bonus Expense</v>
          </cell>
          <cell r="C660" t="str">
            <v xml:space="preserve">                         Salary Expense – 9181xx</v>
          </cell>
          <cell r="D660" t="str">
            <v>Cost of non-recurring bonuses for laundry and linen employees.</v>
          </cell>
        </row>
        <row r="661">
          <cell r="A661">
            <v>918199</v>
          </cell>
          <cell r="B661" t="str">
            <v>Salaries-Owners</v>
          </cell>
          <cell r="C661" t="str">
            <v xml:space="preserve">                         Salary Expense – 9181xx</v>
          </cell>
          <cell r="D661" t="str">
            <v>Salary (includes shift differentials, sick, holiday, vacation, training, and any administrative days, such as jury duty and bereavement, as offered by the provider; but excludes non-recurring bonuses).</v>
          </cell>
        </row>
        <row r="662">
          <cell r="A662">
            <v>918420</v>
          </cell>
          <cell r="B662" t="str">
            <v>FICA</v>
          </cell>
          <cell r="C662" t="str">
            <v xml:space="preserve">                         Payroll Taxes and Benefit Expense – 9184xx</v>
          </cell>
          <cell r="D662" t="str">
            <v>Cost of employer’s portion of Social Security Tax for employees.</v>
          </cell>
        </row>
        <row r="663">
          <cell r="A663">
            <v>918430</v>
          </cell>
          <cell r="B663" t="str">
            <v>Unemployment Taxes</v>
          </cell>
          <cell r="C663" t="str">
            <v xml:space="preserve">                         Payroll Taxes and Benefit Expense – 9184xx</v>
          </cell>
          <cell r="D663" t="str">
            <v>Cost of employer’s contribution to State and Federal unemployment taxes for employees.</v>
          </cell>
        </row>
        <row r="664">
          <cell r="A664">
            <v>918440</v>
          </cell>
          <cell r="B664" t="str">
            <v>Health Insurance</v>
          </cell>
          <cell r="C664" t="str">
            <v xml:space="preserve">                         Payroll Taxes and Benefit Expense – 9184xx</v>
          </cell>
          <cell r="D664" t="str">
            <v>Cost of employer’s contribution to employee Health Insurance for employees.</v>
          </cell>
        </row>
        <row r="665">
          <cell r="A665">
            <v>918450</v>
          </cell>
          <cell r="B665" t="str">
            <v>Workers’ Compensation</v>
          </cell>
          <cell r="C665" t="str">
            <v xml:space="preserve">                         Payroll Taxes and Benefit Expense – 9184xx</v>
          </cell>
          <cell r="D665" t="str">
            <v>Cost of Workers’ Compensation insurance for employees.</v>
          </cell>
        </row>
        <row r="666">
          <cell r="A666">
            <v>918460</v>
          </cell>
          <cell r="B666" t="str">
            <v xml:space="preserve">Employee Retirement/Savings Plan </v>
          </cell>
          <cell r="C666" t="str">
            <v xml:space="preserve">                         Payroll Taxes and Benefit Expense – 9184xx</v>
          </cell>
          <cell r="D666" t="str">
            <v xml:space="preserve">Cost of employer’s contribution to an employee retirement/savings plan for employees. </v>
          </cell>
        </row>
        <row r="667">
          <cell r="A667">
            <v>918470</v>
          </cell>
          <cell r="B667" t="str">
            <v>Life Insurance</v>
          </cell>
          <cell r="C667" t="str">
            <v xml:space="preserve">                         Payroll Taxes and Benefit Expense – 9184xx</v>
          </cell>
          <cell r="D667" t="str">
            <v>Cost of employer’s contribution to employee Life Insurance.</v>
          </cell>
        </row>
        <row r="668">
          <cell r="A668">
            <v>918480</v>
          </cell>
          <cell r="B668" t="str">
            <v>Uniforms</v>
          </cell>
          <cell r="C668" t="str">
            <v xml:space="preserve">                         Payroll Taxes and Benefit Expense – 9184xx</v>
          </cell>
          <cell r="D668" t="str">
            <v>Cost of employer’s contribution to employee uniforms.</v>
          </cell>
        </row>
        <row r="669">
          <cell r="A669">
            <v>918490</v>
          </cell>
          <cell r="B669" t="str">
            <v>Other Payroll Taxes and Benefit Expense</v>
          </cell>
          <cell r="C669" t="str">
            <v xml:space="preserve">                         Payroll Taxes and Benefit Expense – 9184xx</v>
          </cell>
          <cell r="D669" t="str">
            <v xml:space="preserve">Other payroll taxes and benefit related costs for which there is not a specific account.   </v>
          </cell>
        </row>
        <row r="670">
          <cell r="A670">
            <v>918510</v>
          </cell>
          <cell r="B670" t="str">
            <v>Contract Services – Non-related Party</v>
          </cell>
          <cell r="C670" t="str">
            <v xml:space="preserve">                    Contract and Professional Services Expense – 9185xx</v>
          </cell>
          <cell r="D670" t="str">
            <v>Cost paid to a non-related party for laundry services and personnel hired through contract who are not facility employees.</v>
          </cell>
        </row>
        <row r="671">
          <cell r="A671">
            <v>918519</v>
          </cell>
          <cell r="B671" t="str">
            <v xml:space="preserve">Contract Services – Related Party </v>
          </cell>
          <cell r="C671" t="str">
            <v xml:space="preserve">                    Contract and Professional Services Expense – 9185xx</v>
          </cell>
          <cell r="D671" t="str">
            <v>Cost paid to a related party for laundry services and personnel hired through contract who are not facility employees.</v>
          </cell>
        </row>
        <row r="672">
          <cell r="A672">
            <v>918590</v>
          </cell>
          <cell r="B672" t="str">
            <v>Other Contract and Professional Services Expense</v>
          </cell>
          <cell r="C672" t="str">
            <v xml:space="preserve">                    Contract and Professional Services Expense – 9185xx</v>
          </cell>
          <cell r="D672" t="str">
            <v xml:space="preserve">Other contract and professional services related costs for which there is not a specific account.  </v>
          </cell>
        </row>
        <row r="673">
          <cell r="A673">
            <v>918610</v>
          </cell>
          <cell r="B673" t="str">
            <v>Non-Capitalized Equipment Purchases</v>
          </cell>
          <cell r="C673" t="str">
            <v xml:space="preserve">                    Equipment Expense – 9186xx</v>
          </cell>
          <cell r="D673" t="str">
            <v>Cost of small laundry and linen related equipment purchased and not capitalized.  The cost of small equipment as defined in PRM15-1 section 104.5.  Limited to less than $500 per item.</v>
          </cell>
        </row>
        <row r="674">
          <cell r="A674">
            <v>918620</v>
          </cell>
          <cell r="B674" t="str">
            <v>Equipment Rental</v>
          </cell>
          <cell r="C674" t="str">
            <v xml:space="preserve">                    Equipment Expense – 9186xx</v>
          </cell>
          <cell r="D674" t="str">
            <v xml:space="preserve">Cost of renting laundry and linen related equipment.  The cost of incidental rental equipment.  </v>
          </cell>
        </row>
        <row r="675">
          <cell r="A675">
            <v>918690</v>
          </cell>
          <cell r="B675" t="str">
            <v>Other Equipment Expense</v>
          </cell>
          <cell r="C675" t="str">
            <v xml:space="preserve">                    Equipment Expense – 9186xx</v>
          </cell>
          <cell r="D675" t="str">
            <v xml:space="preserve">Other equipment related costs for which there is not a specific account.  </v>
          </cell>
        </row>
        <row r="676">
          <cell r="A676">
            <v>918710</v>
          </cell>
          <cell r="B676" t="str">
            <v>Laundry and Linen Supplies</v>
          </cell>
          <cell r="C676" t="str">
            <v xml:space="preserve">                    Supplies and Services Expense – 9187xx</v>
          </cell>
          <cell r="D676" t="str">
            <v>Cost of consumable goods used in the laundry including soap, detergent, starch, and bleach.</v>
          </cell>
        </row>
        <row r="677">
          <cell r="A677">
            <v>918720</v>
          </cell>
          <cell r="B677" t="str">
            <v>Linens</v>
          </cell>
          <cell r="C677" t="str">
            <v xml:space="preserve">                    Supplies and Services Expense – 9187xx</v>
          </cell>
          <cell r="D677" t="str">
            <v xml:space="preserve">Cost of bed and dining linens, towels and gowns. </v>
          </cell>
        </row>
        <row r="678">
          <cell r="A678">
            <v>918790</v>
          </cell>
          <cell r="B678" t="str">
            <v>Other Supplies and Services Expense</v>
          </cell>
          <cell r="C678" t="str">
            <v xml:space="preserve">                    Supplies and Services Expense – 9187xx</v>
          </cell>
          <cell r="D678" t="str">
            <v xml:space="preserve">Other supplies and services related costs for which there is not a specific account.  </v>
          </cell>
        </row>
        <row r="679">
          <cell r="A679">
            <v>918901</v>
          </cell>
          <cell r="B679" t="str">
            <v>Education and Training</v>
          </cell>
          <cell r="C679" t="str">
            <v xml:space="preserve">                    Other Laundry and Linen Expense – 9189xx</v>
          </cell>
          <cell r="D679" t="str">
            <v>Cost of registration for attending educational seminars and training by laundry and linen employees of the facility and costs incurred in the provision of orientation and in-house training for facility staff.  Travel must be reported separately.</v>
          </cell>
        </row>
        <row r="680">
          <cell r="A680">
            <v>918902</v>
          </cell>
          <cell r="B680" t="str">
            <v>Travel</v>
          </cell>
          <cell r="C680" t="str">
            <v xml:space="preserve">                    Other Laundry and Linen Expense – 9189xx</v>
          </cell>
          <cell r="D680" t="str">
            <v>Cost of travel (airfare, mileage, lodging, meals, etc.) by staff to attend professional and continuing educational seminars and meetings related to their position with the facility.</v>
          </cell>
        </row>
        <row r="681">
          <cell r="A681">
            <v>918903</v>
          </cell>
          <cell r="B681" t="str">
            <v>Recruitment Expense</v>
          </cell>
          <cell r="C681" t="str">
            <v xml:space="preserve">                    Other Laundry and Linen Expense – 9189xx</v>
          </cell>
          <cell r="D681" t="str">
            <v>Costs incurred in the recruitment of employees for the facility including classified advertising.</v>
          </cell>
        </row>
        <row r="682">
          <cell r="A682">
            <v>918904</v>
          </cell>
          <cell r="B682" t="str">
            <v>Relocation/Moving Expense</v>
          </cell>
          <cell r="C682" t="str">
            <v xml:space="preserve">                    Other Laundry and Linen Expense – 9189xx</v>
          </cell>
          <cell r="D682" t="str">
            <v>Costs incurred in relocating/moving an employee or prospective employee of the facility.</v>
          </cell>
        </row>
        <row r="683">
          <cell r="A683">
            <v>918990</v>
          </cell>
          <cell r="B683" t="str">
            <v xml:space="preserve">Other Laundry and Linen Expense </v>
          </cell>
          <cell r="C683" t="str">
            <v xml:space="preserve">                    Other Laundry and Linen Expense – 9189xx</v>
          </cell>
          <cell r="D683" t="str">
            <v xml:space="preserve">Other laundry and linen expenses for which there is not a specific account.  </v>
          </cell>
        </row>
        <row r="684">
          <cell r="A684">
            <v>918999</v>
          </cell>
          <cell r="B684" t="str">
            <v>Laundry and Linen Related Party Expense</v>
          </cell>
          <cell r="C684" t="str">
            <v xml:space="preserve">                    Other Laundry and Linen Expense – 9189xx</v>
          </cell>
          <cell r="D684" t="str">
            <v>Related party expense for the cost center not accounted for elsewhere.</v>
          </cell>
        </row>
        <row r="685">
          <cell r="A685">
            <v>921110</v>
          </cell>
          <cell r="B685" t="str">
            <v>Salaries – Physical Therapists</v>
          </cell>
          <cell r="C685" t="str">
            <v xml:space="preserve">                              Salary Expense – 9211xx</v>
          </cell>
          <cell r="D685" t="str">
            <v>Salary (includes shift differentials, sick, holiday, vacation, training, and any administrative days, such as jury duty and bereavement, as offered by the provider; but excludes non-recurring bonuses) of physical therapists.</v>
          </cell>
        </row>
        <row r="686">
          <cell r="A686">
            <v>921120</v>
          </cell>
          <cell r="B686" t="str">
            <v>Salaries – Licensed Physical Therapy Aides</v>
          </cell>
          <cell r="C686" t="str">
            <v xml:space="preserve">                              Salary Expense – 9211xx</v>
          </cell>
          <cell r="D686" t="str">
            <v>Salary (includes shift differentials, sick, holiday, vacation, training, and any administrative days, such as jury duty and bereavement, as offered by the provider; but excludes non-recurring bonuses) of licensed physical therapy aides.</v>
          </cell>
        </row>
        <row r="687">
          <cell r="A687">
            <v>921130</v>
          </cell>
          <cell r="B687" t="str">
            <v>Salaries – Physical Therapists Assistants</v>
          </cell>
          <cell r="C687" t="str">
            <v xml:space="preserve">                              Salary Expense – 9211xx</v>
          </cell>
          <cell r="D687" t="str">
            <v>Salary (includes shift differentials, sick, holiday, vacation, training, and any administrative days, such as jury duty and bereavement, as offered by the provider; but excludes non-recurring bonuses) of physical therapists assistants.</v>
          </cell>
        </row>
        <row r="688">
          <cell r="A688">
            <v>921191</v>
          </cell>
          <cell r="B688" t="str">
            <v>Bonus Expense</v>
          </cell>
          <cell r="C688" t="str">
            <v xml:space="preserve">                              Salary Expense – 9211xx</v>
          </cell>
          <cell r="D688" t="str">
            <v>Cost of non-recurring bonuses for physical therapy employees.</v>
          </cell>
        </row>
        <row r="689">
          <cell r="A689">
            <v>921199</v>
          </cell>
          <cell r="B689" t="str">
            <v>Salaries-Owners</v>
          </cell>
          <cell r="C689" t="str">
            <v xml:space="preserve">                              Salary Expense – 9211xx</v>
          </cell>
          <cell r="D689" t="str">
            <v xml:space="preserve">Gross salaries (includes shift differentials; sick, holiday, vacation, training, and any administrative days, such as jury duty and bereavement, as offered by the provider; but excludes non-recurring bonuses). </v>
          </cell>
        </row>
        <row r="690">
          <cell r="A690">
            <v>921420</v>
          </cell>
          <cell r="B690" t="str">
            <v>FICA</v>
          </cell>
          <cell r="C690" t="str">
            <v xml:space="preserve">                              Payroll Taxes and Benefit Expense – 9214xx</v>
          </cell>
          <cell r="D690" t="str">
            <v>Cost of employer’s portion of Social Security Tax for employees.</v>
          </cell>
        </row>
        <row r="691">
          <cell r="A691">
            <v>921430</v>
          </cell>
          <cell r="B691" t="str">
            <v>Unemployment Taxes</v>
          </cell>
          <cell r="C691" t="str">
            <v xml:space="preserve">                              Payroll Taxes and Benefit Expense – 9214xx</v>
          </cell>
          <cell r="D691" t="str">
            <v>Cost of employer’s contribution to State and Federal unemployment taxes for employees.</v>
          </cell>
        </row>
        <row r="692">
          <cell r="A692">
            <v>921440</v>
          </cell>
          <cell r="B692" t="str">
            <v>Health Insurance</v>
          </cell>
          <cell r="C692" t="str">
            <v xml:space="preserve">                              Payroll Taxes and Benefit Expense – 9214xx</v>
          </cell>
          <cell r="D692" t="str">
            <v>Cost of employer’s contribution to employee Health Insurance for employees.</v>
          </cell>
        </row>
        <row r="693">
          <cell r="A693">
            <v>921450</v>
          </cell>
          <cell r="B693" t="str">
            <v>Workers’ Compensation</v>
          </cell>
          <cell r="C693" t="str">
            <v xml:space="preserve">                              Payroll Taxes and Benefit Expense – 9214xx</v>
          </cell>
          <cell r="D693" t="str">
            <v>Cost of Workers’ Compensation insurance for employees.</v>
          </cell>
        </row>
        <row r="694">
          <cell r="A694">
            <v>921460</v>
          </cell>
          <cell r="B694" t="str">
            <v xml:space="preserve">Employee Retirement/Savings Plan </v>
          </cell>
          <cell r="C694" t="str">
            <v xml:space="preserve">                              Payroll Taxes and Benefit Expense – 9214xx</v>
          </cell>
          <cell r="D694" t="str">
            <v xml:space="preserve">Cost of employer’s contribution to an employee retirement/savings plan for employees. </v>
          </cell>
        </row>
        <row r="695">
          <cell r="A695">
            <v>921470</v>
          </cell>
          <cell r="B695" t="str">
            <v>Life Insurance</v>
          </cell>
          <cell r="C695" t="str">
            <v xml:space="preserve">                              Payroll Taxes and Benefit Expense – 9214xx</v>
          </cell>
          <cell r="D695" t="str">
            <v>Cost of employer’s contribution to employee Life Insurance for employees.</v>
          </cell>
        </row>
        <row r="696">
          <cell r="A696">
            <v>921480</v>
          </cell>
          <cell r="B696" t="str">
            <v>Uniforms</v>
          </cell>
          <cell r="C696" t="str">
            <v xml:space="preserve">                              Payroll Taxes and Benefit Expense – 9214xx</v>
          </cell>
          <cell r="D696" t="str">
            <v>Cost of employer’s contribution to employee uniforms.</v>
          </cell>
        </row>
        <row r="697">
          <cell r="A697">
            <v>921490</v>
          </cell>
          <cell r="B697" t="str">
            <v>Other Payroll Taxes and Benefit Expense</v>
          </cell>
          <cell r="C697" t="str">
            <v xml:space="preserve">                              Payroll Taxes and Benefit Expense – 9214xx</v>
          </cell>
          <cell r="D697" t="str">
            <v xml:space="preserve">Other payroll taxes and benefit related costs for which there is not a specific account.  </v>
          </cell>
        </row>
        <row r="698">
          <cell r="A698">
            <v>921510</v>
          </cell>
          <cell r="B698" t="str">
            <v>Contract Services – Physical Therapy – Non-related Party</v>
          </cell>
          <cell r="C698" t="str">
            <v xml:space="preserve">                         Contract and Professional Services Expense – 9215xx</v>
          </cell>
          <cell r="D698" t="str">
            <v>Cost paid to a non-related party for physical therapy by appropriate personnel hired through contract who are not employees of the facility.</v>
          </cell>
        </row>
        <row r="699">
          <cell r="A699">
            <v>921519</v>
          </cell>
          <cell r="B699" t="str">
            <v xml:space="preserve">Contract Services – Physical Therapy – Related Party </v>
          </cell>
          <cell r="C699" t="str">
            <v xml:space="preserve">                         Contract and Professional Services Expense – 9215xx</v>
          </cell>
          <cell r="D699" t="str">
            <v>Cost paid to a related party for physical therapy by appropriate personnel hired through contract who are not employees of the facility.</v>
          </cell>
        </row>
        <row r="700">
          <cell r="A700">
            <v>921530</v>
          </cell>
          <cell r="B700" t="str">
            <v xml:space="preserve">Consultant Services – Non-related Party </v>
          </cell>
          <cell r="C700" t="str">
            <v xml:space="preserve">                         Contract and Professional Services Expense – 9215xx</v>
          </cell>
          <cell r="D700" t="str">
            <v>Fees paid to a non-related party for physical therapists, not facility employees, for providing advisory and educational services to the facility.</v>
          </cell>
        </row>
        <row r="701">
          <cell r="A701">
            <v>921539</v>
          </cell>
          <cell r="B701" t="str">
            <v xml:space="preserve">Consultant Services - Related Party </v>
          </cell>
          <cell r="C701" t="str">
            <v xml:space="preserve">                         Contract and Professional Services Expense – 9215xx</v>
          </cell>
          <cell r="D701" t="str">
            <v>Fees paid to a related party for physical therapists, not facility employees, for providing advisory and educational services to the facility.</v>
          </cell>
        </row>
        <row r="702">
          <cell r="A702">
            <v>921590</v>
          </cell>
          <cell r="B702" t="str">
            <v>Other Contract and Professional Services Expense</v>
          </cell>
          <cell r="C702" t="str">
            <v xml:space="preserve">                         Contract and Professional Services Expense – 9215xx</v>
          </cell>
          <cell r="D702" t="str">
            <v xml:space="preserve">Other contract and professional services related costs for which there is not a specific account.  </v>
          </cell>
        </row>
        <row r="703">
          <cell r="A703">
            <v>921610</v>
          </cell>
          <cell r="B703" t="str">
            <v>Non-Capitalized Equipment Purchases</v>
          </cell>
          <cell r="C703" t="str">
            <v xml:space="preserve">                         Equipment Expense – 9216xx</v>
          </cell>
          <cell r="D703" t="str">
            <v>Cost of small physical therapy related equipment purchased and not capitalized.  The cost of small equipment as defined in PRM15-1 section 104.5.  Limited to less than $500 per item.</v>
          </cell>
        </row>
        <row r="704">
          <cell r="A704">
            <v>921620</v>
          </cell>
          <cell r="B704" t="str">
            <v>Equipment Rental</v>
          </cell>
          <cell r="C704" t="str">
            <v xml:space="preserve">                         Equipment Expense – 9216xx</v>
          </cell>
          <cell r="D704" t="str">
            <v xml:space="preserve">Cost of renting physical therapy related equipment.  The cost of incidental rental equipment.  </v>
          </cell>
        </row>
        <row r="705">
          <cell r="A705">
            <v>921690</v>
          </cell>
          <cell r="B705" t="str">
            <v>Other Equipment Expense</v>
          </cell>
          <cell r="C705" t="str">
            <v xml:space="preserve">                         Equipment Expense – 9216xx</v>
          </cell>
          <cell r="D705" t="str">
            <v xml:space="preserve">Other equipment related costs for which there is not a specific account.  </v>
          </cell>
        </row>
        <row r="706">
          <cell r="A706">
            <v>921710</v>
          </cell>
          <cell r="B706" t="str">
            <v>Physical Therapy Supplies</v>
          </cell>
          <cell r="C706" t="str">
            <v xml:space="preserve">                         Supplies and Services Expense – 9217xx</v>
          </cell>
          <cell r="D706" t="str">
            <v>Cost of supplies used in physical therapy.</v>
          </cell>
        </row>
        <row r="707">
          <cell r="A707">
            <v>921790</v>
          </cell>
          <cell r="B707" t="str">
            <v>Other Supplies and Services Expense</v>
          </cell>
          <cell r="C707" t="str">
            <v xml:space="preserve">                         Supplies and Services Expense – 9217xx</v>
          </cell>
          <cell r="D707" t="str">
            <v xml:space="preserve">Other supplies and service related costs for which there is not a specific account.  </v>
          </cell>
        </row>
        <row r="708">
          <cell r="A708">
            <v>921901</v>
          </cell>
          <cell r="B708" t="str">
            <v>Education and Training</v>
          </cell>
          <cell r="C708" t="str">
            <v xml:space="preserve">                         Other Physical Therapy Expense – 9219xx</v>
          </cell>
          <cell r="D708" t="str">
            <v>Cost of registration for attending educational seminars and training by physical therapy employees of the facility and costs incurred in the provision of orientation and in-house training for facility staff.  Travel must be reported separately.</v>
          </cell>
        </row>
        <row r="709">
          <cell r="A709">
            <v>921902</v>
          </cell>
          <cell r="B709" t="str">
            <v xml:space="preserve">Travel </v>
          </cell>
          <cell r="C709" t="str">
            <v xml:space="preserve">                         Other Physical Therapy Expense – 9219xx</v>
          </cell>
          <cell r="D709" t="str">
            <v>Cost of travel (airfare, mileage, lodging, meals, etc.) by authorized personnel to attend professional and continuing educational seminars.</v>
          </cell>
        </row>
        <row r="710">
          <cell r="A710">
            <v>921903</v>
          </cell>
          <cell r="B710" t="str">
            <v>Recruitment Expense</v>
          </cell>
          <cell r="C710" t="str">
            <v xml:space="preserve">                         Other Physical Therapy Expense – 9219xx</v>
          </cell>
          <cell r="D710" t="str">
            <v>Costs incurred in the recruitment of employees for the facility including classified advertising.</v>
          </cell>
        </row>
        <row r="711">
          <cell r="A711">
            <v>921904</v>
          </cell>
          <cell r="B711" t="str">
            <v>Relocation/Moving Expense</v>
          </cell>
          <cell r="C711" t="str">
            <v xml:space="preserve">                         Other Physical Therapy Expense – 9219xx</v>
          </cell>
          <cell r="D711" t="str">
            <v>Costs incurred in relocating/moving an employee or prospective employee of the facility.</v>
          </cell>
        </row>
        <row r="712">
          <cell r="A712">
            <v>921990</v>
          </cell>
          <cell r="B712" t="str">
            <v xml:space="preserve">Other Physical Therapy Expense </v>
          </cell>
          <cell r="C712" t="str">
            <v xml:space="preserve">                         Other Physical Therapy Expense – 9219xx</v>
          </cell>
          <cell r="D712" t="str">
            <v xml:space="preserve">Other physical therapy expenses for which there is not a specific account.  </v>
          </cell>
        </row>
        <row r="713">
          <cell r="A713">
            <v>921999</v>
          </cell>
          <cell r="B713" t="str">
            <v>Physical Therapy Related Party Expense</v>
          </cell>
          <cell r="C713" t="str">
            <v xml:space="preserve">                         Other Physical Therapy Expense – 9219xx</v>
          </cell>
          <cell r="D713" t="str">
            <v>Related party expense for the cost center not accounted for elsewhere.</v>
          </cell>
        </row>
        <row r="714">
          <cell r="A714">
            <v>922110</v>
          </cell>
          <cell r="B714" t="str">
            <v>Salaries – Speech/Audiological   Therapists</v>
          </cell>
          <cell r="C714" t="str">
            <v xml:space="preserve">                              Salary Expense – 9221xx</v>
          </cell>
          <cell r="D714" t="str">
            <v>Salary (includes shift differentials, sick, holiday, vacation, training, and any administrative days, such as jury duty and bereavement, as offered by the provider; but excludes non-recurring bonuses) of speech therapists</v>
          </cell>
        </row>
        <row r="715">
          <cell r="A715">
            <v>922120</v>
          </cell>
          <cell r="B715" t="str">
            <v>Salaries – Speech/Audiological Therapists Aides</v>
          </cell>
          <cell r="C715" t="str">
            <v xml:space="preserve">                              Salary Expense – 9221xx</v>
          </cell>
          <cell r="D715" t="str">
            <v>Salary (includes shift differentials, sick, holiday, vacation, training, and any administrative days, such as jury duty and bereavement, as offered by the provider; but excludes non-recurring bonuses) of speech therapists aides</v>
          </cell>
        </row>
        <row r="716">
          <cell r="A716">
            <v>922191</v>
          </cell>
          <cell r="B716" t="str">
            <v>Bonus Expense</v>
          </cell>
          <cell r="C716" t="str">
            <v xml:space="preserve">                              Salary Expense – 9221xx</v>
          </cell>
          <cell r="D716" t="str">
            <v>Cost of non-recurring bonuses for speech/audiological employees.</v>
          </cell>
        </row>
        <row r="717">
          <cell r="A717">
            <v>922199</v>
          </cell>
          <cell r="B717" t="str">
            <v>Salaries-Owners</v>
          </cell>
          <cell r="C717" t="str">
            <v xml:space="preserve">                              Salary Expense – 9221xx</v>
          </cell>
          <cell r="D717" t="str">
            <v xml:space="preserve">Gross salaries (includes shift differentials; sick, holiday, vacation, training, and any administrative days, such as jury duty and bereavement, as offered by the provider; but excludes non-recurring bonuses). </v>
          </cell>
        </row>
        <row r="718">
          <cell r="A718">
            <v>922420</v>
          </cell>
          <cell r="B718" t="str">
            <v>FICA</v>
          </cell>
          <cell r="C718" t="str">
            <v xml:space="preserve">                              Payroll Taxes and Benefit Expense – 9224xx</v>
          </cell>
          <cell r="D718" t="str">
            <v>Cost of employer’s portion of Social Security Tax for employees.</v>
          </cell>
        </row>
        <row r="719">
          <cell r="A719">
            <v>922430</v>
          </cell>
          <cell r="B719" t="str">
            <v>Unemployment Taxes</v>
          </cell>
          <cell r="C719" t="str">
            <v xml:space="preserve">                              Payroll Taxes and Benefit Expense – 9224xx</v>
          </cell>
          <cell r="D719" t="str">
            <v>Cost of employer’s contribution to State and Federal unemployment taxes for employees.</v>
          </cell>
        </row>
        <row r="720">
          <cell r="A720">
            <v>922440</v>
          </cell>
          <cell r="B720" t="str">
            <v>Health Insurance</v>
          </cell>
          <cell r="C720" t="str">
            <v xml:space="preserve">                              Payroll Taxes and Benefit Expense – 9224xx</v>
          </cell>
          <cell r="D720" t="str">
            <v>Cost of employer’s contribution to employee Health Insurance for employees.</v>
          </cell>
        </row>
        <row r="721">
          <cell r="A721">
            <v>922450</v>
          </cell>
          <cell r="B721" t="str">
            <v>Workers’ Compensation</v>
          </cell>
          <cell r="C721" t="str">
            <v xml:space="preserve">                              Payroll Taxes and Benefit Expense – 9224xx</v>
          </cell>
          <cell r="D721" t="str">
            <v>Cost of Workers’ Compensation insurance for employees.</v>
          </cell>
        </row>
        <row r="722">
          <cell r="A722">
            <v>922460</v>
          </cell>
          <cell r="B722" t="str">
            <v xml:space="preserve">Employee Retirement/Savings Plan </v>
          </cell>
          <cell r="C722" t="str">
            <v xml:space="preserve">                              Payroll Taxes and Benefit Expense – 9224xx</v>
          </cell>
          <cell r="D722" t="str">
            <v xml:space="preserve">Cost of employer’s contribution to an employee retirement/savings plan for employees. </v>
          </cell>
        </row>
        <row r="723">
          <cell r="A723">
            <v>922470</v>
          </cell>
          <cell r="B723" t="str">
            <v>Life Insurance</v>
          </cell>
          <cell r="C723" t="str">
            <v xml:space="preserve">                              Payroll Taxes and Benefit Expense – 9224xx</v>
          </cell>
          <cell r="D723" t="str">
            <v>Cost of employer’s contribution for employee Life Insurance for employees.</v>
          </cell>
        </row>
        <row r="724">
          <cell r="A724">
            <v>922480</v>
          </cell>
          <cell r="B724" t="str">
            <v>Uniforms</v>
          </cell>
          <cell r="C724" t="str">
            <v xml:space="preserve">                              Payroll Taxes and Benefit Expense – 9224xx</v>
          </cell>
          <cell r="D724" t="str">
            <v>Cost of employer’s contribution to employee uniforms.</v>
          </cell>
        </row>
        <row r="725">
          <cell r="A725">
            <v>922490</v>
          </cell>
          <cell r="B725" t="str">
            <v>Other Payroll Taxes and Benefit Expense</v>
          </cell>
          <cell r="C725" t="str">
            <v xml:space="preserve">                              Payroll Taxes and Benefit Expense – 9224xx</v>
          </cell>
          <cell r="D725" t="str">
            <v xml:space="preserve">Other payroll taxes and benefit related costs for which there is not a specific account.  </v>
          </cell>
        </row>
        <row r="726">
          <cell r="A726">
            <v>922510</v>
          </cell>
          <cell r="B726" t="str">
            <v>Contract Services – Non-related Party</v>
          </cell>
          <cell r="C726" t="str">
            <v xml:space="preserve">                         Contract and Professional Services Expense – 9225xx</v>
          </cell>
          <cell r="D726" t="str">
            <v>Cost paid to a non-related party for appropriate personnel to provide speech/audiological therapy hired through contract who are not employees of the facility.</v>
          </cell>
        </row>
        <row r="727">
          <cell r="A727">
            <v>922519</v>
          </cell>
          <cell r="B727" t="str">
            <v xml:space="preserve">Contract Services – Related Party </v>
          </cell>
          <cell r="C727" t="str">
            <v xml:space="preserve">                         Contract and Professional Services Expense – 9225xx</v>
          </cell>
          <cell r="D727" t="str">
            <v>Cost paid to a related party for appropriate personnel to provide speech/audiological therapy hired through contract who are not employees of the facility.</v>
          </cell>
        </row>
        <row r="728">
          <cell r="A728">
            <v>922530</v>
          </cell>
          <cell r="B728" t="str">
            <v>Consultant Services – Non-related Party</v>
          </cell>
          <cell r="C728" t="str">
            <v xml:space="preserve">                         Contract and Professional Services Expense – 9225xx</v>
          </cell>
          <cell r="D728" t="str">
            <v>Fees paid to a non-related party for speech therapists, not facility employees, for providing advisory and educational services to the facility.</v>
          </cell>
        </row>
        <row r="729">
          <cell r="A729">
            <v>922539</v>
          </cell>
          <cell r="B729" t="str">
            <v xml:space="preserve">Consultant Services - Related Party </v>
          </cell>
          <cell r="C729" t="str">
            <v xml:space="preserve">                         Contract and Professional Services Expense – 9225xx</v>
          </cell>
          <cell r="D729" t="str">
            <v>Fees paid to a related party for speech therapists, not facility employees, for providing advisory and educational services to the facility.</v>
          </cell>
        </row>
        <row r="730">
          <cell r="A730">
            <v>922590</v>
          </cell>
          <cell r="B730" t="str">
            <v>Other Contract and Professional Services Expense</v>
          </cell>
          <cell r="C730" t="str">
            <v xml:space="preserve">                         Contract and Professional Services Expense – 9225xx</v>
          </cell>
          <cell r="D730" t="str">
            <v xml:space="preserve">Other contract and professional service related costs for which there is not a specific account.  </v>
          </cell>
        </row>
        <row r="731">
          <cell r="A731">
            <v>922610</v>
          </cell>
          <cell r="B731" t="str">
            <v>Non-Capitalized Equipment Purchases</v>
          </cell>
          <cell r="C731" t="str">
            <v xml:space="preserve">                         Equipment Expense – 9226xx</v>
          </cell>
          <cell r="D731" t="str">
            <v>Cost of small speech and audiological therapy related equipment purchased and not capitalized.  The cost of small equipment as defined in PRM15-1 section 104.5.  Limited to less than $500 per item.</v>
          </cell>
        </row>
        <row r="732">
          <cell r="A732">
            <v>922620</v>
          </cell>
          <cell r="B732" t="str">
            <v>Equipment Rental</v>
          </cell>
          <cell r="C732" t="str">
            <v xml:space="preserve">                         Equipment Expense – 9226xx</v>
          </cell>
          <cell r="D732" t="str">
            <v xml:space="preserve">Cost of renting speech and audiological related equipment.  The cost of incidental rental equipment.  </v>
          </cell>
        </row>
        <row r="733">
          <cell r="A733">
            <v>922690</v>
          </cell>
          <cell r="B733" t="str">
            <v>Other Equipment Expense</v>
          </cell>
          <cell r="C733" t="str">
            <v xml:space="preserve">                         Equipment Expense – 9226xx</v>
          </cell>
          <cell r="D733" t="str">
            <v xml:space="preserve">Other equipment related costs for which there is not a specific account.  </v>
          </cell>
        </row>
        <row r="734">
          <cell r="A734">
            <v>922710</v>
          </cell>
          <cell r="B734" t="str">
            <v>Speech and Audiological Supplies</v>
          </cell>
          <cell r="C734" t="str">
            <v xml:space="preserve">                         Supplies and Services Expense – 9227xx</v>
          </cell>
          <cell r="D734" t="str">
            <v>Cost of supplies used in speech therapy.</v>
          </cell>
        </row>
        <row r="735">
          <cell r="A735">
            <v>922790</v>
          </cell>
          <cell r="B735" t="str">
            <v>Other Supplies and Services Expense</v>
          </cell>
          <cell r="C735" t="str">
            <v xml:space="preserve">                         Supplies and Services Expense – 9227xx</v>
          </cell>
          <cell r="D735" t="str">
            <v xml:space="preserve">Other supplies and services related costs for which there is not a specific account.  </v>
          </cell>
        </row>
        <row r="736">
          <cell r="A736">
            <v>922901</v>
          </cell>
          <cell r="B736" t="str">
            <v>Education and Training</v>
          </cell>
          <cell r="C736" t="str">
            <v xml:space="preserve">                         Other Speech and Audiological Therapy Expense – 9229xx</v>
          </cell>
          <cell r="D736" t="str">
            <v>Cost of registration for attending educational seminars and training by speech and audiological therapy employees of the facility and costs incurred in the provision of orientation and in-house training for facility staff.  Travel must be reported separately.</v>
          </cell>
        </row>
        <row r="737">
          <cell r="A737">
            <v>922902</v>
          </cell>
          <cell r="B737" t="str">
            <v xml:space="preserve">Travel </v>
          </cell>
          <cell r="C737" t="str">
            <v xml:space="preserve">                         Other Speech and Audiological Therapy Expense – 9229xx</v>
          </cell>
          <cell r="D737" t="str">
            <v>Cost of travel (airfare, mileage, lodging, meals, etc.) by authorized personnel to attend professional and continuing educational seminars.</v>
          </cell>
        </row>
        <row r="738">
          <cell r="A738">
            <v>922903</v>
          </cell>
          <cell r="B738" t="str">
            <v>Recruitment Expense</v>
          </cell>
          <cell r="C738" t="str">
            <v xml:space="preserve">                         Other Speech and Audiological Therapy Expense – 9229xx</v>
          </cell>
          <cell r="D738" t="str">
            <v>Costs incurred in recruitment of employees for the facility including classified advertising.</v>
          </cell>
        </row>
        <row r="739">
          <cell r="A739">
            <v>922904</v>
          </cell>
          <cell r="B739" t="str">
            <v>Relocation/Moving Expense</v>
          </cell>
          <cell r="C739" t="str">
            <v xml:space="preserve">                         Other Speech and Audiological Therapy Expense – 9229xx</v>
          </cell>
          <cell r="D739" t="str">
            <v>Costs incurred in relocating/moving an employee or prospective employee of the facility.</v>
          </cell>
        </row>
        <row r="740">
          <cell r="A740">
            <v>922990</v>
          </cell>
          <cell r="B740" t="str">
            <v>Other Speech and Audiological Therapy Expense</v>
          </cell>
          <cell r="C740" t="str">
            <v xml:space="preserve">                         Other Speech and Audiological Therapy Expense – 9229xx</v>
          </cell>
          <cell r="D740" t="str">
            <v xml:space="preserve">Other speech and audiological therapy related costs for which there is not a specific account.  </v>
          </cell>
        </row>
        <row r="741">
          <cell r="A741">
            <v>922999</v>
          </cell>
          <cell r="B741" t="str">
            <v>Speech and Audiological Related Party Expense</v>
          </cell>
          <cell r="D741" t="str">
            <v>Related party expense for the cost center not accounted for elsewhere.</v>
          </cell>
        </row>
        <row r="742">
          <cell r="A742">
            <v>923110</v>
          </cell>
          <cell r="B742" t="str">
            <v>Salaries – Occupational Therapists</v>
          </cell>
          <cell r="C742" t="str">
            <v xml:space="preserve">                              Salary Expense – 9231xx</v>
          </cell>
          <cell r="D742" t="str">
            <v>Salary (includes shift differentials, sick, holiday, vacation, training, and any administrative days, such as jury duty and bereavement, as offered by the provider; but excludes non-recurring bonuses) of occupational therapists</v>
          </cell>
        </row>
        <row r="743">
          <cell r="A743">
            <v>923120</v>
          </cell>
          <cell r="B743" t="str">
            <v>Salaries – Occupational Therapy Aides</v>
          </cell>
          <cell r="C743" t="str">
            <v xml:space="preserve">                              Salary Expense – 9231xx</v>
          </cell>
          <cell r="D743" t="str">
            <v>Salary (includes shift differentials, sick, holiday, vacation, training, and any administrative days, such as jury duty and bereavement, as offered by the provider; but excludes non-recurring bonuses) of occupational therapy aides.</v>
          </cell>
        </row>
        <row r="744">
          <cell r="A744">
            <v>923191</v>
          </cell>
          <cell r="B744" t="str">
            <v>Bonus Expense</v>
          </cell>
          <cell r="C744" t="str">
            <v xml:space="preserve">                              Salary Expense – 9231xx</v>
          </cell>
          <cell r="D744" t="str">
            <v>Cost of non-recurring bonuses for occupational therapy employees.</v>
          </cell>
        </row>
        <row r="745">
          <cell r="A745">
            <v>923199</v>
          </cell>
          <cell r="B745" t="str">
            <v>Salaries-Owners</v>
          </cell>
          <cell r="C745" t="str">
            <v xml:space="preserve">                              Salary Expense – 9231xx</v>
          </cell>
          <cell r="D745" t="str">
            <v xml:space="preserve">Gross salaries (includes shift differentials; sick, holiday, vacation, training, and any administrative days, such as jury duty and bereavement, as offered by the provider; but excludes non-recurring bonuses). </v>
          </cell>
        </row>
        <row r="746">
          <cell r="A746">
            <v>923420</v>
          </cell>
          <cell r="B746" t="str">
            <v>FICA</v>
          </cell>
          <cell r="C746" t="str">
            <v xml:space="preserve">                              Payroll Taxes and Benefit Expense – 9234xx</v>
          </cell>
          <cell r="D746" t="str">
            <v>Cost of employer’s portion of Social Security Tax for employees.</v>
          </cell>
        </row>
        <row r="747">
          <cell r="A747">
            <v>923430</v>
          </cell>
          <cell r="B747" t="str">
            <v>Unemployment Taxes</v>
          </cell>
          <cell r="C747" t="str">
            <v xml:space="preserve">                              Payroll Taxes and Benefit Expense – 9234xx</v>
          </cell>
          <cell r="D747" t="str">
            <v>Cost of employer’s contribution to State and Federal unemployment taxes for employees.</v>
          </cell>
        </row>
        <row r="748">
          <cell r="A748">
            <v>923440</v>
          </cell>
          <cell r="B748" t="str">
            <v>Health Insurance</v>
          </cell>
          <cell r="C748" t="str">
            <v xml:space="preserve">                              Payroll Taxes and Benefit Expense – 9234xx</v>
          </cell>
          <cell r="D748" t="str">
            <v>Cost of employer’s contribution to employee Health Insurance for employees.</v>
          </cell>
        </row>
        <row r="749">
          <cell r="A749">
            <v>923450</v>
          </cell>
          <cell r="B749" t="str">
            <v>Workers’ Compensation</v>
          </cell>
          <cell r="C749" t="str">
            <v xml:space="preserve">                              Payroll Taxes and Benefit Expense – 9234xx</v>
          </cell>
          <cell r="D749" t="str">
            <v>Cost of Workers’ Compensation insurance for employees.</v>
          </cell>
        </row>
        <row r="750">
          <cell r="A750">
            <v>923460</v>
          </cell>
          <cell r="B750" t="str">
            <v xml:space="preserve">Employee Retirement/Savings Plan </v>
          </cell>
          <cell r="C750" t="str">
            <v xml:space="preserve">                              Payroll Taxes and Benefit Expense – 9234xx</v>
          </cell>
          <cell r="D750" t="str">
            <v xml:space="preserve">Cost of employer’s contribution to an employee retirement/savings plan for employees. </v>
          </cell>
        </row>
        <row r="751">
          <cell r="A751">
            <v>923470</v>
          </cell>
          <cell r="B751" t="str">
            <v>Life Insurance</v>
          </cell>
          <cell r="C751" t="str">
            <v xml:space="preserve">                              Payroll Taxes and Benefit Expense – 9234xx</v>
          </cell>
          <cell r="D751" t="str">
            <v>Cost of employer’s contribution for employee Life Insurance for employees.</v>
          </cell>
        </row>
        <row r="752">
          <cell r="A752">
            <v>923480</v>
          </cell>
          <cell r="B752" t="str">
            <v>Uniforms</v>
          </cell>
          <cell r="C752" t="str">
            <v xml:space="preserve">                              Payroll Taxes and Benefit Expense – 9234xx</v>
          </cell>
          <cell r="D752" t="str">
            <v>Cost of employer’s contribution to employee uniforms.</v>
          </cell>
        </row>
        <row r="753">
          <cell r="A753">
            <v>923490</v>
          </cell>
          <cell r="B753" t="str">
            <v>Other Payroll Taxes and Benefit Expense</v>
          </cell>
          <cell r="C753" t="str">
            <v xml:space="preserve">                              Payroll Taxes and Benefit Expense – 9234xx</v>
          </cell>
          <cell r="D753" t="str">
            <v xml:space="preserve">Other payroll taxes and benefit related costs for which there is not a specific account.  </v>
          </cell>
        </row>
        <row r="754">
          <cell r="A754">
            <v>923510</v>
          </cell>
          <cell r="B754" t="str">
            <v>Contract Services – Non-related Party</v>
          </cell>
          <cell r="C754" t="str">
            <v xml:space="preserve">                         Contract and Professional Services Expense – 9235xx</v>
          </cell>
          <cell r="D754" t="str">
            <v>Cost paid to a non-related party for occupational therapy provided by personnel hired through contract who are not employees of the facility.</v>
          </cell>
        </row>
        <row r="755">
          <cell r="A755">
            <v>923519</v>
          </cell>
          <cell r="B755" t="str">
            <v xml:space="preserve">Contract Services – Related Party </v>
          </cell>
          <cell r="C755" t="str">
            <v xml:space="preserve">                         Contract and Professional Services Expense – 9235xx</v>
          </cell>
          <cell r="D755" t="str">
            <v>Cost paid to a related party for occupational therapy provided by personnel hired through contract who are not employees of the facility.</v>
          </cell>
        </row>
        <row r="756">
          <cell r="A756">
            <v>923530</v>
          </cell>
          <cell r="B756" t="str">
            <v>Consultant Services – Non-related Party</v>
          </cell>
          <cell r="C756" t="str">
            <v xml:space="preserve">                         Contract and Professional Services Expense – 9235xx</v>
          </cell>
          <cell r="D756" t="str">
            <v>Fees paid to non-related party for occupational therapists, not facility employees, for providing advisory and educational services to the facility.</v>
          </cell>
        </row>
        <row r="757">
          <cell r="A757">
            <v>923539</v>
          </cell>
          <cell r="B757" t="str">
            <v xml:space="preserve">Consultant Services – Related Party </v>
          </cell>
          <cell r="C757" t="str">
            <v xml:space="preserve">                         Contract and Professional Services Expense – 9235xx</v>
          </cell>
          <cell r="D757" t="str">
            <v>Fees paid to related party for occupational therapists, not facility employees, for providing advisory and educational services to the facility.</v>
          </cell>
        </row>
        <row r="758">
          <cell r="A758">
            <v>923590</v>
          </cell>
          <cell r="B758" t="str">
            <v>Other Contract and Professional Services Expense</v>
          </cell>
          <cell r="C758" t="str">
            <v xml:space="preserve">                         Contract and Professional Services Expense – 9235xx</v>
          </cell>
          <cell r="D758" t="str">
            <v xml:space="preserve">Other contract and professional services related costs for which there is not a specific account.  </v>
          </cell>
        </row>
        <row r="759">
          <cell r="A759">
            <v>923610</v>
          </cell>
          <cell r="B759" t="str">
            <v>Non-Capitalized Equipment Purchases</v>
          </cell>
          <cell r="C759" t="str">
            <v xml:space="preserve">                         Equipment Expense – 9236xx</v>
          </cell>
          <cell r="D759" t="str">
            <v>Cost of small occupational therapy related equipment purchased and not capitalized.  The cost of small equipment as defined in PRM15-1 section 104.5.  Limited to less than $500 per item.</v>
          </cell>
        </row>
        <row r="760">
          <cell r="A760">
            <v>923620</v>
          </cell>
          <cell r="B760" t="str">
            <v>Equipment Rental</v>
          </cell>
          <cell r="C760" t="str">
            <v xml:space="preserve">                         Equipment Expense – 9236xx</v>
          </cell>
          <cell r="D760" t="str">
            <v xml:space="preserve">Cost of renting occupational therapy related equipment.  The cost of incidental rental equipment.  </v>
          </cell>
        </row>
        <row r="761">
          <cell r="A761">
            <v>923690</v>
          </cell>
          <cell r="B761" t="str">
            <v>Other Equipment Expense</v>
          </cell>
          <cell r="C761" t="str">
            <v xml:space="preserve">                         Equipment Expense – 9236xx</v>
          </cell>
          <cell r="D761" t="str">
            <v xml:space="preserve">Other equipment related costs for which there is not a specific account.  </v>
          </cell>
        </row>
        <row r="762">
          <cell r="A762">
            <v>923710</v>
          </cell>
          <cell r="B762" t="str">
            <v>Occupational Therapy Supplies</v>
          </cell>
          <cell r="C762" t="str">
            <v xml:space="preserve">                         Supplies and Services Expense – 9237xx</v>
          </cell>
          <cell r="D762" t="str">
            <v>Cost of supplies used in occupational therapy.</v>
          </cell>
        </row>
        <row r="763">
          <cell r="A763">
            <v>923790</v>
          </cell>
          <cell r="B763" t="str">
            <v xml:space="preserve">Other Supplies and Services Expense </v>
          </cell>
          <cell r="C763" t="str">
            <v xml:space="preserve">                         Supplies and Services Expense – 9237xx</v>
          </cell>
          <cell r="D763" t="str">
            <v xml:space="preserve">Other supplies and services related costs for which there is not a specific account.  </v>
          </cell>
        </row>
        <row r="764">
          <cell r="A764">
            <v>923901</v>
          </cell>
          <cell r="B764" t="str">
            <v>Education and Training</v>
          </cell>
          <cell r="C764" t="str">
            <v xml:space="preserve">                         Other Occupational Therapy Expenses – 9239xx</v>
          </cell>
          <cell r="D764" t="str">
            <v>Cost of registration for attending educational seminars and training by occupational therapy employees of the facility and costs incurred in the provision of orientation and in-house training for facility staff.  Travel must be reported separately.</v>
          </cell>
        </row>
        <row r="765">
          <cell r="A765">
            <v>923902</v>
          </cell>
          <cell r="B765" t="str">
            <v xml:space="preserve">Travel </v>
          </cell>
          <cell r="C765" t="str">
            <v xml:space="preserve">                         Other Occupational Therapy Expenses – 9239xx</v>
          </cell>
          <cell r="D765" t="str">
            <v>Cost of travel (airfare, mileage, lodging, meals, etc.) by authorized personnel to attend professional and continuing educational seminars.</v>
          </cell>
        </row>
        <row r="766">
          <cell r="A766">
            <v>923903</v>
          </cell>
          <cell r="B766" t="str">
            <v>Recruitment Expense</v>
          </cell>
          <cell r="C766" t="str">
            <v xml:space="preserve">                         Other Occupational Therapy Expenses – 9239xx</v>
          </cell>
          <cell r="D766" t="str">
            <v>Costs incurred in the recruitment of employees for the facility including classified advertising.</v>
          </cell>
        </row>
        <row r="767">
          <cell r="A767">
            <v>923904</v>
          </cell>
          <cell r="B767" t="str">
            <v>Relocation/Moving Expense</v>
          </cell>
          <cell r="C767" t="str">
            <v xml:space="preserve">                         Other Occupational Therapy Expenses – 9239xx</v>
          </cell>
          <cell r="D767" t="str">
            <v>Costs incurred in relocating/moving an employee or prospective employee of the facility.</v>
          </cell>
        </row>
        <row r="768">
          <cell r="A768">
            <v>923990</v>
          </cell>
          <cell r="B768" t="str">
            <v>Other Occupational Therapy Expenses</v>
          </cell>
          <cell r="C768" t="str">
            <v xml:space="preserve">                         Other Occupational Therapy Expenses – 9239xx</v>
          </cell>
          <cell r="D768" t="str">
            <v xml:space="preserve">Other occupational therapy related costs for which there is not a specific account.  </v>
          </cell>
        </row>
        <row r="769">
          <cell r="A769">
            <v>923999</v>
          </cell>
          <cell r="B769" t="str">
            <v>Occupational Therapy Related Party Expense</v>
          </cell>
          <cell r="C769" t="str">
            <v xml:space="preserve">                         Other Occupational Therapy Expenses – 9239xx</v>
          </cell>
          <cell r="D769" t="str">
            <v>Related party expense for the cost center not accounted for elsewhere.</v>
          </cell>
        </row>
        <row r="770">
          <cell r="A770">
            <v>924110</v>
          </cell>
          <cell r="B770" t="str">
            <v>Salaries – PEN Therapists</v>
          </cell>
          <cell r="C770" t="str">
            <v xml:space="preserve">                              Salary Expense – 9241xx</v>
          </cell>
          <cell r="D770" t="str">
            <v>Salary (includes shift differentials, sick, holiday, vacation, training, and any administrative days, such as jury duty and bereavement, as offered by the provider; but excludes non-recurring bonuses) of PEN therapists</v>
          </cell>
        </row>
        <row r="771">
          <cell r="A771">
            <v>924120</v>
          </cell>
          <cell r="B771" t="str">
            <v>Salaries – PEN Therapy Aides</v>
          </cell>
          <cell r="C771" t="str">
            <v xml:space="preserve">                              Salary Expense – 9241xx</v>
          </cell>
          <cell r="D771" t="str">
            <v>Salary (includes shift differentials, sick, holiday, vacation, training, and any administrative days, such as jury duty and bereavement, as offered by the provider; but excludes non-recurring bonuses) of PEN therapy aides.</v>
          </cell>
        </row>
        <row r="772">
          <cell r="A772">
            <v>924190</v>
          </cell>
          <cell r="B772" t="str">
            <v>Salaries – Other PEN Therapy</v>
          </cell>
          <cell r="C772" t="str">
            <v xml:space="preserve">                              Salary Expense – 9241xx</v>
          </cell>
          <cell r="D772" t="str">
            <v xml:space="preserve">Salary (includes shift differentials, sick, holiday, vacation, training, and any administrative days, such as jury duty and bereavement, as offered by the provider; but excludes non-recurring bonuses) of other PEN therapy personnel for which there is not a specific account.  </v>
          </cell>
        </row>
        <row r="773">
          <cell r="A773">
            <v>924191</v>
          </cell>
          <cell r="B773" t="str">
            <v>Bonus Expense</v>
          </cell>
          <cell r="C773" t="str">
            <v xml:space="preserve">                              Salary Expense – 9241xx</v>
          </cell>
          <cell r="D773" t="str">
            <v>Cost of non-recurring bonuses for PEN therapy employees.</v>
          </cell>
        </row>
        <row r="774">
          <cell r="A774">
            <v>924420</v>
          </cell>
          <cell r="B774" t="str">
            <v>FICA</v>
          </cell>
          <cell r="C774" t="str">
            <v xml:space="preserve">                              Payroll Taxes and Benefit Expense – 9244xx</v>
          </cell>
          <cell r="D774" t="str">
            <v>Cost of employer’s portion of Social Security Tax for employees.</v>
          </cell>
        </row>
        <row r="775">
          <cell r="A775">
            <v>924430</v>
          </cell>
          <cell r="B775" t="str">
            <v>Unemployment Taxes</v>
          </cell>
          <cell r="C775" t="str">
            <v xml:space="preserve">                              Payroll Taxes and Benefit Expense – 9244xx</v>
          </cell>
          <cell r="D775" t="str">
            <v>Cost of employer’s contribution to State and Federal unemployment taxes for employees.</v>
          </cell>
        </row>
        <row r="776">
          <cell r="A776">
            <v>924440</v>
          </cell>
          <cell r="B776" t="str">
            <v>Health Insurance</v>
          </cell>
          <cell r="C776" t="str">
            <v xml:space="preserve">                              Payroll Taxes and Benefit Expense – 9244xx</v>
          </cell>
          <cell r="D776" t="str">
            <v>Cost of employer’s contribution to employee Health Insurance for employees.</v>
          </cell>
        </row>
        <row r="777">
          <cell r="A777">
            <v>924450</v>
          </cell>
          <cell r="B777" t="str">
            <v>Workers’ Compensation</v>
          </cell>
          <cell r="C777" t="str">
            <v xml:space="preserve">                              Payroll Taxes and Benefit Expense – 9244xx</v>
          </cell>
          <cell r="D777" t="str">
            <v>Cost of Workers’ Compensation insurance for employees.</v>
          </cell>
        </row>
        <row r="778">
          <cell r="A778">
            <v>924460</v>
          </cell>
          <cell r="B778" t="str">
            <v xml:space="preserve">Employee Retirement/Savings Plan </v>
          </cell>
          <cell r="C778" t="str">
            <v xml:space="preserve">                              Payroll Taxes and Benefit Expense – 9244xx</v>
          </cell>
          <cell r="D778" t="str">
            <v xml:space="preserve">Cost of employer’s contribution to an employee retirement/savings plan for employees. </v>
          </cell>
        </row>
        <row r="779">
          <cell r="A779">
            <v>924470</v>
          </cell>
          <cell r="B779" t="str">
            <v>Life Insurance</v>
          </cell>
          <cell r="C779" t="str">
            <v xml:space="preserve">                              Payroll Taxes and Benefit Expense – 9244xx</v>
          </cell>
          <cell r="D779" t="str">
            <v>Cost of employer’s contribution for employee Life Insurance for employees.</v>
          </cell>
        </row>
        <row r="780">
          <cell r="A780">
            <v>924480</v>
          </cell>
          <cell r="B780" t="str">
            <v>Uniforms</v>
          </cell>
          <cell r="C780" t="str">
            <v xml:space="preserve">                              Payroll Taxes and Benefit Expense – 9244xx</v>
          </cell>
          <cell r="D780" t="str">
            <v>Cost of employer’s contribution to employee uniforms.</v>
          </cell>
        </row>
        <row r="781">
          <cell r="A781">
            <v>924490</v>
          </cell>
          <cell r="B781" t="str">
            <v>Other Payroll Taxes and Benefit Expense</v>
          </cell>
          <cell r="C781" t="str">
            <v xml:space="preserve">                              Payroll Taxes and Benefit Expense – 9244xx</v>
          </cell>
          <cell r="D781" t="str">
            <v xml:space="preserve">Other payroll taxes and benefit related costs for which there is not a specific account.  </v>
          </cell>
        </row>
        <row r="782">
          <cell r="A782">
            <v>924510</v>
          </cell>
          <cell r="B782" t="str">
            <v>Contract Services – Non-related Party</v>
          </cell>
          <cell r="C782" t="str">
            <v xml:space="preserve">                         Contract and Professional Services Expense – 9245xx</v>
          </cell>
          <cell r="D782" t="str">
            <v>Cost paid to a non-related party for PEN therapy provided by personnel hired through contract who are not employees of the facility.</v>
          </cell>
        </row>
        <row r="783">
          <cell r="A783">
            <v>924519</v>
          </cell>
          <cell r="B783" t="str">
            <v xml:space="preserve">Contract Services – Related Party </v>
          </cell>
          <cell r="C783" t="str">
            <v xml:space="preserve">                         Contract and Professional Services Expense – 9245xx</v>
          </cell>
          <cell r="D783" t="str">
            <v>Cost paid to a related party for PEN therapy provided by personnel hired through contract who are not employees of the facility.</v>
          </cell>
        </row>
        <row r="784">
          <cell r="A784">
            <v>924530</v>
          </cell>
          <cell r="B784" t="str">
            <v>Consultant Services – Non-related Party</v>
          </cell>
          <cell r="C784" t="str">
            <v xml:space="preserve">                         Contract and Professional Services Expense – 9245xx</v>
          </cell>
          <cell r="D784" t="str">
            <v>Fees paid to non-related party for PEN therapists, not facility employees, for providing advisory and educational services to the facility.</v>
          </cell>
        </row>
        <row r="785">
          <cell r="A785">
            <v>924539</v>
          </cell>
          <cell r="B785" t="str">
            <v xml:space="preserve">Consultant Services – Related Party </v>
          </cell>
          <cell r="C785" t="str">
            <v xml:space="preserve">                         Contract and Professional Services Expense – 9245xx</v>
          </cell>
          <cell r="D785" t="str">
            <v>Fees paid to related party for PEN therapists, not facility employees, for providing advisory and educational services to the facility.</v>
          </cell>
        </row>
        <row r="786">
          <cell r="A786">
            <v>924590</v>
          </cell>
          <cell r="B786" t="str">
            <v>Other Contract and Professional Services Expense</v>
          </cell>
          <cell r="C786" t="str">
            <v xml:space="preserve">                         Contract and Professional Services Expense – 9245xx</v>
          </cell>
          <cell r="D786" t="str">
            <v xml:space="preserve">Other contract and professional services related costs for which there is not a specific account.  </v>
          </cell>
        </row>
        <row r="787">
          <cell r="A787">
            <v>924610</v>
          </cell>
          <cell r="B787" t="str">
            <v>Non-Capitalized Equipment Purchases</v>
          </cell>
          <cell r="C787" t="str">
            <v xml:space="preserve">                         Equipment Expense – 9246xx</v>
          </cell>
          <cell r="D787" t="str">
            <v>Cost of small PEN therapy related equipment purchased and not capitalized.  The cost of small equipment as defined in PRM15-1 section 104.5.  Limited to less than $500 per item.</v>
          </cell>
        </row>
        <row r="788">
          <cell r="A788">
            <v>924620</v>
          </cell>
          <cell r="B788" t="str">
            <v>Equipment Rental</v>
          </cell>
          <cell r="C788" t="str">
            <v xml:space="preserve">                         Equipment Expense – 9246xx</v>
          </cell>
          <cell r="D788" t="str">
            <v xml:space="preserve">Cost of renting PEN therapy related equipment.  The cost of incidental rental equipment.  </v>
          </cell>
        </row>
        <row r="789">
          <cell r="A789">
            <v>924690</v>
          </cell>
          <cell r="B789" t="str">
            <v>Other Equipment Expense</v>
          </cell>
          <cell r="C789" t="str">
            <v xml:space="preserve">                         Equipment Expense – 9246xx</v>
          </cell>
          <cell r="D789" t="str">
            <v xml:space="preserve">Other equipment related costs for which there is not a specific account.  </v>
          </cell>
        </row>
        <row r="790">
          <cell r="A790">
            <v>924710</v>
          </cell>
          <cell r="B790" t="str">
            <v>PEN Therapy Supplies</v>
          </cell>
          <cell r="C790" t="str">
            <v xml:space="preserve">                         Supplies and Services Expense – 9247xx</v>
          </cell>
          <cell r="D790" t="str">
            <v>Cost of supplies used in PEN therapy.</v>
          </cell>
        </row>
        <row r="791">
          <cell r="A791">
            <v>924790</v>
          </cell>
          <cell r="B791" t="str">
            <v xml:space="preserve">Other Supplies and Services Expense </v>
          </cell>
          <cell r="C791" t="str">
            <v xml:space="preserve">                         Supplies and Services Expense – 9247xx</v>
          </cell>
          <cell r="D791" t="str">
            <v xml:space="preserve">Other supplies and services related costs for which there is not a specific account.  </v>
          </cell>
        </row>
        <row r="792">
          <cell r="A792">
            <v>924901</v>
          </cell>
          <cell r="B792" t="str">
            <v>Education and Training</v>
          </cell>
          <cell r="C792" t="str">
            <v xml:space="preserve">                         Other PEN Therapy Expenses – 9249xx</v>
          </cell>
          <cell r="D792" t="str">
            <v>Cost of registration for attending educational seminars and training by PEN therapy employees of the facility and costs incurred in the provision of orientation and in-house training for facility staff.  Travel must be reported separately.</v>
          </cell>
        </row>
        <row r="793">
          <cell r="A793">
            <v>924902</v>
          </cell>
          <cell r="B793" t="str">
            <v xml:space="preserve">Travel </v>
          </cell>
          <cell r="C793" t="str">
            <v xml:space="preserve">                         Other PEN Therapy Expenses – 9249xx</v>
          </cell>
          <cell r="D793" t="str">
            <v>Cost of travel (airfare, mileage, lodging, meals, etc.) by authorized personnel to attend professional and continuing educational seminars.</v>
          </cell>
        </row>
        <row r="794">
          <cell r="A794">
            <v>924903</v>
          </cell>
          <cell r="B794" t="str">
            <v>Recruitment Expense</v>
          </cell>
          <cell r="C794" t="str">
            <v xml:space="preserve">                         Other PEN Therapy Expenses – 9249xx</v>
          </cell>
          <cell r="D794" t="str">
            <v>Costs incurred in the recruitment of employees for the facility including classified advertising.</v>
          </cell>
        </row>
        <row r="795">
          <cell r="A795">
            <v>924904</v>
          </cell>
          <cell r="B795" t="str">
            <v>Relocation/Moving Expense</v>
          </cell>
          <cell r="C795" t="str">
            <v xml:space="preserve">                         Other PEN Therapy Expenses – 9249xx</v>
          </cell>
          <cell r="D795" t="str">
            <v>Costs incurred in relocating/moving an employee or prospective employee of the facility.</v>
          </cell>
        </row>
        <row r="796">
          <cell r="A796">
            <v>924990</v>
          </cell>
          <cell r="B796" t="str">
            <v>Other PEN Therapy Expenses</v>
          </cell>
          <cell r="C796" t="str">
            <v xml:space="preserve">                         Other PEN Therapy Expenses – 9249xx</v>
          </cell>
          <cell r="D796" t="str">
            <v xml:space="preserve">Other PEN therapy related costs for which there is not a specific account.  </v>
          </cell>
        </row>
        <row r="797">
          <cell r="A797">
            <v>924999</v>
          </cell>
          <cell r="B797" t="str">
            <v>PEN Therapy Related Party Expense</v>
          </cell>
          <cell r="C797" t="str">
            <v xml:space="preserve">                         Other PEN Therapy Expenses – 9249xx</v>
          </cell>
          <cell r="D797" t="str">
            <v>Related party expense for the cost center not accounted for elsewhere.</v>
          </cell>
        </row>
        <row r="798">
          <cell r="A798">
            <v>925110</v>
          </cell>
          <cell r="B798" t="str">
            <v xml:space="preserve">Salaries </v>
          </cell>
          <cell r="C798" t="str">
            <v xml:space="preserve">                              Salary Expense – 9251xx</v>
          </cell>
          <cell r="D798" t="str">
            <v>Salary (includes shift differentials, sick, holiday, vacation, training, and any administrative days, such as jury duty and bereavement, as offered by the provider; but excludes non-recurring bonuses).</v>
          </cell>
        </row>
        <row r="799">
          <cell r="A799">
            <v>925191</v>
          </cell>
          <cell r="B799" t="str">
            <v>Bonus Expense</v>
          </cell>
          <cell r="C799" t="str">
            <v xml:space="preserve">                              Salary Expense – 9251xx</v>
          </cell>
          <cell r="D799" t="str">
            <v>Costs of non-recurring bonuses for complex medical equipment employees.</v>
          </cell>
        </row>
        <row r="800">
          <cell r="A800">
            <v>925199</v>
          </cell>
          <cell r="B800" t="str">
            <v>Salaries-Owners</v>
          </cell>
          <cell r="C800" t="str">
            <v xml:space="preserve">                              Salary Expense – 9251xx</v>
          </cell>
          <cell r="D800" t="str">
            <v xml:space="preserve">Gross salaries (includes shift differentials; sick, holiday, vacation, training, and any administrative days, such as jury duty and bereavement, as offered by the provider; but excludes non-recurring bonuses). </v>
          </cell>
        </row>
        <row r="801">
          <cell r="A801">
            <v>925420</v>
          </cell>
          <cell r="B801" t="str">
            <v>FICA</v>
          </cell>
          <cell r="C801" t="str">
            <v xml:space="preserve">               Payroll Taxes and Benefit Expense – 9254xx</v>
          </cell>
          <cell r="D801" t="str">
            <v>Cost of employer’s portion of Social Security Tax for employees.</v>
          </cell>
        </row>
        <row r="802">
          <cell r="A802">
            <v>925430</v>
          </cell>
          <cell r="B802" t="str">
            <v>Unemployment Taxes</v>
          </cell>
          <cell r="C802" t="str">
            <v xml:space="preserve">               Payroll Taxes and Benefit Expense – 9254xx</v>
          </cell>
          <cell r="D802" t="str">
            <v>Cost of employer’s contribution to State and Federal unemployment taxes for employees.</v>
          </cell>
        </row>
        <row r="803">
          <cell r="A803">
            <v>925440</v>
          </cell>
          <cell r="B803" t="str">
            <v>Health Insurance</v>
          </cell>
          <cell r="C803" t="str">
            <v xml:space="preserve">               Payroll Taxes and Benefit Expense – 9254xx</v>
          </cell>
          <cell r="D803" t="str">
            <v>Cost of employer’s contribution to employee Health Insurance for employees.</v>
          </cell>
        </row>
        <row r="804">
          <cell r="A804">
            <v>925450</v>
          </cell>
          <cell r="B804" t="str">
            <v>Workers’ Compensation</v>
          </cell>
          <cell r="C804" t="str">
            <v xml:space="preserve">               Payroll Taxes and Benefit Expense – 9254xx</v>
          </cell>
          <cell r="D804" t="str">
            <v>Cost of Workers’ Compensation insurance for employees.</v>
          </cell>
        </row>
        <row r="805">
          <cell r="A805">
            <v>925460</v>
          </cell>
          <cell r="B805" t="str">
            <v xml:space="preserve">Employee Retirement/Savings Plan </v>
          </cell>
          <cell r="C805" t="str">
            <v xml:space="preserve">               Payroll Taxes and Benefit Expense – 9254xx</v>
          </cell>
          <cell r="D805" t="str">
            <v xml:space="preserve">Cost of employer’s contribution to an employee retirement/savings plan for employees. </v>
          </cell>
        </row>
        <row r="806">
          <cell r="A806">
            <v>925470</v>
          </cell>
          <cell r="B806" t="str">
            <v>Life Insurance</v>
          </cell>
          <cell r="C806" t="str">
            <v xml:space="preserve">               Payroll Taxes and Benefit Expense – 9254xx</v>
          </cell>
          <cell r="D806" t="str">
            <v>Cost of employer’s contribution to employee Life Insurance for employees.</v>
          </cell>
        </row>
        <row r="807">
          <cell r="A807">
            <v>925480</v>
          </cell>
          <cell r="B807" t="str">
            <v>Uniforms</v>
          </cell>
          <cell r="C807" t="str">
            <v xml:space="preserve">               Payroll Taxes and Benefit Expense – 9254xx</v>
          </cell>
          <cell r="D807" t="str">
            <v>Cost of employer’s contribution to employee uniforms.</v>
          </cell>
        </row>
        <row r="808">
          <cell r="A808">
            <v>925490</v>
          </cell>
          <cell r="B808" t="str">
            <v>Other Payroll Taxes and Benefit Expense</v>
          </cell>
          <cell r="C808" t="str">
            <v xml:space="preserve">               Payroll Taxes and Benefit Expense – 9254xx</v>
          </cell>
          <cell r="D808" t="str">
            <v xml:space="preserve">Other payroll taxes and benefit related costs for which there is not a specific account.  </v>
          </cell>
        </row>
        <row r="809">
          <cell r="A809">
            <v>925510</v>
          </cell>
          <cell r="B809" t="str">
            <v>Contract Services – Non-related Party</v>
          </cell>
          <cell r="C809" t="str">
            <v xml:space="preserve">                         Contract and Professional Services Expense – 9255xx</v>
          </cell>
          <cell r="D809" t="str">
            <v>Cost of contracts with non-related parties relating to complex medical equipment.</v>
          </cell>
        </row>
        <row r="810">
          <cell r="A810">
            <v>925519</v>
          </cell>
          <cell r="B810" t="str">
            <v>Contract Services – Related Party</v>
          </cell>
          <cell r="C810" t="str">
            <v xml:space="preserve">                         Contract and Professional Services Expense – 9255xx</v>
          </cell>
          <cell r="D810" t="str">
            <v>Cost of contracts with related parties relating to complex medical equipment.</v>
          </cell>
        </row>
        <row r="811">
          <cell r="A811">
            <v>925530</v>
          </cell>
          <cell r="B811" t="str">
            <v>Consultant Services – Non-related Party</v>
          </cell>
          <cell r="C811" t="str">
            <v xml:space="preserve">                         Contract and Professional Services Expense – 9255xx</v>
          </cell>
          <cell r="D811" t="str">
            <v>Fees paid to non-related parties for providing advisory and educational services relating to complex medical equipment.</v>
          </cell>
        </row>
        <row r="812">
          <cell r="A812">
            <v>925539</v>
          </cell>
          <cell r="B812" t="str">
            <v>Consultant Services – Related Party</v>
          </cell>
          <cell r="C812" t="str">
            <v xml:space="preserve">                         Contract and Professional Services Expense – 9255xx</v>
          </cell>
          <cell r="D812" t="str">
            <v>Fees paid to related parties for providing advisory and educational services relating to complex medical equipment.</v>
          </cell>
        </row>
        <row r="813">
          <cell r="A813">
            <v>925590</v>
          </cell>
          <cell r="B813" t="str">
            <v>Other Contract and Professional Services Expense</v>
          </cell>
          <cell r="C813" t="str">
            <v xml:space="preserve">                         Contract and Professional Services Expense – 9255xx</v>
          </cell>
          <cell r="D813" t="str">
            <v xml:space="preserve">Other contract and professional services related costs for which there is not a specific account.  </v>
          </cell>
        </row>
        <row r="814">
          <cell r="A814">
            <v>925610</v>
          </cell>
          <cell r="B814" t="str">
            <v>Non-capitalized Equipment Purchases</v>
          </cell>
          <cell r="C814" t="str">
            <v xml:space="preserve">                         Equipment Expense – 9256xx</v>
          </cell>
          <cell r="D814" t="str">
            <v>Cost of small complex medical equipment related equipment purchased and not capitalized.  The cost of small equipment as defined in PRM15-1 section 104.5.  Limited to less than $500 per item.</v>
          </cell>
        </row>
        <row r="815">
          <cell r="A815">
            <v>925620</v>
          </cell>
          <cell r="B815" t="str">
            <v xml:space="preserve">Equipment Rental – Non-related Party </v>
          </cell>
          <cell r="C815" t="str">
            <v xml:space="preserve">                         Equipment Expense – 9256xx</v>
          </cell>
          <cell r="D815" t="str">
            <v>Cost of renting complex medical equipment from a non-related party.  The cost of incidental equipment rental.</v>
          </cell>
        </row>
        <row r="816">
          <cell r="A816">
            <v>925629</v>
          </cell>
          <cell r="B816" t="str">
            <v xml:space="preserve">Equipment Rental – Related Party </v>
          </cell>
          <cell r="C816" t="str">
            <v xml:space="preserve">                         Equipment Expense – 9256xx</v>
          </cell>
          <cell r="D816" t="str">
            <v>Cost of renting complex medical equipment from a related party. The cost of incidental equipment rental.</v>
          </cell>
        </row>
        <row r="817">
          <cell r="A817">
            <v>925690</v>
          </cell>
          <cell r="B817" t="str">
            <v>Other Equipment Expense</v>
          </cell>
          <cell r="C817" t="str">
            <v xml:space="preserve">                         Equipment Expense – 9256xx</v>
          </cell>
          <cell r="D817" t="str">
            <v xml:space="preserve">Other equipment related costs for which there is not a specific account.  </v>
          </cell>
        </row>
        <row r="818">
          <cell r="A818">
            <v>925710</v>
          </cell>
          <cell r="B818" t="str">
            <v>Complex Medical Equipment Supplies</v>
          </cell>
          <cell r="C818" t="str">
            <v xml:space="preserve">                         Supplies and Services Expense – 9257xx</v>
          </cell>
          <cell r="D818" t="str">
            <v>Cost of supplies used with complex medical equipment.</v>
          </cell>
        </row>
        <row r="819">
          <cell r="A819">
            <v>925790</v>
          </cell>
          <cell r="B819" t="str">
            <v>Other Supplies and Services Expense</v>
          </cell>
          <cell r="C819" t="str">
            <v xml:space="preserve">                         Supplies and Services Expense – 9257xx</v>
          </cell>
          <cell r="D819" t="str">
            <v xml:space="preserve">Other supplies and services related costs for which there is not a specific account.  </v>
          </cell>
        </row>
        <row r="820">
          <cell r="A820">
            <v>925901</v>
          </cell>
          <cell r="B820" t="str">
            <v>Education and Training</v>
          </cell>
          <cell r="C820" t="str">
            <v xml:space="preserve">                         Other Complex Medical Equipment Expense – 9259xx</v>
          </cell>
          <cell r="D820" t="str">
            <v>Cost of registration for attending educational seminars and training by complex medical equipment employees of the facility and costs incurred in the provision of orientation and in-house training for facility staff.  Travel must be reported separately.</v>
          </cell>
        </row>
        <row r="821">
          <cell r="A821">
            <v>925902</v>
          </cell>
          <cell r="B821" t="str">
            <v xml:space="preserve">Travel </v>
          </cell>
          <cell r="C821" t="str">
            <v xml:space="preserve">                         Other Complex Medical Equipment Expense – 9259xx</v>
          </cell>
          <cell r="D821" t="str">
            <v>Cost of travel (airfare, mileage, lodging, meals, etc.) by authorized personnel to attend professional and continuing educational seminars.</v>
          </cell>
        </row>
        <row r="822">
          <cell r="A822">
            <v>925903</v>
          </cell>
          <cell r="B822" t="str">
            <v>Recruitment Expense</v>
          </cell>
          <cell r="C822" t="str">
            <v xml:space="preserve">                         Other Complex Medical Equipment Expense – 9259xx</v>
          </cell>
          <cell r="D822" t="str">
            <v>Costs incurred in the recruitment of employees for the facility including classified advertising.</v>
          </cell>
        </row>
        <row r="823">
          <cell r="A823">
            <v>925904</v>
          </cell>
          <cell r="B823" t="str">
            <v>Relocation/Moving Expense</v>
          </cell>
          <cell r="C823" t="str">
            <v xml:space="preserve">                         Other Complex Medical Equipment Expense – 9259xx</v>
          </cell>
          <cell r="D823" t="str">
            <v>Costs incurred in relocating/moving an employee or prospective employee of the facility.</v>
          </cell>
        </row>
        <row r="824">
          <cell r="A824">
            <v>925990</v>
          </cell>
          <cell r="B824" t="str">
            <v>Other Complex Medical Equipment Expense</v>
          </cell>
          <cell r="C824" t="str">
            <v xml:space="preserve">                         Other Complex Medical Equipment Expense – 9259xx</v>
          </cell>
          <cell r="D824" t="str">
            <v xml:space="preserve">Other complex medical equipment related costs for which there is not a specific account.  </v>
          </cell>
        </row>
        <row r="825">
          <cell r="A825">
            <v>925999</v>
          </cell>
          <cell r="B825" t="str">
            <v>Complex Medical Equipment Related Party Expense</v>
          </cell>
          <cell r="C825" t="str">
            <v xml:space="preserve">                         Other Complex Medical Equipment Expense – 9259xx</v>
          </cell>
          <cell r="D825" t="str">
            <v>Related party expense for the cost center not accounted for elsewhere.</v>
          </cell>
        </row>
        <row r="826">
          <cell r="A826">
            <v>926110</v>
          </cell>
          <cell r="B826" t="str">
            <v xml:space="preserve">Salaries </v>
          </cell>
          <cell r="C826" t="str">
            <v xml:space="preserve">                              Salary Expense – 9261xx</v>
          </cell>
          <cell r="D826" t="str">
            <v>Salary (includes shift differentials, sick, holiday, vacation, training, and any administrative days, such as jury duty and bereavement, as offered by the provider; but excludes non-recurring bonuses).</v>
          </cell>
        </row>
        <row r="827">
          <cell r="A827">
            <v>926191</v>
          </cell>
          <cell r="B827" t="str">
            <v>Bonus Expense</v>
          </cell>
          <cell r="C827" t="str">
            <v xml:space="preserve">                              Salary Expense – 9261xx</v>
          </cell>
          <cell r="D827" t="str">
            <v>Cost of non-recurring bonuses for medical supplies employees.</v>
          </cell>
        </row>
        <row r="828">
          <cell r="A828">
            <v>926199</v>
          </cell>
          <cell r="B828" t="str">
            <v>Salaries-Owners</v>
          </cell>
          <cell r="C828" t="str">
            <v xml:space="preserve">                              Salary Expense – 9261xx</v>
          </cell>
          <cell r="D828" t="str">
            <v xml:space="preserve">Gross salaries (includes shift differentials; sick, holiday, vacation, training, and any administrative days, such as jury duty and bereavement, as offered by the provider; but excludes non-recurring bonuses). </v>
          </cell>
        </row>
        <row r="829">
          <cell r="A829">
            <v>926420</v>
          </cell>
          <cell r="B829" t="str">
            <v>FICA</v>
          </cell>
          <cell r="C829" t="str">
            <v xml:space="preserve">                              Payroll Taxes and Benefit Expense – 9264xx</v>
          </cell>
          <cell r="D829" t="str">
            <v>Cost of employer’s portion of Social Security Tax for employees.</v>
          </cell>
        </row>
        <row r="830">
          <cell r="A830">
            <v>926430</v>
          </cell>
          <cell r="B830" t="str">
            <v>Unemployment Taxes</v>
          </cell>
          <cell r="C830" t="str">
            <v xml:space="preserve">                              Payroll Taxes and Benefit Expense – 9264xx</v>
          </cell>
          <cell r="D830" t="str">
            <v>Cost of employer’s contribution to State and Federal unemployment taxes for employees.</v>
          </cell>
        </row>
        <row r="831">
          <cell r="A831">
            <v>926440</v>
          </cell>
          <cell r="B831" t="str">
            <v>Health Insurance</v>
          </cell>
          <cell r="C831" t="str">
            <v xml:space="preserve">                              Payroll Taxes and Benefit Expense – 9264xx</v>
          </cell>
          <cell r="D831" t="str">
            <v>Cost of employer’s contribution to employee Health Insurance for employees.</v>
          </cell>
        </row>
        <row r="832">
          <cell r="A832">
            <v>926450</v>
          </cell>
          <cell r="B832" t="str">
            <v>Workers’ Compensation</v>
          </cell>
          <cell r="C832" t="str">
            <v xml:space="preserve">                              Payroll Taxes and Benefit Expense – 9264xx</v>
          </cell>
          <cell r="D832" t="str">
            <v>Cost of Workers’ Compensation insurance for employees.</v>
          </cell>
        </row>
        <row r="833">
          <cell r="A833">
            <v>926460</v>
          </cell>
          <cell r="B833" t="str">
            <v xml:space="preserve">Employee Retirement/Savings Plan </v>
          </cell>
          <cell r="C833" t="str">
            <v xml:space="preserve">                              Payroll Taxes and Benefit Expense – 9264xx</v>
          </cell>
          <cell r="D833" t="str">
            <v xml:space="preserve">Cost of employer’s contribution to an employee retirement/savings plan for employees. </v>
          </cell>
        </row>
        <row r="834">
          <cell r="A834">
            <v>926470</v>
          </cell>
          <cell r="B834" t="str">
            <v>Life Insurance</v>
          </cell>
          <cell r="C834" t="str">
            <v xml:space="preserve">                              Payroll Taxes and Benefit Expense – 9264xx</v>
          </cell>
          <cell r="D834" t="str">
            <v>Cost of employer’s contribution to employee Life Insurance for employees.</v>
          </cell>
        </row>
        <row r="835">
          <cell r="A835">
            <v>926480</v>
          </cell>
          <cell r="B835" t="str">
            <v>Uniforms</v>
          </cell>
          <cell r="C835" t="str">
            <v xml:space="preserve">                              Payroll Taxes and Benefit Expense – 9264xx</v>
          </cell>
          <cell r="D835" t="str">
            <v>Cost of employer’s contribution to employee uniforms.</v>
          </cell>
        </row>
        <row r="836">
          <cell r="A836">
            <v>926490</v>
          </cell>
          <cell r="B836" t="str">
            <v>Other Payroll Taxes and Benefit Related Expense</v>
          </cell>
          <cell r="C836" t="str">
            <v xml:space="preserve">                              Payroll Taxes and Benefit Expense – 9264xx</v>
          </cell>
          <cell r="D836" t="str">
            <v xml:space="preserve">Other payroll taxes and benefit related costs for which there is not a specific account.  </v>
          </cell>
        </row>
        <row r="837">
          <cell r="A837">
            <v>926710</v>
          </cell>
          <cell r="B837" t="str">
            <v>Medical Supplies</v>
          </cell>
          <cell r="C837" t="str">
            <v xml:space="preserve">                         Supplies and Services Expense – 9267xx</v>
          </cell>
          <cell r="D837" t="str">
            <v>Cost of resident specific medical supplies such as catheters, syringes, and sterile dressings.</v>
          </cell>
        </row>
        <row r="838">
          <cell r="A838">
            <v>926790</v>
          </cell>
          <cell r="B838" t="str">
            <v>Other Supplies and Services Expense</v>
          </cell>
          <cell r="C838" t="str">
            <v xml:space="preserve">                         Supplies and Services Expense – 9267xx</v>
          </cell>
          <cell r="D838" t="str">
            <v xml:space="preserve">Other supplies and services related costs for which there is not a specific account.  </v>
          </cell>
        </row>
        <row r="839">
          <cell r="A839">
            <v>926901</v>
          </cell>
          <cell r="B839" t="str">
            <v>Education and Training</v>
          </cell>
          <cell r="C839" t="str">
            <v xml:space="preserve">                         Other Medical Supplies Expense – 9269xx</v>
          </cell>
          <cell r="D839" t="str">
            <v>Cost of registration for attending educational seminars and training by complex medical equipment employees of the facility and costs incurred in the provision of orientation and in-house training for facility staff.  Travel must be reported separately.</v>
          </cell>
        </row>
        <row r="840">
          <cell r="A840">
            <v>926902</v>
          </cell>
          <cell r="B840" t="str">
            <v xml:space="preserve">Travel </v>
          </cell>
          <cell r="C840" t="str">
            <v xml:space="preserve">                         Other Medical Supplies Expense – 9269xx</v>
          </cell>
          <cell r="D840" t="str">
            <v>Cost of travel (airfare, mileage, lodging, meals, etc.) by authorized personnel to attend professional and continuing educational seminars.</v>
          </cell>
        </row>
        <row r="841">
          <cell r="A841">
            <v>926903</v>
          </cell>
          <cell r="B841" t="str">
            <v>Recruitment Expense</v>
          </cell>
          <cell r="C841" t="str">
            <v xml:space="preserve">                         Other Medical Supplies Expense – 9269xx</v>
          </cell>
          <cell r="D841" t="str">
            <v>Costs incurred in the recruitment of employees for the facility including classified advertising.</v>
          </cell>
        </row>
        <row r="842">
          <cell r="A842">
            <v>926904</v>
          </cell>
          <cell r="B842" t="str">
            <v>Relocation/Moving Expense</v>
          </cell>
          <cell r="C842" t="str">
            <v xml:space="preserve">                         Other Medical Supplies Expense – 9269xx</v>
          </cell>
          <cell r="D842" t="str">
            <v>Costs incurred in relocating/moving an employee or prospective employee of the facility.</v>
          </cell>
        </row>
        <row r="843">
          <cell r="A843">
            <v>926990</v>
          </cell>
          <cell r="B843" t="str">
            <v>Other Medical Supplies Expense</v>
          </cell>
          <cell r="C843" t="str">
            <v xml:space="preserve">                         Other Medical Supplies Expense – 9269xx</v>
          </cell>
          <cell r="D843" t="str">
            <v xml:space="preserve">Other medical supplies related costs for which there is not a specific account.  </v>
          </cell>
        </row>
        <row r="844">
          <cell r="A844">
            <v>926999</v>
          </cell>
          <cell r="B844" t="str">
            <v>Medical Supplies Related Party Expense</v>
          </cell>
          <cell r="C844" t="str">
            <v xml:space="preserve">                         Other Medical Supplies Expense – 9269xx</v>
          </cell>
          <cell r="D844" t="str">
            <v>Related party expense for the cost center not accounted for elsewhere.</v>
          </cell>
        </row>
        <row r="845">
          <cell r="A845">
            <v>927110</v>
          </cell>
          <cell r="B845" t="str">
            <v>Salaries – Licensed Respiratory Therapists</v>
          </cell>
          <cell r="C845" t="str">
            <v xml:space="preserve">                              Salary Expense – 9271xx</v>
          </cell>
          <cell r="D845" t="str">
            <v>Salary (includes shift differentials, sick, holiday, vacation, training, and any administrative days, such as jury duty and bereavement, as offered by the provider; but excludes non-recurring bonuses).</v>
          </cell>
        </row>
        <row r="846">
          <cell r="A846">
            <v>927190</v>
          </cell>
          <cell r="B846" t="str">
            <v>Salaries – Other Inhalation/Respiratory Therapy</v>
          </cell>
          <cell r="C846" t="str">
            <v xml:space="preserve">                              Salary Expense – 9271xx</v>
          </cell>
          <cell r="D846" t="str">
            <v xml:space="preserve">Salary (includes shift differentials, sick, holiday, vacation, training, and any administrative days, such as jury duty and bereavement, as offered by the provider; but excludes non-recurring bonuses) of other inhalation/respiratory therapy personnel for which there is not a specific account.  </v>
          </cell>
        </row>
        <row r="847">
          <cell r="A847">
            <v>927191</v>
          </cell>
          <cell r="B847" t="str">
            <v>Bonus Expense</v>
          </cell>
          <cell r="C847" t="str">
            <v xml:space="preserve">                              Salary Expense – 9271xx</v>
          </cell>
          <cell r="D847" t="str">
            <v>Cost of non-recurring bonuses for inhalation/respiratory therapy employees.</v>
          </cell>
        </row>
        <row r="848">
          <cell r="A848">
            <v>927199</v>
          </cell>
          <cell r="B848" t="str">
            <v>Salaries-Owners</v>
          </cell>
          <cell r="C848" t="str">
            <v xml:space="preserve">                              Salary Expense – 9271xx</v>
          </cell>
          <cell r="D848" t="str">
            <v xml:space="preserve">Gross salaries (includes shift differentials; sick, holiday, vacation, training, and any administrative days, such as jury duty and bereavement, as offered by the provider; but excludes non-recurring bonuses). </v>
          </cell>
        </row>
        <row r="849">
          <cell r="A849">
            <v>927420</v>
          </cell>
          <cell r="B849" t="str">
            <v>FICA</v>
          </cell>
          <cell r="C849" t="str">
            <v xml:space="preserve">               Payroll Taxes and Benefit Expense – 9274xx</v>
          </cell>
          <cell r="D849" t="str">
            <v>Cost of employer’s portion of Social Security Tax for employees.</v>
          </cell>
        </row>
        <row r="850">
          <cell r="A850">
            <v>927430</v>
          </cell>
          <cell r="B850" t="str">
            <v>Unemployment Taxes</v>
          </cell>
          <cell r="C850" t="str">
            <v xml:space="preserve">               Payroll Taxes and Benefit Expense – 9274xx</v>
          </cell>
          <cell r="D850" t="str">
            <v>Cost of employer’s contribution to State and Federal unemployment taxes for employees.</v>
          </cell>
        </row>
        <row r="851">
          <cell r="A851">
            <v>927440</v>
          </cell>
          <cell r="B851" t="str">
            <v>Health Insurance</v>
          </cell>
          <cell r="C851" t="str">
            <v xml:space="preserve">               Payroll Taxes and Benefit Expense – 9274xx</v>
          </cell>
          <cell r="D851" t="str">
            <v>Cost of employer’s contribution to employee Health Insurance for employees.</v>
          </cell>
        </row>
        <row r="852">
          <cell r="A852">
            <v>927450</v>
          </cell>
          <cell r="B852" t="str">
            <v>Workers’ Compensation</v>
          </cell>
          <cell r="C852" t="str">
            <v xml:space="preserve">               Payroll Taxes and Benefit Expense – 9274xx</v>
          </cell>
          <cell r="D852" t="str">
            <v>Cost of Workers’ Compensation insurance for employees.</v>
          </cell>
        </row>
        <row r="853">
          <cell r="A853">
            <v>927460</v>
          </cell>
          <cell r="B853" t="str">
            <v xml:space="preserve">Employee Retirement/Savings Plan </v>
          </cell>
          <cell r="C853" t="str">
            <v xml:space="preserve">               Payroll Taxes and Benefit Expense – 9274xx</v>
          </cell>
          <cell r="D853" t="str">
            <v xml:space="preserve">Cost of employer’s contribution to an employee retirement/savings plan for employees. </v>
          </cell>
        </row>
        <row r="854">
          <cell r="A854">
            <v>927470</v>
          </cell>
          <cell r="B854" t="str">
            <v>Life Insurance</v>
          </cell>
          <cell r="C854" t="str">
            <v xml:space="preserve">               Payroll Taxes and Benefit Expense – 9274xx</v>
          </cell>
          <cell r="D854" t="str">
            <v>Cost of employer’s contribution to employee Life Insurance for employees.</v>
          </cell>
        </row>
        <row r="855">
          <cell r="A855">
            <v>927480</v>
          </cell>
          <cell r="B855" t="str">
            <v>Uniforms</v>
          </cell>
          <cell r="C855" t="str">
            <v xml:space="preserve">               Payroll Taxes and Benefit Expense – 9274xx</v>
          </cell>
          <cell r="D855" t="str">
            <v>Cost of employer’s contribution to employee uniforms.</v>
          </cell>
        </row>
        <row r="856">
          <cell r="A856">
            <v>927490</v>
          </cell>
          <cell r="B856" t="str">
            <v>Other Payroll Taxes and Benefit Expense</v>
          </cell>
          <cell r="C856" t="str">
            <v xml:space="preserve">               Payroll Taxes and Benefit Expense – 9274xx</v>
          </cell>
          <cell r="D856" t="str">
            <v xml:space="preserve">Other payroll taxes and benefit related costs for which there is not a specific account.  </v>
          </cell>
        </row>
        <row r="857">
          <cell r="A857">
            <v>927510</v>
          </cell>
          <cell r="B857" t="str">
            <v xml:space="preserve">Contract Services – Non-related Party </v>
          </cell>
          <cell r="C857" t="str">
            <v xml:space="preserve">                         Contract and Professional Services Expense – 9275xx</v>
          </cell>
          <cell r="D857" t="str">
            <v>Cost paid to a non-related party for inhalation/respiratory therapy provided by personnel hired through contract who are not employees of the facility.</v>
          </cell>
        </row>
        <row r="858">
          <cell r="A858">
            <v>927519</v>
          </cell>
          <cell r="B858" t="str">
            <v xml:space="preserve">Contract Services – Related Party </v>
          </cell>
          <cell r="C858" t="str">
            <v xml:space="preserve">                         Contract and Professional Services Expense – 9275xx</v>
          </cell>
          <cell r="D858" t="str">
            <v>Cost paid to a related party for inhalation/respiratory therapy provided by personnel hired through contract who are not employees of the facility.</v>
          </cell>
        </row>
        <row r="859">
          <cell r="A859">
            <v>927530</v>
          </cell>
          <cell r="B859" t="str">
            <v xml:space="preserve">Consultant Services – Non-related Party </v>
          </cell>
          <cell r="C859" t="str">
            <v xml:space="preserve">                         Contract and Professional Services Expense – 9275xx</v>
          </cell>
          <cell r="D859" t="str">
            <v>Fees paid to a non-related party for providing advisory and educational services relating to inhalation/respiratory therapy.</v>
          </cell>
        </row>
        <row r="860">
          <cell r="A860">
            <v>927539</v>
          </cell>
          <cell r="B860" t="str">
            <v xml:space="preserve">Consultant Services – Related Party </v>
          </cell>
          <cell r="C860" t="str">
            <v xml:space="preserve">                         Contract and Professional Services Expense – 9275xx</v>
          </cell>
          <cell r="D860" t="str">
            <v>Fees paid to related party for providing advisory and educational services relating to inhalation/respiratory therapy.</v>
          </cell>
        </row>
        <row r="861">
          <cell r="A861">
            <v>927590</v>
          </cell>
          <cell r="B861" t="str">
            <v>Other Contract and Professional Services Expense</v>
          </cell>
          <cell r="C861" t="str">
            <v xml:space="preserve">                         Contract and Professional Services Expense – 9275xx</v>
          </cell>
          <cell r="D861" t="str">
            <v xml:space="preserve">Other contract and professional services related costs for which there is not a specific account.  </v>
          </cell>
        </row>
        <row r="862">
          <cell r="A862">
            <v>927610</v>
          </cell>
          <cell r="B862" t="str">
            <v>Non-Capitalized Equipment Purchases</v>
          </cell>
          <cell r="C862" t="str">
            <v xml:space="preserve">                         Equipment Expense – 9276xx</v>
          </cell>
          <cell r="D862" t="str">
            <v>Cost of small inhalation/respiratory therapy related equipment purchased and not capitalized.  The cost of small equipment as defined in PRM15-1 section 104.5.  Limited to less than $500 per item.</v>
          </cell>
        </row>
        <row r="863">
          <cell r="A863">
            <v>927620</v>
          </cell>
          <cell r="B863" t="str">
            <v>Equipment Rental</v>
          </cell>
          <cell r="C863" t="str">
            <v xml:space="preserve">                         Equipment Expense – 9276xx</v>
          </cell>
          <cell r="D863" t="str">
            <v xml:space="preserve">Cost of renting inhalation/respiratory therapy related equipment.  The cost of incidental rental equipment.  </v>
          </cell>
        </row>
        <row r="864">
          <cell r="A864">
            <v>927690</v>
          </cell>
          <cell r="B864" t="str">
            <v>Other Equipment Expense</v>
          </cell>
          <cell r="C864" t="str">
            <v xml:space="preserve">                         Equipment Expense – 9276xx</v>
          </cell>
          <cell r="D864" t="str">
            <v xml:space="preserve">Other equipment related costs for which there is not a specific account.  </v>
          </cell>
        </row>
        <row r="865">
          <cell r="A865">
            <v>927710</v>
          </cell>
          <cell r="B865" t="str">
            <v>Supplies</v>
          </cell>
          <cell r="C865" t="str">
            <v xml:space="preserve">                         Supplies and Services Expense – 9277xx</v>
          </cell>
          <cell r="D865" t="str">
            <v>Cost of supplies used with inhalation/respiratory therapy.</v>
          </cell>
        </row>
        <row r="866">
          <cell r="A866">
            <v>927720</v>
          </cell>
          <cell r="B866" t="str">
            <v>Oxygen Costs</v>
          </cell>
          <cell r="C866" t="str">
            <v xml:space="preserve">                         Supplies and Services Expense – 9277xx</v>
          </cell>
          <cell r="D866" t="str">
            <v>Cost of providing oxygen and related supplies.</v>
          </cell>
        </row>
        <row r="867">
          <cell r="A867">
            <v>927790</v>
          </cell>
          <cell r="B867" t="str">
            <v>Other Supplies and Services Expense</v>
          </cell>
          <cell r="C867" t="str">
            <v xml:space="preserve">                         Supplies and Services Expense – 9277xx</v>
          </cell>
          <cell r="D867" t="str">
            <v xml:space="preserve">Other supplies and services related costs for which there is not a specific account.  </v>
          </cell>
        </row>
        <row r="868">
          <cell r="A868">
            <v>927901</v>
          </cell>
          <cell r="B868" t="str">
            <v>Education and Training</v>
          </cell>
          <cell r="C868" t="str">
            <v xml:space="preserve">                         Other Inhalation/Respiratory Therapy Expense – 9279xx</v>
          </cell>
          <cell r="D868" t="str">
            <v>Cost of registration for attending educational seminars and training by inhalation/respiratory therapy employees of the facility and costs incurred in the provision of orientation and in-house training for facility staff.  Travel must be reported separately.</v>
          </cell>
        </row>
        <row r="869">
          <cell r="A869">
            <v>927902</v>
          </cell>
          <cell r="B869" t="str">
            <v xml:space="preserve">Travel </v>
          </cell>
          <cell r="C869" t="str">
            <v xml:space="preserve">                         Other Inhalation/Respiratory Therapy Expense – 9279xx</v>
          </cell>
          <cell r="D869" t="str">
            <v>Cost of travel (airfare, mileage, lodging, meals, etc.) by authorized personnel to attend professional and continuing educational seminars.</v>
          </cell>
        </row>
        <row r="870">
          <cell r="A870">
            <v>927903</v>
          </cell>
          <cell r="B870" t="str">
            <v>Recruitment Expense</v>
          </cell>
          <cell r="C870" t="str">
            <v xml:space="preserve">                         Other Inhalation/Respiratory Therapy Expense – 9279xx</v>
          </cell>
          <cell r="D870" t="str">
            <v>Costs incurred in the recruitment of employees for the facility including classified advertising.</v>
          </cell>
        </row>
        <row r="871">
          <cell r="A871">
            <v>927904</v>
          </cell>
          <cell r="B871" t="str">
            <v>Relocation/Moving Expense</v>
          </cell>
          <cell r="C871" t="str">
            <v xml:space="preserve">                         Other Inhalation/Respiratory Therapy Expense – 9279xx</v>
          </cell>
          <cell r="D871" t="str">
            <v>Costs incurred in relocating/moving an employee or prospective employee of the facility.</v>
          </cell>
        </row>
        <row r="872">
          <cell r="A872">
            <v>927990</v>
          </cell>
          <cell r="B872" t="str">
            <v>Other Inhalation/Respiratory Therapy Expense</v>
          </cell>
          <cell r="C872" t="str">
            <v xml:space="preserve">                         Other Inhalation/Respiratory Therapy Expense – 9279xx</v>
          </cell>
          <cell r="D872" t="str">
            <v xml:space="preserve">Other inhalation/respiratory therapy related costs for which there is not a specific account.  </v>
          </cell>
        </row>
        <row r="873">
          <cell r="A873">
            <v>927999</v>
          </cell>
          <cell r="B873" t="str">
            <v>Inhalation/Respiratory Therapy Related Party Expense</v>
          </cell>
          <cell r="C873" t="str">
            <v xml:space="preserve">                         Other Inhalation/Respiratory Therapy Expense – 9279xx</v>
          </cell>
          <cell r="D873" t="str">
            <v>Related party expense for the cost center not accounted for elsewhere.</v>
          </cell>
        </row>
        <row r="874">
          <cell r="A874">
            <v>928110</v>
          </cell>
          <cell r="B874" t="str">
            <v>Salaries</v>
          </cell>
          <cell r="C874" t="str">
            <v xml:space="preserve">                              Salary Expense - 9281xx</v>
          </cell>
          <cell r="D874" t="str">
            <v>Salary (includes shift differentials, sick, holiday, vacation, training, and any administrative days, such as jury duty and bereavement, as offered by the provider; but excludes non-recurring bonuses) of personnel providing IV Therapy.</v>
          </cell>
        </row>
        <row r="875">
          <cell r="A875">
            <v>928191</v>
          </cell>
          <cell r="B875" t="str">
            <v>Bonus Expense</v>
          </cell>
          <cell r="C875" t="str">
            <v xml:space="preserve">                              Salary Expense - 9281xx</v>
          </cell>
          <cell r="D875" t="str">
            <v>Cost of non-recurring bonuses for IV therapy employees.</v>
          </cell>
        </row>
        <row r="876">
          <cell r="A876">
            <v>928199</v>
          </cell>
          <cell r="B876" t="str">
            <v>Salaries-Owners</v>
          </cell>
          <cell r="C876" t="str">
            <v xml:space="preserve">                              Salary Expense - 9281xx</v>
          </cell>
          <cell r="D876" t="str">
            <v xml:space="preserve">Gross salaries (includes shift differentials; sick, holiday, vacation, training, and any administrative days, such as jury duty and bereavement, as offered by the provider; but excludes non-recurring bonuses). </v>
          </cell>
        </row>
        <row r="877">
          <cell r="A877">
            <v>928420</v>
          </cell>
          <cell r="B877" t="str">
            <v>FICA</v>
          </cell>
          <cell r="C877" t="str">
            <v xml:space="preserve">                              Payroll Taxes and Benefit Expense – 9284xx</v>
          </cell>
          <cell r="D877" t="str">
            <v>Cost of employer’s portion of Social Security Tax for employees.</v>
          </cell>
        </row>
        <row r="878">
          <cell r="A878">
            <v>928430</v>
          </cell>
          <cell r="B878" t="str">
            <v>Unemployment Taxes</v>
          </cell>
          <cell r="C878" t="str">
            <v xml:space="preserve">                              Payroll Taxes and Benefit Expense – 9284xx</v>
          </cell>
          <cell r="D878" t="str">
            <v>Cost of employer’s contribution to State and Federal unemployment taxes for employees.</v>
          </cell>
        </row>
        <row r="879">
          <cell r="A879">
            <v>928440</v>
          </cell>
          <cell r="B879" t="str">
            <v>Health Insurance</v>
          </cell>
          <cell r="C879" t="str">
            <v xml:space="preserve">                              Payroll Taxes and Benefit Expense – 9284xx</v>
          </cell>
          <cell r="D879" t="str">
            <v>Cost of employer’s contribution to employee Health Insurance for employees.</v>
          </cell>
        </row>
        <row r="880">
          <cell r="A880">
            <v>928450</v>
          </cell>
          <cell r="B880" t="str">
            <v>Workers’ Compensation</v>
          </cell>
          <cell r="C880" t="str">
            <v xml:space="preserve">                              Payroll Taxes and Benefit Expense – 9284xx</v>
          </cell>
          <cell r="D880" t="str">
            <v>Cost of Workers’ Compensation insurance for employees.</v>
          </cell>
        </row>
        <row r="881">
          <cell r="A881">
            <v>928460</v>
          </cell>
          <cell r="B881" t="str">
            <v xml:space="preserve">Employee Retirement/Savings Plan </v>
          </cell>
          <cell r="C881" t="str">
            <v xml:space="preserve">                              Payroll Taxes and Benefit Expense – 9284xx</v>
          </cell>
          <cell r="D881" t="str">
            <v xml:space="preserve">Cost of employer’s contribution to an employee retirement/savings plan for employees. </v>
          </cell>
        </row>
        <row r="882">
          <cell r="A882">
            <v>928470</v>
          </cell>
          <cell r="B882" t="str">
            <v>Life Insurance</v>
          </cell>
          <cell r="C882" t="str">
            <v xml:space="preserve">                              Payroll Taxes and Benefit Expense – 9284xx</v>
          </cell>
          <cell r="D882" t="str">
            <v>Cost of employer’s contribution to employee Life Insurance for employees.</v>
          </cell>
        </row>
        <row r="883">
          <cell r="A883">
            <v>928480</v>
          </cell>
          <cell r="B883" t="str">
            <v>Uniforms</v>
          </cell>
          <cell r="C883" t="str">
            <v xml:space="preserve">                              Payroll Taxes and Benefit Expense – 9284xx</v>
          </cell>
          <cell r="D883" t="str">
            <v>Cost of employer’s contribution to employee uniforms.</v>
          </cell>
        </row>
        <row r="884">
          <cell r="A884">
            <v>928490</v>
          </cell>
          <cell r="B884" t="str">
            <v>Other Payroll Taxes and Benefit Expense</v>
          </cell>
          <cell r="C884" t="str">
            <v xml:space="preserve">                              Payroll Taxes and Benefit Expense – 9284xx</v>
          </cell>
          <cell r="D884" t="str">
            <v xml:space="preserve">Other payroll taxes and benefit related costs for which there is not a specific account.  </v>
          </cell>
        </row>
        <row r="885">
          <cell r="A885">
            <v>928510</v>
          </cell>
          <cell r="B885" t="str">
            <v>Contract Services – Non-related Party</v>
          </cell>
          <cell r="C885" t="str">
            <v xml:space="preserve">                         Contract and Professional Services Expense – 9285xx</v>
          </cell>
          <cell r="D885" t="str">
            <v>Cost paid to a non-related party for IV therapy provided by personnel hired through contract who are not employees of the facility.</v>
          </cell>
        </row>
        <row r="886">
          <cell r="A886">
            <v>928519</v>
          </cell>
          <cell r="B886" t="str">
            <v xml:space="preserve">Contract Services – Related Party </v>
          </cell>
          <cell r="C886" t="str">
            <v xml:space="preserve">                         Contract and Professional Services Expense – 9285xx</v>
          </cell>
          <cell r="D886" t="str">
            <v>Cost paid to a related party for IV therapy provided by personnel hired through contract who are not employees of the facility.</v>
          </cell>
        </row>
        <row r="887">
          <cell r="A887">
            <v>928530</v>
          </cell>
          <cell r="B887" t="str">
            <v>Consultant Services – Non-related Party</v>
          </cell>
          <cell r="C887" t="str">
            <v xml:space="preserve">                         Contract and Professional Services Expense – 9285xx</v>
          </cell>
          <cell r="D887" t="str">
            <v>Fees paid to a non-related party for providing advisory and educational services relating to IV therapy.</v>
          </cell>
        </row>
        <row r="888">
          <cell r="A888">
            <v>928539</v>
          </cell>
          <cell r="B888" t="str">
            <v xml:space="preserve">Consultant Services – Related Party </v>
          </cell>
          <cell r="C888" t="str">
            <v xml:space="preserve">                         Contract and Professional Services Expense – 9285xx</v>
          </cell>
          <cell r="D888" t="str">
            <v xml:space="preserve">Fees paid to related party for providing advisory and educational services relating to IV therapy. </v>
          </cell>
        </row>
        <row r="889">
          <cell r="A889">
            <v>928590</v>
          </cell>
          <cell r="B889" t="str">
            <v>Other Contract and Professional Services Expense</v>
          </cell>
          <cell r="C889" t="str">
            <v xml:space="preserve">                         Contract and Professional Services Expense – 9285xx</v>
          </cell>
          <cell r="D889" t="str">
            <v xml:space="preserve">Other contract and professional services related costs for which there is not a specific account.  </v>
          </cell>
        </row>
        <row r="890">
          <cell r="A890">
            <v>928610</v>
          </cell>
          <cell r="B890" t="str">
            <v>Non-Capitalized Equipment Purchases</v>
          </cell>
          <cell r="C890" t="str">
            <v xml:space="preserve">                         Equipment Expense – 9286xx</v>
          </cell>
          <cell r="D890" t="str">
            <v>Cost of small IV therapy related equipment purchased and not capitalized.  The cost of small equipment as defined in PRM15-1 section 104.5.  Limited to less than $500 per item.</v>
          </cell>
        </row>
        <row r="891">
          <cell r="A891">
            <v>928620</v>
          </cell>
          <cell r="B891" t="str">
            <v>Equipment Rental</v>
          </cell>
          <cell r="C891" t="str">
            <v xml:space="preserve">                         Equipment Expense – 9286xx</v>
          </cell>
          <cell r="D891" t="str">
            <v xml:space="preserve">Cost of renting IV therapy related equipment.  The cost of incidental rental equipment.  </v>
          </cell>
        </row>
        <row r="892">
          <cell r="A892">
            <v>928690</v>
          </cell>
          <cell r="B892" t="str">
            <v>Other Equipment Expense</v>
          </cell>
          <cell r="C892" t="str">
            <v xml:space="preserve">                         Equipment Expense – 9286xx</v>
          </cell>
          <cell r="D892" t="str">
            <v xml:space="preserve">Other equipment related costs for which there is not a specific account.  </v>
          </cell>
        </row>
        <row r="893">
          <cell r="A893">
            <v>928710</v>
          </cell>
          <cell r="B893" t="str">
            <v xml:space="preserve">Supplies </v>
          </cell>
          <cell r="C893" t="str">
            <v xml:space="preserve">                         Supplies and Services Expense – 9287xx</v>
          </cell>
          <cell r="D893" t="str">
            <v>Costs of supplies used in IV therapy services.</v>
          </cell>
        </row>
        <row r="894">
          <cell r="A894">
            <v>928790</v>
          </cell>
          <cell r="B894" t="str">
            <v>Other Supplies and Services Expense</v>
          </cell>
          <cell r="C894" t="str">
            <v xml:space="preserve">                         Supplies and Services Expense – 9287xx</v>
          </cell>
          <cell r="D894" t="str">
            <v xml:space="preserve">Other supplies and services related costs for which there is not a specific account.  </v>
          </cell>
        </row>
        <row r="895">
          <cell r="A895">
            <v>928901</v>
          </cell>
          <cell r="B895" t="str">
            <v>Education and Training</v>
          </cell>
          <cell r="C895" t="str">
            <v xml:space="preserve">                         Other IV Therapy Expense – 9289xx</v>
          </cell>
          <cell r="D895" t="str">
            <v>Cost of registration for attending educational seminars and training by IV therapy employees of the facility and costs incurred in the provision of orientation and in-house training for facility staff.  Travel must be reported separately.</v>
          </cell>
        </row>
        <row r="896">
          <cell r="A896">
            <v>928902</v>
          </cell>
          <cell r="B896" t="str">
            <v xml:space="preserve">Travel </v>
          </cell>
          <cell r="C896" t="str">
            <v xml:space="preserve">                         Other IV Therapy Expense – 9289xx</v>
          </cell>
          <cell r="D896" t="str">
            <v>Cost of travel (airfare, mileage, lodging, meals, etc.) by authorized personnel to attend professional and continuing educational seminars.</v>
          </cell>
        </row>
        <row r="897">
          <cell r="A897">
            <v>928903</v>
          </cell>
          <cell r="B897" t="str">
            <v>Recruitment Expense</v>
          </cell>
          <cell r="C897" t="str">
            <v xml:space="preserve">                         Other IV Therapy Expense – 9289xx</v>
          </cell>
          <cell r="D897" t="str">
            <v>Costs incurred in the recruitment of employees for the facility including classified advertising.</v>
          </cell>
        </row>
        <row r="898">
          <cell r="A898">
            <v>928904</v>
          </cell>
          <cell r="B898" t="str">
            <v>Relocation/Moving Expense</v>
          </cell>
          <cell r="C898" t="str">
            <v xml:space="preserve">                         Other IV Therapy Expense – 9289xx</v>
          </cell>
          <cell r="D898" t="str">
            <v>Costs incurred in relocating/moving an employee or prospective employee of the facility.</v>
          </cell>
        </row>
        <row r="899">
          <cell r="A899">
            <v>928990</v>
          </cell>
          <cell r="B899" t="str">
            <v>Other IV Therapy Expense</v>
          </cell>
          <cell r="C899" t="str">
            <v xml:space="preserve">                         Other IV Therapy Expense – 9289xx</v>
          </cell>
          <cell r="D899" t="str">
            <v xml:space="preserve">Other IV therapy related costs for which there is not a specific account.  </v>
          </cell>
        </row>
        <row r="900">
          <cell r="A900">
            <v>928999</v>
          </cell>
          <cell r="B900" t="str">
            <v>IV Therapy Related Party Expense</v>
          </cell>
          <cell r="C900" t="str">
            <v xml:space="preserve">                         Other IV Therapy Expense – 9289xx</v>
          </cell>
          <cell r="D900" t="str">
            <v>Related party expense for the cost center not accounted for elsewhere.</v>
          </cell>
        </row>
        <row r="901">
          <cell r="A901">
            <v>929110</v>
          </cell>
          <cell r="B901" t="str">
            <v>Salaries</v>
          </cell>
          <cell r="C901" t="str">
            <v xml:space="preserve">                              Salary Expense – 9291xx</v>
          </cell>
          <cell r="D901" t="str">
            <v>Salary (includes shift differentials, sick, holiday, vacation, training, and any administrative days, such as jury duty and bereavement, as offered by the provider; but excludes non-recurring bonuses) of personnel providing other ancillary services.</v>
          </cell>
        </row>
        <row r="902">
          <cell r="A902">
            <v>929191</v>
          </cell>
          <cell r="B902" t="str">
            <v>Bonus Expense</v>
          </cell>
          <cell r="C902" t="str">
            <v xml:space="preserve">                              Salary Expense – 9291xx</v>
          </cell>
          <cell r="D902" t="str">
            <v>Cost of non-recurring bonuses for employees providing other ancillary services.</v>
          </cell>
        </row>
        <row r="903">
          <cell r="A903">
            <v>929199</v>
          </cell>
          <cell r="B903" t="str">
            <v>Salaries-Owners</v>
          </cell>
          <cell r="C903" t="str">
            <v xml:space="preserve">                              Salary Expense – 9291xx</v>
          </cell>
          <cell r="D903" t="str">
            <v xml:space="preserve">Gross salaries (includes shift differentials; sick, holiday, vacation, training, and any administrative days, such as jury duty and bereavement, as offered by the provider; but excludes non-recurring bonuses). </v>
          </cell>
        </row>
        <row r="904">
          <cell r="A904">
            <v>929420</v>
          </cell>
          <cell r="B904" t="str">
            <v>FICA</v>
          </cell>
          <cell r="C904" t="str">
            <v xml:space="preserve">                              Payroll Taxes and Benefit Expense – 9294xx</v>
          </cell>
          <cell r="D904" t="str">
            <v>Cost of employer’s portion of Social Security Tax for employees.</v>
          </cell>
        </row>
        <row r="905">
          <cell r="A905">
            <v>929430</v>
          </cell>
          <cell r="B905" t="str">
            <v>Unemployment Taxes</v>
          </cell>
          <cell r="C905" t="str">
            <v xml:space="preserve">                              Payroll Taxes and Benefit Expense – 9294xx</v>
          </cell>
          <cell r="D905" t="str">
            <v>Cost of employer’s contribution to State and Federal unemployment taxes for employees.</v>
          </cell>
        </row>
        <row r="906">
          <cell r="A906">
            <v>929440</v>
          </cell>
          <cell r="B906" t="str">
            <v>Health Insurance</v>
          </cell>
          <cell r="C906" t="str">
            <v xml:space="preserve">                              Payroll Taxes and Benefit Expense – 9294xx</v>
          </cell>
          <cell r="D906" t="str">
            <v>Cost of employer’s contribution to employee Health Insurance for employees.</v>
          </cell>
        </row>
        <row r="907">
          <cell r="A907">
            <v>929450</v>
          </cell>
          <cell r="B907" t="str">
            <v>Workers’ Compensation</v>
          </cell>
          <cell r="C907" t="str">
            <v xml:space="preserve">                              Payroll Taxes and Benefit Expense – 9294xx</v>
          </cell>
          <cell r="D907" t="str">
            <v>Cost of Workers’ Compensation insurance for employees.</v>
          </cell>
        </row>
        <row r="908">
          <cell r="A908">
            <v>929460</v>
          </cell>
          <cell r="B908" t="str">
            <v xml:space="preserve">Employee Retirement/Savings Plan </v>
          </cell>
          <cell r="C908" t="str">
            <v xml:space="preserve">                              Payroll Taxes and Benefit Expense – 9294xx</v>
          </cell>
          <cell r="D908" t="str">
            <v xml:space="preserve">Cost of employer’s contribution to an employee retirement/savings plan for employees. </v>
          </cell>
        </row>
        <row r="909">
          <cell r="A909">
            <v>929470</v>
          </cell>
          <cell r="B909" t="str">
            <v>Life Insurance</v>
          </cell>
          <cell r="C909" t="str">
            <v xml:space="preserve">                              Payroll Taxes and Benefit Expense – 9294xx</v>
          </cell>
          <cell r="D909" t="str">
            <v>Cost of employer’s contribution to employee Life Insurance for employees.</v>
          </cell>
        </row>
        <row r="910">
          <cell r="A910">
            <v>929480</v>
          </cell>
          <cell r="B910" t="str">
            <v>Uniforms</v>
          </cell>
          <cell r="C910" t="str">
            <v xml:space="preserve">                              Payroll Taxes and Benefit Expense – 9294xx</v>
          </cell>
          <cell r="D910" t="str">
            <v>Cost of employer’s contribution to employee uniforms.</v>
          </cell>
        </row>
        <row r="911">
          <cell r="A911">
            <v>929490</v>
          </cell>
          <cell r="B911" t="str">
            <v>Other Payroll Taxes and Benefit Expense</v>
          </cell>
          <cell r="C911" t="str">
            <v xml:space="preserve">                              Payroll Taxes and Benefit Expense – 9294xx</v>
          </cell>
          <cell r="D911" t="str">
            <v xml:space="preserve">Other payroll taxes and benefit related costs for which there is not a specific account.  </v>
          </cell>
        </row>
        <row r="912">
          <cell r="A912">
            <v>929510</v>
          </cell>
          <cell r="B912" t="str">
            <v>Contract Services – Non-related Party</v>
          </cell>
          <cell r="C912" t="str">
            <v xml:space="preserve">                         Contract and Professional Service Expense – 9295xx</v>
          </cell>
          <cell r="D912" t="str">
            <v>Cost of persons providing other ancillary services hired through non-related party contract who are not employees of the facility.</v>
          </cell>
        </row>
        <row r="913">
          <cell r="A913">
            <v>929519</v>
          </cell>
          <cell r="B913" t="str">
            <v>Contract Services – Related Party</v>
          </cell>
          <cell r="C913" t="str">
            <v xml:space="preserve">                         Contract and Professional Service Expense – 9295xx</v>
          </cell>
          <cell r="D913" t="str">
            <v>Cost of persons providing other ancillary services hired through related party contract who are not employees of the facility.</v>
          </cell>
        </row>
        <row r="914">
          <cell r="A914">
            <v>929530</v>
          </cell>
          <cell r="B914" t="str">
            <v>Consultant Services – Non-related Party</v>
          </cell>
          <cell r="C914" t="str">
            <v xml:space="preserve">                         Contract and Professional Service Expense – 9295xx</v>
          </cell>
          <cell r="D914" t="str">
            <v>Fees paid to non-related parties, not facility employees, for providing advisory and educational services to the facility.</v>
          </cell>
        </row>
        <row r="915">
          <cell r="A915">
            <v>929539</v>
          </cell>
          <cell r="B915" t="str">
            <v>Consultant Services – Related Party</v>
          </cell>
          <cell r="C915" t="str">
            <v xml:space="preserve">                         Contract and Professional Service Expense – 9295xx</v>
          </cell>
          <cell r="D915" t="str">
            <v>Fees paid to related parties, not facility employees, for providing advisory and educational services to the facility.</v>
          </cell>
        </row>
        <row r="916">
          <cell r="A916">
            <v>929590</v>
          </cell>
          <cell r="B916" t="str">
            <v>Other Contract and Professional Services Expense</v>
          </cell>
          <cell r="C916" t="str">
            <v xml:space="preserve">                         Contract and Professional Service Expense – 9295xx</v>
          </cell>
          <cell r="D916" t="str">
            <v xml:space="preserve">Other contract and professional services costs for which there is not a specific account.  </v>
          </cell>
        </row>
        <row r="917">
          <cell r="A917">
            <v>929610</v>
          </cell>
          <cell r="B917" t="str">
            <v>Non-Capitalized Equipment Purchases</v>
          </cell>
          <cell r="C917" t="str">
            <v xml:space="preserve">                         Equipment Expense – 9296xx</v>
          </cell>
          <cell r="D917" t="str">
            <v>Cost of small other related equipment purchased and not capitalized.  The cost of small equipment as defined in PRM15-1 section 104.5.  Limited to less than $500 per item.</v>
          </cell>
        </row>
        <row r="918">
          <cell r="A918">
            <v>929620</v>
          </cell>
          <cell r="B918" t="str">
            <v>Equipment Rental</v>
          </cell>
          <cell r="C918" t="str">
            <v xml:space="preserve">                         Equipment Expense – 9296xx</v>
          </cell>
          <cell r="D918" t="str">
            <v xml:space="preserve">Cost of renting other allowable ancillary related equipment.  The cost of incidental rental equipment.  </v>
          </cell>
        </row>
        <row r="919">
          <cell r="A919">
            <v>929690</v>
          </cell>
          <cell r="B919" t="str">
            <v>Other Equipment Expense</v>
          </cell>
          <cell r="C919" t="str">
            <v xml:space="preserve">                         Equipment Expense – 9296xx</v>
          </cell>
          <cell r="D919" t="str">
            <v xml:space="preserve">Other equipment related costs for which there is not a specific account.  </v>
          </cell>
        </row>
        <row r="920">
          <cell r="A920">
            <v>929710</v>
          </cell>
          <cell r="B920" t="str">
            <v xml:space="preserve">Supplies </v>
          </cell>
          <cell r="C920" t="str">
            <v xml:space="preserve">                         Supplies and Services Expense – 9297xx</v>
          </cell>
          <cell r="D920" t="str">
            <v>Costs of supplies used in other ancillary services.</v>
          </cell>
        </row>
        <row r="921">
          <cell r="A921">
            <v>929790</v>
          </cell>
          <cell r="B921" t="str">
            <v>Other Supplies and Services Expense</v>
          </cell>
          <cell r="C921" t="str">
            <v xml:space="preserve">                         Supplies and Services Expense – 9297xx</v>
          </cell>
          <cell r="D921" t="str">
            <v xml:space="preserve">Other supplies and services related costs for which there is not a specific account.  </v>
          </cell>
        </row>
        <row r="922">
          <cell r="A922">
            <v>929901</v>
          </cell>
          <cell r="B922" t="str">
            <v>Education and Training</v>
          </cell>
          <cell r="C922" t="str">
            <v xml:space="preserve">                         Other Allowable Ancillary Cost Center Expense – 9299xx</v>
          </cell>
          <cell r="D922" t="str">
            <v>Cost of registration for attending educational seminars and training by other ancillary cost center employees of the facility and costs incurred in the provision of orientation and in-house training for facility staff.  Travel must be reported separately.</v>
          </cell>
        </row>
        <row r="923">
          <cell r="A923">
            <v>929902</v>
          </cell>
          <cell r="B923" t="str">
            <v xml:space="preserve">Travel </v>
          </cell>
          <cell r="C923" t="str">
            <v xml:space="preserve">                         Other Allowable Ancillary Cost Center Expense – 9299xx</v>
          </cell>
          <cell r="D923" t="str">
            <v>Cost of travel (airfare, mileage, lodging, meals, etc.) by authorized personnel to attend professional and continuing educational seminars.</v>
          </cell>
        </row>
        <row r="924">
          <cell r="A924">
            <v>929903</v>
          </cell>
          <cell r="B924" t="str">
            <v>Recruitment Expense</v>
          </cell>
          <cell r="C924" t="str">
            <v xml:space="preserve">                         Other Allowable Ancillary Cost Center Expense – 9299xx</v>
          </cell>
          <cell r="D924" t="str">
            <v>Costs incurred in the recruitment of employees for the facility including classified advertising.</v>
          </cell>
        </row>
        <row r="925">
          <cell r="A925">
            <v>929904</v>
          </cell>
          <cell r="B925" t="str">
            <v>Relocation/Moving Expense</v>
          </cell>
          <cell r="C925" t="str">
            <v xml:space="preserve">                         Other Allowable Ancillary Cost Center Expense – 9299xx</v>
          </cell>
          <cell r="D925" t="str">
            <v>Costs incurred in relocating/moving an employee or prospective employee of the facility.</v>
          </cell>
        </row>
        <row r="926">
          <cell r="A926">
            <v>929990</v>
          </cell>
          <cell r="B926" t="str">
            <v>Other Allowable Ancillary Cost Center Expense</v>
          </cell>
          <cell r="C926" t="str">
            <v xml:space="preserve">                         Other Allowable Ancillary Cost Center Expense – 9299xx</v>
          </cell>
          <cell r="D926" t="str">
            <v xml:space="preserve">Other related costs for which there is not a specific account.  </v>
          </cell>
        </row>
        <row r="927">
          <cell r="A927">
            <v>929999</v>
          </cell>
          <cell r="B927" t="str">
            <v>Other Allowable Ancillary Related Party Expense</v>
          </cell>
          <cell r="C927" t="str">
            <v xml:space="preserve">                         Other Allowable Ancillary Cost Center Expense – 9299xx</v>
          </cell>
          <cell r="D927" t="str">
            <v>Related party expense for the cost center not accounted for elsewhere.</v>
          </cell>
        </row>
        <row r="928">
          <cell r="A928">
            <v>930110</v>
          </cell>
          <cell r="B928" t="str">
            <v>Lease Expense – Land/Building – Non-related Party</v>
          </cell>
          <cell r="C928" t="str">
            <v xml:space="preserve">                         Rent/Lease of Property – 9301xx</v>
          </cell>
          <cell r="D928" t="str">
            <v>Cost of leasing the facility’s real property (land and buildings) from a non-related party or non-related management company.</v>
          </cell>
        </row>
        <row r="929">
          <cell r="A929">
            <v>930119</v>
          </cell>
          <cell r="B929" t="str">
            <v xml:space="preserve">Lease Expense – Land/Building – Related Party </v>
          </cell>
          <cell r="C929" t="str">
            <v xml:space="preserve">                         Rent/Lease of Property – 9301xx</v>
          </cell>
          <cell r="D929" t="str">
            <v>Cost of leasing the facility’s real property (land and buildings) from a related party.</v>
          </cell>
        </row>
        <row r="930">
          <cell r="A930">
            <v>930130</v>
          </cell>
          <cell r="B930" t="str">
            <v>Rent/Lease Expense – Furniture/Equipment – Non-related Party</v>
          </cell>
          <cell r="C930" t="str">
            <v xml:space="preserve">                         Rent/Lease of Property – 9301xx</v>
          </cell>
          <cell r="D930" t="str">
            <v xml:space="preserve">Cost of leasing and/or renting furniture and equipment for the facility from a non-related party. </v>
          </cell>
        </row>
        <row r="931">
          <cell r="A931">
            <v>930139</v>
          </cell>
          <cell r="B931" t="str">
            <v>Rent/Lease Expense – Furniture/Equipment – Related Party</v>
          </cell>
          <cell r="C931" t="str">
            <v xml:space="preserve">                         Rent/Lease of Property – 9301xx</v>
          </cell>
          <cell r="D931" t="str">
            <v>Cost of leasing and/or renting furniture and equipment for the facility from a related party.</v>
          </cell>
        </row>
        <row r="932">
          <cell r="A932">
            <v>930190</v>
          </cell>
          <cell r="B932" t="str">
            <v>Other Rent/Lease Expense</v>
          </cell>
          <cell r="C932" t="str">
            <v xml:space="preserve">                         Rent/Lease of Property – 9301xx</v>
          </cell>
          <cell r="D932" t="str">
            <v xml:space="preserve">Other property related costs for which there is not a specific account.  </v>
          </cell>
        </row>
        <row r="933">
          <cell r="A933">
            <v>930210</v>
          </cell>
          <cell r="B933" t="str">
            <v>Amortization of Mortgage Cost</v>
          </cell>
          <cell r="C933" t="str">
            <v xml:space="preserve">                         Amortization Expense – 9302xx</v>
          </cell>
          <cell r="D933" t="str">
            <v>Legal and other costs incurred when financing the facility, which is amortized over the life of the mortgage.</v>
          </cell>
        </row>
        <row r="934">
          <cell r="A934">
            <v>930220</v>
          </cell>
          <cell r="B934" t="str">
            <v>Amortization of Debt Discount</v>
          </cell>
          <cell r="C934" t="str">
            <v xml:space="preserve">                         Amortization Expense – 9302xx</v>
          </cell>
          <cell r="D934" t="str">
            <v>Discount on debt issued which is amortized over the life of the debt.</v>
          </cell>
        </row>
        <row r="935">
          <cell r="A935">
            <v>930290</v>
          </cell>
          <cell r="B935" t="str">
            <v>Other Amortization Expense</v>
          </cell>
          <cell r="C935" t="str">
            <v xml:space="preserve">                         Amortization Expense – 9302xx</v>
          </cell>
          <cell r="D935" t="str">
            <v xml:space="preserve">Other amortization expense related costs for which there is not a specific account.  </v>
          </cell>
        </row>
        <row r="936">
          <cell r="A936">
            <v>930310</v>
          </cell>
          <cell r="B936" t="str">
            <v>Interest on Property</v>
          </cell>
          <cell r="C936" t="str">
            <v xml:space="preserve">                         Interest Expense – 9303xx</v>
          </cell>
          <cell r="D936" t="str">
            <v>Interest paid or accrued on bonds, notes, mortgages, and other loans from a non-related party, the proceeds of which were used to purchase the facility’s real and depreciable property.</v>
          </cell>
        </row>
        <row r="937">
          <cell r="A937">
            <v>930329</v>
          </cell>
          <cell r="B937" t="str">
            <v>Interest Expense – Mortgage/Bond – Related Party</v>
          </cell>
          <cell r="C937" t="str">
            <v xml:space="preserve">                         Interest Expense – 9303xx</v>
          </cell>
          <cell r="D937" t="str">
            <v>Interest paid or accrued on bonds, notes, mortgages, and other loans from a related party, the proceeds of which were used to purchase the facility’s real and depreciable property.</v>
          </cell>
        </row>
        <row r="938">
          <cell r="A938">
            <v>930340</v>
          </cell>
          <cell r="B938" t="str">
            <v xml:space="preserve">Interest Expense – Other Capital Loans – Non-related Party </v>
          </cell>
          <cell r="C938" t="str">
            <v xml:space="preserve">                         Interest Expense – 9303xx</v>
          </cell>
          <cell r="D938" t="str">
            <v>Interest paid or accrued on other capital loans from a non-related party, the proceeds of which were used for capital improvements.</v>
          </cell>
        </row>
        <row r="939">
          <cell r="A939">
            <v>930349</v>
          </cell>
          <cell r="B939" t="str">
            <v>Interest Expense – Other Capital Loans – Related Party</v>
          </cell>
          <cell r="C939" t="str">
            <v xml:space="preserve">                         Interest Expense – 9303xx</v>
          </cell>
          <cell r="D939" t="str">
            <v>Interest paid or accrued on other capital loans from a related party, the proceeds of which were used for capital improvements.</v>
          </cell>
        </row>
        <row r="940">
          <cell r="A940">
            <v>930390</v>
          </cell>
          <cell r="B940" t="str">
            <v xml:space="preserve">Other Interest Expense </v>
          </cell>
          <cell r="C940" t="str">
            <v xml:space="preserve">                         Interest Expense – 9303xx</v>
          </cell>
          <cell r="D940" t="str">
            <v xml:space="preserve">Other interest expense for which there is not a specific account.  </v>
          </cell>
        </row>
        <row r="941">
          <cell r="A941">
            <v>930410</v>
          </cell>
          <cell r="B941" t="str">
            <v>Depreciation Expense – Land Improvements</v>
          </cell>
          <cell r="C941" t="str">
            <v xml:space="preserve">                         Depreciation Expense – 9304xx</v>
          </cell>
          <cell r="D941" t="str">
            <v>Depreciation on improvements having a limited life made to the land of the facility (i.e., paving, landscaping).</v>
          </cell>
        </row>
        <row r="942">
          <cell r="A942">
            <v>930420</v>
          </cell>
          <cell r="B942" t="str">
            <v xml:space="preserve">Depreciation Expense – Building </v>
          </cell>
          <cell r="C942" t="str">
            <v xml:space="preserve">                         Depreciation Expense – 9304xx</v>
          </cell>
          <cell r="D942" t="str">
            <v>Depreciation on the facility buildings.</v>
          </cell>
        </row>
        <row r="943">
          <cell r="A943">
            <v>930430</v>
          </cell>
          <cell r="B943" t="str">
            <v>Depreciation Expense – Building Improvements</v>
          </cell>
          <cell r="C943" t="str">
            <v xml:space="preserve">                         Depreciation Expense – 9304xx</v>
          </cell>
          <cell r="D943" t="str">
            <v>Depreciation on building improvements.</v>
          </cell>
        </row>
        <row r="944">
          <cell r="A944">
            <v>930440</v>
          </cell>
          <cell r="B944" t="str">
            <v>Depreciation Expense – Leasehold Improvements</v>
          </cell>
          <cell r="C944" t="str">
            <v xml:space="preserve">                         Depreciation Expense – 9304xx</v>
          </cell>
          <cell r="D944" t="str">
            <v>Depreciation on leasehold improvements.</v>
          </cell>
        </row>
        <row r="945">
          <cell r="A945">
            <v>930450</v>
          </cell>
          <cell r="B945" t="str">
            <v>Depreciation Expense – Equipment and Furniture</v>
          </cell>
          <cell r="C945" t="str">
            <v xml:space="preserve">                         Depreciation Expense – 9304xx</v>
          </cell>
          <cell r="D945" t="str">
            <v>Depreciation on equipment and furniture.</v>
          </cell>
        </row>
        <row r="946">
          <cell r="A946">
            <v>930460</v>
          </cell>
          <cell r="B946" t="str">
            <v>Depreciation Expense – Vehicles</v>
          </cell>
          <cell r="C946" t="str">
            <v xml:space="preserve">                         Depreciation Expense – 9304xx</v>
          </cell>
          <cell r="D946" t="str">
            <v>Depreciation on vehicles.</v>
          </cell>
        </row>
        <row r="947">
          <cell r="A947">
            <v>930499</v>
          </cell>
          <cell r="B947" t="str">
            <v>Depreciation Expense – Other Fixed Assets</v>
          </cell>
          <cell r="C947" t="str">
            <v xml:space="preserve">                         Depreciation Expense – 9304xx</v>
          </cell>
          <cell r="D947" t="str">
            <v xml:space="preserve">Depreciation on other fixed assets.  </v>
          </cell>
        </row>
        <row r="948">
          <cell r="A948">
            <v>930910</v>
          </cell>
          <cell r="B948" t="str">
            <v>Property Insurance</v>
          </cell>
          <cell r="C948" t="str">
            <v xml:space="preserve">                         Other Property Costs – 9309xx</v>
          </cell>
          <cell r="D948" t="str">
            <v>Expenses incurred in maintaining insurance on property as defined above</v>
          </cell>
        </row>
        <row r="949">
          <cell r="A949">
            <v>930920</v>
          </cell>
          <cell r="B949" t="str">
            <v>Property Taxes – Real Estate</v>
          </cell>
          <cell r="C949" t="str">
            <v xml:space="preserve">                         Other Property Costs – 9309xx</v>
          </cell>
          <cell r="D949" t="str">
            <v>Cost of ad valorem taxes imposed by a city, county, or other governmental unit on real property.</v>
          </cell>
        </row>
        <row r="950">
          <cell r="A950">
            <v>930930</v>
          </cell>
          <cell r="B950" t="str">
            <v>Personal Property Taxes</v>
          </cell>
          <cell r="C950" t="str">
            <v xml:space="preserve">                         Other Property Costs – 9309xx</v>
          </cell>
          <cell r="D950" t="str">
            <v>Cost of tangible personal property taxes imposed on personal property.</v>
          </cell>
        </row>
        <row r="951">
          <cell r="A951">
            <v>930940</v>
          </cell>
          <cell r="B951" t="str">
            <v>Home Office Property Costs – Depreciation, Insurance, Interest, and Taxes</v>
          </cell>
          <cell r="C951" t="str">
            <v xml:space="preserve">                         Other Property Costs – 9309xx</v>
          </cell>
          <cell r="D951" t="str">
            <v>Property costs incurred by the home office in the administration of its facilities, which are allocated to all facilities based on the ratio of facility cost to total home office cost.</v>
          </cell>
        </row>
        <row r="952">
          <cell r="A952">
            <v>930990</v>
          </cell>
          <cell r="B952" t="str">
            <v>Other Property Costs</v>
          </cell>
          <cell r="C952" t="str">
            <v xml:space="preserve">                         Other Property Costs – 9309xx</v>
          </cell>
          <cell r="D952" t="str">
            <v xml:space="preserve">Other related costs for which there is not a specific account.  </v>
          </cell>
        </row>
        <row r="953">
          <cell r="A953">
            <v>940110</v>
          </cell>
          <cell r="B953" t="str">
            <v>Salaries</v>
          </cell>
          <cell r="C953" t="str">
            <v xml:space="preserve">                                   Salary Expense – 9401xx</v>
          </cell>
          <cell r="D953" t="str">
            <v>Salary (includes shift differentials, sick, holiday, vacation, training, and any administrative days, such as jury duty and bereavement, as offered by the provider; but excludes non-recurring bonuses) of personnel providing radiology ancillary services.</v>
          </cell>
        </row>
        <row r="954">
          <cell r="A954">
            <v>940191</v>
          </cell>
          <cell r="B954" t="str">
            <v>Bonus Expense</v>
          </cell>
          <cell r="C954" t="str">
            <v xml:space="preserve">                                   Salary Expense – 9401xx</v>
          </cell>
          <cell r="D954" t="str">
            <v>Cost of non-recurring bonuses to radiology employees.</v>
          </cell>
        </row>
        <row r="955">
          <cell r="A955">
            <v>940199</v>
          </cell>
          <cell r="B955" t="str">
            <v>Salaries – Owners</v>
          </cell>
          <cell r="C955" t="str">
            <v xml:space="preserve">                                   Salary Expense – 9401xx</v>
          </cell>
          <cell r="D955" t="str">
            <v>Salary (includes shift differentials, sick, holiday, vacation, training, and any administrative days, such as jury duty and bereavement, as offered by the provider, but excludes non-recurring bonuses).</v>
          </cell>
        </row>
        <row r="956">
          <cell r="A956">
            <v>940420</v>
          </cell>
          <cell r="B956" t="str">
            <v>FICA</v>
          </cell>
          <cell r="C956" t="str">
            <v xml:space="preserve">                                   Payroll Taxes and Benefits Expense – 9404xx</v>
          </cell>
          <cell r="D956" t="str">
            <v>Cost of employer’s portion of Social Security Tax for the personnel providing radiology ancillary services.</v>
          </cell>
        </row>
        <row r="957">
          <cell r="A957">
            <v>940430</v>
          </cell>
          <cell r="B957" t="str">
            <v>Unemployment Taxes</v>
          </cell>
          <cell r="C957" t="str">
            <v xml:space="preserve">                                   Payroll Taxes and Benefits Expense – 9404xx</v>
          </cell>
          <cell r="D957" t="str">
            <v>Cost of employer’s contribution to State and Federal unemployment taxes for the personnel providing radiology ancillary services.</v>
          </cell>
        </row>
        <row r="958">
          <cell r="A958">
            <v>940440</v>
          </cell>
          <cell r="B958" t="str">
            <v>Health Insurance</v>
          </cell>
          <cell r="C958" t="str">
            <v xml:space="preserve">                                   Payroll Taxes and Benefits Expense – 9404xx</v>
          </cell>
          <cell r="D958" t="str">
            <v>Cost of employer’s contribution to employee Health Insurance for the personnel providing radiology ancillary services.</v>
          </cell>
        </row>
        <row r="959">
          <cell r="A959">
            <v>940450</v>
          </cell>
          <cell r="B959" t="str">
            <v>Workers’ Compensation</v>
          </cell>
          <cell r="C959" t="str">
            <v xml:space="preserve">                                   Payroll Taxes and Benefits Expense – 9404xx</v>
          </cell>
          <cell r="D959" t="str">
            <v>Cost of Workers’ Compensation insurance for the personnel providing radiology ancillary services.</v>
          </cell>
        </row>
        <row r="960">
          <cell r="A960">
            <v>940460</v>
          </cell>
          <cell r="B960" t="str">
            <v>Employee Retirement/Savings Plan</v>
          </cell>
          <cell r="C960" t="str">
            <v xml:space="preserve">                                   Payroll Taxes and Benefits Expense – 9404xx</v>
          </cell>
          <cell r="D960" t="str">
            <v>Cost of employer’s contribution to an employee retirement/savings plan for the personnel providing radiology ancillary services.</v>
          </cell>
        </row>
        <row r="961">
          <cell r="A961">
            <v>940470</v>
          </cell>
          <cell r="B961" t="str">
            <v>Life Insurance</v>
          </cell>
          <cell r="C961" t="str">
            <v xml:space="preserve">                                   Payroll Taxes and Benefits Expense – 9404xx</v>
          </cell>
          <cell r="D961" t="str">
            <v xml:space="preserve">Cost of employer’s contribution to employee Life Insurance for personnel providing radiology ancillary services. </v>
          </cell>
        </row>
        <row r="962">
          <cell r="A962">
            <v>940480</v>
          </cell>
          <cell r="B962" t="str">
            <v>Uniforms</v>
          </cell>
          <cell r="C962" t="str">
            <v xml:space="preserve">                                   Payroll Taxes and Benefits Expense – 9404xx</v>
          </cell>
          <cell r="D962" t="str">
            <v>Cost of employer’s contribution to employee uniforms.</v>
          </cell>
        </row>
        <row r="963">
          <cell r="A963">
            <v>940490</v>
          </cell>
          <cell r="B963" t="str">
            <v>Other Payroll Taxes and Benefits Expense</v>
          </cell>
          <cell r="C963" t="str">
            <v xml:space="preserve">                                   Payroll Taxes and Benefits Expense – 9404xx</v>
          </cell>
          <cell r="D963" t="str">
            <v xml:space="preserve">Cost of other benefits provided for the personnel providing radiology ancillary services for which there is not a specific account.  </v>
          </cell>
        </row>
        <row r="964">
          <cell r="A964">
            <v>940510</v>
          </cell>
          <cell r="B964" t="str">
            <v>Contract Services – Non-related Party</v>
          </cell>
          <cell r="C964" t="str">
            <v xml:space="preserve">                              Contract and Professional Services Expense – 9405xx</v>
          </cell>
          <cell r="D964" t="str">
            <v>Cost of non-related parties providing radiology services hired through contract who are not employees of the facility.</v>
          </cell>
        </row>
        <row r="965">
          <cell r="A965">
            <v>940519</v>
          </cell>
          <cell r="B965" t="str">
            <v>Contract Services – Related Party</v>
          </cell>
          <cell r="C965" t="str">
            <v xml:space="preserve">                              Contract and Professional Services Expense – 9405xx</v>
          </cell>
          <cell r="D965" t="str">
            <v>Cost of related parties providing radiology services hired through contract who are not employees of the facility.</v>
          </cell>
        </row>
        <row r="966">
          <cell r="A966">
            <v>940530</v>
          </cell>
          <cell r="B966" t="str">
            <v>Consultant Services – Non-related Party</v>
          </cell>
          <cell r="C966" t="str">
            <v xml:space="preserve">                              Contract and Professional Services Expense – 9405xx</v>
          </cell>
          <cell r="D966" t="str">
            <v>Fees paid to non-related parties, not facility employees, for providing radiology services to the facility.</v>
          </cell>
        </row>
        <row r="967">
          <cell r="A967">
            <v>940539</v>
          </cell>
          <cell r="B967" t="str">
            <v>Consultant Services – Related Party</v>
          </cell>
          <cell r="C967" t="str">
            <v xml:space="preserve">                              Contract and Professional Services Expense – 9405xx</v>
          </cell>
          <cell r="D967" t="str">
            <v>Fees paid to related parties, not facility employees, for providing radiology services to the facility.</v>
          </cell>
        </row>
        <row r="968">
          <cell r="A968">
            <v>940590</v>
          </cell>
          <cell r="B968" t="str">
            <v>Other Contract and Professional Services Expense</v>
          </cell>
          <cell r="C968" t="str">
            <v xml:space="preserve">                              Contract and Professional Services Expense – 9405xx</v>
          </cell>
          <cell r="D968" t="str">
            <v xml:space="preserve">Other contract and professional services related costs for which there is not a specific account.  </v>
          </cell>
        </row>
        <row r="969">
          <cell r="A969">
            <v>940610</v>
          </cell>
          <cell r="B969" t="str">
            <v>Non-Capitalized Equipment Purchases</v>
          </cell>
          <cell r="C969" t="str">
            <v xml:space="preserve">                              Equipment Expense – 9406xx</v>
          </cell>
          <cell r="D969" t="str">
            <v>Cost of small radiology related equipment purchased and not capitalized.  The cost of small equipment as defined in PRM15-1 section 104.5.  Limited to less than $500 per item.</v>
          </cell>
        </row>
        <row r="970">
          <cell r="A970">
            <v>940620</v>
          </cell>
          <cell r="B970" t="str">
            <v>Equipment Rental</v>
          </cell>
          <cell r="C970" t="str">
            <v xml:space="preserve">                              Equipment Expense – 9406xx</v>
          </cell>
          <cell r="D970" t="str">
            <v>Cost of renting radiology related equipment.  The cost incidental rental equipment.</v>
          </cell>
        </row>
        <row r="971">
          <cell r="A971">
            <v>940690</v>
          </cell>
          <cell r="B971" t="str">
            <v>Other Equipment Expense</v>
          </cell>
          <cell r="C971" t="str">
            <v xml:space="preserve">                              Equipment Expense – 9406xx</v>
          </cell>
          <cell r="D971" t="str">
            <v xml:space="preserve">Other equipment related costs for which there is not a specific account.  </v>
          </cell>
        </row>
        <row r="972">
          <cell r="A972">
            <v>940710</v>
          </cell>
          <cell r="B972" t="str">
            <v xml:space="preserve">Radiology Supplies </v>
          </cell>
          <cell r="C972" t="str">
            <v xml:space="preserve">                               Supplies and Services Expense – 9407xx</v>
          </cell>
          <cell r="D972" t="str">
            <v>Costs of supplies used to provide radiology ancillary services.</v>
          </cell>
        </row>
        <row r="973">
          <cell r="A973">
            <v>940790</v>
          </cell>
          <cell r="B973" t="str">
            <v>Other Supplies and Services Expense</v>
          </cell>
          <cell r="C973" t="str">
            <v xml:space="preserve">                               Supplies and Services Expense – 9407xx</v>
          </cell>
          <cell r="D973" t="str">
            <v xml:space="preserve">Other supplies and services related costs for which there is not a specific account.  </v>
          </cell>
        </row>
        <row r="974">
          <cell r="A974">
            <v>940901</v>
          </cell>
          <cell r="B974" t="str">
            <v>Education and Training</v>
          </cell>
          <cell r="C974" t="str">
            <v xml:space="preserve">                              Other Radiology Expense – 9409xx</v>
          </cell>
          <cell r="D974" t="str">
            <v>Cost of registration for attending educational seminars and training by radiology employees of the facility and costs incurred in the provision or orientation and in-house training for facility staff.  Travel must be reported separately.</v>
          </cell>
        </row>
        <row r="975">
          <cell r="A975">
            <v>940902</v>
          </cell>
          <cell r="B975" t="str">
            <v>Travel</v>
          </cell>
          <cell r="C975" t="str">
            <v xml:space="preserve">                              Other Radiology Expense – 9409xx</v>
          </cell>
          <cell r="D975" t="str">
            <v>Cost of travel (airfare, mileage, lodging, meals, etc.) by staff to attend professional and continuing educational seminars and meetings related to their position with the facility.</v>
          </cell>
        </row>
        <row r="976">
          <cell r="A976">
            <v>940903</v>
          </cell>
          <cell r="B976" t="str">
            <v>Recruitment Expense</v>
          </cell>
          <cell r="C976" t="str">
            <v xml:space="preserve">                              Other Radiology Expense – 9409xx</v>
          </cell>
          <cell r="D976" t="str">
            <v>Costs incurred in the recruitment of employees for the facility including classified advertising.</v>
          </cell>
        </row>
        <row r="977">
          <cell r="A977">
            <v>940904</v>
          </cell>
          <cell r="B977" t="str">
            <v>Relocation/Moving Expense</v>
          </cell>
          <cell r="C977" t="str">
            <v xml:space="preserve">                              Other Radiology Expense – 9409xx</v>
          </cell>
          <cell r="D977" t="str">
            <v>Costs incurred in relocating/moving an employee or prospective employee of the facility.</v>
          </cell>
        </row>
        <row r="978">
          <cell r="A978">
            <v>940910</v>
          </cell>
          <cell r="B978" t="str">
            <v>Hazardous Waste Disposal</v>
          </cell>
          <cell r="C978" t="str">
            <v xml:space="preserve">                              Other Radiology Expense – 9409xx</v>
          </cell>
          <cell r="D978" t="str">
            <v>Cost of providing hazardous waste disposal services (i.e., license, supplies, container rental and training).</v>
          </cell>
        </row>
        <row r="979">
          <cell r="A979">
            <v>940990</v>
          </cell>
          <cell r="B979" t="str">
            <v>Other Radiology Expense</v>
          </cell>
          <cell r="C979" t="str">
            <v xml:space="preserve">                              Other Radiology Expense – 9409xx</v>
          </cell>
          <cell r="D979" t="str">
            <v xml:space="preserve">Other radiology related costs for which there is not a specific account.  </v>
          </cell>
        </row>
        <row r="980">
          <cell r="A980">
            <v>940999</v>
          </cell>
          <cell r="B980" t="str">
            <v>Radiology Related Party Expense</v>
          </cell>
          <cell r="C980" t="str">
            <v xml:space="preserve">                              Other Radiology Expense – 9409xx</v>
          </cell>
          <cell r="D980" t="str">
            <v>Related party expense in the cost center not accounted for elsewhere.</v>
          </cell>
        </row>
        <row r="981">
          <cell r="A981">
            <v>941110</v>
          </cell>
          <cell r="B981" t="str">
            <v>Salaries</v>
          </cell>
          <cell r="C981" t="str">
            <v xml:space="preserve">                                   Salary Expense – 9411xx</v>
          </cell>
          <cell r="D981" t="str">
            <v>Salary (includes shift differentials, sick, holiday, vacation, training, and any administrative days, such as jury duty and bereavement, as offered by the provider; but excludes non-recurring bonuses) of personnel providing laboratory ancillary services.</v>
          </cell>
        </row>
        <row r="982">
          <cell r="A982">
            <v>941191</v>
          </cell>
          <cell r="B982" t="str">
            <v>Bonus Expense</v>
          </cell>
          <cell r="C982" t="str">
            <v xml:space="preserve">                                   Salary Expense – 9411xx</v>
          </cell>
          <cell r="D982" t="str">
            <v>Cost of non-recurring bonuses to radiology employees.</v>
          </cell>
        </row>
        <row r="983">
          <cell r="A983">
            <v>941199</v>
          </cell>
          <cell r="B983" t="str">
            <v>Salaries - Owners</v>
          </cell>
          <cell r="C983" t="str">
            <v xml:space="preserve">                                   Salary Expense – 9411xx</v>
          </cell>
          <cell r="D983" t="str">
            <v>Salary (includes shift differentials, sick, holiday, vacation, training, and any administrative days, such as jury duty and bereavement, as offered by the provider, but excludes non-recurring bonuses).</v>
          </cell>
        </row>
        <row r="984">
          <cell r="A984">
            <v>941420</v>
          </cell>
          <cell r="B984" t="str">
            <v>FICA</v>
          </cell>
          <cell r="C984" t="str">
            <v xml:space="preserve">                                   Payroll Taxes and Benefits Expense – 9414xx</v>
          </cell>
          <cell r="D984" t="str">
            <v>Cost of employer’s portion of Social Security Tax for the personnel providing laboratory ancillary services.</v>
          </cell>
        </row>
        <row r="985">
          <cell r="A985">
            <v>941430</v>
          </cell>
          <cell r="B985" t="str">
            <v>Unemployment Taxes</v>
          </cell>
          <cell r="C985" t="str">
            <v xml:space="preserve">                                   Payroll Taxes and Benefits Expense – 9414xx</v>
          </cell>
          <cell r="D985" t="str">
            <v>Cost of employer’s contribution to State and Federal unemployment taxes for the personnel providing laboratory ancillary services.</v>
          </cell>
        </row>
        <row r="986">
          <cell r="A986">
            <v>941440</v>
          </cell>
          <cell r="B986" t="str">
            <v>Health Insurance</v>
          </cell>
          <cell r="C986" t="str">
            <v xml:space="preserve">                                   Payroll Taxes and Benefits Expense – 9414xx</v>
          </cell>
          <cell r="D986" t="str">
            <v>Cost of employer’s contribution to employee Health Insurance for the personnel providing laboratory ancillary services.</v>
          </cell>
        </row>
        <row r="987">
          <cell r="A987">
            <v>941450</v>
          </cell>
          <cell r="B987" t="str">
            <v>Workers’ Compensation</v>
          </cell>
          <cell r="C987" t="str">
            <v xml:space="preserve">                                   Payroll Taxes and Benefits Expense – 9414xx</v>
          </cell>
          <cell r="D987" t="str">
            <v>Cost of Workers’ Compensation insurance for the personnel providing laboratory ancillary services.</v>
          </cell>
        </row>
        <row r="988">
          <cell r="A988">
            <v>941460</v>
          </cell>
          <cell r="B988" t="str">
            <v>Employee Retirement/Savings Plan</v>
          </cell>
          <cell r="C988" t="str">
            <v xml:space="preserve">                                   Payroll Taxes and Benefits Expense – 9414xx</v>
          </cell>
          <cell r="D988" t="str">
            <v>Cost of employer’s contribution to an employee retirement/savings plan for the personnel providing laboratory ancillary services.</v>
          </cell>
        </row>
        <row r="989">
          <cell r="A989">
            <v>941470</v>
          </cell>
          <cell r="B989" t="str">
            <v>Life Insurance</v>
          </cell>
          <cell r="C989" t="str">
            <v xml:space="preserve">                                   Payroll Taxes and Benefits Expense – 9414xx</v>
          </cell>
          <cell r="D989" t="str">
            <v>Cost of employer’s contribution to employee Life Insurance for personnel providing laboratory ancillary services.</v>
          </cell>
        </row>
        <row r="990">
          <cell r="A990">
            <v>941480</v>
          </cell>
          <cell r="B990" t="str">
            <v>Uniforms</v>
          </cell>
          <cell r="C990" t="str">
            <v xml:space="preserve">                                   Payroll Taxes and Benefits Expense – 9414xx</v>
          </cell>
          <cell r="D990" t="str">
            <v>Cost of employer’s contribution to employee uniforms.</v>
          </cell>
        </row>
        <row r="991">
          <cell r="A991">
            <v>941490</v>
          </cell>
          <cell r="B991" t="str">
            <v>Other Payroll Taxes and Benefits Expense</v>
          </cell>
          <cell r="C991" t="str">
            <v xml:space="preserve">                                   Payroll Taxes and Benefits Expense – 9414xx</v>
          </cell>
          <cell r="D991" t="str">
            <v xml:space="preserve">Cost of other benefits provided for the personnel providing laboratory ancillary services for which there is not a specific account.  </v>
          </cell>
        </row>
        <row r="992">
          <cell r="A992">
            <v>941510</v>
          </cell>
          <cell r="B992" t="str">
            <v>Contract Services – Non-related Party</v>
          </cell>
          <cell r="C992" t="str">
            <v xml:space="preserve">                              Contract and Professional Services Expense – 9415xx</v>
          </cell>
          <cell r="D992" t="str">
            <v>Cost of non-related parties providing laboratory services hired through contract who are not employees of the facility.</v>
          </cell>
        </row>
        <row r="993">
          <cell r="A993">
            <v>941519</v>
          </cell>
          <cell r="B993" t="str">
            <v>Contract Services – Related Party</v>
          </cell>
          <cell r="C993" t="str">
            <v xml:space="preserve">                              Contract and Professional Services Expense – 9415xx</v>
          </cell>
          <cell r="D993" t="str">
            <v>Cost of related parties providing laboratory services hired through contract who are not employees of the facility.</v>
          </cell>
        </row>
        <row r="994">
          <cell r="A994">
            <v>941530</v>
          </cell>
          <cell r="B994" t="str">
            <v>Consultant Services – Non-related Party</v>
          </cell>
          <cell r="C994" t="str">
            <v xml:space="preserve">                              Contract and Professional Services Expense – 9415xx</v>
          </cell>
          <cell r="D994" t="str">
            <v>Fees paid to non-related parties, not facility employees, for providing laboratory services to the facility.</v>
          </cell>
        </row>
        <row r="995">
          <cell r="A995">
            <v>941539</v>
          </cell>
          <cell r="B995" t="str">
            <v>Consultant Services – Related Party</v>
          </cell>
          <cell r="C995" t="str">
            <v xml:space="preserve">                              Contract and Professional Services Expense – 9415xx</v>
          </cell>
          <cell r="D995" t="str">
            <v>Fees paid to related parties, not facility employees, for providing laboratory services to the facility.</v>
          </cell>
        </row>
        <row r="996">
          <cell r="A996">
            <v>941590</v>
          </cell>
          <cell r="B996" t="str">
            <v>Other Contract and Professional Services Expense</v>
          </cell>
          <cell r="C996" t="str">
            <v xml:space="preserve">                              Contract and Professional Services Expense – 9415xx</v>
          </cell>
          <cell r="D996" t="str">
            <v xml:space="preserve">Other contract and professional services related costs for which there is not a specific account.  </v>
          </cell>
        </row>
        <row r="997">
          <cell r="A997">
            <v>941610</v>
          </cell>
          <cell r="B997" t="str">
            <v>Non-Capitalized Equipment Purchases</v>
          </cell>
          <cell r="C997" t="str">
            <v xml:space="preserve">                              Equipment Expense – 9416xx</v>
          </cell>
          <cell r="D997" t="str">
            <v>Cost of small laboratory related equipment purchased and not capitalized.  The cost of small equipment as defined in PRM15-1 section 104.5.  Limited to less than $500 per item.</v>
          </cell>
        </row>
        <row r="998">
          <cell r="A998">
            <v>941620</v>
          </cell>
          <cell r="B998" t="str">
            <v>Equipment Rental</v>
          </cell>
          <cell r="C998" t="str">
            <v xml:space="preserve">                              Equipment Expense – 9416xx</v>
          </cell>
          <cell r="D998" t="str">
            <v>Cost of renting laboratory related equipment.  The cost of incidental rental equipment.</v>
          </cell>
        </row>
        <row r="999">
          <cell r="A999">
            <v>941690</v>
          </cell>
          <cell r="B999" t="str">
            <v>Other Equipment Expense</v>
          </cell>
          <cell r="C999" t="str">
            <v xml:space="preserve">                              Equipment Expense – 9416xx</v>
          </cell>
          <cell r="D999" t="str">
            <v xml:space="preserve">Other equipment related costs for which there is not a specific account.  </v>
          </cell>
        </row>
        <row r="1000">
          <cell r="A1000">
            <v>941710</v>
          </cell>
          <cell r="B1000" t="str">
            <v xml:space="preserve">Laboratory Supplies </v>
          </cell>
          <cell r="C1000" t="str">
            <v xml:space="preserve">                              Supplies and Services Expense – 9417xx</v>
          </cell>
          <cell r="D1000" t="str">
            <v>Costs of supplies used to provide laboratory ancillary services.</v>
          </cell>
        </row>
        <row r="1001">
          <cell r="A1001">
            <v>941790</v>
          </cell>
          <cell r="B1001" t="str">
            <v>Other Supplies and Services Expense</v>
          </cell>
          <cell r="C1001" t="str">
            <v xml:space="preserve">                              Supplies and Services Expense – 9417xx</v>
          </cell>
          <cell r="D1001" t="str">
            <v xml:space="preserve">Other supplies and services related costs for which there is not a specific account.  </v>
          </cell>
        </row>
        <row r="1002">
          <cell r="A1002">
            <v>941901</v>
          </cell>
          <cell r="B1002" t="str">
            <v>Education and Training</v>
          </cell>
          <cell r="C1002" t="str">
            <v xml:space="preserve">                              Other Laboratory Expense – 9419xx</v>
          </cell>
          <cell r="D1002" t="str">
            <v>Cost of registration for attending educational seminars and training by laboratory employees of the facility and costs incurred in the provision of orientation and in-house training for facility staff.  Travel must be reported separately.</v>
          </cell>
        </row>
        <row r="1003">
          <cell r="A1003">
            <v>941902</v>
          </cell>
          <cell r="B1003" t="str">
            <v>Travel</v>
          </cell>
          <cell r="C1003" t="str">
            <v xml:space="preserve">                              Other Laboratory Expense – 9419xx</v>
          </cell>
          <cell r="D1003" t="str">
            <v>Cost of travel (airfare, mileage, lodging, meals, etc.) by staff to attend professional and continuing educational seminars and meetings related to their position with the facility.</v>
          </cell>
        </row>
        <row r="1004">
          <cell r="A1004">
            <v>941903</v>
          </cell>
          <cell r="B1004" t="str">
            <v>Recruitment Expense</v>
          </cell>
          <cell r="C1004" t="str">
            <v xml:space="preserve">                              Other Laboratory Expense – 9419xx</v>
          </cell>
          <cell r="D1004" t="str">
            <v>Cost incurred in the recruitment of employees for the facility including classified advertising.</v>
          </cell>
        </row>
        <row r="1005">
          <cell r="A1005">
            <v>941904</v>
          </cell>
          <cell r="B1005" t="str">
            <v>Relocation/Moving Expense</v>
          </cell>
          <cell r="C1005" t="str">
            <v xml:space="preserve">                              Other Laboratory Expense – 9419xx</v>
          </cell>
          <cell r="D1005" t="str">
            <v>Costs incurred in relocating/moving an employee or prospective employee of the facility.</v>
          </cell>
        </row>
        <row r="1006">
          <cell r="A1006">
            <v>941910</v>
          </cell>
          <cell r="B1006" t="str">
            <v>Hazardous Waste Disposal</v>
          </cell>
          <cell r="C1006" t="str">
            <v xml:space="preserve">                              Other Laboratory Expense – 9419xx</v>
          </cell>
          <cell r="D1006" t="str">
            <v>Cost of providing hazardous waste removal services (i.e., license, supplies, container rental and training).</v>
          </cell>
        </row>
        <row r="1007">
          <cell r="A1007">
            <v>941990</v>
          </cell>
          <cell r="B1007" t="str">
            <v>Other Laboratory Expense</v>
          </cell>
          <cell r="C1007" t="str">
            <v xml:space="preserve">                              Other Laboratory Expense – 9419xx</v>
          </cell>
          <cell r="D1007" t="str">
            <v xml:space="preserve">Other laboratory related costs for which there is not a specific account.  </v>
          </cell>
        </row>
        <row r="1008">
          <cell r="A1008">
            <v>941999</v>
          </cell>
          <cell r="B1008" t="str">
            <v>Laboratory Related Party Expense</v>
          </cell>
          <cell r="C1008" t="str">
            <v xml:space="preserve">                              Other Laboratory Expense – 9419xx</v>
          </cell>
          <cell r="D1008" t="str">
            <v>Related party expense for the cost center not accounted for elsewhere.</v>
          </cell>
        </row>
        <row r="1009">
          <cell r="A1009">
            <v>942110</v>
          </cell>
          <cell r="B1009" t="str">
            <v>Salaries – Licensed Pharmacists</v>
          </cell>
          <cell r="C1009" t="str">
            <v xml:space="preserve">                                   Salary Expense – 9421xx</v>
          </cell>
          <cell r="D1009" t="str">
            <v>Salary (includes shift differentials, sick, holiday, vacation, training, and any administrative days, such as jury duty and bereavement, as offered by the provider; but excludes non-recurring bonuses) of pharmacists.</v>
          </cell>
        </row>
        <row r="1010">
          <cell r="A1010">
            <v>942190</v>
          </cell>
          <cell r="B1010" t="str">
            <v>Other Salaries</v>
          </cell>
          <cell r="C1010" t="str">
            <v xml:space="preserve">                                   Salary Expense – 9421xx</v>
          </cell>
          <cell r="D1010" t="str">
            <v xml:space="preserve">Salary (includes shift differentials, sick, holiday, vacation, training, and any administrative days, such as jury duty and bereavement, as offered by the provider; but excludes non-recurring bonuses) of pharmacy employees and other salary related costs, for which there is not a specific account.  </v>
          </cell>
        </row>
        <row r="1011">
          <cell r="A1011">
            <v>942191</v>
          </cell>
          <cell r="B1011" t="str">
            <v>Bonus Expense</v>
          </cell>
          <cell r="C1011" t="str">
            <v xml:space="preserve">                                   Salary Expense – 9421xx</v>
          </cell>
          <cell r="D1011" t="str">
            <v xml:space="preserve">Cost of non-recurring bonuses for pharmacy employees. </v>
          </cell>
        </row>
        <row r="1012">
          <cell r="A1012">
            <v>942199</v>
          </cell>
          <cell r="B1012" t="str">
            <v>Salaries - Owners</v>
          </cell>
          <cell r="C1012" t="str">
            <v xml:space="preserve">                                   Salary Expense – 9421xx</v>
          </cell>
          <cell r="D1012" t="str">
            <v>Salary (includes shift differentials, sick, holiday, vacation, training, and any administrative days, such as jury duty and bereavement, as offered by the provider, but excludes non-recurring bonuses).</v>
          </cell>
        </row>
        <row r="1013">
          <cell r="A1013">
            <v>942420</v>
          </cell>
          <cell r="B1013" t="str">
            <v>FICA</v>
          </cell>
          <cell r="C1013" t="str">
            <v xml:space="preserve">                                   Payroll Taxes and Benefits Expense – 9424xx</v>
          </cell>
          <cell r="D1013" t="str">
            <v>Cost of employer’s portion of Social Security Tax for the personnel providing pharmacy ancillary services.</v>
          </cell>
        </row>
        <row r="1014">
          <cell r="A1014">
            <v>942430</v>
          </cell>
          <cell r="B1014" t="str">
            <v>Unemployment Taxes</v>
          </cell>
          <cell r="C1014" t="str">
            <v xml:space="preserve">                                   Payroll Taxes and Benefits Expense – 9424xx</v>
          </cell>
          <cell r="D1014" t="str">
            <v>Cost of employer’s contribution to State and Federal unemployment taxes for the personnel providing pharmacy ancillary services.</v>
          </cell>
        </row>
        <row r="1015">
          <cell r="A1015">
            <v>942440</v>
          </cell>
          <cell r="B1015" t="str">
            <v>Health Insurance</v>
          </cell>
          <cell r="C1015" t="str">
            <v xml:space="preserve">                                   Payroll Taxes and Benefits Expense – 9424xx</v>
          </cell>
          <cell r="D1015" t="str">
            <v>Cost of employer’s contribution to employee Health Insurance for the personnel providing pharmacy ancillary services.</v>
          </cell>
        </row>
        <row r="1016">
          <cell r="A1016">
            <v>942450</v>
          </cell>
          <cell r="B1016" t="str">
            <v>Workers’ Compensation</v>
          </cell>
          <cell r="C1016" t="str">
            <v xml:space="preserve">                                   Payroll Taxes and Benefits Expense – 9424xx</v>
          </cell>
          <cell r="D1016" t="str">
            <v>Cost of Workers’ Compensation insurance for the personnel providing pharmacy ancillary services.</v>
          </cell>
        </row>
        <row r="1017">
          <cell r="A1017">
            <v>942460</v>
          </cell>
          <cell r="B1017" t="str">
            <v>Employee Retirement/Savings Plan</v>
          </cell>
          <cell r="C1017" t="str">
            <v xml:space="preserve">                                   Payroll Taxes and Benefits Expense – 9424xx</v>
          </cell>
          <cell r="D1017" t="str">
            <v xml:space="preserve">Cost of employer’s contribution to an employee retirement/savings plan for the personnel providing pharmacy ancillary services. </v>
          </cell>
        </row>
        <row r="1018">
          <cell r="A1018">
            <v>942470</v>
          </cell>
          <cell r="B1018" t="str">
            <v>Life Insurance</v>
          </cell>
          <cell r="C1018" t="str">
            <v xml:space="preserve">                                   Payroll Taxes and Benefits Expense – 9424xx</v>
          </cell>
          <cell r="D1018" t="str">
            <v>Cost of employer’s contribution to employee Life Insurance for personnel providing pharmacy ancillary services.</v>
          </cell>
        </row>
        <row r="1019">
          <cell r="A1019">
            <v>942480</v>
          </cell>
          <cell r="B1019" t="str">
            <v>Uniforms</v>
          </cell>
          <cell r="C1019" t="str">
            <v xml:space="preserve">                                   Payroll Taxes and Benefits Expense – 9424xx</v>
          </cell>
          <cell r="D1019" t="str">
            <v>Cost of employer’s contribution to employee uniforms.</v>
          </cell>
        </row>
        <row r="1020">
          <cell r="A1020">
            <v>942490</v>
          </cell>
          <cell r="B1020" t="str">
            <v>Other Payroll Taxes and Benefits Expense</v>
          </cell>
          <cell r="C1020" t="str">
            <v xml:space="preserve">                                   Payroll Taxes and Benefits Expense – 9424xx</v>
          </cell>
          <cell r="D1020" t="str">
            <v xml:space="preserve">Cost of other benefits provided for the personnel providing pharmacy ancillary services for which there is not a specific account.  </v>
          </cell>
        </row>
        <row r="1021">
          <cell r="A1021">
            <v>942610</v>
          </cell>
          <cell r="B1021" t="str">
            <v>Non-Capitalized Equipment Purchases</v>
          </cell>
          <cell r="C1021" t="str">
            <v xml:space="preserve">                              Equipment Expense – 9426xx</v>
          </cell>
          <cell r="D1021" t="str">
            <v>Cost of small pharmacy related equipment purchased and not capitalized.  The cost of small equipment as defined in PRM15-1 section 104.5.  Limited to less than $500 per item.</v>
          </cell>
        </row>
        <row r="1022">
          <cell r="A1022">
            <v>942620</v>
          </cell>
          <cell r="B1022" t="str">
            <v>Equipment Rental</v>
          </cell>
          <cell r="C1022" t="str">
            <v xml:space="preserve">                              Equipment Expense – 9426xx</v>
          </cell>
          <cell r="D1022" t="str">
            <v>Cost of renting pharmacy related equipment.  The cost of incidental rental equipment.</v>
          </cell>
        </row>
        <row r="1023">
          <cell r="A1023">
            <v>942690</v>
          </cell>
          <cell r="B1023" t="str">
            <v>Other Equipment Expense</v>
          </cell>
          <cell r="C1023" t="str">
            <v xml:space="preserve">                              Equipment Expense – 9426xx</v>
          </cell>
          <cell r="D1023" t="str">
            <v xml:space="preserve">Other equipment related costs for which there is not a specific account.  </v>
          </cell>
        </row>
        <row r="1024">
          <cell r="A1024">
            <v>942710</v>
          </cell>
          <cell r="B1024" t="str">
            <v>Pharmacy Supplies</v>
          </cell>
          <cell r="C1024" t="str">
            <v xml:space="preserve">                              Supplies and Services Expense – 9427xx</v>
          </cell>
          <cell r="D1024" t="str">
            <v>Costs of supplies used in pharmacy services.</v>
          </cell>
        </row>
        <row r="1025">
          <cell r="A1025">
            <v>942720</v>
          </cell>
          <cell r="B1025" t="str">
            <v>Legend Drugs (covered by Medicaid Prescription Drug Program)</v>
          </cell>
          <cell r="C1025" t="str">
            <v xml:space="preserve">                              Supplies and Services Expense – 9427xx</v>
          </cell>
          <cell r="D1025" t="str">
            <v>Cost of legend drugs prescribed by the physician as medically necessary and provided by the facility that are covered by the Medicaid Prescription Drug Program.</v>
          </cell>
        </row>
        <row r="1026">
          <cell r="A1026">
            <v>942790</v>
          </cell>
          <cell r="B1026" t="str">
            <v>Other Supplies and Service Expense</v>
          </cell>
          <cell r="C1026" t="str">
            <v xml:space="preserve">                              Supplies and Services Expense – 9427xx</v>
          </cell>
          <cell r="D1026" t="str">
            <v xml:space="preserve">Other supplies and services related costs for which there is not a specific account.  </v>
          </cell>
        </row>
        <row r="1027">
          <cell r="A1027">
            <v>942901</v>
          </cell>
          <cell r="B1027" t="str">
            <v>Education and Training</v>
          </cell>
          <cell r="C1027" t="str">
            <v xml:space="preserve">                              Other Pharmacy Expense – 9429xx</v>
          </cell>
          <cell r="D1027" t="str">
            <v>Cost of registration for attending educational seminars and training by pharmacy employees of the facility and costs incurred in the provision of orientation and in-house training for facility staff.  Travel must be reported separately.</v>
          </cell>
        </row>
        <row r="1028">
          <cell r="A1028">
            <v>942902</v>
          </cell>
          <cell r="B1028" t="str">
            <v>Travel</v>
          </cell>
          <cell r="C1028" t="str">
            <v xml:space="preserve">                              Other Pharmacy Expense – 9429xx</v>
          </cell>
          <cell r="D1028" t="str">
            <v>Cost of travel (airfare, mileage, lodging, meals, etc.) by staff to attend professional and continuing educational seminars and meetings related to their position with the facility.</v>
          </cell>
        </row>
        <row r="1029">
          <cell r="A1029">
            <v>942903</v>
          </cell>
          <cell r="B1029" t="str">
            <v>Recruitment Expense</v>
          </cell>
          <cell r="C1029" t="str">
            <v xml:space="preserve">                              Other Pharmacy Expense – 9429xx</v>
          </cell>
          <cell r="D1029" t="str">
            <v>Costs incurred in the recruitment of employees for the facility including classified advertising.</v>
          </cell>
        </row>
        <row r="1030">
          <cell r="A1030">
            <v>942904</v>
          </cell>
          <cell r="B1030" t="str">
            <v>Relocation/Moving Expense</v>
          </cell>
          <cell r="C1030" t="str">
            <v xml:space="preserve">                              Other Pharmacy Expense – 9429xx</v>
          </cell>
          <cell r="D1030" t="str">
            <v>Costs incurred in relocating/moving and employee or prospective employee of the facility.</v>
          </cell>
        </row>
        <row r="1031">
          <cell r="A1031">
            <v>942990</v>
          </cell>
          <cell r="B1031" t="str">
            <v>Other Pharmacy Expense</v>
          </cell>
          <cell r="C1031" t="str">
            <v xml:space="preserve">                              Other Pharmacy Expense – 9429xx</v>
          </cell>
          <cell r="D1031" t="str">
            <v xml:space="preserve">Other pharmacy related costs for which there is not a specific account.  </v>
          </cell>
        </row>
        <row r="1032">
          <cell r="A1032">
            <v>942999</v>
          </cell>
          <cell r="B1032" t="str">
            <v>Pharmacy Related Party Expense</v>
          </cell>
          <cell r="C1032" t="str">
            <v xml:space="preserve">                              Other Pharmacy Expense – 9429xx</v>
          </cell>
          <cell r="D1032" t="str">
            <v>Related party expense for the cost center not accounted for elsewhere.</v>
          </cell>
        </row>
        <row r="1033">
          <cell r="A1033">
            <v>943110</v>
          </cell>
          <cell r="B1033" t="str">
            <v xml:space="preserve">Salaries </v>
          </cell>
          <cell r="C1033" t="str">
            <v xml:space="preserve">                              Salary Expense – 9431xx</v>
          </cell>
          <cell r="D1033" t="str">
            <v>Salary (includes shift differentials, sick, holiday, vacation, training, and any administrative days, such as jury duty and bereavement, as offered by the provider; but excludes non-recurring bonuses) of personnel providing other non-reimbursable ancillary services.</v>
          </cell>
        </row>
        <row r="1034">
          <cell r="A1034">
            <v>943191</v>
          </cell>
          <cell r="B1034" t="str">
            <v>Bonus Expense</v>
          </cell>
          <cell r="C1034" t="str">
            <v xml:space="preserve">                              Salary Expense – 9431xx</v>
          </cell>
          <cell r="D1034" t="str">
            <v>Cost of non-recurring bonuses for employees providing other non-reimbursable ancillary services.</v>
          </cell>
        </row>
        <row r="1035">
          <cell r="A1035">
            <v>943199</v>
          </cell>
          <cell r="B1035" t="str">
            <v>Salaries – Owners</v>
          </cell>
          <cell r="C1035" t="str">
            <v xml:space="preserve">                              Salary Expense – 9431xx</v>
          </cell>
          <cell r="D1035" t="str">
            <v>Salary (includes shift differentials, sick, holiday, vacation, training, and any administrative days, such as jury duty and bereavement, as offered by the provider, but excludes non-recurring bonuses).</v>
          </cell>
        </row>
        <row r="1036">
          <cell r="A1036">
            <v>943420</v>
          </cell>
          <cell r="B1036" t="str">
            <v>FICA</v>
          </cell>
          <cell r="C1036" t="str">
            <v xml:space="preserve">                              Payroll Taxes and Benefits Expense – 9434xx</v>
          </cell>
          <cell r="D1036" t="str">
            <v>Cost of employer’s portion of Social Security Tax for employees providing other non-reimbursable ancillary services.</v>
          </cell>
        </row>
        <row r="1037">
          <cell r="A1037">
            <v>943430</v>
          </cell>
          <cell r="B1037" t="str">
            <v>Unemployment Taxes</v>
          </cell>
          <cell r="C1037" t="str">
            <v xml:space="preserve">                              Payroll Taxes and Benefits Expense – 9434xx</v>
          </cell>
          <cell r="D1037" t="str">
            <v>Cost of employer’s contribution to State and Federal unemployment taxes for employees providing other non-reimbursable ancillary services.</v>
          </cell>
        </row>
        <row r="1038">
          <cell r="A1038">
            <v>943440</v>
          </cell>
          <cell r="B1038" t="str">
            <v>Health Insurance</v>
          </cell>
          <cell r="C1038" t="str">
            <v xml:space="preserve">                              Payroll Taxes and Benefits Expense – 9434xx</v>
          </cell>
          <cell r="D1038" t="str">
            <v>Cost of employer’s contribution to employee Health Insurance for employees providing other non-reimbursable ancillary services.</v>
          </cell>
        </row>
        <row r="1039">
          <cell r="A1039">
            <v>943450</v>
          </cell>
          <cell r="B1039" t="str">
            <v>Workers’ Compensation</v>
          </cell>
          <cell r="C1039" t="str">
            <v xml:space="preserve">                              Payroll Taxes and Benefits Expense – 9434xx</v>
          </cell>
          <cell r="D1039" t="str">
            <v>Cost of Workers’ Compensation insurance for employees providing other non-reimbursable ancillary services.</v>
          </cell>
        </row>
        <row r="1040">
          <cell r="A1040">
            <v>943460</v>
          </cell>
          <cell r="B1040" t="str">
            <v>Employee Retirement/Savings Plan</v>
          </cell>
          <cell r="C1040" t="str">
            <v xml:space="preserve">                              Payroll Taxes and Benefits Expense – 9434xx</v>
          </cell>
          <cell r="D1040" t="str">
            <v xml:space="preserve">Cost of employer’s contribution to an employee retirement/savings plan for employees providing other non-reimbursable ancillary services. </v>
          </cell>
        </row>
        <row r="1041">
          <cell r="A1041">
            <v>943470</v>
          </cell>
          <cell r="B1041" t="str">
            <v>Life Insurance</v>
          </cell>
          <cell r="C1041" t="str">
            <v xml:space="preserve">                              Payroll Taxes and Benefits Expense – 9434xx</v>
          </cell>
          <cell r="D1041" t="str">
            <v>Cost of employer’s contribution to employee Life Insurance form employees providing other non-reimbursable ancillary services.</v>
          </cell>
        </row>
        <row r="1042">
          <cell r="A1042">
            <v>943480</v>
          </cell>
          <cell r="B1042" t="str">
            <v>Uniforms</v>
          </cell>
          <cell r="C1042" t="str">
            <v xml:space="preserve">                              Payroll Taxes and Benefits Expense – 9434xx</v>
          </cell>
          <cell r="D1042" t="str">
            <v>Cost of employer’s contribution to employee uniforms.</v>
          </cell>
        </row>
        <row r="1043">
          <cell r="A1043">
            <v>943490</v>
          </cell>
          <cell r="B1043" t="str">
            <v>Other Benefits</v>
          </cell>
          <cell r="C1043" t="str">
            <v xml:space="preserve">                              Payroll Taxes and Benefits Expense – 9434xx</v>
          </cell>
          <cell r="D1043" t="str">
            <v xml:space="preserve">Cost of other benefits provided for the above employees for which there is not a specific account.  </v>
          </cell>
        </row>
        <row r="1044">
          <cell r="A1044">
            <v>943510</v>
          </cell>
          <cell r="B1044" t="str">
            <v>Contract Services – Non-related Party</v>
          </cell>
          <cell r="C1044" t="str">
            <v xml:space="preserve">                         Contract and Professional Service Expense – 9435xx</v>
          </cell>
          <cell r="D1044" t="str">
            <v>Cost of non-related parties providing other ancillary services hired through contract who are not employees of the facility.</v>
          </cell>
        </row>
        <row r="1045">
          <cell r="A1045">
            <v>943519</v>
          </cell>
          <cell r="B1045" t="str">
            <v>Contract Services – Related Party</v>
          </cell>
          <cell r="C1045" t="str">
            <v xml:space="preserve">                         Contract and Professional Service Expense – 9435xx</v>
          </cell>
          <cell r="D1045" t="str">
            <v>Cost of related parties providing other ancillary services hired through contract who are not employees of the facility.</v>
          </cell>
        </row>
        <row r="1046">
          <cell r="A1046">
            <v>943530</v>
          </cell>
          <cell r="B1046" t="str">
            <v>Consultant Services – Non-related Party</v>
          </cell>
          <cell r="C1046" t="str">
            <v xml:space="preserve">                         Contract and Professional Service Expense – 9435xx</v>
          </cell>
          <cell r="D1046" t="str">
            <v>Fees paid to non-related parties, not facility employees, for providing advisory and educational services to the facility.</v>
          </cell>
        </row>
        <row r="1047">
          <cell r="A1047">
            <v>943539</v>
          </cell>
          <cell r="B1047" t="str">
            <v>Consultant Services – Related Party</v>
          </cell>
          <cell r="C1047" t="str">
            <v xml:space="preserve">                         Contract and Professional Service Expense – 9435xx</v>
          </cell>
          <cell r="D1047" t="str">
            <v>Fees paid to related parties, not facility employees, for providing advisory and educational services to the facility.</v>
          </cell>
        </row>
        <row r="1048">
          <cell r="A1048">
            <v>943590</v>
          </cell>
          <cell r="B1048" t="str">
            <v>Other Contract and Professional Service Expense</v>
          </cell>
          <cell r="C1048" t="str">
            <v xml:space="preserve">                         Contract and Professional Service Expense – 9435xx</v>
          </cell>
          <cell r="D1048" t="str">
            <v xml:space="preserve">Other contract and professional services related costs for which there is not a specific account.  </v>
          </cell>
        </row>
        <row r="1049">
          <cell r="A1049">
            <v>943901</v>
          </cell>
          <cell r="B1049" t="str">
            <v>Education and Training</v>
          </cell>
          <cell r="C1049" t="str">
            <v xml:space="preserve">                         Other Non-Allowable Ancillary Cost Centers Expense – 9439xx</v>
          </cell>
          <cell r="D1049" t="str">
            <v>Cost of registration for attending educational seminars and training by employees providing other non-reimbursable ancillary services for the facility and costs incurred in the provision of orientation and in-house training for facility staff.  Travel must be reported separately.</v>
          </cell>
        </row>
        <row r="1050">
          <cell r="A1050">
            <v>943902</v>
          </cell>
          <cell r="B1050" t="str">
            <v>Travel</v>
          </cell>
          <cell r="C1050" t="str">
            <v xml:space="preserve">                         Other Non-Allowable Ancillary Cost Centers Expense – 9439xx</v>
          </cell>
          <cell r="D1050" t="str">
            <v>Cost of travel (airfare, mileage, lodging, meals, etc.) by staff to attend professional and continuing educational seminars and meetings related to their position with the facility.</v>
          </cell>
        </row>
        <row r="1051">
          <cell r="A1051">
            <v>943903</v>
          </cell>
          <cell r="B1051" t="str">
            <v>Recruitment Expense</v>
          </cell>
          <cell r="C1051" t="str">
            <v xml:space="preserve">                         Other Non-Allowable Ancillary Cost Centers Expense – 9439xx</v>
          </cell>
          <cell r="D1051" t="str">
            <v>Costs incurred in the recruitment of employees for the facility including classified advertising.</v>
          </cell>
        </row>
        <row r="1052">
          <cell r="A1052">
            <v>943904</v>
          </cell>
          <cell r="B1052" t="str">
            <v>Relocation/Moving Expense</v>
          </cell>
          <cell r="C1052" t="str">
            <v xml:space="preserve">                         Other Non-Allowable Ancillary Cost Centers Expense – 9439xx</v>
          </cell>
          <cell r="D1052" t="str">
            <v>Costs incurred in relocating/moving an employee or prospective employee of the facility.</v>
          </cell>
        </row>
        <row r="1053">
          <cell r="A1053">
            <v>943990</v>
          </cell>
          <cell r="B1053" t="str">
            <v>Other Non-Allowable Ancillary Cost Center Expense</v>
          </cell>
          <cell r="C1053" t="str">
            <v xml:space="preserve">                         Other Non-Allowable Ancillary Cost Centers Expense – 9439xx</v>
          </cell>
          <cell r="D1053" t="str">
            <v xml:space="preserve">Other related for which there is not a specific account.  </v>
          </cell>
        </row>
        <row r="1054">
          <cell r="A1054">
            <v>943999</v>
          </cell>
          <cell r="B1054" t="str">
            <v>Other Non- Allowable Ancillary Related Party Expense</v>
          </cell>
          <cell r="C1054" t="str">
            <v xml:space="preserve">                         Other Non-Allowable Ancillary Cost Centers Expense – 9439xx</v>
          </cell>
          <cell r="D1054" t="str">
            <v>Related party expense for the cost center not accounted for elsewhere.</v>
          </cell>
        </row>
        <row r="1055">
          <cell r="A1055">
            <v>990100</v>
          </cell>
          <cell r="B1055" t="str">
            <v>Gift Shop Expenses</v>
          </cell>
          <cell r="C1055" t="str">
            <v xml:space="preserve">                    Non-Reimbursable Costs – 99xxxx</v>
          </cell>
          <cell r="D1055" t="str">
            <v>Cost of products sold in the gift shop and other costs that are directly associated with the sale of those products.</v>
          </cell>
        </row>
        <row r="1056">
          <cell r="A1056">
            <v>990200</v>
          </cell>
          <cell r="B1056" t="str">
            <v>Clinic Expenses</v>
          </cell>
          <cell r="C1056" t="str">
            <v xml:space="preserve">                    Non-Reimbursable Costs – 99xxxx</v>
          </cell>
          <cell r="D1056" t="str">
            <v>Cost of operating the clinic.</v>
          </cell>
        </row>
        <row r="1057">
          <cell r="A1057">
            <v>990300</v>
          </cell>
          <cell r="B1057" t="str">
            <v>Beauty and Barber Expenses</v>
          </cell>
          <cell r="C1057" t="str">
            <v xml:space="preserve">                    Non-Reimbursable Costs – 99xxxx</v>
          </cell>
          <cell r="D1057" t="str">
            <v>Costs directly related to the provision of beauty and barber services to residents.</v>
          </cell>
        </row>
        <row r="1058">
          <cell r="A1058">
            <v>990410</v>
          </cell>
          <cell r="B1058" t="str">
            <v>Adult Day Care Expenses</v>
          </cell>
          <cell r="C1058" t="str">
            <v xml:space="preserve">                    Non-Reimbursable Costs – 99xxxx</v>
          </cell>
          <cell r="D1058" t="str">
            <v>Costs directly related to the operation of an adult day care.</v>
          </cell>
        </row>
        <row r="1059">
          <cell r="A1059">
            <v>990420</v>
          </cell>
          <cell r="B1059" t="str">
            <v>Child Day Care Expenses</v>
          </cell>
          <cell r="C1059" t="str">
            <v xml:space="preserve">                    Non-Reimbursable Costs – 99xxxx</v>
          </cell>
          <cell r="D1059" t="str">
            <v>Costs directly related to the operation of a child day care.</v>
          </cell>
        </row>
        <row r="1060">
          <cell r="A1060">
            <v>990900</v>
          </cell>
          <cell r="B1060" t="str">
            <v>Other Non-Reimbursable Cost Center Expense</v>
          </cell>
          <cell r="C1060" t="str">
            <v xml:space="preserve">                    Non-Reimbursable Costs – 99xxxx</v>
          </cell>
          <cell r="D1060" t="str">
            <v xml:space="preserve">Other related costs for which there is not a specific account.  </v>
          </cell>
        </row>
        <row r="1061">
          <cell r="A1061">
            <v>995110</v>
          </cell>
          <cell r="B1061" t="str">
            <v>Marketing/Sales – Salaries</v>
          </cell>
          <cell r="C1061" t="str">
            <v xml:space="preserve">                         Marketing/Sales Expenses – 995xxx</v>
          </cell>
          <cell r="D1061" t="str">
            <v>Salary (includes shift differentials, sick, holiday, vacation, training, and any administrative days, such as jury duty and bereavement, as offered by the provider; but excludes non-recurring bonuses) of marketing personnel.</v>
          </cell>
        </row>
        <row r="1062">
          <cell r="A1062">
            <v>995191</v>
          </cell>
          <cell r="B1062" t="str">
            <v>Bonus Expense</v>
          </cell>
          <cell r="C1062" t="str">
            <v xml:space="preserve">                         Marketing/Sales Expenses – 995xxx</v>
          </cell>
          <cell r="D1062" t="str">
            <v>Cost of non-recurring bonuses for marketing/sales employees.</v>
          </cell>
        </row>
        <row r="1063">
          <cell r="A1063">
            <v>995199</v>
          </cell>
          <cell r="B1063" t="str">
            <v>Salaries – Owners</v>
          </cell>
          <cell r="C1063" t="str">
            <v xml:space="preserve">                         Marketing/Sales Expenses – 995xxx</v>
          </cell>
          <cell r="D1063" t="str">
            <v>Salary (includes shift differentials, sick, holiday, vacation, training, and any administrative days, such as jury duty and bereavement, as offered by the provider, but excludes non-recurring bonuses).</v>
          </cell>
        </row>
        <row r="1064">
          <cell r="A1064">
            <v>995420</v>
          </cell>
          <cell r="B1064" t="str">
            <v>Marketing/Sales – FICA</v>
          </cell>
          <cell r="C1064" t="str">
            <v xml:space="preserve">                         Marketing/Sales Expenses – 995xxx</v>
          </cell>
          <cell r="D1064" t="str">
            <v>Cost of employer’s portion of Social Security Tax for the marketing personnel.</v>
          </cell>
        </row>
        <row r="1065">
          <cell r="A1065">
            <v>995430</v>
          </cell>
          <cell r="B1065" t="str">
            <v>Marketing/Sales – Unemployment Taxes</v>
          </cell>
          <cell r="C1065" t="str">
            <v xml:space="preserve">                         Marketing/Sales Expenses – 995xxx</v>
          </cell>
          <cell r="D1065" t="str">
            <v>Cost of employer’s contribution to State and Federal unemployment taxes for the marketing personnel.</v>
          </cell>
        </row>
        <row r="1066">
          <cell r="A1066">
            <v>995440</v>
          </cell>
          <cell r="B1066" t="str">
            <v>Marketing/Sales – Health Insurance</v>
          </cell>
          <cell r="C1066" t="str">
            <v xml:space="preserve">                         Marketing/Sales Expenses – 995xxx</v>
          </cell>
          <cell r="D1066" t="str">
            <v>Cost of employer’s contribution to employee Health Insurance for the marketing personnel.</v>
          </cell>
        </row>
        <row r="1067">
          <cell r="A1067">
            <v>995450</v>
          </cell>
          <cell r="B1067" t="str">
            <v>Marketing/Sales – Workers’ Compensation</v>
          </cell>
          <cell r="C1067" t="str">
            <v xml:space="preserve">                         Marketing/Sales Expenses – 995xxx</v>
          </cell>
          <cell r="D1067" t="str">
            <v>Cost of Workers’ Compensation insurance for the marketing personnel.</v>
          </cell>
        </row>
        <row r="1068">
          <cell r="A1068">
            <v>995460</v>
          </cell>
          <cell r="B1068" t="str">
            <v>Marketing/Sales – Employee Retirement/Savings Plan</v>
          </cell>
          <cell r="C1068" t="str">
            <v xml:space="preserve">                         Marketing/Sales Expenses – 995xxx</v>
          </cell>
          <cell r="D1068" t="str">
            <v>Cost of employer’s contribution to an employee retirement/savings plan for the marketing personnel.</v>
          </cell>
        </row>
        <row r="1069">
          <cell r="A1069">
            <v>995470</v>
          </cell>
          <cell r="B1069" t="str">
            <v>Marketing/Sales – Life Insurance</v>
          </cell>
          <cell r="C1069" t="str">
            <v xml:space="preserve">                         Marketing/Sales Expenses – 995xxx</v>
          </cell>
          <cell r="D1069" t="str">
            <v>Cost of employer’s contribution to Life Insurance for marketing employees.</v>
          </cell>
        </row>
        <row r="1070">
          <cell r="A1070">
            <v>995480</v>
          </cell>
          <cell r="B1070" t="str">
            <v>Uniforms</v>
          </cell>
          <cell r="C1070" t="str">
            <v xml:space="preserve">                         Marketing/Sales Expenses – 995xxx</v>
          </cell>
          <cell r="D1070" t="str">
            <v>Cost of employer’s contribution to employee uniforms.</v>
          </cell>
        </row>
        <row r="1071">
          <cell r="A1071">
            <v>995490</v>
          </cell>
          <cell r="B1071" t="str">
            <v>Marketing/Sales – Other Payroll Taxes and Benefit Expense</v>
          </cell>
          <cell r="C1071" t="str">
            <v xml:space="preserve">                         Marketing/Sales Expenses – 995xxx</v>
          </cell>
          <cell r="D1071" t="str">
            <v>Other payroll taxes and benefit related costs for which there is not a specific account.</v>
          </cell>
        </row>
        <row r="1072">
          <cell r="A1072">
            <v>995901</v>
          </cell>
          <cell r="B1072" t="str">
            <v>Education and Training</v>
          </cell>
          <cell r="C1072" t="str">
            <v xml:space="preserve">                         Marketing/Sales Expenses – 995xxx</v>
          </cell>
          <cell r="D1072" t="str">
            <v>Cost or registration for attending educational seminars and training by marketing employees of the facility and costs incurred in the provision of orientation and in-house training for facility staff. Travel must be reported separately.</v>
          </cell>
        </row>
        <row r="1073">
          <cell r="A1073">
            <v>995902</v>
          </cell>
          <cell r="B1073" t="str">
            <v>Travel</v>
          </cell>
          <cell r="C1073" t="str">
            <v xml:space="preserve">                         Marketing/Sales Expenses – 995xxx</v>
          </cell>
          <cell r="D1073" t="str">
            <v>Cost of travel (airfare, mileage, lodging, meals, etc.) by staff to attend professional and continuing educational seminars and meetings related to their position with the facility.</v>
          </cell>
        </row>
        <row r="1074">
          <cell r="A1074">
            <v>995903</v>
          </cell>
          <cell r="B1074" t="str">
            <v>Recruitment Expense</v>
          </cell>
          <cell r="C1074" t="str">
            <v xml:space="preserve">                         Marketing/Sales Expenses – 995xxx</v>
          </cell>
          <cell r="D1074" t="str">
            <v>Costs incurred in the recruitment of employees for the facility including classified advertising.</v>
          </cell>
        </row>
        <row r="1075">
          <cell r="A1075">
            <v>995904</v>
          </cell>
          <cell r="B1075" t="str">
            <v>Relocation/Moving Expense</v>
          </cell>
          <cell r="C1075" t="str">
            <v xml:space="preserve">                         Marketing/Sales Expenses – 995xxx</v>
          </cell>
          <cell r="D1075" t="str">
            <v>Costs incurred in the relocating/moving of an employee or prospective employee of the facility.</v>
          </cell>
        </row>
        <row r="1076">
          <cell r="A1076">
            <v>995906</v>
          </cell>
          <cell r="B1076" t="str">
            <v>Promotional Advertising</v>
          </cell>
          <cell r="C1076" t="str">
            <v xml:space="preserve">                         Marketing/Sales Expenses – 995xxx</v>
          </cell>
          <cell r="D1076" t="str">
            <v>Advertising designed to increase the utilization of the facility.</v>
          </cell>
        </row>
        <row r="1077">
          <cell r="A1077">
            <v>995990</v>
          </cell>
          <cell r="B1077" t="str">
            <v>Marketing/Sales – Other Expense</v>
          </cell>
          <cell r="C1077" t="str">
            <v xml:space="preserve">                         Marketing/Sales Expenses – 995xxx</v>
          </cell>
          <cell r="D1077" t="str">
            <v xml:space="preserve">Other marketing costs not for which there is not a specific account.  </v>
          </cell>
        </row>
        <row r="1078">
          <cell r="A1078">
            <v>998100</v>
          </cell>
          <cell r="B1078" t="str">
            <v>Compensatory Damages</v>
          </cell>
          <cell r="C1078" t="str">
            <v xml:space="preserve">                        Legal, Damages, Penalties, Fines, Etc. – 998xxx</v>
          </cell>
          <cell r="D1078" t="str">
            <v>Compensatory damages as a result of a lawsuit.</v>
          </cell>
        </row>
        <row r="1079">
          <cell r="A1079">
            <v>998200</v>
          </cell>
          <cell r="B1079" t="str">
            <v>Punitive Damages</v>
          </cell>
          <cell r="C1079" t="str">
            <v xml:space="preserve">                        Legal, Damages, Penalties, Fines, Etc. – 998xxx</v>
          </cell>
          <cell r="D1079" t="str">
            <v>Punitive damages as a result of a lawsuit.</v>
          </cell>
        </row>
        <row r="1080">
          <cell r="A1080">
            <v>998300</v>
          </cell>
          <cell r="B1080" t="str">
            <v>Penalties/Fines</v>
          </cell>
          <cell r="C1080" t="str">
            <v xml:space="preserve">                        Legal, Damages, Penalties, Fines, Etc. – 998xxx</v>
          </cell>
          <cell r="D1080" t="str">
            <v>Cost of penalties and fines assessed against the facility.</v>
          </cell>
        </row>
        <row r="1081">
          <cell r="A1081">
            <v>998580</v>
          </cell>
          <cell r="B1081" t="str">
            <v>Legal Expense</v>
          </cell>
          <cell r="C1081" t="str">
            <v xml:space="preserve">                        Legal, Damages, Penalties, Fines, Etc. – 998xxx</v>
          </cell>
          <cell r="D1081" t="str">
            <v>Fees for non-allowable legal services.</v>
          </cell>
        </row>
        <row r="1082">
          <cell r="A1082">
            <v>998990</v>
          </cell>
          <cell r="B1082" t="str">
            <v>Other Legal Expenses</v>
          </cell>
          <cell r="C1082" t="str">
            <v xml:space="preserve">                        Legal, Damages, Penalties, Fines, Etc. – 998xxx</v>
          </cell>
          <cell r="D1082" t="str">
            <v>Other non-allowable legal costs for which there is not a specific account.</v>
          </cell>
        </row>
        <row r="1083">
          <cell r="A1083">
            <v>999001</v>
          </cell>
          <cell r="B1083" t="str">
            <v>Reorganization Costs</v>
          </cell>
          <cell r="C1083" t="str">
            <v xml:space="preserve">                         Other Non-Allowable Costs – 999xxx</v>
          </cell>
          <cell r="D1083" t="str">
            <v>Costs for reorganization of the facility.</v>
          </cell>
        </row>
        <row r="1084">
          <cell r="A1084">
            <v>999002</v>
          </cell>
          <cell r="B1084" t="str">
            <v>Discontinued Projects</v>
          </cell>
          <cell r="C1084" t="str">
            <v xml:space="preserve">                         Other Non-Allowable Costs – 999xxx</v>
          </cell>
          <cell r="D1084" t="str">
            <v>Costs of discontinued or abandoned projects.</v>
          </cell>
        </row>
        <row r="1085">
          <cell r="A1085">
            <v>999003</v>
          </cell>
          <cell r="B1085" t="str">
            <v>Income Taxes – State and Federal</v>
          </cell>
          <cell r="C1085" t="str">
            <v xml:space="preserve">                         Other Non-Allowable Costs – 999xxx</v>
          </cell>
          <cell r="D1085" t="str">
            <v>Taxes on net income levied or expected to be levied by the state or federal government.</v>
          </cell>
        </row>
        <row r="1086">
          <cell r="A1086">
            <v>999009</v>
          </cell>
          <cell r="B1086" t="str">
            <v>Interest Expense – Related Party</v>
          </cell>
          <cell r="C1086" t="str">
            <v xml:space="preserve">                         Other Non-Allowable Costs – 999xxx</v>
          </cell>
          <cell r="D1086" t="str">
            <v>Interest expense incurred for a working capital loan paid to a related party.</v>
          </cell>
        </row>
        <row r="1087">
          <cell r="A1087">
            <v>999011</v>
          </cell>
          <cell r="B1087" t="str">
            <v>Nurse Aide Testing</v>
          </cell>
          <cell r="C1087" t="str">
            <v xml:space="preserve">                         Other Non-Allowable Costs – 999xxx</v>
          </cell>
          <cell r="D1087" t="str">
            <v>Costs incurred in having nurse aides tested in order to meet OBRA 1987 provisions and reimbursed through other Medicaid programs.</v>
          </cell>
        </row>
        <row r="1088">
          <cell r="A1088">
            <v>999012</v>
          </cell>
          <cell r="B1088" t="str">
            <v>Nurse Aide Training</v>
          </cell>
          <cell r="C1088" t="str">
            <v xml:space="preserve">                         Other Non-Allowable Costs – 999xxx</v>
          </cell>
          <cell r="D1088" t="str">
            <v>Costs incurred in having nurse aide training in order to meet OBRA 1987 provisions and reimbursed through other Medicaid programs.</v>
          </cell>
        </row>
        <row r="1089">
          <cell r="A1089">
            <v>999022</v>
          </cell>
          <cell r="B1089" t="str">
            <v>Hospice</v>
          </cell>
          <cell r="C1089" t="str">
            <v xml:space="preserve">                         Other Non-Allowable Costs – 999xxx</v>
          </cell>
          <cell r="D1089" t="str">
            <v>Costs incurred that are billed to Hospice for reimbursement.</v>
          </cell>
        </row>
        <row r="1090">
          <cell r="A1090">
            <v>999023</v>
          </cell>
          <cell r="B1090" t="str">
            <v>Dental (not covered by Medicaid dental program)</v>
          </cell>
          <cell r="C1090" t="str">
            <v xml:space="preserve">                         Other Non-Allowable Costs – 999xxx</v>
          </cell>
          <cell r="D1090" t="str">
            <v>Cost of medically necessary dental services prescribed by the physician not covered by the Medicaid dental program.</v>
          </cell>
        </row>
        <row r="1091">
          <cell r="A1091">
            <v>999025</v>
          </cell>
          <cell r="B1091" t="str">
            <v>Day Treatment – Purchased Services</v>
          </cell>
          <cell r="C1091" t="str">
            <v xml:space="preserve">                         Other Non-Allowable Costs – 999xxx</v>
          </cell>
          <cell r="D1091" t="str">
            <v>Cost of purchased services for day treatment programs.</v>
          </cell>
        </row>
        <row r="1092">
          <cell r="A1092">
            <v>999026</v>
          </cell>
          <cell r="B1092" t="str">
            <v>Television/Resident Rooms</v>
          </cell>
          <cell r="C1092" t="str">
            <v xml:space="preserve">                         Other Non-Allowable Costs – 999xxx</v>
          </cell>
          <cell r="D1092" t="str">
            <v>Cost of television sets used in the residents’ rooms or for providing cable TV to the residents’ rooms for which a fee is charged to the resident.</v>
          </cell>
        </row>
        <row r="1093">
          <cell r="A1093">
            <v>999028</v>
          </cell>
          <cell r="B1093" t="str">
            <v>Burial/Funeral Expenses</v>
          </cell>
          <cell r="C1093" t="str">
            <v xml:space="preserve">                         Other Non-Allowable Costs – 999xxx</v>
          </cell>
          <cell r="D1093" t="str">
            <v>Costs incurred for the funeral and/or burial of residents.</v>
          </cell>
        </row>
        <row r="1094">
          <cell r="A1094">
            <v>999030</v>
          </cell>
          <cell r="B1094" t="str">
            <v>Non-Nursing Home Costs - Salaries</v>
          </cell>
          <cell r="C1094" t="str">
            <v xml:space="preserve">                         Other Non-Allowable Costs – 999xxx</v>
          </cell>
          <cell r="D1094" t="str">
            <v>Costs on the trial balance that are not related to salaries of the non-nursing home function should be reclassified into this account (i.e., ALF, hospital, Meals on Wheels, etc.).</v>
          </cell>
        </row>
        <row r="1095">
          <cell r="A1095">
            <v>999031</v>
          </cell>
          <cell r="B1095" t="str">
            <v>Non-Nursing Home Costs – Benefits</v>
          </cell>
          <cell r="C1095" t="str">
            <v xml:space="preserve">                         Other Non-Allowable Costs – 999xxx</v>
          </cell>
          <cell r="D1095" t="str">
            <v>Benefits related to salaries of the non-nursing home function should be reclassified to this account.</v>
          </cell>
        </row>
        <row r="1096">
          <cell r="A1096">
            <v>999032</v>
          </cell>
          <cell r="B1096" t="str">
            <v>Other Non-Nursing Home Costs</v>
          </cell>
          <cell r="C1096" t="str">
            <v xml:space="preserve">                         Other Non-Allowable Costs – 999xxx</v>
          </cell>
          <cell r="D1096" t="str">
            <v>Other costs related to non-nursing home function.</v>
          </cell>
        </row>
        <row r="1097">
          <cell r="A1097">
            <v>999090</v>
          </cell>
          <cell r="B1097" t="str">
            <v xml:space="preserve">Other Non-allowable Expenses </v>
          </cell>
          <cell r="C1097" t="str">
            <v xml:space="preserve">                         Other Non-Allowable Costs – 999xxx</v>
          </cell>
          <cell r="D1097" t="str">
            <v xml:space="preserve">Other related non-allowable costs for which there is not a specific account.  </v>
          </cell>
        </row>
        <row r="1098">
          <cell r="A1098">
            <v>999100</v>
          </cell>
          <cell r="B1098" t="str">
            <v>Contributions/Lobbying Expense</v>
          </cell>
          <cell r="C1098" t="str">
            <v xml:space="preserve">                         Other Non-Allowable Costs – 999xxx</v>
          </cell>
          <cell r="D1098" t="str">
            <v>Amounts donated or paid to charitable or other organizations.  All lobbying related costs.</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DATA pull"/>
      <sheetName val="DATA bg (2)"/>
      <sheetName val="2011A"/>
      <sheetName val="Clinic Summary 11"/>
      <sheetName val="LISTS"/>
      <sheetName val="GL208"/>
      <sheetName val="GL209"/>
      <sheetName val="STAT CRSWLK"/>
      <sheetName val="STAT GL ACCTS"/>
      <sheetName val="fixes"/>
    </sheetNames>
    <sheetDataSet>
      <sheetData sheetId="0"/>
      <sheetData sheetId="1"/>
      <sheetData sheetId="2"/>
      <sheetData sheetId="3"/>
      <sheetData sheetId="4"/>
      <sheetData sheetId="5"/>
      <sheetData sheetId="6">
        <row r="1">
          <cell r="B1" t="str">
            <v>CO</v>
          </cell>
        </row>
        <row r="2">
          <cell r="A2" t="str">
            <v>2010ACTHRSLCR</v>
          </cell>
          <cell r="B2">
            <v>100</v>
          </cell>
        </row>
        <row r="3">
          <cell r="A3" t="str">
            <v>2010ACTHRSWHAT</v>
          </cell>
          <cell r="B3">
            <v>200</v>
          </cell>
        </row>
        <row r="4">
          <cell r="A4" t="str">
            <v>2011ACTHRSSEAR</v>
          </cell>
          <cell r="B4">
            <v>300</v>
          </cell>
        </row>
        <row r="5">
          <cell r="A5" t="str">
            <v>2010ACTHRSPHOR</v>
          </cell>
          <cell r="B5">
            <v>400</v>
          </cell>
        </row>
        <row r="6">
          <cell r="A6" t="str">
            <v>2010ACTHRSPHSR</v>
          </cell>
          <cell r="B6">
            <v>500</v>
          </cell>
        </row>
        <row r="7">
          <cell r="A7" t="str">
            <v>2010ACTHRSPHL</v>
          </cell>
          <cell r="B7">
            <v>600</v>
          </cell>
        </row>
        <row r="8">
          <cell r="A8" t="str">
            <v>2010ACTHRSSYSO</v>
          </cell>
          <cell r="B8">
            <v>800</v>
          </cell>
        </row>
        <row r="9">
          <cell r="A9" t="str">
            <v>2010ACTSTATLCR</v>
          </cell>
        </row>
        <row r="10">
          <cell r="A10" t="str">
            <v>2010ACTSTATWHAT</v>
          </cell>
        </row>
        <row r="11">
          <cell r="A11" t="str">
            <v>2011ACTSTATWHAT</v>
          </cell>
        </row>
        <row r="12">
          <cell r="A12" t="str">
            <v>2011ACTSTATSEAR</v>
          </cell>
        </row>
        <row r="13">
          <cell r="A13" t="str">
            <v>2010ACTSTATPHOR</v>
          </cell>
        </row>
        <row r="14">
          <cell r="A14" t="str">
            <v>2010ACTSTATPHSR</v>
          </cell>
        </row>
        <row r="15">
          <cell r="A15" t="str">
            <v>2010ACTSTATPHL</v>
          </cell>
        </row>
        <row r="16">
          <cell r="A16" t="str">
            <v>2010ACTSTATSYSO</v>
          </cell>
        </row>
      </sheetData>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95"/>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SETUP"/>
      <sheetName val="General Setup"/>
      <sheetName val="Cost Center Setup"/>
      <sheetName val="H_CostCtrs"/>
      <sheetName val="H_CostCtrs2"/>
      <sheetName val="H_CostCtrDefaults"/>
      <sheetName val="Methodology"/>
      <sheetName val="---&gt;TB"/>
      <sheetName val="WTB"/>
      <sheetName val="WTB Sort"/>
      <sheetName val="#1-DeptList"/>
      <sheetName val="H_DeptList"/>
      <sheetName val="#2-AcctList"/>
      <sheetName val="H_AcctList"/>
      <sheetName val="#3-Overrides"/>
      <sheetName val="H_Variables"/>
      <sheetName val="H_LookupInfo"/>
      <sheetName val="Clear TB &amp; Grouper"/>
      <sheetName val="Invalid Grouping Report"/>
      <sheetName val="Wks A PY Check"/>
      <sheetName val="Wks A PY Detail"/>
      <sheetName val="Wks C PY Check"/>
      <sheetName val="WageIndexBenefitBreakout"/>
      <sheetName val="WageIndexLines"/>
      <sheetName val="---&gt;SEC 1"/>
      <sheetName val="Open Items"/>
      <sheetName val="---&gt;SEC 1B"/>
      <sheetName val="1B.05-DSH"/>
      <sheetName val="1B.10-DSH IRF"/>
      <sheetName val="---&gt;SEC 2"/>
      <sheetName val="2.05-Days"/>
      <sheetName val="2.07-Patient Days"/>
      <sheetName val="2.08-Obs Days"/>
      <sheetName val="2.09-L&amp;D_PBC"/>
      <sheetName val="2.10 PBC Beds"/>
      <sheetName val="2.20-Discharge Summary"/>
      <sheetName val="2.25-DischargebyDept&amp;Payor_PBC"/>
      <sheetName val="2.50 - Hrs Summ"/>
      <sheetName val="2.55 Hrs Grp"/>
      <sheetName val="2.57 Hrs"/>
      <sheetName val="2.59 FTE Prod Rprt_PBC"/>
      <sheetName val="2.70 Malprac Prem"/>
      <sheetName val="2.75 PBC Paid Losses"/>
      <sheetName val="2.200-Wage Index"/>
      <sheetName val="2.230-Benefits"/>
      <sheetName val="2.231 S-3, Part V"/>
      <sheetName val="2.405-DSH"/>
      <sheetName val="---&gt;SEC 3"/>
      <sheetName val="3.00 - Wks A"/>
      <sheetName val="3.05 - Wks A Sort"/>
      <sheetName val="3.07-Wks A-7"/>
      <sheetName val="3.10 - Wks G"/>
      <sheetName val="3.15 - Wks G Sort"/>
      <sheetName val="3.20 - Wks G-1"/>
      <sheetName val="3.25 - Wks G-1 Sort"/>
      <sheetName val="3.30 - Wks G-2"/>
      <sheetName val="3.35 - Wks G-2"/>
      <sheetName val="3.40 - Grouped TB"/>
      <sheetName val="3.41 - Overrides"/>
      <sheetName val="3.42 - Acct List"/>
      <sheetName val="3.43 - Dept List"/>
      <sheetName val="3.44 - Mapping Overview"/>
      <sheetName val="---&gt;SEC 4"/>
      <sheetName val="4.10 PY A-6 Reclasses"/>
      <sheetName val="4.20 Cafeteria Reclass"/>
      <sheetName val="4.20 Cafeteria Sort"/>
      <sheetName val="4.30 Image Admin Reclass"/>
      <sheetName val="4.32 Image Admin FTE Sort"/>
      <sheetName val="4.35 PBC Image Stats"/>
      <sheetName val="4.40 Insur Exp Reclass"/>
      <sheetName val="4.50 Int Exp Reclass"/>
      <sheetName val="4.55 Prop Tax Reclass"/>
      <sheetName val="4.55 Sort"/>
      <sheetName val="4.60 Bldg Costs Reclass"/>
      <sheetName val="4.60 Sort"/>
      <sheetName val="4.70 Bldg CS"/>
      <sheetName val="4.70 Bldg Reclass"/>
      <sheetName val="4.70 Bldg Sort"/>
      <sheetName val="4.90 Shared Srvc Reclass"/>
      <sheetName val="4.91 Shared Srvc Sort"/>
      <sheetName val="4.105-MedSupply Reclass"/>
      <sheetName val="4.106 Implant Reclass"/>
      <sheetName val="4.106-Implants"/>
      <sheetName val="4.110-Med Supply Markup_PBC"/>
      <sheetName val="---&gt;SEC 5"/>
      <sheetName val="5.10 - Wks G-3"/>
      <sheetName val="5.15 - Wks G-3 Sort"/>
      <sheetName val="5.20-InterestIncome"/>
      <sheetName val="5.25 G-3 Offsets"/>
      <sheetName val="5.35 Patient Phone Adj"/>
      <sheetName val="5.35 Phone Hrs Adj."/>
      <sheetName val="5.40 Non-Reimb Med Spply"/>
      <sheetName val="5.42 Advert. Offset"/>
      <sheetName val="5.44 73010 Offset"/>
      <sheetName val="5.46 Med Staff"/>
      <sheetName val="5.48 Alcohol"/>
      <sheetName val="5.50 Legal"/>
      <sheetName val="5.52 Donations"/>
      <sheetName val="5.54 Penalty &amp; Patient Prop"/>
      <sheetName val="5.56 Other Non-Allow"/>
      <sheetName val="5.58 Other Misc Exp"/>
      <sheetName val="5.60 TV Offset"/>
      <sheetName val="5.62 Lobbying"/>
      <sheetName val="5.505-Home Office Summary"/>
      <sheetName val="5.510-Allowable"/>
      <sheetName val="5.514-Interest"/>
      <sheetName val="5.515-Benefits"/>
      <sheetName val="5.520-Intercompany"/>
      <sheetName val="5.525-Intercompany"/>
      <sheetName val="5.601-Medical Director"/>
      <sheetName val="5.605-A-8-2-Recon"/>
      <sheetName val="5.606-RCE"/>
      <sheetName val="5.610-ProFee Sort"/>
      <sheetName val="5.611-Medical Director"/>
      <sheetName val="5.612-Malpractice Sort"/>
      <sheetName val="5.612A-Mapractice-Prof"/>
      <sheetName val="5.613-Education"/>
      <sheetName val="5.615-PhyExpSortBenefits"/>
      <sheetName val="5.650-Physician-Midlevel Benefi"/>
      <sheetName val="5.655-BenefitsSort"/>
      <sheetName val="5.660-Benefits Sort"/>
      <sheetName val="---&gt;SEC 6"/>
      <sheetName val="6.00 - B-1"/>
      <sheetName val="6.10 Sq Feet CS"/>
      <sheetName val="6.12 Direct Assign Summ"/>
      <sheetName val="6.15 Direct Assign Cap Sort"/>
      <sheetName val="6.20 Laundry"/>
      <sheetName val="6.25 PBC Laundry"/>
      <sheetName val="6.35 PBC Dietary"/>
      <sheetName val="6.40 Cafet &amp; Nurs Admin"/>
      <sheetName val="6.50 Supply Stat"/>
      <sheetName val="6.60 Social Service"/>
      <sheetName val="NOT USED Operating Stats"/>
      <sheetName val="---&gt;SEC 7"/>
      <sheetName val="7.00 - Wks C"/>
      <sheetName val="7.01 - Inpatient"/>
      <sheetName val="7.02 - Outpatient"/>
      <sheetName val="7.05 - Wks C Sort"/>
      <sheetName val="7.20 Blood Reclass"/>
      <sheetName val="7.30 Obs Reclass"/>
      <sheetName val="7.105-MedicalSupplyReclass"/>
      <sheetName val="7.110-SupplyImplantRevCodes"/>
      <sheetName val="7.120-ProFee Adjustment"/>
      <sheetName val="7.125-Prof Fees"/>
      <sheetName val="7.130 -ProFee_PBC"/>
      <sheetName val="7.150-R&amp;U_Detail"/>
      <sheetName val="---&gt;SEC 8"/>
      <sheetName val="8.03A"/>
      <sheetName val="8.03-R&amp;U_RevCodeMappings"/>
      <sheetName val="8.40-DSH SSI"/>
      <sheetName val="8.41-Uncompensated CareFY17"/>
      <sheetName val="8.42-Uncompensated CareFY16"/>
      <sheetName val="8.50-Allied Health"/>
      <sheetName val="8.60 SCH Payments"/>
      <sheetName val="8.60 Attach 1"/>
      <sheetName val="8.60 Attach 2"/>
      <sheetName val="---&gt;SEC 9"/>
      <sheetName val="---&gt;SEC 10"/>
      <sheetName val="10.30 Wksht O Sal"/>
      <sheetName val="10.31 Hospice Payroll Rpt"/>
      <sheetName val="10.40 Payroll Report"/>
      <sheetName val="10.60 Hospice TB"/>
      <sheetName val="10.70 O-6, Part II"/>
      <sheetName val="10.80 PBC Hospice Days"/>
      <sheetName val="---&gt;SEC 11"/>
      <sheetName val="---&gt;SEC 12"/>
      <sheetName val="12.40-IRF SSI"/>
      <sheetName val="---&gt;SEC 13"/>
      <sheetName val="13.00 PBC Bad Debt"/>
      <sheetName val="---&gt;SEC 14"/>
      <sheetName val="14.10 - PBC Lump Sum &amp; Pip"/>
      <sheetName val="---&gt;SEC 15"/>
      <sheetName val="---&gt;SEC 16"/>
      <sheetName val="---&gt;SEC 17"/>
      <sheetName val="17.05-Input"/>
      <sheetName val="17.10-Summary"/>
      <sheetName val="17.15-Dual Eligible"/>
      <sheetName val="17.20-Medicare Advantage"/>
      <sheetName val="17.25-Data Match Operating"/>
      <sheetName val="17.30-Dual Eligible Capital"/>
      <sheetName val="17.35-Medicare Advantage Cap"/>
      <sheetName val="17.40-Data Match Capital"/>
      <sheetName val="17.45-Dual Eligible Rehab"/>
      <sheetName val="17.50-Med Adv Rehab"/>
      <sheetName val="17.55-Data Match Rehab"/>
      <sheetName val="17.60-State DE Averages"/>
      <sheetName val="17.65-2007 with MA Days"/>
      <sheetName val="---&gt;PB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A</v>
          </cell>
          <cell r="B2" t="str">
            <v>A_Col</v>
          </cell>
        </row>
        <row r="3">
          <cell r="A3" t="str">
            <v>C</v>
          </cell>
          <cell r="B3" t="str">
            <v>C_Col</v>
          </cell>
        </row>
        <row r="4">
          <cell r="A4" t="str">
            <v>G</v>
          </cell>
          <cell r="B4" t="str">
            <v>G_Col</v>
          </cell>
        </row>
        <row r="5">
          <cell r="A5" t="str">
            <v>G1</v>
          </cell>
          <cell r="B5" t="str">
            <v>G1_Col</v>
          </cell>
        </row>
        <row r="6">
          <cell r="A6" t="str">
            <v>G2</v>
          </cell>
          <cell r="B6" t="str">
            <v>G2_Col</v>
          </cell>
        </row>
        <row r="7">
          <cell r="A7" t="str">
            <v>G3</v>
          </cell>
          <cell r="B7" t="str">
            <v>G3_Col</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6">
          <cell r="H6" t="str">
            <v>FYE 6/30/2017</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ceHealth Benchmarking"/>
      <sheetName val="PH OUT OF SCOPE Benchmarking"/>
      <sheetName val="Mapping"/>
      <sheetName val="Savings Summary"/>
      <sheetName val="Savings Breakdown"/>
      <sheetName val="FTEs by Dept. Series"/>
      <sheetName val="Dollars by Dept. Series"/>
      <sheetName val="FTE distribution"/>
      <sheetName val="PeaceHealth Peer Group"/>
      <sheetName val="PH OUT OF SCOPE Peer Group"/>
      <sheetName val="Overtime Analysis Dept."/>
      <sheetName val="Overtime Analysis Global"/>
      <sheetName val="Agency Analysis Global"/>
      <sheetName val="Volumes ----&gt;"/>
      <sheetName val="Volume by Month"/>
      <sheetName val="Facility Trend Data ---&gt;"/>
      <sheetName val="Facility Stats"/>
      <sheetName val="CMI"/>
      <sheetName val="G.II.1 Rev FY10&amp;11"/>
      <sheetName val="Targets ---&gt;"/>
      <sheetName val="Budget"/>
      <sheetName val="Solucient ----&gt;"/>
      <sheetName val="Payroll Data ----&gt;"/>
      <sheetName val="Productive Hours"/>
      <sheetName val="Paid Hours"/>
      <sheetName val="Regular Hours"/>
      <sheetName val="OT Hours"/>
      <sheetName val="Agency Hours"/>
      <sheetName val="Paid Dollars"/>
      <sheetName val="Agency Dollars"/>
      <sheetName val="Worked HRperUOS"/>
      <sheetName val="Lookups &amp; Named Ranges ----&gt;"/>
      <sheetName val="Benchmark lookup &amp; Named Ranges"/>
      <sheetName val="Mapping Named Ranges"/>
      <sheetName val="Lookup-departments &amp; volumes"/>
      <sheetName val="Benchmarks"/>
      <sheetName val="California Inpatient Nursing 1"/>
    </sheetNames>
    <sheetDataSet>
      <sheetData sheetId="0">
        <row r="10">
          <cell r="DB10" t="str">
            <v>25th %tile</v>
          </cell>
        </row>
        <row r="11">
          <cell r="DB11" t="str">
            <v>35th %tile</v>
          </cell>
        </row>
        <row r="12">
          <cell r="DB12" t="str">
            <v>50th %tile</v>
          </cell>
        </row>
        <row r="13">
          <cell r="DB13" t="str">
            <v>Capped Target</v>
          </cell>
        </row>
        <row r="14">
          <cell r="DB14" t="str">
            <v>FTE Reduction</v>
          </cell>
        </row>
        <row r="15">
          <cell r="DB15" t="str">
            <v>Other/Specialist</v>
          </cell>
        </row>
        <row r="16">
          <cell r="DB16" t="str">
            <v>Non-Benchmarked</v>
          </cell>
        </row>
        <row r="17">
          <cell r="DB17" t="str">
            <v>Client Target</v>
          </cell>
        </row>
        <row r="18">
          <cell r="DB18" t="str">
            <v>Current Performance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E1">
            <v>39995</v>
          </cell>
          <cell r="F1">
            <v>40026</v>
          </cell>
          <cell r="G1">
            <v>40057</v>
          </cell>
          <cell r="H1">
            <v>40087</v>
          </cell>
          <cell r="I1">
            <v>40118</v>
          </cell>
          <cell r="J1">
            <v>40148</v>
          </cell>
          <cell r="K1">
            <v>40179</v>
          </cell>
          <cell r="L1">
            <v>40210</v>
          </cell>
          <cell r="M1">
            <v>40238</v>
          </cell>
          <cell r="N1">
            <v>40269</v>
          </cell>
          <cell r="O1">
            <v>40299</v>
          </cell>
          <cell r="P1">
            <v>40330</v>
          </cell>
          <cell r="Q1">
            <v>40360</v>
          </cell>
          <cell r="R1">
            <v>40391</v>
          </cell>
          <cell r="S1">
            <v>40422</v>
          </cell>
          <cell r="T1">
            <v>40452</v>
          </cell>
          <cell r="U1">
            <v>40483</v>
          </cell>
        </row>
      </sheetData>
      <sheetData sheetId="24"/>
      <sheetData sheetId="25"/>
      <sheetData sheetId="26"/>
      <sheetData sheetId="27"/>
      <sheetData sheetId="28"/>
      <sheetData sheetId="29"/>
      <sheetData sheetId="30"/>
      <sheetData sheetId="31"/>
      <sheetData sheetId="32">
        <row r="2">
          <cell r="A2" t="str">
            <v>Major Teaching AdjDis gt 45k</v>
          </cell>
          <cell r="B2" t="str">
            <v>Default</v>
          </cell>
        </row>
        <row r="3">
          <cell r="A3" t="str">
            <v>Major Teaching AdjDis lt 45k</v>
          </cell>
          <cell r="B3" t="str">
            <v>Custom</v>
          </cell>
        </row>
        <row r="4">
          <cell r="A4" t="str">
            <v>MinorAndNon Teach AdjDis btw13k-18k CMI lt 115</v>
          </cell>
          <cell r="B4" t="str">
            <v>California</v>
          </cell>
        </row>
        <row r="5">
          <cell r="A5" t="str">
            <v>MinorAndNon Teach AdjDis btw13k-23k CMI btw115-130</v>
          </cell>
          <cell r="B5" t="str">
            <v>All Hospitals</v>
          </cell>
        </row>
        <row r="6">
          <cell r="A6" t="str">
            <v>MinorAndNon Teach AdjDis gtet 23k CMI btw 115-130</v>
          </cell>
        </row>
        <row r="7">
          <cell r="A7" t="str">
            <v>MinorAndNon Teach AdjDis gtet 13k CMI lt 115</v>
          </cell>
        </row>
        <row r="8">
          <cell r="A8" t="str">
            <v>MinorAndNon Teach AdjDis lt 13000 CMI btw 105-115</v>
          </cell>
        </row>
        <row r="9">
          <cell r="A9" t="str">
            <v>MinorAndNon Teach AdjDis lt 13000 CMI gtet 115</v>
          </cell>
        </row>
        <row r="10">
          <cell r="A10" t="str">
            <v>MinorAndNon Teach AdjDis lt 13000 CMI lt 105</v>
          </cell>
        </row>
        <row r="11">
          <cell r="A11" t="str">
            <v>MinorAndNon Teach AdjDisch btw 13-23k CMI gtet 130</v>
          </cell>
        </row>
        <row r="12">
          <cell r="A12" t="str">
            <v>MinorAndNon Teach AdjDisch btw 23-38k CMI gtet 130</v>
          </cell>
        </row>
        <row r="13">
          <cell r="A13" t="str">
            <v>MinorAndNon Teach AdjDisch gt 38k CMI gtet 130</v>
          </cell>
        </row>
        <row r="14">
          <cell r="A14" t="str">
            <v>Childrens Hospital</v>
          </cell>
        </row>
        <row r="15">
          <cell r="A15" t="str">
            <v>All Hospital and Facilities</v>
          </cell>
        </row>
        <row r="16">
          <cell r="A16" t="str">
            <v>Systems Only</v>
          </cell>
        </row>
      </sheetData>
      <sheetData sheetId="33">
        <row r="3">
          <cell r="A3" t="str">
            <v>Ambulatory_Care_Clinics</v>
          </cell>
        </row>
        <row r="4">
          <cell r="A4" t="str">
            <v>Cardiovascular_Services</v>
          </cell>
        </row>
        <row r="5">
          <cell r="A5" t="str">
            <v>Community_Outreach</v>
          </cell>
        </row>
        <row r="6">
          <cell r="A6" t="str">
            <v>Clinical_Resource_Management</v>
          </cell>
        </row>
        <row r="7">
          <cell r="A7" t="str">
            <v>Dialysis_Services</v>
          </cell>
        </row>
        <row r="8">
          <cell r="A8" t="str">
            <v>Educational_Services</v>
          </cell>
        </row>
        <row r="9">
          <cell r="A9" t="str">
            <v>Emergency_Services</v>
          </cell>
        </row>
        <row r="10">
          <cell r="A10" t="str">
            <v>Environmental_Services</v>
          </cell>
        </row>
        <row r="11">
          <cell r="A11" t="str">
            <v>Facility_Services</v>
          </cell>
        </row>
        <row r="12">
          <cell r="A12" t="str">
            <v>Fiscal_Services</v>
          </cell>
        </row>
        <row r="13">
          <cell r="A13" t="str">
            <v>FoodandNutrition_Services</v>
          </cell>
        </row>
        <row r="14">
          <cell r="A14" t="str">
            <v>General_Facility</v>
          </cell>
        </row>
        <row r="15">
          <cell r="A15" t="str">
            <v>HIM</v>
          </cell>
        </row>
        <row r="16">
          <cell r="A16" t="str">
            <v>Home_Care_Services</v>
          </cell>
        </row>
        <row r="17">
          <cell r="A17" t="str">
            <v>Hospital_Administration</v>
          </cell>
        </row>
        <row r="18">
          <cell r="A18" t="str">
            <v>Human_Resources</v>
          </cell>
        </row>
        <row r="19">
          <cell r="A19" t="str">
            <v>Imaging_Services</v>
          </cell>
        </row>
        <row r="20">
          <cell r="A20" t="str">
            <v>Information_Technology</v>
          </cell>
        </row>
        <row r="21">
          <cell r="A21" t="str">
            <v>Inpatient_Nursing_Services</v>
          </cell>
        </row>
        <row r="22">
          <cell r="A22" t="str">
            <v>Laboratory_Services</v>
          </cell>
        </row>
        <row r="23">
          <cell r="A23" t="str">
            <v>Materials_Management_Services</v>
          </cell>
        </row>
        <row r="24">
          <cell r="A24" t="str">
            <v>Medical_Staff_Office</v>
          </cell>
        </row>
        <row r="25">
          <cell r="A25" t="str">
            <v>Neurodiagnostic_Services</v>
          </cell>
        </row>
        <row r="26">
          <cell r="A26" t="str">
            <v>Other_Clinical_Support_Services</v>
          </cell>
        </row>
        <row r="27">
          <cell r="A27" t="str">
            <v>Other_Support_Services</v>
          </cell>
        </row>
        <row r="28">
          <cell r="A28" t="str">
            <v>Pharmacy_Services</v>
          </cell>
        </row>
        <row r="29">
          <cell r="A29" t="str">
            <v>Primary_Care_Medical_Group</v>
          </cell>
        </row>
        <row r="30">
          <cell r="A30" t="str">
            <v>PsychiatryAndPsychological_Services</v>
          </cell>
        </row>
        <row r="31">
          <cell r="A31" t="str">
            <v>Radiation_Therapy_Services</v>
          </cell>
        </row>
        <row r="32">
          <cell r="A32" t="str">
            <v>Rehabilitation_Services</v>
          </cell>
        </row>
        <row r="33">
          <cell r="A33" t="str">
            <v>Respiratory_Care_Services</v>
          </cell>
        </row>
        <row r="34">
          <cell r="A34" t="str">
            <v>Surgical_Services</v>
          </cell>
        </row>
        <row r="35">
          <cell r="A35" t="str">
            <v>Strategic_Planning_MarketingandCommunity_Relations</v>
          </cell>
        </row>
      </sheetData>
      <sheetData sheetId="34"/>
      <sheetData sheetId="35"/>
      <sheetData sheetId="3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Entry"/>
      <sheetName val="Tables"/>
      <sheetName val="FY17-ARO Apr 2017"/>
    </sheetNames>
    <sheetDataSet>
      <sheetData sheetId="0"/>
      <sheetData sheetId="1">
        <row r="10">
          <cell r="C10" t="str">
            <v>ARO Accretion</v>
          </cell>
        </row>
      </sheetData>
      <sheetData sheetId="2">
        <row r="5">
          <cell r="B5" t="str">
            <v>J</v>
          </cell>
          <cell r="K5">
            <v>1</v>
          </cell>
        </row>
        <row r="6">
          <cell r="B6" t="str">
            <v>P</v>
          </cell>
          <cell r="K6">
            <v>5</v>
          </cell>
        </row>
      </sheetData>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
      <sheetName val="Earnings"/>
    </sheetNames>
    <sheetDataSet>
      <sheetData sheetId="0">
        <row r="1">
          <cell r="B1" t="str">
            <v>Column Labels</v>
          </cell>
        </row>
        <row r="2">
          <cell r="B2" t="str">
            <v>Sum of CHECKVIEWHOURSAMT</v>
          </cell>
          <cell r="L2" t="str">
            <v>Sum of CHECKVIEWREGHOURS</v>
          </cell>
          <cell r="V2" t="str">
            <v>Sum of CHECKVIEWOTHOURS</v>
          </cell>
          <cell r="AF2" t="str">
            <v>Total Sum of CHECKVIEWHOURSAMT</v>
          </cell>
          <cell r="AG2" t="str">
            <v>Total Sum of CHECKVIEWREGHOURS</v>
          </cell>
          <cell r="AH2" t="str">
            <v>Total Sum of CHECKVIEWOTHOURS</v>
          </cell>
        </row>
        <row r="3">
          <cell r="A3" t="str">
            <v>Row Labels</v>
          </cell>
          <cell r="C3" t="str">
            <v>16</v>
          </cell>
          <cell r="D3" t="str">
            <v>17</v>
          </cell>
          <cell r="E3" t="str">
            <v>20</v>
          </cell>
          <cell r="F3" t="str">
            <v>24</v>
          </cell>
          <cell r="G3" t="str">
            <v>26</v>
          </cell>
          <cell r="H3" t="str">
            <v>27</v>
          </cell>
          <cell r="I3" t="str">
            <v>43</v>
          </cell>
          <cell r="J3" t="str">
            <v>P</v>
          </cell>
          <cell r="K3" t="str">
            <v>(blank)</v>
          </cell>
          <cell r="M3" t="str">
            <v>16</v>
          </cell>
          <cell r="N3" t="str">
            <v>17</v>
          </cell>
          <cell r="O3" t="str">
            <v>20</v>
          </cell>
          <cell r="P3" t="str">
            <v>24</v>
          </cell>
          <cell r="Q3" t="str">
            <v>26</v>
          </cell>
          <cell r="R3" t="str">
            <v>27</v>
          </cell>
          <cell r="S3" t="str">
            <v>43</v>
          </cell>
          <cell r="T3" t="str">
            <v>P</v>
          </cell>
          <cell r="U3" t="str">
            <v>(blank)</v>
          </cell>
          <cell r="W3" t="str">
            <v>16</v>
          </cell>
          <cell r="X3" t="str">
            <v>17</v>
          </cell>
          <cell r="Y3" t="str">
            <v>20</v>
          </cell>
          <cell r="Z3" t="str">
            <v>24</v>
          </cell>
          <cell r="AA3" t="str">
            <v>26</v>
          </cell>
          <cell r="AB3" t="str">
            <v>27</v>
          </cell>
          <cell r="AC3" t="str">
            <v>43</v>
          </cell>
          <cell r="AD3" t="str">
            <v>P</v>
          </cell>
          <cell r="AE3" t="str">
            <v>(blank)</v>
          </cell>
        </row>
        <row r="4">
          <cell r="A4" t="str">
            <v>100001</v>
          </cell>
          <cell r="F4">
            <v>86</v>
          </cell>
          <cell r="L4">
            <v>560</v>
          </cell>
          <cell r="P4">
            <v>154</v>
          </cell>
          <cell r="AF4">
            <v>86</v>
          </cell>
          <cell r="AG4">
            <v>714</v>
          </cell>
        </row>
        <row r="5">
          <cell r="A5" t="str">
            <v>100003</v>
          </cell>
          <cell r="F5">
            <v>88</v>
          </cell>
          <cell r="L5">
            <v>160</v>
          </cell>
          <cell r="P5">
            <v>552</v>
          </cell>
          <cell r="AF5">
            <v>88</v>
          </cell>
          <cell r="AG5">
            <v>712</v>
          </cell>
        </row>
        <row r="6">
          <cell r="A6" t="str">
            <v>100004</v>
          </cell>
          <cell r="F6">
            <v>64</v>
          </cell>
          <cell r="L6">
            <v>560</v>
          </cell>
          <cell r="P6">
            <v>176</v>
          </cell>
          <cell r="AF6">
            <v>64</v>
          </cell>
          <cell r="AG6">
            <v>736</v>
          </cell>
        </row>
        <row r="7">
          <cell r="A7" t="str">
            <v>100005</v>
          </cell>
          <cell r="F7">
            <v>27</v>
          </cell>
          <cell r="L7">
            <v>480</v>
          </cell>
          <cell r="P7">
            <v>293</v>
          </cell>
          <cell r="AF7">
            <v>27</v>
          </cell>
          <cell r="AG7">
            <v>773</v>
          </cell>
        </row>
        <row r="8">
          <cell r="A8" t="str">
            <v>100006</v>
          </cell>
          <cell r="L8">
            <v>72</v>
          </cell>
          <cell r="AG8">
            <v>72</v>
          </cell>
        </row>
        <row r="9">
          <cell r="A9" t="str">
            <v>100014</v>
          </cell>
          <cell r="F9">
            <v>128</v>
          </cell>
          <cell r="L9">
            <v>400</v>
          </cell>
          <cell r="P9">
            <v>272</v>
          </cell>
          <cell r="AF9">
            <v>128</v>
          </cell>
          <cell r="AG9">
            <v>672</v>
          </cell>
        </row>
        <row r="10">
          <cell r="A10" t="str">
            <v>100015</v>
          </cell>
          <cell r="F10">
            <v>64</v>
          </cell>
          <cell r="G10">
            <v>12</v>
          </cell>
          <cell r="L10">
            <v>480</v>
          </cell>
          <cell r="P10">
            <v>168</v>
          </cell>
          <cell r="Q10">
            <v>76</v>
          </cell>
          <cell r="AF10">
            <v>76</v>
          </cell>
          <cell r="AG10">
            <v>724</v>
          </cell>
        </row>
        <row r="11">
          <cell r="A11" t="str">
            <v>100026</v>
          </cell>
          <cell r="F11">
            <v>56</v>
          </cell>
          <cell r="L11">
            <v>640</v>
          </cell>
          <cell r="P11">
            <v>104</v>
          </cell>
          <cell r="AF11">
            <v>56</v>
          </cell>
          <cell r="AG11">
            <v>744</v>
          </cell>
        </row>
        <row r="12">
          <cell r="A12" t="str">
            <v>100029</v>
          </cell>
          <cell r="F12">
            <v>64</v>
          </cell>
          <cell r="P12">
            <v>96</v>
          </cell>
          <cell r="AF12">
            <v>64</v>
          </cell>
          <cell r="AG12">
            <v>96</v>
          </cell>
        </row>
        <row r="13">
          <cell r="A13" t="str">
            <v>100034</v>
          </cell>
          <cell r="F13">
            <v>70.5</v>
          </cell>
          <cell r="G13">
            <v>8</v>
          </cell>
          <cell r="L13">
            <v>400</v>
          </cell>
          <cell r="P13">
            <v>249.5</v>
          </cell>
          <cell r="Q13">
            <v>72</v>
          </cell>
          <cell r="AF13">
            <v>78.5</v>
          </cell>
          <cell r="AG13">
            <v>721.5</v>
          </cell>
        </row>
        <row r="14">
          <cell r="A14" t="str">
            <v>100041</v>
          </cell>
          <cell r="F14">
            <v>48</v>
          </cell>
          <cell r="L14">
            <v>640</v>
          </cell>
          <cell r="P14">
            <v>112</v>
          </cell>
          <cell r="AF14">
            <v>48</v>
          </cell>
          <cell r="AG14">
            <v>752</v>
          </cell>
        </row>
        <row r="15">
          <cell r="A15" t="str">
            <v>100042</v>
          </cell>
          <cell r="F15">
            <v>40</v>
          </cell>
          <cell r="L15">
            <v>720</v>
          </cell>
          <cell r="P15">
            <v>40</v>
          </cell>
          <cell r="AF15">
            <v>40</v>
          </cell>
          <cell r="AG15">
            <v>760</v>
          </cell>
        </row>
        <row r="16">
          <cell r="A16" t="str">
            <v>100044</v>
          </cell>
          <cell r="F16">
            <v>104</v>
          </cell>
          <cell r="L16">
            <v>240</v>
          </cell>
          <cell r="P16">
            <v>456</v>
          </cell>
          <cell r="AF16">
            <v>104</v>
          </cell>
          <cell r="AG16">
            <v>696</v>
          </cell>
        </row>
        <row r="17">
          <cell r="A17" t="str">
            <v>100048</v>
          </cell>
          <cell r="C17">
            <v>16</v>
          </cell>
          <cell r="F17">
            <v>81</v>
          </cell>
          <cell r="G17">
            <v>35</v>
          </cell>
          <cell r="M17">
            <v>149</v>
          </cell>
          <cell r="P17">
            <v>421.75</v>
          </cell>
          <cell r="Q17">
            <v>120.25</v>
          </cell>
          <cell r="W17">
            <v>5.75</v>
          </cell>
          <cell r="Z17">
            <v>8.5</v>
          </cell>
          <cell r="AF17">
            <v>132</v>
          </cell>
          <cell r="AG17">
            <v>691</v>
          </cell>
          <cell r="AH17">
            <v>14.25</v>
          </cell>
        </row>
        <row r="18">
          <cell r="A18" t="str">
            <v>100050</v>
          </cell>
          <cell r="F18">
            <v>104</v>
          </cell>
          <cell r="L18">
            <v>400</v>
          </cell>
          <cell r="P18">
            <v>296</v>
          </cell>
          <cell r="AF18">
            <v>104</v>
          </cell>
          <cell r="AG18">
            <v>696</v>
          </cell>
        </row>
        <row r="19">
          <cell r="A19" t="str">
            <v>100056</v>
          </cell>
          <cell r="F19">
            <v>33</v>
          </cell>
          <cell r="L19">
            <v>560</v>
          </cell>
          <cell r="P19">
            <v>207</v>
          </cell>
          <cell r="AF19">
            <v>33</v>
          </cell>
          <cell r="AG19">
            <v>767</v>
          </cell>
        </row>
        <row r="20">
          <cell r="A20" t="str">
            <v>100061</v>
          </cell>
          <cell r="F20">
            <v>72</v>
          </cell>
          <cell r="L20">
            <v>400</v>
          </cell>
          <cell r="P20">
            <v>328</v>
          </cell>
          <cell r="AF20">
            <v>72</v>
          </cell>
          <cell r="AG20">
            <v>728</v>
          </cell>
        </row>
        <row r="21">
          <cell r="A21" t="str">
            <v>100063</v>
          </cell>
          <cell r="F21">
            <v>100</v>
          </cell>
          <cell r="L21">
            <v>400</v>
          </cell>
          <cell r="P21">
            <v>300</v>
          </cell>
          <cell r="AF21">
            <v>100</v>
          </cell>
          <cell r="AG21">
            <v>700</v>
          </cell>
        </row>
        <row r="22">
          <cell r="A22" t="str">
            <v>100064</v>
          </cell>
          <cell r="F22">
            <v>96</v>
          </cell>
          <cell r="L22">
            <v>480</v>
          </cell>
          <cell r="P22">
            <v>224</v>
          </cell>
          <cell r="AF22">
            <v>96</v>
          </cell>
          <cell r="AG22">
            <v>704</v>
          </cell>
        </row>
        <row r="23">
          <cell r="A23" t="str">
            <v>100065</v>
          </cell>
          <cell r="L23">
            <v>800</v>
          </cell>
          <cell r="AG23">
            <v>800</v>
          </cell>
        </row>
        <row r="24">
          <cell r="A24" t="str">
            <v>100067</v>
          </cell>
          <cell r="C24">
            <v>16</v>
          </cell>
          <cell r="F24">
            <v>54</v>
          </cell>
          <cell r="L24">
            <v>480</v>
          </cell>
          <cell r="P24">
            <v>252</v>
          </cell>
          <cell r="V24">
            <v>13.5</v>
          </cell>
          <cell r="Z24">
            <v>2</v>
          </cell>
          <cell r="AF24">
            <v>70</v>
          </cell>
          <cell r="AG24">
            <v>732</v>
          </cell>
          <cell r="AH24">
            <v>15.5</v>
          </cell>
        </row>
        <row r="25">
          <cell r="A25" t="str">
            <v>100068</v>
          </cell>
          <cell r="F25">
            <v>8</v>
          </cell>
          <cell r="L25">
            <v>72</v>
          </cell>
          <cell r="P25">
            <v>72</v>
          </cell>
          <cell r="AF25">
            <v>8</v>
          </cell>
          <cell r="AG25">
            <v>144</v>
          </cell>
        </row>
        <row r="26">
          <cell r="A26" t="str">
            <v>100074</v>
          </cell>
          <cell r="C26">
            <v>16</v>
          </cell>
          <cell r="F26">
            <v>92</v>
          </cell>
          <cell r="L26">
            <v>398.5</v>
          </cell>
          <cell r="M26">
            <v>72</v>
          </cell>
          <cell r="P26">
            <v>217.5</v>
          </cell>
          <cell r="V26">
            <v>1</v>
          </cell>
          <cell r="AF26">
            <v>108</v>
          </cell>
          <cell r="AG26">
            <v>688</v>
          </cell>
          <cell r="AH26">
            <v>1</v>
          </cell>
        </row>
        <row r="27">
          <cell r="A27" t="str">
            <v>100075</v>
          </cell>
          <cell r="F27">
            <v>40</v>
          </cell>
          <cell r="L27">
            <v>400</v>
          </cell>
          <cell r="P27">
            <v>360</v>
          </cell>
          <cell r="AF27">
            <v>40</v>
          </cell>
          <cell r="AG27">
            <v>760</v>
          </cell>
        </row>
        <row r="28">
          <cell r="A28" t="str">
            <v>100076</v>
          </cell>
          <cell r="F28">
            <v>92</v>
          </cell>
          <cell r="L28">
            <v>400</v>
          </cell>
          <cell r="P28">
            <v>308</v>
          </cell>
          <cell r="AF28">
            <v>92</v>
          </cell>
          <cell r="AG28">
            <v>708</v>
          </cell>
        </row>
        <row r="29">
          <cell r="A29" t="str">
            <v>100077</v>
          </cell>
          <cell r="F29">
            <v>96</v>
          </cell>
          <cell r="L29">
            <v>320</v>
          </cell>
          <cell r="P29">
            <v>384</v>
          </cell>
          <cell r="AF29">
            <v>96</v>
          </cell>
          <cell r="AG29">
            <v>704</v>
          </cell>
        </row>
        <row r="30">
          <cell r="A30" t="str">
            <v>100079</v>
          </cell>
          <cell r="F30">
            <v>68</v>
          </cell>
          <cell r="G30">
            <v>16</v>
          </cell>
          <cell r="L30">
            <v>160</v>
          </cell>
          <cell r="P30">
            <v>480</v>
          </cell>
          <cell r="Q30">
            <v>76</v>
          </cell>
          <cell r="AF30">
            <v>84</v>
          </cell>
          <cell r="AG30">
            <v>716</v>
          </cell>
        </row>
        <row r="31">
          <cell r="A31" t="str">
            <v>100080</v>
          </cell>
          <cell r="F31">
            <v>56</v>
          </cell>
          <cell r="L31">
            <v>640</v>
          </cell>
          <cell r="P31">
            <v>104</v>
          </cell>
          <cell r="AF31">
            <v>56</v>
          </cell>
          <cell r="AG31">
            <v>744</v>
          </cell>
        </row>
        <row r="32">
          <cell r="A32" t="str">
            <v>100087</v>
          </cell>
          <cell r="F32">
            <v>68</v>
          </cell>
          <cell r="L32">
            <v>320</v>
          </cell>
          <cell r="P32">
            <v>412</v>
          </cell>
          <cell r="AF32">
            <v>68</v>
          </cell>
          <cell r="AG32">
            <v>732</v>
          </cell>
        </row>
        <row r="33">
          <cell r="A33" t="str">
            <v>100089</v>
          </cell>
          <cell r="F33">
            <v>56</v>
          </cell>
          <cell r="L33">
            <v>400</v>
          </cell>
          <cell r="P33">
            <v>344</v>
          </cell>
          <cell r="AF33">
            <v>56</v>
          </cell>
          <cell r="AG33">
            <v>744</v>
          </cell>
        </row>
        <row r="34">
          <cell r="A34" t="str">
            <v>100090</v>
          </cell>
          <cell r="F34">
            <v>76</v>
          </cell>
          <cell r="L34">
            <v>400</v>
          </cell>
          <cell r="P34">
            <v>324</v>
          </cell>
          <cell r="AF34">
            <v>76</v>
          </cell>
          <cell r="AG34">
            <v>724</v>
          </cell>
        </row>
        <row r="35">
          <cell r="A35" t="str">
            <v>100091</v>
          </cell>
          <cell r="F35">
            <v>104</v>
          </cell>
          <cell r="L35">
            <v>240</v>
          </cell>
          <cell r="P35">
            <v>456</v>
          </cell>
          <cell r="AF35">
            <v>104</v>
          </cell>
          <cell r="AG35">
            <v>696</v>
          </cell>
        </row>
        <row r="36">
          <cell r="A36" t="str">
            <v>100093</v>
          </cell>
          <cell r="F36">
            <v>64</v>
          </cell>
          <cell r="L36">
            <v>560</v>
          </cell>
          <cell r="P36">
            <v>176</v>
          </cell>
          <cell r="AF36">
            <v>64</v>
          </cell>
          <cell r="AG36">
            <v>736</v>
          </cell>
        </row>
        <row r="37">
          <cell r="A37" t="str">
            <v>100095</v>
          </cell>
          <cell r="F37">
            <v>20</v>
          </cell>
          <cell r="L37">
            <v>476</v>
          </cell>
          <cell r="P37">
            <v>92</v>
          </cell>
          <cell r="AF37">
            <v>20</v>
          </cell>
          <cell r="AG37">
            <v>568</v>
          </cell>
        </row>
        <row r="38">
          <cell r="A38" t="str">
            <v>100096</v>
          </cell>
          <cell r="F38">
            <v>80</v>
          </cell>
          <cell r="L38">
            <v>240</v>
          </cell>
          <cell r="P38">
            <v>480</v>
          </cell>
          <cell r="AF38">
            <v>80</v>
          </cell>
          <cell r="AG38">
            <v>720</v>
          </cell>
        </row>
        <row r="39">
          <cell r="A39" t="str">
            <v>100097</v>
          </cell>
          <cell r="F39">
            <v>81</v>
          </cell>
          <cell r="L39">
            <v>320</v>
          </cell>
          <cell r="P39">
            <v>399</v>
          </cell>
          <cell r="AF39">
            <v>81</v>
          </cell>
          <cell r="AG39">
            <v>719</v>
          </cell>
        </row>
        <row r="40">
          <cell r="A40" t="str">
            <v>100098</v>
          </cell>
          <cell r="F40">
            <v>104</v>
          </cell>
          <cell r="G40">
            <v>8</v>
          </cell>
          <cell r="L40">
            <v>80</v>
          </cell>
          <cell r="P40">
            <v>608</v>
          </cell>
          <cell r="AF40">
            <v>112</v>
          </cell>
          <cell r="AG40">
            <v>688</v>
          </cell>
        </row>
        <row r="41">
          <cell r="A41" t="str">
            <v>100100</v>
          </cell>
          <cell r="C41">
            <v>16</v>
          </cell>
          <cell r="F41">
            <v>93</v>
          </cell>
          <cell r="G41">
            <v>4</v>
          </cell>
          <cell r="L41">
            <v>400</v>
          </cell>
          <cell r="M41">
            <v>72</v>
          </cell>
          <cell r="P41">
            <v>139</v>
          </cell>
          <cell r="Q41">
            <v>76</v>
          </cell>
          <cell r="V41">
            <v>17</v>
          </cell>
          <cell r="AF41">
            <v>113</v>
          </cell>
          <cell r="AG41">
            <v>687</v>
          </cell>
          <cell r="AH41">
            <v>17</v>
          </cell>
        </row>
        <row r="42">
          <cell r="A42" t="str">
            <v>100101</v>
          </cell>
          <cell r="C42">
            <v>16</v>
          </cell>
          <cell r="F42">
            <v>62.5</v>
          </cell>
          <cell r="G42">
            <v>9.1999999999999993</v>
          </cell>
          <cell r="L42">
            <v>196</v>
          </cell>
          <cell r="M42">
            <v>121</v>
          </cell>
          <cell r="P42">
            <v>239.5</v>
          </cell>
          <cell r="Q42">
            <v>48</v>
          </cell>
          <cell r="Z42">
            <v>2</v>
          </cell>
          <cell r="AF42">
            <v>87.7</v>
          </cell>
          <cell r="AG42">
            <v>604.5</v>
          </cell>
          <cell r="AH42">
            <v>2</v>
          </cell>
        </row>
        <row r="43">
          <cell r="A43" t="str">
            <v>100102</v>
          </cell>
          <cell r="F43">
            <v>73.5</v>
          </cell>
          <cell r="L43">
            <v>192</v>
          </cell>
          <cell r="P43">
            <v>374.5</v>
          </cell>
          <cell r="AF43">
            <v>73.5</v>
          </cell>
          <cell r="AG43">
            <v>566.5</v>
          </cell>
        </row>
        <row r="44">
          <cell r="A44" t="str">
            <v>100103</v>
          </cell>
          <cell r="F44">
            <v>51.5</v>
          </cell>
          <cell r="G44">
            <v>16</v>
          </cell>
          <cell r="L44">
            <v>480</v>
          </cell>
          <cell r="P44">
            <v>180.5</v>
          </cell>
          <cell r="Q44">
            <v>72</v>
          </cell>
          <cell r="AF44">
            <v>67.5</v>
          </cell>
          <cell r="AG44">
            <v>732.5</v>
          </cell>
        </row>
        <row r="45">
          <cell r="A45" t="str">
            <v>100104</v>
          </cell>
          <cell r="F45">
            <v>44</v>
          </cell>
          <cell r="L45">
            <v>400</v>
          </cell>
          <cell r="P45">
            <v>356</v>
          </cell>
          <cell r="AF45">
            <v>44</v>
          </cell>
          <cell r="AG45">
            <v>756</v>
          </cell>
        </row>
        <row r="46">
          <cell r="A46" t="str">
            <v>100105</v>
          </cell>
          <cell r="F46">
            <v>104.5</v>
          </cell>
          <cell r="G46">
            <v>8</v>
          </cell>
          <cell r="L46">
            <v>80</v>
          </cell>
          <cell r="P46">
            <v>540.5</v>
          </cell>
          <cell r="Q46">
            <v>67</v>
          </cell>
          <cell r="AF46">
            <v>112.5</v>
          </cell>
          <cell r="AG46">
            <v>687.5</v>
          </cell>
        </row>
        <row r="47">
          <cell r="A47" t="str">
            <v>100107</v>
          </cell>
          <cell r="F47">
            <v>136</v>
          </cell>
          <cell r="L47">
            <v>320</v>
          </cell>
          <cell r="P47">
            <v>344</v>
          </cell>
          <cell r="AF47">
            <v>136</v>
          </cell>
          <cell r="AG47">
            <v>664</v>
          </cell>
        </row>
        <row r="48">
          <cell r="A48" t="str">
            <v>100108</v>
          </cell>
          <cell r="F48">
            <v>74.400000000000006</v>
          </cell>
          <cell r="G48">
            <v>20</v>
          </cell>
          <cell r="L48">
            <v>128</v>
          </cell>
          <cell r="P48">
            <v>60</v>
          </cell>
          <cell r="Q48">
            <v>12</v>
          </cell>
          <cell r="AF48">
            <v>94.4</v>
          </cell>
          <cell r="AG48">
            <v>200</v>
          </cell>
        </row>
        <row r="49">
          <cell r="A49" t="str">
            <v>100109</v>
          </cell>
          <cell r="L49">
            <v>6</v>
          </cell>
          <cell r="AG49">
            <v>6</v>
          </cell>
        </row>
        <row r="50">
          <cell r="A50" t="str">
            <v>100112</v>
          </cell>
          <cell r="F50">
            <v>72</v>
          </cell>
          <cell r="L50">
            <v>560</v>
          </cell>
          <cell r="P50">
            <v>168</v>
          </cell>
          <cell r="AF50">
            <v>72</v>
          </cell>
          <cell r="AG50">
            <v>728</v>
          </cell>
        </row>
        <row r="51">
          <cell r="A51" t="str">
            <v>100113</v>
          </cell>
          <cell r="F51">
            <v>40</v>
          </cell>
          <cell r="G51">
            <v>16</v>
          </cell>
          <cell r="L51">
            <v>400</v>
          </cell>
          <cell r="P51">
            <v>272</v>
          </cell>
          <cell r="Q51">
            <v>72</v>
          </cell>
          <cell r="AF51">
            <v>56</v>
          </cell>
          <cell r="AG51">
            <v>744</v>
          </cell>
        </row>
        <row r="52">
          <cell r="A52" t="str">
            <v>100115</v>
          </cell>
          <cell r="F52">
            <v>48</v>
          </cell>
          <cell r="L52">
            <v>480</v>
          </cell>
          <cell r="P52">
            <v>272</v>
          </cell>
          <cell r="AF52">
            <v>48</v>
          </cell>
          <cell r="AG52">
            <v>752</v>
          </cell>
        </row>
        <row r="53">
          <cell r="A53" t="str">
            <v>100116</v>
          </cell>
          <cell r="F53">
            <v>140</v>
          </cell>
          <cell r="L53">
            <v>240</v>
          </cell>
          <cell r="P53">
            <v>420</v>
          </cell>
          <cell r="AF53">
            <v>140</v>
          </cell>
          <cell r="AG53">
            <v>660</v>
          </cell>
        </row>
        <row r="54">
          <cell r="A54" t="str">
            <v>100117</v>
          </cell>
          <cell r="F54">
            <v>76</v>
          </cell>
          <cell r="L54">
            <v>480</v>
          </cell>
          <cell r="P54">
            <v>244</v>
          </cell>
          <cell r="AF54">
            <v>76</v>
          </cell>
          <cell r="AG54">
            <v>724</v>
          </cell>
        </row>
        <row r="55">
          <cell r="A55" t="str">
            <v>100118</v>
          </cell>
          <cell r="F55">
            <v>99</v>
          </cell>
          <cell r="G55">
            <v>14</v>
          </cell>
          <cell r="L55">
            <v>160</v>
          </cell>
          <cell r="P55">
            <v>381</v>
          </cell>
          <cell r="Q55">
            <v>146</v>
          </cell>
          <cell r="AF55">
            <v>113</v>
          </cell>
          <cell r="AG55">
            <v>687</v>
          </cell>
        </row>
        <row r="56">
          <cell r="A56" t="str">
            <v>100119</v>
          </cell>
          <cell r="F56">
            <v>78</v>
          </cell>
          <cell r="L56">
            <v>400</v>
          </cell>
          <cell r="P56">
            <v>322</v>
          </cell>
          <cell r="AF56">
            <v>78</v>
          </cell>
          <cell r="AG56">
            <v>722</v>
          </cell>
        </row>
        <row r="57">
          <cell r="A57" t="str">
            <v>100121</v>
          </cell>
          <cell r="F57">
            <v>24</v>
          </cell>
          <cell r="L57">
            <v>560</v>
          </cell>
          <cell r="P57">
            <v>216</v>
          </cell>
          <cell r="AF57">
            <v>24</v>
          </cell>
          <cell r="AG57">
            <v>776</v>
          </cell>
        </row>
        <row r="58">
          <cell r="A58" t="str">
            <v>100129</v>
          </cell>
          <cell r="F58">
            <v>56</v>
          </cell>
          <cell r="L58">
            <v>560</v>
          </cell>
          <cell r="P58">
            <v>184</v>
          </cell>
          <cell r="AF58">
            <v>56</v>
          </cell>
          <cell r="AG58">
            <v>744</v>
          </cell>
        </row>
        <row r="59">
          <cell r="A59" t="str">
            <v>100130</v>
          </cell>
          <cell r="F59">
            <v>80</v>
          </cell>
          <cell r="L59">
            <v>560</v>
          </cell>
          <cell r="P59">
            <v>160</v>
          </cell>
          <cell r="AF59">
            <v>80</v>
          </cell>
          <cell r="AG59">
            <v>720</v>
          </cell>
        </row>
        <row r="60">
          <cell r="A60" t="str">
            <v>100131</v>
          </cell>
          <cell r="F60">
            <v>56</v>
          </cell>
          <cell r="L60">
            <v>560</v>
          </cell>
          <cell r="P60">
            <v>184</v>
          </cell>
          <cell r="AF60">
            <v>56</v>
          </cell>
          <cell r="AG60">
            <v>744</v>
          </cell>
        </row>
        <row r="61">
          <cell r="A61" t="str">
            <v>100141</v>
          </cell>
          <cell r="F61">
            <v>100</v>
          </cell>
          <cell r="L61">
            <v>240</v>
          </cell>
          <cell r="P61">
            <v>460</v>
          </cell>
          <cell r="AF61">
            <v>100</v>
          </cell>
          <cell r="AG61">
            <v>700</v>
          </cell>
        </row>
        <row r="62">
          <cell r="A62" t="str">
            <v>100145</v>
          </cell>
          <cell r="F62">
            <v>112</v>
          </cell>
          <cell r="L62">
            <v>400</v>
          </cell>
          <cell r="P62">
            <v>288</v>
          </cell>
          <cell r="AF62">
            <v>112</v>
          </cell>
          <cell r="AG62">
            <v>688</v>
          </cell>
        </row>
        <row r="63">
          <cell r="A63" t="str">
            <v>100157</v>
          </cell>
          <cell r="F63">
            <v>82</v>
          </cell>
          <cell r="L63">
            <v>320</v>
          </cell>
          <cell r="P63">
            <v>398</v>
          </cell>
          <cell r="AF63">
            <v>82</v>
          </cell>
          <cell r="AG63">
            <v>718</v>
          </cell>
        </row>
        <row r="64">
          <cell r="A64" t="str">
            <v>100159</v>
          </cell>
          <cell r="F64">
            <v>16</v>
          </cell>
          <cell r="G64">
            <v>32</v>
          </cell>
          <cell r="L64">
            <v>560</v>
          </cell>
          <cell r="P64">
            <v>64</v>
          </cell>
          <cell r="Q64">
            <v>128</v>
          </cell>
          <cell r="AF64">
            <v>48</v>
          </cell>
          <cell r="AG64">
            <v>752</v>
          </cell>
        </row>
        <row r="65">
          <cell r="A65" t="str">
            <v>100160</v>
          </cell>
          <cell r="F65">
            <v>92</v>
          </cell>
          <cell r="L65">
            <v>240</v>
          </cell>
          <cell r="P65">
            <v>468</v>
          </cell>
          <cell r="AF65">
            <v>92</v>
          </cell>
          <cell r="AG65">
            <v>708</v>
          </cell>
        </row>
        <row r="66">
          <cell r="A66" t="str">
            <v>100167</v>
          </cell>
          <cell r="F66">
            <v>104</v>
          </cell>
          <cell r="L66">
            <v>240</v>
          </cell>
          <cell r="P66">
            <v>456</v>
          </cell>
          <cell r="AF66">
            <v>104</v>
          </cell>
          <cell r="AG66">
            <v>696</v>
          </cell>
        </row>
        <row r="67">
          <cell r="A67" t="str">
            <v>100168</v>
          </cell>
          <cell r="F67">
            <v>79</v>
          </cell>
          <cell r="L67">
            <v>560</v>
          </cell>
          <cell r="P67">
            <v>161</v>
          </cell>
          <cell r="AF67">
            <v>79</v>
          </cell>
          <cell r="AG67">
            <v>721</v>
          </cell>
        </row>
        <row r="68">
          <cell r="A68" t="str">
            <v>100171</v>
          </cell>
          <cell r="F68">
            <v>88</v>
          </cell>
          <cell r="L68">
            <v>560</v>
          </cell>
          <cell r="P68">
            <v>152</v>
          </cell>
          <cell r="AF68">
            <v>88</v>
          </cell>
          <cell r="AG68">
            <v>712</v>
          </cell>
        </row>
        <row r="69">
          <cell r="A69" t="str">
            <v>100172</v>
          </cell>
          <cell r="F69">
            <v>28</v>
          </cell>
          <cell r="G69">
            <v>8</v>
          </cell>
          <cell r="L69">
            <v>480</v>
          </cell>
          <cell r="P69">
            <v>212</v>
          </cell>
          <cell r="Q69">
            <v>72</v>
          </cell>
          <cell r="AF69">
            <v>36</v>
          </cell>
          <cell r="AG69">
            <v>764</v>
          </cell>
        </row>
        <row r="70">
          <cell r="A70" t="str">
            <v>100177</v>
          </cell>
          <cell r="F70">
            <v>56</v>
          </cell>
          <cell r="L70">
            <v>560</v>
          </cell>
          <cell r="P70">
            <v>184</v>
          </cell>
          <cell r="AF70">
            <v>56</v>
          </cell>
          <cell r="AG70">
            <v>744</v>
          </cell>
        </row>
        <row r="71">
          <cell r="A71" t="str">
            <v>100182</v>
          </cell>
          <cell r="F71">
            <v>56</v>
          </cell>
          <cell r="L71">
            <v>560</v>
          </cell>
          <cell r="P71">
            <v>184</v>
          </cell>
          <cell r="AF71">
            <v>56</v>
          </cell>
          <cell r="AG71">
            <v>744</v>
          </cell>
        </row>
        <row r="72">
          <cell r="A72" t="str">
            <v>100183</v>
          </cell>
          <cell r="F72">
            <v>24</v>
          </cell>
          <cell r="L72">
            <v>560</v>
          </cell>
          <cell r="P72">
            <v>216</v>
          </cell>
          <cell r="AF72">
            <v>24</v>
          </cell>
          <cell r="AG72">
            <v>776</v>
          </cell>
        </row>
        <row r="73">
          <cell r="A73" t="str">
            <v>100191</v>
          </cell>
          <cell r="F73">
            <v>56</v>
          </cell>
          <cell r="L73">
            <v>560</v>
          </cell>
          <cell r="P73">
            <v>184</v>
          </cell>
          <cell r="AF73">
            <v>56</v>
          </cell>
          <cell r="AG73">
            <v>744</v>
          </cell>
        </row>
        <row r="74">
          <cell r="A74" t="str">
            <v>100196</v>
          </cell>
          <cell r="F74">
            <v>88</v>
          </cell>
          <cell r="L74">
            <v>320</v>
          </cell>
          <cell r="P74">
            <v>392</v>
          </cell>
          <cell r="AF74">
            <v>88</v>
          </cell>
          <cell r="AG74">
            <v>712</v>
          </cell>
        </row>
        <row r="75">
          <cell r="A75" t="str">
            <v>100199</v>
          </cell>
          <cell r="F75">
            <v>64</v>
          </cell>
          <cell r="L75">
            <v>160</v>
          </cell>
          <cell r="P75">
            <v>576</v>
          </cell>
          <cell r="AF75">
            <v>64</v>
          </cell>
          <cell r="AG75">
            <v>736</v>
          </cell>
        </row>
        <row r="76">
          <cell r="A76" t="str">
            <v>100200</v>
          </cell>
          <cell r="L76">
            <v>88</v>
          </cell>
          <cell r="AG76">
            <v>88</v>
          </cell>
        </row>
        <row r="77">
          <cell r="A77" t="str">
            <v>100201</v>
          </cell>
          <cell r="F77">
            <v>72</v>
          </cell>
          <cell r="L77">
            <v>480</v>
          </cell>
          <cell r="P77">
            <v>248</v>
          </cell>
          <cell r="AF77">
            <v>72</v>
          </cell>
          <cell r="AG77">
            <v>728</v>
          </cell>
        </row>
        <row r="78">
          <cell r="A78" t="str">
            <v>100202</v>
          </cell>
          <cell r="F78">
            <v>68</v>
          </cell>
          <cell r="G78">
            <v>12</v>
          </cell>
          <cell r="L78">
            <v>320</v>
          </cell>
          <cell r="P78">
            <v>252</v>
          </cell>
          <cell r="Q78">
            <v>148</v>
          </cell>
          <cell r="AF78">
            <v>80</v>
          </cell>
          <cell r="AG78">
            <v>720</v>
          </cell>
        </row>
        <row r="79">
          <cell r="A79" t="str">
            <v>100203</v>
          </cell>
          <cell r="F79">
            <v>48</v>
          </cell>
          <cell r="L79">
            <v>560</v>
          </cell>
          <cell r="P79">
            <v>192</v>
          </cell>
          <cell r="AF79">
            <v>48</v>
          </cell>
          <cell r="AG79">
            <v>752</v>
          </cell>
        </row>
        <row r="80">
          <cell r="A80" t="str">
            <v>100204</v>
          </cell>
          <cell r="F80">
            <v>73</v>
          </cell>
          <cell r="L80">
            <v>400</v>
          </cell>
          <cell r="P80">
            <v>327</v>
          </cell>
          <cell r="AF80">
            <v>73</v>
          </cell>
          <cell r="AG80">
            <v>727</v>
          </cell>
        </row>
        <row r="81">
          <cell r="A81" t="str">
            <v>100206</v>
          </cell>
          <cell r="F81">
            <v>64</v>
          </cell>
          <cell r="L81">
            <v>240</v>
          </cell>
          <cell r="P81">
            <v>496</v>
          </cell>
          <cell r="AF81">
            <v>64</v>
          </cell>
          <cell r="AG81">
            <v>736</v>
          </cell>
        </row>
        <row r="82">
          <cell r="A82" t="str">
            <v>100207</v>
          </cell>
          <cell r="F82">
            <v>61</v>
          </cell>
          <cell r="G82">
            <v>13</v>
          </cell>
          <cell r="L82">
            <v>160</v>
          </cell>
          <cell r="P82">
            <v>499</v>
          </cell>
          <cell r="Q82">
            <v>67</v>
          </cell>
          <cell r="AF82">
            <v>74</v>
          </cell>
          <cell r="AG82">
            <v>726</v>
          </cell>
        </row>
        <row r="83">
          <cell r="A83" t="str">
            <v>100208</v>
          </cell>
          <cell r="F83">
            <v>80</v>
          </cell>
          <cell r="L83">
            <v>560</v>
          </cell>
          <cell r="P83">
            <v>160</v>
          </cell>
          <cell r="AF83">
            <v>80</v>
          </cell>
          <cell r="AG83">
            <v>720</v>
          </cell>
        </row>
        <row r="84">
          <cell r="A84" t="str">
            <v>100209</v>
          </cell>
          <cell r="F84">
            <v>60</v>
          </cell>
          <cell r="L84">
            <v>640</v>
          </cell>
          <cell r="P84">
            <v>100</v>
          </cell>
          <cell r="AF84">
            <v>60</v>
          </cell>
          <cell r="AG84">
            <v>740</v>
          </cell>
        </row>
        <row r="85">
          <cell r="A85" t="str">
            <v>100210</v>
          </cell>
          <cell r="F85">
            <v>32</v>
          </cell>
          <cell r="G85">
            <v>27</v>
          </cell>
          <cell r="L85">
            <v>480</v>
          </cell>
          <cell r="P85">
            <v>136</v>
          </cell>
          <cell r="Q85">
            <v>125</v>
          </cell>
          <cell r="AF85">
            <v>59</v>
          </cell>
          <cell r="AG85">
            <v>741</v>
          </cell>
        </row>
        <row r="86">
          <cell r="A86" t="str">
            <v>100211</v>
          </cell>
          <cell r="F86">
            <v>84</v>
          </cell>
          <cell r="L86">
            <v>240</v>
          </cell>
          <cell r="P86">
            <v>476</v>
          </cell>
          <cell r="AF86">
            <v>84</v>
          </cell>
          <cell r="AG86">
            <v>716</v>
          </cell>
        </row>
        <row r="87">
          <cell r="A87" t="str">
            <v>100212</v>
          </cell>
          <cell r="F87">
            <v>94</v>
          </cell>
          <cell r="L87">
            <v>400</v>
          </cell>
          <cell r="P87">
            <v>306</v>
          </cell>
          <cell r="AF87">
            <v>94</v>
          </cell>
          <cell r="AG87">
            <v>706</v>
          </cell>
        </row>
        <row r="88">
          <cell r="A88" t="str">
            <v>100214</v>
          </cell>
          <cell r="F88">
            <v>44</v>
          </cell>
          <cell r="L88">
            <v>560</v>
          </cell>
          <cell r="P88">
            <v>196</v>
          </cell>
          <cell r="AF88">
            <v>44</v>
          </cell>
          <cell r="AG88">
            <v>756</v>
          </cell>
        </row>
        <row r="89">
          <cell r="A89" t="str">
            <v>100216</v>
          </cell>
          <cell r="F89">
            <v>124</v>
          </cell>
          <cell r="G89">
            <v>24</v>
          </cell>
          <cell r="L89">
            <v>160</v>
          </cell>
          <cell r="P89">
            <v>356</v>
          </cell>
          <cell r="Q89">
            <v>136</v>
          </cell>
          <cell r="AF89">
            <v>148</v>
          </cell>
          <cell r="AG89">
            <v>652</v>
          </cell>
        </row>
        <row r="90">
          <cell r="A90" t="str">
            <v>100222</v>
          </cell>
          <cell r="F90">
            <v>84</v>
          </cell>
          <cell r="G90">
            <v>8</v>
          </cell>
          <cell r="L90">
            <v>400</v>
          </cell>
          <cell r="P90">
            <v>236</v>
          </cell>
          <cell r="Q90">
            <v>72</v>
          </cell>
          <cell r="AF90">
            <v>92</v>
          </cell>
          <cell r="AG90">
            <v>708</v>
          </cell>
        </row>
        <row r="91">
          <cell r="A91" t="str">
            <v>100227</v>
          </cell>
          <cell r="F91">
            <v>72</v>
          </cell>
          <cell r="L91">
            <v>240</v>
          </cell>
          <cell r="P91">
            <v>488</v>
          </cell>
          <cell r="AF91">
            <v>72</v>
          </cell>
          <cell r="AG91">
            <v>728</v>
          </cell>
        </row>
        <row r="92">
          <cell r="A92" t="str">
            <v>100229</v>
          </cell>
          <cell r="F92">
            <v>128</v>
          </cell>
          <cell r="L92">
            <v>560</v>
          </cell>
          <cell r="P92">
            <v>112</v>
          </cell>
          <cell r="AF92">
            <v>128</v>
          </cell>
          <cell r="AG92">
            <v>672</v>
          </cell>
        </row>
        <row r="93">
          <cell r="A93" t="str">
            <v>100234</v>
          </cell>
          <cell r="F93">
            <v>16</v>
          </cell>
          <cell r="G93">
            <v>8</v>
          </cell>
          <cell r="L93">
            <v>160</v>
          </cell>
          <cell r="P93">
            <v>120</v>
          </cell>
          <cell r="AF93">
            <v>24</v>
          </cell>
          <cell r="AG93">
            <v>280</v>
          </cell>
        </row>
        <row r="94">
          <cell r="A94" t="str">
            <v>100236</v>
          </cell>
          <cell r="F94">
            <v>80</v>
          </cell>
          <cell r="G94">
            <v>24</v>
          </cell>
          <cell r="L94">
            <v>560</v>
          </cell>
          <cell r="P94">
            <v>80</v>
          </cell>
          <cell r="Q94">
            <v>56</v>
          </cell>
          <cell r="AF94">
            <v>104</v>
          </cell>
          <cell r="AG94">
            <v>696</v>
          </cell>
        </row>
        <row r="95">
          <cell r="A95" t="str">
            <v>100241</v>
          </cell>
          <cell r="F95">
            <v>88</v>
          </cell>
          <cell r="G95">
            <v>8</v>
          </cell>
          <cell r="L95">
            <v>480</v>
          </cell>
          <cell r="P95">
            <v>152</v>
          </cell>
          <cell r="Q95">
            <v>72</v>
          </cell>
          <cell r="AF95">
            <v>96</v>
          </cell>
          <cell r="AG95">
            <v>704</v>
          </cell>
        </row>
        <row r="96">
          <cell r="A96" t="str">
            <v>100243</v>
          </cell>
          <cell r="F96">
            <v>64</v>
          </cell>
          <cell r="L96">
            <v>240</v>
          </cell>
          <cell r="P96">
            <v>496</v>
          </cell>
          <cell r="AF96">
            <v>64</v>
          </cell>
          <cell r="AG96">
            <v>736</v>
          </cell>
        </row>
        <row r="97">
          <cell r="A97" t="str">
            <v>100244</v>
          </cell>
          <cell r="F97">
            <v>104</v>
          </cell>
          <cell r="L97">
            <v>400</v>
          </cell>
          <cell r="P97">
            <v>296</v>
          </cell>
          <cell r="AF97">
            <v>104</v>
          </cell>
          <cell r="AG97">
            <v>696</v>
          </cell>
        </row>
        <row r="98">
          <cell r="A98" t="str">
            <v>100248</v>
          </cell>
          <cell r="F98">
            <v>104</v>
          </cell>
          <cell r="L98">
            <v>320</v>
          </cell>
          <cell r="P98">
            <v>192</v>
          </cell>
          <cell r="AF98">
            <v>104</v>
          </cell>
          <cell r="AG98">
            <v>512</v>
          </cell>
        </row>
        <row r="99">
          <cell r="A99" t="str">
            <v>100254</v>
          </cell>
          <cell r="F99">
            <v>56</v>
          </cell>
          <cell r="L99">
            <v>640</v>
          </cell>
          <cell r="P99">
            <v>104</v>
          </cell>
          <cell r="AF99">
            <v>56</v>
          </cell>
          <cell r="AG99">
            <v>744</v>
          </cell>
        </row>
        <row r="100">
          <cell r="A100" t="str">
            <v>100259</v>
          </cell>
          <cell r="F100">
            <v>52</v>
          </cell>
          <cell r="L100">
            <v>320</v>
          </cell>
          <cell r="P100">
            <v>212</v>
          </cell>
          <cell r="AF100">
            <v>52</v>
          </cell>
          <cell r="AG100">
            <v>532</v>
          </cell>
        </row>
        <row r="101">
          <cell r="A101" t="str">
            <v>100263</v>
          </cell>
          <cell r="F101">
            <v>13</v>
          </cell>
          <cell r="L101">
            <v>480</v>
          </cell>
          <cell r="P101">
            <v>307</v>
          </cell>
          <cell r="AF101">
            <v>13</v>
          </cell>
          <cell r="AG101">
            <v>787</v>
          </cell>
        </row>
        <row r="102">
          <cell r="A102" t="str">
            <v>100264</v>
          </cell>
          <cell r="L102">
            <v>255.5</v>
          </cell>
          <cell r="AG102">
            <v>255.5</v>
          </cell>
        </row>
        <row r="103">
          <cell r="A103" t="str">
            <v>100265</v>
          </cell>
          <cell r="F103">
            <v>56</v>
          </cell>
          <cell r="L103">
            <v>320</v>
          </cell>
          <cell r="P103">
            <v>424</v>
          </cell>
          <cell r="AF103">
            <v>56</v>
          </cell>
          <cell r="AG103">
            <v>744</v>
          </cell>
        </row>
        <row r="104">
          <cell r="A104" t="str">
            <v>100270</v>
          </cell>
          <cell r="F104">
            <v>16</v>
          </cell>
          <cell r="L104">
            <v>720</v>
          </cell>
          <cell r="P104">
            <v>64</v>
          </cell>
          <cell r="AF104">
            <v>16</v>
          </cell>
          <cell r="AG104">
            <v>784</v>
          </cell>
        </row>
        <row r="105">
          <cell r="A105" t="str">
            <v>100275</v>
          </cell>
          <cell r="F105">
            <v>32</v>
          </cell>
          <cell r="L105">
            <v>640</v>
          </cell>
          <cell r="P105">
            <v>128</v>
          </cell>
          <cell r="AF105">
            <v>32</v>
          </cell>
          <cell r="AG105">
            <v>768</v>
          </cell>
        </row>
        <row r="106">
          <cell r="A106" t="str">
            <v>100278</v>
          </cell>
          <cell r="F106">
            <v>40</v>
          </cell>
          <cell r="G106">
            <v>60</v>
          </cell>
          <cell r="L106">
            <v>400</v>
          </cell>
          <cell r="P106">
            <v>32</v>
          </cell>
          <cell r="Q106">
            <v>268</v>
          </cell>
          <cell r="AF106">
            <v>100</v>
          </cell>
          <cell r="AG106">
            <v>700</v>
          </cell>
        </row>
        <row r="107">
          <cell r="A107" t="str">
            <v>100279</v>
          </cell>
          <cell r="F107">
            <v>104</v>
          </cell>
          <cell r="L107">
            <v>80</v>
          </cell>
          <cell r="P107">
            <v>616</v>
          </cell>
          <cell r="AF107">
            <v>104</v>
          </cell>
          <cell r="AG107">
            <v>696</v>
          </cell>
        </row>
        <row r="108">
          <cell r="A108" t="str">
            <v>100284</v>
          </cell>
          <cell r="F108">
            <v>76</v>
          </cell>
          <cell r="L108">
            <v>560</v>
          </cell>
          <cell r="P108">
            <v>164</v>
          </cell>
          <cell r="AF108">
            <v>76</v>
          </cell>
          <cell r="AG108">
            <v>724</v>
          </cell>
        </row>
        <row r="109">
          <cell r="A109" t="str">
            <v>100286</v>
          </cell>
          <cell r="L109">
            <v>800</v>
          </cell>
          <cell r="AG109">
            <v>800</v>
          </cell>
        </row>
        <row r="110">
          <cell r="A110" t="str">
            <v>100290</v>
          </cell>
          <cell r="F110">
            <v>104</v>
          </cell>
          <cell r="L110">
            <v>400</v>
          </cell>
          <cell r="P110">
            <v>296</v>
          </cell>
          <cell r="AF110">
            <v>104</v>
          </cell>
          <cell r="AG110">
            <v>696</v>
          </cell>
        </row>
        <row r="111">
          <cell r="A111" t="str">
            <v>100292</v>
          </cell>
          <cell r="F111">
            <v>80</v>
          </cell>
          <cell r="L111">
            <v>400</v>
          </cell>
          <cell r="P111">
            <v>320</v>
          </cell>
          <cell r="AF111">
            <v>80</v>
          </cell>
          <cell r="AG111">
            <v>720</v>
          </cell>
        </row>
        <row r="112">
          <cell r="A112" t="str">
            <v>100293</v>
          </cell>
          <cell r="F112">
            <v>80</v>
          </cell>
          <cell r="L112">
            <v>560</v>
          </cell>
          <cell r="P112">
            <v>160</v>
          </cell>
          <cell r="AF112">
            <v>80</v>
          </cell>
          <cell r="AG112">
            <v>720</v>
          </cell>
        </row>
        <row r="113">
          <cell r="A113" t="str">
            <v>100294</v>
          </cell>
          <cell r="F113">
            <v>32</v>
          </cell>
          <cell r="L113">
            <v>560</v>
          </cell>
          <cell r="P113">
            <v>208</v>
          </cell>
          <cell r="AF113">
            <v>32</v>
          </cell>
          <cell r="AG113">
            <v>768</v>
          </cell>
        </row>
        <row r="114">
          <cell r="A114" t="str">
            <v>100296</v>
          </cell>
          <cell r="F114">
            <v>56</v>
          </cell>
          <cell r="L114">
            <v>480</v>
          </cell>
          <cell r="P114">
            <v>264</v>
          </cell>
          <cell r="AF114">
            <v>56</v>
          </cell>
          <cell r="AG114">
            <v>744</v>
          </cell>
        </row>
        <row r="115">
          <cell r="A115" t="str">
            <v>100298</v>
          </cell>
          <cell r="L115">
            <v>48</v>
          </cell>
          <cell r="AG115">
            <v>48</v>
          </cell>
        </row>
        <row r="116">
          <cell r="A116" t="str">
            <v>100300</v>
          </cell>
          <cell r="F116">
            <v>72</v>
          </cell>
          <cell r="L116">
            <v>240</v>
          </cell>
          <cell r="P116">
            <v>488</v>
          </cell>
          <cell r="AF116">
            <v>72</v>
          </cell>
          <cell r="AG116">
            <v>728</v>
          </cell>
        </row>
        <row r="117">
          <cell r="A117" t="str">
            <v>100301</v>
          </cell>
          <cell r="F117">
            <v>120</v>
          </cell>
          <cell r="L117">
            <v>480</v>
          </cell>
          <cell r="P117">
            <v>200</v>
          </cell>
          <cell r="AF117">
            <v>120</v>
          </cell>
          <cell r="AG117">
            <v>680</v>
          </cell>
        </row>
        <row r="118">
          <cell r="A118" t="str">
            <v>100304</v>
          </cell>
          <cell r="F118">
            <v>64</v>
          </cell>
          <cell r="L118">
            <v>560</v>
          </cell>
          <cell r="P118">
            <v>176</v>
          </cell>
          <cell r="AF118">
            <v>64</v>
          </cell>
          <cell r="AG118">
            <v>736</v>
          </cell>
        </row>
        <row r="119">
          <cell r="A119" t="str">
            <v>100314</v>
          </cell>
          <cell r="F119">
            <v>96</v>
          </cell>
          <cell r="L119">
            <v>160</v>
          </cell>
          <cell r="P119">
            <v>544</v>
          </cell>
          <cell r="AF119">
            <v>96</v>
          </cell>
          <cell r="AG119">
            <v>704</v>
          </cell>
        </row>
        <row r="120">
          <cell r="A120" t="str">
            <v>100325</v>
          </cell>
          <cell r="F120">
            <v>84</v>
          </cell>
          <cell r="L120">
            <v>480</v>
          </cell>
          <cell r="P120">
            <v>236</v>
          </cell>
          <cell r="AF120">
            <v>84</v>
          </cell>
          <cell r="AG120">
            <v>716</v>
          </cell>
        </row>
        <row r="121">
          <cell r="A121" t="str">
            <v>100330</v>
          </cell>
          <cell r="F121">
            <v>88</v>
          </cell>
          <cell r="L121">
            <v>560</v>
          </cell>
          <cell r="P121">
            <v>152</v>
          </cell>
          <cell r="AF121">
            <v>88</v>
          </cell>
          <cell r="AG121">
            <v>712</v>
          </cell>
        </row>
        <row r="122">
          <cell r="A122" t="str">
            <v>100337</v>
          </cell>
          <cell r="F122">
            <v>152</v>
          </cell>
          <cell r="L122">
            <v>80</v>
          </cell>
          <cell r="P122">
            <v>128</v>
          </cell>
          <cell r="AF122">
            <v>152</v>
          </cell>
          <cell r="AG122">
            <v>208</v>
          </cell>
        </row>
        <row r="123">
          <cell r="A123" t="str">
            <v>100344</v>
          </cell>
          <cell r="F123">
            <v>72</v>
          </cell>
          <cell r="L123">
            <v>320</v>
          </cell>
          <cell r="P123">
            <v>408</v>
          </cell>
          <cell r="AF123">
            <v>72</v>
          </cell>
          <cell r="AG123">
            <v>728</v>
          </cell>
        </row>
        <row r="124">
          <cell r="A124" t="str">
            <v>100345</v>
          </cell>
          <cell r="F124">
            <v>64</v>
          </cell>
          <cell r="L124">
            <v>400</v>
          </cell>
          <cell r="P124">
            <v>336</v>
          </cell>
          <cell r="AF124">
            <v>64</v>
          </cell>
          <cell r="AG124">
            <v>736</v>
          </cell>
        </row>
        <row r="125">
          <cell r="A125" t="str">
            <v>100347</v>
          </cell>
          <cell r="F125">
            <v>76</v>
          </cell>
          <cell r="L125">
            <v>640</v>
          </cell>
          <cell r="P125">
            <v>84</v>
          </cell>
          <cell r="AF125">
            <v>76</v>
          </cell>
          <cell r="AG125">
            <v>724</v>
          </cell>
        </row>
        <row r="126">
          <cell r="A126" t="str">
            <v>100348</v>
          </cell>
          <cell r="F126">
            <v>76</v>
          </cell>
          <cell r="L126">
            <v>240</v>
          </cell>
          <cell r="P126">
            <v>484</v>
          </cell>
          <cell r="AF126">
            <v>76</v>
          </cell>
          <cell r="AG126">
            <v>724</v>
          </cell>
        </row>
        <row r="127">
          <cell r="A127" t="str">
            <v>100349</v>
          </cell>
          <cell r="F127">
            <v>56</v>
          </cell>
          <cell r="G127">
            <v>32</v>
          </cell>
          <cell r="L127">
            <v>480</v>
          </cell>
          <cell r="P127">
            <v>104</v>
          </cell>
          <cell r="Q127">
            <v>128</v>
          </cell>
          <cell r="AF127">
            <v>88</v>
          </cell>
          <cell r="AG127">
            <v>712</v>
          </cell>
        </row>
        <row r="128">
          <cell r="A128" t="str">
            <v>100351</v>
          </cell>
          <cell r="F128">
            <v>72</v>
          </cell>
          <cell r="L128">
            <v>400</v>
          </cell>
          <cell r="P128">
            <v>328</v>
          </cell>
          <cell r="AF128">
            <v>72</v>
          </cell>
          <cell r="AG128">
            <v>728</v>
          </cell>
        </row>
        <row r="129">
          <cell r="A129" t="str">
            <v>100354</v>
          </cell>
          <cell r="F129">
            <v>68</v>
          </cell>
          <cell r="L129">
            <v>400</v>
          </cell>
          <cell r="P129">
            <v>332</v>
          </cell>
          <cell r="AF129">
            <v>68</v>
          </cell>
          <cell r="AG129">
            <v>732</v>
          </cell>
        </row>
        <row r="130">
          <cell r="A130" t="str">
            <v>100357</v>
          </cell>
          <cell r="F130">
            <v>76</v>
          </cell>
          <cell r="G130">
            <v>16</v>
          </cell>
          <cell r="L130">
            <v>320</v>
          </cell>
          <cell r="P130">
            <v>324</v>
          </cell>
          <cell r="Q130">
            <v>64</v>
          </cell>
          <cell r="AF130">
            <v>92</v>
          </cell>
          <cell r="AG130">
            <v>708</v>
          </cell>
        </row>
        <row r="131">
          <cell r="A131" t="str">
            <v>100362</v>
          </cell>
          <cell r="F131">
            <v>128</v>
          </cell>
          <cell r="L131">
            <v>320</v>
          </cell>
          <cell r="P131">
            <v>352</v>
          </cell>
          <cell r="AF131">
            <v>128</v>
          </cell>
          <cell r="AG131">
            <v>672</v>
          </cell>
        </row>
        <row r="132">
          <cell r="A132" t="str">
            <v>100363</v>
          </cell>
          <cell r="F132">
            <v>40</v>
          </cell>
          <cell r="L132">
            <v>560</v>
          </cell>
          <cell r="P132">
            <v>200</v>
          </cell>
          <cell r="AF132">
            <v>40</v>
          </cell>
          <cell r="AG132">
            <v>760</v>
          </cell>
        </row>
        <row r="133">
          <cell r="A133" t="str">
            <v>100374</v>
          </cell>
          <cell r="F133">
            <v>64</v>
          </cell>
          <cell r="L133">
            <v>320</v>
          </cell>
          <cell r="P133">
            <v>416</v>
          </cell>
          <cell r="AF133">
            <v>64</v>
          </cell>
          <cell r="AG133">
            <v>736</v>
          </cell>
        </row>
        <row r="134">
          <cell r="A134" t="str">
            <v>100387</v>
          </cell>
          <cell r="F134">
            <v>56</v>
          </cell>
          <cell r="L134">
            <v>480</v>
          </cell>
          <cell r="P134">
            <v>264</v>
          </cell>
          <cell r="AF134">
            <v>56</v>
          </cell>
          <cell r="AG134">
            <v>744</v>
          </cell>
        </row>
        <row r="135">
          <cell r="A135" t="str">
            <v>100388</v>
          </cell>
          <cell r="F135">
            <v>32</v>
          </cell>
          <cell r="L135">
            <v>480</v>
          </cell>
          <cell r="P135">
            <v>288</v>
          </cell>
          <cell r="AF135">
            <v>32</v>
          </cell>
          <cell r="AG135">
            <v>768</v>
          </cell>
        </row>
        <row r="136">
          <cell r="A136" t="str">
            <v>100389</v>
          </cell>
          <cell r="F136">
            <v>14</v>
          </cell>
          <cell r="L136">
            <v>640</v>
          </cell>
          <cell r="P136">
            <v>146</v>
          </cell>
          <cell r="AF136">
            <v>14</v>
          </cell>
          <cell r="AG136">
            <v>786</v>
          </cell>
        </row>
        <row r="137">
          <cell r="A137" t="str">
            <v>100391</v>
          </cell>
          <cell r="F137">
            <v>64</v>
          </cell>
          <cell r="L137">
            <v>560</v>
          </cell>
          <cell r="P137">
            <v>176</v>
          </cell>
          <cell r="AF137">
            <v>64</v>
          </cell>
          <cell r="AG137">
            <v>736</v>
          </cell>
        </row>
        <row r="138">
          <cell r="A138" t="str">
            <v>100392</v>
          </cell>
          <cell r="G138">
            <v>4</v>
          </cell>
          <cell r="L138">
            <v>720</v>
          </cell>
          <cell r="Q138">
            <v>76</v>
          </cell>
          <cell r="AF138">
            <v>4</v>
          </cell>
          <cell r="AG138">
            <v>796</v>
          </cell>
        </row>
        <row r="139">
          <cell r="A139" t="str">
            <v>100393</v>
          </cell>
          <cell r="F139">
            <v>120</v>
          </cell>
          <cell r="L139">
            <v>480</v>
          </cell>
          <cell r="P139">
            <v>200</v>
          </cell>
          <cell r="AF139">
            <v>120</v>
          </cell>
          <cell r="AG139">
            <v>680</v>
          </cell>
        </row>
        <row r="140">
          <cell r="A140" t="str">
            <v>100396</v>
          </cell>
          <cell r="F140">
            <v>80</v>
          </cell>
          <cell r="L140">
            <v>640</v>
          </cell>
          <cell r="P140">
            <v>80</v>
          </cell>
          <cell r="AF140">
            <v>80</v>
          </cell>
          <cell r="AG140">
            <v>720</v>
          </cell>
        </row>
        <row r="141">
          <cell r="A141" t="str">
            <v>100397</v>
          </cell>
          <cell r="F141">
            <v>68</v>
          </cell>
          <cell r="L141">
            <v>320</v>
          </cell>
          <cell r="P141">
            <v>412</v>
          </cell>
          <cell r="AF141">
            <v>68</v>
          </cell>
          <cell r="AG141">
            <v>732</v>
          </cell>
        </row>
        <row r="142">
          <cell r="A142" t="str">
            <v>100400</v>
          </cell>
          <cell r="F142">
            <v>80</v>
          </cell>
          <cell r="L142">
            <v>560</v>
          </cell>
          <cell r="P142">
            <v>160</v>
          </cell>
          <cell r="AF142">
            <v>80</v>
          </cell>
          <cell r="AG142">
            <v>720</v>
          </cell>
        </row>
        <row r="143">
          <cell r="A143" t="str">
            <v>100401</v>
          </cell>
          <cell r="F143">
            <v>80</v>
          </cell>
          <cell r="L143">
            <v>320</v>
          </cell>
          <cell r="P143">
            <v>400</v>
          </cell>
          <cell r="AF143">
            <v>80</v>
          </cell>
          <cell r="AG143">
            <v>720</v>
          </cell>
        </row>
        <row r="144">
          <cell r="A144" t="str">
            <v>100402</v>
          </cell>
          <cell r="F144">
            <v>56</v>
          </cell>
          <cell r="L144">
            <v>640</v>
          </cell>
          <cell r="P144">
            <v>104</v>
          </cell>
          <cell r="AF144">
            <v>56</v>
          </cell>
          <cell r="AG144">
            <v>744</v>
          </cell>
        </row>
        <row r="145">
          <cell r="A145" t="str">
            <v>100403</v>
          </cell>
          <cell r="F145">
            <v>24</v>
          </cell>
          <cell r="L145">
            <v>560</v>
          </cell>
          <cell r="P145">
            <v>216</v>
          </cell>
          <cell r="AF145">
            <v>24</v>
          </cell>
          <cell r="AG145">
            <v>776</v>
          </cell>
        </row>
        <row r="146">
          <cell r="A146" t="str">
            <v>100404</v>
          </cell>
          <cell r="F146">
            <v>128</v>
          </cell>
          <cell r="L146">
            <v>480</v>
          </cell>
          <cell r="P146">
            <v>192</v>
          </cell>
          <cell r="AF146">
            <v>128</v>
          </cell>
          <cell r="AG146">
            <v>672</v>
          </cell>
        </row>
        <row r="147">
          <cell r="A147" t="str">
            <v>100405</v>
          </cell>
          <cell r="F147">
            <v>32</v>
          </cell>
          <cell r="G147">
            <v>16</v>
          </cell>
          <cell r="L147">
            <v>480</v>
          </cell>
          <cell r="P147">
            <v>208</v>
          </cell>
          <cell r="Q147">
            <v>64</v>
          </cell>
          <cell r="AF147">
            <v>48</v>
          </cell>
          <cell r="AG147">
            <v>752</v>
          </cell>
        </row>
        <row r="148">
          <cell r="A148" t="str">
            <v>100407</v>
          </cell>
          <cell r="F148">
            <v>80</v>
          </cell>
          <cell r="G148">
            <v>8</v>
          </cell>
          <cell r="L148">
            <v>320</v>
          </cell>
          <cell r="P148">
            <v>328</v>
          </cell>
          <cell r="Q148">
            <v>64</v>
          </cell>
          <cell r="AF148">
            <v>88</v>
          </cell>
          <cell r="AG148">
            <v>712</v>
          </cell>
        </row>
        <row r="149">
          <cell r="A149" t="str">
            <v>100408</v>
          </cell>
          <cell r="F149">
            <v>86</v>
          </cell>
          <cell r="L149">
            <v>320</v>
          </cell>
          <cell r="P149">
            <v>394</v>
          </cell>
          <cell r="AF149">
            <v>86</v>
          </cell>
          <cell r="AG149">
            <v>714</v>
          </cell>
        </row>
        <row r="150">
          <cell r="A150" t="str">
            <v>100409</v>
          </cell>
          <cell r="F150">
            <v>64</v>
          </cell>
          <cell r="L150">
            <v>640</v>
          </cell>
          <cell r="P150">
            <v>88</v>
          </cell>
          <cell r="AF150">
            <v>64</v>
          </cell>
          <cell r="AG150">
            <v>728</v>
          </cell>
        </row>
        <row r="151">
          <cell r="A151" t="str">
            <v>100410</v>
          </cell>
          <cell r="F151">
            <v>56</v>
          </cell>
          <cell r="G151">
            <v>16</v>
          </cell>
          <cell r="L151">
            <v>560</v>
          </cell>
          <cell r="P151">
            <v>104</v>
          </cell>
          <cell r="Q151">
            <v>64</v>
          </cell>
          <cell r="AF151">
            <v>72</v>
          </cell>
          <cell r="AG151">
            <v>728</v>
          </cell>
        </row>
        <row r="152">
          <cell r="A152" t="str">
            <v>100411</v>
          </cell>
          <cell r="F152">
            <v>88</v>
          </cell>
          <cell r="L152">
            <v>480</v>
          </cell>
          <cell r="P152">
            <v>232</v>
          </cell>
          <cell r="AF152">
            <v>88</v>
          </cell>
          <cell r="AG152">
            <v>712</v>
          </cell>
        </row>
        <row r="153">
          <cell r="A153" t="str">
            <v>100412</v>
          </cell>
          <cell r="F153">
            <v>100</v>
          </cell>
          <cell r="L153">
            <v>160</v>
          </cell>
          <cell r="P153">
            <v>540</v>
          </cell>
          <cell r="AF153">
            <v>100</v>
          </cell>
          <cell r="AG153">
            <v>700</v>
          </cell>
        </row>
        <row r="154">
          <cell r="A154" t="str">
            <v>100413</v>
          </cell>
          <cell r="F154">
            <v>75</v>
          </cell>
          <cell r="L154">
            <v>320</v>
          </cell>
          <cell r="P154">
            <v>405</v>
          </cell>
          <cell r="AF154">
            <v>75</v>
          </cell>
          <cell r="AG154">
            <v>725</v>
          </cell>
        </row>
        <row r="155">
          <cell r="A155" t="str">
            <v>100415</v>
          </cell>
          <cell r="F155">
            <v>116</v>
          </cell>
          <cell r="L155">
            <v>240</v>
          </cell>
          <cell r="P155">
            <v>444</v>
          </cell>
          <cell r="AF155">
            <v>116</v>
          </cell>
          <cell r="AG155">
            <v>684</v>
          </cell>
        </row>
        <row r="156">
          <cell r="A156" t="str">
            <v>100416</v>
          </cell>
          <cell r="F156">
            <v>168</v>
          </cell>
          <cell r="L156">
            <v>400</v>
          </cell>
          <cell r="P156">
            <v>232</v>
          </cell>
          <cell r="AF156">
            <v>168</v>
          </cell>
          <cell r="AG156">
            <v>632</v>
          </cell>
        </row>
        <row r="157">
          <cell r="A157" t="str">
            <v>100418</v>
          </cell>
          <cell r="F157">
            <v>92</v>
          </cell>
          <cell r="L157">
            <v>320</v>
          </cell>
          <cell r="P157">
            <v>388</v>
          </cell>
          <cell r="AF157">
            <v>92</v>
          </cell>
          <cell r="AG157">
            <v>708</v>
          </cell>
        </row>
        <row r="158">
          <cell r="A158" t="str">
            <v>100419</v>
          </cell>
          <cell r="F158">
            <v>96</v>
          </cell>
          <cell r="L158">
            <v>400</v>
          </cell>
          <cell r="P158">
            <v>304</v>
          </cell>
          <cell r="AF158">
            <v>96</v>
          </cell>
          <cell r="AG158">
            <v>704</v>
          </cell>
        </row>
        <row r="159">
          <cell r="A159" t="str">
            <v>100420</v>
          </cell>
          <cell r="C159">
            <v>14</v>
          </cell>
          <cell r="F159">
            <v>51.5</v>
          </cell>
          <cell r="L159">
            <v>185</v>
          </cell>
          <cell r="M159">
            <v>110.5</v>
          </cell>
          <cell r="P159">
            <v>260</v>
          </cell>
          <cell r="AF159">
            <v>65.5</v>
          </cell>
          <cell r="AG159">
            <v>555.5</v>
          </cell>
        </row>
        <row r="160">
          <cell r="A160" t="str">
            <v>100421</v>
          </cell>
          <cell r="F160">
            <v>40</v>
          </cell>
          <cell r="L160">
            <v>560</v>
          </cell>
          <cell r="P160">
            <v>200</v>
          </cell>
          <cell r="AF160">
            <v>40</v>
          </cell>
          <cell r="AG160">
            <v>760</v>
          </cell>
        </row>
        <row r="161">
          <cell r="A161" t="str">
            <v>100424</v>
          </cell>
          <cell r="F161">
            <v>84</v>
          </cell>
          <cell r="L161">
            <v>480</v>
          </cell>
          <cell r="P161">
            <v>236</v>
          </cell>
          <cell r="AF161">
            <v>84</v>
          </cell>
          <cell r="AG161">
            <v>716</v>
          </cell>
        </row>
        <row r="162">
          <cell r="A162" t="str">
            <v>100426</v>
          </cell>
          <cell r="F162">
            <v>40</v>
          </cell>
          <cell r="L162">
            <v>480</v>
          </cell>
          <cell r="P162">
            <v>280</v>
          </cell>
          <cell r="AF162">
            <v>40</v>
          </cell>
          <cell r="AG162">
            <v>760</v>
          </cell>
        </row>
        <row r="163">
          <cell r="A163" t="str">
            <v>100427</v>
          </cell>
          <cell r="F163">
            <v>44</v>
          </cell>
          <cell r="G163">
            <v>4</v>
          </cell>
          <cell r="L163">
            <v>560</v>
          </cell>
          <cell r="P163">
            <v>116</v>
          </cell>
          <cell r="Q163">
            <v>76</v>
          </cell>
          <cell r="AF163">
            <v>48</v>
          </cell>
          <cell r="AG163">
            <v>752</v>
          </cell>
        </row>
        <row r="164">
          <cell r="A164" t="str">
            <v>100428</v>
          </cell>
          <cell r="F164">
            <v>40</v>
          </cell>
          <cell r="L164">
            <v>720</v>
          </cell>
          <cell r="P164">
            <v>40</v>
          </cell>
          <cell r="AF164">
            <v>40</v>
          </cell>
          <cell r="AG164">
            <v>760</v>
          </cell>
        </row>
        <row r="165">
          <cell r="A165" t="str">
            <v>100431</v>
          </cell>
          <cell r="F165">
            <v>64</v>
          </cell>
          <cell r="L165">
            <v>480</v>
          </cell>
          <cell r="P165">
            <v>256</v>
          </cell>
          <cell r="AF165">
            <v>64</v>
          </cell>
          <cell r="AG165">
            <v>736</v>
          </cell>
        </row>
        <row r="166">
          <cell r="A166" t="str">
            <v>100434</v>
          </cell>
          <cell r="F166">
            <v>4</v>
          </cell>
          <cell r="L166">
            <v>720</v>
          </cell>
          <cell r="P166">
            <v>76</v>
          </cell>
          <cell r="AF166">
            <v>4</v>
          </cell>
          <cell r="AG166">
            <v>796</v>
          </cell>
        </row>
        <row r="167">
          <cell r="A167" t="str">
            <v>100435</v>
          </cell>
          <cell r="F167">
            <v>48</v>
          </cell>
          <cell r="G167">
            <v>20</v>
          </cell>
          <cell r="L167">
            <v>400</v>
          </cell>
          <cell r="P167">
            <v>260</v>
          </cell>
          <cell r="Q167">
            <v>72</v>
          </cell>
          <cell r="AF167">
            <v>68</v>
          </cell>
          <cell r="AG167">
            <v>732</v>
          </cell>
        </row>
        <row r="168">
          <cell r="A168" t="str">
            <v>100436</v>
          </cell>
          <cell r="F168">
            <v>124</v>
          </cell>
          <cell r="L168">
            <v>400</v>
          </cell>
          <cell r="P168">
            <v>276</v>
          </cell>
          <cell r="AF168">
            <v>124</v>
          </cell>
          <cell r="AG168">
            <v>676</v>
          </cell>
        </row>
        <row r="169">
          <cell r="A169" t="str">
            <v>100440</v>
          </cell>
          <cell r="F169">
            <v>40</v>
          </cell>
          <cell r="L169">
            <v>720</v>
          </cell>
          <cell r="P169">
            <v>40</v>
          </cell>
          <cell r="AF169">
            <v>40</v>
          </cell>
          <cell r="AG169">
            <v>760</v>
          </cell>
        </row>
        <row r="170">
          <cell r="A170" t="str">
            <v>100442</v>
          </cell>
          <cell r="F170">
            <v>32</v>
          </cell>
          <cell r="L170">
            <v>720</v>
          </cell>
          <cell r="P170">
            <v>48</v>
          </cell>
          <cell r="AF170">
            <v>32</v>
          </cell>
          <cell r="AG170">
            <v>768</v>
          </cell>
        </row>
        <row r="171">
          <cell r="A171" t="str">
            <v>100446</v>
          </cell>
          <cell r="F171">
            <v>40</v>
          </cell>
          <cell r="G171">
            <v>16</v>
          </cell>
          <cell r="L171">
            <v>640</v>
          </cell>
          <cell r="P171">
            <v>40</v>
          </cell>
          <cell r="Q171">
            <v>64</v>
          </cell>
          <cell r="AF171">
            <v>56</v>
          </cell>
          <cell r="AG171">
            <v>744</v>
          </cell>
        </row>
        <row r="172">
          <cell r="A172" t="str">
            <v>100448</v>
          </cell>
          <cell r="F172">
            <v>84</v>
          </cell>
          <cell r="L172">
            <v>240</v>
          </cell>
          <cell r="P172">
            <v>476</v>
          </cell>
          <cell r="AF172">
            <v>84</v>
          </cell>
          <cell r="AG172">
            <v>716</v>
          </cell>
        </row>
        <row r="173">
          <cell r="A173" t="str">
            <v>100449</v>
          </cell>
          <cell r="F173">
            <v>96</v>
          </cell>
          <cell r="L173">
            <v>560</v>
          </cell>
          <cell r="P173">
            <v>144</v>
          </cell>
          <cell r="AF173">
            <v>96</v>
          </cell>
          <cell r="AG173">
            <v>704</v>
          </cell>
        </row>
        <row r="174">
          <cell r="A174" t="str">
            <v>100450</v>
          </cell>
          <cell r="F174">
            <v>80</v>
          </cell>
          <cell r="L174">
            <v>720</v>
          </cell>
          <cell r="AF174">
            <v>80</v>
          </cell>
          <cell r="AG174">
            <v>720</v>
          </cell>
        </row>
        <row r="175">
          <cell r="A175" t="str">
            <v>100452</v>
          </cell>
          <cell r="F175">
            <v>152</v>
          </cell>
          <cell r="G175">
            <v>24</v>
          </cell>
          <cell r="L175">
            <v>400</v>
          </cell>
          <cell r="P175">
            <v>164</v>
          </cell>
          <cell r="Q175">
            <v>60</v>
          </cell>
          <cell r="AF175">
            <v>176</v>
          </cell>
          <cell r="AG175">
            <v>624</v>
          </cell>
        </row>
        <row r="176">
          <cell r="A176" t="str">
            <v>100460</v>
          </cell>
          <cell r="C176">
            <v>20</v>
          </cell>
          <cell r="D176">
            <v>10</v>
          </cell>
          <cell r="E176">
            <v>126</v>
          </cell>
          <cell r="F176">
            <v>100</v>
          </cell>
          <cell r="L176">
            <v>400</v>
          </cell>
          <cell r="N176">
            <v>60</v>
          </cell>
          <cell r="O176">
            <v>160</v>
          </cell>
          <cell r="P176">
            <v>50.75</v>
          </cell>
          <cell r="V176">
            <v>45</v>
          </cell>
          <cell r="X176">
            <v>5</v>
          </cell>
          <cell r="Y176">
            <v>20</v>
          </cell>
          <cell r="AF176">
            <v>256</v>
          </cell>
          <cell r="AG176">
            <v>670.75</v>
          </cell>
          <cell r="AH176">
            <v>70</v>
          </cell>
        </row>
        <row r="177">
          <cell r="A177" t="str">
            <v>100461</v>
          </cell>
          <cell r="F177">
            <v>80</v>
          </cell>
          <cell r="L177">
            <v>320</v>
          </cell>
          <cell r="P177">
            <v>400</v>
          </cell>
          <cell r="AF177">
            <v>80</v>
          </cell>
          <cell r="AG177">
            <v>720</v>
          </cell>
        </row>
        <row r="178">
          <cell r="A178" t="str">
            <v>100464</v>
          </cell>
          <cell r="F178">
            <v>60</v>
          </cell>
          <cell r="L178">
            <v>480</v>
          </cell>
          <cell r="P178">
            <v>260</v>
          </cell>
          <cell r="AF178">
            <v>60</v>
          </cell>
          <cell r="AG178">
            <v>740</v>
          </cell>
        </row>
        <row r="179">
          <cell r="A179" t="str">
            <v>100465</v>
          </cell>
        </row>
        <row r="180">
          <cell r="A180" t="str">
            <v>100466</v>
          </cell>
          <cell r="F180">
            <v>80</v>
          </cell>
          <cell r="L180">
            <v>480</v>
          </cell>
          <cell r="P180">
            <v>240</v>
          </cell>
          <cell r="AF180">
            <v>80</v>
          </cell>
          <cell r="AG180">
            <v>720</v>
          </cell>
        </row>
        <row r="181">
          <cell r="A181" t="str">
            <v>100467</v>
          </cell>
          <cell r="F181">
            <v>44</v>
          </cell>
          <cell r="L181">
            <v>560</v>
          </cell>
          <cell r="P181">
            <v>196</v>
          </cell>
          <cell r="AF181">
            <v>44</v>
          </cell>
          <cell r="AG181">
            <v>756</v>
          </cell>
        </row>
        <row r="182">
          <cell r="A182" t="str">
            <v>100472</v>
          </cell>
          <cell r="F182">
            <v>88</v>
          </cell>
          <cell r="G182">
            <v>4</v>
          </cell>
          <cell r="L182">
            <v>480</v>
          </cell>
          <cell r="P182">
            <v>228</v>
          </cell>
          <cell r="AF182">
            <v>92</v>
          </cell>
          <cell r="AG182">
            <v>708</v>
          </cell>
        </row>
        <row r="183">
          <cell r="A183" t="str">
            <v>100473</v>
          </cell>
          <cell r="F183">
            <v>132</v>
          </cell>
          <cell r="G183">
            <v>6.5</v>
          </cell>
          <cell r="L183">
            <v>320</v>
          </cell>
          <cell r="P183">
            <v>276</v>
          </cell>
          <cell r="Q183">
            <v>65.5</v>
          </cell>
          <cell r="AF183">
            <v>138.5</v>
          </cell>
          <cell r="AG183">
            <v>661.5</v>
          </cell>
        </row>
        <row r="184">
          <cell r="A184" t="str">
            <v>100474</v>
          </cell>
          <cell r="F184">
            <v>76</v>
          </cell>
          <cell r="L184">
            <v>160</v>
          </cell>
          <cell r="P184">
            <v>564</v>
          </cell>
          <cell r="AF184">
            <v>76</v>
          </cell>
          <cell r="AG184">
            <v>724</v>
          </cell>
        </row>
        <row r="185">
          <cell r="A185" t="str">
            <v>100475</v>
          </cell>
          <cell r="F185">
            <v>16</v>
          </cell>
          <cell r="L185">
            <v>250</v>
          </cell>
          <cell r="P185">
            <v>109</v>
          </cell>
          <cell r="AF185">
            <v>16</v>
          </cell>
          <cell r="AG185">
            <v>359</v>
          </cell>
        </row>
        <row r="186">
          <cell r="A186" t="str">
            <v>100476</v>
          </cell>
          <cell r="F186">
            <v>132</v>
          </cell>
          <cell r="L186">
            <v>480</v>
          </cell>
          <cell r="P186">
            <v>188</v>
          </cell>
          <cell r="AF186">
            <v>132</v>
          </cell>
          <cell r="AG186">
            <v>668</v>
          </cell>
        </row>
        <row r="187">
          <cell r="A187" t="str">
            <v>100477</v>
          </cell>
          <cell r="F187">
            <v>57</v>
          </cell>
          <cell r="L187">
            <v>400</v>
          </cell>
          <cell r="P187">
            <v>343</v>
          </cell>
          <cell r="AF187">
            <v>57</v>
          </cell>
          <cell r="AG187">
            <v>743</v>
          </cell>
        </row>
        <row r="188">
          <cell r="A188" t="str">
            <v>100478</v>
          </cell>
          <cell r="F188">
            <v>64</v>
          </cell>
          <cell r="L188">
            <v>560</v>
          </cell>
          <cell r="P188">
            <v>176</v>
          </cell>
          <cell r="AF188">
            <v>64</v>
          </cell>
          <cell r="AG188">
            <v>736</v>
          </cell>
        </row>
        <row r="189">
          <cell r="A189" t="str">
            <v>100480</v>
          </cell>
          <cell r="C189">
            <v>16</v>
          </cell>
          <cell r="F189">
            <v>48.5</v>
          </cell>
          <cell r="L189">
            <v>480</v>
          </cell>
          <cell r="M189">
            <v>72</v>
          </cell>
          <cell r="P189">
            <v>183.5</v>
          </cell>
          <cell r="AF189">
            <v>64.5</v>
          </cell>
          <cell r="AG189">
            <v>735.5</v>
          </cell>
        </row>
        <row r="190">
          <cell r="A190" t="str">
            <v>100482</v>
          </cell>
          <cell r="F190">
            <v>116</v>
          </cell>
          <cell r="L190">
            <v>640</v>
          </cell>
          <cell r="P190">
            <v>44</v>
          </cell>
          <cell r="AF190">
            <v>116</v>
          </cell>
          <cell r="AG190">
            <v>684</v>
          </cell>
        </row>
        <row r="191">
          <cell r="A191" t="str">
            <v>100483</v>
          </cell>
          <cell r="F191">
            <v>108</v>
          </cell>
          <cell r="G191">
            <v>8</v>
          </cell>
          <cell r="L191">
            <v>320</v>
          </cell>
          <cell r="P191">
            <v>364</v>
          </cell>
          <cell r="AF191">
            <v>116</v>
          </cell>
          <cell r="AG191">
            <v>684</v>
          </cell>
        </row>
        <row r="192">
          <cell r="A192" t="str">
            <v>100486</v>
          </cell>
          <cell r="F192">
            <v>80</v>
          </cell>
          <cell r="L192">
            <v>320</v>
          </cell>
          <cell r="P192">
            <v>400</v>
          </cell>
          <cell r="AF192">
            <v>80</v>
          </cell>
          <cell r="AG192">
            <v>720</v>
          </cell>
        </row>
        <row r="193">
          <cell r="A193" t="str">
            <v>100488</v>
          </cell>
          <cell r="F193">
            <v>108</v>
          </cell>
          <cell r="L193">
            <v>320</v>
          </cell>
          <cell r="P193">
            <v>372</v>
          </cell>
          <cell r="AF193">
            <v>108</v>
          </cell>
          <cell r="AG193">
            <v>692</v>
          </cell>
        </row>
        <row r="194">
          <cell r="A194" t="str">
            <v>100491</v>
          </cell>
          <cell r="F194">
            <v>70</v>
          </cell>
          <cell r="L194">
            <v>320</v>
          </cell>
          <cell r="P194">
            <v>410</v>
          </cell>
          <cell r="AF194">
            <v>70</v>
          </cell>
          <cell r="AG194">
            <v>730</v>
          </cell>
        </row>
        <row r="195">
          <cell r="A195" t="str">
            <v>100492</v>
          </cell>
          <cell r="F195">
            <v>88</v>
          </cell>
          <cell r="L195">
            <v>560</v>
          </cell>
          <cell r="P195">
            <v>152</v>
          </cell>
          <cell r="AF195">
            <v>88</v>
          </cell>
          <cell r="AG195">
            <v>712</v>
          </cell>
        </row>
        <row r="196">
          <cell r="A196" t="str">
            <v>100493</v>
          </cell>
          <cell r="F196">
            <v>40</v>
          </cell>
          <cell r="L196">
            <v>400</v>
          </cell>
          <cell r="P196">
            <v>360</v>
          </cell>
          <cell r="AF196">
            <v>40</v>
          </cell>
          <cell r="AG196">
            <v>760</v>
          </cell>
        </row>
        <row r="197">
          <cell r="A197" t="str">
            <v>100495</v>
          </cell>
          <cell r="F197">
            <v>112</v>
          </cell>
          <cell r="L197">
            <v>560</v>
          </cell>
          <cell r="P197">
            <v>128</v>
          </cell>
          <cell r="AF197">
            <v>112</v>
          </cell>
          <cell r="AG197">
            <v>688</v>
          </cell>
        </row>
        <row r="198">
          <cell r="A198" t="str">
            <v>100496</v>
          </cell>
          <cell r="F198">
            <v>88</v>
          </cell>
          <cell r="L198">
            <v>640</v>
          </cell>
          <cell r="P198">
            <v>72</v>
          </cell>
          <cell r="AF198">
            <v>88</v>
          </cell>
          <cell r="AG198">
            <v>712</v>
          </cell>
        </row>
        <row r="199">
          <cell r="A199" t="str">
            <v>100497</v>
          </cell>
          <cell r="F199">
            <v>68</v>
          </cell>
          <cell r="G199">
            <v>0</v>
          </cell>
          <cell r="L199">
            <v>400</v>
          </cell>
          <cell r="P199">
            <v>260</v>
          </cell>
          <cell r="Q199">
            <v>72</v>
          </cell>
          <cell r="AF199">
            <v>68</v>
          </cell>
          <cell r="AG199">
            <v>732</v>
          </cell>
        </row>
        <row r="200">
          <cell r="A200" t="str">
            <v>100498</v>
          </cell>
          <cell r="F200">
            <v>40</v>
          </cell>
          <cell r="H200">
            <v>40</v>
          </cell>
          <cell r="L200">
            <v>480</v>
          </cell>
          <cell r="P200">
            <v>40</v>
          </cell>
          <cell r="AF200">
            <v>80</v>
          </cell>
          <cell r="AG200">
            <v>520</v>
          </cell>
        </row>
        <row r="201">
          <cell r="A201" t="str">
            <v>100500</v>
          </cell>
          <cell r="G201">
            <v>12</v>
          </cell>
          <cell r="L201">
            <v>720</v>
          </cell>
          <cell r="Q201">
            <v>68</v>
          </cell>
          <cell r="AF201">
            <v>12</v>
          </cell>
          <cell r="AG201">
            <v>788</v>
          </cell>
        </row>
        <row r="202">
          <cell r="A202" t="str">
            <v>100501</v>
          </cell>
          <cell r="F202">
            <v>72</v>
          </cell>
          <cell r="L202">
            <v>640</v>
          </cell>
          <cell r="P202">
            <v>88</v>
          </cell>
          <cell r="AF202">
            <v>72</v>
          </cell>
          <cell r="AG202">
            <v>728</v>
          </cell>
        </row>
        <row r="203">
          <cell r="A203" t="str">
            <v>100504</v>
          </cell>
          <cell r="F203">
            <v>52</v>
          </cell>
          <cell r="L203">
            <v>560</v>
          </cell>
          <cell r="P203">
            <v>188</v>
          </cell>
          <cell r="AF203">
            <v>52</v>
          </cell>
          <cell r="AG203">
            <v>748</v>
          </cell>
        </row>
        <row r="204">
          <cell r="A204" t="str">
            <v>100506</v>
          </cell>
          <cell r="F204">
            <v>72</v>
          </cell>
          <cell r="G204">
            <v>10</v>
          </cell>
          <cell r="L204">
            <v>560</v>
          </cell>
          <cell r="P204">
            <v>112</v>
          </cell>
          <cell r="Q204">
            <v>46</v>
          </cell>
          <cell r="AF204">
            <v>82</v>
          </cell>
          <cell r="AG204">
            <v>718</v>
          </cell>
        </row>
        <row r="205">
          <cell r="A205" t="str">
            <v>100508</v>
          </cell>
          <cell r="F205">
            <v>3</v>
          </cell>
          <cell r="L205">
            <v>720</v>
          </cell>
          <cell r="P205">
            <v>64</v>
          </cell>
          <cell r="AF205">
            <v>3</v>
          </cell>
          <cell r="AG205">
            <v>784</v>
          </cell>
        </row>
        <row r="206">
          <cell r="A206" t="str">
            <v>100509</v>
          </cell>
          <cell r="F206">
            <v>24</v>
          </cell>
          <cell r="L206">
            <v>640</v>
          </cell>
          <cell r="P206">
            <v>136</v>
          </cell>
          <cell r="AF206">
            <v>24</v>
          </cell>
          <cell r="AG206">
            <v>776</v>
          </cell>
        </row>
        <row r="207">
          <cell r="A207" t="str">
            <v>100510</v>
          </cell>
          <cell r="F207">
            <v>104</v>
          </cell>
          <cell r="L207">
            <v>320</v>
          </cell>
          <cell r="P207">
            <v>376</v>
          </cell>
          <cell r="AF207">
            <v>104</v>
          </cell>
          <cell r="AG207">
            <v>696</v>
          </cell>
        </row>
        <row r="208">
          <cell r="A208" t="str">
            <v>100512</v>
          </cell>
          <cell r="F208">
            <v>20</v>
          </cell>
          <cell r="G208">
            <v>28</v>
          </cell>
          <cell r="L208">
            <v>480</v>
          </cell>
          <cell r="P208">
            <v>224</v>
          </cell>
          <cell r="Q208">
            <v>48</v>
          </cell>
          <cell r="AF208">
            <v>48</v>
          </cell>
          <cell r="AG208">
            <v>752</v>
          </cell>
        </row>
        <row r="209">
          <cell r="A209" t="str">
            <v>100513</v>
          </cell>
          <cell r="F209">
            <v>31</v>
          </cell>
          <cell r="L209">
            <v>720</v>
          </cell>
          <cell r="P209">
            <v>49</v>
          </cell>
          <cell r="AF209">
            <v>31</v>
          </cell>
          <cell r="AG209">
            <v>769</v>
          </cell>
        </row>
        <row r="210">
          <cell r="A210" t="str">
            <v>100514</v>
          </cell>
          <cell r="F210">
            <v>100</v>
          </cell>
          <cell r="L210">
            <v>560</v>
          </cell>
          <cell r="P210">
            <v>140</v>
          </cell>
          <cell r="AF210">
            <v>100</v>
          </cell>
          <cell r="AG210">
            <v>700</v>
          </cell>
        </row>
        <row r="211">
          <cell r="A211" t="str">
            <v>100515</v>
          </cell>
          <cell r="F211">
            <v>64</v>
          </cell>
          <cell r="L211">
            <v>560</v>
          </cell>
          <cell r="P211">
            <v>176</v>
          </cell>
          <cell r="AF211">
            <v>64</v>
          </cell>
          <cell r="AG211">
            <v>736</v>
          </cell>
        </row>
        <row r="212">
          <cell r="A212" t="str">
            <v>100516</v>
          </cell>
          <cell r="F212">
            <v>56</v>
          </cell>
          <cell r="L212">
            <v>400</v>
          </cell>
          <cell r="P212">
            <v>344</v>
          </cell>
          <cell r="AF212">
            <v>56</v>
          </cell>
          <cell r="AG212">
            <v>744</v>
          </cell>
        </row>
        <row r="213">
          <cell r="A213" t="str">
            <v>100519</v>
          </cell>
          <cell r="F213">
            <v>24</v>
          </cell>
          <cell r="L213">
            <v>640</v>
          </cell>
          <cell r="P213">
            <v>136</v>
          </cell>
          <cell r="AF213">
            <v>24</v>
          </cell>
          <cell r="AG213">
            <v>776</v>
          </cell>
        </row>
        <row r="214">
          <cell r="A214" t="str">
            <v>100521</v>
          </cell>
          <cell r="F214">
            <v>104</v>
          </cell>
          <cell r="L214">
            <v>320</v>
          </cell>
          <cell r="P214">
            <v>376</v>
          </cell>
          <cell r="AF214">
            <v>104</v>
          </cell>
          <cell r="AG214">
            <v>696</v>
          </cell>
        </row>
        <row r="215">
          <cell r="A215" t="str">
            <v>100522</v>
          </cell>
          <cell r="L215">
            <v>800</v>
          </cell>
          <cell r="AG215">
            <v>800</v>
          </cell>
        </row>
        <row r="216">
          <cell r="A216" t="str">
            <v>100525</v>
          </cell>
          <cell r="C216">
            <v>16</v>
          </cell>
          <cell r="F216">
            <v>104</v>
          </cell>
          <cell r="L216">
            <v>320</v>
          </cell>
          <cell r="M216">
            <v>120</v>
          </cell>
          <cell r="P216">
            <v>243.5</v>
          </cell>
          <cell r="V216">
            <v>15.5</v>
          </cell>
          <cell r="W216">
            <v>1.5</v>
          </cell>
          <cell r="Z216">
            <v>1.5</v>
          </cell>
          <cell r="AF216">
            <v>120</v>
          </cell>
          <cell r="AG216">
            <v>683.5</v>
          </cell>
          <cell r="AH216">
            <v>18.5</v>
          </cell>
        </row>
        <row r="217">
          <cell r="A217" t="str">
            <v>100527</v>
          </cell>
          <cell r="L217">
            <v>58</v>
          </cell>
          <cell r="AG217">
            <v>58</v>
          </cell>
        </row>
        <row r="218">
          <cell r="A218" t="str">
            <v>100529</v>
          </cell>
          <cell r="F218">
            <v>68</v>
          </cell>
          <cell r="L218">
            <v>320</v>
          </cell>
          <cell r="P218">
            <v>412</v>
          </cell>
          <cell r="AF218">
            <v>68</v>
          </cell>
          <cell r="AG218">
            <v>732</v>
          </cell>
        </row>
        <row r="219">
          <cell r="A219" t="str">
            <v>100530</v>
          </cell>
          <cell r="F219">
            <v>16</v>
          </cell>
          <cell r="L219">
            <v>640</v>
          </cell>
          <cell r="P219">
            <v>144</v>
          </cell>
          <cell r="AF219">
            <v>16</v>
          </cell>
          <cell r="AG219">
            <v>784</v>
          </cell>
        </row>
        <row r="220">
          <cell r="A220" t="str">
            <v>100531</v>
          </cell>
          <cell r="F220">
            <v>20</v>
          </cell>
          <cell r="L220">
            <v>640</v>
          </cell>
          <cell r="P220">
            <v>140</v>
          </cell>
          <cell r="AF220">
            <v>20</v>
          </cell>
          <cell r="AG220">
            <v>780</v>
          </cell>
        </row>
        <row r="221">
          <cell r="A221" t="str">
            <v>100532</v>
          </cell>
          <cell r="F221">
            <v>76</v>
          </cell>
          <cell r="L221">
            <v>480</v>
          </cell>
          <cell r="P221">
            <v>244</v>
          </cell>
          <cell r="AF221">
            <v>76</v>
          </cell>
          <cell r="AG221">
            <v>724</v>
          </cell>
        </row>
        <row r="222">
          <cell r="A222" t="str">
            <v>100533</v>
          </cell>
          <cell r="F222">
            <v>60</v>
          </cell>
          <cell r="L222">
            <v>160</v>
          </cell>
          <cell r="P222">
            <v>180</v>
          </cell>
          <cell r="AF222">
            <v>60</v>
          </cell>
          <cell r="AG222">
            <v>340</v>
          </cell>
        </row>
        <row r="223">
          <cell r="A223" t="str">
            <v>100536</v>
          </cell>
          <cell r="F223">
            <v>88</v>
          </cell>
          <cell r="L223">
            <v>480</v>
          </cell>
          <cell r="P223">
            <v>232</v>
          </cell>
          <cell r="AF223">
            <v>88</v>
          </cell>
          <cell r="AG223">
            <v>712</v>
          </cell>
        </row>
        <row r="224">
          <cell r="A224" t="str">
            <v>100537</v>
          </cell>
          <cell r="F224">
            <v>28</v>
          </cell>
          <cell r="L224">
            <v>640</v>
          </cell>
          <cell r="P224">
            <v>132</v>
          </cell>
          <cell r="AF224">
            <v>28</v>
          </cell>
          <cell r="AG224">
            <v>772</v>
          </cell>
        </row>
        <row r="225">
          <cell r="A225" t="str">
            <v>100538</v>
          </cell>
          <cell r="F225">
            <v>102</v>
          </cell>
          <cell r="L225">
            <v>240</v>
          </cell>
          <cell r="P225">
            <v>458</v>
          </cell>
          <cell r="AF225">
            <v>102</v>
          </cell>
          <cell r="AG225">
            <v>698</v>
          </cell>
        </row>
        <row r="226">
          <cell r="A226" t="str">
            <v>100539</v>
          </cell>
          <cell r="F226">
            <v>118</v>
          </cell>
          <cell r="L226">
            <v>400</v>
          </cell>
          <cell r="P226">
            <v>282</v>
          </cell>
          <cell r="AF226">
            <v>118</v>
          </cell>
          <cell r="AG226">
            <v>682</v>
          </cell>
        </row>
        <row r="227">
          <cell r="A227" t="str">
            <v>100540</v>
          </cell>
          <cell r="F227">
            <v>44</v>
          </cell>
          <cell r="L227">
            <v>320</v>
          </cell>
          <cell r="P227">
            <v>436</v>
          </cell>
          <cell r="AF227">
            <v>44</v>
          </cell>
          <cell r="AG227">
            <v>756</v>
          </cell>
        </row>
        <row r="228">
          <cell r="A228" t="str">
            <v>100541</v>
          </cell>
          <cell r="F228">
            <v>38</v>
          </cell>
          <cell r="L228">
            <v>640</v>
          </cell>
          <cell r="P228">
            <v>122</v>
          </cell>
          <cell r="AF228">
            <v>38</v>
          </cell>
          <cell r="AG228">
            <v>762</v>
          </cell>
        </row>
        <row r="229">
          <cell r="A229" t="str">
            <v>100542</v>
          </cell>
          <cell r="F229">
            <v>28</v>
          </cell>
          <cell r="G229">
            <v>8</v>
          </cell>
          <cell r="L229">
            <v>480</v>
          </cell>
          <cell r="P229">
            <v>212</v>
          </cell>
          <cell r="Q229">
            <v>72</v>
          </cell>
          <cell r="AF229">
            <v>36</v>
          </cell>
          <cell r="AG229">
            <v>764</v>
          </cell>
        </row>
        <row r="230">
          <cell r="A230" t="str">
            <v>100544</v>
          </cell>
          <cell r="F230">
            <v>80</v>
          </cell>
          <cell r="L230">
            <v>560</v>
          </cell>
          <cell r="P230">
            <v>160</v>
          </cell>
          <cell r="AF230">
            <v>80</v>
          </cell>
          <cell r="AG230">
            <v>720</v>
          </cell>
        </row>
        <row r="231">
          <cell r="A231" t="str">
            <v>100545</v>
          </cell>
          <cell r="C231">
            <v>10</v>
          </cell>
          <cell r="D231">
            <v>8</v>
          </cell>
          <cell r="E231">
            <v>260</v>
          </cell>
          <cell r="F231">
            <v>82</v>
          </cell>
          <cell r="G231">
            <v>15.5</v>
          </cell>
          <cell r="L231">
            <v>160</v>
          </cell>
          <cell r="N231">
            <v>64</v>
          </cell>
          <cell r="O231">
            <v>150</v>
          </cell>
          <cell r="P231">
            <v>267</v>
          </cell>
          <cell r="Q231">
            <v>43.5</v>
          </cell>
          <cell r="V231">
            <v>11</v>
          </cell>
          <cell r="Y231">
            <v>12</v>
          </cell>
          <cell r="Z231">
            <v>12</v>
          </cell>
          <cell r="AF231">
            <v>375.5</v>
          </cell>
          <cell r="AG231">
            <v>684.5</v>
          </cell>
          <cell r="AH231">
            <v>35</v>
          </cell>
        </row>
        <row r="232">
          <cell r="A232" t="str">
            <v>100546</v>
          </cell>
          <cell r="F232">
            <v>24</v>
          </cell>
          <cell r="L232">
            <v>640</v>
          </cell>
          <cell r="P232">
            <v>136</v>
          </cell>
          <cell r="AF232">
            <v>24</v>
          </cell>
          <cell r="AG232">
            <v>776</v>
          </cell>
        </row>
        <row r="233">
          <cell r="A233" t="str">
            <v>100548</v>
          </cell>
          <cell r="F233">
            <v>96</v>
          </cell>
          <cell r="L233">
            <v>480</v>
          </cell>
          <cell r="P233">
            <v>224</v>
          </cell>
          <cell r="AF233">
            <v>96</v>
          </cell>
          <cell r="AG233">
            <v>704</v>
          </cell>
        </row>
        <row r="234">
          <cell r="A234" t="str">
            <v>100551</v>
          </cell>
          <cell r="F234">
            <v>51</v>
          </cell>
          <cell r="L234">
            <v>560</v>
          </cell>
          <cell r="P234">
            <v>189</v>
          </cell>
          <cell r="AF234">
            <v>51</v>
          </cell>
          <cell r="AG234">
            <v>749</v>
          </cell>
        </row>
        <row r="235">
          <cell r="A235" t="str">
            <v>100552</v>
          </cell>
          <cell r="F235">
            <v>104</v>
          </cell>
          <cell r="L235">
            <v>80</v>
          </cell>
          <cell r="P235">
            <v>616</v>
          </cell>
          <cell r="AF235">
            <v>104</v>
          </cell>
          <cell r="AG235">
            <v>696</v>
          </cell>
        </row>
        <row r="236">
          <cell r="A236" t="str">
            <v>100557</v>
          </cell>
          <cell r="F236">
            <v>120</v>
          </cell>
          <cell r="L236">
            <v>400</v>
          </cell>
          <cell r="P236">
            <v>280</v>
          </cell>
          <cell r="AF236">
            <v>120</v>
          </cell>
          <cell r="AG236">
            <v>680</v>
          </cell>
        </row>
        <row r="237">
          <cell r="A237" t="str">
            <v>100559</v>
          </cell>
          <cell r="F237">
            <v>126</v>
          </cell>
          <cell r="L237">
            <v>160</v>
          </cell>
          <cell r="P237">
            <v>514</v>
          </cell>
          <cell r="AF237">
            <v>126</v>
          </cell>
          <cell r="AG237">
            <v>674</v>
          </cell>
        </row>
        <row r="238">
          <cell r="A238" t="str">
            <v>100561</v>
          </cell>
          <cell r="F238">
            <v>136</v>
          </cell>
          <cell r="L238">
            <v>480</v>
          </cell>
          <cell r="P238">
            <v>184</v>
          </cell>
          <cell r="AF238">
            <v>136</v>
          </cell>
          <cell r="AG238">
            <v>664</v>
          </cell>
        </row>
        <row r="239">
          <cell r="A239" t="str">
            <v>100563</v>
          </cell>
          <cell r="C239">
            <v>47</v>
          </cell>
          <cell r="D239">
            <v>20</v>
          </cell>
          <cell r="E239">
            <v>122</v>
          </cell>
          <cell r="F239">
            <v>30</v>
          </cell>
          <cell r="L239">
            <v>240</v>
          </cell>
          <cell r="M239">
            <v>180</v>
          </cell>
          <cell r="N239">
            <v>80</v>
          </cell>
          <cell r="O239">
            <v>230</v>
          </cell>
          <cell r="P239">
            <v>70</v>
          </cell>
          <cell r="V239">
            <v>12</v>
          </cell>
          <cell r="W239">
            <v>0.5</v>
          </cell>
          <cell r="X239">
            <v>9</v>
          </cell>
          <cell r="AF239">
            <v>219</v>
          </cell>
          <cell r="AG239">
            <v>800</v>
          </cell>
          <cell r="AH239">
            <v>21.5</v>
          </cell>
        </row>
        <row r="240">
          <cell r="A240" t="str">
            <v>100565</v>
          </cell>
          <cell r="F240">
            <v>24</v>
          </cell>
          <cell r="L240">
            <v>640</v>
          </cell>
          <cell r="P240">
            <v>136</v>
          </cell>
          <cell r="AF240">
            <v>24</v>
          </cell>
          <cell r="AG240">
            <v>776</v>
          </cell>
        </row>
        <row r="241">
          <cell r="A241" t="str">
            <v>100566</v>
          </cell>
          <cell r="F241">
            <v>64</v>
          </cell>
          <cell r="L241">
            <v>480</v>
          </cell>
          <cell r="P241">
            <v>256</v>
          </cell>
          <cell r="AF241">
            <v>64</v>
          </cell>
          <cell r="AG241">
            <v>736</v>
          </cell>
        </row>
        <row r="242">
          <cell r="A242" t="str">
            <v>100568</v>
          </cell>
          <cell r="C242">
            <v>10</v>
          </cell>
          <cell r="F242">
            <v>55</v>
          </cell>
          <cell r="L242">
            <v>320</v>
          </cell>
          <cell r="M242">
            <v>70</v>
          </cell>
          <cell r="P242">
            <v>346</v>
          </cell>
          <cell r="V242">
            <v>7.5</v>
          </cell>
          <cell r="Z242">
            <v>2.75</v>
          </cell>
          <cell r="AF242">
            <v>65</v>
          </cell>
          <cell r="AG242">
            <v>736</v>
          </cell>
          <cell r="AH242">
            <v>10.25</v>
          </cell>
        </row>
        <row r="243">
          <cell r="A243" t="str">
            <v>100569</v>
          </cell>
          <cell r="F243">
            <v>16</v>
          </cell>
          <cell r="G243">
            <v>16</v>
          </cell>
          <cell r="L243">
            <v>640</v>
          </cell>
          <cell r="P243">
            <v>64</v>
          </cell>
          <cell r="Q243">
            <v>64</v>
          </cell>
          <cell r="AF243">
            <v>32</v>
          </cell>
          <cell r="AG243">
            <v>768</v>
          </cell>
        </row>
        <row r="244">
          <cell r="A244" t="str">
            <v>100570</v>
          </cell>
          <cell r="F244">
            <v>80</v>
          </cell>
          <cell r="L244">
            <v>400</v>
          </cell>
          <cell r="P244">
            <v>320</v>
          </cell>
          <cell r="AF244">
            <v>80</v>
          </cell>
          <cell r="AG244">
            <v>720</v>
          </cell>
        </row>
        <row r="245">
          <cell r="A245" t="str">
            <v>100572</v>
          </cell>
          <cell r="F245">
            <v>36</v>
          </cell>
          <cell r="G245">
            <v>8</v>
          </cell>
          <cell r="L245">
            <v>560</v>
          </cell>
          <cell r="P245">
            <v>124</v>
          </cell>
          <cell r="Q245">
            <v>72</v>
          </cell>
          <cell r="AF245">
            <v>44</v>
          </cell>
          <cell r="AG245">
            <v>756</v>
          </cell>
        </row>
        <row r="246">
          <cell r="A246" t="str">
            <v>100573</v>
          </cell>
          <cell r="F246">
            <v>32</v>
          </cell>
          <cell r="L246">
            <v>720</v>
          </cell>
          <cell r="P246">
            <v>48</v>
          </cell>
          <cell r="AF246">
            <v>32</v>
          </cell>
          <cell r="AG246">
            <v>768</v>
          </cell>
        </row>
        <row r="247">
          <cell r="A247" t="str">
            <v>100574</v>
          </cell>
          <cell r="F247">
            <v>116</v>
          </cell>
          <cell r="L247">
            <v>400</v>
          </cell>
          <cell r="P247">
            <v>284</v>
          </cell>
          <cell r="AF247">
            <v>116</v>
          </cell>
          <cell r="AG247">
            <v>684</v>
          </cell>
        </row>
        <row r="248">
          <cell r="A248" t="str">
            <v>100575</v>
          </cell>
          <cell r="F248">
            <v>4</v>
          </cell>
          <cell r="G248">
            <v>8</v>
          </cell>
          <cell r="L248">
            <v>640</v>
          </cell>
          <cell r="P248">
            <v>76</v>
          </cell>
          <cell r="Q248">
            <v>72</v>
          </cell>
          <cell r="AF248">
            <v>12</v>
          </cell>
          <cell r="AG248">
            <v>788</v>
          </cell>
        </row>
        <row r="249">
          <cell r="A249" t="str">
            <v>100576</v>
          </cell>
          <cell r="F249">
            <v>48</v>
          </cell>
          <cell r="L249">
            <v>320</v>
          </cell>
          <cell r="P249">
            <v>432</v>
          </cell>
          <cell r="AF249">
            <v>48</v>
          </cell>
          <cell r="AG249">
            <v>752</v>
          </cell>
        </row>
        <row r="250">
          <cell r="A250" t="str">
            <v>100577</v>
          </cell>
          <cell r="F250">
            <v>56</v>
          </cell>
          <cell r="L250">
            <v>400</v>
          </cell>
          <cell r="P250">
            <v>344</v>
          </cell>
          <cell r="AF250">
            <v>56</v>
          </cell>
          <cell r="AG250">
            <v>744</v>
          </cell>
        </row>
        <row r="251">
          <cell r="A251" t="str">
            <v>100578</v>
          </cell>
          <cell r="F251">
            <v>112</v>
          </cell>
          <cell r="G251">
            <v>4</v>
          </cell>
          <cell r="L251">
            <v>560</v>
          </cell>
          <cell r="P251">
            <v>48</v>
          </cell>
          <cell r="Q251">
            <v>76</v>
          </cell>
          <cell r="AF251">
            <v>116</v>
          </cell>
          <cell r="AG251">
            <v>684</v>
          </cell>
        </row>
        <row r="252">
          <cell r="A252" t="str">
            <v>100579</v>
          </cell>
          <cell r="F252">
            <v>128</v>
          </cell>
          <cell r="G252">
            <v>8</v>
          </cell>
          <cell r="L252">
            <v>240</v>
          </cell>
          <cell r="P252">
            <v>368</v>
          </cell>
          <cell r="Q252">
            <v>56</v>
          </cell>
          <cell r="AF252">
            <v>136</v>
          </cell>
          <cell r="AG252">
            <v>664</v>
          </cell>
        </row>
        <row r="253">
          <cell r="A253" t="str">
            <v>100580</v>
          </cell>
          <cell r="F253">
            <v>64</v>
          </cell>
          <cell r="L253">
            <v>560</v>
          </cell>
          <cell r="P253">
            <v>176</v>
          </cell>
          <cell r="AF253">
            <v>64</v>
          </cell>
          <cell r="AG253">
            <v>736</v>
          </cell>
        </row>
        <row r="254">
          <cell r="A254" t="str">
            <v>100581</v>
          </cell>
          <cell r="F254">
            <v>100</v>
          </cell>
          <cell r="L254">
            <v>240</v>
          </cell>
          <cell r="P254">
            <v>460</v>
          </cell>
          <cell r="AF254">
            <v>100</v>
          </cell>
          <cell r="AG254">
            <v>700</v>
          </cell>
        </row>
        <row r="255">
          <cell r="A255" t="str">
            <v>100582</v>
          </cell>
          <cell r="F255">
            <v>24</v>
          </cell>
          <cell r="L255">
            <v>720</v>
          </cell>
          <cell r="P255">
            <v>56</v>
          </cell>
          <cell r="AF255">
            <v>24</v>
          </cell>
          <cell r="AG255">
            <v>776</v>
          </cell>
        </row>
        <row r="256">
          <cell r="A256" t="str">
            <v>100583</v>
          </cell>
          <cell r="F256">
            <v>116</v>
          </cell>
          <cell r="L256">
            <v>480</v>
          </cell>
          <cell r="P256">
            <v>124</v>
          </cell>
          <cell r="U256">
            <v>80</v>
          </cell>
          <cell r="AF256">
            <v>116</v>
          </cell>
          <cell r="AG256">
            <v>684</v>
          </cell>
        </row>
        <row r="257">
          <cell r="A257" t="str">
            <v>100584</v>
          </cell>
          <cell r="F257">
            <v>20</v>
          </cell>
          <cell r="L257">
            <v>560</v>
          </cell>
          <cell r="P257">
            <v>220</v>
          </cell>
          <cell r="AF257">
            <v>20</v>
          </cell>
          <cell r="AG257">
            <v>780</v>
          </cell>
        </row>
        <row r="258">
          <cell r="A258" t="str">
            <v>100585</v>
          </cell>
          <cell r="F258">
            <v>64</v>
          </cell>
          <cell r="L258">
            <v>480</v>
          </cell>
          <cell r="P258">
            <v>256</v>
          </cell>
          <cell r="AF258">
            <v>64</v>
          </cell>
          <cell r="AG258">
            <v>736</v>
          </cell>
        </row>
        <row r="259">
          <cell r="A259" t="str">
            <v>100587</v>
          </cell>
          <cell r="F259">
            <v>64</v>
          </cell>
          <cell r="G259">
            <v>8</v>
          </cell>
          <cell r="L259">
            <v>400</v>
          </cell>
          <cell r="P259">
            <v>256</v>
          </cell>
          <cell r="Q259">
            <v>72</v>
          </cell>
          <cell r="AF259">
            <v>72</v>
          </cell>
          <cell r="AG259">
            <v>728</v>
          </cell>
        </row>
        <row r="260">
          <cell r="A260" t="str">
            <v>100588</v>
          </cell>
          <cell r="F260">
            <v>80</v>
          </cell>
          <cell r="L260">
            <v>640</v>
          </cell>
          <cell r="P260">
            <v>80</v>
          </cell>
          <cell r="AF260">
            <v>80</v>
          </cell>
          <cell r="AG260">
            <v>720</v>
          </cell>
        </row>
        <row r="261">
          <cell r="A261" t="str">
            <v>100590</v>
          </cell>
          <cell r="F261">
            <v>84</v>
          </cell>
          <cell r="G261">
            <v>12</v>
          </cell>
          <cell r="L261">
            <v>240</v>
          </cell>
          <cell r="P261">
            <v>392</v>
          </cell>
          <cell r="Q261">
            <v>72</v>
          </cell>
          <cell r="AF261">
            <v>96</v>
          </cell>
          <cell r="AG261">
            <v>704</v>
          </cell>
        </row>
        <row r="262">
          <cell r="A262" t="str">
            <v>100591</v>
          </cell>
          <cell r="F262">
            <v>52</v>
          </cell>
          <cell r="L262">
            <v>560</v>
          </cell>
          <cell r="P262">
            <v>188</v>
          </cell>
          <cell r="AF262">
            <v>52</v>
          </cell>
          <cell r="AG262">
            <v>748</v>
          </cell>
        </row>
        <row r="263">
          <cell r="A263" t="str">
            <v>100592</v>
          </cell>
          <cell r="F263">
            <v>84</v>
          </cell>
          <cell r="L263">
            <v>560</v>
          </cell>
          <cell r="P263">
            <v>156</v>
          </cell>
          <cell r="AF263">
            <v>84</v>
          </cell>
          <cell r="AG263">
            <v>716</v>
          </cell>
        </row>
        <row r="264">
          <cell r="A264" t="str">
            <v>100593</v>
          </cell>
          <cell r="F264">
            <v>96</v>
          </cell>
          <cell r="L264">
            <v>400</v>
          </cell>
          <cell r="P264">
            <v>304</v>
          </cell>
          <cell r="AF264">
            <v>96</v>
          </cell>
          <cell r="AG264">
            <v>704</v>
          </cell>
        </row>
        <row r="265">
          <cell r="A265" t="str">
            <v>100594</v>
          </cell>
          <cell r="F265">
            <v>68</v>
          </cell>
          <cell r="L265">
            <v>480</v>
          </cell>
          <cell r="P265">
            <v>252</v>
          </cell>
          <cell r="AF265">
            <v>68</v>
          </cell>
          <cell r="AG265">
            <v>732</v>
          </cell>
        </row>
        <row r="266">
          <cell r="A266" t="str">
            <v>100595</v>
          </cell>
          <cell r="F266">
            <v>124</v>
          </cell>
          <cell r="L266">
            <v>160</v>
          </cell>
          <cell r="P266">
            <v>516</v>
          </cell>
          <cell r="AF266">
            <v>124</v>
          </cell>
          <cell r="AG266">
            <v>676</v>
          </cell>
        </row>
        <row r="267">
          <cell r="A267" t="str">
            <v>100596</v>
          </cell>
          <cell r="F267">
            <v>34</v>
          </cell>
          <cell r="L267">
            <v>480</v>
          </cell>
          <cell r="P267">
            <v>286</v>
          </cell>
          <cell r="AF267">
            <v>34</v>
          </cell>
          <cell r="AG267">
            <v>766</v>
          </cell>
        </row>
        <row r="268">
          <cell r="A268" t="str">
            <v>100597</v>
          </cell>
          <cell r="F268">
            <v>124</v>
          </cell>
          <cell r="L268">
            <v>240</v>
          </cell>
          <cell r="P268">
            <v>436</v>
          </cell>
          <cell r="AF268">
            <v>124</v>
          </cell>
          <cell r="AG268">
            <v>676</v>
          </cell>
        </row>
        <row r="269">
          <cell r="A269" t="str">
            <v>100598</v>
          </cell>
          <cell r="F269">
            <v>64</v>
          </cell>
          <cell r="L269">
            <v>480</v>
          </cell>
          <cell r="P269">
            <v>256</v>
          </cell>
          <cell r="AF269">
            <v>64</v>
          </cell>
          <cell r="AG269">
            <v>736</v>
          </cell>
        </row>
        <row r="270">
          <cell r="A270" t="str">
            <v>100599</v>
          </cell>
          <cell r="F270">
            <v>88</v>
          </cell>
          <cell r="L270">
            <v>320</v>
          </cell>
          <cell r="P270">
            <v>392</v>
          </cell>
          <cell r="AF270">
            <v>88</v>
          </cell>
          <cell r="AG270">
            <v>712</v>
          </cell>
        </row>
        <row r="271">
          <cell r="A271" t="str">
            <v>100600</v>
          </cell>
          <cell r="F271">
            <v>108</v>
          </cell>
          <cell r="L271">
            <v>160</v>
          </cell>
          <cell r="P271">
            <v>532</v>
          </cell>
          <cell r="AF271">
            <v>108</v>
          </cell>
          <cell r="AG271">
            <v>692</v>
          </cell>
        </row>
        <row r="272">
          <cell r="A272" t="str">
            <v>100601</v>
          </cell>
          <cell r="F272">
            <v>100</v>
          </cell>
          <cell r="L272">
            <v>400</v>
          </cell>
          <cell r="P272">
            <v>300</v>
          </cell>
          <cell r="AF272">
            <v>100</v>
          </cell>
          <cell r="AG272">
            <v>700</v>
          </cell>
        </row>
        <row r="273">
          <cell r="A273" t="str">
            <v>100602</v>
          </cell>
          <cell r="F273">
            <v>152</v>
          </cell>
          <cell r="L273">
            <v>320</v>
          </cell>
          <cell r="P273">
            <v>328</v>
          </cell>
          <cell r="AF273">
            <v>152</v>
          </cell>
          <cell r="AG273">
            <v>648</v>
          </cell>
        </row>
        <row r="274">
          <cell r="A274" t="str">
            <v>100603</v>
          </cell>
          <cell r="L274">
            <v>800</v>
          </cell>
          <cell r="AG274">
            <v>800</v>
          </cell>
        </row>
        <row r="275">
          <cell r="A275" t="str">
            <v>100604</v>
          </cell>
          <cell r="F275">
            <v>152</v>
          </cell>
          <cell r="L275">
            <v>480</v>
          </cell>
          <cell r="P275">
            <v>168</v>
          </cell>
          <cell r="AF275">
            <v>152</v>
          </cell>
          <cell r="AG275">
            <v>648</v>
          </cell>
        </row>
        <row r="276">
          <cell r="A276" t="str">
            <v>100605</v>
          </cell>
          <cell r="F276">
            <v>48</v>
          </cell>
          <cell r="G276">
            <v>10.5</v>
          </cell>
          <cell r="L276">
            <v>480</v>
          </cell>
          <cell r="P276">
            <v>112</v>
          </cell>
          <cell r="Q276">
            <v>144</v>
          </cell>
          <cell r="AF276">
            <v>58.5</v>
          </cell>
          <cell r="AG276">
            <v>736</v>
          </cell>
        </row>
        <row r="277">
          <cell r="A277" t="str">
            <v>100606</v>
          </cell>
          <cell r="F277">
            <v>78</v>
          </cell>
          <cell r="L277">
            <v>480</v>
          </cell>
          <cell r="P277">
            <v>242</v>
          </cell>
          <cell r="AF277">
            <v>78</v>
          </cell>
          <cell r="AG277">
            <v>722</v>
          </cell>
        </row>
        <row r="278">
          <cell r="A278" t="str">
            <v>100607</v>
          </cell>
          <cell r="F278">
            <v>60</v>
          </cell>
          <cell r="L278">
            <v>480</v>
          </cell>
          <cell r="P278">
            <v>260</v>
          </cell>
          <cell r="AF278">
            <v>60</v>
          </cell>
          <cell r="AG278">
            <v>740</v>
          </cell>
        </row>
        <row r="279">
          <cell r="A279" t="str">
            <v>100608</v>
          </cell>
          <cell r="F279">
            <v>112</v>
          </cell>
          <cell r="L279">
            <v>480</v>
          </cell>
          <cell r="P279">
            <v>208</v>
          </cell>
          <cell r="AF279">
            <v>112</v>
          </cell>
          <cell r="AG279">
            <v>688</v>
          </cell>
        </row>
        <row r="280">
          <cell r="A280" t="str">
            <v>100609</v>
          </cell>
          <cell r="F280">
            <v>96</v>
          </cell>
          <cell r="L280">
            <v>400</v>
          </cell>
          <cell r="P280">
            <v>304</v>
          </cell>
          <cell r="AF280">
            <v>96</v>
          </cell>
          <cell r="AG280">
            <v>704</v>
          </cell>
        </row>
        <row r="281">
          <cell r="A281" t="str">
            <v>100610</v>
          </cell>
          <cell r="F281">
            <v>68</v>
          </cell>
          <cell r="L281">
            <v>400</v>
          </cell>
          <cell r="P281">
            <v>332</v>
          </cell>
          <cell r="AF281">
            <v>68</v>
          </cell>
          <cell r="AG281">
            <v>732</v>
          </cell>
        </row>
        <row r="282">
          <cell r="A282" t="str">
            <v>100611</v>
          </cell>
          <cell r="F282">
            <v>16</v>
          </cell>
          <cell r="L282">
            <v>160</v>
          </cell>
          <cell r="P282">
            <v>64</v>
          </cell>
          <cell r="AF282">
            <v>16</v>
          </cell>
          <cell r="AG282">
            <v>224</v>
          </cell>
        </row>
        <row r="283">
          <cell r="A283" t="str">
            <v>100612</v>
          </cell>
          <cell r="F283">
            <v>88</v>
          </cell>
          <cell r="L283">
            <v>320</v>
          </cell>
          <cell r="P283">
            <v>392</v>
          </cell>
          <cell r="AF283">
            <v>88</v>
          </cell>
          <cell r="AG283">
            <v>712</v>
          </cell>
        </row>
        <row r="284">
          <cell r="A284" t="str">
            <v>100613</v>
          </cell>
          <cell r="F284">
            <v>86</v>
          </cell>
          <cell r="L284">
            <v>480</v>
          </cell>
          <cell r="P284">
            <v>234</v>
          </cell>
          <cell r="AF284">
            <v>86</v>
          </cell>
          <cell r="AG284">
            <v>714</v>
          </cell>
        </row>
        <row r="285">
          <cell r="A285" t="str">
            <v>100614</v>
          </cell>
          <cell r="F285">
            <v>88</v>
          </cell>
          <cell r="L285">
            <v>480</v>
          </cell>
          <cell r="P285">
            <v>232</v>
          </cell>
          <cell r="AF285">
            <v>88</v>
          </cell>
          <cell r="AG285">
            <v>712</v>
          </cell>
        </row>
        <row r="286">
          <cell r="A286" t="str">
            <v>100615</v>
          </cell>
          <cell r="F286">
            <v>112</v>
          </cell>
          <cell r="L286">
            <v>480</v>
          </cell>
          <cell r="P286">
            <v>208</v>
          </cell>
          <cell r="AF286">
            <v>112</v>
          </cell>
          <cell r="AG286">
            <v>688</v>
          </cell>
        </row>
        <row r="287">
          <cell r="A287" t="str">
            <v>100618</v>
          </cell>
          <cell r="F287">
            <v>48</v>
          </cell>
          <cell r="L287">
            <v>560</v>
          </cell>
          <cell r="P287">
            <v>192</v>
          </cell>
          <cell r="AF287">
            <v>48</v>
          </cell>
          <cell r="AG287">
            <v>752</v>
          </cell>
        </row>
        <row r="288">
          <cell r="A288" t="str">
            <v>100619</v>
          </cell>
          <cell r="C288">
            <v>16</v>
          </cell>
          <cell r="D288">
            <v>8</v>
          </cell>
          <cell r="F288">
            <v>83</v>
          </cell>
          <cell r="G288">
            <v>3</v>
          </cell>
          <cell r="L288">
            <v>240</v>
          </cell>
          <cell r="M288">
            <v>72</v>
          </cell>
          <cell r="N288">
            <v>56</v>
          </cell>
          <cell r="P288">
            <v>175</v>
          </cell>
          <cell r="Q288">
            <v>147</v>
          </cell>
          <cell r="Z288">
            <v>2</v>
          </cell>
          <cell r="AF288">
            <v>110</v>
          </cell>
          <cell r="AG288">
            <v>690</v>
          </cell>
          <cell r="AH288">
            <v>2</v>
          </cell>
        </row>
        <row r="289">
          <cell r="A289" t="str">
            <v>100620</v>
          </cell>
          <cell r="F289">
            <v>80</v>
          </cell>
          <cell r="L289">
            <v>560</v>
          </cell>
          <cell r="P289">
            <v>160</v>
          </cell>
          <cell r="AF289">
            <v>80</v>
          </cell>
          <cell r="AG289">
            <v>720</v>
          </cell>
        </row>
        <row r="290">
          <cell r="A290" t="str">
            <v>100621</v>
          </cell>
          <cell r="F290">
            <v>64</v>
          </cell>
          <cell r="L290">
            <v>480</v>
          </cell>
          <cell r="P290">
            <v>256</v>
          </cell>
          <cell r="AF290">
            <v>64</v>
          </cell>
          <cell r="AG290">
            <v>736</v>
          </cell>
        </row>
        <row r="291">
          <cell r="A291" t="str">
            <v>100622</v>
          </cell>
          <cell r="F291">
            <v>36</v>
          </cell>
          <cell r="L291">
            <v>560</v>
          </cell>
          <cell r="P291">
            <v>204</v>
          </cell>
          <cell r="AF291">
            <v>36</v>
          </cell>
          <cell r="AG291">
            <v>764</v>
          </cell>
        </row>
        <row r="292">
          <cell r="A292" t="str">
            <v>100623</v>
          </cell>
          <cell r="F292">
            <v>28</v>
          </cell>
          <cell r="L292">
            <v>560</v>
          </cell>
          <cell r="P292">
            <v>212</v>
          </cell>
          <cell r="AF292">
            <v>28</v>
          </cell>
          <cell r="AG292">
            <v>772</v>
          </cell>
        </row>
        <row r="293">
          <cell r="A293" t="str">
            <v>100624</v>
          </cell>
          <cell r="F293">
            <v>48</v>
          </cell>
          <cell r="L293">
            <v>480</v>
          </cell>
          <cell r="P293">
            <v>272</v>
          </cell>
          <cell r="AF293">
            <v>48</v>
          </cell>
          <cell r="AG293">
            <v>752</v>
          </cell>
        </row>
        <row r="294">
          <cell r="A294" t="str">
            <v>100625</v>
          </cell>
          <cell r="F294">
            <v>113</v>
          </cell>
          <cell r="L294">
            <v>320</v>
          </cell>
          <cell r="P294">
            <v>367</v>
          </cell>
          <cell r="AF294">
            <v>113</v>
          </cell>
          <cell r="AG294">
            <v>687</v>
          </cell>
        </row>
        <row r="295">
          <cell r="A295" t="str">
            <v>100626</v>
          </cell>
          <cell r="C295">
            <v>16</v>
          </cell>
          <cell r="D295">
            <v>8</v>
          </cell>
          <cell r="F295">
            <v>48</v>
          </cell>
          <cell r="G295">
            <v>7</v>
          </cell>
          <cell r="L295">
            <v>400</v>
          </cell>
          <cell r="M295">
            <v>144</v>
          </cell>
          <cell r="P295">
            <v>113.5</v>
          </cell>
          <cell r="Q295">
            <v>66</v>
          </cell>
          <cell r="V295">
            <v>17</v>
          </cell>
          <cell r="W295">
            <v>2</v>
          </cell>
          <cell r="X295">
            <v>9</v>
          </cell>
          <cell r="Z295">
            <v>1.5</v>
          </cell>
          <cell r="AA295">
            <v>9</v>
          </cell>
          <cell r="AF295">
            <v>79</v>
          </cell>
          <cell r="AG295">
            <v>723.5</v>
          </cell>
          <cell r="AH295">
            <v>38.5</v>
          </cell>
        </row>
        <row r="296">
          <cell r="A296" t="str">
            <v>100627</v>
          </cell>
          <cell r="F296">
            <v>72</v>
          </cell>
          <cell r="L296">
            <v>320</v>
          </cell>
          <cell r="P296">
            <v>408</v>
          </cell>
          <cell r="AF296">
            <v>72</v>
          </cell>
          <cell r="AG296">
            <v>728</v>
          </cell>
        </row>
        <row r="297">
          <cell r="A297" t="str">
            <v>100629</v>
          </cell>
          <cell r="F297">
            <v>100</v>
          </cell>
          <cell r="L297">
            <v>320</v>
          </cell>
          <cell r="P297">
            <v>380</v>
          </cell>
          <cell r="AF297">
            <v>100</v>
          </cell>
          <cell r="AG297">
            <v>700</v>
          </cell>
        </row>
        <row r="298">
          <cell r="A298" t="str">
            <v>100630</v>
          </cell>
          <cell r="F298">
            <v>120</v>
          </cell>
          <cell r="G298">
            <v>12</v>
          </cell>
          <cell r="L298">
            <v>240</v>
          </cell>
          <cell r="P298">
            <v>280</v>
          </cell>
          <cell r="Q298">
            <v>148</v>
          </cell>
          <cell r="AF298">
            <v>132</v>
          </cell>
          <cell r="AG298">
            <v>668</v>
          </cell>
        </row>
        <row r="299">
          <cell r="A299" t="str">
            <v>100634</v>
          </cell>
          <cell r="F299">
            <v>96</v>
          </cell>
          <cell r="L299">
            <v>560</v>
          </cell>
          <cell r="P299">
            <v>144</v>
          </cell>
          <cell r="AF299">
            <v>96</v>
          </cell>
          <cell r="AG299">
            <v>704</v>
          </cell>
        </row>
        <row r="300">
          <cell r="A300" t="str">
            <v>100635</v>
          </cell>
          <cell r="L300">
            <v>160</v>
          </cell>
          <cell r="AG300">
            <v>160</v>
          </cell>
        </row>
        <row r="301">
          <cell r="A301" t="str">
            <v>100638</v>
          </cell>
          <cell r="F301">
            <v>40</v>
          </cell>
          <cell r="G301">
            <v>8</v>
          </cell>
          <cell r="H301">
            <v>40</v>
          </cell>
          <cell r="L301">
            <v>440</v>
          </cell>
          <cell r="P301">
            <v>120</v>
          </cell>
          <cell r="Q301">
            <v>72</v>
          </cell>
          <cell r="R301">
            <v>32</v>
          </cell>
          <cell r="AF301">
            <v>88</v>
          </cell>
          <cell r="AG301">
            <v>664</v>
          </cell>
        </row>
        <row r="302">
          <cell r="A302" t="str">
            <v>100639</v>
          </cell>
          <cell r="F302">
            <v>44</v>
          </cell>
          <cell r="L302">
            <v>720</v>
          </cell>
          <cell r="P302">
            <v>36</v>
          </cell>
          <cell r="AF302">
            <v>44</v>
          </cell>
          <cell r="AG302">
            <v>756</v>
          </cell>
        </row>
        <row r="303">
          <cell r="A303" t="str">
            <v>100640</v>
          </cell>
          <cell r="C303">
            <v>16</v>
          </cell>
          <cell r="D303">
            <v>8</v>
          </cell>
          <cell r="F303">
            <v>104</v>
          </cell>
          <cell r="L303">
            <v>160</v>
          </cell>
          <cell r="N303">
            <v>56</v>
          </cell>
          <cell r="P303">
            <v>456</v>
          </cell>
          <cell r="V303">
            <v>1.5</v>
          </cell>
          <cell r="Z303">
            <v>8</v>
          </cell>
          <cell r="AF303">
            <v>128</v>
          </cell>
          <cell r="AG303">
            <v>672</v>
          </cell>
          <cell r="AH303">
            <v>9.5</v>
          </cell>
        </row>
        <row r="304">
          <cell r="A304" t="str">
            <v>100641</v>
          </cell>
          <cell r="F304">
            <v>48</v>
          </cell>
          <cell r="L304">
            <v>720</v>
          </cell>
          <cell r="P304">
            <v>32</v>
          </cell>
          <cell r="AF304">
            <v>48</v>
          </cell>
          <cell r="AG304">
            <v>752</v>
          </cell>
        </row>
        <row r="305">
          <cell r="A305" t="str">
            <v>100642</v>
          </cell>
          <cell r="F305">
            <v>76</v>
          </cell>
          <cell r="L305">
            <v>480</v>
          </cell>
          <cell r="P305">
            <v>244</v>
          </cell>
          <cell r="AF305">
            <v>76</v>
          </cell>
          <cell r="AG305">
            <v>724</v>
          </cell>
        </row>
        <row r="306">
          <cell r="A306" t="str">
            <v>100645</v>
          </cell>
          <cell r="F306">
            <v>144</v>
          </cell>
          <cell r="L306">
            <v>400</v>
          </cell>
          <cell r="P306">
            <v>256</v>
          </cell>
          <cell r="AF306">
            <v>144</v>
          </cell>
          <cell r="AG306">
            <v>656</v>
          </cell>
        </row>
        <row r="307">
          <cell r="A307" t="str">
            <v>100648</v>
          </cell>
          <cell r="F307">
            <v>12</v>
          </cell>
          <cell r="L307">
            <v>640</v>
          </cell>
          <cell r="P307">
            <v>148</v>
          </cell>
          <cell r="AF307">
            <v>12</v>
          </cell>
          <cell r="AG307">
            <v>788</v>
          </cell>
        </row>
        <row r="308">
          <cell r="A308" t="str">
            <v>100649</v>
          </cell>
          <cell r="F308">
            <v>84</v>
          </cell>
          <cell r="L308">
            <v>400</v>
          </cell>
          <cell r="P308">
            <v>316</v>
          </cell>
          <cell r="AF308">
            <v>84</v>
          </cell>
          <cell r="AG308">
            <v>716</v>
          </cell>
        </row>
        <row r="309">
          <cell r="A309" t="str">
            <v>100650</v>
          </cell>
          <cell r="F309">
            <v>62</v>
          </cell>
          <cell r="L309">
            <v>400</v>
          </cell>
          <cell r="P309">
            <v>338</v>
          </cell>
          <cell r="AF309">
            <v>62</v>
          </cell>
          <cell r="AG309">
            <v>738</v>
          </cell>
        </row>
        <row r="310">
          <cell r="A310" t="str">
            <v>100651</v>
          </cell>
          <cell r="F310">
            <v>96</v>
          </cell>
          <cell r="L310">
            <v>240</v>
          </cell>
          <cell r="P310">
            <v>464</v>
          </cell>
          <cell r="AF310">
            <v>96</v>
          </cell>
          <cell r="AG310">
            <v>704</v>
          </cell>
        </row>
        <row r="311">
          <cell r="A311" t="str">
            <v>100653</v>
          </cell>
          <cell r="F311">
            <v>8</v>
          </cell>
          <cell r="L311">
            <v>720</v>
          </cell>
          <cell r="P311">
            <v>72</v>
          </cell>
          <cell r="AF311">
            <v>8</v>
          </cell>
          <cell r="AG311">
            <v>792</v>
          </cell>
        </row>
        <row r="312">
          <cell r="A312" t="str">
            <v>100654</v>
          </cell>
          <cell r="F312">
            <v>52</v>
          </cell>
          <cell r="L312">
            <v>560</v>
          </cell>
          <cell r="P312">
            <v>188</v>
          </cell>
          <cell r="AF312">
            <v>52</v>
          </cell>
          <cell r="AG312">
            <v>748</v>
          </cell>
        </row>
        <row r="313">
          <cell r="A313" t="str">
            <v>100655</v>
          </cell>
          <cell r="F313">
            <v>24</v>
          </cell>
          <cell r="G313">
            <v>4</v>
          </cell>
          <cell r="L313">
            <v>640</v>
          </cell>
          <cell r="P313">
            <v>132</v>
          </cell>
          <cell r="AF313">
            <v>28</v>
          </cell>
          <cell r="AG313">
            <v>772</v>
          </cell>
        </row>
        <row r="314">
          <cell r="A314" t="str">
            <v>100657</v>
          </cell>
          <cell r="F314">
            <v>92</v>
          </cell>
          <cell r="G314">
            <v>5</v>
          </cell>
          <cell r="L314">
            <v>320</v>
          </cell>
          <cell r="P314">
            <v>308</v>
          </cell>
          <cell r="Q314">
            <v>75</v>
          </cell>
          <cell r="AF314">
            <v>97</v>
          </cell>
          <cell r="AG314">
            <v>703</v>
          </cell>
        </row>
        <row r="315">
          <cell r="A315" t="str">
            <v>100658</v>
          </cell>
          <cell r="F315">
            <v>52</v>
          </cell>
          <cell r="G315">
            <v>8</v>
          </cell>
          <cell r="L315">
            <v>320</v>
          </cell>
          <cell r="P315">
            <v>420</v>
          </cell>
          <cell r="AF315">
            <v>60</v>
          </cell>
          <cell r="AG315">
            <v>740</v>
          </cell>
        </row>
        <row r="316">
          <cell r="A316" t="str">
            <v>100660</v>
          </cell>
          <cell r="F316">
            <v>80</v>
          </cell>
          <cell r="L316">
            <v>640</v>
          </cell>
          <cell r="P316">
            <v>80</v>
          </cell>
          <cell r="AF316">
            <v>80</v>
          </cell>
          <cell r="AG316">
            <v>720</v>
          </cell>
        </row>
        <row r="317">
          <cell r="A317" t="str">
            <v>100661</v>
          </cell>
          <cell r="C317">
            <v>16</v>
          </cell>
          <cell r="F317">
            <v>39</v>
          </cell>
          <cell r="L317">
            <v>400</v>
          </cell>
          <cell r="P317">
            <v>345</v>
          </cell>
          <cell r="AF317">
            <v>55</v>
          </cell>
          <cell r="AG317">
            <v>745</v>
          </cell>
        </row>
        <row r="318">
          <cell r="A318" t="str">
            <v>100662</v>
          </cell>
          <cell r="F318">
            <v>108</v>
          </cell>
          <cell r="L318">
            <v>400</v>
          </cell>
          <cell r="P318">
            <v>292</v>
          </cell>
          <cell r="AF318">
            <v>108</v>
          </cell>
          <cell r="AG318">
            <v>692</v>
          </cell>
        </row>
        <row r="319">
          <cell r="A319" t="str">
            <v>100663</v>
          </cell>
          <cell r="F319">
            <v>96</v>
          </cell>
          <cell r="G319">
            <v>8</v>
          </cell>
          <cell r="L319">
            <v>240</v>
          </cell>
          <cell r="P319">
            <v>384</v>
          </cell>
          <cell r="Q319">
            <v>72</v>
          </cell>
          <cell r="AF319">
            <v>104</v>
          </cell>
          <cell r="AG319">
            <v>696</v>
          </cell>
        </row>
        <row r="320">
          <cell r="A320" t="str">
            <v>100665</v>
          </cell>
          <cell r="F320">
            <v>64</v>
          </cell>
          <cell r="L320">
            <v>480</v>
          </cell>
          <cell r="P320">
            <v>256</v>
          </cell>
          <cell r="AF320">
            <v>64</v>
          </cell>
          <cell r="AG320">
            <v>736</v>
          </cell>
        </row>
        <row r="321">
          <cell r="A321" t="str">
            <v>100669</v>
          </cell>
          <cell r="F321">
            <v>76</v>
          </cell>
          <cell r="L321">
            <v>480</v>
          </cell>
          <cell r="P321">
            <v>244</v>
          </cell>
          <cell r="AF321">
            <v>76</v>
          </cell>
          <cell r="AG321">
            <v>724</v>
          </cell>
        </row>
        <row r="322">
          <cell r="A322" t="str">
            <v>100670</v>
          </cell>
        </row>
        <row r="323">
          <cell r="A323" t="str">
            <v>100674</v>
          </cell>
          <cell r="F323">
            <v>88</v>
          </cell>
          <cell r="L323">
            <v>480</v>
          </cell>
          <cell r="P323">
            <v>232</v>
          </cell>
          <cell r="AF323">
            <v>88</v>
          </cell>
          <cell r="AG323">
            <v>712</v>
          </cell>
        </row>
        <row r="324">
          <cell r="A324" t="str">
            <v>100675</v>
          </cell>
          <cell r="F324">
            <v>96</v>
          </cell>
          <cell r="L324">
            <v>320</v>
          </cell>
          <cell r="P324">
            <v>384</v>
          </cell>
          <cell r="AF324">
            <v>96</v>
          </cell>
          <cell r="AG324">
            <v>704</v>
          </cell>
        </row>
        <row r="325">
          <cell r="A325" t="str">
            <v>100677</v>
          </cell>
          <cell r="F325">
            <v>112</v>
          </cell>
          <cell r="L325">
            <v>240</v>
          </cell>
          <cell r="P325">
            <v>448</v>
          </cell>
          <cell r="AF325">
            <v>112</v>
          </cell>
          <cell r="AG325">
            <v>688</v>
          </cell>
        </row>
        <row r="326">
          <cell r="A326" t="str">
            <v>100679</v>
          </cell>
          <cell r="F326">
            <v>80</v>
          </cell>
          <cell r="L326">
            <v>640</v>
          </cell>
          <cell r="P326">
            <v>80</v>
          </cell>
          <cell r="AF326">
            <v>80</v>
          </cell>
          <cell r="AG326">
            <v>720</v>
          </cell>
        </row>
        <row r="327">
          <cell r="A327" t="str">
            <v>100680</v>
          </cell>
          <cell r="F327">
            <v>146</v>
          </cell>
          <cell r="L327">
            <v>320</v>
          </cell>
          <cell r="P327">
            <v>334</v>
          </cell>
          <cell r="AF327">
            <v>146</v>
          </cell>
          <cell r="AG327">
            <v>654</v>
          </cell>
        </row>
        <row r="328">
          <cell r="A328" t="str">
            <v>100681</v>
          </cell>
          <cell r="F328">
            <v>96</v>
          </cell>
          <cell r="L328">
            <v>320</v>
          </cell>
          <cell r="P328">
            <v>384</v>
          </cell>
          <cell r="AF328">
            <v>96</v>
          </cell>
          <cell r="AG328">
            <v>704</v>
          </cell>
        </row>
        <row r="329">
          <cell r="A329" t="str">
            <v>100682</v>
          </cell>
          <cell r="F329">
            <v>60</v>
          </cell>
          <cell r="L329">
            <v>480</v>
          </cell>
          <cell r="P329">
            <v>260</v>
          </cell>
          <cell r="AF329">
            <v>60</v>
          </cell>
          <cell r="AG329">
            <v>740</v>
          </cell>
        </row>
        <row r="330">
          <cell r="A330" t="str">
            <v>100684</v>
          </cell>
          <cell r="F330">
            <v>72</v>
          </cell>
          <cell r="L330">
            <v>400</v>
          </cell>
          <cell r="P330">
            <v>328</v>
          </cell>
          <cell r="AF330">
            <v>72</v>
          </cell>
          <cell r="AG330">
            <v>728</v>
          </cell>
        </row>
        <row r="331">
          <cell r="A331" t="str">
            <v>100685</v>
          </cell>
          <cell r="F331">
            <v>55</v>
          </cell>
          <cell r="L331">
            <v>720</v>
          </cell>
          <cell r="P331">
            <v>25</v>
          </cell>
          <cell r="AF331">
            <v>55</v>
          </cell>
          <cell r="AG331">
            <v>745</v>
          </cell>
        </row>
        <row r="332">
          <cell r="A332" t="str">
            <v>100686</v>
          </cell>
          <cell r="C332">
            <v>16</v>
          </cell>
          <cell r="F332">
            <v>63</v>
          </cell>
          <cell r="L332">
            <v>480</v>
          </cell>
          <cell r="P332">
            <v>256</v>
          </cell>
          <cell r="V332">
            <v>4.75</v>
          </cell>
          <cell r="Z332">
            <v>2</v>
          </cell>
          <cell r="AF332">
            <v>79</v>
          </cell>
          <cell r="AG332">
            <v>736</v>
          </cell>
          <cell r="AH332">
            <v>6.75</v>
          </cell>
        </row>
        <row r="333">
          <cell r="A333" t="str">
            <v>100688</v>
          </cell>
          <cell r="F333">
            <v>48</v>
          </cell>
          <cell r="L333">
            <v>480</v>
          </cell>
          <cell r="P333">
            <v>272</v>
          </cell>
          <cell r="AF333">
            <v>48</v>
          </cell>
          <cell r="AG333">
            <v>752</v>
          </cell>
        </row>
        <row r="334">
          <cell r="A334" t="str">
            <v>100689</v>
          </cell>
          <cell r="F334">
            <v>36</v>
          </cell>
          <cell r="L334">
            <v>560</v>
          </cell>
          <cell r="P334">
            <v>204</v>
          </cell>
          <cell r="AF334">
            <v>36</v>
          </cell>
          <cell r="AG334">
            <v>764</v>
          </cell>
        </row>
        <row r="335">
          <cell r="A335" t="str">
            <v>100690</v>
          </cell>
          <cell r="F335">
            <v>72</v>
          </cell>
          <cell r="L335">
            <v>480</v>
          </cell>
          <cell r="P335">
            <v>248</v>
          </cell>
          <cell r="AF335">
            <v>72</v>
          </cell>
          <cell r="AG335">
            <v>728</v>
          </cell>
        </row>
        <row r="336">
          <cell r="A336" t="str">
            <v>100692</v>
          </cell>
          <cell r="F336">
            <v>56</v>
          </cell>
          <cell r="L336">
            <v>400</v>
          </cell>
          <cell r="P336">
            <v>344</v>
          </cell>
          <cell r="AF336">
            <v>56</v>
          </cell>
          <cell r="AG336">
            <v>744</v>
          </cell>
        </row>
        <row r="337">
          <cell r="A337" t="str">
            <v>100695</v>
          </cell>
          <cell r="F337">
            <v>92</v>
          </cell>
          <cell r="L337">
            <v>400</v>
          </cell>
          <cell r="P337">
            <v>308</v>
          </cell>
          <cell r="AF337">
            <v>92</v>
          </cell>
          <cell r="AG337">
            <v>708</v>
          </cell>
        </row>
        <row r="338">
          <cell r="A338" t="str">
            <v>100696</v>
          </cell>
          <cell r="F338">
            <v>48</v>
          </cell>
          <cell r="L338">
            <v>640</v>
          </cell>
          <cell r="P338">
            <v>112</v>
          </cell>
          <cell r="AF338">
            <v>48</v>
          </cell>
          <cell r="AG338">
            <v>752</v>
          </cell>
        </row>
        <row r="339">
          <cell r="A339" t="str">
            <v>100698</v>
          </cell>
          <cell r="F339">
            <v>80</v>
          </cell>
          <cell r="G339">
            <v>84</v>
          </cell>
          <cell r="L339">
            <v>400</v>
          </cell>
          <cell r="P339">
            <v>80</v>
          </cell>
          <cell r="Q339">
            <v>76</v>
          </cell>
          <cell r="AF339">
            <v>164</v>
          </cell>
          <cell r="AG339">
            <v>556</v>
          </cell>
        </row>
        <row r="340">
          <cell r="A340" t="str">
            <v>100699</v>
          </cell>
          <cell r="F340">
            <v>76</v>
          </cell>
          <cell r="L340">
            <v>480</v>
          </cell>
          <cell r="P340">
            <v>244</v>
          </cell>
          <cell r="AF340">
            <v>76</v>
          </cell>
          <cell r="AG340">
            <v>724</v>
          </cell>
        </row>
        <row r="341">
          <cell r="A341" t="str">
            <v>100700</v>
          </cell>
          <cell r="F341">
            <v>32</v>
          </cell>
          <cell r="L341">
            <v>560</v>
          </cell>
          <cell r="P341">
            <v>208</v>
          </cell>
          <cell r="AF341">
            <v>32</v>
          </cell>
          <cell r="AG341">
            <v>768</v>
          </cell>
        </row>
        <row r="342">
          <cell r="A342" t="str">
            <v>100702</v>
          </cell>
          <cell r="F342">
            <v>60</v>
          </cell>
          <cell r="L342">
            <v>640</v>
          </cell>
          <cell r="P342">
            <v>100</v>
          </cell>
          <cell r="AF342">
            <v>60</v>
          </cell>
          <cell r="AG342">
            <v>740</v>
          </cell>
        </row>
        <row r="343">
          <cell r="A343" t="str">
            <v>100703</v>
          </cell>
          <cell r="F343">
            <v>56</v>
          </cell>
          <cell r="L343">
            <v>320</v>
          </cell>
          <cell r="P343">
            <v>424</v>
          </cell>
          <cell r="AF343">
            <v>56</v>
          </cell>
          <cell r="AG343">
            <v>744</v>
          </cell>
        </row>
        <row r="344">
          <cell r="A344" t="str">
            <v>100705</v>
          </cell>
          <cell r="F344">
            <v>48</v>
          </cell>
          <cell r="L344">
            <v>480</v>
          </cell>
          <cell r="P344">
            <v>272</v>
          </cell>
          <cell r="AF344">
            <v>48</v>
          </cell>
          <cell r="AG344">
            <v>752</v>
          </cell>
        </row>
        <row r="345">
          <cell r="A345" t="str">
            <v>100707</v>
          </cell>
          <cell r="F345">
            <v>96</v>
          </cell>
          <cell r="G345">
            <v>8</v>
          </cell>
          <cell r="L345">
            <v>400</v>
          </cell>
          <cell r="P345">
            <v>224</v>
          </cell>
          <cell r="Q345">
            <v>72</v>
          </cell>
          <cell r="AF345">
            <v>104</v>
          </cell>
          <cell r="AG345">
            <v>696</v>
          </cell>
        </row>
        <row r="346">
          <cell r="A346" t="str">
            <v>100708</v>
          </cell>
          <cell r="F346">
            <v>80</v>
          </cell>
          <cell r="L346">
            <v>560</v>
          </cell>
          <cell r="P346">
            <v>160</v>
          </cell>
          <cell r="AF346">
            <v>80</v>
          </cell>
          <cell r="AG346">
            <v>720</v>
          </cell>
        </row>
        <row r="347">
          <cell r="A347" t="str">
            <v>100712</v>
          </cell>
          <cell r="F347">
            <v>80</v>
          </cell>
          <cell r="L347">
            <v>240</v>
          </cell>
          <cell r="P347">
            <v>480</v>
          </cell>
          <cell r="AF347">
            <v>80</v>
          </cell>
          <cell r="AG347">
            <v>720</v>
          </cell>
        </row>
        <row r="348">
          <cell r="A348" t="str">
            <v>100717</v>
          </cell>
          <cell r="F348">
            <v>40</v>
          </cell>
          <cell r="L348">
            <v>560</v>
          </cell>
          <cell r="P348">
            <v>200</v>
          </cell>
          <cell r="AF348">
            <v>40</v>
          </cell>
          <cell r="AG348">
            <v>760</v>
          </cell>
        </row>
        <row r="349">
          <cell r="A349" t="str">
            <v>100719</v>
          </cell>
          <cell r="F349">
            <v>80</v>
          </cell>
          <cell r="G349">
            <v>8</v>
          </cell>
          <cell r="L349">
            <v>240</v>
          </cell>
          <cell r="P349">
            <v>400</v>
          </cell>
          <cell r="Q349">
            <v>72</v>
          </cell>
          <cell r="AF349">
            <v>88</v>
          </cell>
          <cell r="AG349">
            <v>712</v>
          </cell>
        </row>
        <row r="350">
          <cell r="A350" t="str">
            <v>100720</v>
          </cell>
          <cell r="F350">
            <v>124</v>
          </cell>
          <cell r="L350">
            <v>320</v>
          </cell>
          <cell r="P350">
            <v>364</v>
          </cell>
          <cell r="AF350">
            <v>124</v>
          </cell>
          <cell r="AG350">
            <v>684</v>
          </cell>
        </row>
        <row r="351">
          <cell r="A351" t="str">
            <v>100722</v>
          </cell>
          <cell r="F351">
            <v>48</v>
          </cell>
          <cell r="L351">
            <v>400</v>
          </cell>
          <cell r="P351">
            <v>352</v>
          </cell>
          <cell r="AF351">
            <v>48</v>
          </cell>
          <cell r="AG351">
            <v>752</v>
          </cell>
        </row>
        <row r="352">
          <cell r="A352" t="str">
            <v>100723</v>
          </cell>
          <cell r="C352">
            <v>16</v>
          </cell>
          <cell r="F352">
            <v>59</v>
          </cell>
          <cell r="G352">
            <v>24</v>
          </cell>
          <cell r="L352">
            <v>400</v>
          </cell>
          <cell r="M352">
            <v>120</v>
          </cell>
          <cell r="P352">
            <v>133</v>
          </cell>
          <cell r="Q352">
            <v>48</v>
          </cell>
          <cell r="V352">
            <v>13.5</v>
          </cell>
          <cell r="AF352">
            <v>99</v>
          </cell>
          <cell r="AG352">
            <v>701</v>
          </cell>
          <cell r="AH352">
            <v>13.5</v>
          </cell>
        </row>
        <row r="353">
          <cell r="A353" t="str">
            <v>100729</v>
          </cell>
          <cell r="F353">
            <v>24</v>
          </cell>
          <cell r="L353">
            <v>640</v>
          </cell>
          <cell r="P353">
            <v>136</v>
          </cell>
          <cell r="AF353">
            <v>24</v>
          </cell>
          <cell r="AG353">
            <v>776</v>
          </cell>
        </row>
        <row r="354">
          <cell r="A354" t="str">
            <v>100731</v>
          </cell>
          <cell r="F354">
            <v>112</v>
          </cell>
          <cell r="L354">
            <v>480</v>
          </cell>
          <cell r="P354">
            <v>208</v>
          </cell>
          <cell r="AF354">
            <v>112</v>
          </cell>
          <cell r="AG354">
            <v>688</v>
          </cell>
        </row>
        <row r="355">
          <cell r="A355" t="str">
            <v>100733</v>
          </cell>
          <cell r="F355">
            <v>96</v>
          </cell>
          <cell r="L355">
            <v>400</v>
          </cell>
          <cell r="P355">
            <v>304</v>
          </cell>
          <cell r="AF355">
            <v>96</v>
          </cell>
          <cell r="AG355">
            <v>704</v>
          </cell>
        </row>
        <row r="356">
          <cell r="A356" t="str">
            <v>100735</v>
          </cell>
          <cell r="F356">
            <v>76</v>
          </cell>
          <cell r="L356">
            <v>480</v>
          </cell>
          <cell r="P356">
            <v>244</v>
          </cell>
          <cell r="AF356">
            <v>76</v>
          </cell>
          <cell r="AG356">
            <v>724</v>
          </cell>
        </row>
        <row r="357">
          <cell r="A357" t="str">
            <v>100736</v>
          </cell>
          <cell r="F357">
            <v>120</v>
          </cell>
          <cell r="L357">
            <v>480</v>
          </cell>
          <cell r="P357">
            <v>200</v>
          </cell>
          <cell r="AF357">
            <v>120</v>
          </cell>
          <cell r="AG357">
            <v>680</v>
          </cell>
        </row>
        <row r="358">
          <cell r="A358" t="str">
            <v>100737</v>
          </cell>
          <cell r="F358">
            <v>28.25</v>
          </cell>
          <cell r="L358">
            <v>560</v>
          </cell>
          <cell r="P358">
            <v>211.75</v>
          </cell>
          <cell r="AF358">
            <v>28.25</v>
          </cell>
          <cell r="AG358">
            <v>771.75</v>
          </cell>
        </row>
        <row r="359">
          <cell r="A359" t="str">
            <v>100738</v>
          </cell>
          <cell r="L359">
            <v>800</v>
          </cell>
          <cell r="AG359">
            <v>800</v>
          </cell>
        </row>
        <row r="360">
          <cell r="A360" t="str">
            <v>100739</v>
          </cell>
          <cell r="F360">
            <v>128</v>
          </cell>
          <cell r="L360">
            <v>400</v>
          </cell>
          <cell r="P360">
            <v>272</v>
          </cell>
          <cell r="AF360">
            <v>128</v>
          </cell>
          <cell r="AG360">
            <v>672</v>
          </cell>
        </row>
        <row r="361">
          <cell r="A361" t="str">
            <v>100740</v>
          </cell>
          <cell r="F361">
            <v>80</v>
          </cell>
          <cell r="L361">
            <v>320</v>
          </cell>
          <cell r="P361">
            <v>400</v>
          </cell>
          <cell r="AF361">
            <v>80</v>
          </cell>
          <cell r="AG361">
            <v>720</v>
          </cell>
        </row>
        <row r="362">
          <cell r="A362" t="str">
            <v>100741</v>
          </cell>
          <cell r="F362">
            <v>104</v>
          </cell>
          <cell r="L362">
            <v>320</v>
          </cell>
          <cell r="P362">
            <v>376</v>
          </cell>
          <cell r="AF362">
            <v>104</v>
          </cell>
          <cell r="AG362">
            <v>696</v>
          </cell>
        </row>
        <row r="363">
          <cell r="A363" t="str">
            <v>100742</v>
          </cell>
          <cell r="F363">
            <v>64</v>
          </cell>
          <cell r="L363">
            <v>480</v>
          </cell>
          <cell r="P363">
            <v>256</v>
          </cell>
          <cell r="AF363">
            <v>64</v>
          </cell>
          <cell r="AG363">
            <v>736</v>
          </cell>
        </row>
        <row r="364">
          <cell r="A364" t="str">
            <v>100743</v>
          </cell>
          <cell r="F364">
            <v>56</v>
          </cell>
          <cell r="L364">
            <v>256</v>
          </cell>
          <cell r="P364">
            <v>264</v>
          </cell>
          <cell r="AF364">
            <v>56</v>
          </cell>
          <cell r="AG364">
            <v>520</v>
          </cell>
        </row>
        <row r="365">
          <cell r="A365" t="str">
            <v>100744</v>
          </cell>
          <cell r="F365">
            <v>34</v>
          </cell>
          <cell r="G365">
            <v>16</v>
          </cell>
          <cell r="L365">
            <v>480</v>
          </cell>
          <cell r="P365">
            <v>206</v>
          </cell>
          <cell r="Q365">
            <v>64</v>
          </cell>
          <cell r="AF365">
            <v>50</v>
          </cell>
          <cell r="AG365">
            <v>750</v>
          </cell>
        </row>
        <row r="366">
          <cell r="A366" t="str">
            <v>100745</v>
          </cell>
          <cell r="F366">
            <v>64</v>
          </cell>
          <cell r="L366">
            <v>560</v>
          </cell>
          <cell r="P366">
            <v>176</v>
          </cell>
          <cell r="AF366">
            <v>64</v>
          </cell>
          <cell r="AG366">
            <v>736</v>
          </cell>
        </row>
        <row r="367">
          <cell r="A367" t="str">
            <v>100746</v>
          </cell>
          <cell r="F367">
            <v>88</v>
          </cell>
          <cell r="L367">
            <v>320</v>
          </cell>
          <cell r="P367">
            <v>392</v>
          </cell>
          <cell r="AF367">
            <v>88</v>
          </cell>
          <cell r="AG367">
            <v>712</v>
          </cell>
        </row>
        <row r="368">
          <cell r="A368" t="str">
            <v>100747</v>
          </cell>
          <cell r="F368">
            <v>4</v>
          </cell>
          <cell r="P368">
            <v>40</v>
          </cell>
          <cell r="AF368">
            <v>4</v>
          </cell>
          <cell r="AG368">
            <v>40</v>
          </cell>
        </row>
        <row r="369">
          <cell r="A369" t="str">
            <v>100751</v>
          </cell>
          <cell r="F369">
            <v>104</v>
          </cell>
          <cell r="L369">
            <v>640</v>
          </cell>
          <cell r="P369">
            <v>136</v>
          </cell>
          <cell r="AF369">
            <v>104</v>
          </cell>
          <cell r="AG369">
            <v>776</v>
          </cell>
        </row>
        <row r="370">
          <cell r="A370" t="str">
            <v>100752</v>
          </cell>
          <cell r="F370">
            <v>48</v>
          </cell>
          <cell r="L370">
            <v>640</v>
          </cell>
          <cell r="P370">
            <v>112</v>
          </cell>
          <cell r="AF370">
            <v>48</v>
          </cell>
          <cell r="AG370">
            <v>752</v>
          </cell>
        </row>
        <row r="371">
          <cell r="A371" t="str">
            <v>100756</v>
          </cell>
          <cell r="F371">
            <v>8</v>
          </cell>
          <cell r="L371">
            <v>720</v>
          </cell>
          <cell r="P371">
            <v>72</v>
          </cell>
          <cell r="AF371">
            <v>8</v>
          </cell>
          <cell r="AG371">
            <v>792</v>
          </cell>
        </row>
        <row r="372">
          <cell r="A372" t="str">
            <v>100758</v>
          </cell>
          <cell r="F372">
            <v>48</v>
          </cell>
          <cell r="L372">
            <v>560</v>
          </cell>
          <cell r="P372">
            <v>192</v>
          </cell>
          <cell r="AF372">
            <v>48</v>
          </cell>
          <cell r="AG372">
            <v>752</v>
          </cell>
        </row>
        <row r="373">
          <cell r="A373" t="str">
            <v>100761</v>
          </cell>
          <cell r="F373">
            <v>30</v>
          </cell>
          <cell r="L373">
            <v>560</v>
          </cell>
          <cell r="P373">
            <v>210</v>
          </cell>
          <cell r="AF373">
            <v>30</v>
          </cell>
          <cell r="AG373">
            <v>770</v>
          </cell>
        </row>
        <row r="374">
          <cell r="A374" t="str">
            <v>100762</v>
          </cell>
          <cell r="F374">
            <v>64</v>
          </cell>
          <cell r="L374">
            <v>400</v>
          </cell>
          <cell r="P374">
            <v>336</v>
          </cell>
          <cell r="AF374">
            <v>64</v>
          </cell>
          <cell r="AG374">
            <v>736</v>
          </cell>
        </row>
        <row r="375">
          <cell r="A375" t="str">
            <v>100763</v>
          </cell>
          <cell r="F375">
            <v>32</v>
          </cell>
          <cell r="L375">
            <v>240</v>
          </cell>
          <cell r="P375">
            <v>48</v>
          </cell>
          <cell r="AF375">
            <v>32</v>
          </cell>
          <cell r="AG375">
            <v>288</v>
          </cell>
        </row>
        <row r="376">
          <cell r="A376" t="str">
            <v>100764</v>
          </cell>
          <cell r="F376">
            <v>76</v>
          </cell>
          <cell r="L376">
            <v>560</v>
          </cell>
          <cell r="P376">
            <v>164</v>
          </cell>
          <cell r="AF376">
            <v>76</v>
          </cell>
          <cell r="AG376">
            <v>724</v>
          </cell>
        </row>
        <row r="377">
          <cell r="A377" t="str">
            <v>100766</v>
          </cell>
          <cell r="F377">
            <v>60</v>
          </cell>
          <cell r="L377">
            <v>480</v>
          </cell>
          <cell r="P377">
            <v>260</v>
          </cell>
          <cell r="AF377">
            <v>60</v>
          </cell>
          <cell r="AG377">
            <v>740</v>
          </cell>
        </row>
        <row r="378">
          <cell r="A378" t="str">
            <v>100767</v>
          </cell>
          <cell r="F378">
            <v>104</v>
          </cell>
          <cell r="L378">
            <v>400</v>
          </cell>
          <cell r="P378">
            <v>296</v>
          </cell>
          <cell r="AF378">
            <v>104</v>
          </cell>
          <cell r="AG378">
            <v>696</v>
          </cell>
        </row>
        <row r="379">
          <cell r="A379" t="str">
            <v>100768</v>
          </cell>
          <cell r="F379">
            <v>60</v>
          </cell>
          <cell r="L379">
            <v>480</v>
          </cell>
          <cell r="P379">
            <v>260</v>
          </cell>
          <cell r="AF379">
            <v>60</v>
          </cell>
          <cell r="AG379">
            <v>740</v>
          </cell>
        </row>
        <row r="380">
          <cell r="A380" t="str">
            <v>100771</v>
          </cell>
          <cell r="F380">
            <v>120</v>
          </cell>
          <cell r="L380">
            <v>240</v>
          </cell>
          <cell r="P380">
            <v>440</v>
          </cell>
          <cell r="AF380">
            <v>120</v>
          </cell>
          <cell r="AG380">
            <v>680</v>
          </cell>
        </row>
        <row r="381">
          <cell r="A381" t="str">
            <v>100772</v>
          </cell>
          <cell r="F381">
            <v>136</v>
          </cell>
          <cell r="L381">
            <v>160</v>
          </cell>
          <cell r="P381">
            <v>504</v>
          </cell>
          <cell r="AF381">
            <v>136</v>
          </cell>
          <cell r="AG381">
            <v>664</v>
          </cell>
        </row>
        <row r="382">
          <cell r="A382" t="str">
            <v>100774</v>
          </cell>
          <cell r="F382">
            <v>88</v>
          </cell>
          <cell r="L382">
            <v>560</v>
          </cell>
          <cell r="P382">
            <v>152</v>
          </cell>
          <cell r="AF382">
            <v>88</v>
          </cell>
          <cell r="AG382">
            <v>712</v>
          </cell>
        </row>
        <row r="383">
          <cell r="A383" t="str">
            <v>100775</v>
          </cell>
          <cell r="F383">
            <v>40</v>
          </cell>
          <cell r="G383">
            <v>40</v>
          </cell>
          <cell r="L383">
            <v>440</v>
          </cell>
          <cell r="P383">
            <v>24</v>
          </cell>
          <cell r="Q383">
            <v>120</v>
          </cell>
          <cell r="AF383">
            <v>80</v>
          </cell>
          <cell r="AG383">
            <v>584</v>
          </cell>
        </row>
        <row r="384">
          <cell r="A384" t="str">
            <v>100776</v>
          </cell>
          <cell r="F384">
            <v>80</v>
          </cell>
          <cell r="G384">
            <v>8</v>
          </cell>
          <cell r="L384">
            <v>480</v>
          </cell>
          <cell r="P384">
            <v>160</v>
          </cell>
          <cell r="Q384">
            <v>72</v>
          </cell>
          <cell r="AF384">
            <v>88</v>
          </cell>
          <cell r="AG384">
            <v>712</v>
          </cell>
        </row>
        <row r="385">
          <cell r="A385" t="str">
            <v>100777</v>
          </cell>
          <cell r="F385">
            <v>96</v>
          </cell>
          <cell r="L385">
            <v>560</v>
          </cell>
          <cell r="P385">
            <v>144</v>
          </cell>
          <cell r="AF385">
            <v>96</v>
          </cell>
          <cell r="AG385">
            <v>704</v>
          </cell>
        </row>
        <row r="386">
          <cell r="A386" t="str">
            <v>100778</v>
          </cell>
          <cell r="F386">
            <v>72</v>
          </cell>
          <cell r="G386">
            <v>32</v>
          </cell>
          <cell r="L386">
            <v>512</v>
          </cell>
          <cell r="P386">
            <v>64</v>
          </cell>
          <cell r="Q386">
            <v>32</v>
          </cell>
          <cell r="AF386">
            <v>104</v>
          </cell>
          <cell r="AG386">
            <v>608</v>
          </cell>
        </row>
        <row r="387">
          <cell r="A387" t="str">
            <v>100779</v>
          </cell>
          <cell r="F387">
            <v>88</v>
          </cell>
          <cell r="L387">
            <v>560</v>
          </cell>
          <cell r="P387">
            <v>152</v>
          </cell>
          <cell r="AF387">
            <v>88</v>
          </cell>
          <cell r="AG387">
            <v>712</v>
          </cell>
        </row>
        <row r="388">
          <cell r="A388" t="str">
            <v>100780</v>
          </cell>
          <cell r="F388">
            <v>132</v>
          </cell>
          <cell r="G388">
            <v>12</v>
          </cell>
          <cell r="L388">
            <v>240</v>
          </cell>
          <cell r="P388">
            <v>416</v>
          </cell>
          <cell r="AF388">
            <v>144</v>
          </cell>
          <cell r="AG388">
            <v>656</v>
          </cell>
        </row>
        <row r="389">
          <cell r="A389" t="str">
            <v>100782</v>
          </cell>
          <cell r="F389">
            <v>36</v>
          </cell>
          <cell r="L389">
            <v>560</v>
          </cell>
          <cell r="P389">
            <v>204</v>
          </cell>
          <cell r="AF389">
            <v>36</v>
          </cell>
          <cell r="AG389">
            <v>764</v>
          </cell>
        </row>
        <row r="390">
          <cell r="A390" t="str">
            <v>100783</v>
          </cell>
          <cell r="C390">
            <v>24</v>
          </cell>
          <cell r="F390">
            <v>76.5</v>
          </cell>
          <cell r="L390">
            <v>400</v>
          </cell>
          <cell r="P390">
            <v>299.5</v>
          </cell>
          <cell r="V390">
            <v>1</v>
          </cell>
          <cell r="AF390">
            <v>100.5</v>
          </cell>
          <cell r="AG390">
            <v>699.5</v>
          </cell>
          <cell r="AH390">
            <v>1</v>
          </cell>
        </row>
        <row r="391">
          <cell r="A391" t="str">
            <v>100784</v>
          </cell>
          <cell r="F391">
            <v>112</v>
          </cell>
          <cell r="G391">
            <v>30</v>
          </cell>
          <cell r="L391">
            <v>240</v>
          </cell>
          <cell r="P391">
            <v>288</v>
          </cell>
          <cell r="Q391">
            <v>130</v>
          </cell>
          <cell r="AF391">
            <v>142</v>
          </cell>
          <cell r="AG391">
            <v>658</v>
          </cell>
        </row>
        <row r="392">
          <cell r="A392" t="str">
            <v>100785</v>
          </cell>
          <cell r="F392">
            <v>64</v>
          </cell>
          <cell r="L392">
            <v>560</v>
          </cell>
          <cell r="P392">
            <v>176</v>
          </cell>
          <cell r="AF392">
            <v>64</v>
          </cell>
          <cell r="AG392">
            <v>736</v>
          </cell>
        </row>
        <row r="393">
          <cell r="A393" t="str">
            <v>100787</v>
          </cell>
          <cell r="F393">
            <v>128</v>
          </cell>
          <cell r="L393">
            <v>400</v>
          </cell>
          <cell r="P393">
            <v>272</v>
          </cell>
          <cell r="AF393">
            <v>128</v>
          </cell>
          <cell r="AG393">
            <v>672</v>
          </cell>
        </row>
        <row r="394">
          <cell r="A394" t="str">
            <v>100788</v>
          </cell>
          <cell r="F394">
            <v>104</v>
          </cell>
          <cell r="L394">
            <v>560</v>
          </cell>
          <cell r="P394">
            <v>136</v>
          </cell>
          <cell r="AF394">
            <v>104</v>
          </cell>
          <cell r="AG394">
            <v>696</v>
          </cell>
        </row>
        <row r="395">
          <cell r="A395" t="str">
            <v>100789</v>
          </cell>
          <cell r="F395">
            <v>40</v>
          </cell>
          <cell r="L395">
            <v>480</v>
          </cell>
          <cell r="P395">
            <v>280</v>
          </cell>
          <cell r="AF395">
            <v>40</v>
          </cell>
          <cell r="AG395">
            <v>760</v>
          </cell>
        </row>
        <row r="396">
          <cell r="A396" t="str">
            <v>100792</v>
          </cell>
          <cell r="F396">
            <v>8</v>
          </cell>
          <cell r="L396">
            <v>720</v>
          </cell>
          <cell r="P396">
            <v>72</v>
          </cell>
          <cell r="AF396">
            <v>8</v>
          </cell>
          <cell r="AG396">
            <v>792</v>
          </cell>
        </row>
        <row r="397">
          <cell r="A397" t="str">
            <v>100793</v>
          </cell>
          <cell r="C397">
            <v>12</v>
          </cell>
          <cell r="D397">
            <v>12</v>
          </cell>
          <cell r="F397">
            <v>32</v>
          </cell>
          <cell r="L397">
            <v>480</v>
          </cell>
          <cell r="M397">
            <v>68</v>
          </cell>
          <cell r="N397">
            <v>68</v>
          </cell>
          <cell r="P397">
            <v>128</v>
          </cell>
          <cell r="V397">
            <v>12</v>
          </cell>
          <cell r="Z397">
            <v>34</v>
          </cell>
          <cell r="AF397">
            <v>56</v>
          </cell>
          <cell r="AG397">
            <v>744</v>
          </cell>
          <cell r="AH397">
            <v>46</v>
          </cell>
        </row>
        <row r="398">
          <cell r="A398" t="str">
            <v>100794</v>
          </cell>
          <cell r="C398">
            <v>12</v>
          </cell>
          <cell r="F398">
            <v>72</v>
          </cell>
          <cell r="G398">
            <v>24</v>
          </cell>
          <cell r="L398">
            <v>480</v>
          </cell>
          <cell r="M398">
            <v>56</v>
          </cell>
          <cell r="P398">
            <v>100</v>
          </cell>
          <cell r="Q398">
            <v>56</v>
          </cell>
          <cell r="V398">
            <v>21</v>
          </cell>
          <cell r="Z398">
            <v>24</v>
          </cell>
          <cell r="AF398">
            <v>108</v>
          </cell>
          <cell r="AG398">
            <v>692</v>
          </cell>
          <cell r="AH398">
            <v>45</v>
          </cell>
        </row>
        <row r="399">
          <cell r="A399" t="str">
            <v>100795</v>
          </cell>
          <cell r="F399">
            <v>88</v>
          </cell>
          <cell r="G399">
            <v>8</v>
          </cell>
          <cell r="L399">
            <v>560</v>
          </cell>
          <cell r="P399">
            <v>72</v>
          </cell>
          <cell r="Q399">
            <v>72</v>
          </cell>
          <cell r="AF399">
            <v>96</v>
          </cell>
          <cell r="AG399">
            <v>704</v>
          </cell>
        </row>
        <row r="400">
          <cell r="A400" t="str">
            <v>100796</v>
          </cell>
          <cell r="F400">
            <v>72</v>
          </cell>
          <cell r="G400">
            <v>4</v>
          </cell>
          <cell r="L400">
            <v>480</v>
          </cell>
          <cell r="P400">
            <v>168</v>
          </cell>
          <cell r="Q400">
            <v>76</v>
          </cell>
          <cell r="AF400">
            <v>76</v>
          </cell>
          <cell r="AG400">
            <v>724</v>
          </cell>
        </row>
        <row r="401">
          <cell r="A401" t="str">
            <v>100797</v>
          </cell>
          <cell r="F401">
            <v>112</v>
          </cell>
          <cell r="L401">
            <v>560</v>
          </cell>
          <cell r="P401">
            <v>128</v>
          </cell>
          <cell r="AF401">
            <v>112</v>
          </cell>
          <cell r="AG401">
            <v>688</v>
          </cell>
        </row>
        <row r="402">
          <cell r="A402" t="str">
            <v>100798</v>
          </cell>
          <cell r="F402">
            <v>80</v>
          </cell>
          <cell r="L402">
            <v>720</v>
          </cell>
          <cell r="AF402">
            <v>80</v>
          </cell>
          <cell r="AG402">
            <v>720</v>
          </cell>
        </row>
        <row r="403">
          <cell r="A403" t="str">
            <v>100799</v>
          </cell>
          <cell r="C403">
            <v>20</v>
          </cell>
          <cell r="D403">
            <v>10</v>
          </cell>
          <cell r="F403">
            <v>100</v>
          </cell>
          <cell r="L403">
            <v>120</v>
          </cell>
          <cell r="M403">
            <v>140</v>
          </cell>
          <cell r="N403">
            <v>70</v>
          </cell>
          <cell r="P403">
            <v>140</v>
          </cell>
          <cell r="V403">
            <v>0.5</v>
          </cell>
          <cell r="AF403">
            <v>130</v>
          </cell>
          <cell r="AG403">
            <v>470</v>
          </cell>
          <cell r="AH403">
            <v>0.5</v>
          </cell>
        </row>
        <row r="404">
          <cell r="A404" t="str">
            <v>100800</v>
          </cell>
          <cell r="L404">
            <v>128</v>
          </cell>
          <cell r="V404">
            <v>3.25</v>
          </cell>
          <cell r="AG404">
            <v>128</v>
          </cell>
          <cell r="AH404">
            <v>3.25</v>
          </cell>
        </row>
        <row r="405">
          <cell r="A405" t="str">
            <v>100806</v>
          </cell>
          <cell r="F405">
            <v>60</v>
          </cell>
          <cell r="L405">
            <v>400</v>
          </cell>
          <cell r="P405">
            <v>340</v>
          </cell>
          <cell r="AF405">
            <v>60</v>
          </cell>
          <cell r="AG405">
            <v>740</v>
          </cell>
        </row>
        <row r="406">
          <cell r="A406" t="str">
            <v>100807</v>
          </cell>
          <cell r="F406">
            <v>88</v>
          </cell>
          <cell r="L406">
            <v>640</v>
          </cell>
          <cell r="P406">
            <v>72</v>
          </cell>
          <cell r="AF406">
            <v>88</v>
          </cell>
          <cell r="AG406">
            <v>712</v>
          </cell>
        </row>
        <row r="407">
          <cell r="A407" t="str">
            <v>100808</v>
          </cell>
          <cell r="C407">
            <v>16</v>
          </cell>
          <cell r="F407">
            <v>80</v>
          </cell>
          <cell r="L407">
            <v>400.25</v>
          </cell>
          <cell r="P407">
            <v>306.25</v>
          </cell>
          <cell r="V407">
            <v>1.75</v>
          </cell>
          <cell r="Z407">
            <v>0.75</v>
          </cell>
          <cell r="AF407">
            <v>96</v>
          </cell>
          <cell r="AG407">
            <v>706.5</v>
          </cell>
          <cell r="AH407">
            <v>2.5</v>
          </cell>
        </row>
        <row r="408">
          <cell r="A408" t="str">
            <v>100809</v>
          </cell>
          <cell r="C408">
            <v>8</v>
          </cell>
          <cell r="D408">
            <v>8</v>
          </cell>
          <cell r="F408">
            <v>106.5</v>
          </cell>
          <cell r="G408">
            <v>36.75</v>
          </cell>
          <cell r="L408">
            <v>160</v>
          </cell>
          <cell r="N408">
            <v>71.25</v>
          </cell>
          <cell r="P408">
            <v>345</v>
          </cell>
          <cell r="Q408">
            <v>72</v>
          </cell>
          <cell r="X408">
            <v>0.75</v>
          </cell>
          <cell r="AA408">
            <v>0.25</v>
          </cell>
          <cell r="AF408">
            <v>159.25</v>
          </cell>
          <cell r="AG408">
            <v>648.25</v>
          </cell>
          <cell r="AH408">
            <v>1</v>
          </cell>
        </row>
        <row r="409">
          <cell r="A409" t="str">
            <v>100811</v>
          </cell>
          <cell r="F409">
            <v>80</v>
          </cell>
          <cell r="L409">
            <v>240</v>
          </cell>
          <cell r="P409">
            <v>480</v>
          </cell>
          <cell r="AF409">
            <v>80</v>
          </cell>
          <cell r="AG409">
            <v>720</v>
          </cell>
        </row>
        <row r="410">
          <cell r="A410" t="str">
            <v>100813</v>
          </cell>
          <cell r="F410">
            <v>80</v>
          </cell>
          <cell r="L410">
            <v>80</v>
          </cell>
          <cell r="P410">
            <v>192</v>
          </cell>
          <cell r="AF410">
            <v>80</v>
          </cell>
          <cell r="AG410">
            <v>272</v>
          </cell>
        </row>
        <row r="411">
          <cell r="A411" t="str">
            <v>100815</v>
          </cell>
          <cell r="F411">
            <v>56</v>
          </cell>
          <cell r="L411">
            <v>560</v>
          </cell>
          <cell r="P411">
            <v>184</v>
          </cell>
          <cell r="AF411">
            <v>56</v>
          </cell>
          <cell r="AG411">
            <v>744</v>
          </cell>
        </row>
        <row r="412">
          <cell r="A412" t="str">
            <v>100816</v>
          </cell>
          <cell r="F412">
            <v>36</v>
          </cell>
          <cell r="L412">
            <v>560</v>
          </cell>
          <cell r="P412">
            <v>204</v>
          </cell>
          <cell r="AF412">
            <v>36</v>
          </cell>
          <cell r="AG412">
            <v>764</v>
          </cell>
        </row>
        <row r="413">
          <cell r="A413" t="str">
            <v>100817</v>
          </cell>
          <cell r="F413">
            <v>112</v>
          </cell>
          <cell r="L413">
            <v>320</v>
          </cell>
          <cell r="P413">
            <v>368</v>
          </cell>
          <cell r="AF413">
            <v>112</v>
          </cell>
          <cell r="AG413">
            <v>688</v>
          </cell>
        </row>
        <row r="414">
          <cell r="A414" t="str">
            <v>100819</v>
          </cell>
          <cell r="C414">
            <v>16</v>
          </cell>
          <cell r="G414">
            <v>66</v>
          </cell>
          <cell r="L414">
            <v>320</v>
          </cell>
          <cell r="Q414">
            <v>398</v>
          </cell>
          <cell r="V414">
            <v>6</v>
          </cell>
          <cell r="AF414">
            <v>82</v>
          </cell>
          <cell r="AG414">
            <v>718</v>
          </cell>
          <cell r="AH414">
            <v>6</v>
          </cell>
        </row>
        <row r="415">
          <cell r="A415" t="str">
            <v>100820</v>
          </cell>
          <cell r="F415">
            <v>112</v>
          </cell>
          <cell r="L415">
            <v>320</v>
          </cell>
          <cell r="P415">
            <v>368</v>
          </cell>
          <cell r="AF415">
            <v>112</v>
          </cell>
          <cell r="AG415">
            <v>688</v>
          </cell>
        </row>
        <row r="416">
          <cell r="A416" t="str">
            <v>100821</v>
          </cell>
          <cell r="F416">
            <v>80</v>
          </cell>
          <cell r="L416">
            <v>320</v>
          </cell>
          <cell r="P416">
            <v>400</v>
          </cell>
          <cell r="AF416">
            <v>80</v>
          </cell>
          <cell r="AG416">
            <v>720</v>
          </cell>
        </row>
        <row r="417">
          <cell r="A417" t="str">
            <v>100822</v>
          </cell>
          <cell r="F417">
            <v>72</v>
          </cell>
          <cell r="L417">
            <v>640</v>
          </cell>
          <cell r="P417">
            <v>88</v>
          </cell>
          <cell r="AF417">
            <v>72</v>
          </cell>
          <cell r="AG417">
            <v>728</v>
          </cell>
        </row>
        <row r="418">
          <cell r="A418" t="str">
            <v>100823</v>
          </cell>
          <cell r="F418">
            <v>132</v>
          </cell>
          <cell r="L418">
            <v>160</v>
          </cell>
          <cell r="P418">
            <v>508</v>
          </cell>
          <cell r="AF418">
            <v>132</v>
          </cell>
          <cell r="AG418">
            <v>668</v>
          </cell>
        </row>
        <row r="419">
          <cell r="A419" t="str">
            <v>100824</v>
          </cell>
          <cell r="F419">
            <v>44</v>
          </cell>
          <cell r="G419">
            <v>16</v>
          </cell>
          <cell r="L419">
            <v>240</v>
          </cell>
          <cell r="P419">
            <v>360</v>
          </cell>
          <cell r="Q419">
            <v>140</v>
          </cell>
          <cell r="AF419">
            <v>60</v>
          </cell>
          <cell r="AG419">
            <v>740</v>
          </cell>
        </row>
        <row r="420">
          <cell r="A420" t="str">
            <v>100826</v>
          </cell>
          <cell r="F420">
            <v>96</v>
          </cell>
          <cell r="L420">
            <v>320</v>
          </cell>
          <cell r="P420">
            <v>384</v>
          </cell>
          <cell r="AF420">
            <v>96</v>
          </cell>
          <cell r="AG420">
            <v>704</v>
          </cell>
        </row>
        <row r="421">
          <cell r="A421" t="str">
            <v>100827</v>
          </cell>
          <cell r="F421">
            <v>112</v>
          </cell>
          <cell r="L421">
            <v>240</v>
          </cell>
          <cell r="P421">
            <v>448</v>
          </cell>
          <cell r="AF421">
            <v>112</v>
          </cell>
          <cell r="AG421">
            <v>688</v>
          </cell>
        </row>
        <row r="422">
          <cell r="A422" t="str">
            <v>100828</v>
          </cell>
          <cell r="F422">
            <v>104</v>
          </cell>
          <cell r="L422">
            <v>320</v>
          </cell>
          <cell r="P422">
            <v>376</v>
          </cell>
          <cell r="AF422">
            <v>104</v>
          </cell>
          <cell r="AG422">
            <v>696</v>
          </cell>
        </row>
        <row r="423">
          <cell r="A423" t="str">
            <v>100829</v>
          </cell>
          <cell r="C423">
            <v>28</v>
          </cell>
          <cell r="D423">
            <v>12</v>
          </cell>
          <cell r="F423">
            <v>60</v>
          </cell>
          <cell r="L423">
            <v>400</v>
          </cell>
          <cell r="M423">
            <v>68</v>
          </cell>
          <cell r="N423">
            <v>80</v>
          </cell>
          <cell r="P423">
            <v>164</v>
          </cell>
          <cell r="V423">
            <v>4</v>
          </cell>
          <cell r="X423">
            <v>4</v>
          </cell>
          <cell r="AF423">
            <v>100</v>
          </cell>
          <cell r="AG423">
            <v>712</v>
          </cell>
          <cell r="AH423">
            <v>8</v>
          </cell>
        </row>
        <row r="424">
          <cell r="A424" t="str">
            <v>100830</v>
          </cell>
          <cell r="F424">
            <v>48</v>
          </cell>
          <cell r="P424">
            <v>152</v>
          </cell>
          <cell r="AF424">
            <v>48</v>
          </cell>
          <cell r="AG424">
            <v>152</v>
          </cell>
        </row>
        <row r="425">
          <cell r="A425" t="str">
            <v>100832</v>
          </cell>
          <cell r="F425">
            <v>48</v>
          </cell>
          <cell r="L425">
            <v>400</v>
          </cell>
          <cell r="P425">
            <v>352</v>
          </cell>
          <cell r="AF425">
            <v>48</v>
          </cell>
          <cell r="AG425">
            <v>752</v>
          </cell>
        </row>
        <row r="426">
          <cell r="A426" t="str">
            <v>100833</v>
          </cell>
          <cell r="F426">
            <v>52</v>
          </cell>
          <cell r="L426">
            <v>560</v>
          </cell>
          <cell r="P426">
            <v>188</v>
          </cell>
          <cell r="AF426">
            <v>52</v>
          </cell>
          <cell r="AG426">
            <v>748</v>
          </cell>
        </row>
        <row r="427">
          <cell r="A427" t="str">
            <v>100834</v>
          </cell>
          <cell r="F427">
            <v>52</v>
          </cell>
          <cell r="L427">
            <v>560</v>
          </cell>
          <cell r="P427">
            <v>188</v>
          </cell>
          <cell r="AF427">
            <v>52</v>
          </cell>
          <cell r="AG427">
            <v>748</v>
          </cell>
        </row>
        <row r="428">
          <cell r="A428" t="str">
            <v>100835</v>
          </cell>
          <cell r="F428">
            <v>60</v>
          </cell>
          <cell r="L428">
            <v>560</v>
          </cell>
          <cell r="P428">
            <v>180</v>
          </cell>
          <cell r="AF428">
            <v>60</v>
          </cell>
          <cell r="AG428">
            <v>740</v>
          </cell>
        </row>
        <row r="429">
          <cell r="A429" t="str">
            <v>100838</v>
          </cell>
          <cell r="F429">
            <v>35</v>
          </cell>
          <cell r="L429">
            <v>480</v>
          </cell>
          <cell r="P429">
            <v>285</v>
          </cell>
          <cell r="AF429">
            <v>35</v>
          </cell>
          <cell r="AG429">
            <v>765</v>
          </cell>
        </row>
        <row r="430">
          <cell r="A430" t="str">
            <v>100839</v>
          </cell>
          <cell r="F430">
            <v>142</v>
          </cell>
          <cell r="L430">
            <v>320</v>
          </cell>
          <cell r="P430">
            <v>338</v>
          </cell>
          <cell r="AF430">
            <v>142</v>
          </cell>
          <cell r="AG430">
            <v>658</v>
          </cell>
        </row>
        <row r="431">
          <cell r="A431" t="str">
            <v>100840</v>
          </cell>
          <cell r="F431">
            <v>88</v>
          </cell>
          <cell r="L431">
            <v>320</v>
          </cell>
          <cell r="P431">
            <v>392</v>
          </cell>
          <cell r="AF431">
            <v>88</v>
          </cell>
          <cell r="AG431">
            <v>712</v>
          </cell>
        </row>
        <row r="432">
          <cell r="A432" t="str">
            <v>100841</v>
          </cell>
          <cell r="F432">
            <v>45</v>
          </cell>
          <cell r="L432">
            <v>320</v>
          </cell>
          <cell r="P432">
            <v>435</v>
          </cell>
          <cell r="AF432">
            <v>45</v>
          </cell>
          <cell r="AG432">
            <v>755</v>
          </cell>
        </row>
        <row r="433">
          <cell r="A433" t="str">
            <v>100843</v>
          </cell>
          <cell r="F433">
            <v>32</v>
          </cell>
          <cell r="L433">
            <v>560</v>
          </cell>
          <cell r="P433">
            <v>208</v>
          </cell>
          <cell r="AF433">
            <v>32</v>
          </cell>
          <cell r="AG433">
            <v>768</v>
          </cell>
        </row>
        <row r="434">
          <cell r="A434" t="str">
            <v>100845</v>
          </cell>
          <cell r="F434">
            <v>85</v>
          </cell>
          <cell r="L434">
            <v>480</v>
          </cell>
          <cell r="P434">
            <v>235</v>
          </cell>
          <cell r="AF434">
            <v>85</v>
          </cell>
          <cell r="AG434">
            <v>715</v>
          </cell>
        </row>
        <row r="435">
          <cell r="A435" t="str">
            <v>100846</v>
          </cell>
          <cell r="F435">
            <v>72</v>
          </cell>
          <cell r="L435">
            <v>480</v>
          </cell>
          <cell r="P435">
            <v>248</v>
          </cell>
          <cell r="AF435">
            <v>72</v>
          </cell>
          <cell r="AG435">
            <v>728</v>
          </cell>
        </row>
        <row r="436">
          <cell r="A436" t="str">
            <v>100847</v>
          </cell>
          <cell r="D436">
            <v>12</v>
          </cell>
          <cell r="F436">
            <v>48</v>
          </cell>
          <cell r="L436">
            <v>384</v>
          </cell>
          <cell r="N436">
            <v>64</v>
          </cell>
          <cell r="P436">
            <v>296</v>
          </cell>
          <cell r="V436">
            <v>58</v>
          </cell>
          <cell r="X436">
            <v>8</v>
          </cell>
          <cell r="Z436">
            <v>20</v>
          </cell>
          <cell r="AF436">
            <v>60</v>
          </cell>
          <cell r="AG436">
            <v>744</v>
          </cell>
          <cell r="AH436">
            <v>86</v>
          </cell>
        </row>
        <row r="437">
          <cell r="A437" t="str">
            <v>100848</v>
          </cell>
          <cell r="F437">
            <v>136</v>
          </cell>
          <cell r="G437">
            <v>8</v>
          </cell>
          <cell r="L437">
            <v>400</v>
          </cell>
          <cell r="P437">
            <v>184</v>
          </cell>
          <cell r="Q437">
            <v>72</v>
          </cell>
          <cell r="AF437">
            <v>144</v>
          </cell>
          <cell r="AG437">
            <v>656</v>
          </cell>
        </row>
        <row r="438">
          <cell r="A438" t="str">
            <v>100849</v>
          </cell>
          <cell r="F438">
            <v>52</v>
          </cell>
          <cell r="L438">
            <v>560</v>
          </cell>
          <cell r="P438">
            <v>188</v>
          </cell>
          <cell r="AF438">
            <v>52</v>
          </cell>
          <cell r="AG438">
            <v>748</v>
          </cell>
        </row>
        <row r="439">
          <cell r="A439" t="str">
            <v>100851</v>
          </cell>
          <cell r="F439">
            <v>32</v>
          </cell>
          <cell r="L439">
            <v>560</v>
          </cell>
          <cell r="P439">
            <v>208</v>
          </cell>
          <cell r="AF439">
            <v>32</v>
          </cell>
          <cell r="AG439">
            <v>768</v>
          </cell>
        </row>
        <row r="440">
          <cell r="A440" t="str">
            <v>100852</v>
          </cell>
          <cell r="F440">
            <v>72</v>
          </cell>
          <cell r="L440">
            <v>400</v>
          </cell>
          <cell r="P440">
            <v>328</v>
          </cell>
          <cell r="AF440">
            <v>72</v>
          </cell>
          <cell r="AG440">
            <v>728</v>
          </cell>
        </row>
        <row r="441">
          <cell r="A441" t="str">
            <v>100853</v>
          </cell>
          <cell r="C441">
            <v>16</v>
          </cell>
          <cell r="F441">
            <v>118</v>
          </cell>
          <cell r="L441">
            <v>320</v>
          </cell>
          <cell r="M441">
            <v>124</v>
          </cell>
          <cell r="P441">
            <v>235.5</v>
          </cell>
          <cell r="AF441">
            <v>134</v>
          </cell>
          <cell r="AG441">
            <v>679.5</v>
          </cell>
        </row>
        <row r="442">
          <cell r="A442" t="str">
            <v>100854</v>
          </cell>
          <cell r="F442">
            <v>72</v>
          </cell>
          <cell r="L442">
            <v>480</v>
          </cell>
          <cell r="P442">
            <v>248</v>
          </cell>
          <cell r="AF442">
            <v>72</v>
          </cell>
          <cell r="AG442">
            <v>728</v>
          </cell>
        </row>
        <row r="443">
          <cell r="A443" t="str">
            <v>100855</v>
          </cell>
          <cell r="C443">
            <v>8</v>
          </cell>
          <cell r="D443">
            <v>8</v>
          </cell>
          <cell r="F443">
            <v>80</v>
          </cell>
          <cell r="L443">
            <v>240</v>
          </cell>
          <cell r="M443">
            <v>72</v>
          </cell>
          <cell r="N443">
            <v>72</v>
          </cell>
          <cell r="P443">
            <v>320</v>
          </cell>
          <cell r="AF443">
            <v>96</v>
          </cell>
          <cell r="AG443">
            <v>704</v>
          </cell>
        </row>
        <row r="444">
          <cell r="A444" t="str">
            <v>100857</v>
          </cell>
          <cell r="C444">
            <v>16</v>
          </cell>
          <cell r="D444">
            <v>8</v>
          </cell>
          <cell r="F444">
            <v>32</v>
          </cell>
          <cell r="L444">
            <v>480</v>
          </cell>
          <cell r="M444">
            <v>136</v>
          </cell>
          <cell r="P444">
            <v>128</v>
          </cell>
          <cell r="AF444">
            <v>56</v>
          </cell>
          <cell r="AG444">
            <v>744</v>
          </cell>
        </row>
        <row r="445">
          <cell r="A445" t="str">
            <v>100858</v>
          </cell>
          <cell r="F445">
            <v>88</v>
          </cell>
          <cell r="G445">
            <v>8</v>
          </cell>
          <cell r="L445">
            <v>240</v>
          </cell>
          <cell r="P445">
            <v>392</v>
          </cell>
          <cell r="Q445">
            <v>72</v>
          </cell>
          <cell r="AF445">
            <v>96</v>
          </cell>
          <cell r="AG445">
            <v>704</v>
          </cell>
        </row>
        <row r="446">
          <cell r="A446" t="str">
            <v>100860</v>
          </cell>
          <cell r="F446">
            <v>88</v>
          </cell>
          <cell r="L446">
            <v>560</v>
          </cell>
          <cell r="P446">
            <v>152</v>
          </cell>
          <cell r="AF446">
            <v>88</v>
          </cell>
          <cell r="AG446">
            <v>712</v>
          </cell>
        </row>
        <row r="447">
          <cell r="A447" t="str">
            <v>100861</v>
          </cell>
          <cell r="C447">
            <v>16</v>
          </cell>
          <cell r="D447">
            <v>8</v>
          </cell>
          <cell r="F447">
            <v>96</v>
          </cell>
          <cell r="L447">
            <v>480</v>
          </cell>
          <cell r="M447">
            <v>24</v>
          </cell>
          <cell r="N447">
            <v>72</v>
          </cell>
          <cell r="P447">
            <v>104</v>
          </cell>
          <cell r="AF447">
            <v>120</v>
          </cell>
          <cell r="AG447">
            <v>680</v>
          </cell>
        </row>
        <row r="448">
          <cell r="A448" t="str">
            <v>100862</v>
          </cell>
          <cell r="F448">
            <v>24</v>
          </cell>
          <cell r="L448">
            <v>720</v>
          </cell>
          <cell r="P448">
            <v>56</v>
          </cell>
          <cell r="AF448">
            <v>24</v>
          </cell>
          <cell r="AG448">
            <v>776</v>
          </cell>
        </row>
        <row r="449">
          <cell r="A449" t="str">
            <v>100863</v>
          </cell>
          <cell r="F449">
            <v>56</v>
          </cell>
          <cell r="L449">
            <v>320</v>
          </cell>
          <cell r="P449">
            <v>424</v>
          </cell>
          <cell r="AF449">
            <v>56</v>
          </cell>
          <cell r="AG449">
            <v>744</v>
          </cell>
        </row>
        <row r="450">
          <cell r="A450" t="str">
            <v>100864</v>
          </cell>
          <cell r="C450">
            <v>20</v>
          </cell>
          <cell r="F450">
            <v>108</v>
          </cell>
          <cell r="L450">
            <v>528</v>
          </cell>
          <cell r="M450">
            <v>116</v>
          </cell>
          <cell r="P450">
            <v>8</v>
          </cell>
          <cell r="V450">
            <v>26</v>
          </cell>
          <cell r="W450">
            <v>16</v>
          </cell>
          <cell r="AF450">
            <v>128</v>
          </cell>
          <cell r="AG450">
            <v>652</v>
          </cell>
          <cell r="AH450">
            <v>42</v>
          </cell>
        </row>
        <row r="451">
          <cell r="A451" t="str">
            <v>100865</v>
          </cell>
          <cell r="F451">
            <v>72</v>
          </cell>
          <cell r="L451">
            <v>400</v>
          </cell>
          <cell r="P451">
            <v>328</v>
          </cell>
          <cell r="AF451">
            <v>72</v>
          </cell>
          <cell r="AG451">
            <v>728</v>
          </cell>
        </row>
        <row r="452">
          <cell r="A452" t="str">
            <v>100866</v>
          </cell>
          <cell r="F452">
            <v>96</v>
          </cell>
          <cell r="L452">
            <v>560</v>
          </cell>
          <cell r="P452">
            <v>144</v>
          </cell>
          <cell r="AF452">
            <v>96</v>
          </cell>
          <cell r="AG452">
            <v>704</v>
          </cell>
        </row>
        <row r="453">
          <cell r="A453" t="str">
            <v>100867</v>
          </cell>
          <cell r="F453">
            <v>104</v>
          </cell>
          <cell r="L453">
            <v>160</v>
          </cell>
          <cell r="P453">
            <v>536</v>
          </cell>
          <cell r="AF453">
            <v>104</v>
          </cell>
          <cell r="AG453">
            <v>696</v>
          </cell>
        </row>
        <row r="454">
          <cell r="A454" t="str">
            <v>100868</v>
          </cell>
          <cell r="F454">
            <v>80</v>
          </cell>
          <cell r="L454">
            <v>400</v>
          </cell>
          <cell r="P454">
            <v>320</v>
          </cell>
          <cell r="AF454">
            <v>80</v>
          </cell>
          <cell r="AG454">
            <v>720</v>
          </cell>
        </row>
        <row r="455">
          <cell r="A455" t="str">
            <v>100869</v>
          </cell>
          <cell r="F455">
            <v>64</v>
          </cell>
          <cell r="L455">
            <v>400</v>
          </cell>
          <cell r="P455">
            <v>336</v>
          </cell>
          <cell r="AF455">
            <v>64</v>
          </cell>
          <cell r="AG455">
            <v>736</v>
          </cell>
        </row>
        <row r="456">
          <cell r="A456" t="str">
            <v>100871</v>
          </cell>
          <cell r="F456">
            <v>152</v>
          </cell>
          <cell r="L456">
            <v>560</v>
          </cell>
          <cell r="P456">
            <v>88</v>
          </cell>
          <cell r="AF456">
            <v>152</v>
          </cell>
          <cell r="AG456">
            <v>648</v>
          </cell>
        </row>
        <row r="457">
          <cell r="A457" t="str">
            <v>100873</v>
          </cell>
          <cell r="L457">
            <v>800</v>
          </cell>
          <cell r="AG457">
            <v>800</v>
          </cell>
        </row>
        <row r="458">
          <cell r="A458" t="str">
            <v>100874</v>
          </cell>
          <cell r="F458">
            <v>20</v>
          </cell>
          <cell r="L458">
            <v>720</v>
          </cell>
          <cell r="P458">
            <v>60</v>
          </cell>
          <cell r="AF458">
            <v>20</v>
          </cell>
          <cell r="AG458">
            <v>780</v>
          </cell>
        </row>
        <row r="459">
          <cell r="A459" t="str">
            <v>100876</v>
          </cell>
          <cell r="F459">
            <v>64</v>
          </cell>
          <cell r="L459">
            <v>320</v>
          </cell>
          <cell r="P459">
            <v>416</v>
          </cell>
          <cell r="AF459">
            <v>64</v>
          </cell>
          <cell r="AG459">
            <v>736</v>
          </cell>
        </row>
        <row r="460">
          <cell r="A460" t="str">
            <v>100877</v>
          </cell>
          <cell r="F460">
            <v>72</v>
          </cell>
          <cell r="L460">
            <v>640</v>
          </cell>
          <cell r="P460">
            <v>88</v>
          </cell>
          <cell r="AF460">
            <v>72</v>
          </cell>
          <cell r="AG460">
            <v>728</v>
          </cell>
        </row>
        <row r="461">
          <cell r="A461" t="str">
            <v>100880</v>
          </cell>
          <cell r="F461">
            <v>96</v>
          </cell>
          <cell r="L461">
            <v>240</v>
          </cell>
          <cell r="P461">
            <v>464</v>
          </cell>
          <cell r="AF461">
            <v>96</v>
          </cell>
          <cell r="AG461">
            <v>704</v>
          </cell>
        </row>
        <row r="462">
          <cell r="A462" t="str">
            <v>100883</v>
          </cell>
          <cell r="F462">
            <v>112</v>
          </cell>
          <cell r="L462">
            <v>320</v>
          </cell>
          <cell r="P462">
            <v>368</v>
          </cell>
          <cell r="AF462">
            <v>112</v>
          </cell>
          <cell r="AG462">
            <v>688</v>
          </cell>
        </row>
        <row r="463">
          <cell r="A463" t="str">
            <v>100884</v>
          </cell>
          <cell r="F463">
            <v>48</v>
          </cell>
          <cell r="L463">
            <v>480</v>
          </cell>
          <cell r="P463">
            <v>272</v>
          </cell>
          <cell r="AF463">
            <v>48</v>
          </cell>
          <cell r="AG463">
            <v>752</v>
          </cell>
        </row>
        <row r="464">
          <cell r="A464" t="str">
            <v>100885</v>
          </cell>
          <cell r="F464">
            <v>78</v>
          </cell>
          <cell r="L464">
            <v>320</v>
          </cell>
          <cell r="P464">
            <v>402</v>
          </cell>
          <cell r="AF464">
            <v>78</v>
          </cell>
          <cell r="AG464">
            <v>722</v>
          </cell>
        </row>
        <row r="465">
          <cell r="A465" t="str">
            <v>100886</v>
          </cell>
          <cell r="F465">
            <v>40</v>
          </cell>
          <cell r="G465">
            <v>24</v>
          </cell>
          <cell r="L465">
            <v>640</v>
          </cell>
          <cell r="P465">
            <v>40</v>
          </cell>
          <cell r="Q465">
            <v>56</v>
          </cell>
          <cell r="AF465">
            <v>64</v>
          </cell>
          <cell r="AG465">
            <v>736</v>
          </cell>
        </row>
        <row r="466">
          <cell r="A466" t="str">
            <v>100887</v>
          </cell>
          <cell r="C466">
            <v>24</v>
          </cell>
          <cell r="D466">
            <v>24</v>
          </cell>
          <cell r="F466">
            <v>108</v>
          </cell>
          <cell r="L466">
            <v>375</v>
          </cell>
          <cell r="M466">
            <v>36</v>
          </cell>
          <cell r="N466">
            <v>84</v>
          </cell>
          <cell r="P466">
            <v>84</v>
          </cell>
          <cell r="V466">
            <v>9</v>
          </cell>
          <cell r="AF466">
            <v>156</v>
          </cell>
          <cell r="AG466">
            <v>579</v>
          </cell>
          <cell r="AH466">
            <v>9</v>
          </cell>
        </row>
        <row r="467">
          <cell r="A467" t="str">
            <v>100888</v>
          </cell>
          <cell r="F467">
            <v>40</v>
          </cell>
          <cell r="L467">
            <v>400</v>
          </cell>
          <cell r="P467">
            <v>360</v>
          </cell>
          <cell r="AF467">
            <v>40</v>
          </cell>
          <cell r="AG467">
            <v>760</v>
          </cell>
        </row>
        <row r="468">
          <cell r="A468" t="str">
            <v>100890</v>
          </cell>
          <cell r="F468">
            <v>110</v>
          </cell>
          <cell r="L468">
            <v>560</v>
          </cell>
          <cell r="P468">
            <v>130</v>
          </cell>
          <cell r="AF468">
            <v>110</v>
          </cell>
          <cell r="AG468">
            <v>690</v>
          </cell>
        </row>
        <row r="469">
          <cell r="A469" t="str">
            <v>100891</v>
          </cell>
          <cell r="F469">
            <v>132</v>
          </cell>
          <cell r="L469">
            <v>160</v>
          </cell>
          <cell r="P469">
            <v>468</v>
          </cell>
          <cell r="AF469">
            <v>132</v>
          </cell>
          <cell r="AG469">
            <v>628</v>
          </cell>
        </row>
        <row r="470">
          <cell r="A470" t="str">
            <v>100894</v>
          </cell>
          <cell r="F470">
            <v>64</v>
          </cell>
          <cell r="L470">
            <v>320</v>
          </cell>
          <cell r="P470">
            <v>416</v>
          </cell>
          <cell r="AF470">
            <v>64</v>
          </cell>
          <cell r="AG470">
            <v>736</v>
          </cell>
        </row>
        <row r="471">
          <cell r="A471" t="str">
            <v>100895</v>
          </cell>
          <cell r="C471">
            <v>16</v>
          </cell>
          <cell r="D471">
            <v>12</v>
          </cell>
          <cell r="F471">
            <v>112</v>
          </cell>
          <cell r="L471">
            <v>80</v>
          </cell>
          <cell r="M471">
            <v>76</v>
          </cell>
          <cell r="N471">
            <v>68</v>
          </cell>
          <cell r="P471">
            <v>518</v>
          </cell>
          <cell r="V471">
            <v>16</v>
          </cell>
          <cell r="W471">
            <v>9</v>
          </cell>
          <cell r="X471">
            <v>16</v>
          </cell>
          <cell r="Z471">
            <v>63.5</v>
          </cell>
          <cell r="AF471">
            <v>140</v>
          </cell>
          <cell r="AG471">
            <v>742</v>
          </cell>
          <cell r="AH471">
            <v>104.5</v>
          </cell>
        </row>
        <row r="472">
          <cell r="A472" t="str">
            <v>100896</v>
          </cell>
          <cell r="F472">
            <v>48</v>
          </cell>
          <cell r="G472">
            <v>16</v>
          </cell>
          <cell r="L472">
            <v>560</v>
          </cell>
          <cell r="P472">
            <v>112</v>
          </cell>
          <cell r="Q472">
            <v>64</v>
          </cell>
          <cell r="AF472">
            <v>64</v>
          </cell>
          <cell r="AG472">
            <v>736</v>
          </cell>
        </row>
        <row r="473">
          <cell r="A473" t="str">
            <v>100897</v>
          </cell>
          <cell r="C473">
            <v>12</v>
          </cell>
          <cell r="D473">
            <v>12</v>
          </cell>
          <cell r="F473">
            <v>132</v>
          </cell>
          <cell r="L473">
            <v>308</v>
          </cell>
          <cell r="M473">
            <v>24</v>
          </cell>
          <cell r="N473">
            <v>28</v>
          </cell>
          <cell r="P473">
            <v>236</v>
          </cell>
          <cell r="V473">
            <v>16</v>
          </cell>
          <cell r="X473">
            <v>8</v>
          </cell>
          <cell r="Z473">
            <v>16</v>
          </cell>
          <cell r="AF473">
            <v>156</v>
          </cell>
          <cell r="AG473">
            <v>596</v>
          </cell>
          <cell r="AH473">
            <v>40</v>
          </cell>
        </row>
        <row r="474">
          <cell r="A474" t="str">
            <v>100899</v>
          </cell>
          <cell r="C474">
            <v>24</v>
          </cell>
          <cell r="F474">
            <v>96</v>
          </cell>
          <cell r="L474">
            <v>460</v>
          </cell>
          <cell r="M474">
            <v>76</v>
          </cell>
          <cell r="P474">
            <v>128</v>
          </cell>
          <cell r="V474">
            <v>56</v>
          </cell>
          <cell r="W474">
            <v>8</v>
          </cell>
          <cell r="Z474">
            <v>16</v>
          </cell>
          <cell r="AF474">
            <v>120</v>
          </cell>
          <cell r="AG474">
            <v>664</v>
          </cell>
          <cell r="AH474">
            <v>80</v>
          </cell>
        </row>
        <row r="475">
          <cell r="A475" t="str">
            <v>100902</v>
          </cell>
          <cell r="C475">
            <v>16</v>
          </cell>
          <cell r="F475">
            <v>65</v>
          </cell>
          <cell r="L475">
            <v>480</v>
          </cell>
          <cell r="M475">
            <v>72</v>
          </cell>
          <cell r="P475">
            <v>167</v>
          </cell>
          <cell r="V475">
            <v>1.75</v>
          </cell>
          <cell r="W475">
            <v>0.25</v>
          </cell>
          <cell r="Z475">
            <v>0.5</v>
          </cell>
          <cell r="AF475">
            <v>81</v>
          </cell>
          <cell r="AG475">
            <v>719</v>
          </cell>
          <cell r="AH475">
            <v>2.5</v>
          </cell>
        </row>
        <row r="476">
          <cell r="A476" t="str">
            <v>100903</v>
          </cell>
          <cell r="C476">
            <v>16</v>
          </cell>
          <cell r="D476">
            <v>8</v>
          </cell>
          <cell r="F476">
            <v>73</v>
          </cell>
          <cell r="L476">
            <v>320</v>
          </cell>
          <cell r="M476">
            <v>136</v>
          </cell>
          <cell r="P476">
            <v>247</v>
          </cell>
          <cell r="W476">
            <v>0.5</v>
          </cell>
          <cell r="AF476">
            <v>97</v>
          </cell>
          <cell r="AG476">
            <v>703</v>
          </cell>
          <cell r="AH476">
            <v>0.5</v>
          </cell>
        </row>
        <row r="477">
          <cell r="A477" t="str">
            <v>100905</v>
          </cell>
          <cell r="F477">
            <v>40</v>
          </cell>
          <cell r="L477">
            <v>400</v>
          </cell>
          <cell r="P477">
            <v>360</v>
          </cell>
          <cell r="AF477">
            <v>40</v>
          </cell>
          <cell r="AG477">
            <v>760</v>
          </cell>
        </row>
        <row r="478">
          <cell r="A478" t="str">
            <v>100906</v>
          </cell>
          <cell r="C478">
            <v>24</v>
          </cell>
          <cell r="F478">
            <v>84</v>
          </cell>
          <cell r="L478">
            <v>530</v>
          </cell>
          <cell r="M478">
            <v>128</v>
          </cell>
          <cell r="V478">
            <v>52.8</v>
          </cell>
          <cell r="W478">
            <v>16</v>
          </cell>
          <cell r="AF478">
            <v>108</v>
          </cell>
          <cell r="AG478">
            <v>658</v>
          </cell>
          <cell r="AH478">
            <v>68.8</v>
          </cell>
        </row>
        <row r="479">
          <cell r="A479" t="str">
            <v>100907</v>
          </cell>
          <cell r="C479">
            <v>16</v>
          </cell>
          <cell r="D479">
            <v>8</v>
          </cell>
          <cell r="F479">
            <v>108</v>
          </cell>
          <cell r="L479">
            <v>400</v>
          </cell>
          <cell r="N479">
            <v>72</v>
          </cell>
          <cell r="P479">
            <v>196</v>
          </cell>
          <cell r="AF479">
            <v>132</v>
          </cell>
          <cell r="AG479">
            <v>668</v>
          </cell>
        </row>
        <row r="480">
          <cell r="A480" t="str">
            <v>100908</v>
          </cell>
          <cell r="F480">
            <v>132</v>
          </cell>
          <cell r="L480">
            <v>240</v>
          </cell>
          <cell r="P480">
            <v>428</v>
          </cell>
          <cell r="AF480">
            <v>132</v>
          </cell>
          <cell r="AG480">
            <v>668</v>
          </cell>
        </row>
        <row r="481">
          <cell r="A481" t="str">
            <v>100916</v>
          </cell>
          <cell r="F481">
            <v>88</v>
          </cell>
          <cell r="L481">
            <v>560</v>
          </cell>
          <cell r="P481">
            <v>152</v>
          </cell>
          <cell r="AF481">
            <v>88</v>
          </cell>
          <cell r="AG481">
            <v>712</v>
          </cell>
        </row>
        <row r="482">
          <cell r="A482" t="str">
            <v>100917</v>
          </cell>
          <cell r="C482">
            <v>12</v>
          </cell>
          <cell r="D482">
            <v>12</v>
          </cell>
          <cell r="F482">
            <v>92</v>
          </cell>
          <cell r="L482">
            <v>376</v>
          </cell>
          <cell r="M482">
            <v>64</v>
          </cell>
          <cell r="N482">
            <v>52</v>
          </cell>
          <cell r="P482">
            <v>152</v>
          </cell>
          <cell r="V482">
            <v>16</v>
          </cell>
          <cell r="W482">
            <v>8</v>
          </cell>
          <cell r="X482">
            <v>8</v>
          </cell>
          <cell r="Z482">
            <v>28</v>
          </cell>
          <cell r="AF482">
            <v>116</v>
          </cell>
          <cell r="AG482">
            <v>644</v>
          </cell>
          <cell r="AH482">
            <v>60</v>
          </cell>
        </row>
        <row r="483">
          <cell r="A483" t="str">
            <v>100918</v>
          </cell>
          <cell r="F483">
            <v>24</v>
          </cell>
          <cell r="G483">
            <v>24</v>
          </cell>
          <cell r="L483">
            <v>560</v>
          </cell>
          <cell r="P483">
            <v>56</v>
          </cell>
          <cell r="Q483">
            <v>136</v>
          </cell>
          <cell r="AF483">
            <v>48</v>
          </cell>
          <cell r="AG483">
            <v>752</v>
          </cell>
        </row>
        <row r="484">
          <cell r="A484" t="str">
            <v>100921</v>
          </cell>
          <cell r="F484">
            <v>16</v>
          </cell>
          <cell r="L484">
            <v>720</v>
          </cell>
          <cell r="P484">
            <v>64</v>
          </cell>
          <cell r="AF484">
            <v>16</v>
          </cell>
          <cell r="AG484">
            <v>784</v>
          </cell>
        </row>
        <row r="485">
          <cell r="A485" t="str">
            <v>100924</v>
          </cell>
          <cell r="F485">
            <v>72</v>
          </cell>
          <cell r="L485">
            <v>480</v>
          </cell>
          <cell r="P485">
            <v>248</v>
          </cell>
          <cell r="AF485">
            <v>72</v>
          </cell>
          <cell r="AG485">
            <v>728</v>
          </cell>
        </row>
        <row r="486">
          <cell r="A486" t="str">
            <v>100926</v>
          </cell>
          <cell r="F486">
            <v>48</v>
          </cell>
          <cell r="L486">
            <v>560</v>
          </cell>
          <cell r="P486">
            <v>192</v>
          </cell>
          <cell r="AF486">
            <v>48</v>
          </cell>
          <cell r="AG486">
            <v>752</v>
          </cell>
        </row>
        <row r="487">
          <cell r="A487" t="str">
            <v>100928</v>
          </cell>
          <cell r="F487">
            <v>32</v>
          </cell>
          <cell r="L487">
            <v>480</v>
          </cell>
          <cell r="P487">
            <v>288</v>
          </cell>
          <cell r="AF487">
            <v>32</v>
          </cell>
          <cell r="AG487">
            <v>768</v>
          </cell>
        </row>
        <row r="488">
          <cell r="A488" t="str">
            <v>100929</v>
          </cell>
          <cell r="F488">
            <v>72</v>
          </cell>
          <cell r="L488">
            <v>400</v>
          </cell>
          <cell r="P488">
            <v>328</v>
          </cell>
          <cell r="AF488">
            <v>72</v>
          </cell>
          <cell r="AG488">
            <v>728</v>
          </cell>
        </row>
        <row r="489">
          <cell r="A489" t="str">
            <v>100932</v>
          </cell>
          <cell r="F489">
            <v>27</v>
          </cell>
          <cell r="L489">
            <v>400</v>
          </cell>
          <cell r="P489">
            <v>373</v>
          </cell>
          <cell r="AF489">
            <v>27</v>
          </cell>
          <cell r="AG489">
            <v>773</v>
          </cell>
        </row>
        <row r="490">
          <cell r="A490" t="str">
            <v>100934</v>
          </cell>
          <cell r="F490">
            <v>120</v>
          </cell>
          <cell r="L490">
            <v>320</v>
          </cell>
          <cell r="P490">
            <v>360</v>
          </cell>
          <cell r="AF490">
            <v>120</v>
          </cell>
          <cell r="AG490">
            <v>680</v>
          </cell>
        </row>
        <row r="491">
          <cell r="A491" t="str">
            <v>100939</v>
          </cell>
          <cell r="L491">
            <v>800</v>
          </cell>
          <cell r="AG491">
            <v>800</v>
          </cell>
        </row>
        <row r="492">
          <cell r="A492" t="str">
            <v>100941</v>
          </cell>
          <cell r="C492">
            <v>8</v>
          </cell>
          <cell r="D492">
            <v>8</v>
          </cell>
          <cell r="F492">
            <v>108</v>
          </cell>
          <cell r="L492">
            <v>400</v>
          </cell>
          <cell r="M492">
            <v>71</v>
          </cell>
          <cell r="P492">
            <v>205</v>
          </cell>
          <cell r="V492">
            <v>3</v>
          </cell>
          <cell r="AF492">
            <v>124</v>
          </cell>
          <cell r="AG492">
            <v>676</v>
          </cell>
          <cell r="AH492">
            <v>3</v>
          </cell>
        </row>
        <row r="493">
          <cell r="A493" t="str">
            <v>100943</v>
          </cell>
          <cell r="C493">
            <v>8</v>
          </cell>
          <cell r="D493">
            <v>8</v>
          </cell>
          <cell r="F493">
            <v>78</v>
          </cell>
          <cell r="L493">
            <v>320</v>
          </cell>
          <cell r="M493">
            <v>72</v>
          </cell>
          <cell r="N493">
            <v>72</v>
          </cell>
          <cell r="P493">
            <v>242</v>
          </cell>
          <cell r="AF493">
            <v>94</v>
          </cell>
          <cell r="AG493">
            <v>706</v>
          </cell>
        </row>
        <row r="494">
          <cell r="A494" t="str">
            <v>100946</v>
          </cell>
        </row>
        <row r="495">
          <cell r="A495" t="str">
            <v>100947</v>
          </cell>
          <cell r="F495">
            <v>72</v>
          </cell>
          <cell r="L495">
            <v>720</v>
          </cell>
          <cell r="P495">
            <v>8</v>
          </cell>
          <cell r="AF495">
            <v>72</v>
          </cell>
          <cell r="AG495">
            <v>728</v>
          </cell>
        </row>
        <row r="496">
          <cell r="A496" t="str">
            <v>100949</v>
          </cell>
          <cell r="F496">
            <v>72</v>
          </cell>
          <cell r="L496">
            <v>400</v>
          </cell>
          <cell r="P496">
            <v>328</v>
          </cell>
          <cell r="AF496">
            <v>72</v>
          </cell>
          <cell r="AG496">
            <v>728</v>
          </cell>
        </row>
        <row r="497">
          <cell r="A497" t="str">
            <v>100950</v>
          </cell>
          <cell r="L497">
            <v>800</v>
          </cell>
          <cell r="AG497">
            <v>800</v>
          </cell>
        </row>
        <row r="498">
          <cell r="A498" t="str">
            <v>100951</v>
          </cell>
          <cell r="F498">
            <v>64</v>
          </cell>
          <cell r="L498">
            <v>480</v>
          </cell>
          <cell r="P498">
            <v>256</v>
          </cell>
          <cell r="AF498">
            <v>64</v>
          </cell>
          <cell r="AG498">
            <v>736</v>
          </cell>
        </row>
        <row r="499">
          <cell r="A499" t="str">
            <v>100952</v>
          </cell>
          <cell r="F499">
            <v>32</v>
          </cell>
          <cell r="G499">
            <v>41</v>
          </cell>
          <cell r="L499">
            <v>160</v>
          </cell>
          <cell r="P499">
            <v>112</v>
          </cell>
          <cell r="Q499">
            <v>215</v>
          </cell>
          <cell r="AF499">
            <v>73</v>
          </cell>
          <cell r="AG499">
            <v>487</v>
          </cell>
        </row>
        <row r="500">
          <cell r="A500" t="str">
            <v>100955</v>
          </cell>
          <cell r="F500">
            <v>80</v>
          </cell>
          <cell r="L500">
            <v>560</v>
          </cell>
          <cell r="P500">
            <v>160</v>
          </cell>
          <cell r="AF500">
            <v>80</v>
          </cell>
          <cell r="AG500">
            <v>720</v>
          </cell>
        </row>
        <row r="501">
          <cell r="A501" t="str">
            <v>100956</v>
          </cell>
          <cell r="D501">
            <v>12</v>
          </cell>
          <cell r="F501">
            <v>45</v>
          </cell>
          <cell r="L501">
            <v>160</v>
          </cell>
          <cell r="N501">
            <v>148</v>
          </cell>
          <cell r="P501">
            <v>435</v>
          </cell>
          <cell r="Z501">
            <v>12</v>
          </cell>
          <cell r="AF501">
            <v>57</v>
          </cell>
          <cell r="AG501">
            <v>743</v>
          </cell>
          <cell r="AH501">
            <v>12</v>
          </cell>
        </row>
        <row r="502">
          <cell r="A502" t="str">
            <v>100957</v>
          </cell>
          <cell r="F502">
            <v>36</v>
          </cell>
          <cell r="L502">
            <v>720</v>
          </cell>
          <cell r="P502">
            <v>44</v>
          </cell>
          <cell r="V502">
            <v>20</v>
          </cell>
          <cell r="Z502">
            <v>12</v>
          </cell>
          <cell r="AF502">
            <v>36</v>
          </cell>
          <cell r="AG502">
            <v>764</v>
          </cell>
          <cell r="AH502">
            <v>32</v>
          </cell>
        </row>
        <row r="503">
          <cell r="A503" t="str">
            <v>100959</v>
          </cell>
          <cell r="C503">
            <v>16</v>
          </cell>
          <cell r="D503">
            <v>8</v>
          </cell>
          <cell r="F503">
            <v>100</v>
          </cell>
          <cell r="L503">
            <v>80</v>
          </cell>
          <cell r="M503">
            <v>70</v>
          </cell>
          <cell r="N503">
            <v>64</v>
          </cell>
          <cell r="P503">
            <v>470</v>
          </cell>
          <cell r="AF503">
            <v>124</v>
          </cell>
          <cell r="AG503">
            <v>684</v>
          </cell>
        </row>
        <row r="504">
          <cell r="A504" t="str">
            <v>100960</v>
          </cell>
          <cell r="F504">
            <v>24</v>
          </cell>
          <cell r="L504">
            <v>560</v>
          </cell>
          <cell r="P504">
            <v>216</v>
          </cell>
          <cell r="AF504">
            <v>24</v>
          </cell>
          <cell r="AG504">
            <v>776</v>
          </cell>
        </row>
        <row r="505">
          <cell r="A505" t="str">
            <v>100961</v>
          </cell>
          <cell r="C505">
            <v>16</v>
          </cell>
          <cell r="F505">
            <v>97.5</v>
          </cell>
          <cell r="G505">
            <v>24</v>
          </cell>
          <cell r="L505">
            <v>80</v>
          </cell>
          <cell r="M505">
            <v>72</v>
          </cell>
          <cell r="P505">
            <v>438.5</v>
          </cell>
          <cell r="Q505">
            <v>72</v>
          </cell>
          <cell r="V505">
            <v>1</v>
          </cell>
          <cell r="Z505">
            <v>1.5</v>
          </cell>
          <cell r="AF505">
            <v>137.5</v>
          </cell>
          <cell r="AG505">
            <v>662.5</v>
          </cell>
          <cell r="AH505">
            <v>2.5</v>
          </cell>
        </row>
        <row r="506">
          <cell r="A506" t="str">
            <v>100962</v>
          </cell>
          <cell r="F506">
            <v>96</v>
          </cell>
          <cell r="L506">
            <v>480</v>
          </cell>
          <cell r="P506">
            <v>224</v>
          </cell>
          <cell r="AF506">
            <v>96</v>
          </cell>
          <cell r="AG506">
            <v>704</v>
          </cell>
        </row>
        <row r="507">
          <cell r="A507" t="str">
            <v>100964</v>
          </cell>
          <cell r="C507">
            <v>20</v>
          </cell>
          <cell r="D507">
            <v>10</v>
          </cell>
          <cell r="E507">
            <v>204</v>
          </cell>
          <cell r="F507">
            <v>90</v>
          </cell>
          <cell r="L507">
            <v>240</v>
          </cell>
          <cell r="M507">
            <v>60</v>
          </cell>
          <cell r="O507">
            <v>237.25</v>
          </cell>
          <cell r="P507">
            <v>140.25</v>
          </cell>
          <cell r="V507">
            <v>5.25</v>
          </cell>
          <cell r="Y507">
            <v>5.5</v>
          </cell>
          <cell r="Z507">
            <v>3.75</v>
          </cell>
          <cell r="AF507">
            <v>324</v>
          </cell>
          <cell r="AG507">
            <v>677.5</v>
          </cell>
          <cell r="AH507">
            <v>14.5</v>
          </cell>
        </row>
        <row r="508">
          <cell r="A508" t="str">
            <v>100965</v>
          </cell>
          <cell r="F508">
            <v>64</v>
          </cell>
          <cell r="L508">
            <v>480</v>
          </cell>
          <cell r="P508">
            <v>256</v>
          </cell>
          <cell r="AF508">
            <v>64</v>
          </cell>
          <cell r="AG508">
            <v>736</v>
          </cell>
        </row>
        <row r="509">
          <cell r="A509" t="str">
            <v>100966</v>
          </cell>
          <cell r="F509">
            <v>91</v>
          </cell>
          <cell r="L509">
            <v>560</v>
          </cell>
          <cell r="P509">
            <v>149</v>
          </cell>
          <cell r="AF509">
            <v>91</v>
          </cell>
          <cell r="AG509">
            <v>709</v>
          </cell>
        </row>
        <row r="510">
          <cell r="A510" t="str">
            <v>100968</v>
          </cell>
          <cell r="C510">
            <v>32</v>
          </cell>
          <cell r="F510">
            <v>40</v>
          </cell>
          <cell r="G510">
            <v>16</v>
          </cell>
          <cell r="L510">
            <v>400</v>
          </cell>
          <cell r="M510">
            <v>72</v>
          </cell>
          <cell r="P510">
            <v>112</v>
          </cell>
          <cell r="Q510">
            <v>136</v>
          </cell>
          <cell r="V510">
            <v>1.5</v>
          </cell>
          <cell r="Z510">
            <v>1</v>
          </cell>
          <cell r="AA510">
            <v>2</v>
          </cell>
          <cell r="AF510">
            <v>88</v>
          </cell>
          <cell r="AG510">
            <v>720</v>
          </cell>
          <cell r="AH510">
            <v>4.5</v>
          </cell>
        </row>
        <row r="511">
          <cell r="A511" t="str">
            <v>100969</v>
          </cell>
          <cell r="F511">
            <v>48</v>
          </cell>
          <cell r="L511">
            <v>560</v>
          </cell>
          <cell r="P511">
            <v>192</v>
          </cell>
          <cell r="AF511">
            <v>48</v>
          </cell>
          <cell r="AG511">
            <v>752</v>
          </cell>
        </row>
        <row r="512">
          <cell r="A512" t="str">
            <v>100970</v>
          </cell>
          <cell r="F512">
            <v>104</v>
          </cell>
          <cell r="L512">
            <v>240</v>
          </cell>
          <cell r="P512">
            <v>456</v>
          </cell>
          <cell r="AF512">
            <v>104</v>
          </cell>
          <cell r="AG512">
            <v>696</v>
          </cell>
        </row>
        <row r="513">
          <cell r="A513" t="str">
            <v>100972</v>
          </cell>
          <cell r="F513">
            <v>48</v>
          </cell>
          <cell r="L513">
            <v>560</v>
          </cell>
          <cell r="P513">
            <v>192</v>
          </cell>
          <cell r="AF513">
            <v>48</v>
          </cell>
          <cell r="AG513">
            <v>752</v>
          </cell>
        </row>
        <row r="514">
          <cell r="A514" t="str">
            <v>100973</v>
          </cell>
          <cell r="F514">
            <v>64</v>
          </cell>
          <cell r="L514">
            <v>480</v>
          </cell>
          <cell r="P514">
            <v>256</v>
          </cell>
          <cell r="AF514">
            <v>64</v>
          </cell>
          <cell r="AG514">
            <v>736</v>
          </cell>
        </row>
        <row r="515">
          <cell r="A515" t="str">
            <v>100974</v>
          </cell>
          <cell r="F515">
            <v>40</v>
          </cell>
          <cell r="L515">
            <v>720</v>
          </cell>
          <cell r="P515">
            <v>40</v>
          </cell>
          <cell r="AF515">
            <v>40</v>
          </cell>
          <cell r="AG515">
            <v>760</v>
          </cell>
        </row>
        <row r="516">
          <cell r="A516" t="str">
            <v>100975</v>
          </cell>
          <cell r="F516">
            <v>80</v>
          </cell>
          <cell r="L516">
            <v>480</v>
          </cell>
          <cell r="P516">
            <v>240</v>
          </cell>
          <cell r="AF516">
            <v>80</v>
          </cell>
          <cell r="AG516">
            <v>720</v>
          </cell>
        </row>
        <row r="517">
          <cell r="A517" t="str">
            <v>100976</v>
          </cell>
          <cell r="F517">
            <v>8</v>
          </cell>
          <cell r="L517">
            <v>720</v>
          </cell>
          <cell r="P517">
            <v>72</v>
          </cell>
          <cell r="AF517">
            <v>8</v>
          </cell>
          <cell r="AG517">
            <v>792</v>
          </cell>
        </row>
        <row r="518">
          <cell r="A518" t="str">
            <v>100978</v>
          </cell>
          <cell r="C518">
            <v>8</v>
          </cell>
          <cell r="E518">
            <v>2</v>
          </cell>
          <cell r="F518">
            <v>48</v>
          </cell>
          <cell r="L518">
            <v>400</v>
          </cell>
          <cell r="P518">
            <v>344</v>
          </cell>
          <cell r="AF518">
            <v>58</v>
          </cell>
          <cell r="AG518">
            <v>744</v>
          </cell>
        </row>
        <row r="519">
          <cell r="A519" t="str">
            <v>100979</v>
          </cell>
          <cell r="F519">
            <v>48</v>
          </cell>
          <cell r="L519">
            <v>640</v>
          </cell>
          <cell r="P519">
            <v>112</v>
          </cell>
          <cell r="AF519">
            <v>48</v>
          </cell>
          <cell r="AG519">
            <v>752</v>
          </cell>
        </row>
        <row r="520">
          <cell r="A520" t="str">
            <v>100980</v>
          </cell>
          <cell r="F520">
            <v>120</v>
          </cell>
          <cell r="L520">
            <v>640</v>
          </cell>
          <cell r="P520">
            <v>40</v>
          </cell>
          <cell r="AF520">
            <v>120</v>
          </cell>
          <cell r="AG520">
            <v>680</v>
          </cell>
        </row>
        <row r="521">
          <cell r="A521" t="str">
            <v>100981</v>
          </cell>
          <cell r="F521">
            <v>80</v>
          </cell>
          <cell r="L521">
            <v>640</v>
          </cell>
          <cell r="P521">
            <v>80</v>
          </cell>
          <cell r="V521">
            <v>23.5</v>
          </cell>
          <cell r="Z521">
            <v>8.5</v>
          </cell>
          <cell r="AF521">
            <v>80</v>
          </cell>
          <cell r="AG521">
            <v>720</v>
          </cell>
          <cell r="AH521">
            <v>32</v>
          </cell>
        </row>
        <row r="522">
          <cell r="A522" t="str">
            <v>100982</v>
          </cell>
          <cell r="F522">
            <v>40</v>
          </cell>
          <cell r="L522">
            <v>560</v>
          </cell>
          <cell r="P522">
            <v>200</v>
          </cell>
          <cell r="AF522">
            <v>40</v>
          </cell>
          <cell r="AG522">
            <v>760</v>
          </cell>
        </row>
        <row r="523">
          <cell r="A523" t="str">
            <v>100983</v>
          </cell>
          <cell r="F523">
            <v>88</v>
          </cell>
          <cell r="L523">
            <v>480</v>
          </cell>
          <cell r="P523">
            <v>232</v>
          </cell>
          <cell r="AF523">
            <v>88</v>
          </cell>
          <cell r="AG523">
            <v>712</v>
          </cell>
        </row>
        <row r="524">
          <cell r="A524" t="str">
            <v>100984</v>
          </cell>
          <cell r="F524">
            <v>100</v>
          </cell>
          <cell r="L524">
            <v>480</v>
          </cell>
          <cell r="P524">
            <v>220</v>
          </cell>
          <cell r="AF524">
            <v>100</v>
          </cell>
          <cell r="AG524">
            <v>700</v>
          </cell>
        </row>
        <row r="525">
          <cell r="A525" t="str">
            <v>100985</v>
          </cell>
          <cell r="F525">
            <v>44.5</v>
          </cell>
          <cell r="G525">
            <v>30</v>
          </cell>
          <cell r="L525">
            <v>400</v>
          </cell>
          <cell r="P525">
            <v>257.5</v>
          </cell>
          <cell r="Q525">
            <v>70</v>
          </cell>
          <cell r="V525">
            <v>7.5</v>
          </cell>
          <cell r="AF525">
            <v>74.5</v>
          </cell>
          <cell r="AG525">
            <v>727.5</v>
          </cell>
          <cell r="AH525">
            <v>7.5</v>
          </cell>
        </row>
        <row r="526">
          <cell r="A526" t="str">
            <v>100986</v>
          </cell>
          <cell r="F526">
            <v>44</v>
          </cell>
          <cell r="G526">
            <v>8</v>
          </cell>
          <cell r="L526">
            <v>480</v>
          </cell>
          <cell r="P526">
            <v>268</v>
          </cell>
          <cell r="AF526">
            <v>52</v>
          </cell>
          <cell r="AG526">
            <v>748</v>
          </cell>
        </row>
        <row r="527">
          <cell r="A527" t="str">
            <v>100988</v>
          </cell>
          <cell r="F527">
            <v>52</v>
          </cell>
          <cell r="L527">
            <v>640</v>
          </cell>
          <cell r="P527">
            <v>108</v>
          </cell>
          <cell r="AF527">
            <v>52</v>
          </cell>
          <cell r="AG527">
            <v>748</v>
          </cell>
        </row>
        <row r="528">
          <cell r="A528" t="str">
            <v>100989</v>
          </cell>
          <cell r="F528">
            <v>72</v>
          </cell>
          <cell r="L528">
            <v>640</v>
          </cell>
          <cell r="P528">
            <v>88</v>
          </cell>
          <cell r="AF528">
            <v>72</v>
          </cell>
          <cell r="AG528">
            <v>728</v>
          </cell>
        </row>
        <row r="529">
          <cell r="A529" t="str">
            <v>100990</v>
          </cell>
          <cell r="F529">
            <v>88</v>
          </cell>
          <cell r="L529">
            <v>560</v>
          </cell>
          <cell r="P529">
            <v>144</v>
          </cell>
          <cell r="AF529">
            <v>88</v>
          </cell>
          <cell r="AG529">
            <v>704</v>
          </cell>
        </row>
        <row r="530">
          <cell r="A530" t="str">
            <v>100991</v>
          </cell>
          <cell r="F530">
            <v>136</v>
          </cell>
          <cell r="L530">
            <v>240</v>
          </cell>
          <cell r="P530">
            <v>424</v>
          </cell>
          <cell r="AF530">
            <v>136</v>
          </cell>
          <cell r="AG530">
            <v>664</v>
          </cell>
        </row>
        <row r="531">
          <cell r="A531" t="str">
            <v>100992</v>
          </cell>
          <cell r="F531">
            <v>56</v>
          </cell>
          <cell r="L531">
            <v>720</v>
          </cell>
          <cell r="P531">
            <v>24</v>
          </cell>
          <cell r="AF531">
            <v>56</v>
          </cell>
          <cell r="AG531">
            <v>744</v>
          </cell>
        </row>
        <row r="532">
          <cell r="A532" t="str">
            <v>100994</v>
          </cell>
          <cell r="F532">
            <v>68</v>
          </cell>
          <cell r="G532">
            <v>12</v>
          </cell>
          <cell r="L532">
            <v>400</v>
          </cell>
          <cell r="P532">
            <v>180</v>
          </cell>
          <cell r="Q532">
            <v>140</v>
          </cell>
          <cell r="AF532">
            <v>80</v>
          </cell>
          <cell r="AG532">
            <v>720</v>
          </cell>
        </row>
        <row r="533">
          <cell r="A533" t="str">
            <v>100995</v>
          </cell>
          <cell r="F533">
            <v>48</v>
          </cell>
          <cell r="L533">
            <v>480</v>
          </cell>
          <cell r="P533">
            <v>272</v>
          </cell>
          <cell r="AF533">
            <v>48</v>
          </cell>
          <cell r="AG533">
            <v>752</v>
          </cell>
        </row>
        <row r="534">
          <cell r="A534" t="str">
            <v>101</v>
          </cell>
          <cell r="F534">
            <v>40</v>
          </cell>
          <cell r="L534">
            <v>640</v>
          </cell>
          <cell r="P534">
            <v>120</v>
          </cell>
          <cell r="AF534">
            <v>40</v>
          </cell>
          <cell r="AG534">
            <v>760</v>
          </cell>
        </row>
        <row r="535">
          <cell r="A535" t="str">
            <v>101002</v>
          </cell>
          <cell r="G535">
            <v>32</v>
          </cell>
          <cell r="L535">
            <v>560</v>
          </cell>
          <cell r="Q535">
            <v>208</v>
          </cell>
          <cell r="AF535">
            <v>32</v>
          </cell>
          <cell r="AG535">
            <v>768</v>
          </cell>
        </row>
        <row r="536">
          <cell r="A536" t="str">
            <v>101003</v>
          </cell>
          <cell r="F536">
            <v>100</v>
          </cell>
          <cell r="L536">
            <v>320</v>
          </cell>
          <cell r="P536">
            <v>380</v>
          </cell>
          <cell r="AF536">
            <v>100</v>
          </cell>
          <cell r="AG536">
            <v>700</v>
          </cell>
        </row>
        <row r="537">
          <cell r="A537" t="str">
            <v>101004</v>
          </cell>
          <cell r="F537">
            <v>44</v>
          </cell>
          <cell r="L537">
            <v>160</v>
          </cell>
          <cell r="P537">
            <v>36</v>
          </cell>
          <cell r="AF537">
            <v>44</v>
          </cell>
          <cell r="AG537">
            <v>196</v>
          </cell>
        </row>
        <row r="538">
          <cell r="A538" t="str">
            <v>101006</v>
          </cell>
          <cell r="C538">
            <v>16</v>
          </cell>
          <cell r="D538">
            <v>14.25</v>
          </cell>
          <cell r="F538">
            <v>109.4</v>
          </cell>
          <cell r="L538">
            <v>80</v>
          </cell>
          <cell r="M538">
            <v>121.5</v>
          </cell>
          <cell r="N538">
            <v>60</v>
          </cell>
          <cell r="P538">
            <v>406.35</v>
          </cell>
          <cell r="Z538">
            <v>10.5</v>
          </cell>
          <cell r="AF538">
            <v>139.65</v>
          </cell>
          <cell r="AG538">
            <v>667.85</v>
          </cell>
          <cell r="AH538">
            <v>10.5</v>
          </cell>
        </row>
        <row r="539">
          <cell r="A539" t="str">
            <v>101008</v>
          </cell>
          <cell r="F539">
            <v>64</v>
          </cell>
          <cell r="L539">
            <v>640</v>
          </cell>
          <cell r="P539">
            <v>96</v>
          </cell>
          <cell r="AF539">
            <v>64</v>
          </cell>
          <cell r="AG539">
            <v>736</v>
          </cell>
        </row>
        <row r="540">
          <cell r="A540" t="str">
            <v>101010</v>
          </cell>
          <cell r="C540">
            <v>16</v>
          </cell>
          <cell r="E540">
            <v>516</v>
          </cell>
          <cell r="F540">
            <v>64</v>
          </cell>
          <cell r="O540">
            <v>680</v>
          </cell>
          <cell r="P540">
            <v>32</v>
          </cell>
          <cell r="Y540">
            <v>16</v>
          </cell>
          <cell r="AF540">
            <v>596</v>
          </cell>
          <cell r="AG540">
            <v>712</v>
          </cell>
          <cell r="AH540">
            <v>16</v>
          </cell>
        </row>
        <row r="541">
          <cell r="A541" t="str">
            <v>101012</v>
          </cell>
          <cell r="F541">
            <v>120</v>
          </cell>
          <cell r="L541">
            <v>400</v>
          </cell>
          <cell r="P541">
            <v>280</v>
          </cell>
          <cell r="AF541">
            <v>120</v>
          </cell>
          <cell r="AG541">
            <v>680</v>
          </cell>
        </row>
        <row r="542">
          <cell r="A542" t="str">
            <v>101013</v>
          </cell>
          <cell r="F542">
            <v>120</v>
          </cell>
          <cell r="L542">
            <v>320</v>
          </cell>
          <cell r="P542">
            <v>360</v>
          </cell>
          <cell r="AF542">
            <v>120</v>
          </cell>
          <cell r="AG542">
            <v>680</v>
          </cell>
        </row>
        <row r="543">
          <cell r="A543" t="str">
            <v>101014</v>
          </cell>
          <cell r="C543">
            <v>8</v>
          </cell>
          <cell r="F543">
            <v>41</v>
          </cell>
          <cell r="L543">
            <v>400</v>
          </cell>
          <cell r="M543">
            <v>72</v>
          </cell>
          <cell r="P543">
            <v>279</v>
          </cell>
          <cell r="V543">
            <v>3.25</v>
          </cell>
          <cell r="Z543">
            <v>0.5</v>
          </cell>
          <cell r="AF543">
            <v>49</v>
          </cell>
          <cell r="AG543">
            <v>751</v>
          </cell>
          <cell r="AH543">
            <v>3.75</v>
          </cell>
        </row>
        <row r="544">
          <cell r="A544" t="str">
            <v>101015</v>
          </cell>
          <cell r="C544">
            <v>8</v>
          </cell>
          <cell r="D544">
            <v>16</v>
          </cell>
          <cell r="F544">
            <v>41.5</v>
          </cell>
          <cell r="L544">
            <v>240</v>
          </cell>
          <cell r="M544">
            <v>72</v>
          </cell>
          <cell r="N544">
            <v>135</v>
          </cell>
          <cell r="P544">
            <v>287.5</v>
          </cell>
          <cell r="V544">
            <v>1</v>
          </cell>
          <cell r="X544">
            <v>1</v>
          </cell>
          <cell r="AF544">
            <v>65.5</v>
          </cell>
          <cell r="AG544">
            <v>734.5</v>
          </cell>
          <cell r="AH544">
            <v>2</v>
          </cell>
        </row>
        <row r="545">
          <cell r="A545" t="str">
            <v>101016</v>
          </cell>
          <cell r="F545">
            <v>72</v>
          </cell>
          <cell r="G545">
            <v>8</v>
          </cell>
          <cell r="L545">
            <v>480</v>
          </cell>
          <cell r="P545">
            <v>184</v>
          </cell>
          <cell r="Q545">
            <v>56</v>
          </cell>
          <cell r="AF545">
            <v>80</v>
          </cell>
          <cell r="AG545">
            <v>720</v>
          </cell>
        </row>
        <row r="546">
          <cell r="A546" t="str">
            <v>101017</v>
          </cell>
          <cell r="C546">
            <v>8</v>
          </cell>
          <cell r="E546">
            <v>372</v>
          </cell>
          <cell r="F546">
            <v>47.5</v>
          </cell>
          <cell r="G546">
            <v>40</v>
          </cell>
          <cell r="L546">
            <v>80</v>
          </cell>
          <cell r="M546">
            <v>72</v>
          </cell>
          <cell r="O546">
            <v>47</v>
          </cell>
          <cell r="P546">
            <v>113.5</v>
          </cell>
          <cell r="W546">
            <v>1</v>
          </cell>
          <cell r="AF546">
            <v>467.5</v>
          </cell>
          <cell r="AG546">
            <v>312.5</v>
          </cell>
          <cell r="AH546">
            <v>1</v>
          </cell>
        </row>
        <row r="547">
          <cell r="A547" t="str">
            <v>101018</v>
          </cell>
          <cell r="F547">
            <v>40</v>
          </cell>
          <cell r="L547">
            <v>400</v>
          </cell>
          <cell r="P547">
            <v>360</v>
          </cell>
          <cell r="AF547">
            <v>40</v>
          </cell>
          <cell r="AG547">
            <v>760</v>
          </cell>
        </row>
        <row r="548">
          <cell r="A548" t="str">
            <v>101023</v>
          </cell>
          <cell r="F548">
            <v>12</v>
          </cell>
          <cell r="G548">
            <v>44</v>
          </cell>
          <cell r="L548">
            <v>400</v>
          </cell>
          <cell r="P548">
            <v>228</v>
          </cell>
          <cell r="Q548">
            <v>116</v>
          </cell>
          <cell r="AF548">
            <v>56</v>
          </cell>
          <cell r="AG548">
            <v>744</v>
          </cell>
        </row>
        <row r="549">
          <cell r="A549" t="str">
            <v>101025</v>
          </cell>
          <cell r="C549">
            <v>16</v>
          </cell>
          <cell r="F549">
            <v>48</v>
          </cell>
          <cell r="L549">
            <v>400</v>
          </cell>
          <cell r="M549">
            <v>42.5</v>
          </cell>
          <cell r="P549">
            <v>139.5</v>
          </cell>
          <cell r="V549">
            <v>11</v>
          </cell>
          <cell r="Z549">
            <v>2</v>
          </cell>
          <cell r="AF549">
            <v>64</v>
          </cell>
          <cell r="AG549">
            <v>582</v>
          </cell>
          <cell r="AH549">
            <v>13</v>
          </cell>
        </row>
        <row r="550">
          <cell r="A550" t="str">
            <v>101026</v>
          </cell>
          <cell r="F550">
            <v>56</v>
          </cell>
          <cell r="L550">
            <v>400</v>
          </cell>
          <cell r="P550">
            <v>344</v>
          </cell>
          <cell r="AF550">
            <v>56</v>
          </cell>
          <cell r="AG550">
            <v>744</v>
          </cell>
        </row>
        <row r="551">
          <cell r="A551" t="str">
            <v>101028</v>
          </cell>
          <cell r="F551">
            <v>144</v>
          </cell>
          <cell r="L551">
            <v>320</v>
          </cell>
          <cell r="P551">
            <v>336</v>
          </cell>
          <cell r="AF551">
            <v>144</v>
          </cell>
          <cell r="AG551">
            <v>656</v>
          </cell>
        </row>
        <row r="552">
          <cell r="A552" t="str">
            <v>101029</v>
          </cell>
          <cell r="F552">
            <v>40</v>
          </cell>
          <cell r="G552">
            <v>16</v>
          </cell>
          <cell r="L552">
            <v>560</v>
          </cell>
          <cell r="P552">
            <v>40</v>
          </cell>
          <cell r="Q552">
            <v>144</v>
          </cell>
          <cell r="AF552">
            <v>56</v>
          </cell>
          <cell r="AG552">
            <v>744</v>
          </cell>
        </row>
        <row r="553">
          <cell r="A553" t="str">
            <v>101030</v>
          </cell>
          <cell r="C553">
            <v>16</v>
          </cell>
          <cell r="D553">
            <v>8</v>
          </cell>
          <cell r="G553">
            <v>16</v>
          </cell>
          <cell r="L553">
            <v>400</v>
          </cell>
          <cell r="M553">
            <v>144</v>
          </cell>
          <cell r="N553">
            <v>73.5</v>
          </cell>
          <cell r="Q553">
            <v>144</v>
          </cell>
          <cell r="V553">
            <v>11.25</v>
          </cell>
          <cell r="AF553">
            <v>40</v>
          </cell>
          <cell r="AG553">
            <v>761.5</v>
          </cell>
          <cell r="AH553">
            <v>11.25</v>
          </cell>
        </row>
        <row r="554">
          <cell r="A554" t="str">
            <v>101033</v>
          </cell>
          <cell r="F554">
            <v>80</v>
          </cell>
          <cell r="L554">
            <v>160</v>
          </cell>
          <cell r="P554">
            <v>560</v>
          </cell>
          <cell r="AF554">
            <v>80</v>
          </cell>
          <cell r="AG554">
            <v>720</v>
          </cell>
        </row>
        <row r="555">
          <cell r="A555" t="str">
            <v>101035</v>
          </cell>
          <cell r="C555">
            <v>30</v>
          </cell>
          <cell r="F555">
            <v>140</v>
          </cell>
          <cell r="L555">
            <v>280</v>
          </cell>
          <cell r="M555">
            <v>120</v>
          </cell>
          <cell r="P555">
            <v>202</v>
          </cell>
          <cell r="V555">
            <v>12</v>
          </cell>
          <cell r="Z555">
            <v>12</v>
          </cell>
          <cell r="AF555">
            <v>170</v>
          </cell>
          <cell r="AG555">
            <v>602</v>
          </cell>
          <cell r="AH555">
            <v>24</v>
          </cell>
        </row>
        <row r="556">
          <cell r="A556" t="str">
            <v>101037</v>
          </cell>
          <cell r="F556">
            <v>88</v>
          </cell>
          <cell r="L556">
            <v>320</v>
          </cell>
          <cell r="P556">
            <v>392</v>
          </cell>
          <cell r="AF556">
            <v>88</v>
          </cell>
          <cell r="AG556">
            <v>712</v>
          </cell>
        </row>
        <row r="557">
          <cell r="A557" t="str">
            <v>101038</v>
          </cell>
          <cell r="D557">
            <v>27</v>
          </cell>
          <cell r="E557">
            <v>1690</v>
          </cell>
          <cell r="F557">
            <v>56</v>
          </cell>
          <cell r="G557">
            <v>32</v>
          </cell>
          <cell r="O557">
            <v>655</v>
          </cell>
          <cell r="P557">
            <v>112</v>
          </cell>
          <cell r="Y557">
            <v>50</v>
          </cell>
          <cell r="Z557">
            <v>3.5</v>
          </cell>
          <cell r="AF557">
            <v>1805</v>
          </cell>
          <cell r="AG557">
            <v>767</v>
          </cell>
          <cell r="AH557">
            <v>53.5</v>
          </cell>
        </row>
        <row r="558">
          <cell r="A558" t="str">
            <v>101039</v>
          </cell>
          <cell r="F558">
            <v>72</v>
          </cell>
          <cell r="L558">
            <v>560</v>
          </cell>
          <cell r="P558">
            <v>168</v>
          </cell>
          <cell r="AF558">
            <v>72</v>
          </cell>
          <cell r="AG558">
            <v>728</v>
          </cell>
        </row>
        <row r="559">
          <cell r="A559" t="str">
            <v>101043</v>
          </cell>
          <cell r="C559">
            <v>20</v>
          </cell>
          <cell r="D559">
            <v>18</v>
          </cell>
          <cell r="F559">
            <v>40</v>
          </cell>
          <cell r="L559">
            <v>160</v>
          </cell>
          <cell r="M559">
            <v>65</v>
          </cell>
          <cell r="N559">
            <v>139</v>
          </cell>
          <cell r="P559">
            <v>365</v>
          </cell>
          <cell r="X559">
            <v>3.5</v>
          </cell>
          <cell r="Z559">
            <v>15</v>
          </cell>
          <cell r="AF559">
            <v>78</v>
          </cell>
          <cell r="AG559">
            <v>729</v>
          </cell>
          <cell r="AH559">
            <v>18.5</v>
          </cell>
        </row>
        <row r="560">
          <cell r="A560" t="str">
            <v>101044</v>
          </cell>
          <cell r="F560">
            <v>44</v>
          </cell>
          <cell r="L560">
            <v>480</v>
          </cell>
          <cell r="P560">
            <v>276</v>
          </cell>
          <cell r="AF560">
            <v>44</v>
          </cell>
          <cell r="AG560">
            <v>756</v>
          </cell>
        </row>
        <row r="561">
          <cell r="A561" t="str">
            <v>101045</v>
          </cell>
          <cell r="F561">
            <v>88</v>
          </cell>
          <cell r="L561">
            <v>240</v>
          </cell>
          <cell r="P561">
            <v>472</v>
          </cell>
          <cell r="AF561">
            <v>88</v>
          </cell>
          <cell r="AG561">
            <v>712</v>
          </cell>
        </row>
        <row r="562">
          <cell r="A562" t="str">
            <v>101046</v>
          </cell>
          <cell r="F562">
            <v>168</v>
          </cell>
          <cell r="L562">
            <v>720</v>
          </cell>
          <cell r="P562">
            <v>-112</v>
          </cell>
          <cell r="AF562">
            <v>168</v>
          </cell>
          <cell r="AG562">
            <v>608</v>
          </cell>
        </row>
        <row r="563">
          <cell r="A563" t="str">
            <v>101047</v>
          </cell>
          <cell r="F563">
            <v>64</v>
          </cell>
          <cell r="L563">
            <v>480</v>
          </cell>
          <cell r="P563">
            <v>256</v>
          </cell>
          <cell r="AF563">
            <v>64</v>
          </cell>
          <cell r="AG563">
            <v>736</v>
          </cell>
        </row>
        <row r="564">
          <cell r="A564" t="str">
            <v>101048</v>
          </cell>
          <cell r="F564">
            <v>72</v>
          </cell>
          <cell r="G564">
            <v>6</v>
          </cell>
          <cell r="L564">
            <v>720</v>
          </cell>
          <cell r="P564">
            <v>2</v>
          </cell>
          <cell r="AF564">
            <v>78</v>
          </cell>
          <cell r="AG564">
            <v>722</v>
          </cell>
        </row>
        <row r="565">
          <cell r="A565" t="str">
            <v>101050</v>
          </cell>
          <cell r="F565">
            <v>136</v>
          </cell>
          <cell r="L565">
            <v>240</v>
          </cell>
          <cell r="P565">
            <v>424</v>
          </cell>
          <cell r="AF565">
            <v>136</v>
          </cell>
          <cell r="AG565">
            <v>664</v>
          </cell>
        </row>
        <row r="566">
          <cell r="A566" t="str">
            <v>101052</v>
          </cell>
          <cell r="C566">
            <v>8</v>
          </cell>
          <cell r="D566">
            <v>8</v>
          </cell>
          <cell r="F566">
            <v>104</v>
          </cell>
          <cell r="L566">
            <v>80</v>
          </cell>
          <cell r="M566">
            <v>76</v>
          </cell>
          <cell r="N566">
            <v>72</v>
          </cell>
          <cell r="P566">
            <v>376</v>
          </cell>
          <cell r="X566">
            <v>4.5</v>
          </cell>
          <cell r="Z566">
            <v>7.5</v>
          </cell>
          <cell r="AF566">
            <v>120</v>
          </cell>
          <cell r="AG566">
            <v>604</v>
          </cell>
          <cell r="AH566">
            <v>12</v>
          </cell>
        </row>
        <row r="567">
          <cell r="A567" t="str">
            <v>101053</v>
          </cell>
          <cell r="F567">
            <v>16</v>
          </cell>
          <cell r="L567">
            <v>640</v>
          </cell>
          <cell r="P567">
            <v>144</v>
          </cell>
          <cell r="AF567">
            <v>16</v>
          </cell>
          <cell r="AG567">
            <v>784</v>
          </cell>
        </row>
        <row r="568">
          <cell r="A568" t="str">
            <v>101056</v>
          </cell>
          <cell r="D568">
            <v>20</v>
          </cell>
          <cell r="F568">
            <v>60</v>
          </cell>
          <cell r="L568">
            <v>480</v>
          </cell>
          <cell r="N568">
            <v>70</v>
          </cell>
          <cell r="P568">
            <v>170</v>
          </cell>
          <cell r="AF568">
            <v>80</v>
          </cell>
          <cell r="AG568">
            <v>720</v>
          </cell>
        </row>
        <row r="569">
          <cell r="A569" t="str">
            <v>101057</v>
          </cell>
          <cell r="F569">
            <v>72</v>
          </cell>
          <cell r="L569">
            <v>400</v>
          </cell>
          <cell r="P569">
            <v>328</v>
          </cell>
          <cell r="AF569">
            <v>72</v>
          </cell>
          <cell r="AG569">
            <v>728</v>
          </cell>
        </row>
        <row r="570">
          <cell r="A570" t="str">
            <v>101058</v>
          </cell>
          <cell r="C570">
            <v>41</v>
          </cell>
          <cell r="D570">
            <v>23</v>
          </cell>
          <cell r="F570">
            <v>119</v>
          </cell>
          <cell r="L570">
            <v>240</v>
          </cell>
          <cell r="M570">
            <v>53</v>
          </cell>
          <cell r="N570">
            <v>147</v>
          </cell>
          <cell r="P570">
            <v>247</v>
          </cell>
          <cell r="V570">
            <v>98</v>
          </cell>
          <cell r="X570">
            <v>20</v>
          </cell>
          <cell r="Z570">
            <v>47</v>
          </cell>
          <cell r="AF570">
            <v>183</v>
          </cell>
          <cell r="AG570">
            <v>687</v>
          </cell>
          <cell r="AH570">
            <v>165</v>
          </cell>
        </row>
        <row r="571">
          <cell r="A571" t="str">
            <v>101060</v>
          </cell>
          <cell r="C571">
            <v>16</v>
          </cell>
          <cell r="F571">
            <v>83</v>
          </cell>
          <cell r="L571">
            <v>240</v>
          </cell>
          <cell r="M571">
            <v>112</v>
          </cell>
          <cell r="P571">
            <v>349</v>
          </cell>
          <cell r="V571">
            <v>11</v>
          </cell>
          <cell r="W571">
            <v>3</v>
          </cell>
          <cell r="Z571">
            <v>19</v>
          </cell>
          <cell r="AF571">
            <v>99</v>
          </cell>
          <cell r="AG571">
            <v>701</v>
          </cell>
          <cell r="AH571">
            <v>33</v>
          </cell>
        </row>
        <row r="572">
          <cell r="A572" t="str">
            <v>101061</v>
          </cell>
          <cell r="F572">
            <v>72</v>
          </cell>
          <cell r="L572">
            <v>480</v>
          </cell>
          <cell r="P572">
            <v>248</v>
          </cell>
          <cell r="AF572">
            <v>72</v>
          </cell>
          <cell r="AG572">
            <v>728</v>
          </cell>
        </row>
        <row r="573">
          <cell r="A573" t="str">
            <v>101062</v>
          </cell>
          <cell r="F573">
            <v>72</v>
          </cell>
          <cell r="G573">
            <v>20</v>
          </cell>
          <cell r="L573">
            <v>480</v>
          </cell>
          <cell r="P573">
            <v>160</v>
          </cell>
          <cell r="Q573">
            <v>68</v>
          </cell>
          <cell r="AF573">
            <v>92</v>
          </cell>
          <cell r="AG573">
            <v>708</v>
          </cell>
        </row>
        <row r="574">
          <cell r="A574" t="str">
            <v>101063</v>
          </cell>
          <cell r="F574">
            <v>64</v>
          </cell>
          <cell r="L574">
            <v>400</v>
          </cell>
          <cell r="P574">
            <v>336</v>
          </cell>
          <cell r="AF574">
            <v>64</v>
          </cell>
          <cell r="AG574">
            <v>736</v>
          </cell>
        </row>
        <row r="575">
          <cell r="A575" t="str">
            <v>101064</v>
          </cell>
          <cell r="F575">
            <v>88</v>
          </cell>
          <cell r="L575">
            <v>400</v>
          </cell>
          <cell r="P575">
            <v>312</v>
          </cell>
          <cell r="AF575">
            <v>88</v>
          </cell>
          <cell r="AG575">
            <v>712</v>
          </cell>
        </row>
        <row r="576">
          <cell r="A576" t="str">
            <v>101065</v>
          </cell>
          <cell r="F576">
            <v>48</v>
          </cell>
          <cell r="L576">
            <v>480</v>
          </cell>
          <cell r="P576">
            <v>272</v>
          </cell>
          <cell r="AF576">
            <v>48</v>
          </cell>
          <cell r="AG576">
            <v>752</v>
          </cell>
        </row>
        <row r="577">
          <cell r="A577" t="str">
            <v>101066</v>
          </cell>
          <cell r="F577">
            <v>112</v>
          </cell>
          <cell r="L577">
            <v>560</v>
          </cell>
          <cell r="P577">
            <v>128</v>
          </cell>
          <cell r="AF577">
            <v>112</v>
          </cell>
          <cell r="AG577">
            <v>688</v>
          </cell>
        </row>
        <row r="578">
          <cell r="A578" t="str">
            <v>101073</v>
          </cell>
          <cell r="D578">
            <v>13</v>
          </cell>
          <cell r="F578">
            <v>82.5</v>
          </cell>
          <cell r="L578">
            <v>240</v>
          </cell>
          <cell r="N578">
            <v>27</v>
          </cell>
          <cell r="P578">
            <v>437.5</v>
          </cell>
          <cell r="AF578">
            <v>95.5</v>
          </cell>
          <cell r="AG578">
            <v>704.5</v>
          </cell>
        </row>
        <row r="579">
          <cell r="A579" t="str">
            <v>101074</v>
          </cell>
          <cell r="F579">
            <v>8</v>
          </cell>
          <cell r="L579">
            <v>720</v>
          </cell>
          <cell r="P579">
            <v>72</v>
          </cell>
          <cell r="AF579">
            <v>8</v>
          </cell>
          <cell r="AG579">
            <v>792</v>
          </cell>
        </row>
        <row r="580">
          <cell r="A580" t="str">
            <v>101075</v>
          </cell>
          <cell r="C580">
            <v>24</v>
          </cell>
          <cell r="D580">
            <v>11</v>
          </cell>
          <cell r="F580">
            <v>104</v>
          </cell>
          <cell r="L580">
            <v>480</v>
          </cell>
          <cell r="M580">
            <v>64</v>
          </cell>
          <cell r="N580">
            <v>69</v>
          </cell>
          <cell r="P580">
            <v>51</v>
          </cell>
          <cell r="V580">
            <v>118.8</v>
          </cell>
          <cell r="W580">
            <v>21</v>
          </cell>
          <cell r="X580">
            <v>4</v>
          </cell>
          <cell r="AF580">
            <v>139</v>
          </cell>
          <cell r="AG580">
            <v>664</v>
          </cell>
          <cell r="AH580">
            <v>143.80000000000001</v>
          </cell>
        </row>
        <row r="581">
          <cell r="A581" t="str">
            <v>101076</v>
          </cell>
          <cell r="F581">
            <v>56</v>
          </cell>
          <cell r="L581">
            <v>560</v>
          </cell>
          <cell r="P581">
            <v>184</v>
          </cell>
          <cell r="AF581">
            <v>56</v>
          </cell>
          <cell r="AG581">
            <v>744</v>
          </cell>
        </row>
        <row r="582">
          <cell r="A582" t="str">
            <v>101078</v>
          </cell>
          <cell r="C582">
            <v>20</v>
          </cell>
          <cell r="D582">
            <v>10</v>
          </cell>
          <cell r="F582">
            <v>130</v>
          </cell>
          <cell r="L582">
            <v>240</v>
          </cell>
          <cell r="M582">
            <v>150</v>
          </cell>
          <cell r="N582">
            <v>70</v>
          </cell>
          <cell r="P582">
            <v>213</v>
          </cell>
          <cell r="V582">
            <v>71</v>
          </cell>
          <cell r="W582">
            <v>57</v>
          </cell>
          <cell r="X582">
            <v>45</v>
          </cell>
          <cell r="Z582">
            <v>13</v>
          </cell>
          <cell r="AF582">
            <v>160</v>
          </cell>
          <cell r="AG582">
            <v>673</v>
          </cell>
          <cell r="AH582">
            <v>186</v>
          </cell>
        </row>
        <row r="583">
          <cell r="A583" t="str">
            <v>101080</v>
          </cell>
          <cell r="F583">
            <v>40</v>
          </cell>
          <cell r="L583">
            <v>560</v>
          </cell>
          <cell r="P583">
            <v>200</v>
          </cell>
          <cell r="AF583">
            <v>40</v>
          </cell>
          <cell r="AG583">
            <v>760</v>
          </cell>
        </row>
        <row r="584">
          <cell r="A584" t="str">
            <v>101081</v>
          </cell>
          <cell r="F584">
            <v>40</v>
          </cell>
          <cell r="L584">
            <v>720</v>
          </cell>
          <cell r="P584">
            <v>40</v>
          </cell>
          <cell r="AF584">
            <v>40</v>
          </cell>
          <cell r="AG584">
            <v>760</v>
          </cell>
        </row>
        <row r="585">
          <cell r="A585" t="str">
            <v>101082</v>
          </cell>
          <cell r="C585">
            <v>24</v>
          </cell>
          <cell r="D585">
            <v>12</v>
          </cell>
          <cell r="F585">
            <v>78</v>
          </cell>
          <cell r="L585">
            <v>160</v>
          </cell>
          <cell r="M585">
            <v>72</v>
          </cell>
          <cell r="N585">
            <v>68</v>
          </cell>
          <cell r="P585">
            <v>386</v>
          </cell>
          <cell r="V585">
            <v>12</v>
          </cell>
          <cell r="Z585">
            <v>4</v>
          </cell>
          <cell r="AF585">
            <v>114</v>
          </cell>
          <cell r="AG585">
            <v>686</v>
          </cell>
          <cell r="AH585">
            <v>16</v>
          </cell>
        </row>
        <row r="586">
          <cell r="A586" t="str">
            <v>101084</v>
          </cell>
          <cell r="F586">
            <v>92</v>
          </cell>
          <cell r="L586">
            <v>320</v>
          </cell>
          <cell r="P586">
            <v>388</v>
          </cell>
          <cell r="AF586">
            <v>92</v>
          </cell>
          <cell r="AG586">
            <v>708</v>
          </cell>
        </row>
        <row r="587">
          <cell r="A587" t="str">
            <v>101085</v>
          </cell>
          <cell r="F587">
            <v>80</v>
          </cell>
          <cell r="L587">
            <v>640</v>
          </cell>
          <cell r="P587">
            <v>80</v>
          </cell>
          <cell r="AF587">
            <v>80</v>
          </cell>
          <cell r="AG587">
            <v>720</v>
          </cell>
        </row>
        <row r="588">
          <cell r="A588" t="str">
            <v>101087</v>
          </cell>
          <cell r="F588">
            <v>72</v>
          </cell>
          <cell r="L588">
            <v>400</v>
          </cell>
          <cell r="P588">
            <v>328</v>
          </cell>
          <cell r="AF588">
            <v>72</v>
          </cell>
          <cell r="AG588">
            <v>728</v>
          </cell>
        </row>
        <row r="589">
          <cell r="A589" t="str">
            <v>101088</v>
          </cell>
          <cell r="F589">
            <v>80</v>
          </cell>
          <cell r="L589">
            <v>320</v>
          </cell>
          <cell r="P589">
            <v>480</v>
          </cell>
          <cell r="AF589">
            <v>80</v>
          </cell>
          <cell r="AG589">
            <v>800</v>
          </cell>
        </row>
        <row r="590">
          <cell r="A590" t="str">
            <v>101089</v>
          </cell>
          <cell r="F590">
            <v>29</v>
          </cell>
          <cell r="G590">
            <v>18</v>
          </cell>
          <cell r="L590">
            <v>400</v>
          </cell>
          <cell r="P590">
            <v>295</v>
          </cell>
          <cell r="Q590">
            <v>58</v>
          </cell>
          <cell r="AF590">
            <v>47</v>
          </cell>
          <cell r="AG590">
            <v>753</v>
          </cell>
        </row>
        <row r="591">
          <cell r="A591" t="str">
            <v>101093</v>
          </cell>
          <cell r="F591">
            <v>60</v>
          </cell>
          <cell r="L591">
            <v>400</v>
          </cell>
          <cell r="P591">
            <v>340</v>
          </cell>
          <cell r="AF591">
            <v>60</v>
          </cell>
          <cell r="AG591">
            <v>740</v>
          </cell>
        </row>
        <row r="592">
          <cell r="A592" t="str">
            <v>101095</v>
          </cell>
          <cell r="F592">
            <v>80</v>
          </cell>
          <cell r="L592">
            <v>400</v>
          </cell>
          <cell r="P592">
            <v>320</v>
          </cell>
          <cell r="AF592">
            <v>80</v>
          </cell>
          <cell r="AG592">
            <v>720</v>
          </cell>
        </row>
        <row r="593">
          <cell r="A593" t="str">
            <v>101096</v>
          </cell>
          <cell r="F593">
            <v>56</v>
          </cell>
          <cell r="L593">
            <v>320</v>
          </cell>
          <cell r="P593">
            <v>424</v>
          </cell>
          <cell r="AF593">
            <v>56</v>
          </cell>
          <cell r="AG593">
            <v>744</v>
          </cell>
        </row>
        <row r="594">
          <cell r="A594" t="str">
            <v>101097</v>
          </cell>
          <cell r="F594">
            <v>112</v>
          </cell>
          <cell r="L594">
            <v>320</v>
          </cell>
          <cell r="P594">
            <v>368</v>
          </cell>
          <cell r="AF594">
            <v>112</v>
          </cell>
          <cell r="AG594">
            <v>688</v>
          </cell>
        </row>
        <row r="595">
          <cell r="A595" t="str">
            <v>101098</v>
          </cell>
          <cell r="F595">
            <v>8</v>
          </cell>
          <cell r="G595">
            <v>22</v>
          </cell>
          <cell r="I595">
            <v>2</v>
          </cell>
          <cell r="L595">
            <v>560</v>
          </cell>
          <cell r="P595">
            <v>64</v>
          </cell>
          <cell r="Q595">
            <v>72</v>
          </cell>
          <cell r="S595">
            <v>72</v>
          </cell>
          <cell r="AF595">
            <v>32</v>
          </cell>
          <cell r="AG595">
            <v>768</v>
          </cell>
        </row>
        <row r="596">
          <cell r="A596" t="str">
            <v>101101</v>
          </cell>
          <cell r="F596">
            <v>134</v>
          </cell>
          <cell r="L596">
            <v>80</v>
          </cell>
          <cell r="P596">
            <v>586</v>
          </cell>
          <cell r="AF596">
            <v>134</v>
          </cell>
          <cell r="AG596">
            <v>666</v>
          </cell>
        </row>
        <row r="597">
          <cell r="A597" t="str">
            <v>101102</v>
          </cell>
          <cell r="F597">
            <v>16</v>
          </cell>
          <cell r="L597">
            <v>640</v>
          </cell>
          <cell r="P597">
            <v>144</v>
          </cell>
          <cell r="AF597">
            <v>16</v>
          </cell>
          <cell r="AG597">
            <v>784</v>
          </cell>
        </row>
        <row r="598">
          <cell r="A598" t="str">
            <v>101103</v>
          </cell>
          <cell r="F598">
            <v>72</v>
          </cell>
          <cell r="L598">
            <v>640</v>
          </cell>
          <cell r="P598">
            <v>88</v>
          </cell>
          <cell r="AF598">
            <v>72</v>
          </cell>
          <cell r="AG598">
            <v>728</v>
          </cell>
        </row>
        <row r="599">
          <cell r="A599" t="str">
            <v>101104</v>
          </cell>
          <cell r="F599">
            <v>120</v>
          </cell>
          <cell r="G599">
            <v>8</v>
          </cell>
          <cell r="L599">
            <v>320</v>
          </cell>
          <cell r="P599">
            <v>280</v>
          </cell>
          <cell r="Q599">
            <v>72</v>
          </cell>
          <cell r="AF599">
            <v>128</v>
          </cell>
          <cell r="AG599">
            <v>672</v>
          </cell>
        </row>
        <row r="600">
          <cell r="A600" t="str">
            <v>101105</v>
          </cell>
          <cell r="F600">
            <v>92</v>
          </cell>
          <cell r="L600">
            <v>560</v>
          </cell>
          <cell r="P600">
            <v>148</v>
          </cell>
          <cell r="AF600">
            <v>92</v>
          </cell>
          <cell r="AG600">
            <v>708</v>
          </cell>
        </row>
        <row r="601">
          <cell r="A601" t="str">
            <v>101106</v>
          </cell>
          <cell r="F601">
            <v>79</v>
          </cell>
          <cell r="L601">
            <v>400</v>
          </cell>
          <cell r="P601">
            <v>329</v>
          </cell>
          <cell r="AF601">
            <v>79</v>
          </cell>
          <cell r="AG601">
            <v>729</v>
          </cell>
        </row>
        <row r="602">
          <cell r="A602" t="str">
            <v>101107</v>
          </cell>
          <cell r="F602">
            <v>48</v>
          </cell>
          <cell r="L602">
            <v>480</v>
          </cell>
          <cell r="P602">
            <v>272</v>
          </cell>
          <cell r="AF602">
            <v>48</v>
          </cell>
          <cell r="AG602">
            <v>752</v>
          </cell>
        </row>
        <row r="603">
          <cell r="A603" t="str">
            <v>101110</v>
          </cell>
          <cell r="F603">
            <v>80</v>
          </cell>
          <cell r="L603">
            <v>480</v>
          </cell>
          <cell r="P603">
            <v>240</v>
          </cell>
          <cell r="AF603">
            <v>80</v>
          </cell>
          <cell r="AG603">
            <v>720</v>
          </cell>
        </row>
        <row r="604">
          <cell r="A604" t="str">
            <v>101111</v>
          </cell>
          <cell r="F604">
            <v>133</v>
          </cell>
          <cell r="L604">
            <v>160</v>
          </cell>
          <cell r="P604">
            <v>507</v>
          </cell>
          <cell r="AF604">
            <v>133</v>
          </cell>
          <cell r="AG604">
            <v>667</v>
          </cell>
        </row>
        <row r="605">
          <cell r="A605" t="str">
            <v>101112</v>
          </cell>
          <cell r="F605">
            <v>72</v>
          </cell>
          <cell r="L605">
            <v>320</v>
          </cell>
          <cell r="P605">
            <v>408</v>
          </cell>
          <cell r="AF605">
            <v>72</v>
          </cell>
          <cell r="AG605">
            <v>728</v>
          </cell>
        </row>
        <row r="606">
          <cell r="A606" t="str">
            <v>101113</v>
          </cell>
          <cell r="F606">
            <v>73</v>
          </cell>
          <cell r="G606">
            <v>8</v>
          </cell>
          <cell r="L606">
            <v>240</v>
          </cell>
          <cell r="P606">
            <v>407</v>
          </cell>
          <cell r="Q606">
            <v>72</v>
          </cell>
          <cell r="AF606">
            <v>81</v>
          </cell>
          <cell r="AG606">
            <v>719</v>
          </cell>
        </row>
        <row r="607">
          <cell r="A607" t="str">
            <v>101117</v>
          </cell>
          <cell r="F607">
            <v>56</v>
          </cell>
          <cell r="L607">
            <v>400</v>
          </cell>
          <cell r="P607">
            <v>344</v>
          </cell>
          <cell r="AF607">
            <v>56</v>
          </cell>
          <cell r="AG607">
            <v>744</v>
          </cell>
        </row>
        <row r="608">
          <cell r="A608" t="str">
            <v>101118</v>
          </cell>
          <cell r="F608">
            <v>68</v>
          </cell>
          <cell r="L608">
            <v>480</v>
          </cell>
          <cell r="P608">
            <v>252</v>
          </cell>
          <cell r="AF608">
            <v>68</v>
          </cell>
          <cell r="AG608">
            <v>732</v>
          </cell>
        </row>
        <row r="609">
          <cell r="A609" t="str">
            <v>101119</v>
          </cell>
          <cell r="F609">
            <v>88</v>
          </cell>
          <cell r="G609">
            <v>8</v>
          </cell>
          <cell r="L609">
            <v>400</v>
          </cell>
          <cell r="P609">
            <v>240</v>
          </cell>
          <cell r="Q609">
            <v>64</v>
          </cell>
          <cell r="AF609">
            <v>96</v>
          </cell>
          <cell r="AG609">
            <v>704</v>
          </cell>
        </row>
        <row r="610">
          <cell r="A610" t="str">
            <v>101120</v>
          </cell>
          <cell r="C610">
            <v>16</v>
          </cell>
          <cell r="F610">
            <v>29</v>
          </cell>
          <cell r="L610">
            <v>320</v>
          </cell>
          <cell r="M610">
            <v>144</v>
          </cell>
          <cell r="P610">
            <v>291</v>
          </cell>
          <cell r="AF610">
            <v>45</v>
          </cell>
          <cell r="AG610">
            <v>755</v>
          </cell>
        </row>
        <row r="611">
          <cell r="A611" t="str">
            <v>101122</v>
          </cell>
          <cell r="C611">
            <v>16</v>
          </cell>
          <cell r="F611">
            <v>104</v>
          </cell>
          <cell r="L611">
            <v>320</v>
          </cell>
          <cell r="M611">
            <v>157.5</v>
          </cell>
          <cell r="P611">
            <v>216</v>
          </cell>
          <cell r="V611">
            <v>84.5</v>
          </cell>
          <cell r="W611">
            <v>4.5</v>
          </cell>
          <cell r="Z611">
            <v>41</v>
          </cell>
          <cell r="AF611">
            <v>120</v>
          </cell>
          <cell r="AG611">
            <v>693.5</v>
          </cell>
          <cell r="AH611">
            <v>130</v>
          </cell>
        </row>
        <row r="612">
          <cell r="A612" t="str">
            <v>101123</v>
          </cell>
          <cell r="F612">
            <v>88</v>
          </cell>
          <cell r="G612">
            <v>16</v>
          </cell>
          <cell r="L612">
            <v>240</v>
          </cell>
          <cell r="P612">
            <v>324</v>
          </cell>
          <cell r="Q612">
            <v>132</v>
          </cell>
          <cell r="AF612">
            <v>104</v>
          </cell>
          <cell r="AG612">
            <v>696</v>
          </cell>
        </row>
        <row r="613">
          <cell r="A613" t="str">
            <v>101124</v>
          </cell>
          <cell r="F613">
            <v>48</v>
          </cell>
          <cell r="G613">
            <v>84</v>
          </cell>
          <cell r="L613">
            <v>400</v>
          </cell>
          <cell r="P613">
            <v>148</v>
          </cell>
          <cell r="Q613">
            <v>96</v>
          </cell>
          <cell r="AF613">
            <v>132</v>
          </cell>
          <cell r="AG613">
            <v>644</v>
          </cell>
        </row>
        <row r="614">
          <cell r="A614" t="str">
            <v>101125</v>
          </cell>
          <cell r="F614">
            <v>76</v>
          </cell>
          <cell r="L614">
            <v>320</v>
          </cell>
          <cell r="P614">
            <v>404</v>
          </cell>
          <cell r="AF614">
            <v>76</v>
          </cell>
          <cell r="AG614">
            <v>724</v>
          </cell>
        </row>
        <row r="615">
          <cell r="A615" t="str">
            <v>101127</v>
          </cell>
          <cell r="F615">
            <v>72</v>
          </cell>
          <cell r="L615">
            <v>560</v>
          </cell>
          <cell r="P615">
            <v>168</v>
          </cell>
          <cell r="AF615">
            <v>72</v>
          </cell>
          <cell r="AG615">
            <v>728</v>
          </cell>
        </row>
        <row r="616">
          <cell r="A616" t="str">
            <v>101128</v>
          </cell>
          <cell r="F616">
            <v>136</v>
          </cell>
          <cell r="L616">
            <v>240</v>
          </cell>
          <cell r="P616">
            <v>424</v>
          </cell>
          <cell r="AF616">
            <v>136</v>
          </cell>
          <cell r="AG616">
            <v>664</v>
          </cell>
        </row>
        <row r="617">
          <cell r="A617" t="str">
            <v>101131</v>
          </cell>
          <cell r="F617">
            <v>40</v>
          </cell>
          <cell r="G617">
            <v>8</v>
          </cell>
          <cell r="L617">
            <v>480</v>
          </cell>
          <cell r="P617">
            <v>200</v>
          </cell>
          <cell r="Q617">
            <v>72</v>
          </cell>
          <cell r="AF617">
            <v>48</v>
          </cell>
          <cell r="AG617">
            <v>752</v>
          </cell>
        </row>
        <row r="618">
          <cell r="A618" t="str">
            <v>101132</v>
          </cell>
          <cell r="F618">
            <v>144</v>
          </cell>
          <cell r="L618">
            <v>480</v>
          </cell>
          <cell r="P618">
            <v>176</v>
          </cell>
          <cell r="AF618">
            <v>144</v>
          </cell>
          <cell r="AG618">
            <v>656</v>
          </cell>
        </row>
        <row r="619">
          <cell r="A619" t="str">
            <v>101133</v>
          </cell>
          <cell r="F619">
            <v>136</v>
          </cell>
          <cell r="L619">
            <v>480</v>
          </cell>
          <cell r="P619">
            <v>184</v>
          </cell>
          <cell r="AF619">
            <v>136</v>
          </cell>
          <cell r="AG619">
            <v>664</v>
          </cell>
        </row>
        <row r="620">
          <cell r="A620" t="str">
            <v>101134</v>
          </cell>
          <cell r="F620">
            <v>96</v>
          </cell>
          <cell r="L620">
            <v>560</v>
          </cell>
          <cell r="P620">
            <v>144</v>
          </cell>
          <cell r="AF620">
            <v>96</v>
          </cell>
          <cell r="AG620">
            <v>704</v>
          </cell>
        </row>
        <row r="621">
          <cell r="A621" t="str">
            <v>101135</v>
          </cell>
          <cell r="F621">
            <v>132</v>
          </cell>
          <cell r="L621">
            <v>320</v>
          </cell>
          <cell r="P621">
            <v>348</v>
          </cell>
          <cell r="AF621">
            <v>132</v>
          </cell>
          <cell r="AG621">
            <v>668</v>
          </cell>
        </row>
        <row r="622">
          <cell r="A622" t="str">
            <v>101136</v>
          </cell>
          <cell r="F622">
            <v>120</v>
          </cell>
          <cell r="L622">
            <v>480</v>
          </cell>
          <cell r="P622">
            <v>200</v>
          </cell>
          <cell r="AF622">
            <v>120</v>
          </cell>
          <cell r="AG622">
            <v>680</v>
          </cell>
        </row>
        <row r="623">
          <cell r="A623" t="str">
            <v>101139</v>
          </cell>
          <cell r="F623">
            <v>64.5</v>
          </cell>
          <cell r="L623">
            <v>240</v>
          </cell>
          <cell r="P623">
            <v>495.5</v>
          </cell>
          <cell r="AF623">
            <v>64.5</v>
          </cell>
          <cell r="AG623">
            <v>735.5</v>
          </cell>
        </row>
        <row r="624">
          <cell r="A624" t="str">
            <v>101141</v>
          </cell>
          <cell r="F624">
            <v>64</v>
          </cell>
          <cell r="G624">
            <v>8</v>
          </cell>
          <cell r="L624">
            <v>480</v>
          </cell>
          <cell r="P624">
            <v>176</v>
          </cell>
          <cell r="Q624">
            <v>72</v>
          </cell>
          <cell r="AF624">
            <v>72</v>
          </cell>
          <cell r="AG624">
            <v>728</v>
          </cell>
        </row>
        <row r="625">
          <cell r="A625" t="str">
            <v>101143</v>
          </cell>
          <cell r="C625">
            <v>16</v>
          </cell>
          <cell r="D625">
            <v>8</v>
          </cell>
          <cell r="F625">
            <v>96.5</v>
          </cell>
          <cell r="L625">
            <v>400</v>
          </cell>
          <cell r="M625">
            <v>72</v>
          </cell>
          <cell r="P625">
            <v>215.5</v>
          </cell>
          <cell r="V625">
            <v>2.5</v>
          </cell>
          <cell r="Z625">
            <v>0.25</v>
          </cell>
          <cell r="AF625">
            <v>120.5</v>
          </cell>
          <cell r="AG625">
            <v>687.5</v>
          </cell>
          <cell r="AH625">
            <v>2.75</v>
          </cell>
        </row>
        <row r="626">
          <cell r="A626" t="str">
            <v>101144</v>
          </cell>
          <cell r="F626">
            <v>120</v>
          </cell>
          <cell r="L626">
            <v>560</v>
          </cell>
          <cell r="P626">
            <v>120</v>
          </cell>
          <cell r="AF626">
            <v>120</v>
          </cell>
          <cell r="AG626">
            <v>680</v>
          </cell>
        </row>
        <row r="627">
          <cell r="A627" t="str">
            <v>101145</v>
          </cell>
          <cell r="F627">
            <v>90</v>
          </cell>
          <cell r="L627">
            <v>480</v>
          </cell>
          <cell r="P627">
            <v>230</v>
          </cell>
          <cell r="AF627">
            <v>90</v>
          </cell>
          <cell r="AG627">
            <v>710</v>
          </cell>
        </row>
        <row r="628">
          <cell r="A628" t="str">
            <v>101146</v>
          </cell>
          <cell r="F628">
            <v>80</v>
          </cell>
          <cell r="L628">
            <v>560</v>
          </cell>
          <cell r="P628">
            <v>160</v>
          </cell>
          <cell r="AF628">
            <v>80</v>
          </cell>
          <cell r="AG628">
            <v>720</v>
          </cell>
        </row>
        <row r="629">
          <cell r="A629" t="str">
            <v>101147</v>
          </cell>
          <cell r="C629">
            <v>16</v>
          </cell>
          <cell r="F629">
            <v>91</v>
          </cell>
          <cell r="L629">
            <v>320</v>
          </cell>
          <cell r="P629">
            <v>373.75</v>
          </cell>
          <cell r="V629">
            <v>1</v>
          </cell>
          <cell r="Z629">
            <v>0.25</v>
          </cell>
          <cell r="AF629">
            <v>107</v>
          </cell>
          <cell r="AG629">
            <v>693.75</v>
          </cell>
          <cell r="AH629">
            <v>1.25</v>
          </cell>
        </row>
        <row r="630">
          <cell r="A630" t="str">
            <v>101148</v>
          </cell>
          <cell r="F630">
            <v>56</v>
          </cell>
          <cell r="L630">
            <v>400</v>
          </cell>
          <cell r="P630">
            <v>344</v>
          </cell>
          <cell r="AF630">
            <v>56</v>
          </cell>
          <cell r="AG630">
            <v>744</v>
          </cell>
        </row>
        <row r="631">
          <cell r="A631" t="str">
            <v>101150</v>
          </cell>
          <cell r="F631">
            <v>112</v>
          </cell>
          <cell r="L631">
            <v>320</v>
          </cell>
          <cell r="P631">
            <v>368</v>
          </cell>
          <cell r="AF631">
            <v>112</v>
          </cell>
          <cell r="AG631">
            <v>688</v>
          </cell>
        </row>
        <row r="632">
          <cell r="A632" t="str">
            <v>101151</v>
          </cell>
          <cell r="F632">
            <v>80</v>
          </cell>
          <cell r="L632">
            <v>560</v>
          </cell>
          <cell r="P632">
            <v>160</v>
          </cell>
          <cell r="AF632">
            <v>80</v>
          </cell>
          <cell r="AG632">
            <v>720</v>
          </cell>
        </row>
        <row r="633">
          <cell r="A633" t="str">
            <v>101153</v>
          </cell>
          <cell r="F633">
            <v>71</v>
          </cell>
          <cell r="L633">
            <v>400</v>
          </cell>
          <cell r="P633">
            <v>329</v>
          </cell>
          <cell r="AF633">
            <v>71</v>
          </cell>
          <cell r="AG633">
            <v>729</v>
          </cell>
        </row>
        <row r="634">
          <cell r="A634" t="str">
            <v>101154</v>
          </cell>
          <cell r="C634">
            <v>8</v>
          </cell>
          <cell r="D634">
            <v>16</v>
          </cell>
          <cell r="F634">
            <v>67</v>
          </cell>
          <cell r="G634">
            <v>12</v>
          </cell>
          <cell r="L634">
            <v>160</v>
          </cell>
          <cell r="N634">
            <v>144</v>
          </cell>
          <cell r="P634">
            <v>395.85</v>
          </cell>
          <cell r="X634">
            <v>0.8</v>
          </cell>
          <cell r="Z634">
            <v>2.6</v>
          </cell>
          <cell r="AF634">
            <v>103</v>
          </cell>
          <cell r="AG634">
            <v>699.85</v>
          </cell>
          <cell r="AH634">
            <v>3.4000000000000004</v>
          </cell>
        </row>
        <row r="635">
          <cell r="A635" t="str">
            <v>101155</v>
          </cell>
          <cell r="F635">
            <v>120</v>
          </cell>
          <cell r="L635">
            <v>400</v>
          </cell>
          <cell r="P635">
            <v>264</v>
          </cell>
          <cell r="AF635">
            <v>120</v>
          </cell>
          <cell r="AG635">
            <v>664</v>
          </cell>
        </row>
        <row r="636">
          <cell r="A636" t="str">
            <v>101159</v>
          </cell>
          <cell r="F636">
            <v>72</v>
          </cell>
          <cell r="L636">
            <v>320</v>
          </cell>
          <cell r="P636">
            <v>408</v>
          </cell>
          <cell r="AF636">
            <v>72</v>
          </cell>
          <cell r="AG636">
            <v>728</v>
          </cell>
        </row>
        <row r="637">
          <cell r="A637" t="str">
            <v>101160</v>
          </cell>
          <cell r="F637">
            <v>88</v>
          </cell>
          <cell r="L637">
            <v>640</v>
          </cell>
          <cell r="P637">
            <v>72</v>
          </cell>
          <cell r="AF637">
            <v>88</v>
          </cell>
          <cell r="AG637">
            <v>712</v>
          </cell>
        </row>
        <row r="638">
          <cell r="A638" t="str">
            <v>101161</v>
          </cell>
          <cell r="F638">
            <v>60</v>
          </cell>
          <cell r="L638">
            <v>400</v>
          </cell>
          <cell r="P638">
            <v>340</v>
          </cell>
          <cell r="AF638">
            <v>60</v>
          </cell>
          <cell r="AG638">
            <v>740</v>
          </cell>
        </row>
        <row r="639">
          <cell r="A639" t="str">
            <v>101162</v>
          </cell>
          <cell r="F639">
            <v>72</v>
          </cell>
          <cell r="L639">
            <v>640</v>
          </cell>
          <cell r="P639">
            <v>88</v>
          </cell>
          <cell r="AF639">
            <v>72</v>
          </cell>
          <cell r="AG639">
            <v>728</v>
          </cell>
        </row>
        <row r="640">
          <cell r="A640" t="str">
            <v>101163</v>
          </cell>
          <cell r="L640">
            <v>688</v>
          </cell>
          <cell r="AG640">
            <v>688</v>
          </cell>
        </row>
        <row r="641">
          <cell r="A641" t="str">
            <v>101164</v>
          </cell>
          <cell r="F641">
            <v>50</v>
          </cell>
          <cell r="L641">
            <v>560</v>
          </cell>
          <cell r="P641">
            <v>190</v>
          </cell>
          <cell r="AF641">
            <v>50</v>
          </cell>
          <cell r="AG641">
            <v>750</v>
          </cell>
        </row>
        <row r="642">
          <cell r="A642" t="str">
            <v>101166</v>
          </cell>
          <cell r="F642">
            <v>36</v>
          </cell>
          <cell r="L642">
            <v>480</v>
          </cell>
          <cell r="P642">
            <v>284</v>
          </cell>
          <cell r="AF642">
            <v>36</v>
          </cell>
          <cell r="AG642">
            <v>764</v>
          </cell>
        </row>
        <row r="643">
          <cell r="A643" t="str">
            <v>101167</v>
          </cell>
          <cell r="F643">
            <v>104</v>
          </cell>
          <cell r="L643">
            <v>480</v>
          </cell>
          <cell r="P643">
            <v>216</v>
          </cell>
          <cell r="AF643">
            <v>104</v>
          </cell>
          <cell r="AG643">
            <v>696</v>
          </cell>
        </row>
        <row r="644">
          <cell r="A644" t="str">
            <v>101169</v>
          </cell>
          <cell r="F644">
            <v>24</v>
          </cell>
          <cell r="L644">
            <v>560</v>
          </cell>
          <cell r="P644">
            <v>216</v>
          </cell>
          <cell r="AF644">
            <v>24</v>
          </cell>
          <cell r="AG644">
            <v>776</v>
          </cell>
        </row>
        <row r="645">
          <cell r="A645" t="str">
            <v>101170</v>
          </cell>
          <cell r="C645">
            <v>16</v>
          </cell>
          <cell r="F645">
            <v>68.5</v>
          </cell>
          <cell r="L645">
            <v>259.75</v>
          </cell>
          <cell r="M645">
            <v>58</v>
          </cell>
          <cell r="P645">
            <v>140.5</v>
          </cell>
          <cell r="V645">
            <v>26.75</v>
          </cell>
          <cell r="W645">
            <v>2.25</v>
          </cell>
          <cell r="Z645">
            <v>15.5</v>
          </cell>
          <cell r="AF645">
            <v>84.5</v>
          </cell>
          <cell r="AG645">
            <v>458.25</v>
          </cell>
          <cell r="AH645">
            <v>44.5</v>
          </cell>
        </row>
        <row r="646">
          <cell r="A646" t="str">
            <v>101175</v>
          </cell>
          <cell r="C646">
            <v>16</v>
          </cell>
          <cell r="F646">
            <v>83</v>
          </cell>
          <cell r="G646">
            <v>16</v>
          </cell>
          <cell r="L646">
            <v>160</v>
          </cell>
          <cell r="M646">
            <v>143</v>
          </cell>
          <cell r="P646">
            <v>288</v>
          </cell>
          <cell r="Q646">
            <v>76</v>
          </cell>
          <cell r="AF646">
            <v>115</v>
          </cell>
          <cell r="AG646">
            <v>667</v>
          </cell>
        </row>
        <row r="647">
          <cell r="A647" t="str">
            <v>101176</v>
          </cell>
          <cell r="F647">
            <v>40</v>
          </cell>
          <cell r="L647">
            <v>720</v>
          </cell>
          <cell r="P647">
            <v>40</v>
          </cell>
          <cell r="AF647">
            <v>40</v>
          </cell>
          <cell r="AG647">
            <v>760</v>
          </cell>
        </row>
        <row r="648">
          <cell r="A648" t="str">
            <v>101179</v>
          </cell>
          <cell r="C648">
            <v>16</v>
          </cell>
          <cell r="F648">
            <v>72</v>
          </cell>
          <cell r="L648">
            <v>560</v>
          </cell>
          <cell r="M648">
            <v>88</v>
          </cell>
          <cell r="P648">
            <v>64</v>
          </cell>
          <cell r="V648">
            <v>4</v>
          </cell>
          <cell r="AF648">
            <v>88</v>
          </cell>
          <cell r="AG648">
            <v>712</v>
          </cell>
          <cell r="AH648">
            <v>4</v>
          </cell>
        </row>
        <row r="649">
          <cell r="A649" t="str">
            <v>101180</v>
          </cell>
          <cell r="C649">
            <v>8</v>
          </cell>
          <cell r="F649">
            <v>72</v>
          </cell>
          <cell r="G649">
            <v>16</v>
          </cell>
          <cell r="L649">
            <v>400</v>
          </cell>
          <cell r="M649">
            <v>40</v>
          </cell>
          <cell r="P649">
            <v>200</v>
          </cell>
          <cell r="Q649">
            <v>64</v>
          </cell>
          <cell r="AF649">
            <v>96</v>
          </cell>
          <cell r="AG649">
            <v>704</v>
          </cell>
        </row>
        <row r="650">
          <cell r="A650" t="str">
            <v>101181</v>
          </cell>
          <cell r="F650">
            <v>96</v>
          </cell>
          <cell r="G650">
            <v>8</v>
          </cell>
          <cell r="L650">
            <v>400</v>
          </cell>
          <cell r="P650">
            <v>224</v>
          </cell>
          <cell r="Q650">
            <v>72</v>
          </cell>
          <cell r="AF650">
            <v>104</v>
          </cell>
          <cell r="AG650">
            <v>696</v>
          </cell>
        </row>
        <row r="651">
          <cell r="A651" t="str">
            <v>101182</v>
          </cell>
          <cell r="D651">
            <v>8</v>
          </cell>
          <cell r="F651">
            <v>165</v>
          </cell>
          <cell r="L651">
            <v>240</v>
          </cell>
          <cell r="N651">
            <v>70</v>
          </cell>
          <cell r="P651">
            <v>317</v>
          </cell>
          <cell r="V651">
            <v>6</v>
          </cell>
          <cell r="AF651">
            <v>173</v>
          </cell>
          <cell r="AG651">
            <v>627</v>
          </cell>
          <cell r="AH651">
            <v>6</v>
          </cell>
        </row>
        <row r="652">
          <cell r="A652" t="str">
            <v>101186</v>
          </cell>
          <cell r="D652">
            <v>8</v>
          </cell>
          <cell r="F652">
            <v>8</v>
          </cell>
          <cell r="L652">
            <v>720</v>
          </cell>
          <cell r="N652">
            <v>68</v>
          </cell>
          <cell r="V652">
            <v>14</v>
          </cell>
          <cell r="X652">
            <v>1</v>
          </cell>
          <cell r="AF652">
            <v>16</v>
          </cell>
          <cell r="AG652">
            <v>788</v>
          </cell>
          <cell r="AH652">
            <v>15</v>
          </cell>
        </row>
        <row r="653">
          <cell r="A653" t="str">
            <v>101188</v>
          </cell>
          <cell r="C653">
            <v>40</v>
          </cell>
          <cell r="D653">
            <v>10</v>
          </cell>
          <cell r="F653">
            <v>86</v>
          </cell>
          <cell r="L653">
            <v>320</v>
          </cell>
          <cell r="M653">
            <v>60</v>
          </cell>
          <cell r="P653">
            <v>288</v>
          </cell>
          <cell r="V653">
            <v>40</v>
          </cell>
          <cell r="Z653">
            <v>6</v>
          </cell>
          <cell r="AF653">
            <v>136</v>
          </cell>
          <cell r="AG653">
            <v>668</v>
          </cell>
          <cell r="AH653">
            <v>46</v>
          </cell>
        </row>
        <row r="654">
          <cell r="A654" t="str">
            <v>101189</v>
          </cell>
          <cell r="C654">
            <v>20</v>
          </cell>
          <cell r="F654">
            <v>94</v>
          </cell>
          <cell r="L654">
            <v>240</v>
          </cell>
          <cell r="M654">
            <v>135</v>
          </cell>
          <cell r="P654">
            <v>316</v>
          </cell>
          <cell r="V654">
            <v>4.5</v>
          </cell>
          <cell r="Z654">
            <v>12</v>
          </cell>
          <cell r="AF654">
            <v>114</v>
          </cell>
          <cell r="AG654">
            <v>691</v>
          </cell>
          <cell r="AH654">
            <v>16.5</v>
          </cell>
        </row>
        <row r="655">
          <cell r="A655" t="str">
            <v>101191</v>
          </cell>
          <cell r="C655">
            <v>20</v>
          </cell>
          <cell r="D655">
            <v>10</v>
          </cell>
          <cell r="F655">
            <v>110</v>
          </cell>
          <cell r="L655">
            <v>320</v>
          </cell>
          <cell r="M655">
            <v>70</v>
          </cell>
          <cell r="N655">
            <v>50</v>
          </cell>
          <cell r="P655">
            <v>220</v>
          </cell>
          <cell r="V655">
            <v>20</v>
          </cell>
          <cell r="Z655">
            <v>30</v>
          </cell>
          <cell r="AF655">
            <v>140</v>
          </cell>
          <cell r="AG655">
            <v>660</v>
          </cell>
          <cell r="AH655">
            <v>50</v>
          </cell>
        </row>
        <row r="656">
          <cell r="A656" t="str">
            <v>101192</v>
          </cell>
          <cell r="C656">
            <v>16</v>
          </cell>
          <cell r="E656">
            <v>470.75</v>
          </cell>
          <cell r="F656">
            <v>48.5</v>
          </cell>
          <cell r="G656">
            <v>15.5</v>
          </cell>
          <cell r="L656">
            <v>80</v>
          </cell>
          <cell r="M656">
            <v>32</v>
          </cell>
          <cell r="O656">
            <v>400</v>
          </cell>
          <cell r="P656">
            <v>152.75</v>
          </cell>
          <cell r="Q656">
            <v>64.5</v>
          </cell>
          <cell r="V656">
            <v>0.5</v>
          </cell>
          <cell r="Y656">
            <v>66.5</v>
          </cell>
          <cell r="AA656">
            <v>15.5</v>
          </cell>
          <cell r="AF656">
            <v>550.75</v>
          </cell>
          <cell r="AG656">
            <v>729.25</v>
          </cell>
          <cell r="AH656">
            <v>82.5</v>
          </cell>
        </row>
        <row r="657">
          <cell r="A657" t="str">
            <v>101193</v>
          </cell>
          <cell r="F657">
            <v>84</v>
          </cell>
          <cell r="L657">
            <v>400</v>
          </cell>
          <cell r="P657">
            <v>316</v>
          </cell>
          <cell r="AF657">
            <v>84</v>
          </cell>
          <cell r="AG657">
            <v>716</v>
          </cell>
        </row>
        <row r="658">
          <cell r="A658" t="str">
            <v>101194</v>
          </cell>
          <cell r="C658">
            <v>8</v>
          </cell>
          <cell r="E658">
            <v>296</v>
          </cell>
          <cell r="F658">
            <v>100</v>
          </cell>
          <cell r="L658">
            <v>80</v>
          </cell>
          <cell r="M658">
            <v>64</v>
          </cell>
          <cell r="O658">
            <v>366</v>
          </cell>
          <cell r="P658">
            <v>184</v>
          </cell>
          <cell r="V658">
            <v>12</v>
          </cell>
          <cell r="W658">
            <v>3</v>
          </cell>
          <cell r="Y658">
            <v>48</v>
          </cell>
          <cell r="Z658">
            <v>16</v>
          </cell>
          <cell r="AF658">
            <v>404</v>
          </cell>
          <cell r="AG658">
            <v>694</v>
          </cell>
          <cell r="AH658">
            <v>79</v>
          </cell>
        </row>
        <row r="659">
          <cell r="A659" t="str">
            <v>101195</v>
          </cell>
          <cell r="F659">
            <v>96</v>
          </cell>
          <cell r="L659">
            <v>480</v>
          </cell>
          <cell r="P659">
            <v>224</v>
          </cell>
          <cell r="AF659">
            <v>96</v>
          </cell>
          <cell r="AG659">
            <v>704</v>
          </cell>
        </row>
        <row r="660">
          <cell r="A660" t="str">
            <v>101196</v>
          </cell>
          <cell r="C660">
            <v>16</v>
          </cell>
          <cell r="E660">
            <v>249</v>
          </cell>
          <cell r="F660">
            <v>65</v>
          </cell>
          <cell r="G660">
            <v>29.5</v>
          </cell>
          <cell r="L660">
            <v>159</v>
          </cell>
          <cell r="M660">
            <v>56</v>
          </cell>
          <cell r="O660">
            <v>305.5</v>
          </cell>
          <cell r="P660">
            <v>104</v>
          </cell>
          <cell r="Q660">
            <v>143.5</v>
          </cell>
          <cell r="V660">
            <v>5</v>
          </cell>
          <cell r="Y660">
            <v>13.5</v>
          </cell>
          <cell r="AA660">
            <v>2</v>
          </cell>
          <cell r="AF660">
            <v>359.5</v>
          </cell>
          <cell r="AG660">
            <v>768</v>
          </cell>
          <cell r="AH660">
            <v>20.5</v>
          </cell>
        </row>
        <row r="661">
          <cell r="A661" t="str">
            <v>101197</v>
          </cell>
          <cell r="F661">
            <v>32</v>
          </cell>
          <cell r="L661">
            <v>480</v>
          </cell>
          <cell r="P661">
            <v>288</v>
          </cell>
          <cell r="AF661">
            <v>32</v>
          </cell>
          <cell r="AG661">
            <v>768</v>
          </cell>
        </row>
        <row r="662">
          <cell r="A662" t="str">
            <v>101198</v>
          </cell>
          <cell r="F662">
            <v>120</v>
          </cell>
          <cell r="L662">
            <v>240</v>
          </cell>
          <cell r="P662">
            <v>440</v>
          </cell>
          <cell r="AF662">
            <v>120</v>
          </cell>
          <cell r="AG662">
            <v>680</v>
          </cell>
        </row>
        <row r="663">
          <cell r="A663" t="str">
            <v>101199</v>
          </cell>
          <cell r="C663">
            <v>20</v>
          </cell>
          <cell r="F663">
            <v>83.25</v>
          </cell>
          <cell r="L663">
            <v>240</v>
          </cell>
          <cell r="M663">
            <v>100</v>
          </cell>
          <cell r="P663">
            <v>360.75</v>
          </cell>
          <cell r="AF663">
            <v>103.25</v>
          </cell>
          <cell r="AG663">
            <v>700.75</v>
          </cell>
        </row>
        <row r="664">
          <cell r="A664" t="str">
            <v>101200</v>
          </cell>
          <cell r="C664">
            <v>20</v>
          </cell>
          <cell r="F664">
            <v>132</v>
          </cell>
          <cell r="L664">
            <v>320</v>
          </cell>
          <cell r="M664">
            <v>70</v>
          </cell>
          <cell r="P664">
            <v>258</v>
          </cell>
          <cell r="AF664">
            <v>152</v>
          </cell>
          <cell r="AG664">
            <v>648</v>
          </cell>
        </row>
        <row r="665">
          <cell r="A665" t="str">
            <v>101201</v>
          </cell>
          <cell r="C665">
            <v>20</v>
          </cell>
          <cell r="F665">
            <v>134</v>
          </cell>
          <cell r="L665">
            <v>230</v>
          </cell>
          <cell r="M665">
            <v>80</v>
          </cell>
          <cell r="P665">
            <v>336</v>
          </cell>
          <cell r="AF665">
            <v>154</v>
          </cell>
          <cell r="AG665">
            <v>646</v>
          </cell>
        </row>
        <row r="666">
          <cell r="A666" t="str">
            <v>101202</v>
          </cell>
          <cell r="C666">
            <v>10</v>
          </cell>
          <cell r="D666">
            <v>10</v>
          </cell>
          <cell r="F666">
            <v>60</v>
          </cell>
          <cell r="L666">
            <v>320</v>
          </cell>
          <cell r="M666">
            <v>70</v>
          </cell>
          <cell r="N666">
            <v>70</v>
          </cell>
          <cell r="P666">
            <v>260</v>
          </cell>
          <cell r="AF666">
            <v>80</v>
          </cell>
          <cell r="AG666">
            <v>720</v>
          </cell>
        </row>
        <row r="667">
          <cell r="A667" t="str">
            <v>101203</v>
          </cell>
          <cell r="F667">
            <v>72</v>
          </cell>
          <cell r="L667">
            <v>240</v>
          </cell>
          <cell r="P667">
            <v>488</v>
          </cell>
          <cell r="AF667">
            <v>72</v>
          </cell>
          <cell r="AG667">
            <v>728</v>
          </cell>
        </row>
        <row r="668">
          <cell r="A668" t="str">
            <v>101204</v>
          </cell>
          <cell r="C668">
            <v>20</v>
          </cell>
          <cell r="F668">
            <v>120</v>
          </cell>
          <cell r="L668">
            <v>240</v>
          </cell>
          <cell r="M668">
            <v>110</v>
          </cell>
          <cell r="P668">
            <v>310</v>
          </cell>
          <cell r="AF668">
            <v>140</v>
          </cell>
          <cell r="AG668">
            <v>660</v>
          </cell>
        </row>
        <row r="669">
          <cell r="A669" t="str">
            <v>101205</v>
          </cell>
          <cell r="F669">
            <v>44</v>
          </cell>
          <cell r="L669">
            <v>400</v>
          </cell>
          <cell r="P669">
            <v>356</v>
          </cell>
          <cell r="AF669">
            <v>44</v>
          </cell>
          <cell r="AG669">
            <v>756</v>
          </cell>
        </row>
        <row r="670">
          <cell r="A670" t="str">
            <v>101207</v>
          </cell>
          <cell r="F670">
            <v>67</v>
          </cell>
          <cell r="G670">
            <v>16</v>
          </cell>
          <cell r="L670">
            <v>240</v>
          </cell>
          <cell r="P670">
            <v>333</v>
          </cell>
          <cell r="Q670">
            <v>144</v>
          </cell>
          <cell r="AF670">
            <v>83</v>
          </cell>
          <cell r="AG670">
            <v>717</v>
          </cell>
        </row>
        <row r="671">
          <cell r="A671" t="str">
            <v>101208</v>
          </cell>
          <cell r="F671">
            <v>72</v>
          </cell>
          <cell r="L671">
            <v>400</v>
          </cell>
          <cell r="P671">
            <v>328</v>
          </cell>
          <cell r="AF671">
            <v>72</v>
          </cell>
          <cell r="AG671">
            <v>728</v>
          </cell>
        </row>
        <row r="672">
          <cell r="A672" t="str">
            <v>101210</v>
          </cell>
          <cell r="C672">
            <v>10</v>
          </cell>
          <cell r="F672">
            <v>140</v>
          </cell>
          <cell r="L672">
            <v>320</v>
          </cell>
          <cell r="M672">
            <v>70</v>
          </cell>
          <cell r="P672">
            <v>260</v>
          </cell>
          <cell r="AF672">
            <v>150</v>
          </cell>
          <cell r="AG672">
            <v>650</v>
          </cell>
        </row>
        <row r="673">
          <cell r="A673" t="str">
            <v>101212</v>
          </cell>
          <cell r="F673">
            <v>88</v>
          </cell>
          <cell r="L673">
            <v>640</v>
          </cell>
          <cell r="P673">
            <v>72</v>
          </cell>
          <cell r="AF673">
            <v>88</v>
          </cell>
          <cell r="AG673">
            <v>712</v>
          </cell>
        </row>
        <row r="674">
          <cell r="A674" t="str">
            <v>101213</v>
          </cell>
          <cell r="C674">
            <v>30</v>
          </cell>
          <cell r="F674">
            <v>70</v>
          </cell>
          <cell r="L674">
            <v>400</v>
          </cell>
          <cell r="M674">
            <v>140</v>
          </cell>
          <cell r="P674">
            <v>160</v>
          </cell>
          <cell r="AF674">
            <v>100</v>
          </cell>
          <cell r="AG674">
            <v>700</v>
          </cell>
        </row>
        <row r="675">
          <cell r="A675" t="str">
            <v>101215</v>
          </cell>
          <cell r="L675">
            <v>800</v>
          </cell>
          <cell r="AG675">
            <v>800</v>
          </cell>
        </row>
        <row r="676">
          <cell r="A676" t="str">
            <v>101216</v>
          </cell>
          <cell r="F676">
            <v>48</v>
          </cell>
          <cell r="L676">
            <v>560</v>
          </cell>
          <cell r="P676">
            <v>192</v>
          </cell>
          <cell r="AF676">
            <v>48</v>
          </cell>
          <cell r="AG676">
            <v>752</v>
          </cell>
        </row>
        <row r="677">
          <cell r="A677" t="str">
            <v>101217</v>
          </cell>
          <cell r="C677">
            <v>20</v>
          </cell>
          <cell r="D677">
            <v>10</v>
          </cell>
          <cell r="F677">
            <v>91</v>
          </cell>
          <cell r="L677">
            <v>560</v>
          </cell>
          <cell r="N677">
            <v>20</v>
          </cell>
          <cell r="P677">
            <v>99</v>
          </cell>
          <cell r="AF677">
            <v>121</v>
          </cell>
          <cell r="AG677">
            <v>679</v>
          </cell>
        </row>
        <row r="678">
          <cell r="A678" t="str">
            <v>101220</v>
          </cell>
          <cell r="F678">
            <v>112</v>
          </cell>
          <cell r="L678">
            <v>480</v>
          </cell>
          <cell r="P678">
            <v>208</v>
          </cell>
          <cell r="AF678">
            <v>112</v>
          </cell>
          <cell r="AG678">
            <v>688</v>
          </cell>
        </row>
        <row r="679">
          <cell r="A679" t="str">
            <v>101224</v>
          </cell>
          <cell r="L679">
            <v>800</v>
          </cell>
          <cell r="AG679">
            <v>800</v>
          </cell>
        </row>
        <row r="680">
          <cell r="A680" t="str">
            <v>101225</v>
          </cell>
          <cell r="C680">
            <v>16</v>
          </cell>
          <cell r="F680">
            <v>48</v>
          </cell>
          <cell r="L680">
            <v>400</v>
          </cell>
          <cell r="M680">
            <v>144</v>
          </cell>
          <cell r="P680">
            <v>192</v>
          </cell>
          <cell r="AF680">
            <v>64</v>
          </cell>
          <cell r="AG680">
            <v>736</v>
          </cell>
        </row>
        <row r="681">
          <cell r="A681" t="str">
            <v>101226</v>
          </cell>
          <cell r="D681">
            <v>8</v>
          </cell>
          <cell r="F681">
            <v>96</v>
          </cell>
          <cell r="L681">
            <v>480</v>
          </cell>
          <cell r="P681">
            <v>224</v>
          </cell>
          <cell r="V681">
            <v>40</v>
          </cell>
          <cell r="Z681">
            <v>11.5</v>
          </cell>
          <cell r="AF681">
            <v>104</v>
          </cell>
          <cell r="AG681">
            <v>704</v>
          </cell>
          <cell r="AH681">
            <v>51.5</v>
          </cell>
        </row>
        <row r="682">
          <cell r="A682" t="str">
            <v>101228</v>
          </cell>
          <cell r="C682">
            <v>30</v>
          </cell>
          <cell r="F682">
            <v>107.5</v>
          </cell>
          <cell r="L682">
            <v>160</v>
          </cell>
          <cell r="M682">
            <v>210</v>
          </cell>
          <cell r="P682">
            <v>292.5</v>
          </cell>
          <cell r="AF682">
            <v>137.5</v>
          </cell>
          <cell r="AG682">
            <v>662.5</v>
          </cell>
        </row>
        <row r="683">
          <cell r="A683" t="str">
            <v>101229</v>
          </cell>
          <cell r="C683">
            <v>20</v>
          </cell>
          <cell r="D683">
            <v>10</v>
          </cell>
          <cell r="E683">
            <v>203</v>
          </cell>
          <cell r="F683">
            <v>120</v>
          </cell>
          <cell r="L683">
            <v>160</v>
          </cell>
          <cell r="M683">
            <v>40</v>
          </cell>
          <cell r="N683">
            <v>70</v>
          </cell>
          <cell r="O683">
            <v>70</v>
          </cell>
          <cell r="P683">
            <v>310</v>
          </cell>
          <cell r="AF683">
            <v>353</v>
          </cell>
          <cell r="AG683">
            <v>650</v>
          </cell>
        </row>
        <row r="684">
          <cell r="A684" t="str">
            <v>101230</v>
          </cell>
          <cell r="F684">
            <v>88</v>
          </cell>
          <cell r="L684">
            <v>320</v>
          </cell>
          <cell r="P684">
            <v>392</v>
          </cell>
          <cell r="AF684">
            <v>88</v>
          </cell>
          <cell r="AG684">
            <v>712</v>
          </cell>
        </row>
        <row r="685">
          <cell r="A685" t="str">
            <v>101232</v>
          </cell>
          <cell r="C685">
            <v>16</v>
          </cell>
          <cell r="E685">
            <v>355.5</v>
          </cell>
          <cell r="F685">
            <v>40</v>
          </cell>
          <cell r="G685">
            <v>8</v>
          </cell>
          <cell r="L685">
            <v>120</v>
          </cell>
          <cell r="M685">
            <v>201</v>
          </cell>
          <cell r="O685">
            <v>360</v>
          </cell>
          <cell r="Q685">
            <v>72</v>
          </cell>
          <cell r="V685">
            <v>10</v>
          </cell>
          <cell r="W685">
            <v>15</v>
          </cell>
          <cell r="Y685">
            <v>7</v>
          </cell>
          <cell r="AA685">
            <v>1.5</v>
          </cell>
          <cell r="AF685">
            <v>419.5</v>
          </cell>
          <cell r="AG685">
            <v>753</v>
          </cell>
          <cell r="AH685">
            <v>33.5</v>
          </cell>
        </row>
        <row r="686">
          <cell r="A686" t="str">
            <v>101237</v>
          </cell>
          <cell r="C686">
            <v>8</v>
          </cell>
          <cell r="E686">
            <v>2</v>
          </cell>
          <cell r="F686">
            <v>128</v>
          </cell>
          <cell r="L686">
            <v>400</v>
          </cell>
          <cell r="M686">
            <v>76</v>
          </cell>
          <cell r="P686">
            <v>196</v>
          </cell>
          <cell r="V686">
            <v>60</v>
          </cell>
          <cell r="W686">
            <v>5</v>
          </cell>
          <cell r="Z686">
            <v>19</v>
          </cell>
          <cell r="AF686">
            <v>138</v>
          </cell>
          <cell r="AG686">
            <v>672</v>
          </cell>
          <cell r="AH686">
            <v>84</v>
          </cell>
        </row>
        <row r="687">
          <cell r="A687" t="str">
            <v>101238</v>
          </cell>
          <cell r="C687">
            <v>16</v>
          </cell>
          <cell r="D687">
            <v>8</v>
          </cell>
          <cell r="F687">
            <v>106</v>
          </cell>
          <cell r="L687">
            <v>261</v>
          </cell>
          <cell r="M687">
            <v>66</v>
          </cell>
          <cell r="N687">
            <v>54</v>
          </cell>
          <cell r="P687">
            <v>305</v>
          </cell>
          <cell r="V687">
            <v>26.2</v>
          </cell>
          <cell r="X687">
            <v>2</v>
          </cell>
          <cell r="Z687">
            <v>21.1</v>
          </cell>
          <cell r="AF687">
            <v>130</v>
          </cell>
          <cell r="AG687">
            <v>686</v>
          </cell>
          <cell r="AH687">
            <v>49.3</v>
          </cell>
        </row>
        <row r="688">
          <cell r="A688" t="str">
            <v>101239</v>
          </cell>
          <cell r="F688">
            <v>17</v>
          </cell>
          <cell r="L688">
            <v>560</v>
          </cell>
          <cell r="P688">
            <v>223</v>
          </cell>
          <cell r="AF688">
            <v>17</v>
          </cell>
          <cell r="AG688">
            <v>783</v>
          </cell>
        </row>
        <row r="689">
          <cell r="A689" t="str">
            <v>101240</v>
          </cell>
          <cell r="F689">
            <v>80</v>
          </cell>
          <cell r="L689">
            <v>400</v>
          </cell>
          <cell r="P689">
            <v>320</v>
          </cell>
          <cell r="AF689">
            <v>80</v>
          </cell>
          <cell r="AG689">
            <v>720</v>
          </cell>
        </row>
        <row r="690">
          <cell r="A690" t="str">
            <v>101241</v>
          </cell>
          <cell r="F690">
            <v>120</v>
          </cell>
          <cell r="L690">
            <v>80</v>
          </cell>
          <cell r="P690">
            <v>600</v>
          </cell>
          <cell r="AF690">
            <v>120</v>
          </cell>
          <cell r="AG690">
            <v>680</v>
          </cell>
        </row>
        <row r="691">
          <cell r="A691" t="str">
            <v>101242</v>
          </cell>
          <cell r="F691">
            <v>32</v>
          </cell>
          <cell r="G691">
            <v>8</v>
          </cell>
          <cell r="L691">
            <v>400</v>
          </cell>
          <cell r="P691">
            <v>288</v>
          </cell>
          <cell r="Q691">
            <v>72</v>
          </cell>
          <cell r="AF691">
            <v>40</v>
          </cell>
          <cell r="AG691">
            <v>760</v>
          </cell>
        </row>
        <row r="692">
          <cell r="A692" t="str">
            <v>101244</v>
          </cell>
          <cell r="F692">
            <v>88</v>
          </cell>
          <cell r="L692">
            <v>400</v>
          </cell>
          <cell r="P692">
            <v>312</v>
          </cell>
          <cell r="AF692">
            <v>88</v>
          </cell>
          <cell r="AG692">
            <v>712</v>
          </cell>
        </row>
        <row r="693">
          <cell r="A693" t="str">
            <v>101249</v>
          </cell>
          <cell r="F693">
            <v>60</v>
          </cell>
          <cell r="L693">
            <v>400</v>
          </cell>
          <cell r="P693">
            <v>340</v>
          </cell>
          <cell r="AF693">
            <v>60</v>
          </cell>
          <cell r="AG693">
            <v>740</v>
          </cell>
        </row>
        <row r="694">
          <cell r="A694" t="str">
            <v>101251</v>
          </cell>
          <cell r="F694">
            <v>40</v>
          </cell>
          <cell r="L694">
            <v>480</v>
          </cell>
          <cell r="P694">
            <v>280</v>
          </cell>
          <cell r="AF694">
            <v>40</v>
          </cell>
          <cell r="AG694">
            <v>760</v>
          </cell>
        </row>
        <row r="695">
          <cell r="A695" t="str">
            <v>101256</v>
          </cell>
          <cell r="F695">
            <v>24</v>
          </cell>
          <cell r="L695">
            <v>720</v>
          </cell>
          <cell r="P695">
            <v>56</v>
          </cell>
          <cell r="AF695">
            <v>24</v>
          </cell>
          <cell r="AG695">
            <v>776</v>
          </cell>
        </row>
        <row r="696">
          <cell r="A696" t="str">
            <v>101257</v>
          </cell>
          <cell r="F696">
            <v>104</v>
          </cell>
          <cell r="L696">
            <v>480</v>
          </cell>
          <cell r="P696">
            <v>216</v>
          </cell>
          <cell r="AF696">
            <v>104</v>
          </cell>
          <cell r="AG696">
            <v>696</v>
          </cell>
        </row>
        <row r="697">
          <cell r="A697" t="str">
            <v>101258</v>
          </cell>
          <cell r="F697">
            <v>40</v>
          </cell>
          <cell r="L697">
            <v>400</v>
          </cell>
          <cell r="P697">
            <v>360</v>
          </cell>
          <cell r="AF697">
            <v>40</v>
          </cell>
          <cell r="AG697">
            <v>760</v>
          </cell>
        </row>
        <row r="698">
          <cell r="A698" t="str">
            <v>101264</v>
          </cell>
          <cell r="F698">
            <v>84</v>
          </cell>
          <cell r="G698">
            <v>8</v>
          </cell>
          <cell r="L698">
            <v>480</v>
          </cell>
          <cell r="P698">
            <v>164</v>
          </cell>
          <cell r="Q698">
            <v>64</v>
          </cell>
          <cell r="AF698">
            <v>92</v>
          </cell>
          <cell r="AG698">
            <v>708</v>
          </cell>
        </row>
        <row r="699">
          <cell r="A699" t="str">
            <v>101265</v>
          </cell>
          <cell r="F699">
            <v>96</v>
          </cell>
          <cell r="L699">
            <v>400</v>
          </cell>
          <cell r="P699">
            <v>312</v>
          </cell>
          <cell r="AF699">
            <v>96</v>
          </cell>
          <cell r="AG699">
            <v>712</v>
          </cell>
        </row>
        <row r="700">
          <cell r="A700" t="str">
            <v>101266</v>
          </cell>
          <cell r="F700">
            <v>88</v>
          </cell>
          <cell r="L700">
            <v>480</v>
          </cell>
          <cell r="P700">
            <v>232</v>
          </cell>
          <cell r="AF700">
            <v>88</v>
          </cell>
          <cell r="AG700">
            <v>712</v>
          </cell>
        </row>
        <row r="701">
          <cell r="A701" t="str">
            <v>101268</v>
          </cell>
          <cell r="F701">
            <v>60</v>
          </cell>
          <cell r="L701">
            <v>320</v>
          </cell>
          <cell r="P701">
            <v>420</v>
          </cell>
          <cell r="AF701">
            <v>60</v>
          </cell>
          <cell r="AG701">
            <v>740</v>
          </cell>
        </row>
        <row r="702">
          <cell r="A702" t="str">
            <v>101269</v>
          </cell>
          <cell r="D702">
            <v>16</v>
          </cell>
          <cell r="F702">
            <v>40</v>
          </cell>
          <cell r="G702">
            <v>48.25</v>
          </cell>
          <cell r="L702">
            <v>400</v>
          </cell>
          <cell r="N702">
            <v>64</v>
          </cell>
          <cell r="P702">
            <v>120</v>
          </cell>
          <cell r="Q702">
            <v>111.75</v>
          </cell>
          <cell r="V702">
            <v>3</v>
          </cell>
          <cell r="AF702">
            <v>104.25</v>
          </cell>
          <cell r="AG702">
            <v>695.75</v>
          </cell>
          <cell r="AH702">
            <v>3</v>
          </cell>
        </row>
        <row r="703">
          <cell r="A703" t="str">
            <v>101271</v>
          </cell>
          <cell r="F703">
            <v>88</v>
          </cell>
          <cell r="L703">
            <v>160</v>
          </cell>
          <cell r="P703">
            <v>552</v>
          </cell>
          <cell r="AF703">
            <v>88</v>
          </cell>
          <cell r="AG703">
            <v>712</v>
          </cell>
        </row>
        <row r="704">
          <cell r="A704" t="str">
            <v>101272</v>
          </cell>
          <cell r="F704">
            <v>80</v>
          </cell>
          <cell r="G704">
            <v>20</v>
          </cell>
          <cell r="L704">
            <v>400</v>
          </cell>
          <cell r="P704">
            <v>176</v>
          </cell>
          <cell r="Q704">
            <v>124</v>
          </cell>
          <cell r="AF704">
            <v>100</v>
          </cell>
          <cell r="AG704">
            <v>700</v>
          </cell>
        </row>
        <row r="705">
          <cell r="A705" t="str">
            <v>101273</v>
          </cell>
          <cell r="F705">
            <v>88</v>
          </cell>
          <cell r="L705">
            <v>480</v>
          </cell>
          <cell r="P705">
            <v>232</v>
          </cell>
          <cell r="AF705">
            <v>88</v>
          </cell>
          <cell r="AG705">
            <v>712</v>
          </cell>
        </row>
        <row r="706">
          <cell r="A706" t="str">
            <v>101274</v>
          </cell>
          <cell r="F706">
            <v>136</v>
          </cell>
          <cell r="L706">
            <v>480</v>
          </cell>
          <cell r="P706">
            <v>184</v>
          </cell>
          <cell r="AF706">
            <v>136</v>
          </cell>
          <cell r="AG706">
            <v>664</v>
          </cell>
        </row>
        <row r="707">
          <cell r="A707" t="str">
            <v>101275</v>
          </cell>
          <cell r="F707">
            <v>112</v>
          </cell>
          <cell r="L707">
            <v>240</v>
          </cell>
          <cell r="P707">
            <v>448</v>
          </cell>
          <cell r="AF707">
            <v>112</v>
          </cell>
          <cell r="AG707">
            <v>688</v>
          </cell>
        </row>
        <row r="708">
          <cell r="A708" t="str">
            <v>101276</v>
          </cell>
          <cell r="C708">
            <v>16</v>
          </cell>
          <cell r="D708">
            <v>8</v>
          </cell>
          <cell r="F708">
            <v>67</v>
          </cell>
          <cell r="L708">
            <v>240</v>
          </cell>
          <cell r="N708">
            <v>72</v>
          </cell>
          <cell r="P708">
            <v>397</v>
          </cell>
          <cell r="V708">
            <v>19</v>
          </cell>
          <cell r="X708">
            <v>1</v>
          </cell>
          <cell r="Z708">
            <v>23</v>
          </cell>
          <cell r="AF708">
            <v>91</v>
          </cell>
          <cell r="AG708">
            <v>709</v>
          </cell>
          <cell r="AH708">
            <v>43</v>
          </cell>
        </row>
        <row r="709">
          <cell r="A709" t="str">
            <v>101278</v>
          </cell>
          <cell r="F709">
            <v>83</v>
          </cell>
          <cell r="L709">
            <v>480</v>
          </cell>
          <cell r="P709">
            <v>237</v>
          </cell>
          <cell r="AF709">
            <v>83</v>
          </cell>
          <cell r="AG709">
            <v>717</v>
          </cell>
        </row>
        <row r="710">
          <cell r="A710" t="str">
            <v>101279</v>
          </cell>
          <cell r="F710">
            <v>88</v>
          </cell>
          <cell r="L710">
            <v>160</v>
          </cell>
          <cell r="P710">
            <v>112</v>
          </cell>
          <cell r="AF710">
            <v>88</v>
          </cell>
          <cell r="AG710">
            <v>272</v>
          </cell>
        </row>
        <row r="711">
          <cell r="A711" t="str">
            <v>101280</v>
          </cell>
          <cell r="F711">
            <v>40</v>
          </cell>
          <cell r="L711">
            <v>560</v>
          </cell>
          <cell r="P711">
            <v>200</v>
          </cell>
          <cell r="AF711">
            <v>40</v>
          </cell>
          <cell r="AG711">
            <v>760</v>
          </cell>
        </row>
        <row r="712">
          <cell r="A712" t="str">
            <v>101281</v>
          </cell>
          <cell r="C712">
            <v>16</v>
          </cell>
          <cell r="F712">
            <v>40.75</v>
          </cell>
          <cell r="L712">
            <v>160</v>
          </cell>
          <cell r="M712">
            <v>144</v>
          </cell>
          <cell r="P712">
            <v>447.25</v>
          </cell>
          <cell r="V712">
            <v>2</v>
          </cell>
          <cell r="W712">
            <v>-8</v>
          </cell>
          <cell r="Z712">
            <v>4</v>
          </cell>
          <cell r="AF712">
            <v>56.75</v>
          </cell>
          <cell r="AG712">
            <v>751.25</v>
          </cell>
          <cell r="AH712">
            <v>-2</v>
          </cell>
        </row>
        <row r="713">
          <cell r="A713" t="str">
            <v>101284</v>
          </cell>
          <cell r="F713">
            <v>96</v>
          </cell>
          <cell r="L713">
            <v>240</v>
          </cell>
          <cell r="P713">
            <v>464</v>
          </cell>
          <cell r="AF713">
            <v>96</v>
          </cell>
          <cell r="AG713">
            <v>704</v>
          </cell>
        </row>
        <row r="714">
          <cell r="A714" t="str">
            <v>101287</v>
          </cell>
          <cell r="F714">
            <v>128</v>
          </cell>
          <cell r="G714">
            <v>24</v>
          </cell>
          <cell r="L714">
            <v>320</v>
          </cell>
          <cell r="P714">
            <v>112</v>
          </cell>
          <cell r="Q714">
            <v>216</v>
          </cell>
          <cell r="AF714">
            <v>152</v>
          </cell>
          <cell r="AG714">
            <v>648</v>
          </cell>
        </row>
        <row r="715">
          <cell r="A715" t="str">
            <v>101288</v>
          </cell>
          <cell r="F715">
            <v>6</v>
          </cell>
          <cell r="L715">
            <v>640</v>
          </cell>
          <cell r="P715">
            <v>154</v>
          </cell>
          <cell r="AF715">
            <v>6</v>
          </cell>
          <cell r="AG715">
            <v>794</v>
          </cell>
        </row>
        <row r="716">
          <cell r="A716" t="str">
            <v>101289</v>
          </cell>
          <cell r="C716">
            <v>20</v>
          </cell>
          <cell r="D716">
            <v>18</v>
          </cell>
          <cell r="F716">
            <v>54</v>
          </cell>
          <cell r="L716">
            <v>320</v>
          </cell>
          <cell r="M716">
            <v>90</v>
          </cell>
          <cell r="N716">
            <v>160</v>
          </cell>
          <cell r="P716">
            <v>156</v>
          </cell>
          <cell r="V716">
            <v>43</v>
          </cell>
          <cell r="W716">
            <v>1</v>
          </cell>
          <cell r="X716">
            <v>38</v>
          </cell>
          <cell r="Z716">
            <v>9</v>
          </cell>
          <cell r="AF716">
            <v>92</v>
          </cell>
          <cell r="AG716">
            <v>726</v>
          </cell>
          <cell r="AH716">
            <v>91</v>
          </cell>
        </row>
        <row r="717">
          <cell r="A717" t="str">
            <v>101290</v>
          </cell>
          <cell r="F717">
            <v>72</v>
          </cell>
          <cell r="G717">
            <v>24</v>
          </cell>
          <cell r="L717">
            <v>400</v>
          </cell>
          <cell r="P717">
            <v>88</v>
          </cell>
          <cell r="Q717">
            <v>216</v>
          </cell>
          <cell r="AF717">
            <v>96</v>
          </cell>
          <cell r="AG717">
            <v>704</v>
          </cell>
        </row>
        <row r="718">
          <cell r="A718" t="str">
            <v>101291</v>
          </cell>
          <cell r="F718">
            <v>72</v>
          </cell>
          <cell r="G718">
            <v>8</v>
          </cell>
          <cell r="L718">
            <v>480</v>
          </cell>
          <cell r="P718">
            <v>240</v>
          </cell>
          <cell r="AF718">
            <v>80</v>
          </cell>
          <cell r="AG718">
            <v>720</v>
          </cell>
        </row>
        <row r="719">
          <cell r="A719" t="str">
            <v>101292</v>
          </cell>
          <cell r="F719">
            <v>80</v>
          </cell>
          <cell r="L719">
            <v>480</v>
          </cell>
          <cell r="P719">
            <v>240</v>
          </cell>
          <cell r="AF719">
            <v>80</v>
          </cell>
          <cell r="AG719">
            <v>720</v>
          </cell>
        </row>
        <row r="720">
          <cell r="A720" t="str">
            <v>101293</v>
          </cell>
          <cell r="F720">
            <v>96</v>
          </cell>
          <cell r="L720">
            <v>480</v>
          </cell>
          <cell r="P720">
            <v>224</v>
          </cell>
          <cell r="AF720">
            <v>96</v>
          </cell>
          <cell r="AG720">
            <v>704</v>
          </cell>
        </row>
        <row r="721">
          <cell r="A721" t="str">
            <v>101294</v>
          </cell>
          <cell r="F721">
            <v>109</v>
          </cell>
          <cell r="L721">
            <v>240</v>
          </cell>
          <cell r="P721">
            <v>451</v>
          </cell>
          <cell r="AF721">
            <v>109</v>
          </cell>
          <cell r="AG721">
            <v>691</v>
          </cell>
        </row>
        <row r="722">
          <cell r="A722" t="str">
            <v>101295</v>
          </cell>
          <cell r="F722">
            <v>88</v>
          </cell>
          <cell r="L722">
            <v>560</v>
          </cell>
          <cell r="P722">
            <v>152</v>
          </cell>
          <cell r="AF722">
            <v>88</v>
          </cell>
          <cell r="AG722">
            <v>712</v>
          </cell>
        </row>
        <row r="723">
          <cell r="A723" t="str">
            <v>101296</v>
          </cell>
          <cell r="F723">
            <v>96</v>
          </cell>
          <cell r="L723">
            <v>320</v>
          </cell>
          <cell r="P723">
            <v>384</v>
          </cell>
          <cell r="AF723">
            <v>96</v>
          </cell>
          <cell r="AG723">
            <v>704</v>
          </cell>
        </row>
        <row r="724">
          <cell r="A724" t="str">
            <v>101297</v>
          </cell>
          <cell r="F724">
            <v>112</v>
          </cell>
          <cell r="L724">
            <v>320</v>
          </cell>
          <cell r="P724">
            <v>368</v>
          </cell>
          <cell r="AF724">
            <v>112</v>
          </cell>
          <cell r="AG724">
            <v>688</v>
          </cell>
        </row>
        <row r="725">
          <cell r="A725" t="str">
            <v>101299</v>
          </cell>
          <cell r="F725">
            <v>20.5</v>
          </cell>
          <cell r="G725">
            <v>8</v>
          </cell>
          <cell r="L725">
            <v>480</v>
          </cell>
          <cell r="P725">
            <v>219.5</v>
          </cell>
          <cell r="Q725">
            <v>72</v>
          </cell>
          <cell r="AF725">
            <v>28.5</v>
          </cell>
          <cell r="AG725">
            <v>771.5</v>
          </cell>
        </row>
        <row r="726">
          <cell r="A726" t="str">
            <v>101300</v>
          </cell>
          <cell r="F726">
            <v>88</v>
          </cell>
          <cell r="L726">
            <v>400</v>
          </cell>
          <cell r="P726">
            <v>312</v>
          </cell>
          <cell r="AF726">
            <v>88</v>
          </cell>
          <cell r="AG726">
            <v>712</v>
          </cell>
        </row>
        <row r="727">
          <cell r="A727" t="str">
            <v>101301</v>
          </cell>
          <cell r="F727">
            <v>80</v>
          </cell>
          <cell r="G727">
            <v>8</v>
          </cell>
          <cell r="L727">
            <v>560</v>
          </cell>
          <cell r="P727">
            <v>88</v>
          </cell>
          <cell r="Q727">
            <v>64</v>
          </cell>
          <cell r="AF727">
            <v>88</v>
          </cell>
          <cell r="AG727">
            <v>712</v>
          </cell>
        </row>
        <row r="728">
          <cell r="A728" t="str">
            <v>101302</v>
          </cell>
          <cell r="F728">
            <v>120</v>
          </cell>
          <cell r="L728">
            <v>320</v>
          </cell>
          <cell r="P728">
            <v>360</v>
          </cell>
          <cell r="AF728">
            <v>120</v>
          </cell>
          <cell r="AG728">
            <v>680</v>
          </cell>
        </row>
        <row r="729">
          <cell r="A729" t="str">
            <v>101305</v>
          </cell>
          <cell r="F729">
            <v>88</v>
          </cell>
          <cell r="L729">
            <v>560</v>
          </cell>
          <cell r="P729">
            <v>152</v>
          </cell>
          <cell r="AF729">
            <v>88</v>
          </cell>
          <cell r="AG729">
            <v>712</v>
          </cell>
        </row>
        <row r="730">
          <cell r="A730" t="str">
            <v>101306</v>
          </cell>
          <cell r="F730">
            <v>64</v>
          </cell>
          <cell r="L730">
            <v>560</v>
          </cell>
          <cell r="P730">
            <v>176</v>
          </cell>
          <cell r="AF730">
            <v>64</v>
          </cell>
          <cell r="AG730">
            <v>736</v>
          </cell>
        </row>
        <row r="731">
          <cell r="A731" t="str">
            <v>101307</v>
          </cell>
          <cell r="F731">
            <v>60</v>
          </cell>
          <cell r="L731">
            <v>320</v>
          </cell>
          <cell r="P731">
            <v>420</v>
          </cell>
          <cell r="AF731">
            <v>60</v>
          </cell>
          <cell r="AG731">
            <v>740</v>
          </cell>
        </row>
        <row r="732">
          <cell r="A732" t="str">
            <v>101308</v>
          </cell>
          <cell r="F732">
            <v>76</v>
          </cell>
          <cell r="L732">
            <v>480</v>
          </cell>
          <cell r="P732">
            <v>244</v>
          </cell>
          <cell r="AF732">
            <v>76</v>
          </cell>
          <cell r="AG732">
            <v>724</v>
          </cell>
        </row>
        <row r="733">
          <cell r="A733" t="str">
            <v>101309</v>
          </cell>
          <cell r="F733">
            <v>40</v>
          </cell>
          <cell r="L733">
            <v>560</v>
          </cell>
          <cell r="P733">
            <v>200</v>
          </cell>
          <cell r="AF733">
            <v>40</v>
          </cell>
          <cell r="AG733">
            <v>760</v>
          </cell>
        </row>
        <row r="734">
          <cell r="A734" t="str">
            <v>101310</v>
          </cell>
          <cell r="C734">
            <v>16</v>
          </cell>
          <cell r="F734">
            <v>91.5</v>
          </cell>
          <cell r="G734">
            <v>22</v>
          </cell>
          <cell r="L734">
            <v>160</v>
          </cell>
          <cell r="M734">
            <v>72</v>
          </cell>
          <cell r="P734">
            <v>318</v>
          </cell>
          <cell r="Q734">
            <v>122</v>
          </cell>
          <cell r="AF734">
            <v>129.5</v>
          </cell>
          <cell r="AG734">
            <v>672</v>
          </cell>
        </row>
        <row r="735">
          <cell r="A735" t="str">
            <v>101311</v>
          </cell>
          <cell r="F735">
            <v>88</v>
          </cell>
          <cell r="L735">
            <v>480</v>
          </cell>
          <cell r="P735">
            <v>232</v>
          </cell>
          <cell r="AF735">
            <v>88</v>
          </cell>
          <cell r="AG735">
            <v>712</v>
          </cell>
        </row>
        <row r="736">
          <cell r="A736" t="str">
            <v>101312</v>
          </cell>
          <cell r="F736">
            <v>48</v>
          </cell>
          <cell r="L736">
            <v>720</v>
          </cell>
          <cell r="P736">
            <v>32</v>
          </cell>
          <cell r="AF736">
            <v>48</v>
          </cell>
          <cell r="AG736">
            <v>752</v>
          </cell>
        </row>
        <row r="737">
          <cell r="A737" t="str">
            <v>101314</v>
          </cell>
          <cell r="F737">
            <v>56</v>
          </cell>
          <cell r="L737">
            <v>560</v>
          </cell>
          <cell r="P737">
            <v>184</v>
          </cell>
          <cell r="AF737">
            <v>56</v>
          </cell>
          <cell r="AG737">
            <v>744</v>
          </cell>
        </row>
        <row r="738">
          <cell r="A738" t="str">
            <v>101315</v>
          </cell>
          <cell r="F738">
            <v>56</v>
          </cell>
          <cell r="L738">
            <v>240</v>
          </cell>
          <cell r="P738">
            <v>504</v>
          </cell>
          <cell r="AF738">
            <v>56</v>
          </cell>
          <cell r="AG738">
            <v>744</v>
          </cell>
        </row>
        <row r="739">
          <cell r="A739" t="str">
            <v>101316</v>
          </cell>
          <cell r="C739">
            <v>16</v>
          </cell>
          <cell r="D739">
            <v>8</v>
          </cell>
          <cell r="F739">
            <v>92</v>
          </cell>
          <cell r="L739">
            <v>320</v>
          </cell>
          <cell r="M739">
            <v>117</v>
          </cell>
          <cell r="N739">
            <v>64</v>
          </cell>
          <cell r="P739">
            <v>183</v>
          </cell>
          <cell r="V739">
            <v>16</v>
          </cell>
          <cell r="AF739">
            <v>116</v>
          </cell>
          <cell r="AG739">
            <v>684</v>
          </cell>
          <cell r="AH739">
            <v>16</v>
          </cell>
        </row>
        <row r="740">
          <cell r="A740" t="str">
            <v>101317</v>
          </cell>
          <cell r="F740">
            <v>40</v>
          </cell>
          <cell r="G740">
            <v>8</v>
          </cell>
          <cell r="L740">
            <v>560</v>
          </cell>
          <cell r="P740">
            <v>120</v>
          </cell>
          <cell r="Q740">
            <v>72</v>
          </cell>
          <cell r="AF740">
            <v>48</v>
          </cell>
          <cell r="AG740">
            <v>752</v>
          </cell>
        </row>
        <row r="741">
          <cell r="A741" t="str">
            <v>101318</v>
          </cell>
          <cell r="C741">
            <v>20</v>
          </cell>
          <cell r="E741">
            <v>202</v>
          </cell>
          <cell r="F741">
            <v>72</v>
          </cell>
          <cell r="G741">
            <v>40</v>
          </cell>
          <cell r="L741">
            <v>160</v>
          </cell>
          <cell r="M741">
            <v>40</v>
          </cell>
          <cell r="O741">
            <v>154</v>
          </cell>
          <cell r="P741">
            <v>278</v>
          </cell>
          <cell r="Q741">
            <v>30</v>
          </cell>
          <cell r="W741">
            <v>10</v>
          </cell>
          <cell r="Y741">
            <v>3.5</v>
          </cell>
          <cell r="Z741">
            <v>20</v>
          </cell>
          <cell r="AF741">
            <v>334</v>
          </cell>
          <cell r="AG741">
            <v>662</v>
          </cell>
          <cell r="AH741">
            <v>33.5</v>
          </cell>
        </row>
        <row r="742">
          <cell r="A742" t="str">
            <v>101319</v>
          </cell>
          <cell r="F742">
            <v>88</v>
          </cell>
          <cell r="L742">
            <v>240</v>
          </cell>
          <cell r="P742">
            <v>472</v>
          </cell>
          <cell r="AF742">
            <v>88</v>
          </cell>
          <cell r="AG742">
            <v>712</v>
          </cell>
        </row>
        <row r="743">
          <cell r="A743" t="str">
            <v>101320</v>
          </cell>
          <cell r="F743">
            <v>92</v>
          </cell>
          <cell r="L743">
            <v>160</v>
          </cell>
          <cell r="P743">
            <v>548</v>
          </cell>
          <cell r="AF743">
            <v>92</v>
          </cell>
          <cell r="AG743">
            <v>708</v>
          </cell>
        </row>
        <row r="744">
          <cell r="A744" t="str">
            <v>101321</v>
          </cell>
          <cell r="F744">
            <v>88</v>
          </cell>
          <cell r="G744">
            <v>32</v>
          </cell>
          <cell r="L744">
            <v>400</v>
          </cell>
          <cell r="P744">
            <v>112</v>
          </cell>
          <cell r="Q744">
            <v>168</v>
          </cell>
          <cell r="AF744">
            <v>120</v>
          </cell>
          <cell r="AG744">
            <v>680</v>
          </cell>
        </row>
        <row r="745">
          <cell r="A745" t="str">
            <v>101323</v>
          </cell>
          <cell r="F745">
            <v>64</v>
          </cell>
          <cell r="L745">
            <v>480</v>
          </cell>
          <cell r="P745">
            <v>256</v>
          </cell>
          <cell r="AF745">
            <v>64</v>
          </cell>
          <cell r="AG745">
            <v>736</v>
          </cell>
        </row>
        <row r="746">
          <cell r="A746" t="str">
            <v>101324</v>
          </cell>
          <cell r="F746">
            <v>96</v>
          </cell>
          <cell r="L746">
            <v>320</v>
          </cell>
          <cell r="P746">
            <v>384</v>
          </cell>
          <cell r="AF746">
            <v>96</v>
          </cell>
          <cell r="AG746">
            <v>704</v>
          </cell>
        </row>
        <row r="747">
          <cell r="A747" t="str">
            <v>101326</v>
          </cell>
          <cell r="F747">
            <v>104</v>
          </cell>
          <cell r="L747">
            <v>320</v>
          </cell>
          <cell r="P747">
            <v>376</v>
          </cell>
          <cell r="AF747">
            <v>104</v>
          </cell>
          <cell r="AG747">
            <v>696</v>
          </cell>
        </row>
        <row r="748">
          <cell r="A748" t="str">
            <v>101327</v>
          </cell>
          <cell r="C748">
            <v>20</v>
          </cell>
          <cell r="F748">
            <v>79</v>
          </cell>
          <cell r="L748">
            <v>400</v>
          </cell>
          <cell r="M748">
            <v>28.5</v>
          </cell>
          <cell r="P748">
            <v>272.5</v>
          </cell>
          <cell r="V748">
            <v>84</v>
          </cell>
          <cell r="AF748">
            <v>99</v>
          </cell>
          <cell r="AG748">
            <v>701</v>
          </cell>
          <cell r="AH748">
            <v>84</v>
          </cell>
        </row>
        <row r="749">
          <cell r="A749" t="str">
            <v>101328</v>
          </cell>
          <cell r="F749">
            <v>20</v>
          </cell>
          <cell r="G749">
            <v>16</v>
          </cell>
          <cell r="L749">
            <v>560</v>
          </cell>
          <cell r="P749">
            <v>132</v>
          </cell>
          <cell r="Q749">
            <v>72</v>
          </cell>
          <cell r="AF749">
            <v>36</v>
          </cell>
          <cell r="AG749">
            <v>764</v>
          </cell>
        </row>
        <row r="750">
          <cell r="A750" t="str">
            <v>101330</v>
          </cell>
          <cell r="F750">
            <v>90</v>
          </cell>
          <cell r="L750">
            <v>560</v>
          </cell>
          <cell r="P750">
            <v>150</v>
          </cell>
          <cell r="AF750">
            <v>90</v>
          </cell>
          <cell r="AG750">
            <v>710</v>
          </cell>
        </row>
        <row r="751">
          <cell r="A751" t="str">
            <v>101331</v>
          </cell>
          <cell r="C751">
            <v>8</v>
          </cell>
          <cell r="F751">
            <v>96</v>
          </cell>
          <cell r="L751">
            <v>480</v>
          </cell>
          <cell r="P751">
            <v>216</v>
          </cell>
          <cell r="V751">
            <v>40</v>
          </cell>
          <cell r="Z751">
            <v>8</v>
          </cell>
          <cell r="AF751">
            <v>104</v>
          </cell>
          <cell r="AG751">
            <v>696</v>
          </cell>
          <cell r="AH751">
            <v>48</v>
          </cell>
        </row>
        <row r="752">
          <cell r="A752" t="str">
            <v>101332</v>
          </cell>
          <cell r="F752">
            <v>56</v>
          </cell>
          <cell r="L752">
            <v>400</v>
          </cell>
          <cell r="P752">
            <v>344</v>
          </cell>
          <cell r="AF752">
            <v>56</v>
          </cell>
          <cell r="AG752">
            <v>744</v>
          </cell>
        </row>
        <row r="753">
          <cell r="A753" t="str">
            <v>101334</v>
          </cell>
          <cell r="L753">
            <v>160</v>
          </cell>
          <cell r="AG753">
            <v>160</v>
          </cell>
        </row>
        <row r="754">
          <cell r="A754" t="str">
            <v>101335</v>
          </cell>
          <cell r="F754">
            <v>28</v>
          </cell>
          <cell r="G754">
            <v>40</v>
          </cell>
          <cell r="L754">
            <v>400</v>
          </cell>
          <cell r="P754">
            <v>196</v>
          </cell>
          <cell r="Q754">
            <v>136</v>
          </cell>
          <cell r="AF754">
            <v>68</v>
          </cell>
          <cell r="AG754">
            <v>732</v>
          </cell>
        </row>
        <row r="755">
          <cell r="A755" t="str">
            <v>101336</v>
          </cell>
          <cell r="F755">
            <v>104</v>
          </cell>
          <cell r="G755">
            <v>16</v>
          </cell>
          <cell r="L755">
            <v>320</v>
          </cell>
          <cell r="P755">
            <v>248</v>
          </cell>
          <cell r="Q755">
            <v>112</v>
          </cell>
          <cell r="AF755">
            <v>120</v>
          </cell>
          <cell r="AG755">
            <v>680</v>
          </cell>
        </row>
        <row r="756">
          <cell r="A756" t="str">
            <v>101337</v>
          </cell>
          <cell r="F756">
            <v>72</v>
          </cell>
          <cell r="L756">
            <v>480</v>
          </cell>
          <cell r="P756">
            <v>248</v>
          </cell>
          <cell r="AF756">
            <v>72</v>
          </cell>
          <cell r="AG756">
            <v>728</v>
          </cell>
        </row>
        <row r="757">
          <cell r="A757" t="str">
            <v>101339</v>
          </cell>
          <cell r="F757">
            <v>72.5</v>
          </cell>
          <cell r="L757">
            <v>400</v>
          </cell>
          <cell r="P757">
            <v>327.5</v>
          </cell>
          <cell r="AF757">
            <v>72.5</v>
          </cell>
          <cell r="AG757">
            <v>727.5</v>
          </cell>
        </row>
        <row r="758">
          <cell r="A758" t="str">
            <v>101341</v>
          </cell>
          <cell r="F758">
            <v>0</v>
          </cell>
          <cell r="L758">
            <v>520</v>
          </cell>
          <cell r="P758">
            <v>0</v>
          </cell>
          <cell r="AF758">
            <v>0</v>
          </cell>
          <cell r="AG758">
            <v>520</v>
          </cell>
        </row>
        <row r="759">
          <cell r="A759" t="str">
            <v>101342</v>
          </cell>
          <cell r="C759">
            <v>8</v>
          </cell>
          <cell r="D759">
            <v>8</v>
          </cell>
          <cell r="F759">
            <v>48</v>
          </cell>
          <cell r="G759">
            <v>16</v>
          </cell>
          <cell r="L759">
            <v>320</v>
          </cell>
          <cell r="M759">
            <v>72</v>
          </cell>
          <cell r="N759">
            <v>72</v>
          </cell>
          <cell r="P759">
            <v>120.5</v>
          </cell>
          <cell r="Q759">
            <v>136</v>
          </cell>
          <cell r="V759">
            <v>0.75</v>
          </cell>
          <cell r="X759">
            <v>0.5</v>
          </cell>
          <cell r="AF759">
            <v>80</v>
          </cell>
          <cell r="AG759">
            <v>720.5</v>
          </cell>
          <cell r="AH759">
            <v>1.25</v>
          </cell>
        </row>
        <row r="760">
          <cell r="A760" t="str">
            <v>101343</v>
          </cell>
          <cell r="F760">
            <v>56</v>
          </cell>
          <cell r="G760">
            <v>40</v>
          </cell>
          <cell r="L760">
            <v>160</v>
          </cell>
          <cell r="P760">
            <v>264</v>
          </cell>
          <cell r="Q760">
            <v>280</v>
          </cell>
          <cell r="AF760">
            <v>96</v>
          </cell>
          <cell r="AG760">
            <v>704</v>
          </cell>
        </row>
        <row r="761">
          <cell r="A761" t="str">
            <v>101344</v>
          </cell>
          <cell r="F761">
            <v>192</v>
          </cell>
          <cell r="L761">
            <v>240</v>
          </cell>
          <cell r="P761">
            <v>120</v>
          </cell>
          <cell r="AF761">
            <v>192</v>
          </cell>
          <cell r="AG761">
            <v>360</v>
          </cell>
        </row>
        <row r="762">
          <cell r="A762" t="str">
            <v>101345</v>
          </cell>
          <cell r="F762">
            <v>112</v>
          </cell>
          <cell r="L762">
            <v>400</v>
          </cell>
          <cell r="P762">
            <v>288</v>
          </cell>
          <cell r="AF762">
            <v>112</v>
          </cell>
          <cell r="AG762">
            <v>688</v>
          </cell>
        </row>
        <row r="763">
          <cell r="A763" t="str">
            <v>101346</v>
          </cell>
          <cell r="C763">
            <v>16</v>
          </cell>
          <cell r="F763">
            <v>74</v>
          </cell>
          <cell r="G763">
            <v>16.5</v>
          </cell>
          <cell r="L763">
            <v>80</v>
          </cell>
          <cell r="M763">
            <v>127.5</v>
          </cell>
          <cell r="P763">
            <v>487</v>
          </cell>
          <cell r="AF763">
            <v>106.5</v>
          </cell>
          <cell r="AG763">
            <v>694.5</v>
          </cell>
        </row>
        <row r="764">
          <cell r="A764" t="str">
            <v>101347</v>
          </cell>
          <cell r="C764">
            <v>21</v>
          </cell>
          <cell r="F764">
            <v>92</v>
          </cell>
          <cell r="L764">
            <v>160</v>
          </cell>
          <cell r="M764">
            <v>144</v>
          </cell>
          <cell r="P764">
            <v>383</v>
          </cell>
          <cell r="V764">
            <v>0.75</v>
          </cell>
          <cell r="AF764">
            <v>113</v>
          </cell>
          <cell r="AG764">
            <v>687</v>
          </cell>
          <cell r="AH764">
            <v>0.75</v>
          </cell>
        </row>
        <row r="765">
          <cell r="A765" t="str">
            <v>101349</v>
          </cell>
          <cell r="F765">
            <v>40</v>
          </cell>
          <cell r="G765">
            <v>32</v>
          </cell>
          <cell r="L765">
            <v>320</v>
          </cell>
          <cell r="P765">
            <v>200</v>
          </cell>
          <cell r="Q765">
            <v>208</v>
          </cell>
          <cell r="AF765">
            <v>72</v>
          </cell>
          <cell r="AG765">
            <v>728</v>
          </cell>
        </row>
        <row r="766">
          <cell r="A766" t="str">
            <v>101350</v>
          </cell>
          <cell r="F766">
            <v>40</v>
          </cell>
          <cell r="G766">
            <v>24</v>
          </cell>
          <cell r="L766">
            <v>400</v>
          </cell>
          <cell r="P766">
            <v>138</v>
          </cell>
          <cell r="Q766">
            <v>198</v>
          </cell>
          <cell r="AF766">
            <v>64</v>
          </cell>
          <cell r="AG766">
            <v>736</v>
          </cell>
        </row>
        <row r="767">
          <cell r="A767" t="str">
            <v>101351</v>
          </cell>
          <cell r="F767">
            <v>148</v>
          </cell>
          <cell r="L767">
            <v>320</v>
          </cell>
          <cell r="P767">
            <v>332</v>
          </cell>
          <cell r="AF767">
            <v>148</v>
          </cell>
          <cell r="AG767">
            <v>652</v>
          </cell>
        </row>
        <row r="768">
          <cell r="A768" t="str">
            <v>101352</v>
          </cell>
          <cell r="C768">
            <v>8</v>
          </cell>
          <cell r="F768">
            <v>20.25</v>
          </cell>
          <cell r="G768">
            <v>44</v>
          </cell>
          <cell r="L768">
            <v>160</v>
          </cell>
          <cell r="M768">
            <v>72</v>
          </cell>
          <cell r="P768">
            <v>151</v>
          </cell>
          <cell r="Q768">
            <v>264.3</v>
          </cell>
          <cell r="AF768">
            <v>72.25</v>
          </cell>
          <cell r="AG768">
            <v>647.29999999999995</v>
          </cell>
        </row>
        <row r="769">
          <cell r="A769" t="str">
            <v>101353</v>
          </cell>
          <cell r="F769">
            <v>96</v>
          </cell>
          <cell r="L769">
            <v>240</v>
          </cell>
          <cell r="P769">
            <v>464</v>
          </cell>
          <cell r="AF769">
            <v>96</v>
          </cell>
          <cell r="AG769">
            <v>704</v>
          </cell>
        </row>
        <row r="770">
          <cell r="A770" t="str">
            <v>101355</v>
          </cell>
          <cell r="C770">
            <v>16</v>
          </cell>
          <cell r="D770">
            <v>16</v>
          </cell>
          <cell r="F770">
            <v>88</v>
          </cell>
          <cell r="L770">
            <v>320</v>
          </cell>
          <cell r="M770">
            <v>112</v>
          </cell>
          <cell r="N770">
            <v>72</v>
          </cell>
          <cell r="P770">
            <v>177</v>
          </cell>
          <cell r="V770">
            <v>16</v>
          </cell>
          <cell r="Z770">
            <v>8</v>
          </cell>
          <cell r="AF770">
            <v>120</v>
          </cell>
          <cell r="AG770">
            <v>681</v>
          </cell>
          <cell r="AH770">
            <v>24</v>
          </cell>
        </row>
        <row r="771">
          <cell r="A771" t="str">
            <v>101356</v>
          </cell>
          <cell r="F771">
            <v>88</v>
          </cell>
          <cell r="G771">
            <v>8</v>
          </cell>
          <cell r="L771">
            <v>560</v>
          </cell>
          <cell r="P771">
            <v>72</v>
          </cell>
          <cell r="Q771">
            <v>72</v>
          </cell>
          <cell r="AF771">
            <v>96</v>
          </cell>
          <cell r="AG771">
            <v>704</v>
          </cell>
        </row>
        <row r="772">
          <cell r="A772" t="str">
            <v>101357</v>
          </cell>
          <cell r="F772">
            <v>32</v>
          </cell>
          <cell r="L772">
            <v>640</v>
          </cell>
          <cell r="P772">
            <v>128</v>
          </cell>
          <cell r="AF772">
            <v>32</v>
          </cell>
          <cell r="AG772">
            <v>768</v>
          </cell>
        </row>
        <row r="773">
          <cell r="A773" t="str">
            <v>101358</v>
          </cell>
          <cell r="C773">
            <v>30</v>
          </cell>
          <cell r="D773">
            <v>10</v>
          </cell>
          <cell r="F773">
            <v>87.5</v>
          </cell>
          <cell r="G773">
            <v>10</v>
          </cell>
          <cell r="L773">
            <v>80</v>
          </cell>
          <cell r="M773">
            <v>188.5</v>
          </cell>
          <cell r="N773">
            <v>60</v>
          </cell>
          <cell r="P773">
            <v>334</v>
          </cell>
          <cell r="AF773">
            <v>137.5</v>
          </cell>
          <cell r="AG773">
            <v>662.5</v>
          </cell>
        </row>
        <row r="774">
          <cell r="A774" t="str">
            <v>101359</v>
          </cell>
          <cell r="C774">
            <v>16</v>
          </cell>
          <cell r="F774">
            <v>16</v>
          </cell>
          <cell r="G774">
            <v>17</v>
          </cell>
          <cell r="L774">
            <v>400</v>
          </cell>
          <cell r="M774">
            <v>138</v>
          </cell>
          <cell r="P774">
            <v>72</v>
          </cell>
          <cell r="Q774">
            <v>141</v>
          </cell>
          <cell r="V774">
            <v>0.5</v>
          </cell>
          <cell r="Z774">
            <v>8</v>
          </cell>
          <cell r="AA774">
            <v>0.5</v>
          </cell>
          <cell r="AF774">
            <v>49</v>
          </cell>
          <cell r="AG774">
            <v>751</v>
          </cell>
          <cell r="AH774">
            <v>9</v>
          </cell>
        </row>
        <row r="775">
          <cell r="A775" t="str">
            <v>101360</v>
          </cell>
          <cell r="F775">
            <v>48</v>
          </cell>
          <cell r="L775">
            <v>640</v>
          </cell>
          <cell r="P775">
            <v>112</v>
          </cell>
          <cell r="AF775">
            <v>48</v>
          </cell>
          <cell r="AG775">
            <v>752</v>
          </cell>
        </row>
        <row r="776">
          <cell r="A776" t="str">
            <v>101362</v>
          </cell>
          <cell r="C776">
            <v>16</v>
          </cell>
          <cell r="F776">
            <v>89</v>
          </cell>
          <cell r="M776">
            <v>142</v>
          </cell>
          <cell r="P776">
            <v>553</v>
          </cell>
          <cell r="AF776">
            <v>105</v>
          </cell>
          <cell r="AG776">
            <v>695</v>
          </cell>
        </row>
        <row r="777">
          <cell r="A777" t="str">
            <v>101364</v>
          </cell>
          <cell r="F777">
            <v>48</v>
          </cell>
          <cell r="L777">
            <v>320</v>
          </cell>
          <cell r="P777">
            <v>432</v>
          </cell>
          <cell r="AF777">
            <v>48</v>
          </cell>
          <cell r="AG777">
            <v>752</v>
          </cell>
        </row>
        <row r="778">
          <cell r="A778" t="str">
            <v>101365</v>
          </cell>
          <cell r="C778">
            <v>16</v>
          </cell>
          <cell r="F778">
            <v>104</v>
          </cell>
          <cell r="L778">
            <v>160</v>
          </cell>
          <cell r="M778">
            <v>144</v>
          </cell>
          <cell r="P778">
            <v>367</v>
          </cell>
          <cell r="Z778">
            <v>8</v>
          </cell>
          <cell r="AF778">
            <v>120</v>
          </cell>
          <cell r="AG778">
            <v>671</v>
          </cell>
          <cell r="AH778">
            <v>8</v>
          </cell>
        </row>
        <row r="779">
          <cell r="A779" t="str">
            <v>101366</v>
          </cell>
          <cell r="C779">
            <v>24</v>
          </cell>
          <cell r="D779">
            <v>8</v>
          </cell>
          <cell r="F779">
            <v>56</v>
          </cell>
          <cell r="G779">
            <v>8</v>
          </cell>
          <cell r="L779">
            <v>562</v>
          </cell>
          <cell r="N779">
            <v>40</v>
          </cell>
          <cell r="P779">
            <v>112</v>
          </cell>
          <cell r="V779">
            <v>4</v>
          </cell>
          <cell r="AF779">
            <v>96</v>
          </cell>
          <cell r="AG779">
            <v>714</v>
          </cell>
          <cell r="AH779">
            <v>4</v>
          </cell>
        </row>
        <row r="780">
          <cell r="A780" t="str">
            <v>101367</v>
          </cell>
          <cell r="F780">
            <v>116</v>
          </cell>
          <cell r="L780">
            <v>400</v>
          </cell>
          <cell r="P780">
            <v>284</v>
          </cell>
          <cell r="AF780">
            <v>116</v>
          </cell>
          <cell r="AG780">
            <v>684</v>
          </cell>
        </row>
        <row r="781">
          <cell r="A781" t="str">
            <v>101368</v>
          </cell>
          <cell r="C781">
            <v>26</v>
          </cell>
          <cell r="D781">
            <v>5</v>
          </cell>
          <cell r="F781">
            <v>93</v>
          </cell>
          <cell r="G781">
            <v>35</v>
          </cell>
          <cell r="M781">
            <v>125.5</v>
          </cell>
          <cell r="P781">
            <v>515.5</v>
          </cell>
          <cell r="AF781">
            <v>159</v>
          </cell>
          <cell r="AG781">
            <v>641</v>
          </cell>
        </row>
        <row r="782">
          <cell r="A782" t="str">
            <v>101369</v>
          </cell>
          <cell r="F782">
            <v>96</v>
          </cell>
          <cell r="L782">
            <v>320</v>
          </cell>
          <cell r="P782">
            <v>384</v>
          </cell>
          <cell r="AF782">
            <v>96</v>
          </cell>
          <cell r="AG782">
            <v>704</v>
          </cell>
        </row>
        <row r="783">
          <cell r="A783" t="str">
            <v>101374</v>
          </cell>
          <cell r="F783">
            <v>112</v>
          </cell>
          <cell r="G783">
            <v>8</v>
          </cell>
          <cell r="L783">
            <v>160</v>
          </cell>
          <cell r="P783">
            <v>456</v>
          </cell>
          <cell r="Q783">
            <v>64</v>
          </cell>
          <cell r="AF783">
            <v>120</v>
          </cell>
          <cell r="AG783">
            <v>680</v>
          </cell>
        </row>
        <row r="784">
          <cell r="A784" t="str">
            <v>101375</v>
          </cell>
          <cell r="F784">
            <v>88</v>
          </cell>
          <cell r="G784">
            <v>8</v>
          </cell>
          <cell r="L784">
            <v>400</v>
          </cell>
          <cell r="P784">
            <v>232</v>
          </cell>
          <cell r="Q784">
            <v>72</v>
          </cell>
          <cell r="AF784">
            <v>96</v>
          </cell>
          <cell r="AG784">
            <v>704</v>
          </cell>
        </row>
        <row r="785">
          <cell r="A785" t="str">
            <v>101379</v>
          </cell>
          <cell r="D785">
            <v>20</v>
          </cell>
          <cell r="E785">
            <v>88</v>
          </cell>
          <cell r="F785">
            <v>93</v>
          </cell>
          <cell r="L785">
            <v>160</v>
          </cell>
          <cell r="N785">
            <v>148</v>
          </cell>
          <cell r="O785">
            <v>172</v>
          </cell>
          <cell r="P785">
            <v>207</v>
          </cell>
          <cell r="X785">
            <v>2</v>
          </cell>
          <cell r="Y785">
            <v>14</v>
          </cell>
          <cell r="AF785">
            <v>201</v>
          </cell>
          <cell r="AG785">
            <v>687</v>
          </cell>
          <cell r="AH785">
            <v>16</v>
          </cell>
        </row>
        <row r="786">
          <cell r="A786" t="str">
            <v>101380</v>
          </cell>
          <cell r="F786">
            <v>36</v>
          </cell>
          <cell r="G786">
            <v>8</v>
          </cell>
          <cell r="L786">
            <v>400</v>
          </cell>
          <cell r="P786">
            <v>284</v>
          </cell>
          <cell r="Q786">
            <v>72</v>
          </cell>
          <cell r="AF786">
            <v>44</v>
          </cell>
          <cell r="AG786">
            <v>756</v>
          </cell>
        </row>
        <row r="787">
          <cell r="A787" t="str">
            <v>101383</v>
          </cell>
          <cell r="C787">
            <v>16</v>
          </cell>
          <cell r="F787">
            <v>31.5</v>
          </cell>
          <cell r="L787">
            <v>400</v>
          </cell>
          <cell r="M787">
            <v>144</v>
          </cell>
          <cell r="P787">
            <v>208.5</v>
          </cell>
          <cell r="V787">
            <v>0.25</v>
          </cell>
          <cell r="AF787">
            <v>47.5</v>
          </cell>
          <cell r="AG787">
            <v>752.5</v>
          </cell>
          <cell r="AH787">
            <v>0.25</v>
          </cell>
        </row>
        <row r="788">
          <cell r="A788" t="str">
            <v>101384</v>
          </cell>
          <cell r="F788">
            <v>72</v>
          </cell>
          <cell r="L788">
            <v>560</v>
          </cell>
          <cell r="P788">
            <v>168</v>
          </cell>
          <cell r="AF788">
            <v>72</v>
          </cell>
          <cell r="AG788">
            <v>728</v>
          </cell>
        </row>
        <row r="789">
          <cell r="A789" t="str">
            <v>101387</v>
          </cell>
          <cell r="F789">
            <v>40</v>
          </cell>
          <cell r="L789">
            <v>640</v>
          </cell>
          <cell r="P789">
            <v>120</v>
          </cell>
          <cell r="AF789">
            <v>40</v>
          </cell>
          <cell r="AG789">
            <v>760</v>
          </cell>
        </row>
        <row r="790">
          <cell r="A790" t="str">
            <v>101388</v>
          </cell>
          <cell r="F790">
            <v>24</v>
          </cell>
          <cell r="G790">
            <v>13</v>
          </cell>
          <cell r="L790">
            <v>640</v>
          </cell>
          <cell r="P790">
            <v>56</v>
          </cell>
          <cell r="Q790">
            <v>67</v>
          </cell>
          <cell r="AF790">
            <v>37</v>
          </cell>
          <cell r="AG790">
            <v>763</v>
          </cell>
        </row>
        <row r="791">
          <cell r="A791" t="str">
            <v>101389</v>
          </cell>
          <cell r="F791">
            <v>128</v>
          </cell>
          <cell r="L791">
            <v>480</v>
          </cell>
          <cell r="P791">
            <v>192</v>
          </cell>
          <cell r="AF791">
            <v>128</v>
          </cell>
          <cell r="AG791">
            <v>672</v>
          </cell>
        </row>
        <row r="792">
          <cell r="A792" t="str">
            <v>101390</v>
          </cell>
          <cell r="F792">
            <v>48</v>
          </cell>
          <cell r="L792">
            <v>560</v>
          </cell>
          <cell r="P792">
            <v>192</v>
          </cell>
          <cell r="AF792">
            <v>48</v>
          </cell>
          <cell r="AG792">
            <v>752</v>
          </cell>
        </row>
        <row r="793">
          <cell r="A793" t="str">
            <v>101391</v>
          </cell>
          <cell r="F793">
            <v>80</v>
          </cell>
          <cell r="G793">
            <v>40</v>
          </cell>
          <cell r="L793">
            <v>320</v>
          </cell>
          <cell r="P793">
            <v>320</v>
          </cell>
          <cell r="Q793">
            <v>40</v>
          </cell>
          <cell r="AF793">
            <v>120</v>
          </cell>
          <cell r="AG793">
            <v>680</v>
          </cell>
        </row>
        <row r="794">
          <cell r="A794" t="str">
            <v>101394</v>
          </cell>
          <cell r="F794">
            <v>128</v>
          </cell>
          <cell r="L794">
            <v>480</v>
          </cell>
          <cell r="P794">
            <v>192</v>
          </cell>
          <cell r="AF794">
            <v>128</v>
          </cell>
          <cell r="AG794">
            <v>672</v>
          </cell>
        </row>
        <row r="795">
          <cell r="A795" t="str">
            <v>101395</v>
          </cell>
          <cell r="F795">
            <v>8</v>
          </cell>
          <cell r="G795">
            <v>120</v>
          </cell>
          <cell r="L795">
            <v>400</v>
          </cell>
          <cell r="P795">
            <v>72</v>
          </cell>
          <cell r="Q795">
            <v>200</v>
          </cell>
          <cell r="AF795">
            <v>128</v>
          </cell>
          <cell r="AG795">
            <v>672</v>
          </cell>
        </row>
        <row r="796">
          <cell r="A796" t="str">
            <v>101396</v>
          </cell>
          <cell r="F796">
            <v>80</v>
          </cell>
          <cell r="L796">
            <v>320</v>
          </cell>
          <cell r="P796">
            <v>400</v>
          </cell>
          <cell r="AF796">
            <v>80</v>
          </cell>
          <cell r="AG796">
            <v>720</v>
          </cell>
        </row>
        <row r="797">
          <cell r="A797" t="str">
            <v>101398</v>
          </cell>
          <cell r="F797">
            <v>64</v>
          </cell>
          <cell r="L797">
            <v>480</v>
          </cell>
          <cell r="P797">
            <v>256</v>
          </cell>
          <cell r="AF797">
            <v>64</v>
          </cell>
          <cell r="AG797">
            <v>736</v>
          </cell>
        </row>
        <row r="798">
          <cell r="A798" t="str">
            <v>101400</v>
          </cell>
          <cell r="F798">
            <v>85</v>
          </cell>
          <cell r="L798">
            <v>400</v>
          </cell>
          <cell r="P798">
            <v>315</v>
          </cell>
          <cell r="AF798">
            <v>85</v>
          </cell>
          <cell r="AG798">
            <v>715</v>
          </cell>
        </row>
        <row r="799">
          <cell r="A799" t="str">
            <v>101401</v>
          </cell>
          <cell r="F799">
            <v>12</v>
          </cell>
          <cell r="L799">
            <v>640</v>
          </cell>
          <cell r="P799">
            <v>148</v>
          </cell>
          <cell r="AF799">
            <v>12</v>
          </cell>
          <cell r="AG799">
            <v>788</v>
          </cell>
        </row>
        <row r="800">
          <cell r="A800" t="str">
            <v>101404</v>
          </cell>
          <cell r="D800">
            <v>12.5</v>
          </cell>
          <cell r="E800">
            <v>3</v>
          </cell>
          <cell r="F800">
            <v>59.25</v>
          </cell>
          <cell r="G800">
            <v>10</v>
          </cell>
          <cell r="L800">
            <v>320</v>
          </cell>
          <cell r="N800">
            <v>147.5</v>
          </cell>
          <cell r="P800">
            <v>180.75</v>
          </cell>
          <cell r="Q800">
            <v>70.5</v>
          </cell>
          <cell r="V800">
            <v>10.5</v>
          </cell>
          <cell r="Z800">
            <v>1</v>
          </cell>
          <cell r="AF800">
            <v>84.75</v>
          </cell>
          <cell r="AG800">
            <v>718.75</v>
          </cell>
          <cell r="AH800">
            <v>11.5</v>
          </cell>
        </row>
        <row r="801">
          <cell r="A801" t="str">
            <v>101405</v>
          </cell>
          <cell r="F801">
            <v>88</v>
          </cell>
          <cell r="G801">
            <v>8</v>
          </cell>
          <cell r="L801">
            <v>400</v>
          </cell>
          <cell r="P801">
            <v>224</v>
          </cell>
          <cell r="Q801">
            <v>72</v>
          </cell>
          <cell r="AF801">
            <v>96</v>
          </cell>
          <cell r="AG801">
            <v>696</v>
          </cell>
        </row>
        <row r="802">
          <cell r="A802" t="str">
            <v>101406</v>
          </cell>
          <cell r="F802">
            <v>88</v>
          </cell>
          <cell r="L802">
            <v>320</v>
          </cell>
          <cell r="P802">
            <v>392</v>
          </cell>
          <cell r="AF802">
            <v>88</v>
          </cell>
          <cell r="AG802">
            <v>712</v>
          </cell>
        </row>
        <row r="803">
          <cell r="A803" t="str">
            <v>101407</v>
          </cell>
          <cell r="F803">
            <v>88</v>
          </cell>
          <cell r="L803">
            <v>560</v>
          </cell>
          <cell r="P803">
            <v>152</v>
          </cell>
          <cell r="AF803">
            <v>88</v>
          </cell>
          <cell r="AG803">
            <v>712</v>
          </cell>
        </row>
        <row r="804">
          <cell r="A804" t="str">
            <v>101409</v>
          </cell>
          <cell r="L804">
            <v>800</v>
          </cell>
          <cell r="AG804">
            <v>800</v>
          </cell>
        </row>
        <row r="805">
          <cell r="A805" t="str">
            <v>101410</v>
          </cell>
          <cell r="F805">
            <v>88</v>
          </cell>
          <cell r="L805">
            <v>560</v>
          </cell>
          <cell r="P805">
            <v>152</v>
          </cell>
          <cell r="AF805">
            <v>88</v>
          </cell>
          <cell r="AG805">
            <v>712</v>
          </cell>
        </row>
        <row r="806">
          <cell r="A806" t="str">
            <v>101411</v>
          </cell>
          <cell r="F806">
            <v>88</v>
          </cell>
          <cell r="L806">
            <v>400</v>
          </cell>
          <cell r="P806">
            <v>312</v>
          </cell>
          <cell r="AF806">
            <v>88</v>
          </cell>
          <cell r="AG806">
            <v>712</v>
          </cell>
        </row>
        <row r="807">
          <cell r="A807" t="str">
            <v>101412</v>
          </cell>
          <cell r="F807">
            <v>96</v>
          </cell>
          <cell r="L807">
            <v>560</v>
          </cell>
          <cell r="P807">
            <v>144</v>
          </cell>
          <cell r="AF807">
            <v>96</v>
          </cell>
          <cell r="AG807">
            <v>704</v>
          </cell>
        </row>
        <row r="808">
          <cell r="A808" t="str">
            <v>101413</v>
          </cell>
          <cell r="L808">
            <v>800</v>
          </cell>
          <cell r="AG808">
            <v>800</v>
          </cell>
        </row>
        <row r="809">
          <cell r="A809" t="str">
            <v>101414</v>
          </cell>
          <cell r="F809">
            <v>96</v>
          </cell>
          <cell r="L809">
            <v>640</v>
          </cell>
          <cell r="P809">
            <v>64</v>
          </cell>
          <cell r="AF809">
            <v>96</v>
          </cell>
          <cell r="AG809">
            <v>704</v>
          </cell>
        </row>
        <row r="810">
          <cell r="A810" t="str">
            <v>101416</v>
          </cell>
          <cell r="F810">
            <v>56</v>
          </cell>
          <cell r="L810">
            <v>320</v>
          </cell>
          <cell r="P810">
            <v>424</v>
          </cell>
          <cell r="AF810">
            <v>56</v>
          </cell>
          <cell r="AG810">
            <v>744</v>
          </cell>
        </row>
        <row r="811">
          <cell r="A811" t="str">
            <v>101419</v>
          </cell>
          <cell r="L811">
            <v>800</v>
          </cell>
          <cell r="AG811">
            <v>800</v>
          </cell>
        </row>
        <row r="812">
          <cell r="A812" t="str">
            <v>101420</v>
          </cell>
          <cell r="F812">
            <v>80</v>
          </cell>
          <cell r="L812">
            <v>400</v>
          </cell>
          <cell r="P812">
            <v>320</v>
          </cell>
          <cell r="AF812">
            <v>80</v>
          </cell>
          <cell r="AG812">
            <v>720</v>
          </cell>
        </row>
        <row r="813">
          <cell r="A813" t="str">
            <v>101421</v>
          </cell>
          <cell r="F813">
            <v>67</v>
          </cell>
          <cell r="G813">
            <v>16</v>
          </cell>
          <cell r="J813">
            <v>1</v>
          </cell>
          <cell r="L813">
            <v>560</v>
          </cell>
          <cell r="P813">
            <v>93</v>
          </cell>
          <cell r="Q813">
            <v>64</v>
          </cell>
          <cell r="AF813">
            <v>84</v>
          </cell>
          <cell r="AG813">
            <v>717</v>
          </cell>
        </row>
        <row r="814">
          <cell r="A814" t="str">
            <v>101422</v>
          </cell>
          <cell r="C814">
            <v>16</v>
          </cell>
          <cell r="F814">
            <v>136</v>
          </cell>
          <cell r="L814">
            <v>480</v>
          </cell>
          <cell r="M814">
            <v>96</v>
          </cell>
          <cell r="P814">
            <v>72</v>
          </cell>
          <cell r="V814">
            <v>1</v>
          </cell>
          <cell r="AF814">
            <v>152</v>
          </cell>
          <cell r="AG814">
            <v>648</v>
          </cell>
          <cell r="AH814">
            <v>1</v>
          </cell>
        </row>
        <row r="815">
          <cell r="A815" t="str">
            <v>101424</v>
          </cell>
          <cell r="F815">
            <v>76</v>
          </cell>
          <cell r="G815">
            <v>40</v>
          </cell>
          <cell r="L815">
            <v>400</v>
          </cell>
          <cell r="P815">
            <v>164</v>
          </cell>
          <cell r="Q815">
            <v>120</v>
          </cell>
          <cell r="AF815">
            <v>116</v>
          </cell>
          <cell r="AG815">
            <v>684</v>
          </cell>
        </row>
        <row r="816">
          <cell r="A816" t="str">
            <v>101427</v>
          </cell>
          <cell r="F816">
            <v>64</v>
          </cell>
          <cell r="L816">
            <v>400</v>
          </cell>
          <cell r="P816">
            <v>336</v>
          </cell>
          <cell r="AF816">
            <v>64</v>
          </cell>
          <cell r="AG816">
            <v>736</v>
          </cell>
        </row>
        <row r="817">
          <cell r="A817" t="str">
            <v>101432</v>
          </cell>
          <cell r="F817">
            <v>44</v>
          </cell>
          <cell r="H817">
            <v>32</v>
          </cell>
          <cell r="L817">
            <v>392</v>
          </cell>
          <cell r="P817">
            <v>276</v>
          </cell>
          <cell r="AF817">
            <v>76</v>
          </cell>
          <cell r="AG817">
            <v>668</v>
          </cell>
        </row>
        <row r="818">
          <cell r="A818" t="str">
            <v>101440</v>
          </cell>
          <cell r="C818">
            <v>20</v>
          </cell>
          <cell r="F818">
            <v>39</v>
          </cell>
          <cell r="L818">
            <v>320</v>
          </cell>
          <cell r="M818">
            <v>70</v>
          </cell>
          <cell r="P818">
            <v>350</v>
          </cell>
          <cell r="AF818">
            <v>59</v>
          </cell>
          <cell r="AG818">
            <v>740</v>
          </cell>
        </row>
        <row r="819">
          <cell r="A819" t="str">
            <v>101458</v>
          </cell>
          <cell r="F819">
            <v>1.5</v>
          </cell>
          <cell r="L819">
            <v>720</v>
          </cell>
          <cell r="P819">
            <v>78.5</v>
          </cell>
          <cell r="AF819">
            <v>1.5</v>
          </cell>
          <cell r="AG819">
            <v>798.5</v>
          </cell>
        </row>
        <row r="820">
          <cell r="A820" t="str">
            <v>101459</v>
          </cell>
          <cell r="F820">
            <v>0</v>
          </cell>
          <cell r="I820">
            <v>31</v>
          </cell>
          <cell r="L820">
            <v>472</v>
          </cell>
          <cell r="P820">
            <v>160</v>
          </cell>
          <cell r="S820">
            <v>137</v>
          </cell>
          <cell r="AF820">
            <v>31</v>
          </cell>
          <cell r="AG820">
            <v>769</v>
          </cell>
        </row>
        <row r="821">
          <cell r="A821" t="str">
            <v>101463</v>
          </cell>
          <cell r="F821">
            <v>15</v>
          </cell>
          <cell r="L821">
            <v>720</v>
          </cell>
          <cell r="P821">
            <v>65</v>
          </cell>
          <cell r="AF821">
            <v>15</v>
          </cell>
          <cell r="AG821">
            <v>785</v>
          </cell>
        </row>
        <row r="822">
          <cell r="A822" t="str">
            <v>101464</v>
          </cell>
          <cell r="F822">
            <v>120</v>
          </cell>
          <cell r="L822">
            <v>480</v>
          </cell>
          <cell r="P822">
            <v>200</v>
          </cell>
          <cell r="AF822">
            <v>120</v>
          </cell>
          <cell r="AG822">
            <v>680</v>
          </cell>
        </row>
        <row r="823">
          <cell r="A823" t="str">
            <v>101465</v>
          </cell>
          <cell r="F823">
            <v>112</v>
          </cell>
          <cell r="L823">
            <v>400</v>
          </cell>
          <cell r="P823">
            <v>288</v>
          </cell>
          <cell r="AF823">
            <v>112</v>
          </cell>
          <cell r="AG823">
            <v>688</v>
          </cell>
        </row>
        <row r="824">
          <cell r="A824" t="str">
            <v>101466</v>
          </cell>
          <cell r="F824">
            <v>80</v>
          </cell>
          <cell r="L824">
            <v>320</v>
          </cell>
          <cell r="P824">
            <v>400</v>
          </cell>
          <cell r="AF824">
            <v>80</v>
          </cell>
          <cell r="AG824">
            <v>720</v>
          </cell>
        </row>
        <row r="825">
          <cell r="A825" t="str">
            <v>101467</v>
          </cell>
          <cell r="F825">
            <v>76</v>
          </cell>
          <cell r="L825">
            <v>400</v>
          </cell>
          <cell r="P825">
            <v>324</v>
          </cell>
          <cell r="AF825">
            <v>76</v>
          </cell>
          <cell r="AG825">
            <v>724</v>
          </cell>
        </row>
        <row r="826">
          <cell r="A826" t="str">
            <v>101469</v>
          </cell>
          <cell r="F826">
            <v>34</v>
          </cell>
          <cell r="L826">
            <v>400</v>
          </cell>
          <cell r="P826">
            <v>366</v>
          </cell>
          <cell r="AF826">
            <v>34</v>
          </cell>
          <cell r="AG826">
            <v>766</v>
          </cell>
        </row>
        <row r="827">
          <cell r="A827" t="str">
            <v>101470</v>
          </cell>
          <cell r="F827">
            <v>16</v>
          </cell>
          <cell r="L827">
            <v>640</v>
          </cell>
          <cell r="P827">
            <v>144</v>
          </cell>
          <cell r="AF827">
            <v>16</v>
          </cell>
          <cell r="AG827">
            <v>784</v>
          </cell>
        </row>
        <row r="828">
          <cell r="A828" t="str">
            <v>101472</v>
          </cell>
          <cell r="F828">
            <v>64</v>
          </cell>
          <cell r="L828">
            <v>560</v>
          </cell>
          <cell r="P828">
            <v>176</v>
          </cell>
          <cell r="AF828">
            <v>64</v>
          </cell>
          <cell r="AG828">
            <v>736</v>
          </cell>
        </row>
        <row r="829">
          <cell r="A829" t="str">
            <v>101486</v>
          </cell>
          <cell r="F829">
            <v>10</v>
          </cell>
          <cell r="L829">
            <v>720</v>
          </cell>
          <cell r="P829">
            <v>70</v>
          </cell>
          <cell r="AF829">
            <v>10</v>
          </cell>
          <cell r="AG829">
            <v>790</v>
          </cell>
        </row>
        <row r="830">
          <cell r="A830" t="str">
            <v>101488</v>
          </cell>
          <cell r="F830">
            <v>68</v>
          </cell>
          <cell r="L830">
            <v>320</v>
          </cell>
          <cell r="P830">
            <v>412</v>
          </cell>
          <cell r="AF830">
            <v>68</v>
          </cell>
          <cell r="AG830">
            <v>732</v>
          </cell>
        </row>
        <row r="831">
          <cell r="A831" t="str">
            <v>101489</v>
          </cell>
          <cell r="F831">
            <v>64</v>
          </cell>
          <cell r="L831">
            <v>80</v>
          </cell>
          <cell r="P831">
            <v>96</v>
          </cell>
          <cell r="AF831">
            <v>64</v>
          </cell>
          <cell r="AG831">
            <v>176</v>
          </cell>
        </row>
        <row r="832">
          <cell r="A832" t="str">
            <v>101490</v>
          </cell>
          <cell r="F832">
            <v>16</v>
          </cell>
          <cell r="L832">
            <v>640</v>
          </cell>
          <cell r="P832">
            <v>144</v>
          </cell>
          <cell r="AF832">
            <v>16</v>
          </cell>
          <cell r="AG832">
            <v>784</v>
          </cell>
        </row>
        <row r="833">
          <cell r="A833" t="str">
            <v>101491</v>
          </cell>
          <cell r="F833">
            <v>88</v>
          </cell>
          <cell r="L833">
            <v>320</v>
          </cell>
          <cell r="P833">
            <v>392</v>
          </cell>
          <cell r="AF833">
            <v>88</v>
          </cell>
          <cell r="AG833">
            <v>712</v>
          </cell>
        </row>
        <row r="834">
          <cell r="A834" t="str">
            <v>101492</v>
          </cell>
          <cell r="F834">
            <v>52</v>
          </cell>
          <cell r="G834">
            <v>48</v>
          </cell>
          <cell r="L834">
            <v>320</v>
          </cell>
          <cell r="P834">
            <v>268</v>
          </cell>
          <cell r="Q834">
            <v>112</v>
          </cell>
          <cell r="AF834">
            <v>100</v>
          </cell>
          <cell r="AG834">
            <v>700</v>
          </cell>
        </row>
        <row r="835">
          <cell r="A835" t="str">
            <v>101493</v>
          </cell>
          <cell r="F835">
            <v>72</v>
          </cell>
          <cell r="L835">
            <v>560</v>
          </cell>
          <cell r="P835">
            <v>168</v>
          </cell>
          <cell r="AF835">
            <v>72</v>
          </cell>
          <cell r="AG835">
            <v>728</v>
          </cell>
        </row>
        <row r="836">
          <cell r="A836" t="str">
            <v>101497</v>
          </cell>
          <cell r="F836">
            <v>96</v>
          </cell>
          <cell r="G836">
            <v>12</v>
          </cell>
          <cell r="L836">
            <v>320</v>
          </cell>
          <cell r="P836">
            <v>224</v>
          </cell>
          <cell r="Q836">
            <v>148</v>
          </cell>
          <cell r="AF836">
            <v>108</v>
          </cell>
          <cell r="AG836">
            <v>692</v>
          </cell>
        </row>
        <row r="837">
          <cell r="A837" t="str">
            <v>101498</v>
          </cell>
          <cell r="F837">
            <v>104</v>
          </cell>
          <cell r="L837">
            <v>480</v>
          </cell>
          <cell r="P837">
            <v>216</v>
          </cell>
          <cell r="AF837">
            <v>104</v>
          </cell>
          <cell r="AG837">
            <v>696</v>
          </cell>
        </row>
        <row r="838">
          <cell r="A838" t="str">
            <v>101499</v>
          </cell>
          <cell r="F838">
            <v>34</v>
          </cell>
          <cell r="L838">
            <v>640</v>
          </cell>
          <cell r="P838">
            <v>126</v>
          </cell>
          <cell r="AF838">
            <v>34</v>
          </cell>
          <cell r="AG838">
            <v>766</v>
          </cell>
        </row>
        <row r="839">
          <cell r="A839" t="str">
            <v>101500</v>
          </cell>
          <cell r="F839">
            <v>76</v>
          </cell>
          <cell r="L839">
            <v>320</v>
          </cell>
          <cell r="P839">
            <v>404</v>
          </cell>
          <cell r="AF839">
            <v>76</v>
          </cell>
          <cell r="AG839">
            <v>724</v>
          </cell>
        </row>
        <row r="840">
          <cell r="A840" t="str">
            <v>101503</v>
          </cell>
          <cell r="F840">
            <v>72</v>
          </cell>
          <cell r="L840">
            <v>400</v>
          </cell>
          <cell r="P840">
            <v>328</v>
          </cell>
          <cell r="AF840">
            <v>72</v>
          </cell>
          <cell r="AG840">
            <v>728</v>
          </cell>
        </row>
        <row r="841">
          <cell r="A841" t="str">
            <v>101504</v>
          </cell>
          <cell r="F841">
            <v>44</v>
          </cell>
          <cell r="L841">
            <v>480</v>
          </cell>
          <cell r="P841">
            <v>276</v>
          </cell>
          <cell r="AF841">
            <v>44</v>
          </cell>
          <cell r="AG841">
            <v>756</v>
          </cell>
        </row>
        <row r="842">
          <cell r="A842" t="str">
            <v>101505</v>
          </cell>
          <cell r="F842">
            <v>24</v>
          </cell>
          <cell r="L842">
            <v>400</v>
          </cell>
          <cell r="P842">
            <v>376</v>
          </cell>
          <cell r="AF842">
            <v>24</v>
          </cell>
          <cell r="AG842">
            <v>776</v>
          </cell>
        </row>
        <row r="843">
          <cell r="A843" t="str">
            <v>101506</v>
          </cell>
          <cell r="F843">
            <v>68</v>
          </cell>
          <cell r="L843">
            <v>640</v>
          </cell>
          <cell r="P843">
            <v>92</v>
          </cell>
          <cell r="AF843">
            <v>68</v>
          </cell>
          <cell r="AG843">
            <v>732</v>
          </cell>
        </row>
        <row r="844">
          <cell r="A844" t="str">
            <v>101507</v>
          </cell>
          <cell r="F844">
            <v>16</v>
          </cell>
          <cell r="L844">
            <v>640</v>
          </cell>
          <cell r="P844">
            <v>144</v>
          </cell>
          <cell r="AF844">
            <v>16</v>
          </cell>
          <cell r="AG844">
            <v>784</v>
          </cell>
        </row>
        <row r="845">
          <cell r="A845" t="str">
            <v>101508</v>
          </cell>
          <cell r="F845">
            <v>40</v>
          </cell>
          <cell r="L845">
            <v>640</v>
          </cell>
          <cell r="P845">
            <v>120</v>
          </cell>
          <cell r="AF845">
            <v>40</v>
          </cell>
          <cell r="AG845">
            <v>760</v>
          </cell>
        </row>
        <row r="846">
          <cell r="A846" t="str">
            <v>101509</v>
          </cell>
          <cell r="F846">
            <v>88</v>
          </cell>
          <cell r="L846">
            <v>480</v>
          </cell>
          <cell r="P846">
            <v>232</v>
          </cell>
          <cell r="AF846">
            <v>88</v>
          </cell>
          <cell r="AG846">
            <v>712</v>
          </cell>
        </row>
        <row r="847">
          <cell r="A847" t="str">
            <v>101511</v>
          </cell>
          <cell r="F847">
            <v>32</v>
          </cell>
          <cell r="L847">
            <v>480</v>
          </cell>
          <cell r="P847">
            <v>288</v>
          </cell>
          <cell r="AF847">
            <v>32</v>
          </cell>
          <cell r="AG847">
            <v>768</v>
          </cell>
        </row>
        <row r="848">
          <cell r="A848" t="str">
            <v>101512</v>
          </cell>
          <cell r="F848">
            <v>68</v>
          </cell>
          <cell r="L848">
            <v>480</v>
          </cell>
          <cell r="P848">
            <v>252</v>
          </cell>
          <cell r="AF848">
            <v>68</v>
          </cell>
          <cell r="AG848">
            <v>732</v>
          </cell>
        </row>
        <row r="849">
          <cell r="A849" t="str">
            <v>101513</v>
          </cell>
          <cell r="F849">
            <v>44</v>
          </cell>
          <cell r="L849">
            <v>640</v>
          </cell>
          <cell r="P849">
            <v>116</v>
          </cell>
          <cell r="AF849">
            <v>44</v>
          </cell>
          <cell r="AG849">
            <v>756</v>
          </cell>
        </row>
        <row r="850">
          <cell r="A850" t="str">
            <v>101515</v>
          </cell>
          <cell r="F850">
            <v>101.5</v>
          </cell>
          <cell r="G850">
            <v>8</v>
          </cell>
          <cell r="L850">
            <v>240</v>
          </cell>
          <cell r="P850">
            <v>378.5</v>
          </cell>
          <cell r="Q850">
            <v>72</v>
          </cell>
          <cell r="AF850">
            <v>109.5</v>
          </cell>
          <cell r="AG850">
            <v>690.5</v>
          </cell>
        </row>
        <row r="851">
          <cell r="A851" t="str">
            <v>101516</v>
          </cell>
          <cell r="L851">
            <v>160</v>
          </cell>
          <cell r="AG851">
            <v>160</v>
          </cell>
        </row>
        <row r="852">
          <cell r="A852" t="str">
            <v>101517</v>
          </cell>
          <cell r="F852">
            <v>40</v>
          </cell>
          <cell r="L852">
            <v>720</v>
          </cell>
          <cell r="P852">
            <v>40</v>
          </cell>
          <cell r="AF852">
            <v>40</v>
          </cell>
          <cell r="AG852">
            <v>760</v>
          </cell>
        </row>
        <row r="853">
          <cell r="A853" t="str">
            <v>101518</v>
          </cell>
          <cell r="F853">
            <v>104</v>
          </cell>
          <cell r="L853">
            <v>400</v>
          </cell>
          <cell r="P853">
            <v>296</v>
          </cell>
          <cell r="AF853">
            <v>104</v>
          </cell>
          <cell r="AG853">
            <v>696</v>
          </cell>
        </row>
        <row r="854">
          <cell r="A854" t="str">
            <v>101520</v>
          </cell>
          <cell r="F854">
            <v>56</v>
          </cell>
          <cell r="L854">
            <v>640</v>
          </cell>
          <cell r="P854">
            <v>104</v>
          </cell>
          <cell r="AF854">
            <v>56</v>
          </cell>
          <cell r="AG854">
            <v>744</v>
          </cell>
        </row>
        <row r="855">
          <cell r="A855" t="str">
            <v>101521</v>
          </cell>
          <cell r="F855">
            <v>70</v>
          </cell>
          <cell r="G855">
            <v>4</v>
          </cell>
          <cell r="L855">
            <v>400</v>
          </cell>
          <cell r="P855">
            <v>250</v>
          </cell>
          <cell r="Q855">
            <v>76</v>
          </cell>
          <cell r="AF855">
            <v>74</v>
          </cell>
          <cell r="AG855">
            <v>726</v>
          </cell>
        </row>
        <row r="856">
          <cell r="A856" t="str">
            <v>101522</v>
          </cell>
          <cell r="F856">
            <v>40</v>
          </cell>
          <cell r="L856">
            <v>480</v>
          </cell>
          <cell r="P856">
            <v>280</v>
          </cell>
          <cell r="AF856">
            <v>40</v>
          </cell>
          <cell r="AG856">
            <v>760</v>
          </cell>
        </row>
        <row r="857">
          <cell r="A857" t="str">
            <v>101524</v>
          </cell>
          <cell r="F857">
            <v>65</v>
          </cell>
          <cell r="G857">
            <v>25</v>
          </cell>
          <cell r="L857">
            <v>480</v>
          </cell>
          <cell r="P857">
            <v>96</v>
          </cell>
          <cell r="Q857">
            <v>134</v>
          </cell>
          <cell r="AF857">
            <v>90</v>
          </cell>
          <cell r="AG857">
            <v>710</v>
          </cell>
        </row>
        <row r="858">
          <cell r="A858" t="str">
            <v>101529</v>
          </cell>
          <cell r="C858">
            <v>16</v>
          </cell>
          <cell r="F858">
            <v>49.5</v>
          </cell>
          <cell r="L858">
            <v>400</v>
          </cell>
          <cell r="M858">
            <v>64</v>
          </cell>
          <cell r="P858">
            <v>270.5</v>
          </cell>
          <cell r="V858">
            <v>3</v>
          </cell>
          <cell r="AF858">
            <v>65.5</v>
          </cell>
          <cell r="AG858">
            <v>734.5</v>
          </cell>
          <cell r="AH858">
            <v>3</v>
          </cell>
        </row>
        <row r="859">
          <cell r="A859" t="str">
            <v>101532</v>
          </cell>
          <cell r="C859">
            <v>8</v>
          </cell>
          <cell r="D859">
            <v>16</v>
          </cell>
          <cell r="F859">
            <v>66</v>
          </cell>
          <cell r="G859">
            <v>18</v>
          </cell>
          <cell r="L859">
            <v>240</v>
          </cell>
          <cell r="M859">
            <v>70</v>
          </cell>
          <cell r="N859">
            <v>144</v>
          </cell>
          <cell r="P859">
            <v>176</v>
          </cell>
          <cell r="Q859">
            <v>62</v>
          </cell>
          <cell r="AF859">
            <v>108</v>
          </cell>
          <cell r="AG859">
            <v>692</v>
          </cell>
        </row>
        <row r="860">
          <cell r="A860" t="str">
            <v>101533</v>
          </cell>
          <cell r="F860">
            <v>68</v>
          </cell>
          <cell r="L860">
            <v>400</v>
          </cell>
          <cell r="P860">
            <v>332</v>
          </cell>
          <cell r="AF860">
            <v>68</v>
          </cell>
          <cell r="AG860">
            <v>732</v>
          </cell>
        </row>
        <row r="861">
          <cell r="A861" t="str">
            <v>101535</v>
          </cell>
          <cell r="F861">
            <v>88</v>
          </cell>
          <cell r="G861">
            <v>4</v>
          </cell>
          <cell r="L861">
            <v>320</v>
          </cell>
          <cell r="P861">
            <v>320</v>
          </cell>
          <cell r="Q861">
            <v>68</v>
          </cell>
          <cell r="AF861">
            <v>92</v>
          </cell>
          <cell r="AG861">
            <v>708</v>
          </cell>
        </row>
        <row r="862">
          <cell r="A862" t="str">
            <v>101537</v>
          </cell>
          <cell r="F862">
            <v>120</v>
          </cell>
          <cell r="L862">
            <v>400</v>
          </cell>
          <cell r="P862">
            <v>280</v>
          </cell>
          <cell r="AF862">
            <v>120</v>
          </cell>
          <cell r="AG862">
            <v>680</v>
          </cell>
        </row>
        <row r="863">
          <cell r="A863" t="str">
            <v>101538</v>
          </cell>
          <cell r="F863">
            <v>32</v>
          </cell>
          <cell r="L863">
            <v>560</v>
          </cell>
          <cell r="P863">
            <v>208</v>
          </cell>
          <cell r="AF863">
            <v>32</v>
          </cell>
          <cell r="AG863">
            <v>768</v>
          </cell>
        </row>
        <row r="864">
          <cell r="A864" t="str">
            <v>101539</v>
          </cell>
          <cell r="F864">
            <v>96</v>
          </cell>
          <cell r="L864">
            <v>480</v>
          </cell>
          <cell r="P864">
            <v>224</v>
          </cell>
          <cell r="AF864">
            <v>96</v>
          </cell>
          <cell r="AG864">
            <v>704</v>
          </cell>
        </row>
        <row r="865">
          <cell r="A865" t="str">
            <v>101540</v>
          </cell>
          <cell r="F865">
            <v>96</v>
          </cell>
          <cell r="L865">
            <v>320</v>
          </cell>
          <cell r="P865">
            <v>384</v>
          </cell>
          <cell r="AF865">
            <v>96</v>
          </cell>
          <cell r="AG865">
            <v>704</v>
          </cell>
        </row>
        <row r="866">
          <cell r="A866" t="str">
            <v>101541</v>
          </cell>
          <cell r="F866">
            <v>96</v>
          </cell>
          <cell r="L866">
            <v>560</v>
          </cell>
          <cell r="P866">
            <v>144</v>
          </cell>
          <cell r="AF866">
            <v>96</v>
          </cell>
          <cell r="AG866">
            <v>704</v>
          </cell>
        </row>
        <row r="867">
          <cell r="A867" t="str">
            <v>101542</v>
          </cell>
          <cell r="F867">
            <v>64</v>
          </cell>
          <cell r="L867">
            <v>480</v>
          </cell>
          <cell r="P867">
            <v>256</v>
          </cell>
          <cell r="AF867">
            <v>64</v>
          </cell>
          <cell r="AG867">
            <v>736</v>
          </cell>
        </row>
        <row r="868">
          <cell r="A868" t="str">
            <v>101543</v>
          </cell>
          <cell r="D868">
            <v>16</v>
          </cell>
          <cell r="F868">
            <v>54.75</v>
          </cell>
          <cell r="L868">
            <v>400</v>
          </cell>
          <cell r="N868">
            <v>144</v>
          </cell>
          <cell r="P868">
            <v>185.25</v>
          </cell>
          <cell r="V868">
            <v>3.25</v>
          </cell>
          <cell r="X868">
            <v>1.25</v>
          </cell>
          <cell r="Z868">
            <v>1</v>
          </cell>
          <cell r="AF868">
            <v>70.75</v>
          </cell>
          <cell r="AG868">
            <v>729.25</v>
          </cell>
          <cell r="AH868">
            <v>5.5</v>
          </cell>
        </row>
        <row r="869">
          <cell r="A869" t="str">
            <v>101546</v>
          </cell>
          <cell r="F869">
            <v>128</v>
          </cell>
          <cell r="L869">
            <v>400</v>
          </cell>
          <cell r="P869">
            <v>267.5</v>
          </cell>
          <cell r="AF869">
            <v>128</v>
          </cell>
          <cell r="AG869">
            <v>667.5</v>
          </cell>
        </row>
        <row r="870">
          <cell r="A870" t="str">
            <v>101547</v>
          </cell>
          <cell r="F870">
            <v>120</v>
          </cell>
          <cell r="L870">
            <v>560</v>
          </cell>
          <cell r="P870">
            <v>120</v>
          </cell>
          <cell r="AF870">
            <v>120</v>
          </cell>
          <cell r="AG870">
            <v>680</v>
          </cell>
        </row>
        <row r="871">
          <cell r="A871" t="str">
            <v>101548</v>
          </cell>
          <cell r="F871">
            <v>40</v>
          </cell>
          <cell r="L871">
            <v>560</v>
          </cell>
          <cell r="P871">
            <v>200</v>
          </cell>
          <cell r="AF871">
            <v>40</v>
          </cell>
          <cell r="AG871">
            <v>760</v>
          </cell>
        </row>
        <row r="872">
          <cell r="A872" t="str">
            <v>101553</v>
          </cell>
          <cell r="F872">
            <v>72</v>
          </cell>
          <cell r="L872">
            <v>480</v>
          </cell>
          <cell r="P872">
            <v>248</v>
          </cell>
          <cell r="AF872">
            <v>72</v>
          </cell>
          <cell r="AG872">
            <v>728</v>
          </cell>
        </row>
        <row r="873">
          <cell r="A873" t="str">
            <v>101558</v>
          </cell>
          <cell r="F873">
            <v>84</v>
          </cell>
          <cell r="L873">
            <v>480</v>
          </cell>
          <cell r="P873">
            <v>236</v>
          </cell>
          <cell r="AF873">
            <v>84</v>
          </cell>
          <cell r="AG873">
            <v>716</v>
          </cell>
        </row>
        <row r="874">
          <cell r="A874" t="str">
            <v>101559</v>
          </cell>
          <cell r="C874">
            <v>20</v>
          </cell>
          <cell r="D874">
            <v>10</v>
          </cell>
          <cell r="F874">
            <v>44</v>
          </cell>
          <cell r="L874">
            <v>400</v>
          </cell>
          <cell r="M874">
            <v>70</v>
          </cell>
          <cell r="N874">
            <v>80</v>
          </cell>
          <cell r="P874">
            <v>186</v>
          </cell>
          <cell r="V874">
            <v>79</v>
          </cell>
          <cell r="Z874">
            <v>5.5</v>
          </cell>
          <cell r="AF874">
            <v>74</v>
          </cell>
          <cell r="AG874">
            <v>736</v>
          </cell>
          <cell r="AH874">
            <v>84.5</v>
          </cell>
        </row>
        <row r="875">
          <cell r="A875" t="str">
            <v>101560</v>
          </cell>
          <cell r="L875">
            <v>9.5</v>
          </cell>
          <cell r="AG875">
            <v>9.5</v>
          </cell>
        </row>
        <row r="876">
          <cell r="A876" t="str">
            <v>101564</v>
          </cell>
          <cell r="F876">
            <v>91</v>
          </cell>
          <cell r="L876">
            <v>400</v>
          </cell>
          <cell r="P876">
            <v>309</v>
          </cell>
          <cell r="AF876">
            <v>91</v>
          </cell>
          <cell r="AG876">
            <v>709</v>
          </cell>
        </row>
        <row r="877">
          <cell r="A877" t="str">
            <v>101567</v>
          </cell>
          <cell r="C877">
            <v>24</v>
          </cell>
          <cell r="D877">
            <v>8</v>
          </cell>
          <cell r="F877">
            <v>80</v>
          </cell>
          <cell r="L877">
            <v>400</v>
          </cell>
          <cell r="M877">
            <v>72</v>
          </cell>
          <cell r="N877">
            <v>80</v>
          </cell>
          <cell r="P877">
            <v>144</v>
          </cell>
          <cell r="V877">
            <v>12</v>
          </cell>
          <cell r="W877">
            <v>1.5</v>
          </cell>
          <cell r="X877">
            <v>1</v>
          </cell>
          <cell r="AF877">
            <v>112</v>
          </cell>
          <cell r="AG877">
            <v>696</v>
          </cell>
          <cell r="AH877">
            <v>14.5</v>
          </cell>
        </row>
        <row r="878">
          <cell r="A878" t="str">
            <v>101568</v>
          </cell>
          <cell r="F878">
            <v>56</v>
          </cell>
          <cell r="L878">
            <v>320</v>
          </cell>
          <cell r="P878">
            <v>424</v>
          </cell>
          <cell r="AF878">
            <v>56</v>
          </cell>
          <cell r="AG878">
            <v>744</v>
          </cell>
        </row>
        <row r="879">
          <cell r="A879" t="str">
            <v>101569</v>
          </cell>
          <cell r="F879">
            <v>16</v>
          </cell>
          <cell r="L879">
            <v>640</v>
          </cell>
          <cell r="P879">
            <v>144</v>
          </cell>
          <cell r="AF879">
            <v>16</v>
          </cell>
          <cell r="AG879">
            <v>784</v>
          </cell>
        </row>
        <row r="880">
          <cell r="A880" t="str">
            <v>101572</v>
          </cell>
          <cell r="F880">
            <v>16</v>
          </cell>
          <cell r="L880">
            <v>720</v>
          </cell>
          <cell r="P880">
            <v>64</v>
          </cell>
          <cell r="AF880">
            <v>16</v>
          </cell>
          <cell r="AG880">
            <v>784</v>
          </cell>
        </row>
        <row r="881">
          <cell r="A881" t="str">
            <v>101574</v>
          </cell>
          <cell r="F881">
            <v>40</v>
          </cell>
          <cell r="L881">
            <v>400</v>
          </cell>
          <cell r="P881">
            <v>360</v>
          </cell>
          <cell r="AF881">
            <v>40</v>
          </cell>
          <cell r="AG881">
            <v>760</v>
          </cell>
        </row>
        <row r="882">
          <cell r="A882" t="str">
            <v>101576</v>
          </cell>
          <cell r="F882">
            <v>21</v>
          </cell>
          <cell r="L882">
            <v>560</v>
          </cell>
          <cell r="P882">
            <v>219</v>
          </cell>
          <cell r="AF882">
            <v>21</v>
          </cell>
          <cell r="AG882">
            <v>779</v>
          </cell>
        </row>
        <row r="883">
          <cell r="A883" t="str">
            <v>101579</v>
          </cell>
          <cell r="F883">
            <v>80</v>
          </cell>
          <cell r="L883">
            <v>480</v>
          </cell>
          <cell r="P883">
            <v>240</v>
          </cell>
          <cell r="AF883">
            <v>80</v>
          </cell>
          <cell r="AG883">
            <v>720</v>
          </cell>
        </row>
        <row r="884">
          <cell r="A884" t="str">
            <v>101582</v>
          </cell>
          <cell r="F884">
            <v>91.5</v>
          </cell>
          <cell r="L884">
            <v>376</v>
          </cell>
          <cell r="P884">
            <v>252.5</v>
          </cell>
          <cell r="AF884">
            <v>91.5</v>
          </cell>
          <cell r="AG884">
            <v>628.5</v>
          </cell>
        </row>
        <row r="885">
          <cell r="A885" t="str">
            <v>101592</v>
          </cell>
          <cell r="F885">
            <v>16</v>
          </cell>
          <cell r="L885">
            <v>448</v>
          </cell>
          <cell r="P885">
            <v>80</v>
          </cell>
          <cell r="AF885">
            <v>16</v>
          </cell>
          <cell r="AG885">
            <v>528</v>
          </cell>
        </row>
        <row r="886">
          <cell r="A886" t="str">
            <v>101594</v>
          </cell>
          <cell r="F886">
            <v>72</v>
          </cell>
          <cell r="L886">
            <v>560</v>
          </cell>
          <cell r="P886">
            <v>168</v>
          </cell>
          <cell r="AF886">
            <v>72</v>
          </cell>
          <cell r="AG886">
            <v>728</v>
          </cell>
        </row>
        <row r="887">
          <cell r="A887" t="str">
            <v>101595</v>
          </cell>
          <cell r="F887">
            <v>108.5</v>
          </cell>
          <cell r="L887">
            <v>320</v>
          </cell>
          <cell r="P887">
            <v>371.5</v>
          </cell>
          <cell r="AF887">
            <v>108.5</v>
          </cell>
          <cell r="AG887">
            <v>691.5</v>
          </cell>
        </row>
        <row r="888">
          <cell r="A888" t="str">
            <v>101596</v>
          </cell>
          <cell r="F888">
            <v>40</v>
          </cell>
          <cell r="L888">
            <v>320</v>
          </cell>
          <cell r="P888">
            <v>440</v>
          </cell>
          <cell r="AF888">
            <v>40</v>
          </cell>
          <cell r="AG888">
            <v>760</v>
          </cell>
        </row>
        <row r="889">
          <cell r="A889" t="str">
            <v>101597</v>
          </cell>
          <cell r="C889">
            <v>8</v>
          </cell>
          <cell r="E889">
            <v>619.5</v>
          </cell>
          <cell r="F889">
            <v>60</v>
          </cell>
          <cell r="M889">
            <v>68</v>
          </cell>
          <cell r="O889">
            <v>169</v>
          </cell>
          <cell r="P889">
            <v>112</v>
          </cell>
          <cell r="AF889">
            <v>687.5</v>
          </cell>
          <cell r="AG889">
            <v>349</v>
          </cell>
        </row>
        <row r="890">
          <cell r="A890" t="str">
            <v>101601</v>
          </cell>
          <cell r="F890">
            <v>88</v>
          </cell>
          <cell r="G890">
            <v>8</v>
          </cell>
          <cell r="L890">
            <v>320</v>
          </cell>
          <cell r="P890">
            <v>384</v>
          </cell>
          <cell r="AF890">
            <v>96</v>
          </cell>
          <cell r="AG890">
            <v>704</v>
          </cell>
        </row>
        <row r="891">
          <cell r="A891" t="str">
            <v>101603</v>
          </cell>
          <cell r="F891">
            <v>72</v>
          </cell>
          <cell r="L891">
            <v>560</v>
          </cell>
          <cell r="P891">
            <v>168</v>
          </cell>
          <cell r="AF891">
            <v>72</v>
          </cell>
          <cell r="AG891">
            <v>728</v>
          </cell>
        </row>
        <row r="892">
          <cell r="A892" t="str">
            <v>101605</v>
          </cell>
          <cell r="F892">
            <v>80</v>
          </cell>
          <cell r="L892">
            <v>400</v>
          </cell>
          <cell r="P892">
            <v>320</v>
          </cell>
          <cell r="AF892">
            <v>80</v>
          </cell>
          <cell r="AG892">
            <v>720</v>
          </cell>
        </row>
        <row r="893">
          <cell r="A893" t="str">
            <v>101606</v>
          </cell>
          <cell r="F893">
            <v>16</v>
          </cell>
          <cell r="L893">
            <v>720</v>
          </cell>
          <cell r="P893">
            <v>64</v>
          </cell>
          <cell r="AF893">
            <v>16</v>
          </cell>
          <cell r="AG893">
            <v>784</v>
          </cell>
        </row>
        <row r="894">
          <cell r="A894" t="str">
            <v>101607</v>
          </cell>
          <cell r="F894">
            <v>32</v>
          </cell>
          <cell r="L894">
            <v>480</v>
          </cell>
          <cell r="P894">
            <v>288</v>
          </cell>
          <cell r="AF894">
            <v>32</v>
          </cell>
          <cell r="AG894">
            <v>768</v>
          </cell>
        </row>
        <row r="895">
          <cell r="A895" t="str">
            <v>101609</v>
          </cell>
          <cell r="F895">
            <v>160</v>
          </cell>
          <cell r="L895">
            <v>560</v>
          </cell>
          <cell r="P895">
            <v>80</v>
          </cell>
          <cell r="AF895">
            <v>160</v>
          </cell>
          <cell r="AG895">
            <v>640</v>
          </cell>
        </row>
        <row r="896">
          <cell r="A896" t="str">
            <v>101617</v>
          </cell>
          <cell r="F896">
            <v>120</v>
          </cell>
          <cell r="L896">
            <v>560</v>
          </cell>
          <cell r="P896">
            <v>120</v>
          </cell>
          <cell r="AF896">
            <v>120</v>
          </cell>
          <cell r="AG896">
            <v>680</v>
          </cell>
        </row>
        <row r="897">
          <cell r="A897" t="str">
            <v>101618</v>
          </cell>
          <cell r="C897">
            <v>15.5</v>
          </cell>
          <cell r="F897">
            <v>35.25</v>
          </cell>
          <cell r="L897">
            <v>400</v>
          </cell>
          <cell r="M897">
            <v>142.5</v>
          </cell>
          <cell r="P897">
            <v>207</v>
          </cell>
          <cell r="V897">
            <v>1</v>
          </cell>
          <cell r="AF897">
            <v>50.75</v>
          </cell>
          <cell r="AG897">
            <v>749.5</v>
          </cell>
          <cell r="AH897">
            <v>1</v>
          </cell>
        </row>
        <row r="898">
          <cell r="A898" t="str">
            <v>101620</v>
          </cell>
          <cell r="C898">
            <v>16</v>
          </cell>
          <cell r="F898">
            <v>120</v>
          </cell>
          <cell r="H898">
            <v>8</v>
          </cell>
          <cell r="L898">
            <v>400</v>
          </cell>
          <cell r="M898">
            <v>72</v>
          </cell>
          <cell r="P898">
            <v>112</v>
          </cell>
          <cell r="V898">
            <v>2.9</v>
          </cell>
          <cell r="AF898">
            <v>144</v>
          </cell>
          <cell r="AG898">
            <v>584</v>
          </cell>
          <cell r="AH898">
            <v>2.9</v>
          </cell>
        </row>
        <row r="899">
          <cell r="A899" t="str">
            <v>101623</v>
          </cell>
          <cell r="F899">
            <v>48</v>
          </cell>
          <cell r="L899">
            <v>640</v>
          </cell>
          <cell r="P899">
            <v>112</v>
          </cell>
          <cell r="AF899">
            <v>48</v>
          </cell>
          <cell r="AG899">
            <v>752</v>
          </cell>
        </row>
        <row r="900">
          <cell r="A900" t="str">
            <v>101624</v>
          </cell>
          <cell r="F900">
            <v>88</v>
          </cell>
          <cell r="L900">
            <v>240</v>
          </cell>
          <cell r="P900">
            <v>472</v>
          </cell>
          <cell r="AF900">
            <v>88</v>
          </cell>
          <cell r="AG900">
            <v>712</v>
          </cell>
        </row>
        <row r="901">
          <cell r="A901" t="str">
            <v>101625</v>
          </cell>
          <cell r="F901">
            <v>112</v>
          </cell>
          <cell r="L901">
            <v>560</v>
          </cell>
          <cell r="P901">
            <v>128</v>
          </cell>
          <cell r="AF901">
            <v>112</v>
          </cell>
          <cell r="AG901">
            <v>688</v>
          </cell>
        </row>
        <row r="902">
          <cell r="A902" t="str">
            <v>101628</v>
          </cell>
          <cell r="F902">
            <v>87</v>
          </cell>
          <cell r="L902">
            <v>320</v>
          </cell>
          <cell r="P902">
            <v>393</v>
          </cell>
          <cell r="AF902">
            <v>87</v>
          </cell>
          <cell r="AG902">
            <v>713</v>
          </cell>
        </row>
        <row r="903">
          <cell r="A903" t="str">
            <v>101630</v>
          </cell>
          <cell r="F903">
            <v>24</v>
          </cell>
          <cell r="L903">
            <v>560</v>
          </cell>
          <cell r="P903">
            <v>216</v>
          </cell>
          <cell r="AF903">
            <v>24</v>
          </cell>
          <cell r="AG903">
            <v>776</v>
          </cell>
        </row>
        <row r="904">
          <cell r="A904" t="str">
            <v>101631</v>
          </cell>
          <cell r="F904">
            <v>16</v>
          </cell>
          <cell r="L904">
            <v>640</v>
          </cell>
          <cell r="P904">
            <v>144</v>
          </cell>
          <cell r="AF904">
            <v>16</v>
          </cell>
          <cell r="AG904">
            <v>784</v>
          </cell>
        </row>
        <row r="905">
          <cell r="A905" t="str">
            <v>101633</v>
          </cell>
          <cell r="F905">
            <v>64</v>
          </cell>
          <cell r="L905">
            <v>400</v>
          </cell>
          <cell r="P905">
            <v>336</v>
          </cell>
          <cell r="AF905">
            <v>64</v>
          </cell>
          <cell r="AG905">
            <v>736</v>
          </cell>
        </row>
        <row r="906">
          <cell r="A906" t="str">
            <v>101636</v>
          </cell>
          <cell r="F906">
            <v>52</v>
          </cell>
          <cell r="L906">
            <v>400</v>
          </cell>
          <cell r="P906">
            <v>348</v>
          </cell>
          <cell r="AF906">
            <v>52</v>
          </cell>
          <cell r="AG906">
            <v>748</v>
          </cell>
        </row>
        <row r="907">
          <cell r="A907" t="str">
            <v>101637</v>
          </cell>
          <cell r="F907">
            <v>114</v>
          </cell>
          <cell r="L907">
            <v>160</v>
          </cell>
          <cell r="P907">
            <v>526</v>
          </cell>
          <cell r="AF907">
            <v>114</v>
          </cell>
          <cell r="AG907">
            <v>686</v>
          </cell>
        </row>
        <row r="908">
          <cell r="A908" t="str">
            <v>101641</v>
          </cell>
          <cell r="F908">
            <v>44</v>
          </cell>
          <cell r="L908">
            <v>560</v>
          </cell>
          <cell r="P908">
            <v>196</v>
          </cell>
          <cell r="AF908">
            <v>44</v>
          </cell>
          <cell r="AG908">
            <v>756</v>
          </cell>
        </row>
        <row r="909">
          <cell r="A909" t="str">
            <v>101642</v>
          </cell>
          <cell r="F909">
            <v>44</v>
          </cell>
          <cell r="L909">
            <v>480</v>
          </cell>
          <cell r="P909">
            <v>276</v>
          </cell>
          <cell r="AF909">
            <v>44</v>
          </cell>
          <cell r="AG909">
            <v>756</v>
          </cell>
        </row>
        <row r="910">
          <cell r="A910" t="str">
            <v>101645</v>
          </cell>
          <cell r="L910">
            <v>800</v>
          </cell>
          <cell r="AG910">
            <v>800</v>
          </cell>
        </row>
        <row r="911">
          <cell r="A911" t="str">
            <v>101646</v>
          </cell>
          <cell r="F911">
            <v>44</v>
          </cell>
          <cell r="L911">
            <v>400</v>
          </cell>
          <cell r="P911">
            <v>356</v>
          </cell>
          <cell r="AF911">
            <v>44</v>
          </cell>
          <cell r="AG911">
            <v>756</v>
          </cell>
        </row>
        <row r="912">
          <cell r="A912" t="str">
            <v>101647</v>
          </cell>
          <cell r="F912">
            <v>16</v>
          </cell>
          <cell r="L912">
            <v>80</v>
          </cell>
          <cell r="P912">
            <v>64</v>
          </cell>
          <cell r="AF912">
            <v>16</v>
          </cell>
          <cell r="AG912">
            <v>144</v>
          </cell>
        </row>
        <row r="913">
          <cell r="A913" t="str">
            <v>101663</v>
          </cell>
          <cell r="F913">
            <v>100</v>
          </cell>
          <cell r="L913">
            <v>320</v>
          </cell>
          <cell r="P913">
            <v>380</v>
          </cell>
          <cell r="AF913">
            <v>100</v>
          </cell>
          <cell r="AG913">
            <v>700</v>
          </cell>
        </row>
        <row r="914">
          <cell r="A914" t="str">
            <v>101665</v>
          </cell>
          <cell r="C914">
            <v>16</v>
          </cell>
          <cell r="D914">
            <v>8</v>
          </cell>
          <cell r="F914">
            <v>27.15</v>
          </cell>
          <cell r="L914">
            <v>240</v>
          </cell>
          <cell r="M914">
            <v>134</v>
          </cell>
          <cell r="N914">
            <v>72</v>
          </cell>
          <cell r="P914">
            <v>302.85000000000002</v>
          </cell>
          <cell r="X914">
            <v>15.25</v>
          </cell>
          <cell r="AF914">
            <v>51.15</v>
          </cell>
          <cell r="AG914">
            <v>748.85</v>
          </cell>
          <cell r="AH914">
            <v>15.25</v>
          </cell>
        </row>
        <row r="915">
          <cell r="A915" t="str">
            <v>101666</v>
          </cell>
          <cell r="C915">
            <v>20</v>
          </cell>
          <cell r="D915">
            <v>10</v>
          </cell>
          <cell r="F915">
            <v>70</v>
          </cell>
          <cell r="L915">
            <v>320</v>
          </cell>
          <cell r="M915">
            <v>70</v>
          </cell>
          <cell r="N915">
            <v>70</v>
          </cell>
          <cell r="P915">
            <v>240</v>
          </cell>
          <cell r="V915">
            <v>60</v>
          </cell>
          <cell r="AF915">
            <v>100</v>
          </cell>
          <cell r="AG915">
            <v>700</v>
          </cell>
          <cell r="AH915">
            <v>60</v>
          </cell>
        </row>
        <row r="916">
          <cell r="A916" t="str">
            <v>101668</v>
          </cell>
          <cell r="C916">
            <v>30</v>
          </cell>
          <cell r="D916">
            <v>10</v>
          </cell>
          <cell r="F916">
            <v>110</v>
          </cell>
          <cell r="L916">
            <v>160</v>
          </cell>
          <cell r="M916">
            <v>70</v>
          </cell>
          <cell r="P916">
            <v>420</v>
          </cell>
          <cell r="V916">
            <v>25</v>
          </cell>
          <cell r="W916">
            <v>10</v>
          </cell>
          <cell r="Z916">
            <v>20</v>
          </cell>
          <cell r="AF916">
            <v>150</v>
          </cell>
          <cell r="AG916">
            <v>650</v>
          </cell>
          <cell r="AH916">
            <v>55</v>
          </cell>
        </row>
        <row r="917">
          <cell r="A917" t="str">
            <v>101669</v>
          </cell>
          <cell r="C917">
            <v>20</v>
          </cell>
          <cell r="D917">
            <v>10</v>
          </cell>
          <cell r="F917">
            <v>60</v>
          </cell>
          <cell r="L917">
            <v>400</v>
          </cell>
          <cell r="M917">
            <v>60</v>
          </cell>
          <cell r="P917">
            <v>250</v>
          </cell>
          <cell r="V917">
            <v>110</v>
          </cell>
          <cell r="Z917">
            <v>30</v>
          </cell>
          <cell r="AF917">
            <v>90</v>
          </cell>
          <cell r="AG917">
            <v>710</v>
          </cell>
          <cell r="AH917">
            <v>140</v>
          </cell>
        </row>
        <row r="918">
          <cell r="A918" t="str">
            <v>101691</v>
          </cell>
          <cell r="F918">
            <v>24</v>
          </cell>
          <cell r="G918">
            <v>16</v>
          </cell>
          <cell r="L918">
            <v>640</v>
          </cell>
          <cell r="P918">
            <v>56</v>
          </cell>
          <cell r="Q918">
            <v>64</v>
          </cell>
          <cell r="AF918">
            <v>40</v>
          </cell>
          <cell r="AG918">
            <v>760</v>
          </cell>
        </row>
        <row r="919">
          <cell r="A919" t="str">
            <v>101704</v>
          </cell>
          <cell r="F919">
            <v>96</v>
          </cell>
          <cell r="L919">
            <v>80</v>
          </cell>
          <cell r="P919">
            <v>624</v>
          </cell>
          <cell r="AF919">
            <v>96</v>
          </cell>
          <cell r="AG919">
            <v>704</v>
          </cell>
        </row>
        <row r="920">
          <cell r="A920" t="str">
            <v>101705</v>
          </cell>
          <cell r="C920">
            <v>20</v>
          </cell>
          <cell r="E920">
            <v>500</v>
          </cell>
          <cell r="F920">
            <v>26</v>
          </cell>
          <cell r="G920">
            <v>62</v>
          </cell>
          <cell r="L920">
            <v>160</v>
          </cell>
          <cell r="M920">
            <v>65</v>
          </cell>
          <cell r="O920">
            <v>389</v>
          </cell>
          <cell r="P920">
            <v>60</v>
          </cell>
          <cell r="Q920">
            <v>98</v>
          </cell>
          <cell r="Y920">
            <v>23</v>
          </cell>
          <cell r="AF920">
            <v>608</v>
          </cell>
          <cell r="AG920">
            <v>772</v>
          </cell>
          <cell r="AH920">
            <v>23</v>
          </cell>
        </row>
        <row r="921">
          <cell r="A921" t="str">
            <v>101707</v>
          </cell>
          <cell r="F921">
            <v>96</v>
          </cell>
          <cell r="G921">
            <v>4</v>
          </cell>
          <cell r="L921">
            <v>240</v>
          </cell>
          <cell r="P921">
            <v>392</v>
          </cell>
          <cell r="Q921">
            <v>68</v>
          </cell>
          <cell r="AF921">
            <v>100</v>
          </cell>
          <cell r="AG921">
            <v>700</v>
          </cell>
        </row>
        <row r="922">
          <cell r="A922" t="str">
            <v>101713</v>
          </cell>
          <cell r="F922">
            <v>100</v>
          </cell>
          <cell r="L922">
            <v>480</v>
          </cell>
          <cell r="P922">
            <v>220</v>
          </cell>
          <cell r="AF922">
            <v>100</v>
          </cell>
          <cell r="AG922">
            <v>700</v>
          </cell>
        </row>
        <row r="923">
          <cell r="A923" t="str">
            <v>101715</v>
          </cell>
          <cell r="F923">
            <v>120</v>
          </cell>
          <cell r="L923">
            <v>320</v>
          </cell>
          <cell r="P923">
            <v>360</v>
          </cell>
          <cell r="AF923">
            <v>120</v>
          </cell>
          <cell r="AG923">
            <v>680</v>
          </cell>
        </row>
        <row r="924">
          <cell r="A924" t="str">
            <v>101716</v>
          </cell>
          <cell r="F924">
            <v>72</v>
          </cell>
          <cell r="G924">
            <v>24</v>
          </cell>
          <cell r="L924">
            <v>560</v>
          </cell>
          <cell r="P924">
            <v>88</v>
          </cell>
          <cell r="Q924">
            <v>56</v>
          </cell>
          <cell r="AF924">
            <v>96</v>
          </cell>
          <cell r="AG924">
            <v>704</v>
          </cell>
        </row>
        <row r="925">
          <cell r="A925" t="str">
            <v>101717</v>
          </cell>
          <cell r="C925">
            <v>8</v>
          </cell>
          <cell r="D925">
            <v>8</v>
          </cell>
          <cell r="F925">
            <v>112</v>
          </cell>
          <cell r="L925">
            <v>320</v>
          </cell>
          <cell r="N925">
            <v>56</v>
          </cell>
          <cell r="P925">
            <v>296</v>
          </cell>
          <cell r="V925">
            <v>4</v>
          </cell>
          <cell r="Z925">
            <v>0.75</v>
          </cell>
          <cell r="AF925">
            <v>128</v>
          </cell>
          <cell r="AG925">
            <v>672</v>
          </cell>
          <cell r="AH925">
            <v>4.75</v>
          </cell>
        </row>
        <row r="926">
          <cell r="A926" t="str">
            <v>101750</v>
          </cell>
          <cell r="F926">
            <v>31.5</v>
          </cell>
          <cell r="L926">
            <v>560</v>
          </cell>
          <cell r="P926">
            <v>208.5</v>
          </cell>
          <cell r="AF926">
            <v>31.5</v>
          </cell>
          <cell r="AG926">
            <v>768.5</v>
          </cell>
        </row>
        <row r="927">
          <cell r="A927" t="str">
            <v>101770</v>
          </cell>
          <cell r="F927">
            <v>80</v>
          </cell>
          <cell r="L927">
            <v>400</v>
          </cell>
          <cell r="P927">
            <v>320</v>
          </cell>
          <cell r="AF927">
            <v>80</v>
          </cell>
          <cell r="AG927">
            <v>720</v>
          </cell>
        </row>
        <row r="928">
          <cell r="A928" t="str">
            <v>101772</v>
          </cell>
          <cell r="F928">
            <v>16</v>
          </cell>
          <cell r="L928">
            <v>160</v>
          </cell>
          <cell r="P928">
            <v>64</v>
          </cell>
          <cell r="AF928">
            <v>16</v>
          </cell>
          <cell r="AG928">
            <v>224</v>
          </cell>
        </row>
        <row r="929">
          <cell r="A929" t="str">
            <v>101773</v>
          </cell>
          <cell r="F929">
            <v>72</v>
          </cell>
          <cell r="L929">
            <v>480</v>
          </cell>
          <cell r="P929">
            <v>248</v>
          </cell>
          <cell r="AF929">
            <v>72</v>
          </cell>
          <cell r="AG929">
            <v>728</v>
          </cell>
        </row>
        <row r="930">
          <cell r="A930" t="str">
            <v>101774</v>
          </cell>
          <cell r="F930">
            <v>96</v>
          </cell>
          <cell r="L930">
            <v>480</v>
          </cell>
          <cell r="P930">
            <v>224</v>
          </cell>
          <cell r="AF930">
            <v>96</v>
          </cell>
          <cell r="AG930">
            <v>704</v>
          </cell>
        </row>
        <row r="931">
          <cell r="A931" t="str">
            <v>101775</v>
          </cell>
          <cell r="F931">
            <v>40</v>
          </cell>
          <cell r="L931">
            <v>480</v>
          </cell>
          <cell r="P931">
            <v>280</v>
          </cell>
          <cell r="AF931">
            <v>40</v>
          </cell>
          <cell r="AG931">
            <v>760</v>
          </cell>
        </row>
        <row r="932">
          <cell r="A932" t="str">
            <v>101785</v>
          </cell>
          <cell r="F932">
            <v>56</v>
          </cell>
          <cell r="G932">
            <v>8</v>
          </cell>
          <cell r="L932">
            <v>576</v>
          </cell>
          <cell r="P932">
            <v>8</v>
          </cell>
          <cell r="Q932">
            <v>64</v>
          </cell>
          <cell r="AF932">
            <v>64</v>
          </cell>
          <cell r="AG932">
            <v>648</v>
          </cell>
        </row>
        <row r="933">
          <cell r="A933" t="str">
            <v>101786</v>
          </cell>
          <cell r="F933">
            <v>48</v>
          </cell>
          <cell r="L933">
            <v>160</v>
          </cell>
          <cell r="P933">
            <v>112</v>
          </cell>
          <cell r="AF933">
            <v>48</v>
          </cell>
          <cell r="AG933">
            <v>272</v>
          </cell>
        </row>
        <row r="934">
          <cell r="A934" t="str">
            <v>101794</v>
          </cell>
          <cell r="F934">
            <v>136</v>
          </cell>
          <cell r="L934">
            <v>400</v>
          </cell>
          <cell r="P934">
            <v>72</v>
          </cell>
          <cell r="AF934">
            <v>136</v>
          </cell>
          <cell r="AG934">
            <v>472</v>
          </cell>
        </row>
        <row r="935">
          <cell r="A935" t="str">
            <v>101798</v>
          </cell>
          <cell r="F935">
            <v>72</v>
          </cell>
          <cell r="L935">
            <v>400</v>
          </cell>
          <cell r="P935">
            <v>328</v>
          </cell>
          <cell r="AF935">
            <v>72</v>
          </cell>
          <cell r="AG935">
            <v>728</v>
          </cell>
        </row>
        <row r="936">
          <cell r="A936" t="str">
            <v>101802</v>
          </cell>
          <cell r="F936">
            <v>84</v>
          </cell>
          <cell r="L936">
            <v>240</v>
          </cell>
          <cell r="P936">
            <v>476</v>
          </cell>
          <cell r="AF936">
            <v>84</v>
          </cell>
          <cell r="AG936">
            <v>716</v>
          </cell>
        </row>
        <row r="937">
          <cell r="A937" t="str">
            <v>101806</v>
          </cell>
          <cell r="F937">
            <v>42</v>
          </cell>
          <cell r="L937">
            <v>480</v>
          </cell>
          <cell r="P937">
            <v>278</v>
          </cell>
          <cell r="AF937">
            <v>42</v>
          </cell>
          <cell r="AG937">
            <v>758</v>
          </cell>
        </row>
        <row r="938">
          <cell r="A938" t="str">
            <v>101812</v>
          </cell>
          <cell r="F938">
            <v>48</v>
          </cell>
          <cell r="L938">
            <v>480</v>
          </cell>
          <cell r="P938">
            <v>272</v>
          </cell>
          <cell r="AF938">
            <v>48</v>
          </cell>
          <cell r="AG938">
            <v>752</v>
          </cell>
        </row>
        <row r="939">
          <cell r="A939" t="str">
            <v>101814</v>
          </cell>
          <cell r="F939">
            <v>72</v>
          </cell>
          <cell r="L939">
            <v>480</v>
          </cell>
          <cell r="P939">
            <v>248</v>
          </cell>
          <cell r="AF939">
            <v>72</v>
          </cell>
          <cell r="AG939">
            <v>728</v>
          </cell>
        </row>
        <row r="940">
          <cell r="A940" t="str">
            <v>101817</v>
          </cell>
          <cell r="F940">
            <v>44</v>
          </cell>
          <cell r="L940">
            <v>560</v>
          </cell>
          <cell r="P940">
            <v>196</v>
          </cell>
          <cell r="AF940">
            <v>44</v>
          </cell>
          <cell r="AG940">
            <v>756</v>
          </cell>
        </row>
        <row r="941">
          <cell r="A941" t="str">
            <v>101819</v>
          </cell>
          <cell r="F941">
            <v>47</v>
          </cell>
          <cell r="G941">
            <v>3</v>
          </cell>
          <cell r="L941">
            <v>640</v>
          </cell>
          <cell r="P941">
            <v>33</v>
          </cell>
          <cell r="Q941">
            <v>77</v>
          </cell>
          <cell r="AF941">
            <v>50</v>
          </cell>
          <cell r="AG941">
            <v>750</v>
          </cell>
        </row>
        <row r="942">
          <cell r="A942" t="str">
            <v>101820</v>
          </cell>
          <cell r="F942">
            <v>80</v>
          </cell>
          <cell r="L942">
            <v>720</v>
          </cell>
          <cell r="AF942">
            <v>80</v>
          </cell>
          <cell r="AG942">
            <v>720</v>
          </cell>
        </row>
        <row r="943">
          <cell r="A943" t="str">
            <v>101821</v>
          </cell>
          <cell r="F943">
            <v>48</v>
          </cell>
          <cell r="G943">
            <v>56</v>
          </cell>
          <cell r="L943">
            <v>480</v>
          </cell>
          <cell r="P943">
            <v>112</v>
          </cell>
          <cell r="Q943">
            <v>104</v>
          </cell>
          <cell r="AF943">
            <v>104</v>
          </cell>
          <cell r="AG943">
            <v>696</v>
          </cell>
        </row>
        <row r="944">
          <cell r="A944" t="str">
            <v>101822</v>
          </cell>
          <cell r="G944">
            <v>108</v>
          </cell>
          <cell r="L944">
            <v>400</v>
          </cell>
          <cell r="Q944">
            <v>292</v>
          </cell>
          <cell r="AF944">
            <v>108</v>
          </cell>
          <cell r="AG944">
            <v>692</v>
          </cell>
        </row>
        <row r="945">
          <cell r="A945" t="str">
            <v>101824</v>
          </cell>
          <cell r="F945">
            <v>112</v>
          </cell>
          <cell r="L945">
            <v>320</v>
          </cell>
          <cell r="P945">
            <v>368</v>
          </cell>
          <cell r="AF945">
            <v>112</v>
          </cell>
          <cell r="AG945">
            <v>688</v>
          </cell>
        </row>
        <row r="946">
          <cell r="A946" t="str">
            <v>101825</v>
          </cell>
          <cell r="F946">
            <v>60</v>
          </cell>
          <cell r="L946">
            <v>480</v>
          </cell>
          <cell r="P946">
            <v>260</v>
          </cell>
          <cell r="AF946">
            <v>60</v>
          </cell>
          <cell r="AG946">
            <v>740</v>
          </cell>
        </row>
        <row r="947">
          <cell r="A947" t="str">
            <v>101828</v>
          </cell>
          <cell r="F947">
            <v>24</v>
          </cell>
          <cell r="L947">
            <v>720</v>
          </cell>
          <cell r="P947">
            <v>56</v>
          </cell>
          <cell r="AF947">
            <v>24</v>
          </cell>
          <cell r="AG947">
            <v>776</v>
          </cell>
        </row>
        <row r="948">
          <cell r="A948" t="str">
            <v>101830</v>
          </cell>
          <cell r="F948">
            <v>12</v>
          </cell>
          <cell r="L948">
            <v>560</v>
          </cell>
          <cell r="P948">
            <v>228</v>
          </cell>
          <cell r="AF948">
            <v>12</v>
          </cell>
          <cell r="AG948">
            <v>788</v>
          </cell>
        </row>
        <row r="949">
          <cell r="A949" t="str">
            <v>101833</v>
          </cell>
          <cell r="F949">
            <v>68</v>
          </cell>
          <cell r="L949">
            <v>480</v>
          </cell>
          <cell r="P949">
            <v>252</v>
          </cell>
          <cell r="AF949">
            <v>68</v>
          </cell>
          <cell r="AG949">
            <v>732</v>
          </cell>
        </row>
        <row r="950">
          <cell r="A950" t="str">
            <v>101843</v>
          </cell>
          <cell r="F950">
            <v>76</v>
          </cell>
          <cell r="L950">
            <v>320</v>
          </cell>
          <cell r="P950">
            <v>404</v>
          </cell>
          <cell r="AF950">
            <v>76</v>
          </cell>
          <cell r="AG950">
            <v>724</v>
          </cell>
        </row>
        <row r="951">
          <cell r="A951" t="str">
            <v>101854</v>
          </cell>
          <cell r="F951">
            <v>120</v>
          </cell>
          <cell r="L951">
            <v>320</v>
          </cell>
          <cell r="P951">
            <v>360</v>
          </cell>
          <cell r="AF951">
            <v>120</v>
          </cell>
          <cell r="AG951">
            <v>680</v>
          </cell>
        </row>
        <row r="952">
          <cell r="A952" t="str">
            <v>101859</v>
          </cell>
          <cell r="F952">
            <v>108</v>
          </cell>
          <cell r="L952">
            <v>160</v>
          </cell>
          <cell r="P952">
            <v>532</v>
          </cell>
          <cell r="AF952">
            <v>108</v>
          </cell>
          <cell r="AG952">
            <v>692</v>
          </cell>
        </row>
        <row r="953">
          <cell r="A953" t="str">
            <v>101860</v>
          </cell>
          <cell r="F953">
            <v>48</v>
          </cell>
          <cell r="L953">
            <v>400</v>
          </cell>
          <cell r="P953">
            <v>352</v>
          </cell>
          <cell r="AF953">
            <v>48</v>
          </cell>
          <cell r="AG953">
            <v>752</v>
          </cell>
        </row>
        <row r="954">
          <cell r="A954" t="str">
            <v>101868</v>
          </cell>
          <cell r="F954">
            <v>56</v>
          </cell>
          <cell r="L954">
            <v>560</v>
          </cell>
          <cell r="P954">
            <v>184</v>
          </cell>
          <cell r="AF954">
            <v>56</v>
          </cell>
          <cell r="AG954">
            <v>744</v>
          </cell>
        </row>
        <row r="955">
          <cell r="A955" t="str">
            <v>101871</v>
          </cell>
          <cell r="F955">
            <v>104</v>
          </cell>
          <cell r="L955">
            <v>560</v>
          </cell>
          <cell r="P955">
            <v>136</v>
          </cell>
          <cell r="AF955">
            <v>104</v>
          </cell>
          <cell r="AG955">
            <v>696</v>
          </cell>
        </row>
        <row r="956">
          <cell r="A956" t="str">
            <v>101874</v>
          </cell>
          <cell r="F956">
            <v>64</v>
          </cell>
          <cell r="L956">
            <v>480</v>
          </cell>
          <cell r="P956">
            <v>256</v>
          </cell>
          <cell r="AF956">
            <v>64</v>
          </cell>
          <cell r="AG956">
            <v>736</v>
          </cell>
        </row>
        <row r="957">
          <cell r="A957" t="str">
            <v>101875</v>
          </cell>
          <cell r="F957">
            <v>28</v>
          </cell>
          <cell r="L957">
            <v>480</v>
          </cell>
          <cell r="P957">
            <v>292</v>
          </cell>
          <cell r="AF957">
            <v>28</v>
          </cell>
          <cell r="AG957">
            <v>772</v>
          </cell>
        </row>
        <row r="958">
          <cell r="A958" t="str">
            <v>101876</v>
          </cell>
          <cell r="F958">
            <v>80</v>
          </cell>
          <cell r="G958">
            <v>16</v>
          </cell>
          <cell r="L958">
            <v>400</v>
          </cell>
          <cell r="P958">
            <v>160</v>
          </cell>
          <cell r="Q958">
            <v>144</v>
          </cell>
          <cell r="AF958">
            <v>96</v>
          </cell>
          <cell r="AG958">
            <v>704</v>
          </cell>
        </row>
        <row r="959">
          <cell r="A959" t="str">
            <v>101880</v>
          </cell>
          <cell r="F959">
            <v>80</v>
          </cell>
          <cell r="G959">
            <v>32</v>
          </cell>
          <cell r="L959">
            <v>320</v>
          </cell>
          <cell r="P959">
            <v>312</v>
          </cell>
          <cell r="Q959">
            <v>56</v>
          </cell>
          <cell r="AF959">
            <v>112</v>
          </cell>
          <cell r="AG959">
            <v>688</v>
          </cell>
        </row>
        <row r="960">
          <cell r="A960" t="str">
            <v>101882</v>
          </cell>
          <cell r="F960">
            <v>224</v>
          </cell>
          <cell r="L960">
            <v>480</v>
          </cell>
          <cell r="P960">
            <v>2016</v>
          </cell>
          <cell r="AF960">
            <v>224</v>
          </cell>
          <cell r="AG960">
            <v>2496</v>
          </cell>
        </row>
        <row r="961">
          <cell r="A961" t="str">
            <v>101886</v>
          </cell>
          <cell r="C961">
            <v>16</v>
          </cell>
          <cell r="D961">
            <v>16</v>
          </cell>
          <cell r="F961">
            <v>42.25</v>
          </cell>
          <cell r="L961">
            <v>160</v>
          </cell>
          <cell r="M961">
            <v>72</v>
          </cell>
          <cell r="P961">
            <v>493.75</v>
          </cell>
          <cell r="V961">
            <v>0.6</v>
          </cell>
          <cell r="AF961">
            <v>74.25</v>
          </cell>
          <cell r="AG961">
            <v>725.75</v>
          </cell>
          <cell r="AH961">
            <v>0.6</v>
          </cell>
        </row>
        <row r="962">
          <cell r="A962" t="str">
            <v>101890</v>
          </cell>
          <cell r="F962">
            <v>72</v>
          </cell>
          <cell r="L962">
            <v>400</v>
          </cell>
          <cell r="P962">
            <v>328</v>
          </cell>
          <cell r="AF962">
            <v>72</v>
          </cell>
          <cell r="AG962">
            <v>728</v>
          </cell>
        </row>
        <row r="963">
          <cell r="A963" t="str">
            <v>101894</v>
          </cell>
          <cell r="C963">
            <v>14</v>
          </cell>
          <cell r="F963">
            <v>83</v>
          </cell>
          <cell r="L963">
            <v>400</v>
          </cell>
          <cell r="M963">
            <v>74</v>
          </cell>
          <cell r="P963">
            <v>229</v>
          </cell>
          <cell r="V963">
            <v>19.25</v>
          </cell>
          <cell r="W963">
            <v>1</v>
          </cell>
          <cell r="Z963">
            <v>4.25</v>
          </cell>
          <cell r="AF963">
            <v>97</v>
          </cell>
          <cell r="AG963">
            <v>703</v>
          </cell>
          <cell r="AH963">
            <v>24.5</v>
          </cell>
        </row>
        <row r="964">
          <cell r="A964" t="str">
            <v>101901</v>
          </cell>
          <cell r="F964">
            <v>152</v>
          </cell>
          <cell r="L964">
            <v>400</v>
          </cell>
          <cell r="P964">
            <v>248</v>
          </cell>
          <cell r="AF964">
            <v>152</v>
          </cell>
          <cell r="AG964">
            <v>648</v>
          </cell>
        </row>
        <row r="965">
          <cell r="A965" t="str">
            <v>101902</v>
          </cell>
          <cell r="F965">
            <v>88</v>
          </cell>
          <cell r="L965">
            <v>480</v>
          </cell>
          <cell r="P965">
            <v>232</v>
          </cell>
          <cell r="AF965">
            <v>88</v>
          </cell>
          <cell r="AG965">
            <v>712</v>
          </cell>
        </row>
        <row r="966">
          <cell r="A966" t="str">
            <v>101905</v>
          </cell>
          <cell r="C966">
            <v>16</v>
          </cell>
          <cell r="D966">
            <v>16</v>
          </cell>
          <cell r="F966">
            <v>43.5</v>
          </cell>
          <cell r="G966">
            <v>0.5</v>
          </cell>
          <cell r="L966">
            <v>240</v>
          </cell>
          <cell r="M966">
            <v>136</v>
          </cell>
          <cell r="N966">
            <v>72</v>
          </cell>
          <cell r="P966">
            <v>181</v>
          </cell>
          <cell r="Q966">
            <v>79.5</v>
          </cell>
          <cell r="V966">
            <v>3.25</v>
          </cell>
          <cell r="X966">
            <v>0.5</v>
          </cell>
          <cell r="Z966">
            <v>0.25</v>
          </cell>
          <cell r="AF966">
            <v>76</v>
          </cell>
          <cell r="AG966">
            <v>708.5</v>
          </cell>
          <cell r="AH966">
            <v>4</v>
          </cell>
        </row>
        <row r="967">
          <cell r="A967" t="str">
            <v>101906</v>
          </cell>
          <cell r="F967">
            <v>76</v>
          </cell>
          <cell r="G967">
            <v>16</v>
          </cell>
          <cell r="L967">
            <v>480</v>
          </cell>
          <cell r="P967">
            <v>156</v>
          </cell>
          <cell r="Q967">
            <v>72</v>
          </cell>
          <cell r="AF967">
            <v>92</v>
          </cell>
          <cell r="AG967">
            <v>708</v>
          </cell>
        </row>
        <row r="968">
          <cell r="A968" t="str">
            <v>101907</v>
          </cell>
          <cell r="C968">
            <v>16</v>
          </cell>
          <cell r="F968">
            <v>46</v>
          </cell>
          <cell r="G968">
            <v>2</v>
          </cell>
          <cell r="L968">
            <v>400</v>
          </cell>
          <cell r="M968">
            <v>40</v>
          </cell>
          <cell r="P968">
            <v>296</v>
          </cell>
          <cell r="AF968">
            <v>64</v>
          </cell>
          <cell r="AG968">
            <v>736</v>
          </cell>
        </row>
        <row r="969">
          <cell r="A969" t="str">
            <v>101908</v>
          </cell>
          <cell r="F969">
            <v>84</v>
          </cell>
          <cell r="L969">
            <v>320</v>
          </cell>
          <cell r="P969">
            <v>396</v>
          </cell>
          <cell r="AF969">
            <v>84</v>
          </cell>
          <cell r="AG969">
            <v>716</v>
          </cell>
        </row>
        <row r="970">
          <cell r="A970" t="str">
            <v>101909</v>
          </cell>
          <cell r="L970">
            <v>8</v>
          </cell>
          <cell r="AG970">
            <v>8</v>
          </cell>
        </row>
        <row r="971">
          <cell r="A971" t="str">
            <v>101910</v>
          </cell>
          <cell r="L971">
            <v>800</v>
          </cell>
          <cell r="AG971">
            <v>800</v>
          </cell>
        </row>
        <row r="972">
          <cell r="A972" t="str">
            <v>101911</v>
          </cell>
          <cell r="C972">
            <v>8</v>
          </cell>
          <cell r="D972">
            <v>8</v>
          </cell>
          <cell r="F972">
            <v>56.5</v>
          </cell>
          <cell r="L972">
            <v>400</v>
          </cell>
          <cell r="M972">
            <v>49.5</v>
          </cell>
          <cell r="N972">
            <v>72</v>
          </cell>
          <cell r="P972">
            <v>206</v>
          </cell>
          <cell r="V972">
            <v>7</v>
          </cell>
          <cell r="X972">
            <v>0.75</v>
          </cell>
          <cell r="Z972">
            <v>2.5</v>
          </cell>
          <cell r="AF972">
            <v>72.5</v>
          </cell>
          <cell r="AG972">
            <v>727.5</v>
          </cell>
          <cell r="AH972">
            <v>10.25</v>
          </cell>
        </row>
        <row r="973">
          <cell r="A973" t="str">
            <v>101913</v>
          </cell>
          <cell r="L973">
            <v>800</v>
          </cell>
          <cell r="AG973">
            <v>800</v>
          </cell>
        </row>
        <row r="974">
          <cell r="A974" t="str">
            <v>101914</v>
          </cell>
          <cell r="C974">
            <v>8</v>
          </cell>
          <cell r="F974">
            <v>35</v>
          </cell>
          <cell r="L974">
            <v>395.5</v>
          </cell>
          <cell r="M974">
            <v>72</v>
          </cell>
          <cell r="V974">
            <v>17</v>
          </cell>
          <cell r="AF974">
            <v>43</v>
          </cell>
          <cell r="AG974">
            <v>467.5</v>
          </cell>
          <cell r="AH974">
            <v>17</v>
          </cell>
        </row>
        <row r="975">
          <cell r="A975" t="str">
            <v>101915</v>
          </cell>
          <cell r="F975">
            <v>64</v>
          </cell>
          <cell r="L975">
            <v>480</v>
          </cell>
          <cell r="P975">
            <v>256</v>
          </cell>
          <cell r="AF975">
            <v>64</v>
          </cell>
          <cell r="AG975">
            <v>736</v>
          </cell>
        </row>
        <row r="976">
          <cell r="A976" t="str">
            <v>101920</v>
          </cell>
          <cell r="L976">
            <v>800</v>
          </cell>
          <cell r="AG976">
            <v>800</v>
          </cell>
        </row>
        <row r="977">
          <cell r="A977" t="str">
            <v>101922</v>
          </cell>
          <cell r="F977">
            <v>56</v>
          </cell>
          <cell r="G977">
            <v>8</v>
          </cell>
          <cell r="L977">
            <v>480</v>
          </cell>
          <cell r="P977">
            <v>184</v>
          </cell>
          <cell r="Q977">
            <v>72</v>
          </cell>
          <cell r="AF977">
            <v>64</v>
          </cell>
          <cell r="AG977">
            <v>736</v>
          </cell>
        </row>
        <row r="978">
          <cell r="A978" t="str">
            <v>101924</v>
          </cell>
          <cell r="F978">
            <v>100</v>
          </cell>
          <cell r="L978">
            <v>400</v>
          </cell>
          <cell r="P978">
            <v>300</v>
          </cell>
          <cell r="AF978">
            <v>100</v>
          </cell>
          <cell r="AG978">
            <v>700</v>
          </cell>
        </row>
        <row r="979">
          <cell r="A979" t="str">
            <v>101931</v>
          </cell>
          <cell r="F979">
            <v>89</v>
          </cell>
          <cell r="L979">
            <v>160</v>
          </cell>
          <cell r="P979">
            <v>551</v>
          </cell>
          <cell r="AF979">
            <v>89</v>
          </cell>
          <cell r="AG979">
            <v>711</v>
          </cell>
        </row>
        <row r="980">
          <cell r="A980" t="str">
            <v>101932</v>
          </cell>
          <cell r="G980">
            <v>76</v>
          </cell>
          <cell r="L980">
            <v>560</v>
          </cell>
          <cell r="Q980">
            <v>164</v>
          </cell>
          <cell r="AF980">
            <v>76</v>
          </cell>
          <cell r="AG980">
            <v>724</v>
          </cell>
        </row>
        <row r="981">
          <cell r="A981" t="str">
            <v>101937</v>
          </cell>
          <cell r="F981">
            <v>124</v>
          </cell>
          <cell r="L981">
            <v>560</v>
          </cell>
          <cell r="P981">
            <v>116</v>
          </cell>
          <cell r="AF981">
            <v>124</v>
          </cell>
          <cell r="AG981">
            <v>676</v>
          </cell>
        </row>
        <row r="982">
          <cell r="A982" t="str">
            <v>101939</v>
          </cell>
          <cell r="F982">
            <v>56</v>
          </cell>
          <cell r="L982">
            <v>640</v>
          </cell>
          <cell r="P982">
            <v>104</v>
          </cell>
          <cell r="AF982">
            <v>56</v>
          </cell>
          <cell r="AG982">
            <v>744</v>
          </cell>
        </row>
        <row r="983">
          <cell r="A983" t="str">
            <v>101941</v>
          </cell>
          <cell r="C983">
            <v>32</v>
          </cell>
          <cell r="D983">
            <v>1</v>
          </cell>
          <cell r="F983">
            <v>18</v>
          </cell>
          <cell r="L983">
            <v>320</v>
          </cell>
          <cell r="M983">
            <v>208</v>
          </cell>
          <cell r="N983">
            <v>71</v>
          </cell>
          <cell r="P983">
            <v>150</v>
          </cell>
          <cell r="AF983">
            <v>51</v>
          </cell>
          <cell r="AG983">
            <v>749</v>
          </cell>
        </row>
        <row r="984">
          <cell r="A984" t="str">
            <v>101942</v>
          </cell>
          <cell r="F984">
            <v>80</v>
          </cell>
          <cell r="G984">
            <v>4</v>
          </cell>
          <cell r="L984">
            <v>240</v>
          </cell>
          <cell r="P984">
            <v>96</v>
          </cell>
          <cell r="Q984">
            <v>76</v>
          </cell>
          <cell r="AF984">
            <v>84</v>
          </cell>
          <cell r="AG984">
            <v>412</v>
          </cell>
        </row>
        <row r="985">
          <cell r="A985" t="str">
            <v>101943</v>
          </cell>
          <cell r="F985">
            <v>64</v>
          </cell>
          <cell r="L985">
            <v>640</v>
          </cell>
          <cell r="P985">
            <v>96</v>
          </cell>
          <cell r="AF985">
            <v>64</v>
          </cell>
          <cell r="AG985">
            <v>736</v>
          </cell>
        </row>
        <row r="986">
          <cell r="A986" t="str">
            <v>101944</v>
          </cell>
          <cell r="F986">
            <v>56</v>
          </cell>
          <cell r="G986">
            <v>8</v>
          </cell>
          <cell r="L986">
            <v>480</v>
          </cell>
          <cell r="P986">
            <v>184</v>
          </cell>
          <cell r="Q986">
            <v>72</v>
          </cell>
          <cell r="AF986">
            <v>64</v>
          </cell>
          <cell r="AG986">
            <v>736</v>
          </cell>
        </row>
        <row r="987">
          <cell r="A987" t="str">
            <v>101945</v>
          </cell>
          <cell r="C987">
            <v>30</v>
          </cell>
          <cell r="D987">
            <v>10</v>
          </cell>
          <cell r="F987">
            <v>29</v>
          </cell>
          <cell r="G987">
            <v>3</v>
          </cell>
          <cell r="L987">
            <v>40</v>
          </cell>
          <cell r="M987">
            <v>102</v>
          </cell>
          <cell r="N987">
            <v>45</v>
          </cell>
          <cell r="P987">
            <v>139</v>
          </cell>
          <cell r="Q987">
            <v>40</v>
          </cell>
          <cell r="AF987">
            <v>72</v>
          </cell>
          <cell r="AG987">
            <v>366</v>
          </cell>
        </row>
        <row r="988">
          <cell r="A988" t="str">
            <v>101946</v>
          </cell>
          <cell r="F988">
            <v>60</v>
          </cell>
          <cell r="G988">
            <v>60</v>
          </cell>
          <cell r="L988">
            <v>80</v>
          </cell>
          <cell r="P988">
            <v>260</v>
          </cell>
          <cell r="Q988">
            <v>20</v>
          </cell>
          <cell r="AF988">
            <v>120</v>
          </cell>
          <cell r="AG988">
            <v>360</v>
          </cell>
        </row>
        <row r="989">
          <cell r="A989" t="str">
            <v>101947</v>
          </cell>
          <cell r="F989">
            <v>40</v>
          </cell>
          <cell r="L989">
            <v>480</v>
          </cell>
          <cell r="P989">
            <v>280</v>
          </cell>
          <cell r="AF989">
            <v>40</v>
          </cell>
          <cell r="AG989">
            <v>760</v>
          </cell>
        </row>
        <row r="990">
          <cell r="A990" t="str">
            <v>101952</v>
          </cell>
          <cell r="F990">
            <v>64</v>
          </cell>
          <cell r="L990">
            <v>400</v>
          </cell>
          <cell r="P990">
            <v>336</v>
          </cell>
          <cell r="AF990">
            <v>64</v>
          </cell>
          <cell r="AG990">
            <v>736</v>
          </cell>
        </row>
        <row r="991">
          <cell r="A991" t="str">
            <v>101953</v>
          </cell>
          <cell r="C991">
            <v>16</v>
          </cell>
          <cell r="D991">
            <v>16</v>
          </cell>
          <cell r="F991">
            <v>72</v>
          </cell>
          <cell r="L991">
            <v>400</v>
          </cell>
          <cell r="N991">
            <v>120</v>
          </cell>
          <cell r="P991">
            <v>176</v>
          </cell>
          <cell r="V991">
            <v>2.5</v>
          </cell>
          <cell r="AF991">
            <v>104</v>
          </cell>
          <cell r="AG991">
            <v>696</v>
          </cell>
          <cell r="AH991">
            <v>2.5</v>
          </cell>
        </row>
        <row r="992">
          <cell r="A992" t="str">
            <v>101956</v>
          </cell>
          <cell r="D992">
            <v>16</v>
          </cell>
          <cell r="F992">
            <v>79.25</v>
          </cell>
          <cell r="L992">
            <v>320</v>
          </cell>
          <cell r="N992">
            <v>72</v>
          </cell>
          <cell r="P992">
            <v>312.75</v>
          </cell>
          <cell r="V992">
            <v>5.25</v>
          </cell>
          <cell r="X992">
            <v>1</v>
          </cell>
          <cell r="Z992">
            <v>1</v>
          </cell>
          <cell r="AF992">
            <v>95.25</v>
          </cell>
          <cell r="AG992">
            <v>704.75</v>
          </cell>
          <cell r="AH992">
            <v>7.25</v>
          </cell>
        </row>
        <row r="993">
          <cell r="A993" t="str">
            <v>101957</v>
          </cell>
          <cell r="C993">
            <v>8</v>
          </cell>
          <cell r="F993">
            <v>73</v>
          </cell>
          <cell r="L993">
            <v>280</v>
          </cell>
          <cell r="M993">
            <v>72</v>
          </cell>
          <cell r="P993">
            <v>328</v>
          </cell>
          <cell r="V993">
            <v>2</v>
          </cell>
          <cell r="AF993">
            <v>81</v>
          </cell>
          <cell r="AG993">
            <v>680</v>
          </cell>
          <cell r="AH993">
            <v>2</v>
          </cell>
        </row>
        <row r="994">
          <cell r="A994" t="str">
            <v>101958</v>
          </cell>
          <cell r="C994">
            <v>16</v>
          </cell>
          <cell r="D994">
            <v>8</v>
          </cell>
          <cell r="F994">
            <v>124</v>
          </cell>
          <cell r="L994">
            <v>240</v>
          </cell>
          <cell r="M994">
            <v>144</v>
          </cell>
          <cell r="N994">
            <v>72</v>
          </cell>
          <cell r="P994">
            <v>196</v>
          </cell>
          <cell r="V994">
            <v>1.5</v>
          </cell>
          <cell r="AF994">
            <v>148</v>
          </cell>
          <cell r="AG994">
            <v>652</v>
          </cell>
          <cell r="AH994">
            <v>1.5</v>
          </cell>
        </row>
        <row r="995">
          <cell r="A995" t="str">
            <v>101959</v>
          </cell>
          <cell r="F995">
            <v>92</v>
          </cell>
          <cell r="L995">
            <v>320</v>
          </cell>
          <cell r="P995">
            <v>388</v>
          </cell>
          <cell r="AF995">
            <v>92</v>
          </cell>
          <cell r="AG995">
            <v>708</v>
          </cell>
        </row>
        <row r="996">
          <cell r="A996" t="str">
            <v>101960</v>
          </cell>
          <cell r="F996">
            <v>81</v>
          </cell>
          <cell r="L996">
            <v>240</v>
          </cell>
          <cell r="P996">
            <v>479</v>
          </cell>
          <cell r="AF996">
            <v>81</v>
          </cell>
          <cell r="AG996">
            <v>719</v>
          </cell>
        </row>
        <row r="997">
          <cell r="A997" t="str">
            <v>101962</v>
          </cell>
          <cell r="C997">
            <v>16</v>
          </cell>
          <cell r="D997">
            <v>8</v>
          </cell>
          <cell r="F997">
            <v>97.5</v>
          </cell>
          <cell r="L997">
            <v>160</v>
          </cell>
          <cell r="M997">
            <v>72</v>
          </cell>
          <cell r="P997">
            <v>206.5</v>
          </cell>
          <cell r="Z997">
            <v>9.5</v>
          </cell>
          <cell r="AF997">
            <v>121.5</v>
          </cell>
          <cell r="AG997">
            <v>438.5</v>
          </cell>
          <cell r="AH997">
            <v>9.5</v>
          </cell>
        </row>
        <row r="998">
          <cell r="A998" t="str">
            <v>101963</v>
          </cell>
          <cell r="F998">
            <v>56</v>
          </cell>
          <cell r="L998">
            <v>480</v>
          </cell>
          <cell r="P998">
            <v>264</v>
          </cell>
          <cell r="AF998">
            <v>56</v>
          </cell>
          <cell r="AG998">
            <v>744</v>
          </cell>
        </row>
        <row r="999">
          <cell r="A999" t="str">
            <v>101966</v>
          </cell>
          <cell r="C999">
            <v>0</v>
          </cell>
          <cell r="F999">
            <v>48</v>
          </cell>
          <cell r="L999">
            <v>356.5</v>
          </cell>
          <cell r="P999">
            <v>116</v>
          </cell>
          <cell r="AF999">
            <v>48</v>
          </cell>
          <cell r="AG999">
            <v>472.5</v>
          </cell>
        </row>
        <row r="1000">
          <cell r="A1000" t="str">
            <v>101967</v>
          </cell>
          <cell r="F1000">
            <v>40</v>
          </cell>
          <cell r="L1000">
            <v>640</v>
          </cell>
          <cell r="P1000">
            <v>120</v>
          </cell>
          <cell r="AF1000">
            <v>40</v>
          </cell>
          <cell r="AG1000">
            <v>760</v>
          </cell>
        </row>
        <row r="1001">
          <cell r="A1001" t="str">
            <v>101968</v>
          </cell>
          <cell r="F1001">
            <v>28</v>
          </cell>
          <cell r="G1001">
            <v>52</v>
          </cell>
          <cell r="L1001">
            <v>240</v>
          </cell>
          <cell r="P1001">
            <v>408</v>
          </cell>
          <cell r="Q1001">
            <v>72</v>
          </cell>
          <cell r="AF1001">
            <v>80</v>
          </cell>
          <cell r="AG1001">
            <v>720</v>
          </cell>
        </row>
        <row r="1002">
          <cell r="A1002" t="str">
            <v>101970</v>
          </cell>
          <cell r="F1002">
            <v>78</v>
          </cell>
          <cell r="L1002">
            <v>240</v>
          </cell>
          <cell r="P1002">
            <v>482</v>
          </cell>
          <cell r="AF1002">
            <v>78</v>
          </cell>
          <cell r="AG1002">
            <v>722</v>
          </cell>
        </row>
        <row r="1003">
          <cell r="A1003" t="str">
            <v>101971</v>
          </cell>
          <cell r="F1003">
            <v>28</v>
          </cell>
          <cell r="G1003">
            <v>24</v>
          </cell>
          <cell r="L1003">
            <v>400</v>
          </cell>
          <cell r="P1003">
            <v>212</v>
          </cell>
          <cell r="Q1003">
            <v>136</v>
          </cell>
          <cell r="AF1003">
            <v>52</v>
          </cell>
          <cell r="AG1003">
            <v>748</v>
          </cell>
        </row>
        <row r="1004">
          <cell r="A1004" t="str">
            <v>101972</v>
          </cell>
          <cell r="F1004">
            <v>8</v>
          </cell>
          <cell r="L1004">
            <v>720</v>
          </cell>
          <cell r="P1004">
            <v>72</v>
          </cell>
          <cell r="AF1004">
            <v>8</v>
          </cell>
          <cell r="AG1004">
            <v>792</v>
          </cell>
        </row>
        <row r="1005">
          <cell r="A1005" t="str">
            <v>101973</v>
          </cell>
          <cell r="F1005">
            <v>56</v>
          </cell>
          <cell r="L1005">
            <v>480</v>
          </cell>
          <cell r="P1005">
            <v>264</v>
          </cell>
          <cell r="AF1005">
            <v>56</v>
          </cell>
          <cell r="AG1005">
            <v>744</v>
          </cell>
        </row>
        <row r="1006">
          <cell r="A1006" t="str">
            <v>101974</v>
          </cell>
          <cell r="L1006">
            <v>800</v>
          </cell>
          <cell r="AG1006">
            <v>800</v>
          </cell>
        </row>
        <row r="1007">
          <cell r="A1007" t="str">
            <v>101979</v>
          </cell>
          <cell r="F1007">
            <v>68</v>
          </cell>
          <cell r="L1007">
            <v>400</v>
          </cell>
          <cell r="P1007">
            <v>332</v>
          </cell>
          <cell r="AF1007">
            <v>68</v>
          </cell>
          <cell r="AG1007">
            <v>732</v>
          </cell>
        </row>
        <row r="1008">
          <cell r="A1008" t="str">
            <v>101980</v>
          </cell>
          <cell r="F1008">
            <v>40</v>
          </cell>
          <cell r="L1008">
            <v>720</v>
          </cell>
          <cell r="P1008">
            <v>40</v>
          </cell>
          <cell r="AF1008">
            <v>40</v>
          </cell>
          <cell r="AG1008">
            <v>760</v>
          </cell>
        </row>
        <row r="1009">
          <cell r="A1009" t="str">
            <v>101983</v>
          </cell>
          <cell r="F1009">
            <v>92</v>
          </cell>
          <cell r="L1009">
            <v>272</v>
          </cell>
          <cell r="P1009">
            <v>236</v>
          </cell>
          <cell r="AF1009">
            <v>92</v>
          </cell>
          <cell r="AG1009">
            <v>508</v>
          </cell>
        </row>
        <row r="1010">
          <cell r="A1010" t="str">
            <v>101984</v>
          </cell>
          <cell r="F1010">
            <v>56</v>
          </cell>
          <cell r="L1010">
            <v>640</v>
          </cell>
          <cell r="P1010">
            <v>104</v>
          </cell>
          <cell r="AF1010">
            <v>56</v>
          </cell>
          <cell r="AG1010">
            <v>744</v>
          </cell>
        </row>
        <row r="1011">
          <cell r="A1011" t="str">
            <v>101986</v>
          </cell>
          <cell r="F1011">
            <v>84</v>
          </cell>
          <cell r="L1011">
            <v>240</v>
          </cell>
          <cell r="P1011">
            <v>476</v>
          </cell>
          <cell r="AF1011">
            <v>84</v>
          </cell>
          <cell r="AG1011">
            <v>716</v>
          </cell>
        </row>
        <row r="1012">
          <cell r="A1012" t="str">
            <v>101987</v>
          </cell>
          <cell r="F1012">
            <v>48</v>
          </cell>
          <cell r="L1012">
            <v>720</v>
          </cell>
          <cell r="P1012">
            <v>32</v>
          </cell>
          <cell r="AF1012">
            <v>48</v>
          </cell>
          <cell r="AG1012">
            <v>752</v>
          </cell>
        </row>
        <row r="1013">
          <cell r="A1013" t="str">
            <v>101989</v>
          </cell>
          <cell r="C1013">
            <v>24</v>
          </cell>
          <cell r="F1013">
            <v>157.25</v>
          </cell>
          <cell r="L1013">
            <v>80</v>
          </cell>
          <cell r="M1013">
            <v>122.25</v>
          </cell>
          <cell r="P1013">
            <v>417.5</v>
          </cell>
          <cell r="V1013">
            <v>1</v>
          </cell>
          <cell r="W1013">
            <v>1.25</v>
          </cell>
          <cell r="Z1013">
            <v>1.25</v>
          </cell>
          <cell r="AF1013">
            <v>181.25</v>
          </cell>
          <cell r="AG1013">
            <v>619.75</v>
          </cell>
          <cell r="AH1013">
            <v>3.5</v>
          </cell>
        </row>
        <row r="1014">
          <cell r="A1014" t="str">
            <v>101992</v>
          </cell>
          <cell r="F1014">
            <v>80</v>
          </cell>
          <cell r="L1014">
            <v>720</v>
          </cell>
          <cell r="AF1014">
            <v>80</v>
          </cell>
          <cell r="AG1014">
            <v>720</v>
          </cell>
        </row>
        <row r="1015">
          <cell r="A1015" t="str">
            <v>101993</v>
          </cell>
          <cell r="F1015">
            <v>80</v>
          </cell>
          <cell r="L1015">
            <v>560</v>
          </cell>
          <cell r="P1015">
            <v>160</v>
          </cell>
          <cell r="AF1015">
            <v>80</v>
          </cell>
          <cell r="AG1015">
            <v>720</v>
          </cell>
        </row>
        <row r="1016">
          <cell r="A1016" t="str">
            <v>101995</v>
          </cell>
          <cell r="F1016">
            <v>92</v>
          </cell>
          <cell r="L1016">
            <v>240</v>
          </cell>
          <cell r="P1016">
            <v>468</v>
          </cell>
          <cell r="AF1016">
            <v>92</v>
          </cell>
          <cell r="AG1016">
            <v>708</v>
          </cell>
        </row>
        <row r="1017">
          <cell r="A1017" t="str">
            <v>101997</v>
          </cell>
          <cell r="F1017">
            <v>68</v>
          </cell>
          <cell r="L1017">
            <v>480</v>
          </cell>
          <cell r="P1017">
            <v>252</v>
          </cell>
          <cell r="AF1017">
            <v>68</v>
          </cell>
          <cell r="AG1017">
            <v>732</v>
          </cell>
        </row>
        <row r="1018">
          <cell r="A1018" t="str">
            <v>101999</v>
          </cell>
          <cell r="F1018">
            <v>88</v>
          </cell>
          <cell r="L1018">
            <v>240</v>
          </cell>
          <cell r="P1018">
            <v>472</v>
          </cell>
          <cell r="AF1018">
            <v>88</v>
          </cell>
          <cell r="AG1018">
            <v>712</v>
          </cell>
        </row>
        <row r="1019">
          <cell r="A1019" t="str">
            <v>102</v>
          </cell>
          <cell r="F1019">
            <v>108</v>
          </cell>
          <cell r="L1019">
            <v>400</v>
          </cell>
          <cell r="P1019">
            <v>292</v>
          </cell>
          <cell r="AF1019">
            <v>108</v>
          </cell>
          <cell r="AG1019">
            <v>692</v>
          </cell>
        </row>
        <row r="1020">
          <cell r="A1020" t="str">
            <v>102000</v>
          </cell>
          <cell r="F1020">
            <v>64</v>
          </cell>
          <cell r="L1020">
            <v>480</v>
          </cell>
          <cell r="P1020">
            <v>256</v>
          </cell>
          <cell r="AF1020">
            <v>64</v>
          </cell>
          <cell r="AG1020">
            <v>736</v>
          </cell>
        </row>
        <row r="1021">
          <cell r="A1021" t="str">
            <v>102006</v>
          </cell>
          <cell r="F1021">
            <v>24</v>
          </cell>
          <cell r="L1021">
            <v>560</v>
          </cell>
          <cell r="P1021">
            <v>216</v>
          </cell>
          <cell r="AF1021">
            <v>24</v>
          </cell>
          <cell r="AG1021">
            <v>776</v>
          </cell>
        </row>
        <row r="1022">
          <cell r="A1022" t="str">
            <v>102007</v>
          </cell>
          <cell r="F1022">
            <v>96</v>
          </cell>
          <cell r="L1022">
            <v>560</v>
          </cell>
          <cell r="P1022">
            <v>144</v>
          </cell>
          <cell r="AF1022">
            <v>96</v>
          </cell>
          <cell r="AG1022">
            <v>704</v>
          </cell>
        </row>
        <row r="1023">
          <cell r="A1023" t="str">
            <v>102008</v>
          </cell>
          <cell r="F1023">
            <v>60</v>
          </cell>
          <cell r="L1023">
            <v>480</v>
          </cell>
          <cell r="P1023">
            <v>260</v>
          </cell>
          <cell r="AF1023">
            <v>60</v>
          </cell>
          <cell r="AG1023">
            <v>740</v>
          </cell>
        </row>
        <row r="1024">
          <cell r="A1024" t="str">
            <v>102009</v>
          </cell>
          <cell r="C1024">
            <v>28</v>
          </cell>
          <cell r="F1024">
            <v>56</v>
          </cell>
          <cell r="L1024">
            <v>320</v>
          </cell>
          <cell r="M1024">
            <v>216</v>
          </cell>
          <cell r="P1024">
            <v>196</v>
          </cell>
          <cell r="V1024">
            <v>0.5</v>
          </cell>
          <cell r="W1024">
            <v>1.25</v>
          </cell>
          <cell r="Z1024">
            <v>6</v>
          </cell>
          <cell r="AF1024">
            <v>84</v>
          </cell>
          <cell r="AG1024">
            <v>732</v>
          </cell>
          <cell r="AH1024">
            <v>7.75</v>
          </cell>
        </row>
        <row r="1025">
          <cell r="A1025" t="str">
            <v>102013</v>
          </cell>
          <cell r="F1025">
            <v>72</v>
          </cell>
          <cell r="L1025">
            <v>320</v>
          </cell>
          <cell r="P1025">
            <v>408</v>
          </cell>
          <cell r="AF1025">
            <v>72</v>
          </cell>
          <cell r="AG1025">
            <v>728</v>
          </cell>
        </row>
        <row r="1026">
          <cell r="A1026" t="str">
            <v>102014</v>
          </cell>
          <cell r="L1026">
            <v>120</v>
          </cell>
          <cell r="AG1026">
            <v>120</v>
          </cell>
        </row>
        <row r="1027">
          <cell r="A1027" t="str">
            <v>102015</v>
          </cell>
          <cell r="F1027">
            <v>77</v>
          </cell>
          <cell r="L1027">
            <v>240</v>
          </cell>
          <cell r="P1027">
            <v>483</v>
          </cell>
          <cell r="AF1027">
            <v>77</v>
          </cell>
          <cell r="AG1027">
            <v>723</v>
          </cell>
        </row>
        <row r="1028">
          <cell r="A1028" t="str">
            <v>102016</v>
          </cell>
          <cell r="F1028">
            <v>112</v>
          </cell>
          <cell r="L1028">
            <v>560</v>
          </cell>
          <cell r="P1028">
            <v>128</v>
          </cell>
          <cell r="AF1028">
            <v>112</v>
          </cell>
          <cell r="AG1028">
            <v>688</v>
          </cell>
        </row>
        <row r="1029">
          <cell r="A1029" t="str">
            <v>102017</v>
          </cell>
          <cell r="F1029">
            <v>44</v>
          </cell>
          <cell r="L1029">
            <v>560</v>
          </cell>
          <cell r="P1029">
            <v>196</v>
          </cell>
          <cell r="AF1029">
            <v>44</v>
          </cell>
          <cell r="AG1029">
            <v>756</v>
          </cell>
        </row>
        <row r="1030">
          <cell r="A1030" t="str">
            <v>102029</v>
          </cell>
          <cell r="F1030">
            <v>48</v>
          </cell>
          <cell r="L1030">
            <v>480</v>
          </cell>
          <cell r="P1030">
            <v>48</v>
          </cell>
          <cell r="AF1030">
            <v>48</v>
          </cell>
          <cell r="AG1030">
            <v>528</v>
          </cell>
        </row>
        <row r="1031">
          <cell r="A1031" t="str">
            <v>102030</v>
          </cell>
          <cell r="F1031">
            <v>84</v>
          </cell>
          <cell r="L1031">
            <v>560</v>
          </cell>
          <cell r="P1031">
            <v>156</v>
          </cell>
          <cell r="AF1031">
            <v>84</v>
          </cell>
          <cell r="AG1031">
            <v>716</v>
          </cell>
        </row>
        <row r="1032">
          <cell r="A1032" t="str">
            <v>102031</v>
          </cell>
          <cell r="F1032">
            <v>36</v>
          </cell>
          <cell r="L1032">
            <v>560</v>
          </cell>
          <cell r="P1032">
            <v>204</v>
          </cell>
          <cell r="AF1032">
            <v>36</v>
          </cell>
          <cell r="AG1032">
            <v>764</v>
          </cell>
        </row>
        <row r="1033">
          <cell r="A1033" t="str">
            <v>102032</v>
          </cell>
        </row>
        <row r="1034">
          <cell r="A1034" t="str">
            <v>102033</v>
          </cell>
          <cell r="F1034">
            <v>24</v>
          </cell>
          <cell r="L1034">
            <v>560</v>
          </cell>
          <cell r="P1034">
            <v>216</v>
          </cell>
          <cell r="AF1034">
            <v>24</v>
          </cell>
          <cell r="AG1034">
            <v>776</v>
          </cell>
        </row>
        <row r="1035">
          <cell r="A1035" t="str">
            <v>102037</v>
          </cell>
          <cell r="F1035">
            <v>169.5</v>
          </cell>
          <cell r="L1035">
            <v>240</v>
          </cell>
          <cell r="P1035">
            <v>159</v>
          </cell>
          <cell r="AF1035">
            <v>169.5</v>
          </cell>
          <cell r="AG1035">
            <v>399</v>
          </cell>
        </row>
        <row r="1036">
          <cell r="A1036" t="str">
            <v>102041</v>
          </cell>
          <cell r="F1036">
            <v>88</v>
          </cell>
          <cell r="L1036">
            <v>320</v>
          </cell>
          <cell r="P1036">
            <v>392</v>
          </cell>
          <cell r="AF1036">
            <v>88</v>
          </cell>
          <cell r="AG1036">
            <v>712</v>
          </cell>
        </row>
        <row r="1037">
          <cell r="A1037" t="str">
            <v>102052</v>
          </cell>
          <cell r="F1037">
            <v>64</v>
          </cell>
          <cell r="L1037">
            <v>640</v>
          </cell>
          <cell r="P1037">
            <v>96</v>
          </cell>
          <cell r="AF1037">
            <v>64</v>
          </cell>
          <cell r="AG1037">
            <v>736</v>
          </cell>
        </row>
        <row r="1038">
          <cell r="A1038" t="str">
            <v>102054</v>
          </cell>
          <cell r="F1038">
            <v>88</v>
          </cell>
          <cell r="L1038">
            <v>640</v>
          </cell>
          <cell r="P1038">
            <v>72</v>
          </cell>
          <cell r="AF1038">
            <v>88</v>
          </cell>
          <cell r="AG1038">
            <v>712</v>
          </cell>
        </row>
        <row r="1039">
          <cell r="A1039" t="str">
            <v>102055</v>
          </cell>
          <cell r="F1039">
            <v>52</v>
          </cell>
          <cell r="L1039">
            <v>480</v>
          </cell>
          <cell r="P1039">
            <v>268</v>
          </cell>
          <cell r="AF1039">
            <v>52</v>
          </cell>
          <cell r="AG1039">
            <v>748</v>
          </cell>
        </row>
        <row r="1040">
          <cell r="A1040" t="str">
            <v>102058</v>
          </cell>
          <cell r="F1040">
            <v>60</v>
          </cell>
          <cell r="G1040">
            <v>64</v>
          </cell>
          <cell r="L1040">
            <v>160</v>
          </cell>
          <cell r="P1040">
            <v>244</v>
          </cell>
          <cell r="Q1040">
            <v>272</v>
          </cell>
          <cell r="AF1040">
            <v>124</v>
          </cell>
          <cell r="AG1040">
            <v>676</v>
          </cell>
        </row>
        <row r="1041">
          <cell r="A1041" t="str">
            <v>102069</v>
          </cell>
          <cell r="F1041">
            <v>48</v>
          </cell>
          <cell r="L1041">
            <v>560</v>
          </cell>
          <cell r="P1041">
            <v>192</v>
          </cell>
          <cell r="AF1041">
            <v>48</v>
          </cell>
          <cell r="AG1041">
            <v>752</v>
          </cell>
        </row>
        <row r="1042">
          <cell r="A1042" t="str">
            <v>102080</v>
          </cell>
          <cell r="F1042">
            <v>32</v>
          </cell>
          <cell r="L1042">
            <v>560</v>
          </cell>
          <cell r="P1042">
            <v>208</v>
          </cell>
          <cell r="AF1042">
            <v>32</v>
          </cell>
          <cell r="AG1042">
            <v>768</v>
          </cell>
        </row>
        <row r="1043">
          <cell r="A1043" t="str">
            <v>102081</v>
          </cell>
          <cell r="L1043">
            <v>320</v>
          </cell>
          <cell r="AG1043">
            <v>320</v>
          </cell>
        </row>
        <row r="1044">
          <cell r="A1044" t="str">
            <v>102082</v>
          </cell>
          <cell r="F1044">
            <v>39</v>
          </cell>
          <cell r="L1044">
            <v>640</v>
          </cell>
          <cell r="P1044">
            <v>121</v>
          </cell>
          <cell r="AF1044">
            <v>39</v>
          </cell>
          <cell r="AG1044">
            <v>761</v>
          </cell>
        </row>
        <row r="1045">
          <cell r="A1045" t="str">
            <v>102083</v>
          </cell>
          <cell r="F1045">
            <v>88</v>
          </cell>
          <cell r="L1045">
            <v>560</v>
          </cell>
          <cell r="P1045">
            <v>152</v>
          </cell>
          <cell r="AF1045">
            <v>88</v>
          </cell>
          <cell r="AG1045">
            <v>712</v>
          </cell>
        </row>
        <row r="1046">
          <cell r="A1046" t="str">
            <v>102084</v>
          </cell>
          <cell r="F1046">
            <v>40</v>
          </cell>
          <cell r="L1046">
            <v>560</v>
          </cell>
          <cell r="P1046">
            <v>200</v>
          </cell>
          <cell r="AF1046">
            <v>40</v>
          </cell>
          <cell r="AG1046">
            <v>760</v>
          </cell>
        </row>
        <row r="1047">
          <cell r="A1047" t="str">
            <v>102085</v>
          </cell>
          <cell r="F1047">
            <v>52</v>
          </cell>
          <cell r="L1047">
            <v>320</v>
          </cell>
          <cell r="P1047">
            <v>428</v>
          </cell>
          <cell r="AF1047">
            <v>52</v>
          </cell>
          <cell r="AG1047">
            <v>748</v>
          </cell>
        </row>
        <row r="1048">
          <cell r="A1048" t="str">
            <v>102087</v>
          </cell>
          <cell r="F1048">
            <v>72</v>
          </cell>
          <cell r="P1048">
            <v>88</v>
          </cell>
          <cell r="AF1048">
            <v>72</v>
          </cell>
          <cell r="AG1048">
            <v>88</v>
          </cell>
        </row>
        <row r="1049">
          <cell r="A1049" t="str">
            <v>102088</v>
          </cell>
          <cell r="F1049">
            <v>84</v>
          </cell>
          <cell r="G1049">
            <v>8</v>
          </cell>
          <cell r="L1049">
            <v>400</v>
          </cell>
          <cell r="P1049">
            <v>236</v>
          </cell>
          <cell r="Q1049">
            <v>72</v>
          </cell>
          <cell r="AF1049">
            <v>92</v>
          </cell>
          <cell r="AG1049">
            <v>708</v>
          </cell>
        </row>
        <row r="1050">
          <cell r="A1050" t="str">
            <v>102091</v>
          </cell>
          <cell r="F1050">
            <v>24</v>
          </cell>
          <cell r="L1050">
            <v>720</v>
          </cell>
          <cell r="P1050">
            <v>56</v>
          </cell>
          <cell r="AF1050">
            <v>24</v>
          </cell>
          <cell r="AG1050">
            <v>776</v>
          </cell>
        </row>
        <row r="1051">
          <cell r="A1051" t="str">
            <v>102092</v>
          </cell>
          <cell r="F1051">
            <v>88</v>
          </cell>
          <cell r="L1051">
            <v>560</v>
          </cell>
          <cell r="P1051">
            <v>152</v>
          </cell>
          <cell r="AF1051">
            <v>88</v>
          </cell>
          <cell r="AG1051">
            <v>712</v>
          </cell>
        </row>
        <row r="1052">
          <cell r="A1052" t="str">
            <v>102093</v>
          </cell>
          <cell r="F1052">
            <v>120</v>
          </cell>
          <cell r="L1052">
            <v>240</v>
          </cell>
          <cell r="P1052">
            <v>440</v>
          </cell>
          <cell r="AF1052">
            <v>120</v>
          </cell>
          <cell r="AG1052">
            <v>680</v>
          </cell>
        </row>
        <row r="1053">
          <cell r="A1053" t="str">
            <v>102094</v>
          </cell>
          <cell r="F1053">
            <v>64</v>
          </cell>
          <cell r="L1053">
            <v>480</v>
          </cell>
          <cell r="P1053">
            <v>256</v>
          </cell>
          <cell r="AF1053">
            <v>64</v>
          </cell>
          <cell r="AG1053">
            <v>736</v>
          </cell>
        </row>
        <row r="1054">
          <cell r="A1054" t="str">
            <v>102095</v>
          </cell>
          <cell r="C1054">
            <v>20</v>
          </cell>
          <cell r="D1054">
            <v>20</v>
          </cell>
          <cell r="F1054">
            <v>30</v>
          </cell>
          <cell r="L1054">
            <v>480</v>
          </cell>
          <cell r="M1054">
            <v>70</v>
          </cell>
          <cell r="N1054">
            <v>120</v>
          </cell>
          <cell r="P1054">
            <v>60</v>
          </cell>
          <cell r="AF1054">
            <v>70</v>
          </cell>
          <cell r="AG1054">
            <v>730</v>
          </cell>
        </row>
        <row r="1055">
          <cell r="A1055" t="str">
            <v>102096</v>
          </cell>
          <cell r="F1055">
            <v>60</v>
          </cell>
          <cell r="L1055">
            <v>640</v>
          </cell>
          <cell r="P1055">
            <v>100</v>
          </cell>
          <cell r="AF1055">
            <v>60</v>
          </cell>
          <cell r="AG1055">
            <v>740</v>
          </cell>
        </row>
        <row r="1056">
          <cell r="A1056" t="str">
            <v>102114</v>
          </cell>
          <cell r="F1056">
            <v>75</v>
          </cell>
          <cell r="G1056">
            <v>11</v>
          </cell>
          <cell r="L1056">
            <v>320</v>
          </cell>
          <cell r="P1056">
            <v>325</v>
          </cell>
          <cell r="Q1056">
            <v>69</v>
          </cell>
          <cell r="AF1056">
            <v>86</v>
          </cell>
          <cell r="AG1056">
            <v>714</v>
          </cell>
        </row>
        <row r="1057">
          <cell r="A1057" t="str">
            <v>102117</v>
          </cell>
          <cell r="F1057">
            <v>60</v>
          </cell>
          <cell r="L1057">
            <v>480</v>
          </cell>
          <cell r="P1057">
            <v>260</v>
          </cell>
          <cell r="AF1057">
            <v>60</v>
          </cell>
          <cell r="AG1057">
            <v>740</v>
          </cell>
        </row>
        <row r="1058">
          <cell r="A1058" t="str">
            <v>102120</v>
          </cell>
          <cell r="F1058">
            <v>56</v>
          </cell>
          <cell r="L1058">
            <v>560</v>
          </cell>
          <cell r="P1058">
            <v>184</v>
          </cell>
          <cell r="AF1058">
            <v>56</v>
          </cell>
          <cell r="AG1058">
            <v>744</v>
          </cell>
        </row>
        <row r="1059">
          <cell r="A1059" t="str">
            <v>102122</v>
          </cell>
          <cell r="F1059">
            <v>65</v>
          </cell>
          <cell r="L1059">
            <v>400</v>
          </cell>
          <cell r="P1059">
            <v>335</v>
          </cell>
          <cell r="AF1059">
            <v>65</v>
          </cell>
          <cell r="AG1059">
            <v>735</v>
          </cell>
        </row>
        <row r="1060">
          <cell r="A1060" t="str">
            <v>102132</v>
          </cell>
          <cell r="F1060">
            <v>52</v>
          </cell>
          <cell r="L1060">
            <v>560</v>
          </cell>
          <cell r="P1060">
            <v>184</v>
          </cell>
          <cell r="AF1060">
            <v>52</v>
          </cell>
          <cell r="AG1060">
            <v>744</v>
          </cell>
        </row>
        <row r="1061">
          <cell r="A1061" t="str">
            <v>102133</v>
          </cell>
          <cell r="F1061">
            <v>64</v>
          </cell>
          <cell r="L1061">
            <v>560</v>
          </cell>
          <cell r="P1061">
            <v>176</v>
          </cell>
          <cell r="AF1061">
            <v>64</v>
          </cell>
          <cell r="AG1061">
            <v>736</v>
          </cell>
        </row>
        <row r="1062">
          <cell r="A1062" t="str">
            <v>102137</v>
          </cell>
          <cell r="F1062">
            <v>88</v>
          </cell>
          <cell r="L1062">
            <v>560</v>
          </cell>
          <cell r="P1062">
            <v>152</v>
          </cell>
          <cell r="AF1062">
            <v>88</v>
          </cell>
          <cell r="AG1062">
            <v>712</v>
          </cell>
        </row>
        <row r="1063">
          <cell r="A1063" t="str">
            <v>102141</v>
          </cell>
          <cell r="C1063">
            <v>17.25</v>
          </cell>
          <cell r="D1063">
            <v>16</v>
          </cell>
          <cell r="F1063">
            <v>39.25</v>
          </cell>
          <cell r="L1063">
            <v>480</v>
          </cell>
          <cell r="N1063">
            <v>40.25</v>
          </cell>
          <cell r="P1063">
            <v>208.75</v>
          </cell>
          <cell r="V1063">
            <v>16</v>
          </cell>
          <cell r="Z1063">
            <v>1</v>
          </cell>
          <cell r="AF1063">
            <v>72.5</v>
          </cell>
          <cell r="AG1063">
            <v>729</v>
          </cell>
          <cell r="AH1063">
            <v>17</v>
          </cell>
        </row>
        <row r="1064">
          <cell r="A1064" t="str">
            <v>102142</v>
          </cell>
          <cell r="F1064">
            <v>58</v>
          </cell>
          <cell r="L1064">
            <v>400</v>
          </cell>
          <cell r="P1064">
            <v>342</v>
          </cell>
          <cell r="AF1064">
            <v>58</v>
          </cell>
          <cell r="AG1064">
            <v>742</v>
          </cell>
        </row>
        <row r="1065">
          <cell r="A1065" t="str">
            <v>102144</v>
          </cell>
          <cell r="F1065">
            <v>10</v>
          </cell>
          <cell r="G1065">
            <v>16</v>
          </cell>
          <cell r="L1065">
            <v>560</v>
          </cell>
          <cell r="P1065">
            <v>70</v>
          </cell>
          <cell r="Q1065">
            <v>144</v>
          </cell>
          <cell r="AF1065">
            <v>26</v>
          </cell>
          <cell r="AG1065">
            <v>774</v>
          </cell>
        </row>
        <row r="1066">
          <cell r="A1066" t="str">
            <v>102145</v>
          </cell>
          <cell r="F1066">
            <v>20</v>
          </cell>
          <cell r="L1066">
            <v>480</v>
          </cell>
          <cell r="P1066">
            <v>300</v>
          </cell>
          <cell r="AF1066">
            <v>20</v>
          </cell>
          <cell r="AG1066">
            <v>780</v>
          </cell>
        </row>
        <row r="1067">
          <cell r="A1067" t="str">
            <v>102146</v>
          </cell>
          <cell r="F1067">
            <v>56</v>
          </cell>
          <cell r="L1067">
            <v>640</v>
          </cell>
          <cell r="P1067">
            <v>104</v>
          </cell>
          <cell r="AF1067">
            <v>56</v>
          </cell>
          <cell r="AG1067">
            <v>744</v>
          </cell>
        </row>
        <row r="1068">
          <cell r="A1068" t="str">
            <v>102153</v>
          </cell>
          <cell r="F1068">
            <v>48</v>
          </cell>
          <cell r="L1068">
            <v>560</v>
          </cell>
          <cell r="P1068">
            <v>192</v>
          </cell>
          <cell r="AF1068">
            <v>48</v>
          </cell>
          <cell r="AG1068">
            <v>752</v>
          </cell>
        </row>
        <row r="1069">
          <cell r="A1069" t="str">
            <v>102155</v>
          </cell>
          <cell r="F1069">
            <v>64</v>
          </cell>
          <cell r="L1069">
            <v>400</v>
          </cell>
          <cell r="P1069">
            <v>336</v>
          </cell>
          <cell r="AF1069">
            <v>64</v>
          </cell>
          <cell r="AG1069">
            <v>736</v>
          </cell>
        </row>
        <row r="1070">
          <cell r="A1070" t="str">
            <v>102163</v>
          </cell>
          <cell r="F1070">
            <v>40</v>
          </cell>
          <cell r="L1070">
            <v>560</v>
          </cell>
          <cell r="P1070">
            <v>200</v>
          </cell>
          <cell r="AF1070">
            <v>40</v>
          </cell>
          <cell r="AG1070">
            <v>760</v>
          </cell>
        </row>
        <row r="1071">
          <cell r="A1071" t="str">
            <v>102164</v>
          </cell>
          <cell r="F1071">
            <v>56</v>
          </cell>
          <cell r="L1071">
            <v>400</v>
          </cell>
          <cell r="P1071">
            <v>344</v>
          </cell>
          <cell r="AF1071">
            <v>56</v>
          </cell>
          <cell r="AG1071">
            <v>744</v>
          </cell>
        </row>
        <row r="1072">
          <cell r="A1072" t="str">
            <v>102167</v>
          </cell>
          <cell r="F1072">
            <v>44</v>
          </cell>
          <cell r="L1072">
            <v>560</v>
          </cell>
          <cell r="P1072">
            <v>196</v>
          </cell>
          <cell r="AF1072">
            <v>44</v>
          </cell>
          <cell r="AG1072">
            <v>756</v>
          </cell>
        </row>
        <row r="1073">
          <cell r="A1073" t="str">
            <v>102169</v>
          </cell>
          <cell r="F1073">
            <v>64</v>
          </cell>
          <cell r="L1073">
            <v>480</v>
          </cell>
          <cell r="P1073">
            <v>256</v>
          </cell>
          <cell r="AF1073">
            <v>64</v>
          </cell>
          <cell r="AG1073">
            <v>736</v>
          </cell>
        </row>
        <row r="1074">
          <cell r="A1074" t="str">
            <v>102170</v>
          </cell>
          <cell r="F1074">
            <v>36</v>
          </cell>
          <cell r="L1074">
            <v>480</v>
          </cell>
          <cell r="P1074">
            <v>284</v>
          </cell>
          <cell r="AF1074">
            <v>36</v>
          </cell>
          <cell r="AG1074">
            <v>764</v>
          </cell>
        </row>
        <row r="1075">
          <cell r="A1075" t="str">
            <v>102175</v>
          </cell>
          <cell r="F1075">
            <v>92</v>
          </cell>
          <cell r="L1075">
            <v>320</v>
          </cell>
          <cell r="P1075">
            <v>388</v>
          </cell>
          <cell r="AF1075">
            <v>92</v>
          </cell>
          <cell r="AG1075">
            <v>708</v>
          </cell>
        </row>
        <row r="1076">
          <cell r="A1076" t="str">
            <v>102177</v>
          </cell>
          <cell r="F1076">
            <v>32</v>
          </cell>
          <cell r="L1076">
            <v>720</v>
          </cell>
          <cell r="P1076">
            <v>48</v>
          </cell>
          <cell r="AF1076">
            <v>32</v>
          </cell>
          <cell r="AG1076">
            <v>768</v>
          </cell>
        </row>
        <row r="1077">
          <cell r="A1077" t="str">
            <v>102178</v>
          </cell>
          <cell r="F1077">
            <v>80</v>
          </cell>
          <cell r="L1077">
            <v>400</v>
          </cell>
          <cell r="P1077">
            <v>320</v>
          </cell>
          <cell r="AF1077">
            <v>80</v>
          </cell>
          <cell r="AG1077">
            <v>720</v>
          </cell>
        </row>
        <row r="1078">
          <cell r="A1078" t="str">
            <v>102180</v>
          </cell>
          <cell r="F1078">
            <v>32</v>
          </cell>
          <cell r="L1078">
            <v>560</v>
          </cell>
          <cell r="P1078">
            <v>208</v>
          </cell>
          <cell r="AF1078">
            <v>32</v>
          </cell>
          <cell r="AG1078">
            <v>768</v>
          </cell>
        </row>
        <row r="1079">
          <cell r="A1079" t="str">
            <v>102181</v>
          </cell>
          <cell r="F1079">
            <v>32</v>
          </cell>
          <cell r="L1079">
            <v>560</v>
          </cell>
          <cell r="P1079">
            <v>208</v>
          </cell>
          <cell r="AF1079">
            <v>32</v>
          </cell>
          <cell r="AG1079">
            <v>768</v>
          </cell>
        </row>
        <row r="1080">
          <cell r="A1080" t="str">
            <v>102182</v>
          </cell>
          <cell r="C1080">
            <v>30</v>
          </cell>
          <cell r="D1080">
            <v>10</v>
          </cell>
          <cell r="F1080">
            <v>70</v>
          </cell>
          <cell r="G1080">
            <v>10</v>
          </cell>
          <cell r="L1080">
            <v>480</v>
          </cell>
          <cell r="M1080">
            <v>140</v>
          </cell>
          <cell r="Q1080">
            <v>60</v>
          </cell>
          <cell r="V1080">
            <v>0.5</v>
          </cell>
          <cell r="AF1080">
            <v>120</v>
          </cell>
          <cell r="AG1080">
            <v>680</v>
          </cell>
          <cell r="AH1080">
            <v>0.5</v>
          </cell>
        </row>
        <row r="1081">
          <cell r="A1081" t="str">
            <v>102184</v>
          </cell>
          <cell r="C1081">
            <v>8</v>
          </cell>
          <cell r="D1081">
            <v>8</v>
          </cell>
          <cell r="F1081">
            <v>54</v>
          </cell>
          <cell r="G1081">
            <v>16</v>
          </cell>
          <cell r="L1081">
            <v>480</v>
          </cell>
          <cell r="N1081">
            <v>58</v>
          </cell>
          <cell r="P1081">
            <v>112</v>
          </cell>
          <cell r="Q1081">
            <v>64</v>
          </cell>
          <cell r="V1081">
            <v>1.1499999999999999</v>
          </cell>
          <cell r="Z1081">
            <v>1.5</v>
          </cell>
          <cell r="AA1081">
            <v>3.25</v>
          </cell>
          <cell r="AF1081">
            <v>86</v>
          </cell>
          <cell r="AG1081">
            <v>714</v>
          </cell>
          <cell r="AH1081">
            <v>5.9</v>
          </cell>
        </row>
        <row r="1082">
          <cell r="A1082" t="str">
            <v>102185</v>
          </cell>
          <cell r="F1082">
            <v>87</v>
          </cell>
          <cell r="L1082">
            <v>240</v>
          </cell>
          <cell r="P1082">
            <v>473</v>
          </cell>
          <cell r="AF1082">
            <v>87</v>
          </cell>
          <cell r="AG1082">
            <v>713</v>
          </cell>
        </row>
        <row r="1083">
          <cell r="A1083" t="str">
            <v>102190</v>
          </cell>
          <cell r="F1083">
            <v>54</v>
          </cell>
          <cell r="L1083">
            <v>320</v>
          </cell>
          <cell r="P1083">
            <v>426</v>
          </cell>
          <cell r="AF1083">
            <v>54</v>
          </cell>
          <cell r="AG1083">
            <v>746</v>
          </cell>
        </row>
        <row r="1084">
          <cell r="A1084" t="str">
            <v>102192</v>
          </cell>
          <cell r="F1084">
            <v>92</v>
          </cell>
          <cell r="G1084">
            <v>-8</v>
          </cell>
          <cell r="L1084">
            <v>320</v>
          </cell>
          <cell r="P1084">
            <v>396</v>
          </cell>
          <cell r="AF1084">
            <v>84</v>
          </cell>
          <cell r="AG1084">
            <v>716</v>
          </cell>
        </row>
        <row r="1085">
          <cell r="A1085" t="str">
            <v>102198</v>
          </cell>
          <cell r="F1085">
            <v>88</v>
          </cell>
          <cell r="L1085">
            <v>400</v>
          </cell>
          <cell r="P1085">
            <v>312</v>
          </cell>
          <cell r="AF1085">
            <v>88</v>
          </cell>
          <cell r="AG1085">
            <v>712</v>
          </cell>
        </row>
        <row r="1086">
          <cell r="A1086" t="str">
            <v>102199</v>
          </cell>
          <cell r="F1086">
            <v>104</v>
          </cell>
          <cell r="L1086">
            <v>480</v>
          </cell>
          <cell r="P1086">
            <v>216</v>
          </cell>
          <cell r="AF1086">
            <v>104</v>
          </cell>
          <cell r="AG1086">
            <v>696</v>
          </cell>
        </row>
        <row r="1087">
          <cell r="A1087" t="str">
            <v>102200</v>
          </cell>
          <cell r="F1087">
            <v>72</v>
          </cell>
          <cell r="L1087">
            <v>400</v>
          </cell>
          <cell r="P1087">
            <v>328</v>
          </cell>
          <cell r="AF1087">
            <v>72</v>
          </cell>
          <cell r="AG1087">
            <v>728</v>
          </cell>
        </row>
        <row r="1088">
          <cell r="A1088" t="str">
            <v>102202</v>
          </cell>
          <cell r="F1088">
            <v>40</v>
          </cell>
          <cell r="L1088">
            <v>640</v>
          </cell>
          <cell r="P1088">
            <v>120</v>
          </cell>
          <cell r="AF1088">
            <v>40</v>
          </cell>
          <cell r="AG1088">
            <v>760</v>
          </cell>
        </row>
        <row r="1089">
          <cell r="A1089" t="str">
            <v>102203</v>
          </cell>
          <cell r="F1089">
            <v>40</v>
          </cell>
          <cell r="L1089">
            <v>560</v>
          </cell>
          <cell r="P1089">
            <v>200</v>
          </cell>
          <cell r="AF1089">
            <v>40</v>
          </cell>
          <cell r="AG1089">
            <v>760</v>
          </cell>
        </row>
        <row r="1090">
          <cell r="A1090" t="str">
            <v>102204</v>
          </cell>
          <cell r="F1090">
            <v>72</v>
          </cell>
          <cell r="G1090">
            <v>8</v>
          </cell>
          <cell r="L1090">
            <v>480</v>
          </cell>
          <cell r="P1090">
            <v>168</v>
          </cell>
          <cell r="Q1090">
            <v>72</v>
          </cell>
          <cell r="AF1090">
            <v>80</v>
          </cell>
          <cell r="AG1090">
            <v>720</v>
          </cell>
        </row>
        <row r="1091">
          <cell r="A1091" t="str">
            <v>102206</v>
          </cell>
          <cell r="F1091">
            <v>64</v>
          </cell>
          <cell r="L1091">
            <v>560</v>
          </cell>
          <cell r="P1091">
            <v>176</v>
          </cell>
          <cell r="AF1091">
            <v>64</v>
          </cell>
          <cell r="AG1091">
            <v>736</v>
          </cell>
        </row>
        <row r="1092">
          <cell r="A1092" t="str">
            <v>102207</v>
          </cell>
          <cell r="F1092">
            <v>32</v>
          </cell>
          <cell r="L1092">
            <v>640</v>
          </cell>
          <cell r="P1092">
            <v>128</v>
          </cell>
          <cell r="AF1092">
            <v>32</v>
          </cell>
          <cell r="AG1092">
            <v>768</v>
          </cell>
        </row>
        <row r="1093">
          <cell r="A1093" t="str">
            <v>102208</v>
          </cell>
          <cell r="F1093">
            <v>28</v>
          </cell>
          <cell r="G1093">
            <v>24</v>
          </cell>
          <cell r="L1093">
            <v>400</v>
          </cell>
          <cell r="P1093">
            <v>212</v>
          </cell>
          <cell r="Q1093">
            <v>136</v>
          </cell>
          <cell r="AF1093">
            <v>52</v>
          </cell>
          <cell r="AG1093">
            <v>748</v>
          </cell>
        </row>
        <row r="1094">
          <cell r="A1094" t="str">
            <v>102210</v>
          </cell>
          <cell r="F1094">
            <v>72</v>
          </cell>
          <cell r="L1094">
            <v>400</v>
          </cell>
          <cell r="P1094">
            <v>328</v>
          </cell>
          <cell r="AF1094">
            <v>72</v>
          </cell>
          <cell r="AG1094">
            <v>728</v>
          </cell>
        </row>
        <row r="1095">
          <cell r="A1095" t="str">
            <v>102211</v>
          </cell>
          <cell r="F1095">
            <v>8</v>
          </cell>
          <cell r="L1095">
            <v>720</v>
          </cell>
          <cell r="P1095">
            <v>72</v>
          </cell>
          <cell r="AF1095">
            <v>8</v>
          </cell>
          <cell r="AG1095">
            <v>792</v>
          </cell>
        </row>
        <row r="1096">
          <cell r="A1096" t="str">
            <v>102213</v>
          </cell>
          <cell r="C1096">
            <v>16</v>
          </cell>
          <cell r="F1096">
            <v>49.5</v>
          </cell>
          <cell r="L1096">
            <v>240</v>
          </cell>
          <cell r="P1096">
            <v>509.25</v>
          </cell>
          <cell r="V1096">
            <v>18</v>
          </cell>
          <cell r="Z1096">
            <v>13</v>
          </cell>
          <cell r="AF1096">
            <v>65.5</v>
          </cell>
          <cell r="AG1096">
            <v>749.25</v>
          </cell>
          <cell r="AH1096">
            <v>31</v>
          </cell>
        </row>
        <row r="1097">
          <cell r="A1097" t="str">
            <v>102214</v>
          </cell>
          <cell r="D1097">
            <v>16</v>
          </cell>
          <cell r="F1097">
            <v>44.25</v>
          </cell>
          <cell r="G1097">
            <v>8</v>
          </cell>
          <cell r="L1097">
            <v>400</v>
          </cell>
          <cell r="N1097">
            <v>147.5</v>
          </cell>
          <cell r="P1097">
            <v>188</v>
          </cell>
          <cell r="V1097">
            <v>15.5</v>
          </cell>
          <cell r="Z1097">
            <v>8.75</v>
          </cell>
          <cell r="AF1097">
            <v>68.25</v>
          </cell>
          <cell r="AG1097">
            <v>735.5</v>
          </cell>
          <cell r="AH1097">
            <v>24.25</v>
          </cell>
        </row>
        <row r="1098">
          <cell r="A1098" t="str">
            <v>102218</v>
          </cell>
          <cell r="L1098">
            <v>800</v>
          </cell>
          <cell r="AG1098">
            <v>800</v>
          </cell>
        </row>
        <row r="1099">
          <cell r="A1099" t="str">
            <v>102220</v>
          </cell>
          <cell r="F1099">
            <v>36</v>
          </cell>
          <cell r="L1099">
            <v>320</v>
          </cell>
          <cell r="P1099">
            <v>444</v>
          </cell>
          <cell r="AF1099">
            <v>36</v>
          </cell>
          <cell r="AG1099">
            <v>764</v>
          </cell>
        </row>
        <row r="1100">
          <cell r="A1100" t="str">
            <v>102221</v>
          </cell>
          <cell r="F1100">
            <v>72</v>
          </cell>
          <cell r="L1100">
            <v>560</v>
          </cell>
          <cell r="P1100">
            <v>168</v>
          </cell>
          <cell r="AF1100">
            <v>72</v>
          </cell>
          <cell r="AG1100">
            <v>728</v>
          </cell>
        </row>
        <row r="1101">
          <cell r="A1101" t="str">
            <v>102223</v>
          </cell>
          <cell r="F1101">
            <v>80</v>
          </cell>
          <cell r="L1101">
            <v>400</v>
          </cell>
          <cell r="P1101">
            <v>320</v>
          </cell>
          <cell r="AF1101">
            <v>80</v>
          </cell>
          <cell r="AG1101">
            <v>720</v>
          </cell>
        </row>
        <row r="1102">
          <cell r="A1102" t="str">
            <v>102225</v>
          </cell>
          <cell r="F1102">
            <v>80</v>
          </cell>
          <cell r="G1102">
            <v>8</v>
          </cell>
          <cell r="L1102">
            <v>640</v>
          </cell>
          <cell r="P1102">
            <v>40</v>
          </cell>
          <cell r="Q1102">
            <v>32</v>
          </cell>
          <cell r="AF1102">
            <v>88</v>
          </cell>
          <cell r="AG1102">
            <v>712</v>
          </cell>
        </row>
        <row r="1103">
          <cell r="A1103" t="str">
            <v>102226</v>
          </cell>
          <cell r="F1103">
            <v>128</v>
          </cell>
          <cell r="L1103">
            <v>552</v>
          </cell>
          <cell r="P1103">
            <v>120</v>
          </cell>
          <cell r="AF1103">
            <v>128</v>
          </cell>
          <cell r="AG1103">
            <v>672</v>
          </cell>
        </row>
        <row r="1104">
          <cell r="A1104" t="str">
            <v>102230</v>
          </cell>
          <cell r="F1104">
            <v>40</v>
          </cell>
          <cell r="L1104">
            <v>400</v>
          </cell>
          <cell r="P1104">
            <v>360</v>
          </cell>
          <cell r="AF1104">
            <v>40</v>
          </cell>
          <cell r="AG1104">
            <v>760</v>
          </cell>
        </row>
        <row r="1105">
          <cell r="A1105" t="str">
            <v>102233</v>
          </cell>
          <cell r="C1105">
            <v>16</v>
          </cell>
          <cell r="F1105">
            <v>38</v>
          </cell>
          <cell r="L1105">
            <v>400</v>
          </cell>
          <cell r="M1105">
            <v>72</v>
          </cell>
          <cell r="P1105">
            <v>274</v>
          </cell>
          <cell r="V1105">
            <v>1.25</v>
          </cell>
          <cell r="W1105">
            <v>8</v>
          </cell>
          <cell r="Z1105">
            <v>0.75</v>
          </cell>
          <cell r="AF1105">
            <v>54</v>
          </cell>
          <cell r="AG1105">
            <v>746</v>
          </cell>
          <cell r="AH1105">
            <v>10</v>
          </cell>
        </row>
        <row r="1106">
          <cell r="A1106" t="str">
            <v>102234</v>
          </cell>
          <cell r="F1106">
            <v>48</v>
          </cell>
          <cell r="G1106">
            <v>8</v>
          </cell>
          <cell r="L1106">
            <v>560</v>
          </cell>
          <cell r="P1106">
            <v>112</v>
          </cell>
          <cell r="Q1106">
            <v>72</v>
          </cell>
          <cell r="AF1106">
            <v>56</v>
          </cell>
          <cell r="AG1106">
            <v>744</v>
          </cell>
        </row>
        <row r="1107">
          <cell r="A1107" t="str">
            <v>102237</v>
          </cell>
          <cell r="F1107">
            <v>88</v>
          </cell>
          <cell r="L1107">
            <v>400</v>
          </cell>
          <cell r="P1107">
            <v>312</v>
          </cell>
          <cell r="AF1107">
            <v>88</v>
          </cell>
          <cell r="AG1107">
            <v>712</v>
          </cell>
        </row>
        <row r="1108">
          <cell r="A1108" t="str">
            <v>102238</v>
          </cell>
          <cell r="F1108">
            <v>76</v>
          </cell>
          <cell r="L1108">
            <v>320</v>
          </cell>
          <cell r="P1108">
            <v>404</v>
          </cell>
          <cell r="AF1108">
            <v>76</v>
          </cell>
          <cell r="AG1108">
            <v>724</v>
          </cell>
        </row>
        <row r="1109">
          <cell r="A1109" t="str">
            <v>102240</v>
          </cell>
          <cell r="F1109">
            <v>7</v>
          </cell>
          <cell r="L1109">
            <v>640</v>
          </cell>
          <cell r="P1109">
            <v>153</v>
          </cell>
          <cell r="AF1109">
            <v>7</v>
          </cell>
          <cell r="AG1109">
            <v>793</v>
          </cell>
        </row>
        <row r="1110">
          <cell r="A1110" t="str">
            <v>102242</v>
          </cell>
          <cell r="F1110">
            <v>36</v>
          </cell>
          <cell r="L1110">
            <v>560</v>
          </cell>
          <cell r="P1110">
            <v>204</v>
          </cell>
          <cell r="AF1110">
            <v>36</v>
          </cell>
          <cell r="AG1110">
            <v>764</v>
          </cell>
        </row>
        <row r="1111">
          <cell r="A1111" t="str">
            <v>102246</v>
          </cell>
          <cell r="F1111">
            <v>104</v>
          </cell>
          <cell r="L1111">
            <v>400</v>
          </cell>
          <cell r="P1111">
            <v>296</v>
          </cell>
          <cell r="AF1111">
            <v>104</v>
          </cell>
          <cell r="AG1111">
            <v>696</v>
          </cell>
        </row>
        <row r="1112">
          <cell r="A1112" t="str">
            <v>102247</v>
          </cell>
          <cell r="F1112">
            <v>88</v>
          </cell>
          <cell r="L1112">
            <v>480</v>
          </cell>
          <cell r="P1112">
            <v>232</v>
          </cell>
          <cell r="AF1112">
            <v>88</v>
          </cell>
          <cell r="AG1112">
            <v>712</v>
          </cell>
        </row>
        <row r="1113">
          <cell r="A1113" t="str">
            <v>102248</v>
          </cell>
          <cell r="C1113">
            <v>32</v>
          </cell>
          <cell r="D1113">
            <v>16</v>
          </cell>
          <cell r="F1113">
            <v>96</v>
          </cell>
          <cell r="L1113">
            <v>256.75</v>
          </cell>
          <cell r="M1113">
            <v>104</v>
          </cell>
          <cell r="N1113">
            <v>152</v>
          </cell>
          <cell r="P1113">
            <v>144.25</v>
          </cell>
          <cell r="V1113">
            <v>24.5</v>
          </cell>
          <cell r="W1113">
            <v>1</v>
          </cell>
          <cell r="X1113">
            <v>9.25</v>
          </cell>
          <cell r="Z1113">
            <v>0.75</v>
          </cell>
          <cell r="AF1113">
            <v>144</v>
          </cell>
          <cell r="AG1113">
            <v>657</v>
          </cell>
          <cell r="AH1113">
            <v>35.5</v>
          </cell>
        </row>
        <row r="1114">
          <cell r="A1114" t="str">
            <v>102250</v>
          </cell>
          <cell r="F1114">
            <v>120</v>
          </cell>
          <cell r="L1114">
            <v>560</v>
          </cell>
          <cell r="P1114">
            <v>120</v>
          </cell>
          <cell r="AF1114">
            <v>120</v>
          </cell>
          <cell r="AG1114">
            <v>680</v>
          </cell>
        </row>
        <row r="1115">
          <cell r="A1115" t="str">
            <v>102251</v>
          </cell>
          <cell r="F1115">
            <v>120</v>
          </cell>
          <cell r="L1115">
            <v>400</v>
          </cell>
          <cell r="P1115">
            <v>280</v>
          </cell>
          <cell r="AF1115">
            <v>120</v>
          </cell>
          <cell r="AG1115">
            <v>680</v>
          </cell>
        </row>
        <row r="1116">
          <cell r="A1116" t="str">
            <v>102252</v>
          </cell>
          <cell r="F1116">
            <v>70</v>
          </cell>
          <cell r="L1116">
            <v>400</v>
          </cell>
          <cell r="P1116">
            <v>330</v>
          </cell>
          <cell r="AF1116">
            <v>70</v>
          </cell>
          <cell r="AG1116">
            <v>730</v>
          </cell>
        </row>
        <row r="1117">
          <cell r="A1117" t="str">
            <v>102253</v>
          </cell>
          <cell r="C1117">
            <v>16</v>
          </cell>
          <cell r="F1117">
            <v>87</v>
          </cell>
          <cell r="L1117">
            <v>320</v>
          </cell>
          <cell r="M1117">
            <v>72</v>
          </cell>
          <cell r="P1117">
            <v>305</v>
          </cell>
          <cell r="V1117">
            <v>3.5</v>
          </cell>
          <cell r="AF1117">
            <v>103</v>
          </cell>
          <cell r="AG1117">
            <v>697</v>
          </cell>
          <cell r="AH1117">
            <v>3.5</v>
          </cell>
        </row>
        <row r="1118">
          <cell r="A1118" t="str">
            <v>102254</v>
          </cell>
          <cell r="C1118">
            <v>24</v>
          </cell>
          <cell r="F1118">
            <v>19.5</v>
          </cell>
          <cell r="L1118">
            <v>320</v>
          </cell>
          <cell r="M1118">
            <v>136</v>
          </cell>
          <cell r="P1118">
            <v>300.5</v>
          </cell>
          <cell r="V1118">
            <v>0.5</v>
          </cell>
          <cell r="Z1118">
            <v>0.75</v>
          </cell>
          <cell r="AF1118">
            <v>43.5</v>
          </cell>
          <cell r="AG1118">
            <v>756.5</v>
          </cell>
          <cell r="AH1118">
            <v>1.25</v>
          </cell>
        </row>
        <row r="1119">
          <cell r="A1119" t="str">
            <v>102255</v>
          </cell>
          <cell r="F1119">
            <v>-8</v>
          </cell>
          <cell r="I1119">
            <v>8</v>
          </cell>
          <cell r="L1119">
            <v>712</v>
          </cell>
          <cell r="P1119">
            <v>88</v>
          </cell>
          <cell r="AF1119">
            <v>0</v>
          </cell>
          <cell r="AG1119">
            <v>800</v>
          </cell>
        </row>
        <row r="1120">
          <cell r="A1120" t="str">
            <v>102257</v>
          </cell>
          <cell r="F1120">
            <v>116</v>
          </cell>
          <cell r="L1120">
            <v>320</v>
          </cell>
          <cell r="P1120">
            <v>364</v>
          </cell>
          <cell r="AF1120">
            <v>116</v>
          </cell>
          <cell r="AG1120">
            <v>684</v>
          </cell>
        </row>
        <row r="1121">
          <cell r="A1121" t="str">
            <v>102258</v>
          </cell>
          <cell r="F1121">
            <v>4</v>
          </cell>
          <cell r="L1121">
            <v>720</v>
          </cell>
          <cell r="P1121">
            <v>76</v>
          </cell>
          <cell r="AF1121">
            <v>4</v>
          </cell>
          <cell r="AG1121">
            <v>796</v>
          </cell>
        </row>
        <row r="1122">
          <cell r="A1122" t="str">
            <v>102260</v>
          </cell>
          <cell r="F1122">
            <v>176</v>
          </cell>
          <cell r="L1122">
            <v>480</v>
          </cell>
          <cell r="P1122">
            <v>128</v>
          </cell>
          <cell r="AF1122">
            <v>176</v>
          </cell>
          <cell r="AG1122">
            <v>608</v>
          </cell>
        </row>
        <row r="1123">
          <cell r="A1123" t="str">
            <v>102262</v>
          </cell>
          <cell r="F1123">
            <v>55</v>
          </cell>
          <cell r="L1123">
            <v>320</v>
          </cell>
          <cell r="P1123">
            <v>425</v>
          </cell>
          <cell r="AF1123">
            <v>55</v>
          </cell>
          <cell r="AG1123">
            <v>745</v>
          </cell>
        </row>
        <row r="1124">
          <cell r="A1124" t="str">
            <v>102263</v>
          </cell>
          <cell r="F1124">
            <v>80</v>
          </cell>
          <cell r="L1124">
            <v>560</v>
          </cell>
          <cell r="P1124">
            <v>160</v>
          </cell>
          <cell r="AF1124">
            <v>80</v>
          </cell>
          <cell r="AG1124">
            <v>720</v>
          </cell>
        </row>
        <row r="1125">
          <cell r="A1125" t="str">
            <v>102269</v>
          </cell>
          <cell r="F1125">
            <v>82</v>
          </cell>
          <cell r="L1125">
            <v>320</v>
          </cell>
          <cell r="P1125">
            <v>398</v>
          </cell>
          <cell r="AF1125">
            <v>82</v>
          </cell>
          <cell r="AG1125">
            <v>718</v>
          </cell>
        </row>
        <row r="1126">
          <cell r="A1126" t="str">
            <v>102271</v>
          </cell>
          <cell r="F1126">
            <v>84</v>
          </cell>
          <cell r="L1126">
            <v>560</v>
          </cell>
          <cell r="P1126">
            <v>156</v>
          </cell>
          <cell r="AF1126">
            <v>84</v>
          </cell>
          <cell r="AG1126">
            <v>716</v>
          </cell>
        </row>
        <row r="1127">
          <cell r="A1127" t="str">
            <v>102274</v>
          </cell>
          <cell r="F1127">
            <v>64</v>
          </cell>
          <cell r="L1127">
            <v>480</v>
          </cell>
          <cell r="P1127">
            <v>256</v>
          </cell>
          <cell r="AF1127">
            <v>64</v>
          </cell>
          <cell r="AG1127">
            <v>736</v>
          </cell>
        </row>
        <row r="1128">
          <cell r="A1128" t="str">
            <v>102275</v>
          </cell>
          <cell r="F1128">
            <v>64</v>
          </cell>
          <cell r="L1128">
            <v>400</v>
          </cell>
          <cell r="P1128">
            <v>336</v>
          </cell>
          <cell r="AF1128">
            <v>64</v>
          </cell>
          <cell r="AG1128">
            <v>736</v>
          </cell>
        </row>
        <row r="1129">
          <cell r="A1129" t="str">
            <v>102276</v>
          </cell>
          <cell r="F1129">
            <v>24</v>
          </cell>
          <cell r="L1129">
            <v>640</v>
          </cell>
          <cell r="P1129">
            <v>136</v>
          </cell>
          <cell r="AF1129">
            <v>24</v>
          </cell>
          <cell r="AG1129">
            <v>776</v>
          </cell>
        </row>
        <row r="1130">
          <cell r="A1130" t="str">
            <v>102277</v>
          </cell>
          <cell r="F1130">
            <v>28</v>
          </cell>
          <cell r="L1130">
            <v>560</v>
          </cell>
          <cell r="P1130">
            <v>212</v>
          </cell>
          <cell r="AF1130">
            <v>28</v>
          </cell>
          <cell r="AG1130">
            <v>772</v>
          </cell>
        </row>
        <row r="1131">
          <cell r="A1131" t="str">
            <v>102280</v>
          </cell>
          <cell r="F1131">
            <v>44</v>
          </cell>
          <cell r="L1131">
            <v>320</v>
          </cell>
          <cell r="P1131">
            <v>436</v>
          </cell>
          <cell r="AF1131">
            <v>44</v>
          </cell>
          <cell r="AG1131">
            <v>756</v>
          </cell>
        </row>
        <row r="1132">
          <cell r="A1132" t="str">
            <v>102282</v>
          </cell>
          <cell r="C1132">
            <v>32</v>
          </cell>
          <cell r="F1132">
            <v>52</v>
          </cell>
          <cell r="L1132">
            <v>320</v>
          </cell>
          <cell r="M1132">
            <v>56</v>
          </cell>
          <cell r="P1132">
            <v>340</v>
          </cell>
          <cell r="AF1132">
            <v>84</v>
          </cell>
          <cell r="AG1132">
            <v>716</v>
          </cell>
        </row>
        <row r="1133">
          <cell r="A1133" t="str">
            <v>102286</v>
          </cell>
          <cell r="F1133">
            <v>100</v>
          </cell>
          <cell r="G1133">
            <v>12</v>
          </cell>
          <cell r="L1133">
            <v>400</v>
          </cell>
          <cell r="P1133">
            <v>216</v>
          </cell>
          <cell r="Q1133">
            <v>72</v>
          </cell>
          <cell r="AF1133">
            <v>112</v>
          </cell>
          <cell r="AG1133">
            <v>688</v>
          </cell>
        </row>
        <row r="1134">
          <cell r="A1134" t="str">
            <v>102289</v>
          </cell>
          <cell r="C1134">
            <v>16</v>
          </cell>
          <cell r="F1134">
            <v>24</v>
          </cell>
          <cell r="L1134">
            <v>400</v>
          </cell>
          <cell r="M1134">
            <v>136</v>
          </cell>
          <cell r="P1134">
            <v>224</v>
          </cell>
          <cell r="AF1134">
            <v>40</v>
          </cell>
          <cell r="AG1134">
            <v>760</v>
          </cell>
        </row>
        <row r="1135">
          <cell r="A1135" t="str">
            <v>102291</v>
          </cell>
          <cell r="F1135">
            <v>152</v>
          </cell>
          <cell r="L1135">
            <v>560</v>
          </cell>
          <cell r="P1135">
            <v>88</v>
          </cell>
          <cell r="AF1135">
            <v>152</v>
          </cell>
          <cell r="AG1135">
            <v>648</v>
          </cell>
        </row>
        <row r="1136">
          <cell r="A1136" t="str">
            <v>102292</v>
          </cell>
          <cell r="F1136">
            <v>82</v>
          </cell>
          <cell r="L1136">
            <v>320</v>
          </cell>
          <cell r="P1136">
            <v>398</v>
          </cell>
          <cell r="AF1136">
            <v>82</v>
          </cell>
          <cell r="AG1136">
            <v>718</v>
          </cell>
        </row>
        <row r="1137">
          <cell r="A1137" t="str">
            <v>102294</v>
          </cell>
          <cell r="F1137">
            <v>96</v>
          </cell>
          <cell r="L1137">
            <v>400</v>
          </cell>
          <cell r="P1137">
            <v>304</v>
          </cell>
          <cell r="AF1137">
            <v>96</v>
          </cell>
          <cell r="AG1137">
            <v>704</v>
          </cell>
        </row>
        <row r="1138">
          <cell r="A1138" t="str">
            <v>102296</v>
          </cell>
          <cell r="F1138">
            <v>120</v>
          </cell>
          <cell r="L1138">
            <v>400</v>
          </cell>
          <cell r="P1138">
            <v>280</v>
          </cell>
          <cell r="AF1138">
            <v>120</v>
          </cell>
          <cell r="AG1138">
            <v>680</v>
          </cell>
        </row>
        <row r="1139">
          <cell r="A1139" t="str">
            <v>102299</v>
          </cell>
          <cell r="F1139">
            <v>12</v>
          </cell>
          <cell r="L1139">
            <v>640</v>
          </cell>
          <cell r="P1139">
            <v>148</v>
          </cell>
          <cell r="AF1139">
            <v>12</v>
          </cell>
          <cell r="AG1139">
            <v>788</v>
          </cell>
        </row>
        <row r="1140">
          <cell r="A1140" t="str">
            <v>102300</v>
          </cell>
          <cell r="F1140">
            <v>60</v>
          </cell>
          <cell r="L1140">
            <v>480</v>
          </cell>
          <cell r="P1140">
            <v>260</v>
          </cell>
          <cell r="AF1140">
            <v>60</v>
          </cell>
          <cell r="AG1140">
            <v>740</v>
          </cell>
        </row>
        <row r="1141">
          <cell r="A1141" t="str">
            <v>102303</v>
          </cell>
          <cell r="F1141">
            <v>116</v>
          </cell>
          <cell r="L1141">
            <v>480</v>
          </cell>
          <cell r="P1141">
            <v>204</v>
          </cell>
          <cell r="AF1141">
            <v>116</v>
          </cell>
          <cell r="AG1141">
            <v>684</v>
          </cell>
        </row>
        <row r="1142">
          <cell r="A1142" t="str">
            <v>102304</v>
          </cell>
          <cell r="C1142">
            <v>16</v>
          </cell>
          <cell r="D1142">
            <v>8</v>
          </cell>
          <cell r="F1142">
            <v>73.5</v>
          </cell>
          <cell r="L1142">
            <v>320</v>
          </cell>
          <cell r="P1142">
            <v>382.5</v>
          </cell>
          <cell r="V1142">
            <v>3</v>
          </cell>
          <cell r="AF1142">
            <v>97.5</v>
          </cell>
          <cell r="AG1142">
            <v>702.5</v>
          </cell>
          <cell r="AH1142">
            <v>3</v>
          </cell>
        </row>
        <row r="1143">
          <cell r="A1143" t="str">
            <v>102305</v>
          </cell>
          <cell r="C1143">
            <v>16</v>
          </cell>
          <cell r="D1143">
            <v>16</v>
          </cell>
          <cell r="F1143">
            <v>111</v>
          </cell>
          <cell r="M1143">
            <v>72</v>
          </cell>
          <cell r="N1143">
            <v>144</v>
          </cell>
          <cell r="P1143">
            <v>443</v>
          </cell>
          <cell r="Z1143">
            <v>1.5</v>
          </cell>
          <cell r="AF1143">
            <v>143</v>
          </cell>
          <cell r="AG1143">
            <v>659</v>
          </cell>
          <cell r="AH1143">
            <v>1.5</v>
          </cell>
        </row>
        <row r="1144">
          <cell r="A1144" t="str">
            <v>102310</v>
          </cell>
          <cell r="C1144">
            <v>24</v>
          </cell>
          <cell r="D1144">
            <v>8</v>
          </cell>
          <cell r="F1144">
            <v>134.25</v>
          </cell>
          <cell r="L1144">
            <v>160</v>
          </cell>
          <cell r="M1144">
            <v>106</v>
          </cell>
          <cell r="N1144">
            <v>72</v>
          </cell>
          <cell r="P1144">
            <v>296.75</v>
          </cell>
          <cell r="V1144">
            <v>1.75</v>
          </cell>
          <cell r="X1144">
            <v>0.75</v>
          </cell>
          <cell r="Z1144">
            <v>1.75</v>
          </cell>
          <cell r="AF1144">
            <v>166.25</v>
          </cell>
          <cell r="AG1144">
            <v>634.75</v>
          </cell>
          <cell r="AH1144">
            <v>4.25</v>
          </cell>
        </row>
        <row r="1145">
          <cell r="A1145" t="str">
            <v>102313</v>
          </cell>
          <cell r="D1145">
            <v>8</v>
          </cell>
          <cell r="F1145">
            <v>54.1</v>
          </cell>
          <cell r="L1145">
            <v>160</v>
          </cell>
          <cell r="N1145">
            <v>72</v>
          </cell>
          <cell r="P1145">
            <v>497.9</v>
          </cell>
          <cell r="V1145">
            <v>0.25</v>
          </cell>
          <cell r="Z1145">
            <v>8.25</v>
          </cell>
          <cell r="AF1145">
            <v>62.1</v>
          </cell>
          <cell r="AG1145">
            <v>729.9</v>
          </cell>
          <cell r="AH1145">
            <v>8.5</v>
          </cell>
        </row>
        <row r="1146">
          <cell r="A1146" t="str">
            <v>102314</v>
          </cell>
          <cell r="C1146">
            <v>8</v>
          </cell>
          <cell r="F1146">
            <v>96.5</v>
          </cell>
          <cell r="L1146">
            <v>320</v>
          </cell>
          <cell r="P1146">
            <v>375.5</v>
          </cell>
          <cell r="AF1146">
            <v>104.5</v>
          </cell>
          <cell r="AG1146">
            <v>695.5</v>
          </cell>
        </row>
        <row r="1147">
          <cell r="A1147" t="str">
            <v>102316</v>
          </cell>
          <cell r="C1147">
            <v>16</v>
          </cell>
          <cell r="D1147">
            <v>17</v>
          </cell>
          <cell r="F1147">
            <v>73.75</v>
          </cell>
          <cell r="L1147">
            <v>240</v>
          </cell>
          <cell r="M1147">
            <v>64</v>
          </cell>
          <cell r="N1147">
            <v>151</v>
          </cell>
          <cell r="P1147">
            <v>246.25</v>
          </cell>
          <cell r="V1147">
            <v>14.5</v>
          </cell>
          <cell r="Z1147">
            <v>3</v>
          </cell>
          <cell r="AF1147">
            <v>106.75</v>
          </cell>
          <cell r="AG1147">
            <v>701.25</v>
          </cell>
          <cell r="AH1147">
            <v>17.5</v>
          </cell>
        </row>
        <row r="1148">
          <cell r="A1148" t="str">
            <v>102318</v>
          </cell>
          <cell r="G1148">
            <v>8</v>
          </cell>
          <cell r="L1148">
            <v>720</v>
          </cell>
          <cell r="Q1148">
            <v>72</v>
          </cell>
          <cell r="AF1148">
            <v>8</v>
          </cell>
          <cell r="AG1148">
            <v>792</v>
          </cell>
        </row>
        <row r="1149">
          <cell r="A1149" t="str">
            <v>102321</v>
          </cell>
          <cell r="F1149">
            <v>72</v>
          </cell>
          <cell r="L1149">
            <v>560</v>
          </cell>
          <cell r="P1149">
            <v>168</v>
          </cell>
          <cell r="AF1149">
            <v>72</v>
          </cell>
          <cell r="AG1149">
            <v>728</v>
          </cell>
        </row>
        <row r="1150">
          <cell r="A1150" t="str">
            <v>102323</v>
          </cell>
          <cell r="F1150">
            <v>16</v>
          </cell>
          <cell r="G1150">
            <v>24</v>
          </cell>
          <cell r="L1150">
            <v>560</v>
          </cell>
          <cell r="P1150">
            <v>144</v>
          </cell>
          <cell r="Q1150">
            <v>56</v>
          </cell>
          <cell r="AF1150">
            <v>40</v>
          </cell>
          <cell r="AG1150">
            <v>760</v>
          </cell>
        </row>
        <row r="1151">
          <cell r="A1151" t="str">
            <v>102324</v>
          </cell>
          <cell r="F1151">
            <v>72</v>
          </cell>
          <cell r="L1151">
            <v>320</v>
          </cell>
          <cell r="P1151">
            <v>408</v>
          </cell>
          <cell r="AF1151">
            <v>72</v>
          </cell>
          <cell r="AG1151">
            <v>728</v>
          </cell>
        </row>
        <row r="1152">
          <cell r="A1152" t="str">
            <v>102325</v>
          </cell>
          <cell r="F1152">
            <v>24</v>
          </cell>
          <cell r="L1152">
            <v>720</v>
          </cell>
          <cell r="P1152">
            <v>56</v>
          </cell>
          <cell r="AF1152">
            <v>24</v>
          </cell>
          <cell r="AG1152">
            <v>776</v>
          </cell>
        </row>
        <row r="1153">
          <cell r="A1153" t="str">
            <v>102326</v>
          </cell>
          <cell r="L1153">
            <v>320</v>
          </cell>
          <cell r="AG1153">
            <v>320</v>
          </cell>
        </row>
        <row r="1154">
          <cell r="A1154" t="str">
            <v>102327</v>
          </cell>
          <cell r="F1154">
            <v>56</v>
          </cell>
          <cell r="L1154">
            <v>640</v>
          </cell>
          <cell r="P1154">
            <v>104</v>
          </cell>
          <cell r="AF1154">
            <v>56</v>
          </cell>
          <cell r="AG1154">
            <v>744</v>
          </cell>
        </row>
        <row r="1155">
          <cell r="A1155" t="str">
            <v>102329</v>
          </cell>
          <cell r="L1155">
            <v>80</v>
          </cell>
          <cell r="AG1155">
            <v>80</v>
          </cell>
        </row>
        <row r="1156">
          <cell r="A1156" t="str">
            <v>102332</v>
          </cell>
          <cell r="F1156">
            <v>92</v>
          </cell>
          <cell r="L1156">
            <v>400</v>
          </cell>
          <cell r="P1156">
            <v>308</v>
          </cell>
          <cell r="AF1156">
            <v>92</v>
          </cell>
          <cell r="AG1156">
            <v>708</v>
          </cell>
        </row>
        <row r="1157">
          <cell r="A1157" t="str">
            <v>102334</v>
          </cell>
          <cell r="F1157">
            <v>96</v>
          </cell>
          <cell r="L1157">
            <v>560</v>
          </cell>
          <cell r="P1157">
            <v>144</v>
          </cell>
          <cell r="AF1157">
            <v>96</v>
          </cell>
          <cell r="AG1157">
            <v>704</v>
          </cell>
        </row>
        <row r="1158">
          <cell r="A1158" t="str">
            <v>102339</v>
          </cell>
          <cell r="F1158">
            <v>64</v>
          </cell>
          <cell r="L1158">
            <v>640</v>
          </cell>
          <cell r="P1158">
            <v>96</v>
          </cell>
          <cell r="AF1158">
            <v>64</v>
          </cell>
          <cell r="AG1158">
            <v>736</v>
          </cell>
        </row>
        <row r="1159">
          <cell r="A1159" t="str">
            <v>102340</v>
          </cell>
          <cell r="F1159">
            <v>88</v>
          </cell>
          <cell r="L1159">
            <v>400</v>
          </cell>
          <cell r="P1159">
            <v>312</v>
          </cell>
          <cell r="AF1159">
            <v>88</v>
          </cell>
          <cell r="AG1159">
            <v>712</v>
          </cell>
        </row>
        <row r="1160">
          <cell r="A1160" t="str">
            <v>102341</v>
          </cell>
          <cell r="F1160">
            <v>44</v>
          </cell>
          <cell r="L1160">
            <v>160</v>
          </cell>
          <cell r="P1160">
            <v>116</v>
          </cell>
          <cell r="AF1160">
            <v>44</v>
          </cell>
          <cell r="AG1160">
            <v>276</v>
          </cell>
        </row>
        <row r="1161">
          <cell r="A1161" t="str">
            <v>102342</v>
          </cell>
          <cell r="F1161">
            <v>88</v>
          </cell>
          <cell r="L1161">
            <v>320</v>
          </cell>
          <cell r="P1161">
            <v>392</v>
          </cell>
          <cell r="AF1161">
            <v>88</v>
          </cell>
          <cell r="AG1161">
            <v>712</v>
          </cell>
        </row>
        <row r="1162">
          <cell r="A1162" t="str">
            <v>102345</v>
          </cell>
          <cell r="F1162">
            <v>116</v>
          </cell>
          <cell r="L1162">
            <v>400</v>
          </cell>
          <cell r="P1162">
            <v>284</v>
          </cell>
          <cell r="AF1162">
            <v>116</v>
          </cell>
          <cell r="AG1162">
            <v>684</v>
          </cell>
        </row>
        <row r="1163">
          <cell r="A1163" t="str">
            <v>102347</v>
          </cell>
          <cell r="F1163">
            <v>80</v>
          </cell>
          <cell r="L1163">
            <v>400</v>
          </cell>
          <cell r="P1163">
            <v>320</v>
          </cell>
          <cell r="AF1163">
            <v>80</v>
          </cell>
          <cell r="AG1163">
            <v>720</v>
          </cell>
        </row>
        <row r="1164">
          <cell r="A1164" t="str">
            <v>102349</v>
          </cell>
          <cell r="F1164">
            <v>64</v>
          </cell>
          <cell r="L1164">
            <v>240</v>
          </cell>
          <cell r="P1164">
            <v>496</v>
          </cell>
          <cell r="AF1164">
            <v>64</v>
          </cell>
          <cell r="AG1164">
            <v>736</v>
          </cell>
        </row>
        <row r="1165">
          <cell r="A1165" t="str">
            <v>102350</v>
          </cell>
          <cell r="F1165">
            <v>32</v>
          </cell>
          <cell r="G1165">
            <v>8</v>
          </cell>
          <cell r="L1165">
            <v>480</v>
          </cell>
          <cell r="P1165">
            <v>208</v>
          </cell>
          <cell r="Q1165">
            <v>72</v>
          </cell>
          <cell r="AF1165">
            <v>40</v>
          </cell>
          <cell r="AG1165">
            <v>760</v>
          </cell>
        </row>
        <row r="1166">
          <cell r="A1166" t="str">
            <v>102351</v>
          </cell>
          <cell r="F1166">
            <v>28</v>
          </cell>
          <cell r="L1166">
            <v>480</v>
          </cell>
          <cell r="P1166">
            <v>292</v>
          </cell>
          <cell r="AF1166">
            <v>28</v>
          </cell>
          <cell r="AG1166">
            <v>772</v>
          </cell>
        </row>
        <row r="1167">
          <cell r="A1167" t="str">
            <v>102353</v>
          </cell>
          <cell r="F1167">
            <v>96</v>
          </cell>
          <cell r="L1167">
            <v>320</v>
          </cell>
          <cell r="P1167">
            <v>384</v>
          </cell>
          <cell r="AF1167">
            <v>96</v>
          </cell>
          <cell r="AG1167">
            <v>704</v>
          </cell>
        </row>
        <row r="1168">
          <cell r="A1168" t="str">
            <v>102354</v>
          </cell>
          <cell r="F1168">
            <v>32</v>
          </cell>
          <cell r="G1168">
            <v>4</v>
          </cell>
          <cell r="L1168">
            <v>480</v>
          </cell>
          <cell r="P1168">
            <v>208</v>
          </cell>
          <cell r="Q1168">
            <v>76</v>
          </cell>
          <cell r="AF1168">
            <v>36</v>
          </cell>
          <cell r="AG1168">
            <v>764</v>
          </cell>
        </row>
        <row r="1169">
          <cell r="A1169" t="str">
            <v>102355</v>
          </cell>
          <cell r="F1169">
            <v>56</v>
          </cell>
          <cell r="L1169">
            <v>640</v>
          </cell>
          <cell r="P1169">
            <v>104</v>
          </cell>
          <cell r="AF1169">
            <v>56</v>
          </cell>
          <cell r="AG1169">
            <v>744</v>
          </cell>
        </row>
        <row r="1170">
          <cell r="A1170" t="str">
            <v>102356</v>
          </cell>
          <cell r="C1170">
            <v>16</v>
          </cell>
          <cell r="F1170">
            <v>40</v>
          </cell>
          <cell r="L1170">
            <v>440</v>
          </cell>
          <cell r="M1170">
            <v>128</v>
          </cell>
          <cell r="P1170">
            <v>136</v>
          </cell>
          <cell r="AF1170">
            <v>56</v>
          </cell>
          <cell r="AG1170">
            <v>704</v>
          </cell>
        </row>
        <row r="1171">
          <cell r="A1171" t="str">
            <v>102359</v>
          </cell>
          <cell r="C1171">
            <v>16</v>
          </cell>
          <cell r="F1171">
            <v>86</v>
          </cell>
          <cell r="G1171">
            <v>32</v>
          </cell>
          <cell r="L1171">
            <v>160</v>
          </cell>
          <cell r="M1171">
            <v>92</v>
          </cell>
          <cell r="P1171">
            <v>345</v>
          </cell>
          <cell r="Q1171">
            <v>105</v>
          </cell>
          <cell r="AF1171">
            <v>134</v>
          </cell>
          <cell r="AG1171">
            <v>702</v>
          </cell>
        </row>
        <row r="1172">
          <cell r="A1172" t="str">
            <v>102362</v>
          </cell>
          <cell r="F1172">
            <v>64</v>
          </cell>
          <cell r="G1172">
            <v>8</v>
          </cell>
          <cell r="L1172">
            <v>384</v>
          </cell>
          <cell r="P1172">
            <v>96</v>
          </cell>
          <cell r="Q1172">
            <v>72</v>
          </cell>
          <cell r="AF1172">
            <v>72</v>
          </cell>
          <cell r="AG1172">
            <v>552</v>
          </cell>
        </row>
        <row r="1173">
          <cell r="A1173" t="str">
            <v>102365</v>
          </cell>
          <cell r="F1173">
            <v>84</v>
          </cell>
          <cell r="L1173">
            <v>400</v>
          </cell>
          <cell r="P1173">
            <v>316</v>
          </cell>
          <cell r="AF1173">
            <v>84</v>
          </cell>
          <cell r="AG1173">
            <v>716</v>
          </cell>
        </row>
        <row r="1174">
          <cell r="A1174" t="str">
            <v>102367</v>
          </cell>
          <cell r="F1174">
            <v>16</v>
          </cell>
          <cell r="G1174">
            <v>16</v>
          </cell>
          <cell r="L1174">
            <v>560</v>
          </cell>
          <cell r="P1174">
            <v>64</v>
          </cell>
          <cell r="Q1174">
            <v>144</v>
          </cell>
          <cell r="AF1174">
            <v>32</v>
          </cell>
          <cell r="AG1174">
            <v>768</v>
          </cell>
        </row>
        <row r="1175">
          <cell r="A1175" t="str">
            <v>102368</v>
          </cell>
          <cell r="F1175">
            <v>68</v>
          </cell>
          <cell r="L1175">
            <v>640</v>
          </cell>
          <cell r="P1175">
            <v>92</v>
          </cell>
          <cell r="AF1175">
            <v>68</v>
          </cell>
          <cell r="AG1175">
            <v>732</v>
          </cell>
        </row>
        <row r="1176">
          <cell r="A1176" t="str">
            <v>102369</v>
          </cell>
          <cell r="F1176">
            <v>53</v>
          </cell>
          <cell r="L1176">
            <v>480</v>
          </cell>
          <cell r="P1176">
            <v>267</v>
          </cell>
          <cell r="AF1176">
            <v>53</v>
          </cell>
          <cell r="AG1176">
            <v>747</v>
          </cell>
        </row>
        <row r="1177">
          <cell r="A1177" t="str">
            <v>102370</v>
          </cell>
          <cell r="F1177">
            <v>48</v>
          </cell>
          <cell r="L1177">
            <v>320</v>
          </cell>
          <cell r="P1177">
            <v>432</v>
          </cell>
          <cell r="AF1177">
            <v>48</v>
          </cell>
          <cell r="AG1177">
            <v>752</v>
          </cell>
        </row>
        <row r="1178">
          <cell r="A1178" t="str">
            <v>102371</v>
          </cell>
          <cell r="F1178">
            <v>24</v>
          </cell>
          <cell r="G1178">
            <v>32</v>
          </cell>
          <cell r="L1178">
            <v>160</v>
          </cell>
          <cell r="P1178">
            <v>216</v>
          </cell>
          <cell r="Q1178">
            <v>368</v>
          </cell>
          <cell r="AF1178">
            <v>56</v>
          </cell>
          <cell r="AG1178">
            <v>744</v>
          </cell>
        </row>
        <row r="1179">
          <cell r="A1179" t="str">
            <v>102373</v>
          </cell>
          <cell r="F1179">
            <v>40</v>
          </cell>
          <cell r="L1179">
            <v>720</v>
          </cell>
          <cell r="P1179">
            <v>40</v>
          </cell>
          <cell r="AF1179">
            <v>40</v>
          </cell>
          <cell r="AG1179">
            <v>760</v>
          </cell>
        </row>
        <row r="1180">
          <cell r="A1180" t="str">
            <v>102375</v>
          </cell>
          <cell r="F1180">
            <v>56</v>
          </cell>
          <cell r="L1180">
            <v>560</v>
          </cell>
          <cell r="P1180">
            <v>184</v>
          </cell>
          <cell r="AF1180">
            <v>56</v>
          </cell>
          <cell r="AG1180">
            <v>744</v>
          </cell>
        </row>
        <row r="1181">
          <cell r="A1181" t="str">
            <v>102377</v>
          </cell>
          <cell r="F1181">
            <v>84</v>
          </cell>
          <cell r="L1181">
            <v>320</v>
          </cell>
          <cell r="P1181">
            <v>396</v>
          </cell>
          <cell r="AF1181">
            <v>84</v>
          </cell>
          <cell r="AG1181">
            <v>716</v>
          </cell>
        </row>
        <row r="1182">
          <cell r="A1182" t="str">
            <v>102378</v>
          </cell>
          <cell r="F1182">
            <v>96</v>
          </cell>
          <cell r="L1182">
            <v>320</v>
          </cell>
          <cell r="P1182">
            <v>384</v>
          </cell>
          <cell r="AF1182">
            <v>96</v>
          </cell>
          <cell r="AG1182">
            <v>704</v>
          </cell>
        </row>
        <row r="1183">
          <cell r="A1183" t="str">
            <v>102380</v>
          </cell>
          <cell r="D1183">
            <v>8</v>
          </cell>
          <cell r="F1183">
            <v>52</v>
          </cell>
          <cell r="L1183">
            <v>400</v>
          </cell>
          <cell r="N1183">
            <v>72</v>
          </cell>
          <cell r="P1183">
            <v>268</v>
          </cell>
          <cell r="V1183">
            <v>52.699999999999996</v>
          </cell>
          <cell r="X1183">
            <v>12.3</v>
          </cell>
          <cell r="Z1183">
            <v>21.500000000000004</v>
          </cell>
          <cell r="AF1183">
            <v>60</v>
          </cell>
          <cell r="AG1183">
            <v>740</v>
          </cell>
          <cell r="AH1183">
            <v>86.5</v>
          </cell>
        </row>
        <row r="1184">
          <cell r="A1184" t="str">
            <v>102383</v>
          </cell>
          <cell r="F1184">
            <v>72</v>
          </cell>
          <cell r="L1184">
            <v>400</v>
          </cell>
          <cell r="P1184">
            <v>328</v>
          </cell>
          <cell r="AF1184">
            <v>72</v>
          </cell>
          <cell r="AG1184">
            <v>728</v>
          </cell>
        </row>
        <row r="1185">
          <cell r="A1185" t="str">
            <v>102385</v>
          </cell>
          <cell r="F1185">
            <v>56</v>
          </cell>
          <cell r="L1185">
            <v>640</v>
          </cell>
          <cell r="P1185">
            <v>104</v>
          </cell>
          <cell r="AF1185">
            <v>56</v>
          </cell>
          <cell r="AG1185">
            <v>744</v>
          </cell>
        </row>
        <row r="1186">
          <cell r="A1186" t="str">
            <v>102386</v>
          </cell>
          <cell r="F1186">
            <v>49</v>
          </cell>
          <cell r="L1186">
            <v>640</v>
          </cell>
          <cell r="P1186">
            <v>111</v>
          </cell>
          <cell r="AF1186">
            <v>49</v>
          </cell>
          <cell r="AG1186">
            <v>751</v>
          </cell>
        </row>
        <row r="1187">
          <cell r="A1187" t="str">
            <v>102388</v>
          </cell>
          <cell r="F1187">
            <v>91.5</v>
          </cell>
          <cell r="L1187">
            <v>480</v>
          </cell>
          <cell r="P1187">
            <v>228.5</v>
          </cell>
          <cell r="AF1187">
            <v>91.5</v>
          </cell>
          <cell r="AG1187">
            <v>708.5</v>
          </cell>
        </row>
        <row r="1188">
          <cell r="A1188" t="str">
            <v>102389</v>
          </cell>
          <cell r="F1188">
            <v>10</v>
          </cell>
          <cell r="L1188">
            <v>640</v>
          </cell>
          <cell r="P1188">
            <v>150</v>
          </cell>
          <cell r="AF1188">
            <v>10</v>
          </cell>
          <cell r="AG1188">
            <v>790</v>
          </cell>
        </row>
        <row r="1189">
          <cell r="A1189" t="str">
            <v>102390</v>
          </cell>
          <cell r="F1189">
            <v>104</v>
          </cell>
          <cell r="L1189">
            <v>560</v>
          </cell>
          <cell r="P1189">
            <v>136</v>
          </cell>
          <cell r="AF1189">
            <v>104</v>
          </cell>
          <cell r="AG1189">
            <v>696</v>
          </cell>
        </row>
        <row r="1190">
          <cell r="A1190" t="str">
            <v>102397</v>
          </cell>
          <cell r="F1190">
            <v>44</v>
          </cell>
          <cell r="L1190">
            <v>560</v>
          </cell>
          <cell r="P1190">
            <v>196</v>
          </cell>
          <cell r="AF1190">
            <v>44</v>
          </cell>
          <cell r="AG1190">
            <v>756</v>
          </cell>
        </row>
        <row r="1191">
          <cell r="A1191" t="str">
            <v>102399</v>
          </cell>
          <cell r="F1191">
            <v>16</v>
          </cell>
          <cell r="L1191">
            <v>640</v>
          </cell>
          <cell r="P1191">
            <v>144</v>
          </cell>
          <cell r="AF1191">
            <v>16</v>
          </cell>
          <cell r="AG1191">
            <v>784</v>
          </cell>
        </row>
        <row r="1192">
          <cell r="A1192" t="str">
            <v>102400</v>
          </cell>
          <cell r="F1192">
            <v>96</v>
          </cell>
          <cell r="L1192">
            <v>480</v>
          </cell>
          <cell r="P1192">
            <v>224</v>
          </cell>
          <cell r="AF1192">
            <v>96</v>
          </cell>
          <cell r="AG1192">
            <v>704</v>
          </cell>
        </row>
        <row r="1193">
          <cell r="A1193" t="str">
            <v>102401</v>
          </cell>
          <cell r="F1193">
            <v>40</v>
          </cell>
          <cell r="L1193">
            <v>640</v>
          </cell>
          <cell r="P1193">
            <v>120</v>
          </cell>
          <cell r="AF1193">
            <v>40</v>
          </cell>
          <cell r="AG1193">
            <v>760</v>
          </cell>
        </row>
        <row r="1194">
          <cell r="A1194" t="str">
            <v>102402</v>
          </cell>
          <cell r="F1194">
            <v>48</v>
          </cell>
          <cell r="L1194">
            <v>400</v>
          </cell>
          <cell r="P1194">
            <v>352</v>
          </cell>
          <cell r="AF1194">
            <v>48</v>
          </cell>
          <cell r="AG1194">
            <v>752</v>
          </cell>
        </row>
        <row r="1195">
          <cell r="A1195" t="str">
            <v>102403</v>
          </cell>
          <cell r="F1195">
            <v>96</v>
          </cell>
          <cell r="L1195">
            <v>320</v>
          </cell>
          <cell r="P1195">
            <v>384</v>
          </cell>
          <cell r="AF1195">
            <v>96</v>
          </cell>
          <cell r="AG1195">
            <v>704</v>
          </cell>
        </row>
        <row r="1196">
          <cell r="A1196" t="str">
            <v>102404</v>
          </cell>
          <cell r="C1196">
            <v>24</v>
          </cell>
          <cell r="F1196">
            <v>140</v>
          </cell>
          <cell r="L1196">
            <v>320</v>
          </cell>
          <cell r="M1196">
            <v>202.5</v>
          </cell>
          <cell r="P1196">
            <v>396</v>
          </cell>
          <cell r="V1196">
            <v>5.5</v>
          </cell>
          <cell r="W1196">
            <v>13.5</v>
          </cell>
          <cell r="Z1196">
            <v>20</v>
          </cell>
          <cell r="AF1196">
            <v>164</v>
          </cell>
          <cell r="AG1196">
            <v>918.5</v>
          </cell>
          <cell r="AH1196">
            <v>39</v>
          </cell>
        </row>
        <row r="1197">
          <cell r="A1197" t="str">
            <v>102405</v>
          </cell>
          <cell r="F1197">
            <v>60</v>
          </cell>
          <cell r="L1197">
            <v>400</v>
          </cell>
          <cell r="P1197">
            <v>340</v>
          </cell>
          <cell r="AF1197">
            <v>60</v>
          </cell>
          <cell r="AG1197">
            <v>740</v>
          </cell>
        </row>
        <row r="1198">
          <cell r="A1198" t="str">
            <v>102408</v>
          </cell>
          <cell r="F1198">
            <v>0</v>
          </cell>
          <cell r="I1198">
            <v>4</v>
          </cell>
          <cell r="L1198">
            <v>484</v>
          </cell>
          <cell r="P1198">
            <v>76</v>
          </cell>
          <cell r="S1198">
            <v>84</v>
          </cell>
          <cell r="AF1198">
            <v>4</v>
          </cell>
          <cell r="AG1198">
            <v>644</v>
          </cell>
        </row>
        <row r="1199">
          <cell r="A1199" t="str">
            <v>102410</v>
          </cell>
          <cell r="F1199">
            <v>129</v>
          </cell>
          <cell r="L1199">
            <v>480</v>
          </cell>
          <cell r="P1199">
            <v>191</v>
          </cell>
          <cell r="AF1199">
            <v>129</v>
          </cell>
          <cell r="AG1199">
            <v>671</v>
          </cell>
        </row>
        <row r="1200">
          <cell r="A1200" t="str">
            <v>102411</v>
          </cell>
          <cell r="F1200">
            <v>80</v>
          </cell>
          <cell r="L1200">
            <v>640</v>
          </cell>
          <cell r="P1200">
            <v>80</v>
          </cell>
          <cell r="AF1200">
            <v>80</v>
          </cell>
          <cell r="AG1200">
            <v>720</v>
          </cell>
        </row>
        <row r="1201">
          <cell r="A1201" t="str">
            <v>102413</v>
          </cell>
          <cell r="F1201">
            <v>56</v>
          </cell>
          <cell r="L1201">
            <v>560</v>
          </cell>
          <cell r="P1201">
            <v>184</v>
          </cell>
          <cell r="AF1201">
            <v>56</v>
          </cell>
          <cell r="AG1201">
            <v>744</v>
          </cell>
        </row>
        <row r="1202">
          <cell r="A1202" t="str">
            <v>102414</v>
          </cell>
          <cell r="F1202">
            <v>88</v>
          </cell>
          <cell r="L1202">
            <v>480</v>
          </cell>
          <cell r="P1202">
            <v>232</v>
          </cell>
          <cell r="AF1202">
            <v>88</v>
          </cell>
          <cell r="AG1202">
            <v>712</v>
          </cell>
        </row>
        <row r="1203">
          <cell r="A1203" t="str">
            <v>102420</v>
          </cell>
          <cell r="F1203">
            <v>64</v>
          </cell>
          <cell r="L1203">
            <v>560</v>
          </cell>
          <cell r="P1203">
            <v>176</v>
          </cell>
          <cell r="AF1203">
            <v>64</v>
          </cell>
          <cell r="AG1203">
            <v>736</v>
          </cell>
        </row>
        <row r="1204">
          <cell r="A1204" t="str">
            <v>102423</v>
          </cell>
          <cell r="F1204">
            <v>68</v>
          </cell>
          <cell r="L1204">
            <v>560</v>
          </cell>
          <cell r="P1204">
            <v>172</v>
          </cell>
          <cell r="AF1204">
            <v>68</v>
          </cell>
          <cell r="AG1204">
            <v>732</v>
          </cell>
        </row>
        <row r="1205">
          <cell r="A1205" t="str">
            <v>102424</v>
          </cell>
          <cell r="F1205">
            <v>40</v>
          </cell>
          <cell r="L1205">
            <v>720</v>
          </cell>
          <cell r="P1205">
            <v>40</v>
          </cell>
          <cell r="AF1205">
            <v>40</v>
          </cell>
          <cell r="AG1205">
            <v>760</v>
          </cell>
        </row>
        <row r="1206">
          <cell r="A1206" t="str">
            <v>102425</v>
          </cell>
          <cell r="F1206">
            <v>96</v>
          </cell>
          <cell r="L1206">
            <v>480</v>
          </cell>
          <cell r="P1206">
            <v>224</v>
          </cell>
          <cell r="AF1206">
            <v>96</v>
          </cell>
          <cell r="AG1206">
            <v>704</v>
          </cell>
        </row>
        <row r="1207">
          <cell r="A1207" t="str">
            <v>102426</v>
          </cell>
          <cell r="F1207">
            <v>63.5</v>
          </cell>
          <cell r="L1207">
            <v>400</v>
          </cell>
          <cell r="P1207">
            <v>336.5</v>
          </cell>
          <cell r="AF1207">
            <v>63.5</v>
          </cell>
          <cell r="AG1207">
            <v>736.5</v>
          </cell>
        </row>
        <row r="1208">
          <cell r="A1208" t="str">
            <v>102429</v>
          </cell>
          <cell r="F1208">
            <v>72</v>
          </cell>
          <cell r="L1208">
            <v>480</v>
          </cell>
          <cell r="P1208">
            <v>248</v>
          </cell>
          <cell r="AF1208">
            <v>72</v>
          </cell>
          <cell r="AG1208">
            <v>728</v>
          </cell>
        </row>
        <row r="1209">
          <cell r="A1209" t="str">
            <v>102430</v>
          </cell>
          <cell r="F1209">
            <v>48</v>
          </cell>
          <cell r="L1209">
            <v>320</v>
          </cell>
          <cell r="P1209">
            <v>432</v>
          </cell>
          <cell r="AF1209">
            <v>48</v>
          </cell>
          <cell r="AG1209">
            <v>752</v>
          </cell>
        </row>
        <row r="1210">
          <cell r="A1210" t="str">
            <v>102432</v>
          </cell>
          <cell r="F1210">
            <v>88</v>
          </cell>
          <cell r="L1210">
            <v>640</v>
          </cell>
          <cell r="P1210">
            <v>72</v>
          </cell>
          <cell r="AF1210">
            <v>88</v>
          </cell>
          <cell r="AG1210">
            <v>712</v>
          </cell>
        </row>
        <row r="1211">
          <cell r="A1211" t="str">
            <v>102440</v>
          </cell>
          <cell r="F1211">
            <v>84</v>
          </cell>
          <cell r="G1211">
            <v>8</v>
          </cell>
          <cell r="L1211">
            <v>400</v>
          </cell>
          <cell r="P1211">
            <v>236</v>
          </cell>
          <cell r="Q1211">
            <v>72</v>
          </cell>
          <cell r="AF1211">
            <v>92</v>
          </cell>
          <cell r="AG1211">
            <v>708</v>
          </cell>
        </row>
        <row r="1212">
          <cell r="A1212" t="str">
            <v>102442</v>
          </cell>
          <cell r="F1212">
            <v>28</v>
          </cell>
          <cell r="G1212">
            <v>4</v>
          </cell>
          <cell r="L1212">
            <v>400</v>
          </cell>
          <cell r="P1212">
            <v>292</v>
          </cell>
          <cell r="Q1212">
            <v>76</v>
          </cell>
          <cell r="AF1212">
            <v>32</v>
          </cell>
          <cell r="AG1212">
            <v>768</v>
          </cell>
        </row>
        <row r="1213">
          <cell r="A1213" t="str">
            <v>102443</v>
          </cell>
          <cell r="F1213">
            <v>56</v>
          </cell>
          <cell r="L1213">
            <v>400</v>
          </cell>
          <cell r="P1213">
            <v>344</v>
          </cell>
          <cell r="AF1213">
            <v>56</v>
          </cell>
          <cell r="AG1213">
            <v>744</v>
          </cell>
        </row>
        <row r="1214">
          <cell r="A1214" t="str">
            <v>102444</v>
          </cell>
          <cell r="F1214">
            <v>12</v>
          </cell>
          <cell r="L1214">
            <v>640</v>
          </cell>
          <cell r="P1214">
            <v>148</v>
          </cell>
          <cell r="AF1214">
            <v>12</v>
          </cell>
          <cell r="AG1214">
            <v>788</v>
          </cell>
        </row>
        <row r="1215">
          <cell r="A1215" t="str">
            <v>102445</v>
          </cell>
          <cell r="F1215">
            <v>68</v>
          </cell>
          <cell r="G1215">
            <v>26</v>
          </cell>
          <cell r="L1215">
            <v>320</v>
          </cell>
          <cell r="P1215">
            <v>274</v>
          </cell>
          <cell r="Q1215">
            <v>112</v>
          </cell>
          <cell r="AF1215">
            <v>94</v>
          </cell>
          <cell r="AG1215">
            <v>706</v>
          </cell>
        </row>
        <row r="1216">
          <cell r="A1216" t="str">
            <v>102446</v>
          </cell>
          <cell r="F1216">
            <v>80</v>
          </cell>
          <cell r="L1216">
            <v>480</v>
          </cell>
          <cell r="P1216">
            <v>240</v>
          </cell>
          <cell r="AF1216">
            <v>80</v>
          </cell>
          <cell r="AG1216">
            <v>720</v>
          </cell>
        </row>
        <row r="1217">
          <cell r="A1217" t="str">
            <v>102447</v>
          </cell>
          <cell r="C1217">
            <v>8</v>
          </cell>
          <cell r="F1217">
            <v>8</v>
          </cell>
          <cell r="G1217">
            <v>69</v>
          </cell>
          <cell r="L1217">
            <v>240</v>
          </cell>
          <cell r="M1217">
            <v>72</v>
          </cell>
          <cell r="P1217">
            <v>72.75</v>
          </cell>
          <cell r="Q1217">
            <v>331</v>
          </cell>
          <cell r="W1217">
            <v>0.5</v>
          </cell>
          <cell r="Z1217">
            <v>1.5</v>
          </cell>
          <cell r="AA1217">
            <v>1</v>
          </cell>
          <cell r="AF1217">
            <v>85</v>
          </cell>
          <cell r="AG1217">
            <v>715.75</v>
          </cell>
          <cell r="AH1217">
            <v>3</v>
          </cell>
        </row>
        <row r="1218">
          <cell r="A1218" t="str">
            <v>102448</v>
          </cell>
          <cell r="F1218">
            <v>109</v>
          </cell>
          <cell r="L1218">
            <v>400</v>
          </cell>
          <cell r="P1218">
            <v>291</v>
          </cell>
          <cell r="V1218">
            <v>1</v>
          </cell>
          <cell r="Z1218">
            <v>3</v>
          </cell>
          <cell r="AF1218">
            <v>109</v>
          </cell>
          <cell r="AG1218">
            <v>691</v>
          </cell>
          <cell r="AH1218">
            <v>4</v>
          </cell>
        </row>
        <row r="1219">
          <cell r="A1219" t="str">
            <v>102449</v>
          </cell>
          <cell r="F1219">
            <v>40</v>
          </cell>
          <cell r="L1219">
            <v>560</v>
          </cell>
          <cell r="P1219">
            <v>200</v>
          </cell>
          <cell r="AF1219">
            <v>40</v>
          </cell>
          <cell r="AG1219">
            <v>760</v>
          </cell>
        </row>
        <row r="1220">
          <cell r="A1220" t="str">
            <v>102451</v>
          </cell>
          <cell r="C1220">
            <v>16</v>
          </cell>
          <cell r="D1220">
            <v>16</v>
          </cell>
          <cell r="F1220">
            <v>48</v>
          </cell>
          <cell r="L1220">
            <v>80</v>
          </cell>
          <cell r="M1220">
            <v>72</v>
          </cell>
          <cell r="N1220">
            <v>128</v>
          </cell>
          <cell r="P1220">
            <v>422</v>
          </cell>
          <cell r="AF1220">
            <v>80</v>
          </cell>
          <cell r="AG1220">
            <v>702</v>
          </cell>
        </row>
        <row r="1221">
          <cell r="A1221" t="str">
            <v>102452</v>
          </cell>
          <cell r="F1221">
            <v>64</v>
          </cell>
          <cell r="L1221">
            <v>480</v>
          </cell>
          <cell r="P1221">
            <v>256</v>
          </cell>
          <cell r="AF1221">
            <v>64</v>
          </cell>
          <cell r="AG1221">
            <v>736</v>
          </cell>
        </row>
        <row r="1222">
          <cell r="A1222" t="str">
            <v>102456</v>
          </cell>
          <cell r="L1222">
            <v>800</v>
          </cell>
          <cell r="AG1222">
            <v>800</v>
          </cell>
        </row>
        <row r="1223">
          <cell r="A1223" t="str">
            <v>102461</v>
          </cell>
          <cell r="C1223">
            <v>16</v>
          </cell>
          <cell r="D1223">
            <v>16</v>
          </cell>
          <cell r="F1223">
            <v>60.25</v>
          </cell>
          <cell r="L1223">
            <v>320</v>
          </cell>
          <cell r="N1223">
            <v>72</v>
          </cell>
          <cell r="P1223">
            <v>315.75</v>
          </cell>
          <cell r="V1223">
            <v>0.5</v>
          </cell>
          <cell r="AF1223">
            <v>92.25</v>
          </cell>
          <cell r="AG1223">
            <v>707.75</v>
          </cell>
          <cell r="AH1223">
            <v>0.5</v>
          </cell>
        </row>
        <row r="1224">
          <cell r="A1224" t="str">
            <v>102463</v>
          </cell>
          <cell r="F1224">
            <v>128</v>
          </cell>
          <cell r="L1224">
            <v>320</v>
          </cell>
          <cell r="P1224">
            <v>352</v>
          </cell>
          <cell r="AF1224">
            <v>128</v>
          </cell>
          <cell r="AG1224">
            <v>672</v>
          </cell>
        </row>
        <row r="1225">
          <cell r="A1225" t="str">
            <v>102465</v>
          </cell>
          <cell r="F1225">
            <v>104</v>
          </cell>
          <cell r="L1225">
            <v>480</v>
          </cell>
          <cell r="P1225">
            <v>216</v>
          </cell>
          <cell r="AF1225">
            <v>104</v>
          </cell>
          <cell r="AG1225">
            <v>696</v>
          </cell>
        </row>
        <row r="1226">
          <cell r="A1226" t="str">
            <v>102466</v>
          </cell>
          <cell r="F1226">
            <v>32</v>
          </cell>
          <cell r="L1226">
            <v>640</v>
          </cell>
          <cell r="P1226">
            <v>128</v>
          </cell>
          <cell r="AF1226">
            <v>32</v>
          </cell>
          <cell r="AG1226">
            <v>768</v>
          </cell>
        </row>
        <row r="1227">
          <cell r="A1227" t="str">
            <v>102467</v>
          </cell>
          <cell r="G1227">
            <v>27</v>
          </cell>
          <cell r="L1227">
            <v>640</v>
          </cell>
          <cell r="Q1227">
            <v>133</v>
          </cell>
          <cell r="AF1227">
            <v>27</v>
          </cell>
          <cell r="AG1227">
            <v>773</v>
          </cell>
        </row>
        <row r="1228">
          <cell r="A1228" t="str">
            <v>102468</v>
          </cell>
          <cell r="C1228">
            <v>16</v>
          </cell>
          <cell r="D1228">
            <v>16</v>
          </cell>
          <cell r="F1228">
            <v>87.5</v>
          </cell>
          <cell r="L1228">
            <v>240</v>
          </cell>
          <cell r="M1228">
            <v>144</v>
          </cell>
          <cell r="N1228">
            <v>144</v>
          </cell>
          <cell r="P1228">
            <v>152.5</v>
          </cell>
          <cell r="V1228">
            <v>8</v>
          </cell>
          <cell r="AF1228">
            <v>119.5</v>
          </cell>
          <cell r="AG1228">
            <v>680.5</v>
          </cell>
          <cell r="AH1228">
            <v>8</v>
          </cell>
        </row>
        <row r="1229">
          <cell r="A1229" t="str">
            <v>102470</v>
          </cell>
          <cell r="F1229">
            <v>16</v>
          </cell>
          <cell r="L1229">
            <v>720</v>
          </cell>
          <cell r="P1229">
            <v>64</v>
          </cell>
          <cell r="AF1229">
            <v>16</v>
          </cell>
          <cell r="AG1229">
            <v>784</v>
          </cell>
        </row>
        <row r="1230">
          <cell r="A1230" t="str">
            <v>102471</v>
          </cell>
          <cell r="F1230">
            <v>56</v>
          </cell>
          <cell r="L1230">
            <v>640</v>
          </cell>
          <cell r="P1230">
            <v>104</v>
          </cell>
          <cell r="AF1230">
            <v>56</v>
          </cell>
          <cell r="AG1230">
            <v>744</v>
          </cell>
        </row>
        <row r="1231">
          <cell r="A1231" t="str">
            <v>102473</v>
          </cell>
          <cell r="F1231">
            <v>56</v>
          </cell>
          <cell r="L1231">
            <v>560</v>
          </cell>
          <cell r="P1231">
            <v>184</v>
          </cell>
          <cell r="AF1231">
            <v>56</v>
          </cell>
          <cell r="AG1231">
            <v>744</v>
          </cell>
        </row>
        <row r="1232">
          <cell r="A1232" t="str">
            <v>102474</v>
          </cell>
          <cell r="F1232">
            <v>72</v>
          </cell>
          <cell r="L1232">
            <v>480</v>
          </cell>
          <cell r="P1232">
            <v>248</v>
          </cell>
          <cell r="AF1232">
            <v>72</v>
          </cell>
          <cell r="AG1232">
            <v>728</v>
          </cell>
        </row>
        <row r="1233">
          <cell r="A1233" t="str">
            <v>102479</v>
          </cell>
          <cell r="F1233">
            <v>96</v>
          </cell>
          <cell r="L1233">
            <v>320</v>
          </cell>
          <cell r="P1233">
            <v>384</v>
          </cell>
          <cell r="AF1233">
            <v>96</v>
          </cell>
          <cell r="AG1233">
            <v>704</v>
          </cell>
        </row>
        <row r="1234">
          <cell r="A1234" t="str">
            <v>102481</v>
          </cell>
          <cell r="L1234">
            <v>800</v>
          </cell>
          <cell r="AG1234">
            <v>800</v>
          </cell>
        </row>
        <row r="1235">
          <cell r="A1235" t="str">
            <v>102484</v>
          </cell>
          <cell r="F1235">
            <v>80</v>
          </cell>
          <cell r="L1235">
            <v>400</v>
          </cell>
          <cell r="P1235">
            <v>320</v>
          </cell>
          <cell r="AF1235">
            <v>80</v>
          </cell>
          <cell r="AG1235">
            <v>720</v>
          </cell>
        </row>
        <row r="1236">
          <cell r="A1236" t="str">
            <v>102486</v>
          </cell>
          <cell r="F1236">
            <v>68</v>
          </cell>
          <cell r="L1236">
            <v>400</v>
          </cell>
          <cell r="P1236">
            <v>332</v>
          </cell>
          <cell r="AF1236">
            <v>68</v>
          </cell>
          <cell r="AG1236">
            <v>732</v>
          </cell>
        </row>
        <row r="1237">
          <cell r="A1237" t="str">
            <v>102490</v>
          </cell>
          <cell r="F1237">
            <v>74</v>
          </cell>
          <cell r="L1237">
            <v>320</v>
          </cell>
          <cell r="P1237">
            <v>406</v>
          </cell>
          <cell r="AF1237">
            <v>74</v>
          </cell>
          <cell r="AG1237">
            <v>726</v>
          </cell>
        </row>
        <row r="1238">
          <cell r="A1238" t="str">
            <v>102492</v>
          </cell>
          <cell r="F1238">
            <v>40</v>
          </cell>
          <cell r="L1238">
            <v>560</v>
          </cell>
          <cell r="P1238">
            <v>200</v>
          </cell>
          <cell r="AF1238">
            <v>40</v>
          </cell>
          <cell r="AG1238">
            <v>760</v>
          </cell>
        </row>
        <row r="1239">
          <cell r="A1239" t="str">
            <v>102493</v>
          </cell>
          <cell r="C1239">
            <v>13</v>
          </cell>
          <cell r="F1239">
            <v>40</v>
          </cell>
          <cell r="G1239">
            <v>21</v>
          </cell>
          <cell r="L1239">
            <v>301.5</v>
          </cell>
          <cell r="M1239">
            <v>117</v>
          </cell>
          <cell r="P1239">
            <v>37</v>
          </cell>
          <cell r="Q1239">
            <v>117</v>
          </cell>
          <cell r="AF1239">
            <v>74</v>
          </cell>
          <cell r="AG1239">
            <v>572.5</v>
          </cell>
        </row>
        <row r="1240">
          <cell r="A1240" t="str">
            <v>102494</v>
          </cell>
          <cell r="F1240">
            <v>88</v>
          </cell>
          <cell r="G1240">
            <v>8</v>
          </cell>
          <cell r="L1240">
            <v>320</v>
          </cell>
          <cell r="P1240">
            <v>232</v>
          </cell>
          <cell r="Q1240">
            <v>152</v>
          </cell>
          <cell r="AF1240">
            <v>96</v>
          </cell>
          <cell r="AG1240">
            <v>704</v>
          </cell>
        </row>
        <row r="1241">
          <cell r="A1241" t="str">
            <v>102499</v>
          </cell>
          <cell r="F1241">
            <v>56</v>
          </cell>
          <cell r="G1241">
            <v>8</v>
          </cell>
          <cell r="L1241">
            <v>640</v>
          </cell>
          <cell r="P1241">
            <v>176</v>
          </cell>
          <cell r="AF1241">
            <v>64</v>
          </cell>
          <cell r="AG1241">
            <v>816</v>
          </cell>
        </row>
        <row r="1242">
          <cell r="A1242" t="str">
            <v>102501</v>
          </cell>
          <cell r="C1242">
            <v>24</v>
          </cell>
          <cell r="D1242">
            <v>8</v>
          </cell>
          <cell r="F1242">
            <v>32</v>
          </cell>
          <cell r="L1242">
            <v>240</v>
          </cell>
          <cell r="M1242">
            <v>216</v>
          </cell>
          <cell r="N1242">
            <v>72</v>
          </cell>
          <cell r="P1242">
            <v>208</v>
          </cell>
          <cell r="V1242">
            <v>3.75</v>
          </cell>
          <cell r="AF1242">
            <v>64</v>
          </cell>
          <cell r="AG1242">
            <v>736</v>
          </cell>
          <cell r="AH1242">
            <v>3.75</v>
          </cell>
        </row>
        <row r="1243">
          <cell r="A1243" t="str">
            <v>102504</v>
          </cell>
          <cell r="F1243">
            <v>112</v>
          </cell>
          <cell r="L1243">
            <v>240</v>
          </cell>
          <cell r="P1243">
            <v>448</v>
          </cell>
          <cell r="AF1243">
            <v>112</v>
          </cell>
          <cell r="AG1243">
            <v>688</v>
          </cell>
        </row>
        <row r="1244">
          <cell r="A1244" t="str">
            <v>102509</v>
          </cell>
          <cell r="F1244">
            <v>40</v>
          </cell>
          <cell r="G1244">
            <v>16</v>
          </cell>
          <cell r="L1244">
            <v>640</v>
          </cell>
          <cell r="P1244">
            <v>40</v>
          </cell>
          <cell r="Q1244">
            <v>64</v>
          </cell>
          <cell r="AF1244">
            <v>56</v>
          </cell>
          <cell r="AG1244">
            <v>744</v>
          </cell>
        </row>
        <row r="1245">
          <cell r="A1245" t="str">
            <v>102511</v>
          </cell>
          <cell r="F1245">
            <v>96</v>
          </cell>
          <cell r="L1245">
            <v>480</v>
          </cell>
          <cell r="P1245">
            <v>224</v>
          </cell>
          <cell r="AF1245">
            <v>96</v>
          </cell>
          <cell r="AG1245">
            <v>704</v>
          </cell>
        </row>
        <row r="1246">
          <cell r="A1246" t="str">
            <v>102513</v>
          </cell>
          <cell r="C1246">
            <v>16</v>
          </cell>
          <cell r="D1246">
            <v>8</v>
          </cell>
          <cell r="F1246">
            <v>64</v>
          </cell>
          <cell r="L1246">
            <v>394</v>
          </cell>
          <cell r="M1246">
            <v>118</v>
          </cell>
          <cell r="P1246">
            <v>192</v>
          </cell>
          <cell r="V1246">
            <v>1</v>
          </cell>
          <cell r="AF1246">
            <v>88</v>
          </cell>
          <cell r="AG1246">
            <v>704</v>
          </cell>
          <cell r="AH1246">
            <v>1</v>
          </cell>
        </row>
        <row r="1247">
          <cell r="A1247" t="str">
            <v>102518</v>
          </cell>
          <cell r="C1247">
            <v>12</v>
          </cell>
          <cell r="D1247">
            <v>12</v>
          </cell>
          <cell r="F1247">
            <v>72</v>
          </cell>
          <cell r="L1247">
            <v>240</v>
          </cell>
          <cell r="M1247">
            <v>148</v>
          </cell>
          <cell r="N1247">
            <v>68</v>
          </cell>
          <cell r="P1247">
            <v>256</v>
          </cell>
          <cell r="W1247">
            <v>12</v>
          </cell>
          <cell r="AF1247">
            <v>96</v>
          </cell>
          <cell r="AG1247">
            <v>712</v>
          </cell>
          <cell r="AH1247">
            <v>12</v>
          </cell>
        </row>
        <row r="1248">
          <cell r="A1248" t="str">
            <v>102520</v>
          </cell>
          <cell r="F1248">
            <v>40</v>
          </cell>
          <cell r="L1248">
            <v>480</v>
          </cell>
          <cell r="P1248">
            <v>280</v>
          </cell>
          <cell r="AF1248">
            <v>40</v>
          </cell>
          <cell r="AG1248">
            <v>760</v>
          </cell>
        </row>
        <row r="1249">
          <cell r="A1249" t="str">
            <v>102521</v>
          </cell>
          <cell r="F1249">
            <v>104</v>
          </cell>
          <cell r="L1249">
            <v>640</v>
          </cell>
          <cell r="P1249">
            <v>56</v>
          </cell>
          <cell r="AF1249">
            <v>104</v>
          </cell>
          <cell r="AG1249">
            <v>696</v>
          </cell>
        </row>
        <row r="1250">
          <cell r="A1250" t="str">
            <v>102524</v>
          </cell>
          <cell r="F1250">
            <v>112</v>
          </cell>
          <cell r="L1250">
            <v>400</v>
          </cell>
          <cell r="P1250">
            <v>288</v>
          </cell>
          <cell r="AF1250">
            <v>112</v>
          </cell>
          <cell r="AG1250">
            <v>688</v>
          </cell>
        </row>
        <row r="1251">
          <cell r="A1251" t="str">
            <v>102534</v>
          </cell>
          <cell r="F1251">
            <v>88</v>
          </cell>
          <cell r="L1251">
            <v>616</v>
          </cell>
          <cell r="P1251">
            <v>72</v>
          </cell>
          <cell r="AF1251">
            <v>88</v>
          </cell>
          <cell r="AG1251">
            <v>688</v>
          </cell>
        </row>
        <row r="1252">
          <cell r="A1252" t="str">
            <v>102536</v>
          </cell>
          <cell r="C1252">
            <v>16</v>
          </cell>
          <cell r="D1252">
            <v>8</v>
          </cell>
          <cell r="F1252">
            <v>36.5</v>
          </cell>
          <cell r="G1252">
            <v>8</v>
          </cell>
          <cell r="L1252">
            <v>400</v>
          </cell>
          <cell r="M1252">
            <v>72</v>
          </cell>
          <cell r="P1252">
            <v>195.5</v>
          </cell>
          <cell r="Q1252">
            <v>64</v>
          </cell>
          <cell r="W1252">
            <v>0.15</v>
          </cell>
          <cell r="AF1252">
            <v>68.5</v>
          </cell>
          <cell r="AG1252">
            <v>731.5</v>
          </cell>
          <cell r="AH1252">
            <v>0.15</v>
          </cell>
        </row>
        <row r="1253">
          <cell r="A1253" t="str">
            <v>102552</v>
          </cell>
          <cell r="F1253">
            <v>104</v>
          </cell>
          <cell r="L1253">
            <v>560</v>
          </cell>
          <cell r="P1253">
            <v>136</v>
          </cell>
          <cell r="AF1253">
            <v>104</v>
          </cell>
          <cell r="AG1253">
            <v>696</v>
          </cell>
        </row>
        <row r="1254">
          <cell r="A1254" t="str">
            <v>102553</v>
          </cell>
          <cell r="F1254">
            <v>88</v>
          </cell>
          <cell r="L1254">
            <v>480</v>
          </cell>
          <cell r="P1254">
            <v>232</v>
          </cell>
          <cell r="AF1254">
            <v>88</v>
          </cell>
          <cell r="AG1254">
            <v>712</v>
          </cell>
        </row>
        <row r="1255">
          <cell r="A1255" t="str">
            <v>102556</v>
          </cell>
          <cell r="F1255">
            <v>12</v>
          </cell>
          <cell r="G1255">
            <v>12</v>
          </cell>
          <cell r="L1255">
            <v>560</v>
          </cell>
          <cell r="P1255">
            <v>148</v>
          </cell>
          <cell r="Q1255">
            <v>68</v>
          </cell>
          <cell r="AF1255">
            <v>24</v>
          </cell>
          <cell r="AG1255">
            <v>776</v>
          </cell>
        </row>
        <row r="1256">
          <cell r="A1256" t="str">
            <v>102557</v>
          </cell>
          <cell r="F1256">
            <v>116</v>
          </cell>
          <cell r="L1256">
            <v>400</v>
          </cell>
          <cell r="P1256">
            <v>284</v>
          </cell>
          <cell r="AF1256">
            <v>116</v>
          </cell>
          <cell r="AG1256">
            <v>684</v>
          </cell>
        </row>
        <row r="1257">
          <cell r="A1257" t="str">
            <v>102560</v>
          </cell>
          <cell r="F1257">
            <v>88</v>
          </cell>
          <cell r="L1257">
            <v>320</v>
          </cell>
          <cell r="P1257">
            <v>392</v>
          </cell>
          <cell r="AF1257">
            <v>88</v>
          </cell>
          <cell r="AG1257">
            <v>712</v>
          </cell>
        </row>
        <row r="1258">
          <cell r="A1258" t="str">
            <v>102563</v>
          </cell>
          <cell r="F1258">
            <v>104</v>
          </cell>
          <cell r="L1258">
            <v>560</v>
          </cell>
          <cell r="P1258">
            <v>136</v>
          </cell>
          <cell r="AF1258">
            <v>104</v>
          </cell>
          <cell r="AG1258">
            <v>696</v>
          </cell>
        </row>
        <row r="1259">
          <cell r="A1259" t="str">
            <v>102564</v>
          </cell>
          <cell r="F1259">
            <v>80</v>
          </cell>
          <cell r="L1259">
            <v>480</v>
          </cell>
          <cell r="P1259">
            <v>240</v>
          </cell>
          <cell r="AF1259">
            <v>80</v>
          </cell>
          <cell r="AG1259">
            <v>720</v>
          </cell>
        </row>
        <row r="1260">
          <cell r="A1260" t="str">
            <v>102565</v>
          </cell>
          <cell r="F1260">
            <v>76</v>
          </cell>
          <cell r="L1260">
            <v>400</v>
          </cell>
          <cell r="P1260">
            <v>324</v>
          </cell>
          <cell r="AF1260">
            <v>76</v>
          </cell>
          <cell r="AG1260">
            <v>724</v>
          </cell>
        </row>
        <row r="1261">
          <cell r="A1261" t="str">
            <v>102568</v>
          </cell>
          <cell r="F1261">
            <v>39</v>
          </cell>
          <cell r="L1261">
            <v>400</v>
          </cell>
          <cell r="P1261">
            <v>361</v>
          </cell>
          <cell r="AF1261">
            <v>39</v>
          </cell>
          <cell r="AG1261">
            <v>761</v>
          </cell>
        </row>
        <row r="1262">
          <cell r="A1262" t="str">
            <v>102570</v>
          </cell>
          <cell r="C1262">
            <v>8</v>
          </cell>
          <cell r="D1262">
            <v>2.5</v>
          </cell>
          <cell r="F1262">
            <v>16</v>
          </cell>
          <cell r="L1262">
            <v>240</v>
          </cell>
          <cell r="M1262">
            <v>78</v>
          </cell>
          <cell r="N1262">
            <v>77.5</v>
          </cell>
          <cell r="P1262">
            <v>66</v>
          </cell>
          <cell r="V1262">
            <v>23.5</v>
          </cell>
          <cell r="W1262">
            <v>19</v>
          </cell>
          <cell r="X1262">
            <v>16.5</v>
          </cell>
          <cell r="AF1262">
            <v>26.5</v>
          </cell>
          <cell r="AG1262">
            <v>461.5</v>
          </cell>
          <cell r="AH1262">
            <v>59</v>
          </cell>
        </row>
        <row r="1263">
          <cell r="A1263" t="str">
            <v>102572</v>
          </cell>
          <cell r="C1263">
            <v>16</v>
          </cell>
          <cell r="F1263">
            <v>69</v>
          </cell>
          <cell r="L1263">
            <v>78.5</v>
          </cell>
          <cell r="M1263">
            <v>128</v>
          </cell>
          <cell r="P1263">
            <v>505.5</v>
          </cell>
          <cell r="Z1263">
            <v>1</v>
          </cell>
          <cell r="AF1263">
            <v>85</v>
          </cell>
          <cell r="AG1263">
            <v>712</v>
          </cell>
          <cell r="AH1263">
            <v>1</v>
          </cell>
        </row>
        <row r="1264">
          <cell r="A1264" t="str">
            <v>102574</v>
          </cell>
          <cell r="F1264">
            <v>56</v>
          </cell>
          <cell r="L1264">
            <v>400</v>
          </cell>
          <cell r="P1264">
            <v>344</v>
          </cell>
          <cell r="AF1264">
            <v>56</v>
          </cell>
          <cell r="AG1264">
            <v>744</v>
          </cell>
        </row>
        <row r="1265">
          <cell r="A1265" t="str">
            <v>102582</v>
          </cell>
          <cell r="F1265">
            <v>88</v>
          </cell>
          <cell r="L1265">
            <v>320</v>
          </cell>
          <cell r="P1265">
            <v>392</v>
          </cell>
          <cell r="AF1265">
            <v>88</v>
          </cell>
          <cell r="AG1265">
            <v>712</v>
          </cell>
        </row>
        <row r="1266">
          <cell r="A1266" t="str">
            <v>102583</v>
          </cell>
          <cell r="F1266">
            <v>91.5</v>
          </cell>
          <cell r="L1266">
            <v>160</v>
          </cell>
          <cell r="P1266">
            <v>548.5</v>
          </cell>
          <cell r="AF1266">
            <v>91.5</v>
          </cell>
          <cell r="AG1266">
            <v>708.5</v>
          </cell>
        </row>
        <row r="1267">
          <cell r="A1267" t="str">
            <v>102584</v>
          </cell>
          <cell r="F1267">
            <v>28</v>
          </cell>
          <cell r="G1267">
            <v>20</v>
          </cell>
          <cell r="L1267">
            <v>560</v>
          </cell>
          <cell r="P1267">
            <v>52</v>
          </cell>
          <cell r="Q1267">
            <v>140</v>
          </cell>
          <cell r="AF1267">
            <v>48</v>
          </cell>
          <cell r="AG1267">
            <v>752</v>
          </cell>
        </row>
        <row r="1268">
          <cell r="A1268" t="str">
            <v>102585</v>
          </cell>
          <cell r="F1268">
            <v>32</v>
          </cell>
          <cell r="L1268">
            <v>560</v>
          </cell>
          <cell r="P1268">
            <v>208</v>
          </cell>
          <cell r="AF1268">
            <v>32</v>
          </cell>
          <cell r="AG1268">
            <v>768</v>
          </cell>
        </row>
        <row r="1269">
          <cell r="A1269" t="str">
            <v>102586</v>
          </cell>
          <cell r="F1269">
            <v>39</v>
          </cell>
          <cell r="G1269">
            <v>16</v>
          </cell>
          <cell r="L1269">
            <v>400</v>
          </cell>
          <cell r="P1269">
            <v>217</v>
          </cell>
          <cell r="Q1269">
            <v>128</v>
          </cell>
          <cell r="AF1269">
            <v>55</v>
          </cell>
          <cell r="AG1269">
            <v>745</v>
          </cell>
        </row>
        <row r="1270">
          <cell r="A1270" t="str">
            <v>102587</v>
          </cell>
          <cell r="F1270">
            <v>116</v>
          </cell>
          <cell r="L1270">
            <v>320</v>
          </cell>
          <cell r="P1270">
            <v>364</v>
          </cell>
          <cell r="AF1270">
            <v>116</v>
          </cell>
          <cell r="AG1270">
            <v>684</v>
          </cell>
        </row>
        <row r="1271">
          <cell r="A1271" t="str">
            <v>102594</v>
          </cell>
          <cell r="F1271">
            <v>64</v>
          </cell>
          <cell r="L1271">
            <v>560</v>
          </cell>
          <cell r="P1271">
            <v>176</v>
          </cell>
          <cell r="AF1271">
            <v>64</v>
          </cell>
          <cell r="AG1271">
            <v>736</v>
          </cell>
        </row>
        <row r="1272">
          <cell r="A1272" t="str">
            <v>102596</v>
          </cell>
          <cell r="F1272">
            <v>32</v>
          </cell>
          <cell r="G1272">
            <v>8</v>
          </cell>
          <cell r="L1272">
            <v>560</v>
          </cell>
          <cell r="P1272">
            <v>128</v>
          </cell>
          <cell r="Q1272">
            <v>72</v>
          </cell>
          <cell r="AF1272">
            <v>40</v>
          </cell>
          <cell r="AG1272">
            <v>760</v>
          </cell>
        </row>
        <row r="1273">
          <cell r="A1273" t="str">
            <v>102597</v>
          </cell>
          <cell r="F1273">
            <v>56</v>
          </cell>
          <cell r="G1273">
            <v>8</v>
          </cell>
          <cell r="L1273">
            <v>400</v>
          </cell>
          <cell r="P1273">
            <v>336</v>
          </cell>
          <cell r="AF1273">
            <v>64</v>
          </cell>
          <cell r="AG1273">
            <v>736</v>
          </cell>
        </row>
        <row r="1274">
          <cell r="A1274" t="str">
            <v>102599</v>
          </cell>
          <cell r="D1274">
            <v>16</v>
          </cell>
          <cell r="F1274">
            <v>104.3</v>
          </cell>
          <cell r="L1274">
            <v>320</v>
          </cell>
          <cell r="N1274">
            <v>120.2</v>
          </cell>
          <cell r="P1274">
            <v>240</v>
          </cell>
          <cell r="X1274">
            <v>0.3</v>
          </cell>
          <cell r="Z1274">
            <v>2.2999999999999998</v>
          </cell>
          <cell r="AF1274">
            <v>120.3</v>
          </cell>
          <cell r="AG1274">
            <v>680.2</v>
          </cell>
          <cell r="AH1274">
            <v>2.5999999999999996</v>
          </cell>
        </row>
        <row r="1275">
          <cell r="A1275" t="str">
            <v>102601</v>
          </cell>
          <cell r="C1275">
            <v>12.5</v>
          </cell>
          <cell r="D1275">
            <v>11.5</v>
          </cell>
          <cell r="F1275">
            <v>69.5</v>
          </cell>
          <cell r="L1275">
            <v>320</v>
          </cell>
          <cell r="N1275">
            <v>72</v>
          </cell>
          <cell r="P1275">
            <v>316.5</v>
          </cell>
          <cell r="V1275">
            <v>2</v>
          </cell>
          <cell r="AF1275">
            <v>93.5</v>
          </cell>
          <cell r="AG1275">
            <v>708.5</v>
          </cell>
          <cell r="AH1275">
            <v>2</v>
          </cell>
        </row>
        <row r="1276">
          <cell r="A1276" t="str">
            <v>102602</v>
          </cell>
          <cell r="C1276">
            <v>8</v>
          </cell>
          <cell r="D1276">
            <v>13</v>
          </cell>
          <cell r="F1276">
            <v>59</v>
          </cell>
          <cell r="L1276">
            <v>400</v>
          </cell>
          <cell r="M1276">
            <v>72</v>
          </cell>
          <cell r="N1276">
            <v>72</v>
          </cell>
          <cell r="P1276">
            <v>176</v>
          </cell>
          <cell r="AF1276">
            <v>80</v>
          </cell>
          <cell r="AG1276">
            <v>720</v>
          </cell>
        </row>
        <row r="1277">
          <cell r="A1277" t="str">
            <v>102605</v>
          </cell>
          <cell r="F1277">
            <v>48</v>
          </cell>
          <cell r="L1277">
            <v>400</v>
          </cell>
          <cell r="P1277">
            <v>352</v>
          </cell>
          <cell r="AF1277">
            <v>48</v>
          </cell>
          <cell r="AG1277">
            <v>752</v>
          </cell>
        </row>
        <row r="1278">
          <cell r="A1278" t="str">
            <v>102607</v>
          </cell>
          <cell r="C1278">
            <v>16</v>
          </cell>
          <cell r="F1278">
            <v>81.75</v>
          </cell>
          <cell r="L1278">
            <v>240</v>
          </cell>
          <cell r="M1278">
            <v>72</v>
          </cell>
          <cell r="P1278">
            <v>390.25</v>
          </cell>
          <cell r="V1278">
            <v>8</v>
          </cell>
          <cell r="AF1278">
            <v>97.75</v>
          </cell>
          <cell r="AG1278">
            <v>702.25</v>
          </cell>
          <cell r="AH1278">
            <v>8</v>
          </cell>
        </row>
        <row r="1279">
          <cell r="A1279" t="str">
            <v>102608</v>
          </cell>
          <cell r="C1279">
            <v>16</v>
          </cell>
          <cell r="F1279">
            <v>71</v>
          </cell>
          <cell r="L1279">
            <v>320</v>
          </cell>
          <cell r="M1279">
            <v>128</v>
          </cell>
          <cell r="P1279">
            <v>280.60000000000002</v>
          </cell>
          <cell r="V1279">
            <v>3.85</v>
          </cell>
          <cell r="W1279">
            <v>1.35</v>
          </cell>
          <cell r="Z1279">
            <v>9.75</v>
          </cell>
          <cell r="AF1279">
            <v>87</v>
          </cell>
          <cell r="AG1279">
            <v>728.6</v>
          </cell>
          <cell r="AH1279">
            <v>14.95</v>
          </cell>
        </row>
        <row r="1280">
          <cell r="A1280" t="str">
            <v>102609</v>
          </cell>
          <cell r="F1280">
            <v>48</v>
          </cell>
          <cell r="G1280">
            <v>40</v>
          </cell>
          <cell r="L1280">
            <v>240</v>
          </cell>
          <cell r="P1280">
            <v>360</v>
          </cell>
          <cell r="Q1280">
            <v>120</v>
          </cell>
          <cell r="AF1280">
            <v>88</v>
          </cell>
          <cell r="AG1280">
            <v>720</v>
          </cell>
        </row>
        <row r="1281">
          <cell r="A1281" t="str">
            <v>102610</v>
          </cell>
          <cell r="F1281">
            <v>84</v>
          </cell>
          <cell r="L1281">
            <v>240</v>
          </cell>
          <cell r="P1281">
            <v>116</v>
          </cell>
          <cell r="AF1281">
            <v>84</v>
          </cell>
          <cell r="AG1281">
            <v>356</v>
          </cell>
        </row>
        <row r="1282">
          <cell r="A1282" t="str">
            <v>102612</v>
          </cell>
          <cell r="F1282">
            <v>108</v>
          </cell>
          <cell r="L1282">
            <v>320</v>
          </cell>
          <cell r="P1282">
            <v>372</v>
          </cell>
          <cell r="AF1282">
            <v>108</v>
          </cell>
          <cell r="AG1282">
            <v>692</v>
          </cell>
        </row>
        <row r="1283">
          <cell r="A1283" t="str">
            <v>102613</v>
          </cell>
          <cell r="F1283">
            <v>8</v>
          </cell>
          <cell r="L1283">
            <v>720</v>
          </cell>
          <cell r="P1283">
            <v>72</v>
          </cell>
          <cell r="AF1283">
            <v>8</v>
          </cell>
          <cell r="AG1283">
            <v>792</v>
          </cell>
        </row>
        <row r="1284">
          <cell r="A1284" t="str">
            <v>102615</v>
          </cell>
          <cell r="F1284">
            <v>80</v>
          </cell>
          <cell r="L1284">
            <v>480</v>
          </cell>
          <cell r="P1284">
            <v>240</v>
          </cell>
          <cell r="AF1284">
            <v>80</v>
          </cell>
          <cell r="AG1284">
            <v>720</v>
          </cell>
        </row>
        <row r="1285">
          <cell r="A1285" t="str">
            <v>102619</v>
          </cell>
          <cell r="F1285">
            <v>24</v>
          </cell>
          <cell r="L1285">
            <v>640</v>
          </cell>
          <cell r="P1285">
            <v>136</v>
          </cell>
          <cell r="AF1285">
            <v>24</v>
          </cell>
          <cell r="AG1285">
            <v>776</v>
          </cell>
        </row>
        <row r="1286">
          <cell r="A1286" t="str">
            <v>102622</v>
          </cell>
          <cell r="F1286">
            <v>40</v>
          </cell>
          <cell r="L1286">
            <v>480</v>
          </cell>
          <cell r="P1286">
            <v>280</v>
          </cell>
          <cell r="AF1286">
            <v>40</v>
          </cell>
          <cell r="AG1286">
            <v>760</v>
          </cell>
        </row>
        <row r="1287">
          <cell r="A1287" t="str">
            <v>102623</v>
          </cell>
          <cell r="F1287">
            <v>116</v>
          </cell>
          <cell r="L1287">
            <v>400</v>
          </cell>
          <cell r="P1287">
            <v>284</v>
          </cell>
          <cell r="AF1287">
            <v>116</v>
          </cell>
          <cell r="AG1287">
            <v>684</v>
          </cell>
        </row>
        <row r="1288">
          <cell r="A1288" t="str">
            <v>102624</v>
          </cell>
          <cell r="F1288">
            <v>64</v>
          </cell>
          <cell r="G1288">
            <v>16</v>
          </cell>
          <cell r="L1288">
            <v>480</v>
          </cell>
          <cell r="P1288">
            <v>184</v>
          </cell>
          <cell r="Q1288">
            <v>56</v>
          </cell>
          <cell r="AF1288">
            <v>80</v>
          </cell>
          <cell r="AG1288">
            <v>720</v>
          </cell>
        </row>
        <row r="1289">
          <cell r="A1289" t="str">
            <v>102625</v>
          </cell>
          <cell r="F1289">
            <v>48</v>
          </cell>
          <cell r="L1289">
            <v>640</v>
          </cell>
          <cell r="P1289">
            <v>112</v>
          </cell>
          <cell r="AF1289">
            <v>48</v>
          </cell>
          <cell r="AG1289">
            <v>752</v>
          </cell>
        </row>
        <row r="1290">
          <cell r="A1290" t="str">
            <v>102628</v>
          </cell>
          <cell r="F1290">
            <v>64</v>
          </cell>
          <cell r="L1290">
            <v>480</v>
          </cell>
          <cell r="P1290">
            <v>256</v>
          </cell>
          <cell r="AF1290">
            <v>64</v>
          </cell>
          <cell r="AG1290">
            <v>736</v>
          </cell>
        </row>
        <row r="1291">
          <cell r="A1291" t="str">
            <v>102629</v>
          </cell>
          <cell r="F1291">
            <v>78</v>
          </cell>
          <cell r="L1291">
            <v>480</v>
          </cell>
          <cell r="P1291">
            <v>242</v>
          </cell>
          <cell r="AF1291">
            <v>78</v>
          </cell>
          <cell r="AG1291">
            <v>722</v>
          </cell>
        </row>
        <row r="1292">
          <cell r="A1292" t="str">
            <v>102630</v>
          </cell>
          <cell r="F1292">
            <v>104</v>
          </cell>
          <cell r="L1292">
            <v>400</v>
          </cell>
          <cell r="P1292">
            <v>296</v>
          </cell>
          <cell r="AF1292">
            <v>104</v>
          </cell>
          <cell r="AG1292">
            <v>696</v>
          </cell>
        </row>
        <row r="1293">
          <cell r="A1293" t="str">
            <v>102631</v>
          </cell>
          <cell r="F1293">
            <v>40</v>
          </cell>
          <cell r="L1293">
            <v>320</v>
          </cell>
          <cell r="P1293">
            <v>440</v>
          </cell>
          <cell r="AF1293">
            <v>40</v>
          </cell>
          <cell r="AG1293">
            <v>760</v>
          </cell>
        </row>
        <row r="1294">
          <cell r="A1294" t="str">
            <v>102632</v>
          </cell>
          <cell r="F1294">
            <v>148</v>
          </cell>
          <cell r="L1294">
            <v>80</v>
          </cell>
          <cell r="P1294">
            <v>572</v>
          </cell>
          <cell r="AF1294">
            <v>148</v>
          </cell>
          <cell r="AG1294">
            <v>652</v>
          </cell>
        </row>
        <row r="1295">
          <cell r="A1295" t="str">
            <v>102633</v>
          </cell>
          <cell r="F1295">
            <v>48</v>
          </cell>
          <cell r="L1295">
            <v>400</v>
          </cell>
          <cell r="P1295">
            <v>352</v>
          </cell>
          <cell r="AF1295">
            <v>48</v>
          </cell>
          <cell r="AG1295">
            <v>752</v>
          </cell>
        </row>
        <row r="1296">
          <cell r="A1296" t="str">
            <v>102634</v>
          </cell>
          <cell r="F1296">
            <v>72</v>
          </cell>
          <cell r="L1296">
            <v>320</v>
          </cell>
          <cell r="P1296">
            <v>408</v>
          </cell>
          <cell r="AF1296">
            <v>72</v>
          </cell>
          <cell r="AG1296">
            <v>728</v>
          </cell>
        </row>
        <row r="1297">
          <cell r="A1297" t="str">
            <v>102635</v>
          </cell>
          <cell r="F1297">
            <v>120</v>
          </cell>
          <cell r="L1297">
            <v>320</v>
          </cell>
          <cell r="P1297">
            <v>360</v>
          </cell>
          <cell r="AF1297">
            <v>120</v>
          </cell>
          <cell r="AG1297">
            <v>680</v>
          </cell>
        </row>
        <row r="1298">
          <cell r="A1298" t="str">
            <v>102637</v>
          </cell>
          <cell r="C1298">
            <v>8</v>
          </cell>
          <cell r="E1298">
            <v>576</v>
          </cell>
          <cell r="F1298">
            <v>68</v>
          </cell>
          <cell r="O1298">
            <v>484</v>
          </cell>
          <cell r="P1298">
            <v>184</v>
          </cell>
          <cell r="Y1298">
            <v>68.5</v>
          </cell>
          <cell r="AF1298">
            <v>652</v>
          </cell>
          <cell r="AG1298">
            <v>668</v>
          </cell>
          <cell r="AH1298">
            <v>68.5</v>
          </cell>
        </row>
        <row r="1299">
          <cell r="A1299" t="str">
            <v>102638</v>
          </cell>
          <cell r="F1299">
            <v>104</v>
          </cell>
          <cell r="L1299">
            <v>560</v>
          </cell>
          <cell r="P1299">
            <v>136</v>
          </cell>
          <cell r="AF1299">
            <v>104</v>
          </cell>
          <cell r="AG1299">
            <v>696</v>
          </cell>
        </row>
        <row r="1300">
          <cell r="A1300" t="str">
            <v>102641</v>
          </cell>
          <cell r="F1300">
            <v>64</v>
          </cell>
          <cell r="L1300">
            <v>560</v>
          </cell>
          <cell r="P1300">
            <v>176</v>
          </cell>
          <cell r="AF1300">
            <v>64</v>
          </cell>
          <cell r="AG1300">
            <v>736</v>
          </cell>
        </row>
        <row r="1301">
          <cell r="A1301" t="str">
            <v>102642</v>
          </cell>
          <cell r="F1301">
            <v>177.5</v>
          </cell>
          <cell r="G1301">
            <v>8</v>
          </cell>
          <cell r="L1301">
            <v>240</v>
          </cell>
          <cell r="P1301">
            <v>302.5</v>
          </cell>
          <cell r="Q1301">
            <v>72</v>
          </cell>
          <cell r="AF1301">
            <v>185.5</v>
          </cell>
          <cell r="AG1301">
            <v>614.5</v>
          </cell>
        </row>
        <row r="1302">
          <cell r="A1302" t="str">
            <v>102643</v>
          </cell>
          <cell r="F1302">
            <v>48</v>
          </cell>
          <cell r="L1302">
            <v>480</v>
          </cell>
          <cell r="P1302">
            <v>272</v>
          </cell>
          <cell r="AF1302">
            <v>48</v>
          </cell>
          <cell r="AG1302">
            <v>752</v>
          </cell>
        </row>
        <row r="1303">
          <cell r="A1303" t="str">
            <v>102644</v>
          </cell>
          <cell r="F1303">
            <v>96</v>
          </cell>
          <cell r="L1303">
            <v>320</v>
          </cell>
          <cell r="P1303">
            <v>384</v>
          </cell>
          <cell r="AF1303">
            <v>96</v>
          </cell>
          <cell r="AG1303">
            <v>704</v>
          </cell>
        </row>
        <row r="1304">
          <cell r="A1304" t="str">
            <v>102646</v>
          </cell>
          <cell r="F1304">
            <v>32</v>
          </cell>
          <cell r="L1304">
            <v>560</v>
          </cell>
          <cell r="P1304">
            <v>208</v>
          </cell>
          <cell r="AF1304">
            <v>32</v>
          </cell>
          <cell r="AG1304">
            <v>768</v>
          </cell>
        </row>
        <row r="1305">
          <cell r="A1305" t="str">
            <v>102647</v>
          </cell>
          <cell r="F1305">
            <v>48</v>
          </cell>
          <cell r="L1305">
            <v>560</v>
          </cell>
          <cell r="P1305">
            <v>192</v>
          </cell>
          <cell r="AF1305">
            <v>48</v>
          </cell>
          <cell r="AG1305">
            <v>752</v>
          </cell>
        </row>
        <row r="1306">
          <cell r="A1306" t="str">
            <v>102649</v>
          </cell>
          <cell r="F1306">
            <v>40</v>
          </cell>
          <cell r="L1306">
            <v>480</v>
          </cell>
          <cell r="P1306">
            <v>48</v>
          </cell>
          <cell r="AF1306">
            <v>40</v>
          </cell>
          <cell r="AG1306">
            <v>528</v>
          </cell>
        </row>
        <row r="1307">
          <cell r="A1307" t="str">
            <v>102650</v>
          </cell>
          <cell r="F1307">
            <v>104</v>
          </cell>
          <cell r="L1307">
            <v>240</v>
          </cell>
          <cell r="P1307">
            <v>456</v>
          </cell>
          <cell r="AF1307">
            <v>104</v>
          </cell>
          <cell r="AG1307">
            <v>696</v>
          </cell>
        </row>
        <row r="1308">
          <cell r="A1308" t="str">
            <v>102651</v>
          </cell>
          <cell r="F1308">
            <v>112</v>
          </cell>
          <cell r="L1308">
            <v>400</v>
          </cell>
          <cell r="P1308">
            <v>288</v>
          </cell>
          <cell r="AF1308">
            <v>112</v>
          </cell>
          <cell r="AG1308">
            <v>688</v>
          </cell>
        </row>
        <row r="1309">
          <cell r="A1309" t="str">
            <v>102652</v>
          </cell>
          <cell r="F1309">
            <v>56</v>
          </cell>
          <cell r="G1309">
            <v>40</v>
          </cell>
          <cell r="L1309">
            <v>480</v>
          </cell>
          <cell r="P1309">
            <v>224</v>
          </cell>
          <cell r="AF1309">
            <v>96</v>
          </cell>
          <cell r="AG1309">
            <v>704</v>
          </cell>
        </row>
        <row r="1310">
          <cell r="A1310" t="str">
            <v>102653</v>
          </cell>
          <cell r="F1310">
            <v>72</v>
          </cell>
          <cell r="L1310">
            <v>320</v>
          </cell>
          <cell r="P1310">
            <v>408</v>
          </cell>
          <cell r="AF1310">
            <v>72</v>
          </cell>
          <cell r="AG1310">
            <v>728</v>
          </cell>
        </row>
        <row r="1311">
          <cell r="A1311" t="str">
            <v>102654</v>
          </cell>
          <cell r="F1311">
            <v>88</v>
          </cell>
          <cell r="G1311">
            <v>32</v>
          </cell>
          <cell r="L1311">
            <v>480</v>
          </cell>
          <cell r="P1311">
            <v>152</v>
          </cell>
          <cell r="Q1311">
            <v>48</v>
          </cell>
          <cell r="AF1311">
            <v>120</v>
          </cell>
          <cell r="AG1311">
            <v>680</v>
          </cell>
        </row>
        <row r="1312">
          <cell r="A1312" t="str">
            <v>102655</v>
          </cell>
          <cell r="F1312">
            <v>126</v>
          </cell>
          <cell r="L1312">
            <v>400</v>
          </cell>
          <cell r="P1312">
            <v>274</v>
          </cell>
          <cell r="AF1312">
            <v>126</v>
          </cell>
          <cell r="AG1312">
            <v>674</v>
          </cell>
        </row>
        <row r="1313">
          <cell r="A1313" t="str">
            <v>102657</v>
          </cell>
          <cell r="F1313">
            <v>96</v>
          </cell>
          <cell r="L1313">
            <v>320</v>
          </cell>
          <cell r="P1313">
            <v>384</v>
          </cell>
          <cell r="AF1313">
            <v>96</v>
          </cell>
          <cell r="AG1313">
            <v>704</v>
          </cell>
        </row>
        <row r="1314">
          <cell r="A1314" t="str">
            <v>102659</v>
          </cell>
          <cell r="C1314">
            <v>16</v>
          </cell>
          <cell r="D1314">
            <v>8</v>
          </cell>
          <cell r="F1314">
            <v>96</v>
          </cell>
          <cell r="L1314">
            <v>240</v>
          </cell>
          <cell r="M1314">
            <v>152</v>
          </cell>
          <cell r="N1314">
            <v>72</v>
          </cell>
          <cell r="P1314">
            <v>223.5</v>
          </cell>
          <cell r="V1314">
            <v>1</v>
          </cell>
          <cell r="W1314">
            <v>1.5</v>
          </cell>
          <cell r="Z1314">
            <v>3.5</v>
          </cell>
          <cell r="AF1314">
            <v>120</v>
          </cell>
          <cell r="AG1314">
            <v>687.5</v>
          </cell>
          <cell r="AH1314">
            <v>6</v>
          </cell>
        </row>
        <row r="1315">
          <cell r="A1315" t="str">
            <v>102660</v>
          </cell>
          <cell r="F1315">
            <v>136</v>
          </cell>
          <cell r="L1315">
            <v>240</v>
          </cell>
          <cell r="P1315">
            <v>424</v>
          </cell>
          <cell r="AF1315">
            <v>136</v>
          </cell>
          <cell r="AG1315">
            <v>664</v>
          </cell>
        </row>
        <row r="1316">
          <cell r="A1316" t="str">
            <v>102661</v>
          </cell>
          <cell r="F1316">
            <v>96</v>
          </cell>
          <cell r="L1316">
            <v>480</v>
          </cell>
          <cell r="P1316">
            <v>224</v>
          </cell>
          <cell r="AF1316">
            <v>96</v>
          </cell>
          <cell r="AG1316">
            <v>704</v>
          </cell>
        </row>
        <row r="1317">
          <cell r="A1317" t="str">
            <v>102662</v>
          </cell>
          <cell r="C1317">
            <v>16</v>
          </cell>
          <cell r="E1317">
            <v>730</v>
          </cell>
          <cell r="F1317">
            <v>78</v>
          </cell>
          <cell r="L1317">
            <v>120</v>
          </cell>
          <cell r="M1317">
            <v>159</v>
          </cell>
          <cell r="O1317">
            <v>380</v>
          </cell>
          <cell r="P1317">
            <v>119</v>
          </cell>
          <cell r="V1317">
            <v>151</v>
          </cell>
          <cell r="W1317">
            <v>5</v>
          </cell>
          <cell r="Y1317">
            <v>96</v>
          </cell>
          <cell r="Z1317">
            <v>6</v>
          </cell>
          <cell r="AF1317">
            <v>824</v>
          </cell>
          <cell r="AG1317">
            <v>778</v>
          </cell>
          <cell r="AH1317">
            <v>258</v>
          </cell>
        </row>
        <row r="1318">
          <cell r="A1318" t="str">
            <v>102663</v>
          </cell>
          <cell r="F1318">
            <v>112</v>
          </cell>
          <cell r="L1318">
            <v>320</v>
          </cell>
          <cell r="P1318">
            <v>368</v>
          </cell>
          <cell r="AF1318">
            <v>112</v>
          </cell>
          <cell r="AG1318">
            <v>688</v>
          </cell>
        </row>
        <row r="1319">
          <cell r="A1319" t="str">
            <v>102664</v>
          </cell>
          <cell r="F1319">
            <v>80</v>
          </cell>
          <cell r="L1319">
            <v>400</v>
          </cell>
          <cell r="P1319">
            <v>320</v>
          </cell>
          <cell r="AF1319">
            <v>80</v>
          </cell>
          <cell r="AG1319">
            <v>720</v>
          </cell>
        </row>
        <row r="1320">
          <cell r="A1320" t="str">
            <v>102665</v>
          </cell>
          <cell r="F1320">
            <v>96</v>
          </cell>
          <cell r="L1320">
            <v>160</v>
          </cell>
          <cell r="P1320">
            <v>544</v>
          </cell>
          <cell r="AF1320">
            <v>96</v>
          </cell>
          <cell r="AG1320">
            <v>704</v>
          </cell>
        </row>
        <row r="1321">
          <cell r="A1321" t="str">
            <v>102666</v>
          </cell>
          <cell r="F1321">
            <v>52</v>
          </cell>
          <cell r="L1321">
            <v>560</v>
          </cell>
          <cell r="P1321">
            <v>188</v>
          </cell>
          <cell r="AF1321">
            <v>52</v>
          </cell>
          <cell r="AG1321">
            <v>748</v>
          </cell>
        </row>
        <row r="1322">
          <cell r="A1322" t="str">
            <v>102667</v>
          </cell>
          <cell r="F1322">
            <v>96</v>
          </cell>
          <cell r="L1322">
            <v>320</v>
          </cell>
          <cell r="P1322">
            <v>384</v>
          </cell>
          <cell r="AF1322">
            <v>96</v>
          </cell>
          <cell r="AG1322">
            <v>704</v>
          </cell>
        </row>
        <row r="1323">
          <cell r="A1323" t="str">
            <v>102668</v>
          </cell>
          <cell r="F1323">
            <v>24</v>
          </cell>
          <cell r="L1323">
            <v>560</v>
          </cell>
          <cell r="P1323">
            <v>216</v>
          </cell>
          <cell r="AF1323">
            <v>24</v>
          </cell>
          <cell r="AG1323">
            <v>776</v>
          </cell>
        </row>
        <row r="1324">
          <cell r="A1324" t="str">
            <v>102670</v>
          </cell>
          <cell r="F1324">
            <v>56</v>
          </cell>
          <cell r="L1324">
            <v>560</v>
          </cell>
          <cell r="P1324">
            <v>176</v>
          </cell>
          <cell r="AF1324">
            <v>56</v>
          </cell>
          <cell r="AG1324">
            <v>736</v>
          </cell>
        </row>
        <row r="1325">
          <cell r="A1325" t="str">
            <v>102671</v>
          </cell>
          <cell r="F1325">
            <v>32</v>
          </cell>
          <cell r="L1325">
            <v>480</v>
          </cell>
          <cell r="P1325">
            <v>288</v>
          </cell>
          <cell r="AF1325">
            <v>32</v>
          </cell>
          <cell r="AG1325">
            <v>768</v>
          </cell>
        </row>
        <row r="1326">
          <cell r="A1326" t="str">
            <v>102672</v>
          </cell>
          <cell r="C1326">
            <v>8</v>
          </cell>
          <cell r="E1326">
            <v>118</v>
          </cell>
          <cell r="F1326">
            <v>88</v>
          </cell>
          <cell r="L1326">
            <v>319</v>
          </cell>
          <cell r="M1326">
            <v>80</v>
          </cell>
          <cell r="P1326">
            <v>343.5</v>
          </cell>
          <cell r="V1326">
            <v>63</v>
          </cell>
          <cell r="W1326">
            <v>11</v>
          </cell>
          <cell r="Z1326">
            <v>32</v>
          </cell>
          <cell r="AF1326">
            <v>214</v>
          </cell>
          <cell r="AG1326">
            <v>742.5</v>
          </cell>
          <cell r="AH1326">
            <v>106</v>
          </cell>
        </row>
        <row r="1327">
          <cell r="A1327" t="str">
            <v>102673</v>
          </cell>
          <cell r="C1327">
            <v>16</v>
          </cell>
          <cell r="E1327">
            <v>266.5</v>
          </cell>
          <cell r="F1327">
            <v>104</v>
          </cell>
          <cell r="L1327">
            <v>160</v>
          </cell>
          <cell r="O1327">
            <v>193.5</v>
          </cell>
          <cell r="P1327">
            <v>249</v>
          </cell>
          <cell r="V1327">
            <v>6.5</v>
          </cell>
          <cell r="W1327">
            <v>3</v>
          </cell>
          <cell r="Y1327">
            <v>20.5</v>
          </cell>
          <cell r="Z1327">
            <v>6.5</v>
          </cell>
          <cell r="AF1327">
            <v>386.5</v>
          </cell>
          <cell r="AG1327">
            <v>602.5</v>
          </cell>
          <cell r="AH1327">
            <v>36.5</v>
          </cell>
        </row>
        <row r="1328">
          <cell r="A1328" t="str">
            <v>102674</v>
          </cell>
          <cell r="C1328">
            <v>8</v>
          </cell>
          <cell r="D1328">
            <v>16</v>
          </cell>
          <cell r="F1328">
            <v>56</v>
          </cell>
          <cell r="L1328">
            <v>160</v>
          </cell>
          <cell r="M1328">
            <v>63</v>
          </cell>
          <cell r="N1328">
            <v>144</v>
          </cell>
          <cell r="P1328">
            <v>360</v>
          </cell>
          <cell r="V1328">
            <v>8</v>
          </cell>
          <cell r="X1328">
            <v>6</v>
          </cell>
          <cell r="Z1328">
            <v>8</v>
          </cell>
          <cell r="AF1328">
            <v>80</v>
          </cell>
          <cell r="AG1328">
            <v>727</v>
          </cell>
          <cell r="AH1328">
            <v>22</v>
          </cell>
        </row>
        <row r="1329">
          <cell r="A1329" t="str">
            <v>102675</v>
          </cell>
          <cell r="F1329">
            <v>96</v>
          </cell>
          <cell r="L1329">
            <v>480</v>
          </cell>
          <cell r="P1329">
            <v>224</v>
          </cell>
          <cell r="AF1329">
            <v>96</v>
          </cell>
          <cell r="AG1329">
            <v>704</v>
          </cell>
        </row>
        <row r="1330">
          <cell r="A1330" t="str">
            <v>102676</v>
          </cell>
        </row>
        <row r="1331">
          <cell r="A1331" t="str">
            <v>102677</v>
          </cell>
          <cell r="F1331">
            <v>120</v>
          </cell>
          <cell r="L1331">
            <v>320</v>
          </cell>
          <cell r="P1331">
            <v>360</v>
          </cell>
          <cell r="AF1331">
            <v>120</v>
          </cell>
          <cell r="AG1331">
            <v>680</v>
          </cell>
        </row>
        <row r="1332">
          <cell r="A1332" t="str">
            <v>102679</v>
          </cell>
          <cell r="F1332">
            <v>72</v>
          </cell>
          <cell r="L1332">
            <v>480</v>
          </cell>
          <cell r="P1332">
            <v>248</v>
          </cell>
          <cell r="AF1332">
            <v>72</v>
          </cell>
          <cell r="AG1332">
            <v>728</v>
          </cell>
        </row>
        <row r="1333">
          <cell r="A1333" t="str">
            <v>102680</v>
          </cell>
          <cell r="F1333">
            <v>92</v>
          </cell>
          <cell r="L1333">
            <v>240</v>
          </cell>
          <cell r="P1333">
            <v>468</v>
          </cell>
          <cell r="AF1333">
            <v>92</v>
          </cell>
          <cell r="AG1333">
            <v>708</v>
          </cell>
        </row>
        <row r="1334">
          <cell r="A1334" t="str">
            <v>102681</v>
          </cell>
          <cell r="F1334">
            <v>52</v>
          </cell>
          <cell r="G1334">
            <v>16</v>
          </cell>
          <cell r="L1334">
            <v>400</v>
          </cell>
          <cell r="P1334">
            <v>188</v>
          </cell>
          <cell r="Q1334">
            <v>144</v>
          </cell>
          <cell r="AF1334">
            <v>68</v>
          </cell>
          <cell r="AG1334">
            <v>732</v>
          </cell>
        </row>
        <row r="1335">
          <cell r="A1335" t="str">
            <v>102682</v>
          </cell>
          <cell r="F1335">
            <v>92</v>
          </cell>
          <cell r="G1335">
            <v>8</v>
          </cell>
          <cell r="H1335">
            <v>40</v>
          </cell>
          <cell r="L1335">
            <v>240</v>
          </cell>
          <cell r="P1335">
            <v>204</v>
          </cell>
          <cell r="R1335">
            <v>16</v>
          </cell>
          <cell r="AF1335">
            <v>140</v>
          </cell>
          <cell r="AG1335">
            <v>460</v>
          </cell>
        </row>
        <row r="1336">
          <cell r="A1336" t="str">
            <v>102683</v>
          </cell>
          <cell r="F1336">
            <v>120</v>
          </cell>
          <cell r="L1336">
            <v>480</v>
          </cell>
          <cell r="P1336">
            <v>200</v>
          </cell>
          <cell r="AF1336">
            <v>120</v>
          </cell>
          <cell r="AG1336">
            <v>680</v>
          </cell>
        </row>
        <row r="1337">
          <cell r="A1337" t="str">
            <v>102684</v>
          </cell>
          <cell r="F1337">
            <v>72</v>
          </cell>
          <cell r="L1337">
            <v>480</v>
          </cell>
          <cell r="P1337">
            <v>248</v>
          </cell>
          <cell r="AF1337">
            <v>72</v>
          </cell>
          <cell r="AG1337">
            <v>728</v>
          </cell>
        </row>
        <row r="1338">
          <cell r="A1338" t="str">
            <v>102685</v>
          </cell>
          <cell r="F1338">
            <v>76</v>
          </cell>
          <cell r="L1338">
            <v>320</v>
          </cell>
          <cell r="P1338">
            <v>404</v>
          </cell>
          <cell r="AF1338">
            <v>76</v>
          </cell>
          <cell r="AG1338">
            <v>724</v>
          </cell>
        </row>
        <row r="1339">
          <cell r="A1339" t="str">
            <v>102686</v>
          </cell>
          <cell r="C1339">
            <v>16</v>
          </cell>
          <cell r="F1339">
            <v>96</v>
          </cell>
          <cell r="G1339">
            <v>8</v>
          </cell>
          <cell r="L1339">
            <v>72</v>
          </cell>
          <cell r="M1339">
            <v>56</v>
          </cell>
          <cell r="P1339">
            <v>416</v>
          </cell>
          <cell r="Q1339">
            <v>64</v>
          </cell>
          <cell r="AF1339">
            <v>120</v>
          </cell>
          <cell r="AG1339">
            <v>608</v>
          </cell>
        </row>
        <row r="1340">
          <cell r="A1340" t="str">
            <v>102687</v>
          </cell>
          <cell r="F1340">
            <v>36</v>
          </cell>
          <cell r="L1340">
            <v>560</v>
          </cell>
          <cell r="P1340">
            <v>204</v>
          </cell>
          <cell r="AF1340">
            <v>36</v>
          </cell>
          <cell r="AG1340">
            <v>764</v>
          </cell>
        </row>
        <row r="1341">
          <cell r="A1341" t="str">
            <v>102688</v>
          </cell>
          <cell r="F1341">
            <v>84</v>
          </cell>
          <cell r="L1341">
            <v>160</v>
          </cell>
          <cell r="P1341">
            <v>556</v>
          </cell>
          <cell r="AF1341">
            <v>84</v>
          </cell>
          <cell r="AG1341">
            <v>716</v>
          </cell>
        </row>
        <row r="1342">
          <cell r="A1342" t="str">
            <v>102690</v>
          </cell>
          <cell r="F1342">
            <v>72</v>
          </cell>
          <cell r="L1342">
            <v>560</v>
          </cell>
          <cell r="P1342">
            <v>168</v>
          </cell>
          <cell r="AF1342">
            <v>72</v>
          </cell>
          <cell r="AG1342">
            <v>728</v>
          </cell>
        </row>
        <row r="1343">
          <cell r="A1343" t="str">
            <v>102691</v>
          </cell>
          <cell r="F1343">
            <v>112</v>
          </cell>
          <cell r="L1343">
            <v>240</v>
          </cell>
          <cell r="P1343">
            <v>448</v>
          </cell>
          <cell r="AF1343">
            <v>112</v>
          </cell>
          <cell r="AG1343">
            <v>688</v>
          </cell>
        </row>
        <row r="1344">
          <cell r="A1344" t="str">
            <v>102692</v>
          </cell>
          <cell r="F1344">
            <v>40</v>
          </cell>
          <cell r="J1344">
            <v>144</v>
          </cell>
          <cell r="L1344">
            <v>112</v>
          </cell>
          <cell r="P1344">
            <v>8</v>
          </cell>
          <cell r="AF1344">
            <v>184</v>
          </cell>
          <cell r="AG1344">
            <v>120</v>
          </cell>
        </row>
        <row r="1345">
          <cell r="A1345" t="str">
            <v>102693</v>
          </cell>
          <cell r="C1345">
            <v>8</v>
          </cell>
          <cell r="E1345">
            <v>367.5</v>
          </cell>
          <cell r="F1345">
            <v>56</v>
          </cell>
          <cell r="L1345">
            <v>80</v>
          </cell>
          <cell r="M1345">
            <v>72</v>
          </cell>
          <cell r="O1345">
            <v>393.5</v>
          </cell>
          <cell r="P1345">
            <v>221</v>
          </cell>
          <cell r="V1345">
            <v>5</v>
          </cell>
          <cell r="W1345">
            <v>13.5</v>
          </cell>
          <cell r="Y1345">
            <v>26</v>
          </cell>
          <cell r="Z1345">
            <v>16</v>
          </cell>
          <cell r="AF1345">
            <v>431.5</v>
          </cell>
          <cell r="AG1345">
            <v>766.5</v>
          </cell>
          <cell r="AH1345">
            <v>60.5</v>
          </cell>
        </row>
        <row r="1346">
          <cell r="A1346" t="str">
            <v>102694</v>
          </cell>
          <cell r="C1346">
            <v>16</v>
          </cell>
          <cell r="D1346">
            <v>8</v>
          </cell>
          <cell r="F1346">
            <v>80</v>
          </cell>
          <cell r="L1346">
            <v>138.5</v>
          </cell>
          <cell r="M1346">
            <v>104</v>
          </cell>
          <cell r="N1346">
            <v>40</v>
          </cell>
          <cell r="P1346">
            <v>143</v>
          </cell>
          <cell r="AF1346">
            <v>104</v>
          </cell>
          <cell r="AG1346">
            <v>425.5</v>
          </cell>
        </row>
        <row r="1347">
          <cell r="A1347" t="str">
            <v>102695</v>
          </cell>
          <cell r="F1347">
            <v>64</v>
          </cell>
          <cell r="L1347">
            <v>400</v>
          </cell>
          <cell r="P1347">
            <v>336</v>
          </cell>
          <cell r="AF1347">
            <v>64</v>
          </cell>
          <cell r="AG1347">
            <v>736</v>
          </cell>
        </row>
        <row r="1348">
          <cell r="A1348" t="str">
            <v>102697</v>
          </cell>
          <cell r="F1348">
            <v>24</v>
          </cell>
          <cell r="L1348">
            <v>560</v>
          </cell>
          <cell r="P1348">
            <v>216</v>
          </cell>
          <cell r="AF1348">
            <v>24</v>
          </cell>
          <cell r="AG1348">
            <v>776</v>
          </cell>
        </row>
        <row r="1349">
          <cell r="A1349" t="str">
            <v>102699</v>
          </cell>
          <cell r="F1349">
            <v>68</v>
          </cell>
          <cell r="L1349">
            <v>480</v>
          </cell>
          <cell r="P1349">
            <v>252</v>
          </cell>
          <cell r="AF1349">
            <v>68</v>
          </cell>
          <cell r="AG1349">
            <v>732</v>
          </cell>
        </row>
        <row r="1350">
          <cell r="A1350" t="str">
            <v>102700</v>
          </cell>
          <cell r="F1350">
            <v>88</v>
          </cell>
          <cell r="L1350">
            <v>560</v>
          </cell>
          <cell r="P1350">
            <v>152</v>
          </cell>
          <cell r="AF1350">
            <v>88</v>
          </cell>
          <cell r="AG1350">
            <v>712</v>
          </cell>
        </row>
        <row r="1351">
          <cell r="A1351" t="str">
            <v>102701</v>
          </cell>
          <cell r="F1351">
            <v>57</v>
          </cell>
          <cell r="L1351">
            <v>480</v>
          </cell>
          <cell r="P1351">
            <v>263</v>
          </cell>
          <cell r="AF1351">
            <v>57</v>
          </cell>
          <cell r="AG1351">
            <v>743</v>
          </cell>
        </row>
        <row r="1352">
          <cell r="A1352" t="str">
            <v>102702</v>
          </cell>
          <cell r="F1352">
            <v>48</v>
          </cell>
          <cell r="L1352">
            <v>560</v>
          </cell>
          <cell r="P1352">
            <v>192</v>
          </cell>
          <cell r="AF1352">
            <v>48</v>
          </cell>
          <cell r="AG1352">
            <v>752</v>
          </cell>
        </row>
        <row r="1353">
          <cell r="A1353" t="str">
            <v>102705</v>
          </cell>
        </row>
        <row r="1354">
          <cell r="A1354" t="str">
            <v>102708</v>
          </cell>
          <cell r="F1354">
            <v>48</v>
          </cell>
          <cell r="L1354">
            <v>640</v>
          </cell>
          <cell r="P1354">
            <v>112</v>
          </cell>
          <cell r="AF1354">
            <v>48</v>
          </cell>
          <cell r="AG1354">
            <v>752</v>
          </cell>
        </row>
        <row r="1355">
          <cell r="A1355" t="str">
            <v>102709</v>
          </cell>
          <cell r="F1355">
            <v>88</v>
          </cell>
          <cell r="L1355">
            <v>480</v>
          </cell>
          <cell r="P1355">
            <v>232</v>
          </cell>
          <cell r="AF1355">
            <v>88</v>
          </cell>
          <cell r="AG1355">
            <v>712</v>
          </cell>
        </row>
        <row r="1356">
          <cell r="A1356" t="str">
            <v>102710</v>
          </cell>
          <cell r="F1356">
            <v>72</v>
          </cell>
          <cell r="L1356">
            <v>480</v>
          </cell>
          <cell r="P1356">
            <v>248</v>
          </cell>
          <cell r="AF1356">
            <v>72</v>
          </cell>
          <cell r="AG1356">
            <v>728</v>
          </cell>
        </row>
        <row r="1357">
          <cell r="A1357" t="str">
            <v>102711</v>
          </cell>
          <cell r="C1357">
            <v>8</v>
          </cell>
          <cell r="D1357">
            <v>16</v>
          </cell>
          <cell r="F1357">
            <v>88</v>
          </cell>
          <cell r="L1357">
            <v>399.5</v>
          </cell>
          <cell r="M1357">
            <v>64</v>
          </cell>
          <cell r="P1357">
            <v>176</v>
          </cell>
          <cell r="V1357">
            <v>0.5</v>
          </cell>
          <cell r="AF1357">
            <v>112</v>
          </cell>
          <cell r="AG1357">
            <v>639.5</v>
          </cell>
          <cell r="AH1357">
            <v>0.5</v>
          </cell>
        </row>
        <row r="1358">
          <cell r="A1358" t="str">
            <v>102712</v>
          </cell>
          <cell r="F1358">
            <v>60</v>
          </cell>
          <cell r="G1358">
            <v>8</v>
          </cell>
          <cell r="L1358">
            <v>480</v>
          </cell>
          <cell r="P1358">
            <v>208</v>
          </cell>
          <cell r="Q1358">
            <v>44</v>
          </cell>
          <cell r="AF1358">
            <v>68</v>
          </cell>
          <cell r="AG1358">
            <v>732</v>
          </cell>
        </row>
        <row r="1359">
          <cell r="A1359" t="str">
            <v>102713</v>
          </cell>
          <cell r="F1359">
            <v>120</v>
          </cell>
          <cell r="L1359">
            <v>160</v>
          </cell>
          <cell r="P1359">
            <v>520</v>
          </cell>
          <cell r="AF1359">
            <v>120</v>
          </cell>
          <cell r="AG1359">
            <v>680</v>
          </cell>
        </row>
        <row r="1360">
          <cell r="A1360" t="str">
            <v>102717</v>
          </cell>
          <cell r="F1360">
            <v>104</v>
          </cell>
          <cell r="L1360">
            <v>160</v>
          </cell>
          <cell r="P1360">
            <v>536</v>
          </cell>
          <cell r="AF1360">
            <v>104</v>
          </cell>
          <cell r="AG1360">
            <v>696</v>
          </cell>
        </row>
        <row r="1361">
          <cell r="A1361" t="str">
            <v>102718</v>
          </cell>
          <cell r="F1361">
            <v>44</v>
          </cell>
          <cell r="G1361">
            <v>8</v>
          </cell>
          <cell r="L1361">
            <v>560</v>
          </cell>
          <cell r="P1361">
            <v>188</v>
          </cell>
          <cell r="AF1361">
            <v>52</v>
          </cell>
          <cell r="AG1361">
            <v>748</v>
          </cell>
        </row>
        <row r="1362">
          <cell r="A1362" t="str">
            <v>102720</v>
          </cell>
          <cell r="F1362">
            <v>76</v>
          </cell>
          <cell r="L1362">
            <v>400</v>
          </cell>
          <cell r="P1362">
            <v>324</v>
          </cell>
          <cell r="AF1362">
            <v>76</v>
          </cell>
          <cell r="AG1362">
            <v>724</v>
          </cell>
        </row>
        <row r="1363">
          <cell r="A1363" t="str">
            <v>102721</v>
          </cell>
          <cell r="F1363">
            <v>64</v>
          </cell>
          <cell r="L1363">
            <v>400</v>
          </cell>
          <cell r="P1363">
            <v>336</v>
          </cell>
          <cell r="AF1363">
            <v>64</v>
          </cell>
          <cell r="AG1363">
            <v>736</v>
          </cell>
        </row>
        <row r="1364">
          <cell r="A1364" t="str">
            <v>102722</v>
          </cell>
          <cell r="F1364">
            <v>28</v>
          </cell>
          <cell r="G1364">
            <v>18</v>
          </cell>
          <cell r="L1364">
            <v>480</v>
          </cell>
          <cell r="P1364">
            <v>156</v>
          </cell>
          <cell r="Q1364">
            <v>118</v>
          </cell>
          <cell r="AF1364">
            <v>46</v>
          </cell>
          <cell r="AG1364">
            <v>754</v>
          </cell>
        </row>
        <row r="1365">
          <cell r="A1365" t="str">
            <v>102724</v>
          </cell>
          <cell r="F1365">
            <v>72</v>
          </cell>
          <cell r="L1365">
            <v>400</v>
          </cell>
          <cell r="P1365">
            <v>328</v>
          </cell>
          <cell r="AF1365">
            <v>72</v>
          </cell>
          <cell r="AG1365">
            <v>728</v>
          </cell>
        </row>
        <row r="1366">
          <cell r="A1366" t="str">
            <v>102737</v>
          </cell>
          <cell r="F1366">
            <v>96</v>
          </cell>
          <cell r="L1366">
            <v>240</v>
          </cell>
          <cell r="P1366">
            <v>464</v>
          </cell>
          <cell r="AF1366">
            <v>96</v>
          </cell>
          <cell r="AG1366">
            <v>704</v>
          </cell>
        </row>
        <row r="1367">
          <cell r="A1367" t="str">
            <v>102739</v>
          </cell>
          <cell r="F1367">
            <v>48</v>
          </cell>
          <cell r="L1367">
            <v>480</v>
          </cell>
          <cell r="P1367">
            <v>272</v>
          </cell>
          <cell r="AF1367">
            <v>48</v>
          </cell>
          <cell r="AG1367">
            <v>752</v>
          </cell>
        </row>
        <row r="1368">
          <cell r="A1368" t="str">
            <v>102740</v>
          </cell>
          <cell r="F1368">
            <v>68</v>
          </cell>
          <cell r="G1368">
            <v>24</v>
          </cell>
          <cell r="L1368">
            <v>320</v>
          </cell>
          <cell r="P1368">
            <v>244</v>
          </cell>
          <cell r="Q1368">
            <v>144</v>
          </cell>
          <cell r="AF1368">
            <v>92</v>
          </cell>
          <cell r="AG1368">
            <v>708</v>
          </cell>
        </row>
        <row r="1369">
          <cell r="A1369" t="str">
            <v>102741</v>
          </cell>
          <cell r="F1369">
            <v>88</v>
          </cell>
          <cell r="L1369">
            <v>400</v>
          </cell>
          <cell r="P1369">
            <v>312</v>
          </cell>
          <cell r="AF1369">
            <v>88</v>
          </cell>
          <cell r="AG1369">
            <v>712</v>
          </cell>
        </row>
        <row r="1370">
          <cell r="A1370" t="str">
            <v>102742</v>
          </cell>
          <cell r="F1370">
            <v>36</v>
          </cell>
          <cell r="L1370">
            <v>640</v>
          </cell>
          <cell r="P1370">
            <v>124</v>
          </cell>
          <cell r="AF1370">
            <v>36</v>
          </cell>
          <cell r="AG1370">
            <v>764</v>
          </cell>
        </row>
        <row r="1371">
          <cell r="A1371" t="str">
            <v>102744</v>
          </cell>
          <cell r="F1371">
            <v>52</v>
          </cell>
          <cell r="G1371">
            <v>24</v>
          </cell>
          <cell r="L1371">
            <v>480</v>
          </cell>
          <cell r="P1371">
            <v>148</v>
          </cell>
          <cell r="Q1371">
            <v>96</v>
          </cell>
          <cell r="AF1371">
            <v>76</v>
          </cell>
          <cell r="AG1371">
            <v>724</v>
          </cell>
        </row>
        <row r="1372">
          <cell r="A1372" t="str">
            <v>102748</v>
          </cell>
          <cell r="F1372">
            <v>8</v>
          </cell>
          <cell r="L1372">
            <v>720</v>
          </cell>
          <cell r="P1372">
            <v>72</v>
          </cell>
          <cell r="AF1372">
            <v>8</v>
          </cell>
          <cell r="AG1372">
            <v>792</v>
          </cell>
        </row>
        <row r="1373">
          <cell r="A1373" t="str">
            <v>102757</v>
          </cell>
          <cell r="F1373">
            <v>84</v>
          </cell>
          <cell r="L1373">
            <v>320</v>
          </cell>
          <cell r="P1373">
            <v>396</v>
          </cell>
          <cell r="AF1373">
            <v>84</v>
          </cell>
          <cell r="AG1373">
            <v>716</v>
          </cell>
        </row>
        <row r="1374">
          <cell r="A1374" t="str">
            <v>102759</v>
          </cell>
          <cell r="F1374">
            <v>96</v>
          </cell>
          <cell r="L1374">
            <v>560</v>
          </cell>
          <cell r="P1374">
            <v>144</v>
          </cell>
          <cell r="AF1374">
            <v>96</v>
          </cell>
          <cell r="AG1374">
            <v>704</v>
          </cell>
        </row>
        <row r="1375">
          <cell r="A1375" t="str">
            <v>102760</v>
          </cell>
          <cell r="C1375">
            <v>16</v>
          </cell>
          <cell r="F1375">
            <v>33</v>
          </cell>
          <cell r="G1375">
            <v>19</v>
          </cell>
          <cell r="L1375">
            <v>320</v>
          </cell>
          <cell r="M1375">
            <v>61</v>
          </cell>
          <cell r="P1375">
            <v>280</v>
          </cell>
          <cell r="Q1375">
            <v>72</v>
          </cell>
          <cell r="V1375">
            <v>2.25</v>
          </cell>
          <cell r="Z1375">
            <v>10.25</v>
          </cell>
          <cell r="AF1375">
            <v>68</v>
          </cell>
          <cell r="AG1375">
            <v>733</v>
          </cell>
          <cell r="AH1375">
            <v>12.5</v>
          </cell>
        </row>
        <row r="1376">
          <cell r="A1376" t="str">
            <v>102761</v>
          </cell>
          <cell r="F1376">
            <v>88</v>
          </cell>
          <cell r="G1376">
            <v>16</v>
          </cell>
          <cell r="L1376">
            <v>480</v>
          </cell>
          <cell r="P1376">
            <v>152</v>
          </cell>
          <cell r="Q1376">
            <v>64</v>
          </cell>
          <cell r="AF1376">
            <v>104</v>
          </cell>
          <cell r="AG1376">
            <v>696</v>
          </cell>
        </row>
        <row r="1377">
          <cell r="A1377" t="str">
            <v>102762</v>
          </cell>
          <cell r="F1377">
            <v>132</v>
          </cell>
          <cell r="L1377">
            <v>320</v>
          </cell>
          <cell r="P1377">
            <v>348</v>
          </cell>
          <cell r="AF1377">
            <v>132</v>
          </cell>
          <cell r="AG1377">
            <v>668</v>
          </cell>
        </row>
        <row r="1378">
          <cell r="A1378" t="str">
            <v>102765</v>
          </cell>
          <cell r="F1378">
            <v>72</v>
          </cell>
          <cell r="L1378">
            <v>320</v>
          </cell>
          <cell r="P1378">
            <v>408</v>
          </cell>
          <cell r="AF1378">
            <v>72</v>
          </cell>
          <cell r="AG1378">
            <v>728</v>
          </cell>
        </row>
        <row r="1379">
          <cell r="A1379" t="str">
            <v>102766</v>
          </cell>
          <cell r="F1379">
            <v>48</v>
          </cell>
          <cell r="L1379">
            <v>640</v>
          </cell>
          <cell r="P1379">
            <v>112</v>
          </cell>
          <cell r="AF1379">
            <v>48</v>
          </cell>
          <cell r="AG1379">
            <v>752</v>
          </cell>
        </row>
        <row r="1380">
          <cell r="A1380" t="str">
            <v>102767</v>
          </cell>
          <cell r="C1380">
            <v>25</v>
          </cell>
          <cell r="D1380">
            <v>5.5</v>
          </cell>
          <cell r="F1380">
            <v>85.75</v>
          </cell>
          <cell r="G1380">
            <v>8</v>
          </cell>
          <cell r="L1380">
            <v>240</v>
          </cell>
          <cell r="M1380">
            <v>179.75</v>
          </cell>
          <cell r="N1380">
            <v>32</v>
          </cell>
          <cell r="P1380">
            <v>184.5</v>
          </cell>
          <cell r="V1380">
            <v>1</v>
          </cell>
          <cell r="W1380">
            <v>1</v>
          </cell>
          <cell r="AF1380">
            <v>124.25</v>
          </cell>
          <cell r="AG1380">
            <v>636.25</v>
          </cell>
          <cell r="AH1380">
            <v>2</v>
          </cell>
        </row>
        <row r="1381">
          <cell r="A1381" t="str">
            <v>102768</v>
          </cell>
          <cell r="C1381">
            <v>16</v>
          </cell>
          <cell r="D1381">
            <v>16</v>
          </cell>
          <cell r="F1381">
            <v>31.5</v>
          </cell>
          <cell r="L1381">
            <v>400</v>
          </cell>
          <cell r="N1381">
            <v>136</v>
          </cell>
          <cell r="P1381">
            <v>200.5</v>
          </cell>
          <cell r="V1381">
            <v>11.25</v>
          </cell>
          <cell r="X1381">
            <v>8</v>
          </cell>
          <cell r="AF1381">
            <v>63.5</v>
          </cell>
          <cell r="AG1381">
            <v>736.5</v>
          </cell>
          <cell r="AH1381">
            <v>19.25</v>
          </cell>
        </row>
        <row r="1382">
          <cell r="A1382" t="str">
            <v>102769</v>
          </cell>
          <cell r="F1382">
            <v>58.5</v>
          </cell>
          <cell r="G1382">
            <v>3</v>
          </cell>
          <cell r="L1382">
            <v>400</v>
          </cell>
          <cell r="P1382">
            <v>261.5</v>
          </cell>
          <cell r="Q1382">
            <v>77</v>
          </cell>
          <cell r="AF1382">
            <v>61.5</v>
          </cell>
          <cell r="AG1382">
            <v>738.5</v>
          </cell>
        </row>
        <row r="1383">
          <cell r="A1383" t="str">
            <v>102773</v>
          </cell>
          <cell r="C1383">
            <v>8</v>
          </cell>
          <cell r="F1383">
            <v>80</v>
          </cell>
          <cell r="L1383">
            <v>400</v>
          </cell>
          <cell r="M1383">
            <v>73.5</v>
          </cell>
          <cell r="P1383">
            <v>244</v>
          </cell>
          <cell r="V1383">
            <v>11.5</v>
          </cell>
          <cell r="Z1383">
            <v>1</v>
          </cell>
          <cell r="AF1383">
            <v>88</v>
          </cell>
          <cell r="AG1383">
            <v>717.5</v>
          </cell>
          <cell r="AH1383">
            <v>12.5</v>
          </cell>
        </row>
        <row r="1384">
          <cell r="A1384" t="str">
            <v>102778</v>
          </cell>
          <cell r="F1384">
            <v>48</v>
          </cell>
          <cell r="L1384">
            <v>640</v>
          </cell>
          <cell r="P1384">
            <v>112</v>
          </cell>
          <cell r="AF1384">
            <v>48</v>
          </cell>
          <cell r="AG1384">
            <v>752</v>
          </cell>
        </row>
        <row r="1385">
          <cell r="A1385" t="str">
            <v>102780</v>
          </cell>
          <cell r="F1385">
            <v>44</v>
          </cell>
          <cell r="L1385">
            <v>560</v>
          </cell>
          <cell r="P1385">
            <v>196</v>
          </cell>
          <cell r="AF1385">
            <v>44</v>
          </cell>
          <cell r="AG1385">
            <v>756</v>
          </cell>
        </row>
        <row r="1386">
          <cell r="A1386" t="str">
            <v>102783</v>
          </cell>
          <cell r="F1386">
            <v>76</v>
          </cell>
          <cell r="L1386">
            <v>480</v>
          </cell>
          <cell r="P1386">
            <v>244</v>
          </cell>
          <cell r="AF1386">
            <v>76</v>
          </cell>
          <cell r="AG1386">
            <v>724</v>
          </cell>
        </row>
        <row r="1387">
          <cell r="A1387" t="str">
            <v>102784</v>
          </cell>
          <cell r="F1387">
            <v>24</v>
          </cell>
          <cell r="G1387">
            <v>24</v>
          </cell>
          <cell r="L1387">
            <v>320</v>
          </cell>
          <cell r="P1387">
            <v>212</v>
          </cell>
          <cell r="Q1387">
            <v>220</v>
          </cell>
          <cell r="AF1387">
            <v>48</v>
          </cell>
          <cell r="AG1387">
            <v>752</v>
          </cell>
        </row>
        <row r="1388">
          <cell r="A1388" t="str">
            <v>102809</v>
          </cell>
          <cell r="F1388">
            <v>8</v>
          </cell>
          <cell r="G1388">
            <v>20</v>
          </cell>
          <cell r="L1388">
            <v>560</v>
          </cell>
          <cell r="P1388">
            <v>72</v>
          </cell>
          <cell r="Q1388">
            <v>140</v>
          </cell>
          <cell r="AF1388">
            <v>28</v>
          </cell>
          <cell r="AG1388">
            <v>772</v>
          </cell>
        </row>
        <row r="1389">
          <cell r="A1389" t="str">
            <v>102812</v>
          </cell>
          <cell r="F1389">
            <v>64</v>
          </cell>
          <cell r="G1389">
            <v>24</v>
          </cell>
          <cell r="L1389">
            <v>640</v>
          </cell>
          <cell r="P1389">
            <v>72</v>
          </cell>
          <cell r="AF1389">
            <v>88</v>
          </cell>
          <cell r="AG1389">
            <v>712</v>
          </cell>
        </row>
        <row r="1390">
          <cell r="A1390" t="str">
            <v>102814</v>
          </cell>
          <cell r="F1390">
            <v>16</v>
          </cell>
          <cell r="L1390">
            <v>640</v>
          </cell>
          <cell r="P1390">
            <v>144</v>
          </cell>
          <cell r="AF1390">
            <v>16</v>
          </cell>
          <cell r="AG1390">
            <v>784</v>
          </cell>
        </row>
        <row r="1391">
          <cell r="A1391" t="str">
            <v>102815</v>
          </cell>
          <cell r="F1391">
            <v>48</v>
          </cell>
          <cell r="L1391">
            <v>400</v>
          </cell>
          <cell r="P1391">
            <v>352</v>
          </cell>
          <cell r="AF1391">
            <v>48</v>
          </cell>
          <cell r="AG1391">
            <v>752</v>
          </cell>
        </row>
        <row r="1392">
          <cell r="A1392" t="str">
            <v>102818</v>
          </cell>
          <cell r="F1392">
            <v>64</v>
          </cell>
          <cell r="L1392">
            <v>400</v>
          </cell>
          <cell r="P1392">
            <v>336</v>
          </cell>
          <cell r="AF1392">
            <v>64</v>
          </cell>
          <cell r="AG1392">
            <v>736</v>
          </cell>
        </row>
        <row r="1393">
          <cell r="A1393" t="str">
            <v>102822</v>
          </cell>
          <cell r="C1393">
            <v>8</v>
          </cell>
          <cell r="F1393">
            <v>25.75</v>
          </cell>
          <cell r="G1393">
            <v>12</v>
          </cell>
          <cell r="L1393">
            <v>320</v>
          </cell>
          <cell r="M1393">
            <v>60.25</v>
          </cell>
          <cell r="P1393">
            <v>374.25</v>
          </cell>
          <cell r="V1393">
            <v>2.75</v>
          </cell>
          <cell r="Z1393">
            <v>1.75</v>
          </cell>
          <cell r="AF1393">
            <v>45.75</v>
          </cell>
          <cell r="AG1393">
            <v>754.5</v>
          </cell>
          <cell r="AH1393">
            <v>4.5</v>
          </cell>
        </row>
        <row r="1394">
          <cell r="A1394" t="str">
            <v>102823</v>
          </cell>
          <cell r="L1394">
            <v>800</v>
          </cell>
          <cell r="AG1394">
            <v>800</v>
          </cell>
        </row>
        <row r="1395">
          <cell r="A1395" t="str">
            <v>102827</v>
          </cell>
          <cell r="F1395">
            <v>76</v>
          </cell>
          <cell r="L1395">
            <v>400</v>
          </cell>
          <cell r="P1395">
            <v>324</v>
          </cell>
          <cell r="AF1395">
            <v>76</v>
          </cell>
          <cell r="AG1395">
            <v>724</v>
          </cell>
        </row>
        <row r="1396">
          <cell r="A1396" t="str">
            <v>102829</v>
          </cell>
          <cell r="C1396">
            <v>16</v>
          </cell>
          <cell r="E1396">
            <v>222</v>
          </cell>
          <cell r="F1396">
            <v>107</v>
          </cell>
          <cell r="L1396">
            <v>80</v>
          </cell>
          <cell r="O1396">
            <v>296</v>
          </cell>
          <cell r="P1396">
            <v>301</v>
          </cell>
          <cell r="AF1396">
            <v>345</v>
          </cell>
          <cell r="AG1396">
            <v>677</v>
          </cell>
        </row>
        <row r="1397">
          <cell r="A1397" t="str">
            <v>102832</v>
          </cell>
          <cell r="F1397">
            <v>48</v>
          </cell>
          <cell r="G1397">
            <v>12</v>
          </cell>
          <cell r="L1397">
            <v>560</v>
          </cell>
          <cell r="P1397">
            <v>104</v>
          </cell>
          <cell r="Q1397">
            <v>76</v>
          </cell>
          <cell r="AF1397">
            <v>60</v>
          </cell>
          <cell r="AG1397">
            <v>740</v>
          </cell>
        </row>
        <row r="1398">
          <cell r="A1398" t="str">
            <v>102833</v>
          </cell>
          <cell r="F1398">
            <v>52</v>
          </cell>
          <cell r="L1398">
            <v>560</v>
          </cell>
          <cell r="P1398">
            <v>188</v>
          </cell>
          <cell r="AF1398">
            <v>52</v>
          </cell>
          <cell r="AG1398">
            <v>748</v>
          </cell>
        </row>
        <row r="1399">
          <cell r="A1399" t="str">
            <v>102834</v>
          </cell>
          <cell r="C1399">
            <v>16</v>
          </cell>
          <cell r="E1399">
            <v>218</v>
          </cell>
          <cell r="F1399">
            <v>73</v>
          </cell>
          <cell r="G1399">
            <v>8</v>
          </cell>
          <cell r="O1399">
            <v>141</v>
          </cell>
          <cell r="P1399">
            <v>500.55</v>
          </cell>
          <cell r="Q1399">
            <v>72</v>
          </cell>
          <cell r="Y1399">
            <v>3</v>
          </cell>
          <cell r="Z1399">
            <v>1</v>
          </cell>
          <cell r="AF1399">
            <v>315</v>
          </cell>
          <cell r="AG1399">
            <v>713.55</v>
          </cell>
          <cell r="AH1399">
            <v>4</v>
          </cell>
        </row>
        <row r="1400">
          <cell r="A1400" t="str">
            <v>102835</v>
          </cell>
          <cell r="F1400">
            <v>48</v>
          </cell>
          <cell r="G1400">
            <v>16</v>
          </cell>
          <cell r="L1400">
            <v>320</v>
          </cell>
          <cell r="P1400">
            <v>272</v>
          </cell>
          <cell r="Q1400">
            <v>144</v>
          </cell>
          <cell r="AF1400">
            <v>64</v>
          </cell>
          <cell r="AG1400">
            <v>736</v>
          </cell>
        </row>
        <row r="1401">
          <cell r="A1401" t="str">
            <v>102838</v>
          </cell>
          <cell r="F1401">
            <v>128</v>
          </cell>
          <cell r="L1401">
            <v>640</v>
          </cell>
          <cell r="AF1401">
            <v>128</v>
          </cell>
          <cell r="AG1401">
            <v>640</v>
          </cell>
        </row>
        <row r="1402">
          <cell r="A1402" t="str">
            <v>102840</v>
          </cell>
          <cell r="C1402">
            <v>16</v>
          </cell>
          <cell r="E1402">
            <v>235.75</v>
          </cell>
          <cell r="F1402">
            <v>101.5</v>
          </cell>
          <cell r="L1402">
            <v>240</v>
          </cell>
          <cell r="O1402">
            <v>402.5</v>
          </cell>
          <cell r="P1402">
            <v>125</v>
          </cell>
          <cell r="V1402">
            <v>1</v>
          </cell>
          <cell r="Y1402">
            <v>10</v>
          </cell>
          <cell r="AF1402">
            <v>353.25</v>
          </cell>
          <cell r="AG1402">
            <v>767.5</v>
          </cell>
          <cell r="AH1402">
            <v>11</v>
          </cell>
        </row>
        <row r="1403">
          <cell r="A1403" t="str">
            <v>102842</v>
          </cell>
          <cell r="L1403">
            <v>8</v>
          </cell>
          <cell r="AG1403">
            <v>8</v>
          </cell>
        </row>
        <row r="1404">
          <cell r="A1404" t="str">
            <v>102843</v>
          </cell>
          <cell r="F1404">
            <v>23</v>
          </cell>
          <cell r="L1404">
            <v>560</v>
          </cell>
          <cell r="P1404">
            <v>217</v>
          </cell>
          <cell r="AF1404">
            <v>23</v>
          </cell>
          <cell r="AG1404">
            <v>777</v>
          </cell>
        </row>
        <row r="1405">
          <cell r="A1405" t="str">
            <v>102844</v>
          </cell>
          <cell r="F1405">
            <v>12</v>
          </cell>
          <cell r="G1405">
            <v>16</v>
          </cell>
          <cell r="L1405">
            <v>560</v>
          </cell>
          <cell r="P1405">
            <v>76</v>
          </cell>
          <cell r="Q1405">
            <v>136</v>
          </cell>
          <cell r="AF1405">
            <v>28</v>
          </cell>
          <cell r="AG1405">
            <v>772</v>
          </cell>
        </row>
        <row r="1406">
          <cell r="A1406" t="str">
            <v>102845</v>
          </cell>
          <cell r="F1406">
            <v>40</v>
          </cell>
          <cell r="L1406">
            <v>720</v>
          </cell>
          <cell r="P1406">
            <v>40</v>
          </cell>
          <cell r="AF1406">
            <v>40</v>
          </cell>
          <cell r="AG1406">
            <v>760</v>
          </cell>
        </row>
        <row r="1407">
          <cell r="A1407" t="str">
            <v>102846</v>
          </cell>
          <cell r="F1407">
            <v>72</v>
          </cell>
          <cell r="L1407">
            <v>560</v>
          </cell>
          <cell r="P1407">
            <v>168</v>
          </cell>
          <cell r="AF1407">
            <v>72</v>
          </cell>
          <cell r="AG1407">
            <v>728</v>
          </cell>
        </row>
        <row r="1408">
          <cell r="A1408" t="str">
            <v>102848</v>
          </cell>
          <cell r="F1408">
            <v>60</v>
          </cell>
          <cell r="L1408">
            <v>240</v>
          </cell>
          <cell r="P1408">
            <v>500</v>
          </cell>
          <cell r="AF1408">
            <v>60</v>
          </cell>
          <cell r="AG1408">
            <v>740</v>
          </cell>
        </row>
        <row r="1409">
          <cell r="A1409" t="str">
            <v>102849</v>
          </cell>
          <cell r="F1409">
            <v>80</v>
          </cell>
          <cell r="L1409">
            <v>400</v>
          </cell>
          <cell r="P1409">
            <v>320</v>
          </cell>
          <cell r="AF1409">
            <v>80</v>
          </cell>
          <cell r="AG1409">
            <v>720</v>
          </cell>
        </row>
        <row r="1410">
          <cell r="A1410" t="str">
            <v>102850</v>
          </cell>
          <cell r="G1410">
            <v>118</v>
          </cell>
          <cell r="L1410">
            <v>480</v>
          </cell>
          <cell r="Q1410">
            <v>202</v>
          </cell>
          <cell r="AF1410">
            <v>118</v>
          </cell>
          <cell r="AG1410">
            <v>682</v>
          </cell>
        </row>
        <row r="1411">
          <cell r="A1411" t="str">
            <v>102852</v>
          </cell>
          <cell r="L1411">
            <v>214</v>
          </cell>
          <cell r="AG1411">
            <v>214</v>
          </cell>
        </row>
        <row r="1412">
          <cell r="A1412" t="str">
            <v>102856</v>
          </cell>
          <cell r="C1412">
            <v>8</v>
          </cell>
          <cell r="D1412">
            <v>8</v>
          </cell>
          <cell r="F1412">
            <v>120</v>
          </cell>
          <cell r="L1412">
            <v>320</v>
          </cell>
          <cell r="M1412">
            <v>56</v>
          </cell>
          <cell r="N1412">
            <v>72</v>
          </cell>
          <cell r="P1412">
            <v>217</v>
          </cell>
          <cell r="AF1412">
            <v>136</v>
          </cell>
          <cell r="AG1412">
            <v>665</v>
          </cell>
        </row>
        <row r="1413">
          <cell r="A1413" t="str">
            <v>102861</v>
          </cell>
          <cell r="F1413">
            <v>116</v>
          </cell>
          <cell r="L1413">
            <v>160</v>
          </cell>
          <cell r="P1413">
            <v>524</v>
          </cell>
          <cell r="AF1413">
            <v>116</v>
          </cell>
          <cell r="AG1413">
            <v>684</v>
          </cell>
        </row>
        <row r="1414">
          <cell r="A1414" t="str">
            <v>102863</v>
          </cell>
          <cell r="F1414">
            <v>64</v>
          </cell>
          <cell r="L1414">
            <v>560</v>
          </cell>
          <cell r="P1414">
            <v>176</v>
          </cell>
          <cell r="AF1414">
            <v>64</v>
          </cell>
          <cell r="AG1414">
            <v>736</v>
          </cell>
        </row>
        <row r="1415">
          <cell r="A1415" t="str">
            <v>102864</v>
          </cell>
          <cell r="F1415">
            <v>80</v>
          </cell>
          <cell r="L1415">
            <v>720</v>
          </cell>
          <cell r="AF1415">
            <v>80</v>
          </cell>
          <cell r="AG1415">
            <v>720</v>
          </cell>
        </row>
        <row r="1416">
          <cell r="A1416" t="str">
            <v>102867</v>
          </cell>
          <cell r="F1416">
            <v>104</v>
          </cell>
          <cell r="L1416">
            <v>560</v>
          </cell>
          <cell r="P1416">
            <v>136</v>
          </cell>
          <cell r="AF1416">
            <v>104</v>
          </cell>
          <cell r="AG1416">
            <v>696</v>
          </cell>
        </row>
        <row r="1417">
          <cell r="A1417" t="str">
            <v>102869</v>
          </cell>
          <cell r="F1417">
            <v>140</v>
          </cell>
          <cell r="L1417">
            <v>240</v>
          </cell>
          <cell r="P1417">
            <v>420</v>
          </cell>
          <cell r="AF1417">
            <v>140</v>
          </cell>
          <cell r="AG1417">
            <v>660</v>
          </cell>
        </row>
        <row r="1418">
          <cell r="A1418" t="str">
            <v>102870</v>
          </cell>
          <cell r="F1418">
            <v>48</v>
          </cell>
          <cell r="L1418">
            <v>560</v>
          </cell>
          <cell r="P1418">
            <v>192</v>
          </cell>
          <cell r="AF1418">
            <v>48</v>
          </cell>
          <cell r="AG1418">
            <v>752</v>
          </cell>
        </row>
        <row r="1419">
          <cell r="A1419" t="str">
            <v>102871</v>
          </cell>
          <cell r="F1419">
            <v>80</v>
          </cell>
          <cell r="L1419">
            <v>560</v>
          </cell>
          <cell r="P1419">
            <v>160</v>
          </cell>
          <cell r="AF1419">
            <v>80</v>
          </cell>
          <cell r="AG1419">
            <v>720</v>
          </cell>
        </row>
        <row r="1420">
          <cell r="A1420" t="str">
            <v>102872</v>
          </cell>
          <cell r="F1420">
            <v>40</v>
          </cell>
          <cell r="L1420">
            <v>720</v>
          </cell>
          <cell r="P1420">
            <v>40</v>
          </cell>
          <cell r="AF1420">
            <v>40</v>
          </cell>
          <cell r="AG1420">
            <v>760</v>
          </cell>
        </row>
        <row r="1421">
          <cell r="A1421" t="str">
            <v>102873</v>
          </cell>
          <cell r="F1421">
            <v>52</v>
          </cell>
          <cell r="G1421">
            <v>4</v>
          </cell>
          <cell r="L1421">
            <v>400</v>
          </cell>
          <cell r="P1421">
            <v>268</v>
          </cell>
          <cell r="Q1421">
            <v>76</v>
          </cell>
          <cell r="AF1421">
            <v>56</v>
          </cell>
          <cell r="AG1421">
            <v>744</v>
          </cell>
        </row>
        <row r="1422">
          <cell r="A1422" t="str">
            <v>102877</v>
          </cell>
          <cell r="F1422">
            <v>40</v>
          </cell>
          <cell r="L1422">
            <v>720</v>
          </cell>
          <cell r="P1422">
            <v>40</v>
          </cell>
          <cell r="AF1422">
            <v>40</v>
          </cell>
          <cell r="AG1422">
            <v>760</v>
          </cell>
        </row>
        <row r="1423">
          <cell r="A1423" t="str">
            <v>102884</v>
          </cell>
          <cell r="F1423">
            <v>60</v>
          </cell>
          <cell r="L1423">
            <v>320</v>
          </cell>
          <cell r="P1423">
            <v>420</v>
          </cell>
          <cell r="AF1423">
            <v>60</v>
          </cell>
          <cell r="AG1423">
            <v>740</v>
          </cell>
        </row>
        <row r="1424">
          <cell r="A1424" t="str">
            <v>102894</v>
          </cell>
          <cell r="F1424">
            <v>72</v>
          </cell>
          <cell r="L1424">
            <v>560</v>
          </cell>
          <cell r="P1424">
            <v>168</v>
          </cell>
          <cell r="AF1424">
            <v>72</v>
          </cell>
          <cell r="AG1424">
            <v>728</v>
          </cell>
        </row>
        <row r="1425">
          <cell r="A1425" t="str">
            <v>102896</v>
          </cell>
          <cell r="C1425">
            <v>24</v>
          </cell>
          <cell r="D1425">
            <v>8</v>
          </cell>
          <cell r="F1425">
            <v>59.5</v>
          </cell>
          <cell r="L1425">
            <v>232</v>
          </cell>
          <cell r="M1425">
            <v>104</v>
          </cell>
          <cell r="N1425">
            <v>72</v>
          </cell>
          <cell r="P1425">
            <v>180.5</v>
          </cell>
          <cell r="V1425">
            <v>2.5</v>
          </cell>
          <cell r="Z1425">
            <v>0.25</v>
          </cell>
          <cell r="AF1425">
            <v>91.5</v>
          </cell>
          <cell r="AG1425">
            <v>588.5</v>
          </cell>
          <cell r="AH1425">
            <v>2.75</v>
          </cell>
        </row>
        <row r="1426">
          <cell r="A1426" t="str">
            <v>102897</v>
          </cell>
          <cell r="C1426">
            <v>28</v>
          </cell>
          <cell r="F1426">
            <v>58</v>
          </cell>
          <cell r="G1426">
            <v>8</v>
          </cell>
          <cell r="L1426">
            <v>160</v>
          </cell>
          <cell r="M1426">
            <v>124</v>
          </cell>
          <cell r="P1426">
            <v>420.5</v>
          </cell>
          <cell r="V1426">
            <v>2.25</v>
          </cell>
          <cell r="AF1426">
            <v>94</v>
          </cell>
          <cell r="AG1426">
            <v>704.5</v>
          </cell>
          <cell r="AH1426">
            <v>2.25</v>
          </cell>
        </row>
        <row r="1427">
          <cell r="A1427" t="str">
            <v>102898</v>
          </cell>
          <cell r="C1427">
            <v>16</v>
          </cell>
          <cell r="F1427">
            <v>49.75</v>
          </cell>
          <cell r="G1427">
            <v>18.5</v>
          </cell>
          <cell r="L1427">
            <v>320</v>
          </cell>
          <cell r="M1427">
            <v>136</v>
          </cell>
          <cell r="P1427">
            <v>182.75</v>
          </cell>
          <cell r="Q1427">
            <v>78</v>
          </cell>
          <cell r="V1427">
            <v>19.75</v>
          </cell>
          <cell r="AF1427">
            <v>84.25</v>
          </cell>
          <cell r="AG1427">
            <v>716.75</v>
          </cell>
          <cell r="AH1427">
            <v>19.75</v>
          </cell>
        </row>
        <row r="1428">
          <cell r="A1428" t="str">
            <v>102904</v>
          </cell>
          <cell r="C1428">
            <v>22.5</v>
          </cell>
          <cell r="F1428">
            <v>72</v>
          </cell>
          <cell r="G1428">
            <v>8</v>
          </cell>
          <cell r="L1428">
            <v>80</v>
          </cell>
          <cell r="M1428">
            <v>140</v>
          </cell>
          <cell r="P1428">
            <v>407.5</v>
          </cell>
          <cell r="Q1428">
            <v>72</v>
          </cell>
          <cell r="V1428">
            <v>1</v>
          </cell>
          <cell r="AF1428">
            <v>102.5</v>
          </cell>
          <cell r="AG1428">
            <v>699.5</v>
          </cell>
          <cell r="AH1428">
            <v>1</v>
          </cell>
        </row>
        <row r="1429">
          <cell r="A1429" t="str">
            <v>102906</v>
          </cell>
          <cell r="F1429">
            <v>64</v>
          </cell>
          <cell r="L1429">
            <v>560</v>
          </cell>
          <cell r="P1429">
            <v>176</v>
          </cell>
          <cell r="AF1429">
            <v>64</v>
          </cell>
          <cell r="AG1429">
            <v>736</v>
          </cell>
        </row>
        <row r="1430">
          <cell r="A1430" t="str">
            <v>102907</v>
          </cell>
          <cell r="C1430">
            <v>32</v>
          </cell>
          <cell r="D1430">
            <v>16</v>
          </cell>
          <cell r="F1430">
            <v>66.25</v>
          </cell>
          <cell r="L1430">
            <v>80</v>
          </cell>
          <cell r="M1430">
            <v>32</v>
          </cell>
          <cell r="N1430">
            <v>147.5</v>
          </cell>
          <cell r="P1430">
            <v>227</v>
          </cell>
          <cell r="AF1430">
            <v>114.25</v>
          </cell>
          <cell r="AG1430">
            <v>486.5</v>
          </cell>
        </row>
        <row r="1431">
          <cell r="A1431" t="str">
            <v>102908</v>
          </cell>
          <cell r="F1431">
            <v>72</v>
          </cell>
          <cell r="L1431">
            <v>560</v>
          </cell>
          <cell r="P1431">
            <v>168</v>
          </cell>
          <cell r="AF1431">
            <v>72</v>
          </cell>
          <cell r="AG1431">
            <v>728</v>
          </cell>
        </row>
        <row r="1432">
          <cell r="A1432" t="str">
            <v>102910</v>
          </cell>
          <cell r="C1432">
            <v>16</v>
          </cell>
          <cell r="F1432">
            <v>72</v>
          </cell>
          <cell r="L1432">
            <v>239.5</v>
          </cell>
          <cell r="M1432">
            <v>80</v>
          </cell>
          <cell r="P1432">
            <v>360</v>
          </cell>
          <cell r="Z1432">
            <v>2</v>
          </cell>
          <cell r="AF1432">
            <v>88</v>
          </cell>
          <cell r="AG1432">
            <v>679.5</v>
          </cell>
          <cell r="AH1432">
            <v>2</v>
          </cell>
        </row>
        <row r="1433">
          <cell r="A1433" t="str">
            <v>102912</v>
          </cell>
          <cell r="C1433">
            <v>16</v>
          </cell>
          <cell r="F1433">
            <v>38</v>
          </cell>
          <cell r="G1433">
            <v>16</v>
          </cell>
          <cell r="L1433">
            <v>400</v>
          </cell>
          <cell r="M1433">
            <v>71.5</v>
          </cell>
          <cell r="P1433">
            <v>274.5</v>
          </cell>
          <cell r="Q1433">
            <v>71.5</v>
          </cell>
          <cell r="V1433">
            <v>25</v>
          </cell>
          <cell r="Z1433">
            <v>8</v>
          </cell>
          <cell r="AF1433">
            <v>70</v>
          </cell>
          <cell r="AG1433">
            <v>817.5</v>
          </cell>
          <cell r="AH1433">
            <v>33</v>
          </cell>
        </row>
        <row r="1434">
          <cell r="A1434" t="str">
            <v>102914</v>
          </cell>
          <cell r="F1434">
            <v>96</v>
          </cell>
          <cell r="L1434">
            <v>320</v>
          </cell>
          <cell r="P1434">
            <v>384</v>
          </cell>
          <cell r="AF1434">
            <v>96</v>
          </cell>
          <cell r="AG1434">
            <v>704</v>
          </cell>
        </row>
        <row r="1435">
          <cell r="A1435" t="str">
            <v>102916</v>
          </cell>
          <cell r="F1435">
            <v>94</v>
          </cell>
          <cell r="L1435">
            <v>400</v>
          </cell>
          <cell r="P1435">
            <v>306</v>
          </cell>
          <cell r="AF1435">
            <v>94</v>
          </cell>
          <cell r="AG1435">
            <v>706</v>
          </cell>
        </row>
        <row r="1436">
          <cell r="A1436" t="str">
            <v>102921</v>
          </cell>
          <cell r="F1436">
            <v>26</v>
          </cell>
          <cell r="L1436">
            <v>400</v>
          </cell>
          <cell r="P1436">
            <v>374</v>
          </cell>
          <cell r="AF1436">
            <v>26</v>
          </cell>
          <cell r="AG1436">
            <v>774</v>
          </cell>
        </row>
        <row r="1437">
          <cell r="A1437" t="str">
            <v>102928</v>
          </cell>
          <cell r="F1437">
            <v>80</v>
          </cell>
          <cell r="L1437">
            <v>400</v>
          </cell>
          <cell r="P1437">
            <v>320</v>
          </cell>
          <cell r="AF1437">
            <v>80</v>
          </cell>
          <cell r="AG1437">
            <v>720</v>
          </cell>
        </row>
        <row r="1438">
          <cell r="A1438" t="str">
            <v>102930</v>
          </cell>
          <cell r="F1438">
            <v>92</v>
          </cell>
          <cell r="L1438">
            <v>480</v>
          </cell>
          <cell r="P1438">
            <v>228</v>
          </cell>
          <cell r="AF1438">
            <v>92</v>
          </cell>
          <cell r="AG1438">
            <v>708</v>
          </cell>
        </row>
        <row r="1439">
          <cell r="A1439" t="str">
            <v>102931</v>
          </cell>
          <cell r="F1439">
            <v>60</v>
          </cell>
          <cell r="L1439">
            <v>400</v>
          </cell>
          <cell r="P1439">
            <v>340</v>
          </cell>
          <cell r="AF1439">
            <v>60</v>
          </cell>
          <cell r="AG1439">
            <v>740</v>
          </cell>
        </row>
        <row r="1440">
          <cell r="A1440" t="str">
            <v>102932</v>
          </cell>
          <cell r="F1440">
            <v>76</v>
          </cell>
          <cell r="L1440">
            <v>240</v>
          </cell>
          <cell r="P1440">
            <v>484</v>
          </cell>
          <cell r="AF1440">
            <v>76</v>
          </cell>
          <cell r="AG1440">
            <v>724</v>
          </cell>
        </row>
        <row r="1441">
          <cell r="A1441" t="str">
            <v>102941</v>
          </cell>
          <cell r="F1441">
            <v>32</v>
          </cell>
          <cell r="L1441">
            <v>640</v>
          </cell>
          <cell r="P1441">
            <v>128</v>
          </cell>
          <cell r="AF1441">
            <v>32</v>
          </cell>
          <cell r="AG1441">
            <v>768</v>
          </cell>
        </row>
        <row r="1442">
          <cell r="A1442" t="str">
            <v>102944</v>
          </cell>
          <cell r="F1442">
            <v>12</v>
          </cell>
          <cell r="L1442">
            <v>640</v>
          </cell>
          <cell r="P1442">
            <v>148</v>
          </cell>
          <cell r="AF1442">
            <v>12</v>
          </cell>
          <cell r="AG1442">
            <v>788</v>
          </cell>
        </row>
        <row r="1443">
          <cell r="A1443" t="str">
            <v>102946</v>
          </cell>
          <cell r="C1443">
            <v>16</v>
          </cell>
          <cell r="F1443">
            <v>56</v>
          </cell>
          <cell r="L1443">
            <v>320</v>
          </cell>
          <cell r="M1443">
            <v>72</v>
          </cell>
          <cell r="P1443">
            <v>349.5</v>
          </cell>
          <cell r="V1443">
            <v>37</v>
          </cell>
          <cell r="W1443">
            <v>3</v>
          </cell>
          <cell r="Z1443">
            <v>13</v>
          </cell>
          <cell r="AF1443">
            <v>72</v>
          </cell>
          <cell r="AG1443">
            <v>741.5</v>
          </cell>
          <cell r="AH1443">
            <v>53</v>
          </cell>
        </row>
        <row r="1444">
          <cell r="A1444" t="str">
            <v>102947</v>
          </cell>
          <cell r="F1444">
            <v>24</v>
          </cell>
          <cell r="L1444">
            <v>480</v>
          </cell>
          <cell r="P1444">
            <v>296</v>
          </cell>
          <cell r="AF1444">
            <v>24</v>
          </cell>
          <cell r="AG1444">
            <v>776</v>
          </cell>
        </row>
        <row r="1445">
          <cell r="A1445" t="str">
            <v>102948</v>
          </cell>
          <cell r="F1445">
            <v>66</v>
          </cell>
          <cell r="L1445">
            <v>480</v>
          </cell>
          <cell r="P1445">
            <v>254</v>
          </cell>
          <cell r="AF1445">
            <v>66</v>
          </cell>
          <cell r="AG1445">
            <v>734</v>
          </cell>
        </row>
        <row r="1446">
          <cell r="A1446" t="str">
            <v>102954</v>
          </cell>
          <cell r="F1446">
            <v>88</v>
          </cell>
          <cell r="L1446">
            <v>80</v>
          </cell>
          <cell r="P1446">
            <v>232</v>
          </cell>
          <cell r="AF1446">
            <v>88</v>
          </cell>
          <cell r="AG1446">
            <v>312</v>
          </cell>
        </row>
        <row r="1447">
          <cell r="A1447" t="str">
            <v>102955</v>
          </cell>
          <cell r="F1447">
            <v>66</v>
          </cell>
          <cell r="L1447">
            <v>400</v>
          </cell>
          <cell r="P1447">
            <v>334</v>
          </cell>
          <cell r="AF1447">
            <v>66</v>
          </cell>
          <cell r="AG1447">
            <v>734</v>
          </cell>
        </row>
        <row r="1448">
          <cell r="A1448" t="str">
            <v>102956</v>
          </cell>
          <cell r="F1448">
            <v>72</v>
          </cell>
          <cell r="L1448">
            <v>640</v>
          </cell>
          <cell r="P1448">
            <v>88</v>
          </cell>
          <cell r="AF1448">
            <v>72</v>
          </cell>
          <cell r="AG1448">
            <v>728</v>
          </cell>
        </row>
        <row r="1449">
          <cell r="A1449" t="str">
            <v>102957</v>
          </cell>
          <cell r="F1449">
            <v>120</v>
          </cell>
          <cell r="L1449">
            <v>640</v>
          </cell>
          <cell r="P1449">
            <v>40</v>
          </cell>
          <cell r="AF1449">
            <v>120</v>
          </cell>
          <cell r="AG1449">
            <v>680</v>
          </cell>
        </row>
        <row r="1450">
          <cell r="A1450" t="str">
            <v>102958</v>
          </cell>
          <cell r="F1450">
            <v>88</v>
          </cell>
          <cell r="L1450">
            <v>560</v>
          </cell>
          <cell r="P1450">
            <v>152</v>
          </cell>
          <cell r="AF1450">
            <v>88</v>
          </cell>
          <cell r="AG1450">
            <v>712</v>
          </cell>
        </row>
        <row r="1451">
          <cell r="A1451" t="str">
            <v>102959</v>
          </cell>
          <cell r="F1451">
            <v>36</v>
          </cell>
          <cell r="L1451">
            <v>480</v>
          </cell>
          <cell r="P1451">
            <v>284</v>
          </cell>
          <cell r="AF1451">
            <v>36</v>
          </cell>
          <cell r="AG1451">
            <v>764</v>
          </cell>
        </row>
        <row r="1452">
          <cell r="A1452" t="str">
            <v>102964</v>
          </cell>
          <cell r="L1452">
            <v>800</v>
          </cell>
          <cell r="AG1452">
            <v>800</v>
          </cell>
        </row>
        <row r="1453">
          <cell r="A1453" t="str">
            <v>102966</v>
          </cell>
          <cell r="F1453">
            <v>16</v>
          </cell>
          <cell r="L1453">
            <v>320</v>
          </cell>
          <cell r="P1453">
            <v>144</v>
          </cell>
          <cell r="AF1453">
            <v>16</v>
          </cell>
          <cell r="AG1453">
            <v>464</v>
          </cell>
        </row>
        <row r="1454">
          <cell r="A1454" t="str">
            <v>102967</v>
          </cell>
          <cell r="F1454">
            <v>160</v>
          </cell>
          <cell r="L1454">
            <v>400</v>
          </cell>
          <cell r="P1454">
            <v>240</v>
          </cell>
          <cell r="AF1454">
            <v>160</v>
          </cell>
          <cell r="AG1454">
            <v>640</v>
          </cell>
        </row>
        <row r="1455">
          <cell r="A1455" t="str">
            <v>102968</v>
          </cell>
          <cell r="F1455">
            <v>32</v>
          </cell>
          <cell r="L1455">
            <v>640</v>
          </cell>
          <cell r="P1455">
            <v>128</v>
          </cell>
          <cell r="AF1455">
            <v>32</v>
          </cell>
          <cell r="AG1455">
            <v>768</v>
          </cell>
        </row>
        <row r="1456">
          <cell r="A1456" t="str">
            <v>102970</v>
          </cell>
          <cell r="F1456">
            <v>56</v>
          </cell>
          <cell r="L1456">
            <v>640</v>
          </cell>
          <cell r="P1456">
            <v>104</v>
          </cell>
          <cell r="AF1456">
            <v>56</v>
          </cell>
          <cell r="AG1456">
            <v>744</v>
          </cell>
        </row>
        <row r="1457">
          <cell r="A1457" t="str">
            <v>102971</v>
          </cell>
          <cell r="F1457">
            <v>48</v>
          </cell>
          <cell r="L1457">
            <v>560</v>
          </cell>
          <cell r="P1457">
            <v>192</v>
          </cell>
          <cell r="AF1457">
            <v>48</v>
          </cell>
          <cell r="AG1457">
            <v>752</v>
          </cell>
        </row>
        <row r="1458">
          <cell r="A1458" t="str">
            <v>102972</v>
          </cell>
          <cell r="F1458">
            <v>40</v>
          </cell>
          <cell r="L1458">
            <v>640</v>
          </cell>
          <cell r="P1458">
            <v>120</v>
          </cell>
          <cell r="AF1458">
            <v>40</v>
          </cell>
          <cell r="AG1458">
            <v>760</v>
          </cell>
        </row>
        <row r="1459">
          <cell r="A1459" t="str">
            <v>102975</v>
          </cell>
          <cell r="C1459">
            <v>-16</v>
          </cell>
          <cell r="F1459">
            <v>34</v>
          </cell>
          <cell r="L1459">
            <v>262</v>
          </cell>
          <cell r="M1459">
            <v>144</v>
          </cell>
          <cell r="AF1459">
            <v>18</v>
          </cell>
          <cell r="AG1459">
            <v>406</v>
          </cell>
        </row>
        <row r="1460">
          <cell r="A1460" t="str">
            <v>102976</v>
          </cell>
          <cell r="F1460">
            <v>45</v>
          </cell>
          <cell r="G1460">
            <v>30.75</v>
          </cell>
          <cell r="L1460">
            <v>240</v>
          </cell>
          <cell r="P1460">
            <v>278.75</v>
          </cell>
          <cell r="Q1460">
            <v>205.5</v>
          </cell>
          <cell r="AF1460">
            <v>75.75</v>
          </cell>
          <cell r="AG1460">
            <v>724.25</v>
          </cell>
        </row>
        <row r="1461">
          <cell r="A1461" t="str">
            <v>102977</v>
          </cell>
          <cell r="C1461">
            <v>20.5</v>
          </cell>
          <cell r="F1461">
            <v>110.5</v>
          </cell>
          <cell r="L1461">
            <v>118.5</v>
          </cell>
          <cell r="M1461">
            <v>184</v>
          </cell>
          <cell r="P1461">
            <v>245</v>
          </cell>
          <cell r="AF1461">
            <v>131</v>
          </cell>
          <cell r="AG1461">
            <v>547.5</v>
          </cell>
        </row>
        <row r="1462">
          <cell r="A1462" t="str">
            <v>102979</v>
          </cell>
          <cell r="F1462">
            <v>44</v>
          </cell>
          <cell r="L1462">
            <v>480</v>
          </cell>
          <cell r="P1462">
            <v>276</v>
          </cell>
          <cell r="AF1462">
            <v>44</v>
          </cell>
          <cell r="AG1462">
            <v>756</v>
          </cell>
        </row>
        <row r="1463">
          <cell r="A1463" t="str">
            <v>102980</v>
          </cell>
          <cell r="F1463">
            <v>48</v>
          </cell>
          <cell r="L1463">
            <v>480</v>
          </cell>
          <cell r="P1463">
            <v>272</v>
          </cell>
          <cell r="AF1463">
            <v>48</v>
          </cell>
          <cell r="AG1463">
            <v>752</v>
          </cell>
        </row>
        <row r="1464">
          <cell r="A1464" t="str">
            <v>102982</v>
          </cell>
          <cell r="F1464">
            <v>96</v>
          </cell>
          <cell r="L1464">
            <v>400</v>
          </cell>
          <cell r="P1464">
            <v>304</v>
          </cell>
          <cell r="AF1464">
            <v>96</v>
          </cell>
          <cell r="AG1464">
            <v>704</v>
          </cell>
        </row>
        <row r="1465">
          <cell r="A1465" t="str">
            <v>102986</v>
          </cell>
          <cell r="F1465">
            <v>40</v>
          </cell>
          <cell r="L1465">
            <v>720</v>
          </cell>
          <cell r="P1465">
            <v>40</v>
          </cell>
          <cell r="AF1465">
            <v>40</v>
          </cell>
          <cell r="AG1465">
            <v>760</v>
          </cell>
        </row>
        <row r="1466">
          <cell r="A1466" t="str">
            <v>102987</v>
          </cell>
          <cell r="F1466">
            <v>72</v>
          </cell>
          <cell r="L1466">
            <v>320</v>
          </cell>
          <cell r="P1466">
            <v>408</v>
          </cell>
          <cell r="AF1466">
            <v>72</v>
          </cell>
          <cell r="AG1466">
            <v>728</v>
          </cell>
        </row>
        <row r="1467">
          <cell r="A1467" t="str">
            <v>102988</v>
          </cell>
        </row>
        <row r="1468">
          <cell r="A1468" t="str">
            <v>102989</v>
          </cell>
          <cell r="F1468">
            <v>80</v>
          </cell>
          <cell r="L1468">
            <v>480</v>
          </cell>
          <cell r="P1468">
            <v>240</v>
          </cell>
          <cell r="AF1468">
            <v>80</v>
          </cell>
          <cell r="AG1468">
            <v>720</v>
          </cell>
        </row>
        <row r="1469">
          <cell r="A1469" t="str">
            <v>102992</v>
          </cell>
          <cell r="F1469">
            <v>52</v>
          </cell>
          <cell r="L1469">
            <v>240</v>
          </cell>
          <cell r="P1469">
            <v>508</v>
          </cell>
          <cell r="AF1469">
            <v>52</v>
          </cell>
          <cell r="AG1469">
            <v>748</v>
          </cell>
        </row>
        <row r="1470">
          <cell r="A1470" t="str">
            <v>102994</v>
          </cell>
          <cell r="F1470">
            <v>88</v>
          </cell>
          <cell r="L1470">
            <v>440</v>
          </cell>
          <cell r="P1470">
            <v>152</v>
          </cell>
          <cell r="AF1470">
            <v>88</v>
          </cell>
          <cell r="AG1470">
            <v>592</v>
          </cell>
        </row>
        <row r="1471">
          <cell r="A1471" t="str">
            <v>102995</v>
          </cell>
          <cell r="F1471">
            <v>20.75</v>
          </cell>
          <cell r="L1471">
            <v>480</v>
          </cell>
          <cell r="P1471">
            <v>299.25</v>
          </cell>
          <cell r="AF1471">
            <v>20.75</v>
          </cell>
          <cell r="AG1471">
            <v>779.25</v>
          </cell>
        </row>
        <row r="1472">
          <cell r="A1472" t="str">
            <v>102996</v>
          </cell>
          <cell r="F1472">
            <v>78</v>
          </cell>
          <cell r="L1472">
            <v>400</v>
          </cell>
          <cell r="P1472">
            <v>322</v>
          </cell>
          <cell r="AF1472">
            <v>78</v>
          </cell>
          <cell r="AG1472">
            <v>722</v>
          </cell>
        </row>
        <row r="1473">
          <cell r="A1473" t="str">
            <v>103001</v>
          </cell>
          <cell r="F1473">
            <v>96</v>
          </cell>
          <cell r="G1473">
            <v>8</v>
          </cell>
          <cell r="L1473">
            <v>240</v>
          </cell>
          <cell r="P1473">
            <v>384</v>
          </cell>
          <cell r="Q1473">
            <v>72</v>
          </cell>
          <cell r="AF1473">
            <v>104</v>
          </cell>
          <cell r="AG1473">
            <v>696</v>
          </cell>
        </row>
        <row r="1474">
          <cell r="A1474" t="str">
            <v>103002</v>
          </cell>
          <cell r="F1474">
            <v>54</v>
          </cell>
          <cell r="L1474">
            <v>560</v>
          </cell>
          <cell r="P1474">
            <v>186</v>
          </cell>
          <cell r="AF1474">
            <v>54</v>
          </cell>
          <cell r="AG1474">
            <v>746</v>
          </cell>
        </row>
        <row r="1475">
          <cell r="A1475" t="str">
            <v>103003</v>
          </cell>
          <cell r="F1475">
            <v>75</v>
          </cell>
          <cell r="L1475">
            <v>480</v>
          </cell>
          <cell r="P1475">
            <v>245</v>
          </cell>
          <cell r="AF1475">
            <v>75</v>
          </cell>
          <cell r="AG1475">
            <v>725</v>
          </cell>
        </row>
        <row r="1476">
          <cell r="A1476" t="str">
            <v>103004</v>
          </cell>
          <cell r="G1476">
            <v>44</v>
          </cell>
          <cell r="L1476">
            <v>560</v>
          </cell>
          <cell r="Q1476">
            <v>196</v>
          </cell>
          <cell r="AF1476">
            <v>44</v>
          </cell>
          <cell r="AG1476">
            <v>756</v>
          </cell>
        </row>
        <row r="1477">
          <cell r="A1477" t="str">
            <v>103005</v>
          </cell>
          <cell r="F1477">
            <v>60</v>
          </cell>
          <cell r="G1477">
            <v>12</v>
          </cell>
          <cell r="L1477">
            <v>400</v>
          </cell>
          <cell r="P1477">
            <v>180</v>
          </cell>
          <cell r="Q1477">
            <v>148</v>
          </cell>
          <cell r="AF1477">
            <v>72</v>
          </cell>
          <cell r="AG1477">
            <v>728</v>
          </cell>
        </row>
        <row r="1478">
          <cell r="A1478" t="str">
            <v>103006</v>
          </cell>
          <cell r="C1478">
            <v>24</v>
          </cell>
          <cell r="D1478">
            <v>16</v>
          </cell>
          <cell r="F1478">
            <v>40</v>
          </cell>
          <cell r="L1478">
            <v>400</v>
          </cell>
          <cell r="M1478">
            <v>184.5</v>
          </cell>
          <cell r="N1478">
            <v>72</v>
          </cell>
          <cell r="P1478">
            <v>64</v>
          </cell>
          <cell r="V1478">
            <v>1.5</v>
          </cell>
          <cell r="W1478">
            <v>1.25</v>
          </cell>
          <cell r="AF1478">
            <v>80</v>
          </cell>
          <cell r="AG1478">
            <v>720.5</v>
          </cell>
          <cell r="AH1478">
            <v>2.75</v>
          </cell>
        </row>
        <row r="1479">
          <cell r="A1479" t="str">
            <v>103011</v>
          </cell>
          <cell r="F1479">
            <v>72</v>
          </cell>
          <cell r="L1479">
            <v>480</v>
          </cell>
          <cell r="P1479">
            <v>248</v>
          </cell>
          <cell r="AF1479">
            <v>72</v>
          </cell>
          <cell r="AG1479">
            <v>728</v>
          </cell>
        </row>
        <row r="1480">
          <cell r="A1480" t="str">
            <v>103012</v>
          </cell>
          <cell r="F1480">
            <v>56</v>
          </cell>
          <cell r="L1480">
            <v>240</v>
          </cell>
          <cell r="P1480">
            <v>504</v>
          </cell>
          <cell r="AF1480">
            <v>56</v>
          </cell>
          <cell r="AG1480">
            <v>744</v>
          </cell>
        </row>
        <row r="1481">
          <cell r="A1481" t="str">
            <v>103013</v>
          </cell>
          <cell r="F1481">
            <v>64</v>
          </cell>
          <cell r="L1481">
            <v>480</v>
          </cell>
          <cell r="P1481">
            <v>256</v>
          </cell>
          <cell r="AF1481">
            <v>64</v>
          </cell>
          <cell r="AG1481">
            <v>736</v>
          </cell>
        </row>
        <row r="1482">
          <cell r="A1482" t="str">
            <v>103015</v>
          </cell>
          <cell r="F1482">
            <v>60</v>
          </cell>
          <cell r="L1482">
            <v>400</v>
          </cell>
          <cell r="P1482">
            <v>340</v>
          </cell>
          <cell r="AF1482">
            <v>60</v>
          </cell>
          <cell r="AG1482">
            <v>740</v>
          </cell>
        </row>
        <row r="1483">
          <cell r="A1483" t="str">
            <v>103017</v>
          </cell>
          <cell r="F1483">
            <v>96</v>
          </cell>
          <cell r="L1483">
            <v>400</v>
          </cell>
          <cell r="P1483">
            <v>304</v>
          </cell>
          <cell r="AF1483">
            <v>96</v>
          </cell>
          <cell r="AG1483">
            <v>704</v>
          </cell>
        </row>
        <row r="1484">
          <cell r="A1484" t="str">
            <v>103019</v>
          </cell>
          <cell r="F1484">
            <v>80</v>
          </cell>
          <cell r="L1484">
            <v>560</v>
          </cell>
          <cell r="P1484">
            <v>160</v>
          </cell>
          <cell r="AF1484">
            <v>80</v>
          </cell>
          <cell r="AG1484">
            <v>720</v>
          </cell>
        </row>
        <row r="1485">
          <cell r="A1485" t="str">
            <v>103020</v>
          </cell>
          <cell r="F1485">
            <v>46</v>
          </cell>
          <cell r="G1485">
            <v>11</v>
          </cell>
          <cell r="L1485">
            <v>560</v>
          </cell>
          <cell r="P1485">
            <v>114</v>
          </cell>
          <cell r="Q1485">
            <v>69</v>
          </cell>
          <cell r="AF1485">
            <v>57</v>
          </cell>
          <cell r="AG1485">
            <v>743</v>
          </cell>
        </row>
        <row r="1486">
          <cell r="A1486" t="str">
            <v>103021</v>
          </cell>
          <cell r="C1486">
            <v>6</v>
          </cell>
          <cell r="D1486">
            <v>8</v>
          </cell>
          <cell r="F1486">
            <v>40.5</v>
          </cell>
          <cell r="G1486">
            <v>24</v>
          </cell>
          <cell r="L1486">
            <v>320</v>
          </cell>
          <cell r="M1486">
            <v>66</v>
          </cell>
          <cell r="P1486">
            <v>200</v>
          </cell>
          <cell r="Q1486">
            <v>144</v>
          </cell>
          <cell r="V1486">
            <v>2</v>
          </cell>
          <cell r="W1486">
            <v>1</v>
          </cell>
          <cell r="AA1486">
            <v>1</v>
          </cell>
          <cell r="AF1486">
            <v>78.5</v>
          </cell>
          <cell r="AG1486">
            <v>730</v>
          </cell>
          <cell r="AH1486">
            <v>4</v>
          </cell>
        </row>
        <row r="1487">
          <cell r="A1487" t="str">
            <v>103022</v>
          </cell>
          <cell r="F1487">
            <v>64</v>
          </cell>
          <cell r="L1487">
            <v>320</v>
          </cell>
          <cell r="P1487">
            <v>416</v>
          </cell>
          <cell r="AF1487">
            <v>64</v>
          </cell>
          <cell r="AG1487">
            <v>736</v>
          </cell>
        </row>
        <row r="1488">
          <cell r="A1488" t="str">
            <v>103024</v>
          </cell>
          <cell r="L1488">
            <v>40</v>
          </cell>
          <cell r="AG1488">
            <v>40</v>
          </cell>
        </row>
        <row r="1489">
          <cell r="A1489" t="str">
            <v>103025</v>
          </cell>
          <cell r="F1489">
            <v>44</v>
          </cell>
          <cell r="L1489">
            <v>400</v>
          </cell>
          <cell r="P1489">
            <v>356</v>
          </cell>
          <cell r="AF1489">
            <v>44</v>
          </cell>
          <cell r="AG1489">
            <v>756</v>
          </cell>
        </row>
        <row r="1490">
          <cell r="A1490" t="str">
            <v>103026</v>
          </cell>
          <cell r="F1490">
            <v>36</v>
          </cell>
          <cell r="L1490">
            <v>320</v>
          </cell>
          <cell r="P1490">
            <v>444</v>
          </cell>
          <cell r="AF1490">
            <v>36</v>
          </cell>
          <cell r="AG1490">
            <v>764</v>
          </cell>
        </row>
        <row r="1491">
          <cell r="A1491" t="str">
            <v>103027</v>
          </cell>
          <cell r="D1491">
            <v>12</v>
          </cell>
          <cell r="F1491">
            <v>68</v>
          </cell>
          <cell r="L1491">
            <v>400</v>
          </cell>
          <cell r="N1491">
            <v>72</v>
          </cell>
          <cell r="P1491">
            <v>248</v>
          </cell>
          <cell r="V1491">
            <v>2</v>
          </cell>
          <cell r="AF1491">
            <v>80</v>
          </cell>
          <cell r="AG1491">
            <v>720</v>
          </cell>
          <cell r="AH1491">
            <v>2</v>
          </cell>
        </row>
        <row r="1492">
          <cell r="A1492" t="str">
            <v>103028</v>
          </cell>
          <cell r="F1492">
            <v>96</v>
          </cell>
          <cell r="L1492">
            <v>400</v>
          </cell>
          <cell r="P1492">
            <v>304</v>
          </cell>
          <cell r="AF1492">
            <v>96</v>
          </cell>
          <cell r="AG1492">
            <v>704</v>
          </cell>
        </row>
        <row r="1493">
          <cell r="A1493" t="str">
            <v>103029</v>
          </cell>
          <cell r="F1493">
            <v>40</v>
          </cell>
          <cell r="L1493">
            <v>720</v>
          </cell>
          <cell r="P1493">
            <v>40</v>
          </cell>
          <cell r="AF1493">
            <v>40</v>
          </cell>
          <cell r="AG1493">
            <v>760</v>
          </cell>
        </row>
        <row r="1494">
          <cell r="A1494" t="str">
            <v>103030</v>
          </cell>
          <cell r="F1494">
            <v>64</v>
          </cell>
          <cell r="L1494">
            <v>480</v>
          </cell>
          <cell r="P1494">
            <v>256</v>
          </cell>
          <cell r="AF1494">
            <v>64</v>
          </cell>
          <cell r="AG1494">
            <v>736</v>
          </cell>
        </row>
        <row r="1495">
          <cell r="A1495" t="str">
            <v>103031</v>
          </cell>
          <cell r="F1495">
            <v>32</v>
          </cell>
          <cell r="L1495">
            <v>560</v>
          </cell>
          <cell r="P1495">
            <v>208</v>
          </cell>
          <cell r="AF1495">
            <v>32</v>
          </cell>
          <cell r="AG1495">
            <v>768</v>
          </cell>
        </row>
        <row r="1496">
          <cell r="A1496" t="str">
            <v>103033</v>
          </cell>
          <cell r="F1496">
            <v>72</v>
          </cell>
          <cell r="L1496">
            <v>400</v>
          </cell>
          <cell r="P1496">
            <v>328</v>
          </cell>
          <cell r="AF1496">
            <v>72</v>
          </cell>
          <cell r="AG1496">
            <v>728</v>
          </cell>
        </row>
        <row r="1497">
          <cell r="A1497" t="str">
            <v>103034</v>
          </cell>
          <cell r="F1497">
            <v>43</v>
          </cell>
          <cell r="G1497">
            <v>8</v>
          </cell>
          <cell r="L1497">
            <v>400</v>
          </cell>
          <cell r="P1497">
            <v>277</v>
          </cell>
          <cell r="Q1497">
            <v>72</v>
          </cell>
          <cell r="AF1497">
            <v>51</v>
          </cell>
          <cell r="AG1497">
            <v>749</v>
          </cell>
        </row>
        <row r="1498">
          <cell r="A1498" t="str">
            <v>103035</v>
          </cell>
          <cell r="F1498">
            <v>52</v>
          </cell>
          <cell r="L1498">
            <v>480</v>
          </cell>
          <cell r="P1498">
            <v>268</v>
          </cell>
          <cell r="AF1498">
            <v>52</v>
          </cell>
          <cell r="AG1498">
            <v>748</v>
          </cell>
        </row>
        <row r="1499">
          <cell r="A1499" t="str">
            <v>103036</v>
          </cell>
          <cell r="L1499">
            <v>519</v>
          </cell>
          <cell r="V1499">
            <v>8</v>
          </cell>
          <cell r="AG1499">
            <v>519</v>
          </cell>
          <cell r="AH1499">
            <v>8</v>
          </cell>
        </row>
        <row r="1500">
          <cell r="A1500" t="str">
            <v>103037</v>
          </cell>
          <cell r="F1500">
            <v>72</v>
          </cell>
          <cell r="L1500">
            <v>320</v>
          </cell>
          <cell r="P1500">
            <v>408</v>
          </cell>
          <cell r="AF1500">
            <v>72</v>
          </cell>
          <cell r="AG1500">
            <v>728</v>
          </cell>
        </row>
        <row r="1501">
          <cell r="A1501" t="str">
            <v>103038</v>
          </cell>
          <cell r="C1501">
            <v>16</v>
          </cell>
          <cell r="F1501">
            <v>65</v>
          </cell>
          <cell r="L1501">
            <v>400</v>
          </cell>
          <cell r="M1501">
            <v>72</v>
          </cell>
          <cell r="P1501">
            <v>247</v>
          </cell>
          <cell r="V1501">
            <v>4.5</v>
          </cell>
          <cell r="AF1501">
            <v>81</v>
          </cell>
          <cell r="AG1501">
            <v>719</v>
          </cell>
          <cell r="AH1501">
            <v>4.5</v>
          </cell>
        </row>
        <row r="1502">
          <cell r="A1502" t="str">
            <v>103039</v>
          </cell>
          <cell r="F1502">
            <v>28</v>
          </cell>
          <cell r="L1502">
            <v>560</v>
          </cell>
          <cell r="P1502">
            <v>212</v>
          </cell>
          <cell r="AF1502">
            <v>28</v>
          </cell>
          <cell r="AG1502">
            <v>772</v>
          </cell>
        </row>
        <row r="1503">
          <cell r="A1503" t="str">
            <v>103040</v>
          </cell>
          <cell r="F1503">
            <v>64</v>
          </cell>
          <cell r="G1503">
            <v>8</v>
          </cell>
          <cell r="L1503">
            <v>560</v>
          </cell>
          <cell r="P1503">
            <v>96</v>
          </cell>
          <cell r="Q1503">
            <v>72</v>
          </cell>
          <cell r="AF1503">
            <v>72</v>
          </cell>
          <cell r="AG1503">
            <v>728</v>
          </cell>
        </row>
        <row r="1504">
          <cell r="A1504" t="str">
            <v>103041</v>
          </cell>
          <cell r="F1504">
            <v>88</v>
          </cell>
          <cell r="L1504">
            <v>480</v>
          </cell>
          <cell r="P1504">
            <v>232</v>
          </cell>
          <cell r="AF1504">
            <v>88</v>
          </cell>
          <cell r="AG1504">
            <v>712</v>
          </cell>
        </row>
        <row r="1505">
          <cell r="A1505" t="str">
            <v>103042</v>
          </cell>
          <cell r="F1505">
            <v>76</v>
          </cell>
          <cell r="L1505">
            <v>480</v>
          </cell>
          <cell r="P1505">
            <v>244</v>
          </cell>
          <cell r="AF1505">
            <v>76</v>
          </cell>
          <cell r="AG1505">
            <v>724</v>
          </cell>
        </row>
        <row r="1506">
          <cell r="A1506" t="str">
            <v>103043</v>
          </cell>
          <cell r="F1506">
            <v>48</v>
          </cell>
          <cell r="L1506">
            <v>560</v>
          </cell>
          <cell r="P1506">
            <v>192</v>
          </cell>
          <cell r="AF1506">
            <v>48</v>
          </cell>
          <cell r="AG1506">
            <v>752</v>
          </cell>
        </row>
        <row r="1507">
          <cell r="A1507" t="str">
            <v>103044</v>
          </cell>
          <cell r="F1507">
            <v>48</v>
          </cell>
          <cell r="L1507">
            <v>480</v>
          </cell>
          <cell r="P1507">
            <v>272</v>
          </cell>
          <cell r="AF1507">
            <v>48</v>
          </cell>
          <cell r="AG1507">
            <v>752</v>
          </cell>
        </row>
        <row r="1508">
          <cell r="A1508" t="str">
            <v>103045</v>
          </cell>
          <cell r="F1508">
            <v>105.5</v>
          </cell>
          <cell r="G1508">
            <v>12</v>
          </cell>
          <cell r="L1508">
            <v>320</v>
          </cell>
          <cell r="P1508">
            <v>262.5</v>
          </cell>
          <cell r="Q1508">
            <v>100</v>
          </cell>
          <cell r="AF1508">
            <v>117.5</v>
          </cell>
          <cell r="AG1508">
            <v>682.5</v>
          </cell>
        </row>
        <row r="1509">
          <cell r="A1509" t="str">
            <v>103046</v>
          </cell>
          <cell r="F1509">
            <v>70</v>
          </cell>
          <cell r="L1509">
            <v>400</v>
          </cell>
          <cell r="P1509">
            <v>330</v>
          </cell>
          <cell r="AF1509">
            <v>70</v>
          </cell>
          <cell r="AG1509">
            <v>730</v>
          </cell>
        </row>
        <row r="1510">
          <cell r="A1510" t="str">
            <v>103051</v>
          </cell>
          <cell r="F1510">
            <v>48</v>
          </cell>
          <cell r="G1510">
            <v>8</v>
          </cell>
          <cell r="L1510">
            <v>480</v>
          </cell>
          <cell r="P1510">
            <v>192</v>
          </cell>
          <cell r="Q1510">
            <v>72</v>
          </cell>
          <cell r="AF1510">
            <v>56</v>
          </cell>
          <cell r="AG1510">
            <v>744</v>
          </cell>
        </row>
        <row r="1511">
          <cell r="A1511" t="str">
            <v>103052</v>
          </cell>
          <cell r="F1511">
            <v>80</v>
          </cell>
          <cell r="L1511">
            <v>400</v>
          </cell>
          <cell r="P1511">
            <v>320</v>
          </cell>
          <cell r="AF1511">
            <v>80</v>
          </cell>
          <cell r="AG1511">
            <v>720</v>
          </cell>
        </row>
        <row r="1512">
          <cell r="A1512" t="str">
            <v>103053</v>
          </cell>
          <cell r="F1512">
            <v>104</v>
          </cell>
          <cell r="L1512">
            <v>560</v>
          </cell>
          <cell r="P1512">
            <v>136</v>
          </cell>
          <cell r="AF1512">
            <v>104</v>
          </cell>
          <cell r="AG1512">
            <v>696</v>
          </cell>
        </row>
        <row r="1513">
          <cell r="A1513" t="str">
            <v>103055</v>
          </cell>
          <cell r="D1513">
            <v>8</v>
          </cell>
          <cell r="F1513">
            <v>37</v>
          </cell>
          <cell r="G1513">
            <v>16</v>
          </cell>
          <cell r="L1513">
            <v>400</v>
          </cell>
          <cell r="N1513">
            <v>72</v>
          </cell>
          <cell r="P1513">
            <v>203</v>
          </cell>
          <cell r="Q1513">
            <v>72</v>
          </cell>
          <cell r="V1513">
            <v>1.5</v>
          </cell>
          <cell r="X1513">
            <v>1</v>
          </cell>
          <cell r="Z1513">
            <v>0.5</v>
          </cell>
          <cell r="AF1513">
            <v>61</v>
          </cell>
          <cell r="AG1513">
            <v>747</v>
          </cell>
          <cell r="AH1513">
            <v>3</v>
          </cell>
        </row>
        <row r="1514">
          <cell r="A1514" t="str">
            <v>103056</v>
          </cell>
          <cell r="C1514">
            <v>16</v>
          </cell>
          <cell r="D1514">
            <v>8</v>
          </cell>
          <cell r="F1514">
            <v>51.75</v>
          </cell>
          <cell r="M1514">
            <v>71</v>
          </cell>
          <cell r="N1514">
            <v>72.5</v>
          </cell>
          <cell r="P1514">
            <v>581.25</v>
          </cell>
          <cell r="W1514">
            <v>5</v>
          </cell>
          <cell r="Z1514">
            <v>20</v>
          </cell>
          <cell r="AF1514">
            <v>75.75</v>
          </cell>
          <cell r="AG1514">
            <v>724.75</v>
          </cell>
          <cell r="AH1514">
            <v>25</v>
          </cell>
        </row>
        <row r="1515">
          <cell r="A1515" t="str">
            <v>103057</v>
          </cell>
          <cell r="F1515">
            <v>40</v>
          </cell>
          <cell r="L1515">
            <v>480</v>
          </cell>
          <cell r="P1515">
            <v>280</v>
          </cell>
          <cell r="AF1515">
            <v>40</v>
          </cell>
          <cell r="AG1515">
            <v>760</v>
          </cell>
        </row>
        <row r="1516">
          <cell r="A1516" t="str">
            <v>103058</v>
          </cell>
          <cell r="C1516">
            <v>16</v>
          </cell>
          <cell r="F1516">
            <v>61</v>
          </cell>
          <cell r="L1516">
            <v>160</v>
          </cell>
          <cell r="M1516">
            <v>72</v>
          </cell>
          <cell r="P1516">
            <v>492.5</v>
          </cell>
          <cell r="Z1516">
            <v>0.75</v>
          </cell>
          <cell r="AF1516">
            <v>77</v>
          </cell>
          <cell r="AG1516">
            <v>724.5</v>
          </cell>
          <cell r="AH1516">
            <v>0.75</v>
          </cell>
        </row>
        <row r="1517">
          <cell r="A1517" t="str">
            <v>103059</v>
          </cell>
          <cell r="C1517">
            <v>8</v>
          </cell>
          <cell r="D1517">
            <v>15</v>
          </cell>
          <cell r="L1517">
            <v>560</v>
          </cell>
          <cell r="M1517">
            <v>72</v>
          </cell>
          <cell r="N1517">
            <v>145</v>
          </cell>
          <cell r="V1517">
            <v>6.6</v>
          </cell>
          <cell r="X1517">
            <v>1.25</v>
          </cell>
          <cell r="AF1517">
            <v>23</v>
          </cell>
          <cell r="AG1517">
            <v>777</v>
          </cell>
          <cell r="AH1517">
            <v>7.85</v>
          </cell>
        </row>
        <row r="1518">
          <cell r="A1518" t="str">
            <v>103060</v>
          </cell>
          <cell r="C1518">
            <v>8</v>
          </cell>
          <cell r="D1518">
            <v>8</v>
          </cell>
          <cell r="F1518">
            <v>130</v>
          </cell>
          <cell r="L1518">
            <v>240</v>
          </cell>
          <cell r="N1518">
            <v>72</v>
          </cell>
          <cell r="P1518">
            <v>342</v>
          </cell>
          <cell r="V1518">
            <v>2</v>
          </cell>
          <cell r="AF1518">
            <v>146</v>
          </cell>
          <cell r="AG1518">
            <v>654</v>
          </cell>
          <cell r="AH1518">
            <v>2</v>
          </cell>
        </row>
        <row r="1519">
          <cell r="A1519" t="str">
            <v>103061</v>
          </cell>
          <cell r="F1519">
            <v>32.5</v>
          </cell>
          <cell r="G1519">
            <v>8</v>
          </cell>
          <cell r="L1519">
            <v>240</v>
          </cell>
          <cell r="P1519">
            <v>371.5</v>
          </cell>
          <cell r="Q1519">
            <v>148</v>
          </cell>
          <cell r="AF1519">
            <v>40.5</v>
          </cell>
          <cell r="AG1519">
            <v>759.5</v>
          </cell>
        </row>
        <row r="1520">
          <cell r="A1520" t="str">
            <v>103064</v>
          </cell>
          <cell r="F1520">
            <v>64</v>
          </cell>
          <cell r="L1520">
            <v>560</v>
          </cell>
          <cell r="P1520">
            <v>176</v>
          </cell>
          <cell r="AF1520">
            <v>64</v>
          </cell>
          <cell r="AG1520">
            <v>736</v>
          </cell>
        </row>
        <row r="1521">
          <cell r="A1521" t="str">
            <v>103067</v>
          </cell>
          <cell r="F1521">
            <v>88</v>
          </cell>
          <cell r="L1521">
            <v>480</v>
          </cell>
          <cell r="P1521">
            <v>232</v>
          </cell>
          <cell r="AF1521">
            <v>88</v>
          </cell>
          <cell r="AG1521">
            <v>712</v>
          </cell>
        </row>
        <row r="1522">
          <cell r="A1522" t="str">
            <v>103072</v>
          </cell>
          <cell r="F1522">
            <v>100</v>
          </cell>
          <cell r="L1522">
            <v>560</v>
          </cell>
          <cell r="P1522">
            <v>140</v>
          </cell>
          <cell r="AF1522">
            <v>100</v>
          </cell>
          <cell r="AG1522">
            <v>700</v>
          </cell>
        </row>
        <row r="1523">
          <cell r="A1523" t="str">
            <v>103074</v>
          </cell>
          <cell r="F1523">
            <v>80</v>
          </cell>
          <cell r="L1523">
            <v>400</v>
          </cell>
          <cell r="AF1523">
            <v>80</v>
          </cell>
          <cell r="AG1523">
            <v>400</v>
          </cell>
        </row>
        <row r="1524">
          <cell r="A1524" t="str">
            <v>103075</v>
          </cell>
          <cell r="F1524">
            <v>138</v>
          </cell>
          <cell r="L1524">
            <v>320</v>
          </cell>
          <cell r="P1524">
            <v>342</v>
          </cell>
          <cell r="AF1524">
            <v>138</v>
          </cell>
          <cell r="AG1524">
            <v>662</v>
          </cell>
        </row>
        <row r="1525">
          <cell r="A1525" t="str">
            <v>103076</v>
          </cell>
          <cell r="C1525">
            <v>8</v>
          </cell>
          <cell r="F1525">
            <v>29.5</v>
          </cell>
          <cell r="L1525">
            <v>241.25</v>
          </cell>
          <cell r="M1525">
            <v>32</v>
          </cell>
          <cell r="P1525">
            <v>90.5</v>
          </cell>
          <cell r="AF1525">
            <v>37.5</v>
          </cell>
          <cell r="AG1525">
            <v>363.75</v>
          </cell>
        </row>
        <row r="1526">
          <cell r="A1526" t="str">
            <v>103077</v>
          </cell>
          <cell r="F1526">
            <v>77</v>
          </cell>
          <cell r="L1526">
            <v>400</v>
          </cell>
          <cell r="P1526">
            <v>323</v>
          </cell>
          <cell r="AF1526">
            <v>77</v>
          </cell>
          <cell r="AG1526">
            <v>723</v>
          </cell>
        </row>
        <row r="1527">
          <cell r="A1527" t="str">
            <v>103078</v>
          </cell>
          <cell r="F1527">
            <v>104</v>
          </cell>
          <cell r="L1527">
            <v>640</v>
          </cell>
          <cell r="P1527">
            <v>56</v>
          </cell>
          <cell r="AF1527">
            <v>104</v>
          </cell>
          <cell r="AG1527">
            <v>696</v>
          </cell>
        </row>
        <row r="1528">
          <cell r="A1528" t="str">
            <v>103079</v>
          </cell>
          <cell r="F1528">
            <v>56</v>
          </cell>
          <cell r="G1528">
            <v>8</v>
          </cell>
          <cell r="L1528">
            <v>400</v>
          </cell>
          <cell r="P1528">
            <v>264</v>
          </cell>
          <cell r="Q1528">
            <v>72</v>
          </cell>
          <cell r="AF1528">
            <v>64</v>
          </cell>
          <cell r="AG1528">
            <v>736</v>
          </cell>
        </row>
        <row r="1529">
          <cell r="A1529" t="str">
            <v>103080</v>
          </cell>
          <cell r="F1529">
            <v>60</v>
          </cell>
          <cell r="L1529">
            <v>480</v>
          </cell>
          <cell r="P1529">
            <v>260</v>
          </cell>
          <cell r="AF1529">
            <v>60</v>
          </cell>
          <cell r="AG1529">
            <v>740</v>
          </cell>
        </row>
        <row r="1530">
          <cell r="A1530" t="str">
            <v>103081</v>
          </cell>
          <cell r="F1530">
            <v>120</v>
          </cell>
          <cell r="L1530">
            <v>320</v>
          </cell>
          <cell r="P1530">
            <v>360</v>
          </cell>
          <cell r="AF1530">
            <v>120</v>
          </cell>
          <cell r="AG1530">
            <v>680</v>
          </cell>
        </row>
        <row r="1531">
          <cell r="A1531" t="str">
            <v>103091</v>
          </cell>
          <cell r="F1531">
            <v>48</v>
          </cell>
          <cell r="L1531">
            <v>640</v>
          </cell>
          <cell r="P1531">
            <v>112</v>
          </cell>
          <cell r="AF1531">
            <v>48</v>
          </cell>
          <cell r="AG1531">
            <v>752</v>
          </cell>
        </row>
        <row r="1532">
          <cell r="A1532" t="str">
            <v>103097</v>
          </cell>
          <cell r="F1532">
            <v>124</v>
          </cell>
          <cell r="L1532">
            <v>160</v>
          </cell>
          <cell r="P1532">
            <v>516</v>
          </cell>
          <cell r="AF1532">
            <v>124</v>
          </cell>
          <cell r="AG1532">
            <v>676</v>
          </cell>
        </row>
        <row r="1533">
          <cell r="A1533" t="str">
            <v>103098</v>
          </cell>
          <cell r="F1533">
            <v>8</v>
          </cell>
          <cell r="L1533">
            <v>640</v>
          </cell>
          <cell r="P1533">
            <v>152</v>
          </cell>
          <cell r="AF1533">
            <v>8</v>
          </cell>
          <cell r="AG1533">
            <v>792</v>
          </cell>
        </row>
        <row r="1534">
          <cell r="A1534" t="str">
            <v>103103</v>
          </cell>
          <cell r="F1534">
            <v>56</v>
          </cell>
          <cell r="G1534">
            <v>56</v>
          </cell>
          <cell r="L1534">
            <v>240</v>
          </cell>
          <cell r="P1534">
            <v>72</v>
          </cell>
          <cell r="Q1534">
            <v>376</v>
          </cell>
          <cell r="AF1534">
            <v>112</v>
          </cell>
          <cell r="AG1534">
            <v>688</v>
          </cell>
        </row>
        <row r="1535">
          <cell r="A1535" t="str">
            <v>103123</v>
          </cell>
          <cell r="F1535">
            <v>54</v>
          </cell>
          <cell r="L1535">
            <v>480</v>
          </cell>
          <cell r="P1535">
            <v>266</v>
          </cell>
          <cell r="AF1535">
            <v>54</v>
          </cell>
          <cell r="AG1535">
            <v>746</v>
          </cell>
        </row>
        <row r="1536">
          <cell r="A1536" t="str">
            <v>103124</v>
          </cell>
          <cell r="F1536">
            <v>56</v>
          </cell>
          <cell r="L1536">
            <v>640</v>
          </cell>
          <cell r="P1536">
            <v>104</v>
          </cell>
          <cell r="AF1536">
            <v>56</v>
          </cell>
          <cell r="AG1536">
            <v>744</v>
          </cell>
        </row>
        <row r="1537">
          <cell r="A1537" t="str">
            <v>103125</v>
          </cell>
          <cell r="C1537">
            <v>16</v>
          </cell>
          <cell r="E1537">
            <v>311</v>
          </cell>
          <cell r="F1537">
            <v>77</v>
          </cell>
          <cell r="L1537">
            <v>80</v>
          </cell>
          <cell r="M1537">
            <v>145</v>
          </cell>
          <cell r="O1537">
            <v>160</v>
          </cell>
          <cell r="P1537">
            <v>323</v>
          </cell>
          <cell r="Z1537">
            <v>2</v>
          </cell>
          <cell r="AF1537">
            <v>404</v>
          </cell>
          <cell r="AG1537">
            <v>708</v>
          </cell>
          <cell r="AH1537">
            <v>2</v>
          </cell>
        </row>
        <row r="1538">
          <cell r="A1538" t="str">
            <v>103131</v>
          </cell>
          <cell r="F1538">
            <v>112</v>
          </cell>
          <cell r="L1538">
            <v>640</v>
          </cell>
          <cell r="P1538">
            <v>48</v>
          </cell>
          <cell r="AF1538">
            <v>112</v>
          </cell>
          <cell r="AG1538">
            <v>688</v>
          </cell>
        </row>
        <row r="1539">
          <cell r="A1539" t="str">
            <v>103133</v>
          </cell>
          <cell r="F1539">
            <v>64</v>
          </cell>
          <cell r="L1539">
            <v>480</v>
          </cell>
          <cell r="P1539">
            <v>256</v>
          </cell>
          <cell r="AF1539">
            <v>64</v>
          </cell>
          <cell r="AG1539">
            <v>736</v>
          </cell>
        </row>
        <row r="1540">
          <cell r="A1540" t="str">
            <v>103138</v>
          </cell>
          <cell r="F1540">
            <v>88</v>
          </cell>
          <cell r="L1540">
            <v>320</v>
          </cell>
          <cell r="P1540">
            <v>392</v>
          </cell>
          <cell r="AF1540">
            <v>88</v>
          </cell>
          <cell r="AG1540">
            <v>712</v>
          </cell>
        </row>
        <row r="1541">
          <cell r="A1541" t="str">
            <v>103139</v>
          </cell>
          <cell r="F1541">
            <v>84</v>
          </cell>
          <cell r="L1541">
            <v>480</v>
          </cell>
          <cell r="P1541">
            <v>236</v>
          </cell>
          <cell r="AF1541">
            <v>84</v>
          </cell>
          <cell r="AG1541">
            <v>716</v>
          </cell>
        </row>
        <row r="1542">
          <cell r="A1542" t="str">
            <v>103143</v>
          </cell>
          <cell r="F1542">
            <v>106</v>
          </cell>
          <cell r="L1542">
            <v>480</v>
          </cell>
          <cell r="P1542">
            <v>214</v>
          </cell>
          <cell r="AF1542">
            <v>106</v>
          </cell>
          <cell r="AG1542">
            <v>694</v>
          </cell>
        </row>
        <row r="1543">
          <cell r="A1543" t="str">
            <v>103144</v>
          </cell>
          <cell r="F1543">
            <v>64</v>
          </cell>
          <cell r="L1543">
            <v>640</v>
          </cell>
          <cell r="P1543">
            <v>96</v>
          </cell>
          <cell r="AF1543">
            <v>64</v>
          </cell>
          <cell r="AG1543">
            <v>736</v>
          </cell>
        </row>
        <row r="1544">
          <cell r="A1544" t="str">
            <v>103145</v>
          </cell>
          <cell r="C1544">
            <v>16</v>
          </cell>
          <cell r="D1544">
            <v>8</v>
          </cell>
          <cell r="F1544">
            <v>58</v>
          </cell>
          <cell r="L1544">
            <v>160</v>
          </cell>
          <cell r="N1544">
            <v>61.5</v>
          </cell>
          <cell r="P1544">
            <v>496.5</v>
          </cell>
          <cell r="V1544">
            <v>1</v>
          </cell>
          <cell r="Z1544">
            <v>2</v>
          </cell>
          <cell r="AF1544">
            <v>82</v>
          </cell>
          <cell r="AG1544">
            <v>718</v>
          </cell>
          <cell r="AH1544">
            <v>3</v>
          </cell>
        </row>
        <row r="1545">
          <cell r="A1545" t="str">
            <v>103146</v>
          </cell>
          <cell r="C1545">
            <v>16</v>
          </cell>
          <cell r="D1545">
            <v>8</v>
          </cell>
          <cell r="F1545">
            <v>65</v>
          </cell>
          <cell r="L1545">
            <v>320</v>
          </cell>
          <cell r="M1545">
            <v>136</v>
          </cell>
          <cell r="N1545">
            <v>63</v>
          </cell>
          <cell r="P1545">
            <v>192</v>
          </cell>
          <cell r="V1545">
            <v>1</v>
          </cell>
          <cell r="AF1545">
            <v>89</v>
          </cell>
          <cell r="AG1545">
            <v>711</v>
          </cell>
          <cell r="AH1545">
            <v>1</v>
          </cell>
        </row>
        <row r="1546">
          <cell r="A1546" t="str">
            <v>103147</v>
          </cell>
          <cell r="F1546">
            <v>69</v>
          </cell>
          <cell r="L1546">
            <v>240</v>
          </cell>
          <cell r="P1546">
            <v>491</v>
          </cell>
          <cell r="AF1546">
            <v>69</v>
          </cell>
          <cell r="AG1546">
            <v>731</v>
          </cell>
        </row>
        <row r="1547">
          <cell r="A1547" t="str">
            <v>103148</v>
          </cell>
          <cell r="C1547">
            <v>16</v>
          </cell>
          <cell r="F1547">
            <v>80</v>
          </cell>
          <cell r="L1547">
            <v>232</v>
          </cell>
          <cell r="M1547">
            <v>144</v>
          </cell>
          <cell r="P1547">
            <v>320</v>
          </cell>
          <cell r="V1547">
            <v>3.5</v>
          </cell>
          <cell r="AF1547">
            <v>96</v>
          </cell>
          <cell r="AG1547">
            <v>696</v>
          </cell>
          <cell r="AH1547">
            <v>3.5</v>
          </cell>
        </row>
        <row r="1548">
          <cell r="A1548" t="str">
            <v>103149</v>
          </cell>
          <cell r="C1548">
            <v>16</v>
          </cell>
          <cell r="F1548">
            <v>80</v>
          </cell>
          <cell r="L1548">
            <v>240</v>
          </cell>
          <cell r="M1548">
            <v>112</v>
          </cell>
          <cell r="P1548">
            <v>352</v>
          </cell>
          <cell r="V1548">
            <v>0.25</v>
          </cell>
          <cell r="Z1548">
            <v>1</v>
          </cell>
          <cell r="AF1548">
            <v>96</v>
          </cell>
          <cell r="AG1548">
            <v>704</v>
          </cell>
          <cell r="AH1548">
            <v>1.25</v>
          </cell>
        </row>
        <row r="1549">
          <cell r="A1549" t="str">
            <v>103154</v>
          </cell>
          <cell r="C1549">
            <v>16</v>
          </cell>
          <cell r="D1549">
            <v>8</v>
          </cell>
          <cell r="F1549">
            <v>72</v>
          </cell>
          <cell r="L1549">
            <v>480</v>
          </cell>
          <cell r="M1549">
            <v>146</v>
          </cell>
          <cell r="N1549">
            <v>72.5</v>
          </cell>
          <cell r="P1549">
            <v>8</v>
          </cell>
          <cell r="V1549">
            <v>1</v>
          </cell>
          <cell r="W1549">
            <v>1</v>
          </cell>
          <cell r="AF1549">
            <v>96</v>
          </cell>
          <cell r="AG1549">
            <v>706.5</v>
          </cell>
          <cell r="AH1549">
            <v>2</v>
          </cell>
        </row>
        <row r="1550">
          <cell r="A1550" t="str">
            <v>103157</v>
          </cell>
          <cell r="C1550">
            <v>16</v>
          </cell>
          <cell r="F1550">
            <v>48</v>
          </cell>
          <cell r="G1550">
            <v>9</v>
          </cell>
          <cell r="L1550">
            <v>480</v>
          </cell>
          <cell r="M1550">
            <v>128</v>
          </cell>
          <cell r="P1550">
            <v>47</v>
          </cell>
          <cell r="Q1550">
            <v>72</v>
          </cell>
          <cell r="V1550">
            <v>3</v>
          </cell>
          <cell r="AF1550">
            <v>73</v>
          </cell>
          <cell r="AG1550">
            <v>727</v>
          </cell>
          <cell r="AH1550">
            <v>3</v>
          </cell>
        </row>
        <row r="1551">
          <cell r="A1551" t="str">
            <v>103158</v>
          </cell>
          <cell r="C1551">
            <v>16</v>
          </cell>
          <cell r="D1551">
            <v>8</v>
          </cell>
          <cell r="F1551">
            <v>57.25</v>
          </cell>
          <cell r="G1551">
            <v>9.25</v>
          </cell>
          <cell r="M1551">
            <v>104.25</v>
          </cell>
          <cell r="P1551">
            <v>253.5</v>
          </cell>
          <cell r="Q1551">
            <v>72</v>
          </cell>
          <cell r="Z1551">
            <v>0.25</v>
          </cell>
          <cell r="AF1551">
            <v>90.5</v>
          </cell>
          <cell r="AG1551">
            <v>429.75</v>
          </cell>
          <cell r="AH1551">
            <v>0.25</v>
          </cell>
        </row>
        <row r="1552">
          <cell r="A1552" t="str">
            <v>103159</v>
          </cell>
          <cell r="F1552">
            <v>48</v>
          </cell>
          <cell r="L1552">
            <v>640</v>
          </cell>
          <cell r="P1552">
            <v>112</v>
          </cell>
          <cell r="AF1552">
            <v>48</v>
          </cell>
          <cell r="AG1552">
            <v>752</v>
          </cell>
        </row>
        <row r="1553">
          <cell r="A1553" t="str">
            <v>103161</v>
          </cell>
          <cell r="C1553">
            <v>16</v>
          </cell>
          <cell r="E1553">
            <v>380.5</v>
          </cell>
          <cell r="F1553">
            <v>77.5</v>
          </cell>
          <cell r="L1553">
            <v>240</v>
          </cell>
          <cell r="M1553">
            <v>28</v>
          </cell>
          <cell r="O1553">
            <v>220</v>
          </cell>
          <cell r="P1553">
            <v>222</v>
          </cell>
          <cell r="V1553">
            <v>6</v>
          </cell>
          <cell r="Y1553">
            <v>3.75</v>
          </cell>
          <cell r="AF1553">
            <v>474</v>
          </cell>
          <cell r="AG1553">
            <v>710</v>
          </cell>
          <cell r="AH1553">
            <v>9.75</v>
          </cell>
        </row>
        <row r="1554">
          <cell r="A1554" t="str">
            <v>103163</v>
          </cell>
          <cell r="C1554">
            <v>16</v>
          </cell>
          <cell r="F1554">
            <v>48.25</v>
          </cell>
          <cell r="G1554">
            <v>14</v>
          </cell>
          <cell r="L1554">
            <v>80</v>
          </cell>
          <cell r="M1554">
            <v>144</v>
          </cell>
          <cell r="P1554">
            <v>351.75</v>
          </cell>
          <cell r="Q1554">
            <v>146</v>
          </cell>
          <cell r="Z1554">
            <v>2.25</v>
          </cell>
          <cell r="AF1554">
            <v>78.25</v>
          </cell>
          <cell r="AG1554">
            <v>721.75</v>
          </cell>
          <cell r="AH1554">
            <v>2.25</v>
          </cell>
        </row>
        <row r="1555">
          <cell r="A1555" t="str">
            <v>103165</v>
          </cell>
          <cell r="C1555">
            <v>16</v>
          </cell>
          <cell r="F1555">
            <v>40</v>
          </cell>
          <cell r="L1555">
            <v>400</v>
          </cell>
          <cell r="M1555">
            <v>128.5</v>
          </cell>
          <cell r="P1555">
            <v>216</v>
          </cell>
          <cell r="V1555">
            <v>2.5</v>
          </cell>
          <cell r="Z1555">
            <v>1</v>
          </cell>
          <cell r="AF1555">
            <v>56</v>
          </cell>
          <cell r="AG1555">
            <v>744.5</v>
          </cell>
          <cell r="AH1555">
            <v>3.5</v>
          </cell>
        </row>
        <row r="1556">
          <cell r="A1556" t="str">
            <v>103166</v>
          </cell>
          <cell r="C1556">
            <v>16</v>
          </cell>
          <cell r="F1556">
            <v>31.5</v>
          </cell>
          <cell r="G1556">
            <v>4</v>
          </cell>
          <cell r="L1556">
            <v>320</v>
          </cell>
          <cell r="M1556">
            <v>140</v>
          </cell>
          <cell r="P1556">
            <v>288.5</v>
          </cell>
          <cell r="AF1556">
            <v>51.5</v>
          </cell>
          <cell r="AG1556">
            <v>748.5</v>
          </cell>
        </row>
        <row r="1557">
          <cell r="A1557" t="str">
            <v>103167</v>
          </cell>
          <cell r="F1557">
            <v>108</v>
          </cell>
          <cell r="G1557">
            <v>4</v>
          </cell>
          <cell r="L1557">
            <v>160</v>
          </cell>
          <cell r="P1557">
            <v>456</v>
          </cell>
          <cell r="Q1557">
            <v>72</v>
          </cell>
          <cell r="AF1557">
            <v>112</v>
          </cell>
          <cell r="AG1557">
            <v>688</v>
          </cell>
        </row>
        <row r="1558">
          <cell r="A1558" t="str">
            <v>103175</v>
          </cell>
          <cell r="F1558">
            <v>53</v>
          </cell>
          <cell r="L1558">
            <v>200</v>
          </cell>
          <cell r="P1558">
            <v>187</v>
          </cell>
          <cell r="AF1558">
            <v>53</v>
          </cell>
          <cell r="AG1558">
            <v>387</v>
          </cell>
        </row>
        <row r="1559">
          <cell r="A1559" t="str">
            <v>103185</v>
          </cell>
          <cell r="C1559">
            <v>32</v>
          </cell>
          <cell r="D1559">
            <v>16</v>
          </cell>
          <cell r="F1559">
            <v>44</v>
          </cell>
          <cell r="L1559">
            <v>160</v>
          </cell>
          <cell r="M1559">
            <v>136</v>
          </cell>
          <cell r="N1559">
            <v>107.5</v>
          </cell>
          <cell r="P1559">
            <v>305.5</v>
          </cell>
          <cell r="AF1559">
            <v>92</v>
          </cell>
          <cell r="AG1559">
            <v>709</v>
          </cell>
        </row>
        <row r="1560">
          <cell r="A1560" t="str">
            <v>103188</v>
          </cell>
          <cell r="C1560">
            <v>16</v>
          </cell>
          <cell r="F1560">
            <v>40</v>
          </cell>
          <cell r="L1560">
            <v>480</v>
          </cell>
          <cell r="M1560">
            <v>136</v>
          </cell>
          <cell r="P1560">
            <v>128</v>
          </cell>
          <cell r="V1560">
            <v>2</v>
          </cell>
          <cell r="AF1560">
            <v>56</v>
          </cell>
          <cell r="AG1560">
            <v>744</v>
          </cell>
          <cell r="AH1560">
            <v>2</v>
          </cell>
        </row>
        <row r="1561">
          <cell r="A1561" t="str">
            <v>103189</v>
          </cell>
          <cell r="F1561">
            <v>80</v>
          </cell>
          <cell r="L1561">
            <v>320</v>
          </cell>
          <cell r="P1561">
            <v>400</v>
          </cell>
          <cell r="AF1561">
            <v>80</v>
          </cell>
          <cell r="AG1561">
            <v>720</v>
          </cell>
        </row>
        <row r="1562">
          <cell r="A1562" t="str">
            <v>103190</v>
          </cell>
          <cell r="F1562">
            <v>60</v>
          </cell>
          <cell r="G1562">
            <v>16</v>
          </cell>
          <cell r="L1562">
            <v>320</v>
          </cell>
          <cell r="P1562">
            <v>332</v>
          </cell>
          <cell r="Q1562">
            <v>72</v>
          </cell>
          <cell r="AF1562">
            <v>76</v>
          </cell>
          <cell r="AG1562">
            <v>724</v>
          </cell>
        </row>
        <row r="1563">
          <cell r="A1563" t="str">
            <v>103191</v>
          </cell>
          <cell r="F1563">
            <v>9</v>
          </cell>
          <cell r="L1563">
            <v>640</v>
          </cell>
          <cell r="P1563">
            <v>151</v>
          </cell>
          <cell r="AF1563">
            <v>9</v>
          </cell>
          <cell r="AG1563">
            <v>791</v>
          </cell>
        </row>
        <row r="1564">
          <cell r="A1564" t="str">
            <v>103192</v>
          </cell>
          <cell r="F1564">
            <v>96</v>
          </cell>
          <cell r="L1564">
            <v>240</v>
          </cell>
          <cell r="P1564">
            <v>464</v>
          </cell>
          <cell r="AF1564">
            <v>96</v>
          </cell>
          <cell r="AG1564">
            <v>704</v>
          </cell>
        </row>
        <row r="1565">
          <cell r="A1565" t="str">
            <v>103193</v>
          </cell>
          <cell r="F1565">
            <v>76</v>
          </cell>
          <cell r="L1565">
            <v>240</v>
          </cell>
          <cell r="P1565">
            <v>484</v>
          </cell>
          <cell r="AF1565">
            <v>76</v>
          </cell>
          <cell r="AG1565">
            <v>724</v>
          </cell>
        </row>
        <row r="1566">
          <cell r="A1566" t="str">
            <v>103194</v>
          </cell>
          <cell r="F1566">
            <v>88</v>
          </cell>
          <cell r="L1566">
            <v>560</v>
          </cell>
          <cell r="P1566">
            <v>152</v>
          </cell>
          <cell r="AF1566">
            <v>88</v>
          </cell>
          <cell r="AG1566">
            <v>712</v>
          </cell>
        </row>
        <row r="1567">
          <cell r="A1567" t="str">
            <v>103195</v>
          </cell>
          <cell r="F1567">
            <v>24</v>
          </cell>
          <cell r="L1567">
            <v>560</v>
          </cell>
          <cell r="P1567">
            <v>216</v>
          </cell>
          <cell r="AF1567">
            <v>24</v>
          </cell>
          <cell r="AG1567">
            <v>776</v>
          </cell>
        </row>
        <row r="1568">
          <cell r="A1568" t="str">
            <v>103196</v>
          </cell>
          <cell r="F1568">
            <v>16</v>
          </cell>
          <cell r="L1568">
            <v>720</v>
          </cell>
          <cell r="P1568">
            <v>64</v>
          </cell>
          <cell r="AF1568">
            <v>16</v>
          </cell>
          <cell r="AG1568">
            <v>784</v>
          </cell>
        </row>
        <row r="1569">
          <cell r="A1569" t="str">
            <v>103198</v>
          </cell>
          <cell r="F1569">
            <v>104</v>
          </cell>
          <cell r="L1569">
            <v>400</v>
          </cell>
          <cell r="P1569">
            <v>296</v>
          </cell>
          <cell r="AF1569">
            <v>104</v>
          </cell>
          <cell r="AG1569">
            <v>696</v>
          </cell>
        </row>
        <row r="1570">
          <cell r="A1570" t="str">
            <v>103199</v>
          </cell>
          <cell r="F1570">
            <v>88</v>
          </cell>
          <cell r="L1570">
            <v>400</v>
          </cell>
          <cell r="P1570">
            <v>312</v>
          </cell>
          <cell r="AF1570">
            <v>88</v>
          </cell>
          <cell r="AG1570">
            <v>712</v>
          </cell>
        </row>
        <row r="1571">
          <cell r="A1571" t="str">
            <v>103200</v>
          </cell>
          <cell r="F1571">
            <v>56</v>
          </cell>
          <cell r="G1571">
            <v>60</v>
          </cell>
          <cell r="L1571">
            <v>240</v>
          </cell>
          <cell r="P1571">
            <v>176</v>
          </cell>
          <cell r="Q1571">
            <v>268</v>
          </cell>
          <cell r="AF1571">
            <v>116</v>
          </cell>
          <cell r="AG1571">
            <v>684</v>
          </cell>
        </row>
        <row r="1572">
          <cell r="A1572" t="str">
            <v>103202</v>
          </cell>
          <cell r="C1572">
            <v>16</v>
          </cell>
          <cell r="F1572">
            <v>32</v>
          </cell>
          <cell r="G1572">
            <v>8</v>
          </cell>
          <cell r="L1572">
            <v>480</v>
          </cell>
          <cell r="M1572">
            <v>144</v>
          </cell>
          <cell r="P1572">
            <v>48</v>
          </cell>
          <cell r="Q1572">
            <v>72</v>
          </cell>
          <cell r="V1572">
            <v>2</v>
          </cell>
          <cell r="AF1572">
            <v>56</v>
          </cell>
          <cell r="AG1572">
            <v>744</v>
          </cell>
          <cell r="AH1572">
            <v>2</v>
          </cell>
        </row>
        <row r="1573">
          <cell r="A1573" t="str">
            <v>103203</v>
          </cell>
          <cell r="C1573">
            <v>8</v>
          </cell>
          <cell r="D1573">
            <v>8</v>
          </cell>
          <cell r="F1573">
            <v>93.5</v>
          </cell>
          <cell r="G1573">
            <v>8</v>
          </cell>
          <cell r="L1573">
            <v>320</v>
          </cell>
          <cell r="M1573">
            <v>72.5</v>
          </cell>
          <cell r="N1573">
            <v>72</v>
          </cell>
          <cell r="P1573">
            <v>218.5</v>
          </cell>
          <cell r="V1573">
            <v>1.25</v>
          </cell>
          <cell r="X1573">
            <v>0.25</v>
          </cell>
          <cell r="Z1573">
            <v>2</v>
          </cell>
          <cell r="AF1573">
            <v>117.5</v>
          </cell>
          <cell r="AG1573">
            <v>683</v>
          </cell>
          <cell r="AH1573">
            <v>3.5</v>
          </cell>
        </row>
        <row r="1574">
          <cell r="A1574" t="str">
            <v>103204</v>
          </cell>
          <cell r="F1574">
            <v>88</v>
          </cell>
          <cell r="L1574">
            <v>640</v>
          </cell>
          <cell r="P1574">
            <v>72</v>
          </cell>
          <cell r="AF1574">
            <v>88</v>
          </cell>
          <cell r="AG1574">
            <v>712</v>
          </cell>
        </row>
        <row r="1575">
          <cell r="A1575" t="str">
            <v>103205</v>
          </cell>
          <cell r="F1575">
            <v>72</v>
          </cell>
          <cell r="L1575">
            <v>480</v>
          </cell>
          <cell r="P1575">
            <v>248</v>
          </cell>
          <cell r="AF1575">
            <v>72</v>
          </cell>
          <cell r="AG1575">
            <v>728</v>
          </cell>
        </row>
        <row r="1576">
          <cell r="A1576" t="str">
            <v>103206</v>
          </cell>
          <cell r="F1576">
            <v>128</v>
          </cell>
          <cell r="L1576">
            <v>240</v>
          </cell>
          <cell r="P1576">
            <v>432</v>
          </cell>
          <cell r="AF1576">
            <v>128</v>
          </cell>
          <cell r="AG1576">
            <v>672</v>
          </cell>
        </row>
        <row r="1577">
          <cell r="A1577" t="str">
            <v>103207</v>
          </cell>
          <cell r="F1577">
            <v>40</v>
          </cell>
          <cell r="L1577">
            <v>720</v>
          </cell>
          <cell r="P1577">
            <v>40</v>
          </cell>
          <cell r="AF1577">
            <v>40</v>
          </cell>
          <cell r="AG1577">
            <v>760</v>
          </cell>
        </row>
        <row r="1578">
          <cell r="A1578" t="str">
            <v>103208</v>
          </cell>
          <cell r="F1578">
            <v>56</v>
          </cell>
          <cell r="L1578">
            <v>480</v>
          </cell>
          <cell r="P1578">
            <v>264</v>
          </cell>
          <cell r="AF1578">
            <v>56</v>
          </cell>
          <cell r="AG1578">
            <v>744</v>
          </cell>
        </row>
        <row r="1579">
          <cell r="A1579" t="str">
            <v>103211</v>
          </cell>
          <cell r="F1579">
            <v>76</v>
          </cell>
          <cell r="G1579">
            <v>16</v>
          </cell>
          <cell r="L1579">
            <v>240</v>
          </cell>
          <cell r="P1579">
            <v>331</v>
          </cell>
          <cell r="Q1579">
            <v>140</v>
          </cell>
          <cell r="AF1579">
            <v>92</v>
          </cell>
          <cell r="AG1579">
            <v>711</v>
          </cell>
        </row>
        <row r="1580">
          <cell r="A1580" t="str">
            <v>103223</v>
          </cell>
          <cell r="C1580">
            <v>8</v>
          </cell>
          <cell r="L1580">
            <v>680</v>
          </cell>
          <cell r="M1580">
            <v>72</v>
          </cell>
          <cell r="V1580">
            <v>7</v>
          </cell>
          <cell r="W1580">
            <v>14</v>
          </cell>
          <cell r="AF1580">
            <v>8</v>
          </cell>
          <cell r="AG1580">
            <v>752</v>
          </cell>
          <cell r="AH1580">
            <v>21</v>
          </cell>
        </row>
        <row r="1581">
          <cell r="A1581" t="str">
            <v>103224</v>
          </cell>
          <cell r="F1581">
            <v>80</v>
          </cell>
          <cell r="L1581">
            <v>560</v>
          </cell>
          <cell r="P1581">
            <v>160</v>
          </cell>
          <cell r="AF1581">
            <v>80</v>
          </cell>
          <cell r="AG1581">
            <v>720</v>
          </cell>
        </row>
        <row r="1582">
          <cell r="A1582" t="str">
            <v>103225</v>
          </cell>
          <cell r="F1582">
            <v>104</v>
          </cell>
          <cell r="L1582">
            <v>640</v>
          </cell>
          <cell r="P1582">
            <v>56</v>
          </cell>
          <cell r="AF1582">
            <v>104</v>
          </cell>
          <cell r="AG1582">
            <v>696</v>
          </cell>
        </row>
        <row r="1583">
          <cell r="A1583" t="str">
            <v>103226</v>
          </cell>
          <cell r="C1583">
            <v>16</v>
          </cell>
          <cell r="F1583">
            <v>96</v>
          </cell>
          <cell r="L1583">
            <v>160</v>
          </cell>
          <cell r="M1583">
            <v>144</v>
          </cell>
          <cell r="P1583">
            <v>384</v>
          </cell>
          <cell r="Z1583">
            <v>16</v>
          </cell>
          <cell r="AF1583">
            <v>112</v>
          </cell>
          <cell r="AG1583">
            <v>688</v>
          </cell>
          <cell r="AH1583">
            <v>16</v>
          </cell>
        </row>
        <row r="1584">
          <cell r="A1584" t="str">
            <v>103227</v>
          </cell>
          <cell r="D1584">
            <v>8</v>
          </cell>
          <cell r="F1584">
            <v>71</v>
          </cell>
          <cell r="L1584">
            <v>400</v>
          </cell>
          <cell r="N1584">
            <v>73</v>
          </cell>
          <cell r="P1584">
            <v>248</v>
          </cell>
          <cell r="V1584">
            <v>1</v>
          </cell>
          <cell r="AF1584">
            <v>79</v>
          </cell>
          <cell r="AG1584">
            <v>721</v>
          </cell>
          <cell r="AH1584">
            <v>1</v>
          </cell>
        </row>
        <row r="1585">
          <cell r="A1585" t="str">
            <v>103228</v>
          </cell>
          <cell r="F1585">
            <v>48</v>
          </cell>
          <cell r="L1585">
            <v>80</v>
          </cell>
          <cell r="P1585">
            <v>112</v>
          </cell>
          <cell r="AF1585">
            <v>48</v>
          </cell>
          <cell r="AG1585">
            <v>192</v>
          </cell>
        </row>
        <row r="1586">
          <cell r="A1586" t="str">
            <v>103229</v>
          </cell>
          <cell r="F1586">
            <v>56</v>
          </cell>
          <cell r="L1586">
            <v>160</v>
          </cell>
          <cell r="P1586">
            <v>584</v>
          </cell>
          <cell r="AF1586">
            <v>56</v>
          </cell>
          <cell r="AG1586">
            <v>744</v>
          </cell>
        </row>
        <row r="1587">
          <cell r="A1587" t="str">
            <v>103236</v>
          </cell>
          <cell r="L1587">
            <v>800</v>
          </cell>
          <cell r="AG1587">
            <v>800</v>
          </cell>
        </row>
        <row r="1588">
          <cell r="A1588" t="str">
            <v>103241</v>
          </cell>
          <cell r="C1588">
            <v>8</v>
          </cell>
          <cell r="D1588">
            <v>8</v>
          </cell>
          <cell r="E1588">
            <v>400.5</v>
          </cell>
          <cell r="F1588">
            <v>56</v>
          </cell>
          <cell r="L1588">
            <v>240</v>
          </cell>
          <cell r="M1588">
            <v>80</v>
          </cell>
          <cell r="O1588">
            <v>344</v>
          </cell>
          <cell r="P1588">
            <v>72</v>
          </cell>
          <cell r="V1588">
            <v>59.5</v>
          </cell>
          <cell r="Y1588">
            <v>105.5</v>
          </cell>
          <cell r="Z1588">
            <v>13</v>
          </cell>
          <cell r="AF1588">
            <v>472.5</v>
          </cell>
          <cell r="AG1588">
            <v>736</v>
          </cell>
          <cell r="AH1588">
            <v>178</v>
          </cell>
        </row>
        <row r="1589">
          <cell r="A1589" t="str">
            <v>103242</v>
          </cell>
          <cell r="C1589">
            <v>20</v>
          </cell>
          <cell r="F1589">
            <v>56</v>
          </cell>
          <cell r="L1589">
            <v>400</v>
          </cell>
          <cell r="M1589">
            <v>124</v>
          </cell>
          <cell r="P1589">
            <v>200</v>
          </cell>
          <cell r="AF1589">
            <v>76</v>
          </cell>
          <cell r="AG1589">
            <v>724</v>
          </cell>
        </row>
        <row r="1590">
          <cell r="A1590" t="str">
            <v>103243</v>
          </cell>
          <cell r="C1590">
            <v>8</v>
          </cell>
          <cell r="E1590">
            <v>167</v>
          </cell>
          <cell r="F1590">
            <v>108</v>
          </cell>
          <cell r="L1590">
            <v>396.75</v>
          </cell>
          <cell r="O1590">
            <v>225</v>
          </cell>
          <cell r="P1590">
            <v>60</v>
          </cell>
          <cell r="V1590">
            <v>0.5</v>
          </cell>
          <cell r="Y1590">
            <v>6</v>
          </cell>
          <cell r="AF1590">
            <v>283</v>
          </cell>
          <cell r="AG1590">
            <v>681.75</v>
          </cell>
          <cell r="AH1590">
            <v>6.5</v>
          </cell>
        </row>
        <row r="1591">
          <cell r="A1591" t="str">
            <v>103244</v>
          </cell>
          <cell r="F1591">
            <v>104</v>
          </cell>
          <cell r="L1591">
            <v>160</v>
          </cell>
          <cell r="P1591">
            <v>296</v>
          </cell>
          <cell r="AF1591">
            <v>104</v>
          </cell>
          <cell r="AG1591">
            <v>456</v>
          </cell>
        </row>
        <row r="1592">
          <cell r="A1592" t="str">
            <v>103245</v>
          </cell>
          <cell r="G1592">
            <v>16</v>
          </cell>
          <cell r="L1592">
            <v>640</v>
          </cell>
          <cell r="Q1592">
            <v>144</v>
          </cell>
          <cell r="AF1592">
            <v>16</v>
          </cell>
          <cell r="AG1592">
            <v>784</v>
          </cell>
        </row>
        <row r="1593">
          <cell r="A1593" t="str">
            <v>103256</v>
          </cell>
          <cell r="D1593">
            <v>8</v>
          </cell>
          <cell r="G1593">
            <v>3.25</v>
          </cell>
          <cell r="L1593">
            <v>560</v>
          </cell>
          <cell r="N1593">
            <v>72</v>
          </cell>
          <cell r="Q1593">
            <v>156.75</v>
          </cell>
          <cell r="V1593">
            <v>32.5</v>
          </cell>
          <cell r="AF1593">
            <v>11.25</v>
          </cell>
          <cell r="AG1593">
            <v>788.75</v>
          </cell>
          <cell r="AH1593">
            <v>32.5</v>
          </cell>
        </row>
        <row r="1594">
          <cell r="A1594" t="str">
            <v>103258</v>
          </cell>
          <cell r="D1594">
            <v>8</v>
          </cell>
          <cell r="F1594">
            <v>63</v>
          </cell>
          <cell r="G1594">
            <v>24.5</v>
          </cell>
          <cell r="L1594">
            <v>330</v>
          </cell>
          <cell r="N1594">
            <v>65</v>
          </cell>
          <cell r="P1594">
            <v>227.5</v>
          </cell>
          <cell r="Q1594">
            <v>95.5</v>
          </cell>
          <cell r="V1594">
            <v>10</v>
          </cell>
          <cell r="Z1594">
            <v>8</v>
          </cell>
          <cell r="AA1594">
            <v>8</v>
          </cell>
          <cell r="AF1594">
            <v>95.5</v>
          </cell>
          <cell r="AG1594">
            <v>718</v>
          </cell>
          <cell r="AH1594">
            <v>26</v>
          </cell>
        </row>
        <row r="1595">
          <cell r="A1595" t="str">
            <v>103259</v>
          </cell>
          <cell r="F1595">
            <v>52</v>
          </cell>
          <cell r="L1595">
            <v>560</v>
          </cell>
          <cell r="P1595">
            <v>188</v>
          </cell>
          <cell r="AF1595">
            <v>52</v>
          </cell>
          <cell r="AG1595">
            <v>748</v>
          </cell>
        </row>
        <row r="1596">
          <cell r="A1596" t="str">
            <v>103260</v>
          </cell>
          <cell r="F1596">
            <v>88</v>
          </cell>
          <cell r="L1596">
            <v>400</v>
          </cell>
          <cell r="P1596">
            <v>312</v>
          </cell>
          <cell r="AF1596">
            <v>88</v>
          </cell>
          <cell r="AG1596">
            <v>712</v>
          </cell>
        </row>
        <row r="1597">
          <cell r="A1597" t="str">
            <v>103261</v>
          </cell>
          <cell r="C1597">
            <v>24</v>
          </cell>
          <cell r="F1597">
            <v>61</v>
          </cell>
          <cell r="G1597">
            <v>7</v>
          </cell>
          <cell r="L1597">
            <v>320</v>
          </cell>
          <cell r="M1597">
            <v>88</v>
          </cell>
          <cell r="P1597">
            <v>292</v>
          </cell>
          <cell r="V1597">
            <v>31</v>
          </cell>
          <cell r="Z1597">
            <v>18</v>
          </cell>
          <cell r="AF1597">
            <v>92</v>
          </cell>
          <cell r="AG1597">
            <v>700</v>
          </cell>
          <cell r="AH1597">
            <v>49</v>
          </cell>
        </row>
        <row r="1598">
          <cell r="A1598" t="str">
            <v>103262</v>
          </cell>
          <cell r="F1598">
            <v>64</v>
          </cell>
          <cell r="L1598">
            <v>480</v>
          </cell>
          <cell r="P1598">
            <v>256</v>
          </cell>
          <cell r="AF1598">
            <v>64</v>
          </cell>
          <cell r="AG1598">
            <v>736</v>
          </cell>
        </row>
        <row r="1599">
          <cell r="A1599" t="str">
            <v>103263</v>
          </cell>
          <cell r="F1599">
            <v>68</v>
          </cell>
          <cell r="L1599">
            <v>480</v>
          </cell>
          <cell r="P1599">
            <v>252</v>
          </cell>
          <cell r="AF1599">
            <v>68</v>
          </cell>
          <cell r="AG1599">
            <v>732</v>
          </cell>
        </row>
        <row r="1600">
          <cell r="A1600" t="str">
            <v>103264</v>
          </cell>
          <cell r="F1600">
            <v>48.75</v>
          </cell>
          <cell r="G1600">
            <v>13.5</v>
          </cell>
          <cell r="L1600">
            <v>400</v>
          </cell>
          <cell r="P1600">
            <v>191.25</v>
          </cell>
          <cell r="Q1600">
            <v>146.5</v>
          </cell>
          <cell r="AF1600">
            <v>62.25</v>
          </cell>
          <cell r="AG1600">
            <v>737.75</v>
          </cell>
        </row>
        <row r="1601">
          <cell r="A1601" t="str">
            <v>103265</v>
          </cell>
          <cell r="C1601">
            <v>16</v>
          </cell>
          <cell r="F1601">
            <v>64</v>
          </cell>
          <cell r="L1601">
            <v>400</v>
          </cell>
          <cell r="M1601">
            <v>144</v>
          </cell>
          <cell r="P1601">
            <v>180</v>
          </cell>
          <cell r="AF1601">
            <v>80</v>
          </cell>
          <cell r="AG1601">
            <v>724</v>
          </cell>
        </row>
        <row r="1602">
          <cell r="A1602" t="str">
            <v>103266</v>
          </cell>
          <cell r="C1602">
            <v>16</v>
          </cell>
          <cell r="F1602">
            <v>88</v>
          </cell>
          <cell r="L1602">
            <v>400</v>
          </cell>
          <cell r="M1602">
            <v>72</v>
          </cell>
          <cell r="P1602">
            <v>224</v>
          </cell>
          <cell r="AF1602">
            <v>104</v>
          </cell>
          <cell r="AG1602">
            <v>696</v>
          </cell>
        </row>
        <row r="1603">
          <cell r="A1603" t="str">
            <v>103267</v>
          </cell>
          <cell r="F1603">
            <v>16</v>
          </cell>
          <cell r="L1603">
            <v>720</v>
          </cell>
          <cell r="P1603">
            <v>64</v>
          </cell>
          <cell r="AF1603">
            <v>16</v>
          </cell>
          <cell r="AG1603">
            <v>784</v>
          </cell>
        </row>
        <row r="1604">
          <cell r="A1604" t="str">
            <v>103268</v>
          </cell>
          <cell r="C1604">
            <v>16</v>
          </cell>
          <cell r="F1604">
            <v>28</v>
          </cell>
          <cell r="L1604">
            <v>440</v>
          </cell>
          <cell r="P1604">
            <v>326</v>
          </cell>
          <cell r="V1604">
            <v>37.5</v>
          </cell>
          <cell r="AF1604">
            <v>44</v>
          </cell>
          <cell r="AG1604">
            <v>766</v>
          </cell>
          <cell r="AH1604">
            <v>37.5</v>
          </cell>
        </row>
        <row r="1605">
          <cell r="A1605" t="str">
            <v>103269</v>
          </cell>
          <cell r="C1605">
            <v>24.5</v>
          </cell>
          <cell r="L1605">
            <v>617.5</v>
          </cell>
          <cell r="M1605">
            <v>149</v>
          </cell>
          <cell r="V1605">
            <v>160</v>
          </cell>
          <cell r="W1605">
            <v>28.75</v>
          </cell>
          <cell r="AF1605">
            <v>24.5</v>
          </cell>
          <cell r="AG1605">
            <v>766.5</v>
          </cell>
          <cell r="AH1605">
            <v>188.75</v>
          </cell>
        </row>
        <row r="1606">
          <cell r="A1606" t="str">
            <v>103270</v>
          </cell>
          <cell r="C1606">
            <v>16</v>
          </cell>
          <cell r="F1606">
            <v>88</v>
          </cell>
          <cell r="L1606">
            <v>400</v>
          </cell>
          <cell r="M1606">
            <v>72</v>
          </cell>
          <cell r="P1606">
            <v>224</v>
          </cell>
          <cell r="V1606">
            <v>4</v>
          </cell>
          <cell r="AF1606">
            <v>104</v>
          </cell>
          <cell r="AG1606">
            <v>696</v>
          </cell>
          <cell r="AH1606">
            <v>4</v>
          </cell>
        </row>
        <row r="1607">
          <cell r="A1607" t="str">
            <v>103296</v>
          </cell>
          <cell r="F1607">
            <v>16</v>
          </cell>
          <cell r="G1607">
            <v>8</v>
          </cell>
          <cell r="L1607">
            <v>560</v>
          </cell>
          <cell r="P1607">
            <v>144</v>
          </cell>
          <cell r="Q1607">
            <v>72</v>
          </cell>
          <cell r="AF1607">
            <v>24</v>
          </cell>
          <cell r="AG1607">
            <v>776</v>
          </cell>
        </row>
        <row r="1608">
          <cell r="A1608" t="str">
            <v>103298</v>
          </cell>
          <cell r="F1608">
            <v>72</v>
          </cell>
          <cell r="L1608">
            <v>240</v>
          </cell>
          <cell r="P1608">
            <v>408</v>
          </cell>
          <cell r="U1608">
            <v>80</v>
          </cell>
          <cell r="AF1608">
            <v>72</v>
          </cell>
          <cell r="AG1608">
            <v>728</v>
          </cell>
        </row>
        <row r="1609">
          <cell r="A1609" t="str">
            <v>103299</v>
          </cell>
          <cell r="F1609">
            <v>107</v>
          </cell>
          <cell r="L1609">
            <v>480</v>
          </cell>
          <cell r="P1609">
            <v>173</v>
          </cell>
          <cell r="AF1609">
            <v>107</v>
          </cell>
          <cell r="AG1609">
            <v>653</v>
          </cell>
        </row>
        <row r="1610">
          <cell r="A1610" t="str">
            <v>103301</v>
          </cell>
          <cell r="F1610">
            <v>68</v>
          </cell>
          <cell r="L1610">
            <v>400</v>
          </cell>
          <cell r="P1610">
            <v>332</v>
          </cell>
          <cell r="AF1610">
            <v>68</v>
          </cell>
          <cell r="AG1610">
            <v>732</v>
          </cell>
        </row>
        <row r="1611">
          <cell r="A1611" t="str">
            <v>103302</v>
          </cell>
          <cell r="F1611">
            <v>120</v>
          </cell>
          <cell r="L1611">
            <v>400</v>
          </cell>
          <cell r="P1611">
            <v>280</v>
          </cell>
          <cell r="AF1611">
            <v>120</v>
          </cell>
          <cell r="AG1611">
            <v>680</v>
          </cell>
        </row>
        <row r="1612">
          <cell r="A1612" t="str">
            <v>103303</v>
          </cell>
          <cell r="F1612">
            <v>44</v>
          </cell>
          <cell r="L1612">
            <v>640</v>
          </cell>
          <cell r="P1612">
            <v>116</v>
          </cell>
          <cell r="AF1612">
            <v>44</v>
          </cell>
          <cell r="AG1612">
            <v>756</v>
          </cell>
        </row>
        <row r="1613">
          <cell r="A1613" t="str">
            <v>103304</v>
          </cell>
          <cell r="F1613">
            <v>77</v>
          </cell>
          <cell r="L1613">
            <v>240</v>
          </cell>
          <cell r="P1613">
            <v>155</v>
          </cell>
          <cell r="AF1613">
            <v>77</v>
          </cell>
          <cell r="AG1613">
            <v>395</v>
          </cell>
        </row>
        <row r="1614">
          <cell r="A1614" t="str">
            <v>103305</v>
          </cell>
          <cell r="C1614">
            <v>16</v>
          </cell>
          <cell r="G1614">
            <v>9.75</v>
          </cell>
          <cell r="L1614">
            <v>461</v>
          </cell>
          <cell r="M1614">
            <v>72</v>
          </cell>
          <cell r="Q1614">
            <v>62.25</v>
          </cell>
          <cell r="V1614">
            <v>3</v>
          </cell>
          <cell r="AF1614">
            <v>25.75</v>
          </cell>
          <cell r="AG1614">
            <v>595.25</v>
          </cell>
          <cell r="AH1614">
            <v>3</v>
          </cell>
        </row>
        <row r="1615">
          <cell r="A1615" t="str">
            <v>103306</v>
          </cell>
          <cell r="L1615">
            <v>800</v>
          </cell>
          <cell r="AG1615">
            <v>800</v>
          </cell>
        </row>
        <row r="1616">
          <cell r="A1616" t="str">
            <v>103308</v>
          </cell>
          <cell r="L1616">
            <v>800</v>
          </cell>
          <cell r="AG1616">
            <v>800</v>
          </cell>
        </row>
        <row r="1617">
          <cell r="A1617" t="str">
            <v>103309</v>
          </cell>
          <cell r="F1617">
            <v>44</v>
          </cell>
          <cell r="L1617">
            <v>400</v>
          </cell>
          <cell r="P1617">
            <v>356</v>
          </cell>
          <cell r="AF1617">
            <v>44</v>
          </cell>
          <cell r="AG1617">
            <v>756</v>
          </cell>
        </row>
        <row r="1618">
          <cell r="A1618" t="str">
            <v>103311</v>
          </cell>
          <cell r="F1618">
            <v>64</v>
          </cell>
          <cell r="L1618">
            <v>560</v>
          </cell>
          <cell r="P1618">
            <v>176</v>
          </cell>
          <cell r="AF1618">
            <v>64</v>
          </cell>
          <cell r="AG1618">
            <v>736</v>
          </cell>
        </row>
        <row r="1619">
          <cell r="A1619" t="str">
            <v>103314</v>
          </cell>
          <cell r="F1619">
            <v>32</v>
          </cell>
          <cell r="L1619">
            <v>360</v>
          </cell>
          <cell r="P1619">
            <v>128</v>
          </cell>
          <cell r="AF1619">
            <v>32</v>
          </cell>
          <cell r="AG1619">
            <v>488</v>
          </cell>
        </row>
        <row r="1620">
          <cell r="A1620" t="str">
            <v>103316</v>
          </cell>
          <cell r="F1620">
            <v>59</v>
          </cell>
          <cell r="L1620">
            <v>400</v>
          </cell>
          <cell r="P1620">
            <v>341</v>
          </cell>
          <cell r="AF1620">
            <v>59</v>
          </cell>
          <cell r="AG1620">
            <v>741</v>
          </cell>
        </row>
        <row r="1621">
          <cell r="A1621" t="str">
            <v>103324</v>
          </cell>
          <cell r="F1621">
            <v>8</v>
          </cell>
          <cell r="G1621">
            <v>72</v>
          </cell>
          <cell r="L1621">
            <v>400</v>
          </cell>
          <cell r="P1621">
            <v>72</v>
          </cell>
          <cell r="Q1621">
            <v>248</v>
          </cell>
          <cell r="AF1621">
            <v>80</v>
          </cell>
          <cell r="AG1621">
            <v>720</v>
          </cell>
        </row>
        <row r="1622">
          <cell r="A1622" t="str">
            <v>103328</v>
          </cell>
          <cell r="C1622">
            <v>16</v>
          </cell>
          <cell r="F1622">
            <v>60</v>
          </cell>
          <cell r="L1622">
            <v>241.3</v>
          </cell>
          <cell r="M1622">
            <v>152.6</v>
          </cell>
          <cell r="P1622">
            <v>371.05</v>
          </cell>
          <cell r="V1622">
            <v>29.3</v>
          </cell>
          <cell r="W1622">
            <v>9.8000000000000007</v>
          </cell>
          <cell r="Z1622">
            <v>5.3</v>
          </cell>
          <cell r="AF1622">
            <v>76</v>
          </cell>
          <cell r="AG1622">
            <v>764.95</v>
          </cell>
          <cell r="AH1622">
            <v>44.4</v>
          </cell>
        </row>
        <row r="1623">
          <cell r="A1623" t="str">
            <v>103329</v>
          </cell>
          <cell r="F1623">
            <v>56</v>
          </cell>
          <cell r="L1623">
            <v>400</v>
          </cell>
          <cell r="P1623">
            <v>344</v>
          </cell>
          <cell r="AF1623">
            <v>56</v>
          </cell>
          <cell r="AG1623">
            <v>744</v>
          </cell>
        </row>
        <row r="1624">
          <cell r="A1624" t="str">
            <v>103330</v>
          </cell>
          <cell r="F1624">
            <v>56</v>
          </cell>
          <cell r="L1624">
            <v>400</v>
          </cell>
          <cell r="P1624">
            <v>344</v>
          </cell>
          <cell r="AF1624">
            <v>56</v>
          </cell>
          <cell r="AG1624">
            <v>744</v>
          </cell>
        </row>
        <row r="1625">
          <cell r="A1625" t="str">
            <v>103332</v>
          </cell>
          <cell r="F1625">
            <v>68</v>
          </cell>
          <cell r="L1625">
            <v>480</v>
          </cell>
          <cell r="P1625">
            <v>252</v>
          </cell>
          <cell r="AF1625">
            <v>68</v>
          </cell>
          <cell r="AG1625">
            <v>732</v>
          </cell>
        </row>
        <row r="1626">
          <cell r="A1626" t="str">
            <v>103333</v>
          </cell>
          <cell r="F1626">
            <v>40</v>
          </cell>
          <cell r="L1626">
            <v>480</v>
          </cell>
          <cell r="P1626">
            <v>280</v>
          </cell>
          <cell r="AF1626">
            <v>40</v>
          </cell>
          <cell r="AG1626">
            <v>760</v>
          </cell>
        </row>
        <row r="1627">
          <cell r="A1627" t="str">
            <v>103334</v>
          </cell>
          <cell r="F1627">
            <v>136</v>
          </cell>
          <cell r="L1627">
            <v>552</v>
          </cell>
          <cell r="P1627">
            <v>104</v>
          </cell>
          <cell r="AF1627">
            <v>136</v>
          </cell>
          <cell r="AG1627">
            <v>656</v>
          </cell>
        </row>
        <row r="1628">
          <cell r="A1628" t="str">
            <v>103335</v>
          </cell>
          <cell r="F1628">
            <v>8</v>
          </cell>
          <cell r="L1628">
            <v>720</v>
          </cell>
          <cell r="P1628">
            <v>72</v>
          </cell>
          <cell r="AF1628">
            <v>8</v>
          </cell>
          <cell r="AG1628">
            <v>792</v>
          </cell>
        </row>
        <row r="1629">
          <cell r="A1629" t="str">
            <v>103336</v>
          </cell>
          <cell r="L1629">
            <v>800</v>
          </cell>
          <cell r="AG1629">
            <v>800</v>
          </cell>
        </row>
        <row r="1630">
          <cell r="A1630" t="str">
            <v>103339</v>
          </cell>
          <cell r="F1630">
            <v>32</v>
          </cell>
          <cell r="L1630">
            <v>720</v>
          </cell>
          <cell r="P1630">
            <v>48</v>
          </cell>
          <cell r="AF1630">
            <v>32</v>
          </cell>
          <cell r="AG1630">
            <v>768</v>
          </cell>
        </row>
        <row r="1631">
          <cell r="A1631" t="str">
            <v>103344</v>
          </cell>
          <cell r="L1631">
            <v>800</v>
          </cell>
          <cell r="AG1631">
            <v>800</v>
          </cell>
        </row>
        <row r="1632">
          <cell r="A1632" t="str">
            <v>103347</v>
          </cell>
          <cell r="D1632">
            <v>13</v>
          </cell>
          <cell r="F1632">
            <v>27</v>
          </cell>
          <cell r="L1632">
            <v>560</v>
          </cell>
          <cell r="N1632">
            <v>67</v>
          </cell>
          <cell r="P1632">
            <v>144</v>
          </cell>
          <cell r="V1632">
            <v>179</v>
          </cell>
          <cell r="X1632">
            <v>1</v>
          </cell>
          <cell r="AF1632">
            <v>40</v>
          </cell>
          <cell r="AG1632">
            <v>771</v>
          </cell>
          <cell r="AH1632">
            <v>180</v>
          </cell>
        </row>
        <row r="1633">
          <cell r="A1633" t="str">
            <v>103348</v>
          </cell>
          <cell r="F1633">
            <v>43</v>
          </cell>
          <cell r="L1633">
            <v>480</v>
          </cell>
          <cell r="P1633">
            <v>277</v>
          </cell>
          <cell r="AF1633">
            <v>43</v>
          </cell>
          <cell r="AG1633">
            <v>757</v>
          </cell>
        </row>
        <row r="1634">
          <cell r="A1634" t="str">
            <v>103349</v>
          </cell>
          <cell r="F1634">
            <v>32</v>
          </cell>
          <cell r="G1634">
            <v>8</v>
          </cell>
          <cell r="L1634">
            <v>560</v>
          </cell>
          <cell r="P1634">
            <v>128</v>
          </cell>
          <cell r="Q1634">
            <v>72</v>
          </cell>
          <cell r="AF1634">
            <v>40</v>
          </cell>
          <cell r="AG1634">
            <v>760</v>
          </cell>
        </row>
        <row r="1635">
          <cell r="A1635" t="str">
            <v>103353</v>
          </cell>
          <cell r="C1635">
            <v>16</v>
          </cell>
          <cell r="D1635">
            <v>13.75</v>
          </cell>
          <cell r="F1635">
            <v>44.5</v>
          </cell>
          <cell r="G1635">
            <v>8.75</v>
          </cell>
          <cell r="L1635">
            <v>160</v>
          </cell>
          <cell r="M1635">
            <v>72</v>
          </cell>
          <cell r="N1635">
            <v>136</v>
          </cell>
          <cell r="P1635">
            <v>275.5</v>
          </cell>
          <cell r="Q1635">
            <v>73.5</v>
          </cell>
          <cell r="Z1635">
            <v>6</v>
          </cell>
          <cell r="AF1635">
            <v>83</v>
          </cell>
          <cell r="AG1635">
            <v>717</v>
          </cell>
          <cell r="AH1635">
            <v>6</v>
          </cell>
        </row>
        <row r="1636">
          <cell r="A1636" t="str">
            <v>103354</v>
          </cell>
          <cell r="F1636">
            <v>60</v>
          </cell>
          <cell r="L1636">
            <v>400</v>
          </cell>
          <cell r="P1636">
            <v>340</v>
          </cell>
          <cell r="AF1636">
            <v>60</v>
          </cell>
          <cell r="AG1636">
            <v>740</v>
          </cell>
        </row>
        <row r="1637">
          <cell r="A1637" t="str">
            <v>103355</v>
          </cell>
          <cell r="C1637">
            <v>16</v>
          </cell>
          <cell r="D1637">
            <v>8</v>
          </cell>
          <cell r="F1637">
            <v>48.5</v>
          </cell>
          <cell r="G1637">
            <v>32</v>
          </cell>
          <cell r="L1637">
            <v>400.25</v>
          </cell>
          <cell r="M1637">
            <v>64</v>
          </cell>
          <cell r="N1637">
            <v>64</v>
          </cell>
          <cell r="P1637">
            <v>112.5</v>
          </cell>
          <cell r="Q1637">
            <v>56</v>
          </cell>
          <cell r="V1637">
            <v>3.75</v>
          </cell>
          <cell r="W1637">
            <v>0.25</v>
          </cell>
          <cell r="Z1637">
            <v>0.25</v>
          </cell>
          <cell r="AF1637">
            <v>104.5</v>
          </cell>
          <cell r="AG1637">
            <v>696.75</v>
          </cell>
          <cell r="AH1637">
            <v>4.25</v>
          </cell>
        </row>
        <row r="1638">
          <cell r="A1638" t="str">
            <v>103356</v>
          </cell>
          <cell r="F1638">
            <v>68</v>
          </cell>
          <cell r="L1638">
            <v>560</v>
          </cell>
          <cell r="P1638">
            <v>172</v>
          </cell>
          <cell r="AF1638">
            <v>68</v>
          </cell>
          <cell r="AG1638">
            <v>732</v>
          </cell>
        </row>
        <row r="1639">
          <cell r="A1639" t="str">
            <v>103359</v>
          </cell>
          <cell r="G1639">
            <v>8</v>
          </cell>
          <cell r="L1639">
            <v>720</v>
          </cell>
          <cell r="Q1639">
            <v>72</v>
          </cell>
          <cell r="AF1639">
            <v>8</v>
          </cell>
          <cell r="AG1639">
            <v>792</v>
          </cell>
        </row>
        <row r="1640">
          <cell r="A1640" t="str">
            <v>103365</v>
          </cell>
          <cell r="L1640">
            <v>800</v>
          </cell>
          <cell r="AG1640">
            <v>800</v>
          </cell>
        </row>
        <row r="1641">
          <cell r="A1641" t="str">
            <v>103366</v>
          </cell>
          <cell r="C1641">
            <v>8</v>
          </cell>
          <cell r="D1641">
            <v>8</v>
          </cell>
          <cell r="F1641">
            <v>26.5</v>
          </cell>
          <cell r="G1641">
            <v>8</v>
          </cell>
          <cell r="L1641">
            <v>400</v>
          </cell>
          <cell r="M1641">
            <v>52</v>
          </cell>
          <cell r="N1641">
            <v>72</v>
          </cell>
          <cell r="P1641">
            <v>156.25</v>
          </cell>
          <cell r="Q1641">
            <v>72.25</v>
          </cell>
          <cell r="V1641">
            <v>7.25</v>
          </cell>
          <cell r="X1641">
            <v>0.5</v>
          </cell>
          <cell r="AF1641">
            <v>50.5</v>
          </cell>
          <cell r="AG1641">
            <v>752.5</v>
          </cell>
          <cell r="AH1641">
            <v>7.75</v>
          </cell>
        </row>
        <row r="1642">
          <cell r="A1642" t="str">
            <v>103368</v>
          </cell>
          <cell r="F1642">
            <v>48</v>
          </cell>
          <cell r="L1642">
            <v>640</v>
          </cell>
          <cell r="P1642">
            <v>112</v>
          </cell>
          <cell r="AF1642">
            <v>48</v>
          </cell>
          <cell r="AG1642">
            <v>752</v>
          </cell>
        </row>
        <row r="1643">
          <cell r="A1643" t="str">
            <v>103369</v>
          </cell>
          <cell r="C1643">
            <v>16</v>
          </cell>
          <cell r="F1643">
            <v>30</v>
          </cell>
          <cell r="L1643">
            <v>360</v>
          </cell>
          <cell r="M1643">
            <v>32</v>
          </cell>
          <cell r="P1643">
            <v>195.5</v>
          </cell>
          <cell r="V1643">
            <v>3</v>
          </cell>
          <cell r="AF1643">
            <v>46</v>
          </cell>
          <cell r="AG1643">
            <v>587.5</v>
          </cell>
          <cell r="AH1643">
            <v>3</v>
          </cell>
        </row>
        <row r="1644">
          <cell r="A1644" t="str">
            <v>103371</v>
          </cell>
          <cell r="F1644">
            <v>88</v>
          </cell>
          <cell r="L1644">
            <v>640</v>
          </cell>
          <cell r="P1644">
            <v>72</v>
          </cell>
          <cell r="AF1644">
            <v>88</v>
          </cell>
          <cell r="AG1644">
            <v>712</v>
          </cell>
        </row>
        <row r="1645">
          <cell r="A1645" t="str">
            <v>103372</v>
          </cell>
          <cell r="F1645">
            <v>48</v>
          </cell>
          <cell r="G1645">
            <v>24</v>
          </cell>
          <cell r="L1645">
            <v>240</v>
          </cell>
          <cell r="P1645">
            <v>432</v>
          </cell>
          <cell r="Q1645">
            <v>56</v>
          </cell>
          <cell r="AF1645">
            <v>72</v>
          </cell>
          <cell r="AG1645">
            <v>728</v>
          </cell>
        </row>
        <row r="1646">
          <cell r="A1646" t="str">
            <v>103373</v>
          </cell>
          <cell r="F1646">
            <v>1</v>
          </cell>
          <cell r="L1646">
            <v>264</v>
          </cell>
          <cell r="P1646">
            <v>79</v>
          </cell>
          <cell r="AF1646">
            <v>1</v>
          </cell>
          <cell r="AG1646">
            <v>343</v>
          </cell>
        </row>
        <row r="1647">
          <cell r="A1647" t="str">
            <v>103374</v>
          </cell>
          <cell r="F1647">
            <v>104</v>
          </cell>
          <cell r="L1647">
            <v>240</v>
          </cell>
          <cell r="P1647">
            <v>456</v>
          </cell>
          <cell r="AF1647">
            <v>104</v>
          </cell>
          <cell r="AG1647">
            <v>696</v>
          </cell>
        </row>
        <row r="1648">
          <cell r="A1648" t="str">
            <v>103382</v>
          </cell>
          <cell r="F1648">
            <v>24</v>
          </cell>
          <cell r="L1648">
            <v>160</v>
          </cell>
          <cell r="P1648">
            <v>216</v>
          </cell>
          <cell r="AF1648">
            <v>24</v>
          </cell>
          <cell r="AG1648">
            <v>376</v>
          </cell>
        </row>
        <row r="1649">
          <cell r="A1649" t="str">
            <v>103384</v>
          </cell>
          <cell r="F1649">
            <v>76</v>
          </cell>
          <cell r="L1649">
            <v>400</v>
          </cell>
          <cell r="P1649">
            <v>324</v>
          </cell>
          <cell r="AF1649">
            <v>76</v>
          </cell>
          <cell r="AG1649">
            <v>724</v>
          </cell>
        </row>
        <row r="1650">
          <cell r="A1650" t="str">
            <v>103386</v>
          </cell>
          <cell r="F1650">
            <v>48</v>
          </cell>
          <cell r="L1650">
            <v>240</v>
          </cell>
          <cell r="P1650">
            <v>112</v>
          </cell>
          <cell r="AF1650">
            <v>48</v>
          </cell>
          <cell r="AG1650">
            <v>352</v>
          </cell>
        </row>
        <row r="1651">
          <cell r="A1651" t="str">
            <v>103390</v>
          </cell>
          <cell r="F1651">
            <v>24</v>
          </cell>
          <cell r="L1651">
            <v>640</v>
          </cell>
          <cell r="P1651">
            <v>136</v>
          </cell>
          <cell r="AF1651">
            <v>24</v>
          </cell>
          <cell r="AG1651">
            <v>776</v>
          </cell>
        </row>
        <row r="1652">
          <cell r="A1652" t="str">
            <v>103392</v>
          </cell>
          <cell r="F1652">
            <v>96</v>
          </cell>
          <cell r="G1652">
            <v>8</v>
          </cell>
          <cell r="L1652">
            <v>480</v>
          </cell>
          <cell r="P1652">
            <v>144</v>
          </cell>
          <cell r="Q1652">
            <v>72</v>
          </cell>
          <cell r="AF1652">
            <v>104</v>
          </cell>
          <cell r="AG1652">
            <v>696</v>
          </cell>
        </row>
        <row r="1653">
          <cell r="A1653" t="str">
            <v>103400</v>
          </cell>
          <cell r="F1653">
            <v>112</v>
          </cell>
          <cell r="L1653">
            <v>560</v>
          </cell>
          <cell r="P1653">
            <v>128</v>
          </cell>
          <cell r="AF1653">
            <v>112</v>
          </cell>
          <cell r="AG1653">
            <v>688</v>
          </cell>
        </row>
        <row r="1654">
          <cell r="A1654" t="str">
            <v>103401</v>
          </cell>
          <cell r="F1654">
            <v>100</v>
          </cell>
          <cell r="L1654">
            <v>400</v>
          </cell>
          <cell r="P1654">
            <v>300</v>
          </cell>
          <cell r="AF1654">
            <v>100</v>
          </cell>
          <cell r="AG1654">
            <v>700</v>
          </cell>
        </row>
        <row r="1655">
          <cell r="A1655" t="str">
            <v>103402</v>
          </cell>
          <cell r="F1655">
            <v>56</v>
          </cell>
          <cell r="G1655">
            <v>8</v>
          </cell>
          <cell r="L1655">
            <v>480</v>
          </cell>
          <cell r="P1655">
            <v>184</v>
          </cell>
          <cell r="Q1655">
            <v>72</v>
          </cell>
          <cell r="AF1655">
            <v>64</v>
          </cell>
          <cell r="AG1655">
            <v>736</v>
          </cell>
        </row>
        <row r="1656">
          <cell r="A1656" t="str">
            <v>103403</v>
          </cell>
          <cell r="F1656">
            <v>80</v>
          </cell>
          <cell r="G1656">
            <v>8</v>
          </cell>
          <cell r="L1656">
            <v>320</v>
          </cell>
          <cell r="P1656">
            <v>328</v>
          </cell>
          <cell r="Q1656">
            <v>64</v>
          </cell>
          <cell r="AF1656">
            <v>88</v>
          </cell>
          <cell r="AG1656">
            <v>712</v>
          </cell>
        </row>
        <row r="1657">
          <cell r="A1657" t="str">
            <v>103405</v>
          </cell>
          <cell r="C1657">
            <v>16</v>
          </cell>
          <cell r="D1657">
            <v>8</v>
          </cell>
          <cell r="F1657">
            <v>52.5</v>
          </cell>
          <cell r="G1657">
            <v>16</v>
          </cell>
          <cell r="L1657">
            <v>239.4</v>
          </cell>
          <cell r="M1657">
            <v>120.5</v>
          </cell>
          <cell r="N1657">
            <v>56</v>
          </cell>
          <cell r="P1657">
            <v>152.5</v>
          </cell>
          <cell r="Q1657">
            <v>139</v>
          </cell>
          <cell r="Z1657">
            <v>1</v>
          </cell>
          <cell r="AF1657">
            <v>92.5</v>
          </cell>
          <cell r="AG1657">
            <v>707.4</v>
          </cell>
          <cell r="AH1657">
            <v>1</v>
          </cell>
        </row>
        <row r="1658">
          <cell r="A1658" t="str">
            <v>103407</v>
          </cell>
          <cell r="F1658">
            <v>40</v>
          </cell>
          <cell r="G1658">
            <v>48</v>
          </cell>
          <cell r="L1658">
            <v>320</v>
          </cell>
          <cell r="P1658">
            <v>120</v>
          </cell>
          <cell r="Q1658">
            <v>352</v>
          </cell>
          <cell r="AF1658">
            <v>88</v>
          </cell>
          <cell r="AG1658">
            <v>792</v>
          </cell>
        </row>
        <row r="1659">
          <cell r="A1659" t="str">
            <v>103408</v>
          </cell>
          <cell r="F1659">
            <v>72</v>
          </cell>
          <cell r="G1659">
            <v>8</v>
          </cell>
          <cell r="L1659">
            <v>400</v>
          </cell>
          <cell r="P1659">
            <v>248</v>
          </cell>
          <cell r="Q1659">
            <v>72</v>
          </cell>
          <cell r="AF1659">
            <v>80</v>
          </cell>
          <cell r="AG1659">
            <v>720</v>
          </cell>
        </row>
        <row r="1660">
          <cell r="A1660" t="str">
            <v>103410</v>
          </cell>
          <cell r="F1660">
            <v>24</v>
          </cell>
          <cell r="L1660">
            <v>560</v>
          </cell>
          <cell r="P1660">
            <v>216</v>
          </cell>
          <cell r="AF1660">
            <v>24</v>
          </cell>
          <cell r="AG1660">
            <v>776</v>
          </cell>
        </row>
        <row r="1661">
          <cell r="A1661" t="str">
            <v>103411</v>
          </cell>
          <cell r="F1661">
            <v>40</v>
          </cell>
          <cell r="L1661">
            <v>720</v>
          </cell>
          <cell r="P1661">
            <v>40</v>
          </cell>
          <cell r="AF1661">
            <v>40</v>
          </cell>
          <cell r="AG1661">
            <v>760</v>
          </cell>
        </row>
        <row r="1662">
          <cell r="A1662" t="str">
            <v>103412</v>
          </cell>
          <cell r="G1662">
            <v>72</v>
          </cell>
          <cell r="L1662">
            <v>400</v>
          </cell>
          <cell r="Q1662">
            <v>328</v>
          </cell>
          <cell r="AF1662">
            <v>72</v>
          </cell>
          <cell r="AG1662">
            <v>728</v>
          </cell>
        </row>
        <row r="1663">
          <cell r="A1663" t="str">
            <v>103415</v>
          </cell>
          <cell r="C1663">
            <v>16</v>
          </cell>
          <cell r="D1663">
            <v>16</v>
          </cell>
          <cell r="F1663">
            <v>26</v>
          </cell>
          <cell r="L1663">
            <v>280</v>
          </cell>
          <cell r="N1663">
            <v>104</v>
          </cell>
          <cell r="P1663">
            <v>358.5</v>
          </cell>
          <cell r="V1663">
            <v>4.05</v>
          </cell>
          <cell r="X1663">
            <v>0.75</v>
          </cell>
          <cell r="Z1663">
            <v>0.5</v>
          </cell>
          <cell r="AF1663">
            <v>58</v>
          </cell>
          <cell r="AG1663">
            <v>742.5</v>
          </cell>
          <cell r="AH1663">
            <v>5.3</v>
          </cell>
        </row>
        <row r="1664">
          <cell r="A1664" t="str">
            <v>103416</v>
          </cell>
          <cell r="F1664">
            <v>8</v>
          </cell>
          <cell r="G1664">
            <v>32</v>
          </cell>
          <cell r="L1664">
            <v>400</v>
          </cell>
          <cell r="P1664">
            <v>72</v>
          </cell>
          <cell r="Q1664">
            <v>288</v>
          </cell>
          <cell r="AF1664">
            <v>40</v>
          </cell>
          <cell r="AG1664">
            <v>760</v>
          </cell>
        </row>
        <row r="1665">
          <cell r="A1665" t="str">
            <v>103418</v>
          </cell>
          <cell r="F1665">
            <v>64</v>
          </cell>
          <cell r="L1665">
            <v>320</v>
          </cell>
          <cell r="P1665">
            <v>416</v>
          </cell>
          <cell r="AF1665">
            <v>64</v>
          </cell>
          <cell r="AG1665">
            <v>736</v>
          </cell>
        </row>
        <row r="1666">
          <cell r="A1666" t="str">
            <v>103419</v>
          </cell>
          <cell r="C1666">
            <v>16</v>
          </cell>
          <cell r="F1666">
            <v>24</v>
          </cell>
          <cell r="G1666">
            <v>32</v>
          </cell>
          <cell r="L1666">
            <v>312</v>
          </cell>
          <cell r="M1666">
            <v>48</v>
          </cell>
          <cell r="Q1666">
            <v>64</v>
          </cell>
          <cell r="AF1666">
            <v>72</v>
          </cell>
          <cell r="AG1666">
            <v>424</v>
          </cell>
        </row>
        <row r="1667">
          <cell r="A1667" t="str">
            <v>103424</v>
          </cell>
          <cell r="F1667">
            <v>128</v>
          </cell>
          <cell r="L1667">
            <v>320</v>
          </cell>
          <cell r="P1667">
            <v>352</v>
          </cell>
          <cell r="AF1667">
            <v>128</v>
          </cell>
          <cell r="AG1667">
            <v>672</v>
          </cell>
        </row>
        <row r="1668">
          <cell r="A1668" t="str">
            <v>103428</v>
          </cell>
          <cell r="F1668">
            <v>68</v>
          </cell>
          <cell r="L1668">
            <v>480</v>
          </cell>
          <cell r="P1668">
            <v>252</v>
          </cell>
          <cell r="AF1668">
            <v>68</v>
          </cell>
          <cell r="AG1668">
            <v>732</v>
          </cell>
        </row>
        <row r="1669">
          <cell r="A1669" t="str">
            <v>103430</v>
          </cell>
          <cell r="F1669">
            <v>73</v>
          </cell>
          <cell r="L1669">
            <v>480</v>
          </cell>
          <cell r="P1669">
            <v>247</v>
          </cell>
          <cell r="AF1669">
            <v>73</v>
          </cell>
          <cell r="AG1669">
            <v>727</v>
          </cell>
        </row>
        <row r="1670">
          <cell r="A1670" t="str">
            <v>103432</v>
          </cell>
          <cell r="F1670">
            <v>72</v>
          </cell>
          <cell r="L1670">
            <v>160</v>
          </cell>
          <cell r="P1670">
            <v>564</v>
          </cell>
          <cell r="AF1670">
            <v>72</v>
          </cell>
          <cell r="AG1670">
            <v>724</v>
          </cell>
        </row>
        <row r="1671">
          <cell r="A1671" t="str">
            <v>103433</v>
          </cell>
          <cell r="F1671">
            <v>24</v>
          </cell>
          <cell r="L1671">
            <v>720</v>
          </cell>
          <cell r="P1671">
            <v>56</v>
          </cell>
          <cell r="AF1671">
            <v>24</v>
          </cell>
          <cell r="AG1671">
            <v>776</v>
          </cell>
        </row>
        <row r="1672">
          <cell r="A1672" t="str">
            <v>103442</v>
          </cell>
          <cell r="F1672">
            <v>40</v>
          </cell>
          <cell r="L1672">
            <v>720</v>
          </cell>
          <cell r="P1672">
            <v>40</v>
          </cell>
          <cell r="AF1672">
            <v>40</v>
          </cell>
          <cell r="AG1672">
            <v>760</v>
          </cell>
        </row>
        <row r="1673">
          <cell r="A1673" t="str">
            <v>103443</v>
          </cell>
          <cell r="F1673">
            <v>120</v>
          </cell>
          <cell r="L1673">
            <v>480</v>
          </cell>
          <cell r="P1673">
            <v>200</v>
          </cell>
          <cell r="AF1673">
            <v>120</v>
          </cell>
          <cell r="AG1673">
            <v>680</v>
          </cell>
        </row>
        <row r="1674">
          <cell r="A1674" t="str">
            <v>103444</v>
          </cell>
          <cell r="F1674">
            <v>84</v>
          </cell>
          <cell r="L1674">
            <v>400</v>
          </cell>
          <cell r="P1674">
            <v>316</v>
          </cell>
          <cell r="AF1674">
            <v>84</v>
          </cell>
          <cell r="AG1674">
            <v>716</v>
          </cell>
        </row>
        <row r="1675">
          <cell r="A1675" t="str">
            <v>103445</v>
          </cell>
          <cell r="F1675">
            <v>112</v>
          </cell>
          <cell r="L1675">
            <v>480</v>
          </cell>
          <cell r="P1675">
            <v>208</v>
          </cell>
          <cell r="AF1675">
            <v>112</v>
          </cell>
          <cell r="AG1675">
            <v>688</v>
          </cell>
        </row>
        <row r="1676">
          <cell r="A1676" t="str">
            <v>103446</v>
          </cell>
          <cell r="C1676">
            <v>8</v>
          </cell>
          <cell r="F1676">
            <v>32</v>
          </cell>
          <cell r="G1676">
            <v>8</v>
          </cell>
          <cell r="L1676">
            <v>560</v>
          </cell>
          <cell r="M1676">
            <v>72</v>
          </cell>
          <cell r="P1676">
            <v>48</v>
          </cell>
          <cell r="Q1676">
            <v>72.5</v>
          </cell>
          <cell r="V1676">
            <v>2.25</v>
          </cell>
          <cell r="AA1676">
            <v>1.5</v>
          </cell>
          <cell r="AF1676">
            <v>48</v>
          </cell>
          <cell r="AG1676">
            <v>752.5</v>
          </cell>
          <cell r="AH1676">
            <v>3.75</v>
          </cell>
        </row>
        <row r="1677">
          <cell r="A1677" t="str">
            <v>103447</v>
          </cell>
          <cell r="F1677">
            <v>52</v>
          </cell>
          <cell r="L1677">
            <v>320</v>
          </cell>
          <cell r="P1677">
            <v>428</v>
          </cell>
          <cell r="AF1677">
            <v>52</v>
          </cell>
          <cell r="AG1677">
            <v>748</v>
          </cell>
        </row>
        <row r="1678">
          <cell r="A1678" t="str">
            <v>103448</v>
          </cell>
          <cell r="F1678">
            <v>44</v>
          </cell>
          <cell r="G1678">
            <v>24</v>
          </cell>
          <cell r="L1678">
            <v>400</v>
          </cell>
          <cell r="P1678">
            <v>212</v>
          </cell>
          <cell r="Q1678">
            <v>120</v>
          </cell>
          <cell r="AF1678">
            <v>68</v>
          </cell>
          <cell r="AG1678">
            <v>732</v>
          </cell>
        </row>
        <row r="1679">
          <cell r="A1679" t="str">
            <v>103449</v>
          </cell>
          <cell r="F1679">
            <v>52</v>
          </cell>
          <cell r="G1679">
            <v>40</v>
          </cell>
          <cell r="L1679">
            <v>480</v>
          </cell>
          <cell r="P1679">
            <v>188</v>
          </cell>
          <cell r="Q1679">
            <v>40</v>
          </cell>
          <cell r="AF1679">
            <v>92</v>
          </cell>
          <cell r="AG1679">
            <v>708</v>
          </cell>
        </row>
        <row r="1680">
          <cell r="A1680" t="str">
            <v>103457</v>
          </cell>
          <cell r="F1680">
            <v>90</v>
          </cell>
          <cell r="L1680">
            <v>320</v>
          </cell>
          <cell r="P1680">
            <v>390</v>
          </cell>
          <cell r="AF1680">
            <v>90</v>
          </cell>
          <cell r="AG1680">
            <v>710</v>
          </cell>
        </row>
        <row r="1681">
          <cell r="A1681" t="str">
            <v>103463</v>
          </cell>
          <cell r="F1681">
            <v>44</v>
          </cell>
          <cell r="L1681">
            <v>400</v>
          </cell>
          <cell r="P1681">
            <v>356</v>
          </cell>
          <cell r="AF1681">
            <v>44</v>
          </cell>
          <cell r="AG1681">
            <v>756</v>
          </cell>
        </row>
        <row r="1682">
          <cell r="A1682" t="str">
            <v>103464</v>
          </cell>
          <cell r="C1682">
            <v>8</v>
          </cell>
          <cell r="D1682">
            <v>8</v>
          </cell>
          <cell r="F1682">
            <v>75.5</v>
          </cell>
          <cell r="L1682">
            <v>239.6</v>
          </cell>
          <cell r="M1682">
            <v>68</v>
          </cell>
          <cell r="N1682">
            <v>72</v>
          </cell>
          <cell r="P1682">
            <v>328.5</v>
          </cell>
          <cell r="V1682">
            <v>2.75</v>
          </cell>
          <cell r="AF1682">
            <v>91.5</v>
          </cell>
          <cell r="AG1682">
            <v>708.1</v>
          </cell>
          <cell r="AH1682">
            <v>2.75</v>
          </cell>
        </row>
        <row r="1683">
          <cell r="A1683" t="str">
            <v>103465</v>
          </cell>
          <cell r="C1683">
            <v>16</v>
          </cell>
          <cell r="D1683">
            <v>8</v>
          </cell>
          <cell r="F1683">
            <v>76.25</v>
          </cell>
          <cell r="L1683">
            <v>240</v>
          </cell>
          <cell r="M1683">
            <v>72</v>
          </cell>
          <cell r="N1683">
            <v>72</v>
          </cell>
          <cell r="P1683">
            <v>315.75</v>
          </cell>
          <cell r="V1683">
            <v>1</v>
          </cell>
          <cell r="W1683">
            <v>0.5</v>
          </cell>
          <cell r="X1683">
            <v>0.5</v>
          </cell>
          <cell r="Z1683">
            <v>3</v>
          </cell>
          <cell r="AF1683">
            <v>100.25</v>
          </cell>
          <cell r="AG1683">
            <v>699.75</v>
          </cell>
          <cell r="AH1683">
            <v>5</v>
          </cell>
        </row>
        <row r="1684">
          <cell r="A1684" t="str">
            <v>103466</v>
          </cell>
          <cell r="F1684">
            <v>56</v>
          </cell>
          <cell r="L1684">
            <v>480</v>
          </cell>
          <cell r="P1684">
            <v>72</v>
          </cell>
          <cell r="AF1684">
            <v>56</v>
          </cell>
          <cell r="AG1684">
            <v>552</v>
          </cell>
        </row>
        <row r="1685">
          <cell r="A1685" t="str">
            <v>103467</v>
          </cell>
          <cell r="F1685">
            <v>72</v>
          </cell>
          <cell r="L1685">
            <v>320</v>
          </cell>
          <cell r="P1685">
            <v>408</v>
          </cell>
          <cell r="AF1685">
            <v>72</v>
          </cell>
          <cell r="AG1685">
            <v>728</v>
          </cell>
        </row>
        <row r="1686">
          <cell r="A1686" t="str">
            <v>103468</v>
          </cell>
          <cell r="F1686">
            <v>48</v>
          </cell>
          <cell r="G1686">
            <v>16</v>
          </cell>
          <cell r="L1686">
            <v>480</v>
          </cell>
          <cell r="P1686">
            <v>192</v>
          </cell>
          <cell r="Q1686">
            <v>64</v>
          </cell>
          <cell r="AF1686">
            <v>64</v>
          </cell>
          <cell r="AG1686">
            <v>736</v>
          </cell>
        </row>
        <row r="1687">
          <cell r="A1687" t="str">
            <v>103484</v>
          </cell>
          <cell r="F1687">
            <v>56</v>
          </cell>
          <cell r="L1687">
            <v>640</v>
          </cell>
          <cell r="P1687">
            <v>104</v>
          </cell>
          <cell r="AF1687">
            <v>56</v>
          </cell>
          <cell r="AG1687">
            <v>744</v>
          </cell>
        </row>
        <row r="1688">
          <cell r="A1688" t="str">
            <v>103486</v>
          </cell>
          <cell r="F1688">
            <v>80</v>
          </cell>
          <cell r="L1688">
            <v>480</v>
          </cell>
          <cell r="P1688">
            <v>240</v>
          </cell>
          <cell r="AF1688">
            <v>80</v>
          </cell>
          <cell r="AG1688">
            <v>720</v>
          </cell>
        </row>
        <row r="1689">
          <cell r="A1689" t="str">
            <v>103488</v>
          </cell>
          <cell r="F1689">
            <v>24</v>
          </cell>
          <cell r="L1689">
            <v>560</v>
          </cell>
          <cell r="P1689">
            <v>216</v>
          </cell>
          <cell r="AF1689">
            <v>24</v>
          </cell>
          <cell r="AG1689">
            <v>776</v>
          </cell>
        </row>
        <row r="1690">
          <cell r="A1690" t="str">
            <v>103489</v>
          </cell>
          <cell r="F1690">
            <v>54</v>
          </cell>
          <cell r="G1690">
            <v>16</v>
          </cell>
          <cell r="L1690">
            <v>240</v>
          </cell>
          <cell r="P1690">
            <v>418</v>
          </cell>
          <cell r="Q1690">
            <v>72</v>
          </cell>
          <cell r="AF1690">
            <v>70</v>
          </cell>
          <cell r="AG1690">
            <v>730</v>
          </cell>
        </row>
        <row r="1691">
          <cell r="A1691" t="str">
            <v>103491</v>
          </cell>
          <cell r="F1691">
            <v>100</v>
          </cell>
          <cell r="L1691">
            <v>560</v>
          </cell>
          <cell r="P1691">
            <v>140</v>
          </cell>
          <cell r="AF1691">
            <v>100</v>
          </cell>
          <cell r="AG1691">
            <v>700</v>
          </cell>
        </row>
        <row r="1692">
          <cell r="A1692" t="str">
            <v>103493</v>
          </cell>
          <cell r="F1692">
            <v>24</v>
          </cell>
          <cell r="L1692">
            <v>640</v>
          </cell>
          <cell r="P1692">
            <v>136</v>
          </cell>
          <cell r="AF1692">
            <v>24</v>
          </cell>
          <cell r="AG1692">
            <v>776</v>
          </cell>
        </row>
        <row r="1693">
          <cell r="A1693" t="str">
            <v>103495</v>
          </cell>
          <cell r="G1693">
            <v>32</v>
          </cell>
          <cell r="L1693">
            <v>640</v>
          </cell>
          <cell r="Q1693">
            <v>128</v>
          </cell>
          <cell r="AF1693">
            <v>32</v>
          </cell>
          <cell r="AG1693">
            <v>768</v>
          </cell>
        </row>
        <row r="1694">
          <cell r="A1694" t="str">
            <v>103496</v>
          </cell>
          <cell r="F1694">
            <v>88</v>
          </cell>
          <cell r="L1694">
            <v>240</v>
          </cell>
          <cell r="P1694">
            <v>472</v>
          </cell>
          <cell r="AF1694">
            <v>88</v>
          </cell>
          <cell r="AG1694">
            <v>712</v>
          </cell>
        </row>
        <row r="1695">
          <cell r="A1695" t="str">
            <v>103499</v>
          </cell>
          <cell r="C1695">
            <v>16</v>
          </cell>
          <cell r="F1695">
            <v>126</v>
          </cell>
          <cell r="L1695">
            <v>80</v>
          </cell>
          <cell r="M1695">
            <v>136</v>
          </cell>
          <cell r="P1695">
            <v>442</v>
          </cell>
          <cell r="AF1695">
            <v>142</v>
          </cell>
          <cell r="AG1695">
            <v>658</v>
          </cell>
        </row>
        <row r="1696">
          <cell r="A1696" t="str">
            <v>103518</v>
          </cell>
          <cell r="C1696">
            <v>16</v>
          </cell>
          <cell r="E1696">
            <v>225</v>
          </cell>
          <cell r="F1696">
            <v>70</v>
          </cell>
          <cell r="G1696">
            <v>16</v>
          </cell>
          <cell r="L1696">
            <v>80</v>
          </cell>
          <cell r="M1696">
            <v>128</v>
          </cell>
          <cell r="O1696">
            <v>214.5</v>
          </cell>
          <cell r="P1696">
            <v>277.5</v>
          </cell>
          <cell r="Y1696">
            <v>1</v>
          </cell>
          <cell r="AF1696">
            <v>327</v>
          </cell>
          <cell r="AG1696">
            <v>700</v>
          </cell>
          <cell r="AH1696">
            <v>1</v>
          </cell>
        </row>
        <row r="1697">
          <cell r="A1697" t="str">
            <v>103519</v>
          </cell>
          <cell r="C1697">
            <v>16</v>
          </cell>
          <cell r="F1697">
            <v>80</v>
          </cell>
          <cell r="G1697">
            <v>8</v>
          </cell>
          <cell r="L1697">
            <v>320</v>
          </cell>
          <cell r="M1697">
            <v>48</v>
          </cell>
          <cell r="P1697">
            <v>329</v>
          </cell>
          <cell r="Q1697">
            <v>48</v>
          </cell>
          <cell r="Z1697">
            <v>0.5</v>
          </cell>
          <cell r="AF1697">
            <v>104</v>
          </cell>
          <cell r="AG1697">
            <v>745</v>
          </cell>
          <cell r="AH1697">
            <v>0.5</v>
          </cell>
        </row>
        <row r="1698">
          <cell r="A1698" t="str">
            <v>103520</v>
          </cell>
          <cell r="F1698">
            <v>112</v>
          </cell>
          <cell r="L1698">
            <v>80</v>
          </cell>
          <cell r="P1698">
            <v>440</v>
          </cell>
          <cell r="AF1698">
            <v>112</v>
          </cell>
          <cell r="AG1698">
            <v>520</v>
          </cell>
        </row>
        <row r="1699">
          <cell r="A1699" t="str">
            <v>103521</v>
          </cell>
          <cell r="C1699">
            <v>24</v>
          </cell>
          <cell r="F1699">
            <v>49.25</v>
          </cell>
          <cell r="L1699">
            <v>320</v>
          </cell>
          <cell r="M1699">
            <v>206</v>
          </cell>
          <cell r="P1699">
            <v>200.75</v>
          </cell>
          <cell r="V1699">
            <v>1.25</v>
          </cell>
          <cell r="W1699">
            <v>0.5</v>
          </cell>
          <cell r="Z1699">
            <v>0.5</v>
          </cell>
          <cell r="AF1699">
            <v>73.25</v>
          </cell>
          <cell r="AG1699">
            <v>726.75</v>
          </cell>
          <cell r="AH1699">
            <v>2.25</v>
          </cell>
        </row>
        <row r="1700">
          <cell r="A1700" t="str">
            <v>103522</v>
          </cell>
          <cell r="C1700">
            <v>8</v>
          </cell>
          <cell r="F1700">
            <v>20</v>
          </cell>
          <cell r="L1700">
            <v>400</v>
          </cell>
          <cell r="M1700">
            <v>32.5</v>
          </cell>
          <cell r="P1700">
            <v>20</v>
          </cell>
          <cell r="V1700">
            <v>2.5</v>
          </cell>
          <cell r="AF1700">
            <v>28</v>
          </cell>
          <cell r="AG1700">
            <v>452.5</v>
          </cell>
          <cell r="AH1700">
            <v>2.5</v>
          </cell>
        </row>
        <row r="1701">
          <cell r="A1701" t="str">
            <v>103523</v>
          </cell>
          <cell r="F1701">
            <v>58</v>
          </cell>
          <cell r="L1701">
            <v>560</v>
          </cell>
          <cell r="P1701">
            <v>182</v>
          </cell>
          <cell r="AF1701">
            <v>58</v>
          </cell>
          <cell r="AG1701">
            <v>742</v>
          </cell>
        </row>
        <row r="1702">
          <cell r="A1702" t="str">
            <v>103530</v>
          </cell>
          <cell r="G1702">
            <v>76</v>
          </cell>
          <cell r="L1702">
            <v>640</v>
          </cell>
          <cell r="Q1702">
            <v>84</v>
          </cell>
          <cell r="AF1702">
            <v>76</v>
          </cell>
          <cell r="AG1702">
            <v>724</v>
          </cell>
        </row>
        <row r="1703">
          <cell r="A1703" t="str">
            <v>103531</v>
          </cell>
          <cell r="F1703">
            <v>92</v>
          </cell>
          <cell r="L1703">
            <v>400</v>
          </cell>
          <cell r="P1703">
            <v>308</v>
          </cell>
          <cell r="AF1703">
            <v>92</v>
          </cell>
          <cell r="AG1703">
            <v>708</v>
          </cell>
        </row>
        <row r="1704">
          <cell r="A1704" t="str">
            <v>103532</v>
          </cell>
          <cell r="L1704">
            <v>800</v>
          </cell>
          <cell r="AG1704">
            <v>800</v>
          </cell>
        </row>
        <row r="1705">
          <cell r="A1705" t="str">
            <v>103537</v>
          </cell>
          <cell r="F1705">
            <v>48.5</v>
          </cell>
          <cell r="L1705">
            <v>320</v>
          </cell>
          <cell r="P1705">
            <v>431.5</v>
          </cell>
          <cell r="AF1705">
            <v>48.5</v>
          </cell>
          <cell r="AG1705">
            <v>751.5</v>
          </cell>
        </row>
        <row r="1706">
          <cell r="A1706" t="str">
            <v>103545</v>
          </cell>
          <cell r="F1706">
            <v>46</v>
          </cell>
          <cell r="L1706">
            <v>80</v>
          </cell>
          <cell r="P1706">
            <v>194</v>
          </cell>
          <cell r="AF1706">
            <v>46</v>
          </cell>
          <cell r="AG1706">
            <v>274</v>
          </cell>
        </row>
        <row r="1707">
          <cell r="A1707" t="str">
            <v>103547</v>
          </cell>
          <cell r="L1707">
            <v>24</v>
          </cell>
          <cell r="AG1707">
            <v>24</v>
          </cell>
        </row>
        <row r="1708">
          <cell r="A1708" t="str">
            <v>103549</v>
          </cell>
          <cell r="C1708">
            <v>16</v>
          </cell>
          <cell r="F1708">
            <v>56</v>
          </cell>
          <cell r="G1708">
            <v>16</v>
          </cell>
          <cell r="L1708">
            <v>240</v>
          </cell>
          <cell r="M1708">
            <v>136</v>
          </cell>
          <cell r="P1708">
            <v>273</v>
          </cell>
          <cell r="Q1708">
            <v>65</v>
          </cell>
          <cell r="AF1708">
            <v>88</v>
          </cell>
          <cell r="AG1708">
            <v>714</v>
          </cell>
        </row>
        <row r="1709">
          <cell r="A1709" t="str">
            <v>103550</v>
          </cell>
          <cell r="G1709">
            <v>70</v>
          </cell>
          <cell r="L1709">
            <v>400</v>
          </cell>
          <cell r="Q1709">
            <v>330</v>
          </cell>
          <cell r="AF1709">
            <v>70</v>
          </cell>
          <cell r="AG1709">
            <v>730</v>
          </cell>
        </row>
        <row r="1710">
          <cell r="A1710" t="str">
            <v>103554</v>
          </cell>
          <cell r="F1710">
            <v>95</v>
          </cell>
          <cell r="L1710">
            <v>560</v>
          </cell>
          <cell r="P1710">
            <v>145</v>
          </cell>
          <cell r="AF1710">
            <v>95</v>
          </cell>
          <cell r="AG1710">
            <v>705</v>
          </cell>
        </row>
        <row r="1711">
          <cell r="A1711" t="str">
            <v>103556</v>
          </cell>
          <cell r="F1711">
            <v>76</v>
          </cell>
          <cell r="L1711">
            <v>480</v>
          </cell>
          <cell r="P1711">
            <v>244</v>
          </cell>
          <cell r="AF1711">
            <v>76</v>
          </cell>
          <cell r="AG1711">
            <v>724</v>
          </cell>
        </row>
        <row r="1712">
          <cell r="A1712" t="str">
            <v>103559</v>
          </cell>
          <cell r="F1712">
            <v>104</v>
          </cell>
          <cell r="L1712">
            <v>560</v>
          </cell>
          <cell r="P1712">
            <v>136</v>
          </cell>
          <cell r="AF1712">
            <v>104</v>
          </cell>
          <cell r="AG1712">
            <v>696</v>
          </cell>
        </row>
        <row r="1713">
          <cell r="A1713" t="str">
            <v>103560</v>
          </cell>
          <cell r="F1713">
            <v>48</v>
          </cell>
          <cell r="L1713">
            <v>640</v>
          </cell>
          <cell r="P1713">
            <v>112</v>
          </cell>
          <cell r="AF1713">
            <v>48</v>
          </cell>
          <cell r="AG1713">
            <v>752</v>
          </cell>
        </row>
        <row r="1714">
          <cell r="A1714" t="str">
            <v>103562</v>
          </cell>
          <cell r="F1714">
            <v>40</v>
          </cell>
          <cell r="L1714">
            <v>720</v>
          </cell>
          <cell r="P1714">
            <v>40</v>
          </cell>
          <cell r="AF1714">
            <v>40</v>
          </cell>
          <cell r="AG1714">
            <v>760</v>
          </cell>
        </row>
        <row r="1715">
          <cell r="A1715" t="str">
            <v>103563</v>
          </cell>
          <cell r="F1715">
            <v>30</v>
          </cell>
          <cell r="L1715">
            <v>640</v>
          </cell>
          <cell r="P1715">
            <v>130</v>
          </cell>
          <cell r="AF1715">
            <v>30</v>
          </cell>
          <cell r="AG1715">
            <v>770</v>
          </cell>
        </row>
        <row r="1716">
          <cell r="A1716" t="str">
            <v>103564</v>
          </cell>
          <cell r="C1716">
            <v>16</v>
          </cell>
          <cell r="F1716">
            <v>29.5</v>
          </cell>
          <cell r="L1716">
            <v>480</v>
          </cell>
          <cell r="M1716">
            <v>124.5</v>
          </cell>
          <cell r="P1716">
            <v>150</v>
          </cell>
          <cell r="AF1716">
            <v>45.5</v>
          </cell>
          <cell r="AG1716">
            <v>754.5</v>
          </cell>
        </row>
        <row r="1717">
          <cell r="A1717" t="str">
            <v>103565</v>
          </cell>
          <cell r="F1717">
            <v>56</v>
          </cell>
          <cell r="G1717">
            <v>8</v>
          </cell>
          <cell r="L1717">
            <v>400</v>
          </cell>
          <cell r="P1717">
            <v>264</v>
          </cell>
          <cell r="Q1717">
            <v>72</v>
          </cell>
          <cell r="AF1717">
            <v>64</v>
          </cell>
          <cell r="AG1717">
            <v>736</v>
          </cell>
        </row>
        <row r="1718">
          <cell r="A1718" t="str">
            <v>103571</v>
          </cell>
          <cell r="F1718">
            <v>16</v>
          </cell>
          <cell r="L1718">
            <v>640</v>
          </cell>
          <cell r="P1718">
            <v>144</v>
          </cell>
          <cell r="AF1718">
            <v>16</v>
          </cell>
          <cell r="AG1718">
            <v>784</v>
          </cell>
        </row>
        <row r="1719">
          <cell r="A1719" t="str">
            <v>103572</v>
          </cell>
          <cell r="F1719">
            <v>56</v>
          </cell>
          <cell r="G1719">
            <v>16</v>
          </cell>
          <cell r="L1719">
            <v>480</v>
          </cell>
          <cell r="P1719">
            <v>104</v>
          </cell>
          <cell r="Q1719">
            <v>144</v>
          </cell>
          <cell r="AF1719">
            <v>72</v>
          </cell>
          <cell r="AG1719">
            <v>728</v>
          </cell>
        </row>
        <row r="1720">
          <cell r="A1720" t="str">
            <v>103578</v>
          </cell>
          <cell r="F1720">
            <v>74</v>
          </cell>
          <cell r="G1720">
            <v>8</v>
          </cell>
          <cell r="L1720">
            <v>240</v>
          </cell>
          <cell r="P1720">
            <v>478</v>
          </cell>
          <cell r="AF1720">
            <v>82</v>
          </cell>
          <cell r="AG1720">
            <v>718</v>
          </cell>
        </row>
        <row r="1721">
          <cell r="A1721" t="str">
            <v>103580</v>
          </cell>
          <cell r="F1721">
            <v>12</v>
          </cell>
          <cell r="L1721">
            <v>720</v>
          </cell>
          <cell r="P1721">
            <v>68</v>
          </cell>
          <cell r="AF1721">
            <v>12</v>
          </cell>
          <cell r="AG1721">
            <v>788</v>
          </cell>
        </row>
        <row r="1722">
          <cell r="A1722" t="str">
            <v>103581</v>
          </cell>
          <cell r="F1722">
            <v>56</v>
          </cell>
          <cell r="L1722">
            <v>560</v>
          </cell>
          <cell r="P1722">
            <v>184</v>
          </cell>
          <cell r="AF1722">
            <v>56</v>
          </cell>
          <cell r="AG1722">
            <v>744</v>
          </cell>
        </row>
        <row r="1723">
          <cell r="A1723" t="str">
            <v>103582</v>
          </cell>
          <cell r="F1723">
            <v>56</v>
          </cell>
          <cell r="G1723">
            <v>12</v>
          </cell>
          <cell r="L1723">
            <v>480</v>
          </cell>
          <cell r="P1723">
            <v>184</v>
          </cell>
          <cell r="Q1723">
            <v>68</v>
          </cell>
          <cell r="AF1723">
            <v>68</v>
          </cell>
          <cell r="AG1723">
            <v>732</v>
          </cell>
        </row>
        <row r="1724">
          <cell r="A1724" t="str">
            <v>103594</v>
          </cell>
          <cell r="F1724">
            <v>35</v>
          </cell>
          <cell r="L1724">
            <v>480</v>
          </cell>
          <cell r="P1724">
            <v>285</v>
          </cell>
          <cell r="AF1724">
            <v>35</v>
          </cell>
          <cell r="AG1724">
            <v>765</v>
          </cell>
        </row>
        <row r="1725">
          <cell r="A1725" t="str">
            <v>103595</v>
          </cell>
          <cell r="F1725">
            <v>64</v>
          </cell>
          <cell r="L1725">
            <v>640</v>
          </cell>
          <cell r="P1725">
            <v>96</v>
          </cell>
          <cell r="AF1725">
            <v>64</v>
          </cell>
          <cell r="AG1725">
            <v>736</v>
          </cell>
        </row>
        <row r="1726">
          <cell r="A1726" t="str">
            <v>103596</v>
          </cell>
          <cell r="L1726">
            <v>600</v>
          </cell>
          <cell r="AG1726">
            <v>600</v>
          </cell>
        </row>
        <row r="1727">
          <cell r="A1727" t="str">
            <v>103597</v>
          </cell>
          <cell r="F1727">
            <v>80</v>
          </cell>
          <cell r="G1727">
            <v>8</v>
          </cell>
          <cell r="L1727">
            <v>400</v>
          </cell>
          <cell r="P1727">
            <v>240</v>
          </cell>
          <cell r="Q1727">
            <v>72</v>
          </cell>
          <cell r="AF1727">
            <v>88</v>
          </cell>
          <cell r="AG1727">
            <v>712</v>
          </cell>
        </row>
        <row r="1728">
          <cell r="A1728" t="str">
            <v>103598</v>
          </cell>
          <cell r="F1728">
            <v>48</v>
          </cell>
          <cell r="L1728">
            <v>184</v>
          </cell>
          <cell r="P1728">
            <v>32</v>
          </cell>
          <cell r="AF1728">
            <v>48</v>
          </cell>
          <cell r="AG1728">
            <v>216</v>
          </cell>
        </row>
        <row r="1729">
          <cell r="A1729" t="str">
            <v>103599</v>
          </cell>
          <cell r="F1729">
            <v>16</v>
          </cell>
          <cell r="L1729">
            <v>720</v>
          </cell>
          <cell r="P1729">
            <v>64</v>
          </cell>
          <cell r="AF1729">
            <v>16</v>
          </cell>
          <cell r="AG1729">
            <v>784</v>
          </cell>
        </row>
        <row r="1730">
          <cell r="A1730" t="str">
            <v>103601</v>
          </cell>
          <cell r="F1730">
            <v>32</v>
          </cell>
          <cell r="L1730">
            <v>480</v>
          </cell>
          <cell r="P1730">
            <v>288</v>
          </cell>
          <cell r="AF1730">
            <v>32</v>
          </cell>
          <cell r="AG1730">
            <v>768</v>
          </cell>
        </row>
        <row r="1731">
          <cell r="A1731" t="str">
            <v>103603</v>
          </cell>
          <cell r="C1731">
            <v>16</v>
          </cell>
          <cell r="F1731">
            <v>64</v>
          </cell>
          <cell r="G1731">
            <v>5</v>
          </cell>
          <cell r="L1731">
            <v>240</v>
          </cell>
          <cell r="M1731">
            <v>120</v>
          </cell>
          <cell r="P1731">
            <v>280</v>
          </cell>
          <cell r="Q1731">
            <v>75</v>
          </cell>
          <cell r="AF1731">
            <v>85</v>
          </cell>
          <cell r="AG1731">
            <v>715</v>
          </cell>
        </row>
        <row r="1732">
          <cell r="A1732" t="str">
            <v>103604</v>
          </cell>
          <cell r="C1732">
            <v>32</v>
          </cell>
          <cell r="F1732">
            <v>96</v>
          </cell>
          <cell r="G1732">
            <v>8</v>
          </cell>
          <cell r="L1732">
            <v>80</v>
          </cell>
          <cell r="M1732">
            <v>48.5</v>
          </cell>
          <cell r="P1732">
            <v>560</v>
          </cell>
          <cell r="V1732">
            <v>1</v>
          </cell>
          <cell r="W1732">
            <v>2</v>
          </cell>
          <cell r="Z1732">
            <v>4.75</v>
          </cell>
          <cell r="AF1732">
            <v>136</v>
          </cell>
          <cell r="AG1732">
            <v>688.5</v>
          </cell>
          <cell r="AH1732">
            <v>7.75</v>
          </cell>
        </row>
        <row r="1733">
          <cell r="A1733" t="str">
            <v>103605</v>
          </cell>
          <cell r="F1733">
            <v>21.5</v>
          </cell>
          <cell r="L1733">
            <v>560</v>
          </cell>
          <cell r="P1733">
            <v>218.5</v>
          </cell>
          <cell r="AF1733">
            <v>21.5</v>
          </cell>
          <cell r="AG1733">
            <v>778.5</v>
          </cell>
        </row>
        <row r="1734">
          <cell r="A1734" t="str">
            <v>103606</v>
          </cell>
          <cell r="F1734">
            <v>64</v>
          </cell>
          <cell r="L1734">
            <v>400</v>
          </cell>
          <cell r="P1734">
            <v>336</v>
          </cell>
          <cell r="AF1734">
            <v>64</v>
          </cell>
          <cell r="AG1734">
            <v>736</v>
          </cell>
        </row>
        <row r="1735">
          <cell r="A1735" t="str">
            <v>103607</v>
          </cell>
          <cell r="F1735">
            <v>149</v>
          </cell>
          <cell r="L1735">
            <v>400</v>
          </cell>
          <cell r="P1735">
            <v>240</v>
          </cell>
          <cell r="AF1735">
            <v>149</v>
          </cell>
          <cell r="AG1735">
            <v>640</v>
          </cell>
        </row>
        <row r="1736">
          <cell r="A1736" t="str">
            <v>103608</v>
          </cell>
          <cell r="F1736">
            <v>70.75</v>
          </cell>
          <cell r="L1736">
            <v>400</v>
          </cell>
          <cell r="P1736">
            <v>329.25</v>
          </cell>
          <cell r="AF1736">
            <v>70.75</v>
          </cell>
          <cell r="AG1736">
            <v>729.25</v>
          </cell>
        </row>
        <row r="1737">
          <cell r="A1737" t="str">
            <v>103609</v>
          </cell>
          <cell r="F1737">
            <v>56</v>
          </cell>
          <cell r="G1737">
            <v>8</v>
          </cell>
          <cell r="L1737">
            <v>560</v>
          </cell>
          <cell r="P1737">
            <v>112</v>
          </cell>
          <cell r="Q1737">
            <v>72</v>
          </cell>
          <cell r="AF1737">
            <v>64</v>
          </cell>
          <cell r="AG1737">
            <v>744</v>
          </cell>
        </row>
        <row r="1738">
          <cell r="A1738" t="str">
            <v>103611</v>
          </cell>
          <cell r="F1738">
            <v>121</v>
          </cell>
          <cell r="G1738">
            <v>8</v>
          </cell>
          <cell r="L1738">
            <v>160</v>
          </cell>
          <cell r="P1738">
            <v>16</v>
          </cell>
          <cell r="Q1738">
            <v>72</v>
          </cell>
          <cell r="AF1738">
            <v>129</v>
          </cell>
          <cell r="AG1738">
            <v>248</v>
          </cell>
        </row>
        <row r="1739">
          <cell r="A1739" t="str">
            <v>103612</v>
          </cell>
          <cell r="F1739">
            <v>97.5</v>
          </cell>
          <cell r="L1739">
            <v>560</v>
          </cell>
          <cell r="P1739">
            <v>142.5</v>
          </cell>
          <cell r="AF1739">
            <v>97.5</v>
          </cell>
          <cell r="AG1739">
            <v>702.5</v>
          </cell>
        </row>
        <row r="1740">
          <cell r="A1740" t="str">
            <v>103616</v>
          </cell>
          <cell r="C1740">
            <v>16</v>
          </cell>
          <cell r="F1740">
            <v>64</v>
          </cell>
          <cell r="L1740">
            <v>400</v>
          </cell>
          <cell r="M1740">
            <v>73</v>
          </cell>
          <cell r="P1740">
            <v>252</v>
          </cell>
          <cell r="V1740">
            <v>11</v>
          </cell>
          <cell r="W1740">
            <v>2.5</v>
          </cell>
          <cell r="Z1740">
            <v>5.5</v>
          </cell>
          <cell r="AF1740">
            <v>80</v>
          </cell>
          <cell r="AG1740">
            <v>725</v>
          </cell>
          <cell r="AH1740">
            <v>19</v>
          </cell>
        </row>
        <row r="1741">
          <cell r="A1741" t="str">
            <v>103617</v>
          </cell>
          <cell r="C1741">
            <v>16</v>
          </cell>
          <cell r="F1741">
            <v>56</v>
          </cell>
          <cell r="L1741">
            <v>480</v>
          </cell>
          <cell r="M1741">
            <v>72</v>
          </cell>
          <cell r="P1741">
            <v>176.5</v>
          </cell>
          <cell r="V1741">
            <v>3.25</v>
          </cell>
          <cell r="W1741">
            <v>0.5</v>
          </cell>
          <cell r="Z1741">
            <v>1.5</v>
          </cell>
          <cell r="AF1741">
            <v>72</v>
          </cell>
          <cell r="AG1741">
            <v>728.5</v>
          </cell>
          <cell r="AH1741">
            <v>5.25</v>
          </cell>
        </row>
        <row r="1742">
          <cell r="A1742" t="str">
            <v>103618</v>
          </cell>
          <cell r="F1742">
            <v>19</v>
          </cell>
          <cell r="L1742">
            <v>560</v>
          </cell>
          <cell r="P1742">
            <v>221</v>
          </cell>
          <cell r="AF1742">
            <v>19</v>
          </cell>
          <cell r="AG1742">
            <v>781</v>
          </cell>
        </row>
        <row r="1743">
          <cell r="A1743" t="str">
            <v>103619</v>
          </cell>
          <cell r="F1743">
            <v>64</v>
          </cell>
          <cell r="L1743">
            <v>480</v>
          </cell>
          <cell r="P1743">
            <v>256</v>
          </cell>
          <cell r="AF1743">
            <v>64</v>
          </cell>
          <cell r="AG1743">
            <v>736</v>
          </cell>
        </row>
        <row r="1744">
          <cell r="A1744" t="str">
            <v>103620</v>
          </cell>
          <cell r="F1744">
            <v>58</v>
          </cell>
          <cell r="G1744">
            <v>24</v>
          </cell>
          <cell r="L1744">
            <v>320</v>
          </cell>
          <cell r="P1744">
            <v>262</v>
          </cell>
          <cell r="Q1744">
            <v>136</v>
          </cell>
          <cell r="AF1744">
            <v>82</v>
          </cell>
          <cell r="AG1744">
            <v>718</v>
          </cell>
        </row>
        <row r="1745">
          <cell r="A1745" t="str">
            <v>103621</v>
          </cell>
          <cell r="F1745">
            <v>40</v>
          </cell>
          <cell r="L1745">
            <v>720</v>
          </cell>
          <cell r="P1745">
            <v>40</v>
          </cell>
          <cell r="AF1745">
            <v>40</v>
          </cell>
          <cell r="AG1745">
            <v>760</v>
          </cell>
        </row>
        <row r="1746">
          <cell r="A1746" t="str">
            <v>103622</v>
          </cell>
          <cell r="F1746">
            <v>56</v>
          </cell>
          <cell r="G1746">
            <v>16</v>
          </cell>
          <cell r="L1746">
            <v>480</v>
          </cell>
          <cell r="P1746">
            <v>176</v>
          </cell>
          <cell r="Q1746">
            <v>72</v>
          </cell>
          <cell r="AF1746">
            <v>72</v>
          </cell>
          <cell r="AG1746">
            <v>728</v>
          </cell>
        </row>
        <row r="1747">
          <cell r="A1747" t="str">
            <v>103623</v>
          </cell>
          <cell r="F1747">
            <v>64</v>
          </cell>
          <cell r="G1747">
            <v>32</v>
          </cell>
          <cell r="L1747">
            <v>400</v>
          </cell>
          <cell r="P1747">
            <v>256</v>
          </cell>
          <cell r="Q1747">
            <v>48</v>
          </cell>
          <cell r="AF1747">
            <v>96</v>
          </cell>
          <cell r="AG1747">
            <v>704</v>
          </cell>
        </row>
        <row r="1748">
          <cell r="A1748" t="str">
            <v>103624</v>
          </cell>
          <cell r="F1748">
            <v>68</v>
          </cell>
          <cell r="G1748">
            <v>8</v>
          </cell>
          <cell r="L1748">
            <v>400</v>
          </cell>
          <cell r="P1748">
            <v>324</v>
          </cell>
          <cell r="AF1748">
            <v>76</v>
          </cell>
          <cell r="AG1748">
            <v>724</v>
          </cell>
        </row>
        <row r="1749">
          <cell r="A1749" t="str">
            <v>103627</v>
          </cell>
          <cell r="F1749">
            <v>94</v>
          </cell>
          <cell r="L1749">
            <v>640</v>
          </cell>
          <cell r="P1749">
            <v>66</v>
          </cell>
          <cell r="AF1749">
            <v>94</v>
          </cell>
          <cell r="AG1749">
            <v>706</v>
          </cell>
        </row>
        <row r="1750">
          <cell r="A1750" t="str">
            <v>103628</v>
          </cell>
          <cell r="F1750">
            <v>16</v>
          </cell>
          <cell r="L1750">
            <v>560</v>
          </cell>
          <cell r="P1750">
            <v>224</v>
          </cell>
          <cell r="AF1750">
            <v>16</v>
          </cell>
          <cell r="AG1750">
            <v>784</v>
          </cell>
        </row>
        <row r="1751">
          <cell r="A1751" t="str">
            <v>103629</v>
          </cell>
          <cell r="F1751">
            <v>8</v>
          </cell>
          <cell r="L1751">
            <v>720</v>
          </cell>
          <cell r="P1751">
            <v>72</v>
          </cell>
          <cell r="AF1751">
            <v>8</v>
          </cell>
          <cell r="AG1751">
            <v>792</v>
          </cell>
        </row>
        <row r="1752">
          <cell r="A1752" t="str">
            <v>103631</v>
          </cell>
          <cell r="F1752">
            <v>24</v>
          </cell>
          <cell r="L1752">
            <v>560</v>
          </cell>
          <cell r="P1752">
            <v>216</v>
          </cell>
          <cell r="AF1752">
            <v>24</v>
          </cell>
          <cell r="AG1752">
            <v>776</v>
          </cell>
        </row>
        <row r="1753">
          <cell r="A1753" t="str">
            <v>103634</v>
          </cell>
          <cell r="F1753">
            <v>56</v>
          </cell>
          <cell r="L1753">
            <v>480</v>
          </cell>
          <cell r="P1753">
            <v>264</v>
          </cell>
          <cell r="AF1753">
            <v>56</v>
          </cell>
          <cell r="AG1753">
            <v>744</v>
          </cell>
        </row>
        <row r="1754">
          <cell r="A1754" t="str">
            <v>103636</v>
          </cell>
          <cell r="F1754">
            <v>40</v>
          </cell>
          <cell r="L1754">
            <v>560</v>
          </cell>
          <cell r="P1754">
            <v>200</v>
          </cell>
          <cell r="AF1754">
            <v>40</v>
          </cell>
          <cell r="AG1754">
            <v>760</v>
          </cell>
        </row>
        <row r="1755">
          <cell r="A1755" t="str">
            <v>103637</v>
          </cell>
          <cell r="F1755">
            <v>36</v>
          </cell>
          <cell r="L1755">
            <v>560</v>
          </cell>
          <cell r="P1755">
            <v>204</v>
          </cell>
          <cell r="AF1755">
            <v>36</v>
          </cell>
          <cell r="AG1755">
            <v>764</v>
          </cell>
        </row>
        <row r="1756">
          <cell r="A1756" t="str">
            <v>103639</v>
          </cell>
          <cell r="F1756">
            <v>64</v>
          </cell>
          <cell r="L1756">
            <v>560</v>
          </cell>
          <cell r="P1756">
            <v>176</v>
          </cell>
          <cell r="AF1756">
            <v>64</v>
          </cell>
          <cell r="AG1756">
            <v>736</v>
          </cell>
        </row>
        <row r="1757">
          <cell r="A1757" t="str">
            <v>103640</v>
          </cell>
          <cell r="F1757">
            <v>48</v>
          </cell>
          <cell r="G1757">
            <v>16</v>
          </cell>
          <cell r="L1757">
            <v>480</v>
          </cell>
          <cell r="P1757">
            <v>112</v>
          </cell>
          <cell r="Q1757">
            <v>144</v>
          </cell>
          <cell r="AF1757">
            <v>64</v>
          </cell>
          <cell r="AG1757">
            <v>736</v>
          </cell>
        </row>
        <row r="1758">
          <cell r="A1758" t="str">
            <v>103641</v>
          </cell>
          <cell r="F1758">
            <v>76</v>
          </cell>
          <cell r="L1758">
            <v>400</v>
          </cell>
          <cell r="P1758">
            <v>324</v>
          </cell>
          <cell r="AF1758">
            <v>76</v>
          </cell>
          <cell r="AG1758">
            <v>724</v>
          </cell>
        </row>
        <row r="1759">
          <cell r="A1759" t="str">
            <v>103642</v>
          </cell>
          <cell r="F1759">
            <v>48</v>
          </cell>
          <cell r="L1759">
            <v>480</v>
          </cell>
          <cell r="P1759">
            <v>272</v>
          </cell>
          <cell r="AF1759">
            <v>48</v>
          </cell>
          <cell r="AG1759">
            <v>752</v>
          </cell>
        </row>
        <row r="1760">
          <cell r="A1760" t="str">
            <v>103643</v>
          </cell>
          <cell r="F1760">
            <v>85</v>
          </cell>
          <cell r="L1760">
            <v>480</v>
          </cell>
          <cell r="P1760">
            <v>235</v>
          </cell>
          <cell r="AF1760">
            <v>85</v>
          </cell>
          <cell r="AG1760">
            <v>715</v>
          </cell>
        </row>
        <row r="1761">
          <cell r="A1761" t="str">
            <v>103644</v>
          </cell>
          <cell r="F1761">
            <v>32</v>
          </cell>
          <cell r="L1761">
            <v>560</v>
          </cell>
          <cell r="P1761">
            <v>208</v>
          </cell>
          <cell r="AF1761">
            <v>32</v>
          </cell>
          <cell r="AG1761">
            <v>768</v>
          </cell>
        </row>
        <row r="1762">
          <cell r="A1762" t="str">
            <v>103652</v>
          </cell>
          <cell r="F1762">
            <v>57</v>
          </cell>
          <cell r="L1762">
            <v>160</v>
          </cell>
          <cell r="P1762">
            <v>583</v>
          </cell>
          <cell r="AF1762">
            <v>57</v>
          </cell>
          <cell r="AG1762">
            <v>743</v>
          </cell>
        </row>
        <row r="1763">
          <cell r="A1763" t="str">
            <v>103656</v>
          </cell>
          <cell r="F1763">
            <v>56</v>
          </cell>
          <cell r="G1763">
            <v>4</v>
          </cell>
          <cell r="L1763">
            <v>240</v>
          </cell>
          <cell r="P1763">
            <v>424</v>
          </cell>
          <cell r="Q1763">
            <v>76</v>
          </cell>
          <cell r="AF1763">
            <v>60</v>
          </cell>
          <cell r="AG1763">
            <v>740</v>
          </cell>
        </row>
        <row r="1764">
          <cell r="A1764" t="str">
            <v>103657</v>
          </cell>
          <cell r="F1764">
            <v>88</v>
          </cell>
          <cell r="L1764">
            <v>400</v>
          </cell>
          <cell r="P1764">
            <v>312</v>
          </cell>
          <cell r="AF1764">
            <v>88</v>
          </cell>
          <cell r="AG1764">
            <v>712</v>
          </cell>
        </row>
        <row r="1765">
          <cell r="A1765" t="str">
            <v>103658</v>
          </cell>
          <cell r="F1765">
            <v>105</v>
          </cell>
          <cell r="L1765">
            <v>400</v>
          </cell>
          <cell r="P1765">
            <v>303</v>
          </cell>
          <cell r="AF1765">
            <v>105</v>
          </cell>
          <cell r="AG1765">
            <v>703</v>
          </cell>
        </row>
        <row r="1766">
          <cell r="A1766" t="str">
            <v>103661</v>
          </cell>
          <cell r="F1766">
            <v>72</v>
          </cell>
          <cell r="L1766">
            <v>480</v>
          </cell>
          <cell r="P1766">
            <v>248</v>
          </cell>
          <cell r="AF1766">
            <v>72</v>
          </cell>
          <cell r="AG1766">
            <v>728</v>
          </cell>
        </row>
        <row r="1767">
          <cell r="A1767" t="str">
            <v>103663</v>
          </cell>
          <cell r="F1767">
            <v>21.5</v>
          </cell>
          <cell r="G1767">
            <v>8</v>
          </cell>
          <cell r="L1767">
            <v>560</v>
          </cell>
          <cell r="P1767">
            <v>138.5</v>
          </cell>
          <cell r="Q1767">
            <v>72</v>
          </cell>
          <cell r="AF1767">
            <v>29.5</v>
          </cell>
          <cell r="AG1767">
            <v>770.5</v>
          </cell>
        </row>
        <row r="1768">
          <cell r="A1768" t="str">
            <v>103664</v>
          </cell>
          <cell r="F1768">
            <v>100</v>
          </cell>
          <cell r="L1768">
            <v>560</v>
          </cell>
          <cell r="P1768">
            <v>140</v>
          </cell>
          <cell r="AF1768">
            <v>100</v>
          </cell>
          <cell r="AG1768">
            <v>700</v>
          </cell>
        </row>
        <row r="1769">
          <cell r="A1769" t="str">
            <v>103665</v>
          </cell>
          <cell r="F1769">
            <v>44</v>
          </cell>
          <cell r="L1769">
            <v>320</v>
          </cell>
          <cell r="P1769">
            <v>436</v>
          </cell>
          <cell r="AF1769">
            <v>44</v>
          </cell>
          <cell r="AG1769">
            <v>756</v>
          </cell>
        </row>
        <row r="1770">
          <cell r="A1770" t="str">
            <v>103666</v>
          </cell>
          <cell r="F1770">
            <v>8</v>
          </cell>
          <cell r="L1770">
            <v>640</v>
          </cell>
          <cell r="P1770">
            <v>152</v>
          </cell>
          <cell r="AF1770">
            <v>8</v>
          </cell>
          <cell r="AG1770">
            <v>792</v>
          </cell>
        </row>
        <row r="1771">
          <cell r="A1771" t="str">
            <v>103667</v>
          </cell>
          <cell r="F1771">
            <v>64</v>
          </cell>
          <cell r="G1771">
            <v>16</v>
          </cell>
          <cell r="L1771">
            <v>400</v>
          </cell>
          <cell r="P1771">
            <v>256</v>
          </cell>
          <cell r="Q1771">
            <v>64</v>
          </cell>
          <cell r="AF1771">
            <v>80</v>
          </cell>
          <cell r="AG1771">
            <v>720</v>
          </cell>
        </row>
        <row r="1772">
          <cell r="A1772" t="str">
            <v>103668</v>
          </cell>
          <cell r="F1772">
            <v>53</v>
          </cell>
          <cell r="L1772">
            <v>400</v>
          </cell>
          <cell r="P1772">
            <v>347</v>
          </cell>
          <cell r="AF1772">
            <v>53</v>
          </cell>
          <cell r="AG1772">
            <v>747</v>
          </cell>
        </row>
        <row r="1773">
          <cell r="A1773" t="str">
            <v>103670</v>
          </cell>
          <cell r="F1773">
            <v>92</v>
          </cell>
          <cell r="L1773">
            <v>560</v>
          </cell>
          <cell r="P1773">
            <v>148</v>
          </cell>
          <cell r="AF1773">
            <v>92</v>
          </cell>
          <cell r="AG1773">
            <v>708</v>
          </cell>
        </row>
        <row r="1774">
          <cell r="A1774" t="str">
            <v>103671</v>
          </cell>
          <cell r="F1774">
            <v>96</v>
          </cell>
          <cell r="G1774">
            <v>32</v>
          </cell>
          <cell r="L1774">
            <v>320</v>
          </cell>
          <cell r="P1774">
            <v>224</v>
          </cell>
          <cell r="Q1774">
            <v>128</v>
          </cell>
          <cell r="AF1774">
            <v>128</v>
          </cell>
          <cell r="AG1774">
            <v>672</v>
          </cell>
        </row>
        <row r="1775">
          <cell r="A1775" t="str">
            <v>103672</v>
          </cell>
          <cell r="F1775">
            <v>64</v>
          </cell>
          <cell r="L1775">
            <v>560</v>
          </cell>
          <cell r="P1775">
            <v>176</v>
          </cell>
          <cell r="AF1775">
            <v>64</v>
          </cell>
          <cell r="AG1775">
            <v>736</v>
          </cell>
        </row>
        <row r="1776">
          <cell r="A1776" t="str">
            <v>103673</v>
          </cell>
          <cell r="F1776">
            <v>32</v>
          </cell>
          <cell r="G1776">
            <v>4</v>
          </cell>
          <cell r="L1776">
            <v>400</v>
          </cell>
          <cell r="P1776">
            <v>288</v>
          </cell>
          <cell r="Q1776">
            <v>76</v>
          </cell>
          <cell r="AF1776">
            <v>36</v>
          </cell>
          <cell r="AG1776">
            <v>764</v>
          </cell>
        </row>
        <row r="1777">
          <cell r="A1777" t="str">
            <v>103678</v>
          </cell>
          <cell r="F1777">
            <v>24</v>
          </cell>
          <cell r="L1777">
            <v>640</v>
          </cell>
          <cell r="P1777">
            <v>136</v>
          </cell>
          <cell r="AF1777">
            <v>24</v>
          </cell>
          <cell r="AG1777">
            <v>776</v>
          </cell>
        </row>
        <row r="1778">
          <cell r="A1778" t="str">
            <v>103680</v>
          </cell>
          <cell r="C1778">
            <v>16</v>
          </cell>
          <cell r="D1778">
            <v>11</v>
          </cell>
          <cell r="F1778">
            <v>53</v>
          </cell>
          <cell r="G1778">
            <v>16</v>
          </cell>
          <cell r="L1778">
            <v>320</v>
          </cell>
          <cell r="N1778">
            <v>104</v>
          </cell>
          <cell r="P1778">
            <v>208</v>
          </cell>
          <cell r="Q1778">
            <v>71.75</v>
          </cell>
          <cell r="V1778">
            <v>1</v>
          </cell>
          <cell r="Z1778">
            <v>2</v>
          </cell>
          <cell r="AF1778">
            <v>96</v>
          </cell>
          <cell r="AG1778">
            <v>703.75</v>
          </cell>
          <cell r="AH1778">
            <v>3</v>
          </cell>
        </row>
        <row r="1779">
          <cell r="A1779" t="str">
            <v>103681</v>
          </cell>
          <cell r="F1779">
            <v>108</v>
          </cell>
          <cell r="G1779">
            <v>10</v>
          </cell>
          <cell r="L1779">
            <v>320</v>
          </cell>
          <cell r="P1779">
            <v>212</v>
          </cell>
          <cell r="Q1779">
            <v>70</v>
          </cell>
          <cell r="AF1779">
            <v>118</v>
          </cell>
          <cell r="AG1779">
            <v>602</v>
          </cell>
        </row>
        <row r="1780">
          <cell r="A1780" t="str">
            <v>103684</v>
          </cell>
          <cell r="F1780">
            <v>68</v>
          </cell>
          <cell r="L1780">
            <v>396</v>
          </cell>
          <cell r="P1780">
            <v>336</v>
          </cell>
          <cell r="AF1780">
            <v>68</v>
          </cell>
          <cell r="AG1780">
            <v>732</v>
          </cell>
        </row>
        <row r="1781">
          <cell r="A1781" t="str">
            <v>103689</v>
          </cell>
          <cell r="F1781">
            <v>64</v>
          </cell>
          <cell r="G1781">
            <v>8</v>
          </cell>
          <cell r="L1781">
            <v>240</v>
          </cell>
          <cell r="P1781">
            <v>424</v>
          </cell>
          <cell r="Q1781">
            <v>64</v>
          </cell>
          <cell r="AF1781">
            <v>72</v>
          </cell>
          <cell r="AG1781">
            <v>728</v>
          </cell>
        </row>
        <row r="1782">
          <cell r="A1782" t="str">
            <v>103692</v>
          </cell>
          <cell r="F1782">
            <v>72</v>
          </cell>
          <cell r="L1782">
            <v>320</v>
          </cell>
          <cell r="P1782">
            <v>408</v>
          </cell>
          <cell r="AF1782">
            <v>72</v>
          </cell>
          <cell r="AG1782">
            <v>728</v>
          </cell>
        </row>
        <row r="1783">
          <cell r="A1783" t="str">
            <v>103693</v>
          </cell>
          <cell r="F1783">
            <v>24</v>
          </cell>
          <cell r="L1783">
            <v>560</v>
          </cell>
          <cell r="P1783">
            <v>216</v>
          </cell>
          <cell r="AF1783">
            <v>24</v>
          </cell>
          <cell r="AG1783">
            <v>776</v>
          </cell>
        </row>
        <row r="1784">
          <cell r="A1784" t="str">
            <v>103696</v>
          </cell>
          <cell r="F1784">
            <v>38</v>
          </cell>
          <cell r="L1784">
            <v>400</v>
          </cell>
          <cell r="P1784">
            <v>362</v>
          </cell>
          <cell r="AF1784">
            <v>38</v>
          </cell>
          <cell r="AG1784">
            <v>762</v>
          </cell>
        </row>
        <row r="1785">
          <cell r="A1785" t="str">
            <v>103697</v>
          </cell>
          <cell r="F1785">
            <v>56</v>
          </cell>
          <cell r="L1785">
            <v>400</v>
          </cell>
          <cell r="P1785">
            <v>344</v>
          </cell>
          <cell r="AF1785">
            <v>56</v>
          </cell>
          <cell r="AG1785">
            <v>744</v>
          </cell>
        </row>
        <row r="1786">
          <cell r="A1786" t="str">
            <v>103698</v>
          </cell>
          <cell r="F1786">
            <v>88</v>
          </cell>
          <cell r="L1786">
            <v>320</v>
          </cell>
          <cell r="P1786">
            <v>392</v>
          </cell>
          <cell r="AF1786">
            <v>88</v>
          </cell>
          <cell r="AG1786">
            <v>712</v>
          </cell>
        </row>
        <row r="1787">
          <cell r="A1787" t="str">
            <v>103699</v>
          </cell>
          <cell r="F1787">
            <v>72</v>
          </cell>
          <cell r="L1787">
            <v>400</v>
          </cell>
          <cell r="P1787">
            <v>328</v>
          </cell>
          <cell r="AF1787">
            <v>72</v>
          </cell>
          <cell r="AG1787">
            <v>728</v>
          </cell>
        </row>
        <row r="1788">
          <cell r="A1788" t="str">
            <v>103700</v>
          </cell>
          <cell r="F1788">
            <v>104</v>
          </cell>
          <cell r="L1788">
            <v>480</v>
          </cell>
          <cell r="P1788">
            <v>216</v>
          </cell>
          <cell r="AF1788">
            <v>104</v>
          </cell>
          <cell r="AG1788">
            <v>696</v>
          </cell>
        </row>
        <row r="1789">
          <cell r="A1789" t="str">
            <v>103701</v>
          </cell>
          <cell r="F1789">
            <v>32</v>
          </cell>
          <cell r="L1789">
            <v>480</v>
          </cell>
          <cell r="P1789">
            <v>288</v>
          </cell>
          <cell r="AF1789">
            <v>32</v>
          </cell>
          <cell r="AG1789">
            <v>768</v>
          </cell>
        </row>
        <row r="1790">
          <cell r="A1790" t="str">
            <v>103702</v>
          </cell>
          <cell r="C1790">
            <v>16</v>
          </cell>
          <cell r="F1790">
            <v>20</v>
          </cell>
          <cell r="L1790">
            <v>400</v>
          </cell>
          <cell r="M1790">
            <v>104</v>
          </cell>
          <cell r="P1790">
            <v>220</v>
          </cell>
          <cell r="V1790">
            <v>8</v>
          </cell>
          <cell r="AF1790">
            <v>36</v>
          </cell>
          <cell r="AG1790">
            <v>724</v>
          </cell>
          <cell r="AH1790">
            <v>8</v>
          </cell>
        </row>
        <row r="1791">
          <cell r="A1791" t="str">
            <v>103703</v>
          </cell>
          <cell r="F1791">
            <v>36</v>
          </cell>
          <cell r="L1791">
            <v>640</v>
          </cell>
          <cell r="P1791">
            <v>124</v>
          </cell>
          <cell r="AF1791">
            <v>36</v>
          </cell>
          <cell r="AG1791">
            <v>764</v>
          </cell>
        </row>
        <row r="1792">
          <cell r="A1792" t="str">
            <v>103704</v>
          </cell>
          <cell r="F1792">
            <v>80</v>
          </cell>
          <cell r="G1792">
            <v>8</v>
          </cell>
          <cell r="L1792">
            <v>240</v>
          </cell>
          <cell r="P1792">
            <v>400</v>
          </cell>
          <cell r="Q1792">
            <v>72</v>
          </cell>
          <cell r="AF1792">
            <v>88</v>
          </cell>
          <cell r="AG1792">
            <v>712</v>
          </cell>
        </row>
        <row r="1793">
          <cell r="A1793" t="str">
            <v>103705</v>
          </cell>
          <cell r="F1793">
            <v>34</v>
          </cell>
          <cell r="G1793">
            <v>37</v>
          </cell>
          <cell r="L1793">
            <v>320</v>
          </cell>
          <cell r="P1793">
            <v>206</v>
          </cell>
          <cell r="Q1793">
            <v>203</v>
          </cell>
          <cell r="AF1793">
            <v>71</v>
          </cell>
          <cell r="AG1793">
            <v>729</v>
          </cell>
        </row>
        <row r="1794">
          <cell r="A1794" t="str">
            <v>103706</v>
          </cell>
          <cell r="F1794">
            <v>96</v>
          </cell>
          <cell r="L1794">
            <v>480</v>
          </cell>
          <cell r="P1794">
            <v>224</v>
          </cell>
          <cell r="AF1794">
            <v>96</v>
          </cell>
          <cell r="AG1794">
            <v>704</v>
          </cell>
        </row>
        <row r="1795">
          <cell r="A1795" t="str">
            <v>103707</v>
          </cell>
          <cell r="F1795">
            <v>52</v>
          </cell>
          <cell r="L1795">
            <v>480</v>
          </cell>
          <cell r="P1795">
            <v>268</v>
          </cell>
          <cell r="AF1795">
            <v>52</v>
          </cell>
          <cell r="AG1795">
            <v>748</v>
          </cell>
        </row>
        <row r="1796">
          <cell r="A1796" t="str">
            <v>103709</v>
          </cell>
          <cell r="F1796">
            <v>32</v>
          </cell>
          <cell r="L1796">
            <v>720</v>
          </cell>
          <cell r="P1796">
            <v>48</v>
          </cell>
          <cell r="AF1796">
            <v>32</v>
          </cell>
          <cell r="AG1796">
            <v>768</v>
          </cell>
        </row>
        <row r="1797">
          <cell r="A1797" t="str">
            <v>103711</v>
          </cell>
          <cell r="F1797">
            <v>72</v>
          </cell>
          <cell r="L1797">
            <v>560</v>
          </cell>
          <cell r="P1797">
            <v>168</v>
          </cell>
          <cell r="AF1797">
            <v>72</v>
          </cell>
          <cell r="AG1797">
            <v>728</v>
          </cell>
        </row>
        <row r="1798">
          <cell r="A1798" t="str">
            <v>103712</v>
          </cell>
          <cell r="F1798">
            <v>56</v>
          </cell>
          <cell r="G1798">
            <v>5</v>
          </cell>
          <cell r="L1798">
            <v>400</v>
          </cell>
          <cell r="P1798">
            <v>264</v>
          </cell>
          <cell r="Q1798">
            <v>75</v>
          </cell>
          <cell r="AF1798">
            <v>61</v>
          </cell>
          <cell r="AG1798">
            <v>739</v>
          </cell>
        </row>
        <row r="1799">
          <cell r="A1799" t="str">
            <v>103713</v>
          </cell>
          <cell r="C1799">
            <v>16</v>
          </cell>
          <cell r="F1799">
            <v>16</v>
          </cell>
          <cell r="L1799">
            <v>480</v>
          </cell>
          <cell r="M1799">
            <v>144</v>
          </cell>
          <cell r="P1799">
            <v>144</v>
          </cell>
          <cell r="AF1799">
            <v>32</v>
          </cell>
          <cell r="AG1799">
            <v>768</v>
          </cell>
        </row>
        <row r="1800">
          <cell r="A1800" t="str">
            <v>103714</v>
          </cell>
          <cell r="F1800">
            <v>40</v>
          </cell>
          <cell r="L1800">
            <v>640</v>
          </cell>
          <cell r="P1800">
            <v>120</v>
          </cell>
          <cell r="AF1800">
            <v>40</v>
          </cell>
          <cell r="AG1800">
            <v>760</v>
          </cell>
        </row>
        <row r="1801">
          <cell r="A1801" t="str">
            <v>103717</v>
          </cell>
          <cell r="F1801">
            <v>24</v>
          </cell>
          <cell r="L1801">
            <v>640</v>
          </cell>
          <cell r="P1801">
            <v>136</v>
          </cell>
          <cell r="AF1801">
            <v>24</v>
          </cell>
          <cell r="AG1801">
            <v>776</v>
          </cell>
        </row>
        <row r="1802">
          <cell r="A1802" t="str">
            <v>103719</v>
          </cell>
          <cell r="F1802">
            <v>31.5</v>
          </cell>
          <cell r="L1802">
            <v>560</v>
          </cell>
          <cell r="P1802">
            <v>208.5</v>
          </cell>
          <cell r="AF1802">
            <v>31.5</v>
          </cell>
          <cell r="AG1802">
            <v>768.5</v>
          </cell>
        </row>
        <row r="1803">
          <cell r="A1803" t="str">
            <v>103720</v>
          </cell>
          <cell r="F1803">
            <v>45</v>
          </cell>
          <cell r="L1803">
            <v>336</v>
          </cell>
          <cell r="P1803">
            <v>99</v>
          </cell>
          <cell r="AF1803">
            <v>45</v>
          </cell>
          <cell r="AG1803">
            <v>435</v>
          </cell>
        </row>
        <row r="1804">
          <cell r="A1804" t="str">
            <v>103721</v>
          </cell>
          <cell r="F1804">
            <v>83</v>
          </cell>
          <cell r="L1804">
            <v>560</v>
          </cell>
          <cell r="P1804">
            <v>157</v>
          </cell>
          <cell r="AF1804">
            <v>83</v>
          </cell>
          <cell r="AG1804">
            <v>717</v>
          </cell>
        </row>
        <row r="1805">
          <cell r="A1805" t="str">
            <v>103726</v>
          </cell>
          <cell r="F1805">
            <v>32</v>
          </cell>
          <cell r="L1805">
            <v>560</v>
          </cell>
          <cell r="P1805">
            <v>208</v>
          </cell>
          <cell r="AF1805">
            <v>32</v>
          </cell>
          <cell r="AG1805">
            <v>768</v>
          </cell>
        </row>
        <row r="1806">
          <cell r="A1806" t="str">
            <v>103727</v>
          </cell>
          <cell r="C1806">
            <v>16</v>
          </cell>
          <cell r="F1806">
            <v>56</v>
          </cell>
          <cell r="G1806">
            <v>8</v>
          </cell>
          <cell r="L1806">
            <v>480</v>
          </cell>
          <cell r="M1806">
            <v>136</v>
          </cell>
          <cell r="P1806">
            <v>104</v>
          </cell>
          <cell r="V1806">
            <v>8.75</v>
          </cell>
          <cell r="AF1806">
            <v>80</v>
          </cell>
          <cell r="AG1806">
            <v>720</v>
          </cell>
          <cell r="AH1806">
            <v>8.75</v>
          </cell>
        </row>
        <row r="1807">
          <cell r="A1807" t="str">
            <v>103729</v>
          </cell>
          <cell r="F1807">
            <v>22.5</v>
          </cell>
          <cell r="L1807">
            <v>720</v>
          </cell>
          <cell r="P1807">
            <v>57.5</v>
          </cell>
          <cell r="AF1807">
            <v>22.5</v>
          </cell>
          <cell r="AG1807">
            <v>777.5</v>
          </cell>
        </row>
        <row r="1808">
          <cell r="A1808" t="str">
            <v>103730</v>
          </cell>
          <cell r="F1808">
            <v>32</v>
          </cell>
          <cell r="L1808">
            <v>480</v>
          </cell>
          <cell r="P1808">
            <v>288</v>
          </cell>
          <cell r="AF1808">
            <v>32</v>
          </cell>
          <cell r="AG1808">
            <v>768</v>
          </cell>
        </row>
        <row r="1809">
          <cell r="A1809" t="str">
            <v>103732</v>
          </cell>
          <cell r="F1809">
            <v>48</v>
          </cell>
          <cell r="L1809">
            <v>640</v>
          </cell>
          <cell r="P1809">
            <v>112</v>
          </cell>
          <cell r="AF1809">
            <v>48</v>
          </cell>
          <cell r="AG1809">
            <v>752</v>
          </cell>
        </row>
        <row r="1810">
          <cell r="A1810" t="str">
            <v>103733</v>
          </cell>
          <cell r="F1810">
            <v>40</v>
          </cell>
          <cell r="L1810">
            <v>640</v>
          </cell>
          <cell r="P1810">
            <v>120</v>
          </cell>
          <cell r="AF1810">
            <v>40</v>
          </cell>
          <cell r="AG1810">
            <v>760</v>
          </cell>
        </row>
        <row r="1811">
          <cell r="A1811" t="str">
            <v>103734</v>
          </cell>
          <cell r="F1811">
            <v>76</v>
          </cell>
          <cell r="L1811">
            <v>480</v>
          </cell>
          <cell r="P1811">
            <v>244</v>
          </cell>
          <cell r="AF1811">
            <v>76</v>
          </cell>
          <cell r="AG1811">
            <v>724</v>
          </cell>
        </row>
        <row r="1812">
          <cell r="A1812" t="str">
            <v>103735</v>
          </cell>
          <cell r="C1812">
            <v>8</v>
          </cell>
          <cell r="D1812">
            <v>16</v>
          </cell>
          <cell r="F1812">
            <v>35</v>
          </cell>
          <cell r="G1812">
            <v>8</v>
          </cell>
          <cell r="L1812">
            <v>240</v>
          </cell>
          <cell r="N1812">
            <v>72</v>
          </cell>
          <cell r="P1812">
            <v>357</v>
          </cell>
          <cell r="Q1812">
            <v>64</v>
          </cell>
          <cell r="V1812">
            <v>2</v>
          </cell>
          <cell r="Z1812">
            <v>1</v>
          </cell>
          <cell r="AF1812">
            <v>67</v>
          </cell>
          <cell r="AG1812">
            <v>733</v>
          </cell>
          <cell r="AH1812">
            <v>3</v>
          </cell>
        </row>
        <row r="1813">
          <cell r="A1813" t="str">
            <v>103739</v>
          </cell>
          <cell r="G1813">
            <v>56</v>
          </cell>
          <cell r="L1813">
            <v>720</v>
          </cell>
          <cell r="Q1813">
            <v>24</v>
          </cell>
          <cell r="AF1813">
            <v>56</v>
          </cell>
          <cell r="AG1813">
            <v>744</v>
          </cell>
        </row>
        <row r="1814">
          <cell r="A1814" t="str">
            <v>103740</v>
          </cell>
          <cell r="F1814">
            <v>24</v>
          </cell>
          <cell r="L1814">
            <v>720</v>
          </cell>
          <cell r="P1814">
            <v>56</v>
          </cell>
          <cell r="AF1814">
            <v>24</v>
          </cell>
          <cell r="AG1814">
            <v>776</v>
          </cell>
        </row>
        <row r="1815">
          <cell r="A1815" t="str">
            <v>103741</v>
          </cell>
          <cell r="C1815">
            <v>8</v>
          </cell>
          <cell r="F1815">
            <v>45</v>
          </cell>
          <cell r="M1815">
            <v>67</v>
          </cell>
          <cell r="P1815">
            <v>40</v>
          </cell>
          <cell r="AF1815">
            <v>53</v>
          </cell>
          <cell r="AG1815">
            <v>107</v>
          </cell>
        </row>
        <row r="1816">
          <cell r="A1816" t="str">
            <v>103744</v>
          </cell>
          <cell r="F1816">
            <v>32</v>
          </cell>
          <cell r="L1816">
            <v>560</v>
          </cell>
          <cell r="P1816">
            <v>208</v>
          </cell>
          <cell r="AF1816">
            <v>32</v>
          </cell>
          <cell r="AG1816">
            <v>768</v>
          </cell>
        </row>
        <row r="1817">
          <cell r="A1817" t="str">
            <v>103745</v>
          </cell>
          <cell r="C1817">
            <v>20</v>
          </cell>
          <cell r="F1817">
            <v>50</v>
          </cell>
          <cell r="G1817">
            <v>30</v>
          </cell>
          <cell r="L1817">
            <v>320</v>
          </cell>
          <cell r="M1817">
            <v>70</v>
          </cell>
          <cell r="P1817">
            <v>170</v>
          </cell>
          <cell r="Q1817">
            <v>140</v>
          </cell>
          <cell r="AF1817">
            <v>100</v>
          </cell>
          <cell r="AG1817">
            <v>700</v>
          </cell>
        </row>
        <row r="1818">
          <cell r="A1818" t="str">
            <v>103751</v>
          </cell>
          <cell r="L1818">
            <v>800</v>
          </cell>
          <cell r="AG1818">
            <v>800</v>
          </cell>
        </row>
        <row r="1819">
          <cell r="A1819" t="str">
            <v>103752</v>
          </cell>
          <cell r="F1819">
            <v>16</v>
          </cell>
          <cell r="L1819">
            <v>640</v>
          </cell>
          <cell r="P1819">
            <v>144</v>
          </cell>
          <cell r="AF1819">
            <v>16</v>
          </cell>
          <cell r="AG1819">
            <v>784</v>
          </cell>
        </row>
        <row r="1820">
          <cell r="A1820" t="str">
            <v>103755</v>
          </cell>
          <cell r="F1820">
            <v>10</v>
          </cell>
          <cell r="L1820">
            <v>640</v>
          </cell>
          <cell r="P1820">
            <v>150</v>
          </cell>
          <cell r="AF1820">
            <v>10</v>
          </cell>
          <cell r="AG1820">
            <v>790</v>
          </cell>
        </row>
        <row r="1821">
          <cell r="A1821" t="str">
            <v>103758</v>
          </cell>
          <cell r="L1821">
            <v>800</v>
          </cell>
          <cell r="AG1821">
            <v>800</v>
          </cell>
        </row>
        <row r="1822">
          <cell r="A1822" t="str">
            <v>103760</v>
          </cell>
          <cell r="F1822">
            <v>16</v>
          </cell>
          <cell r="G1822">
            <v>8</v>
          </cell>
          <cell r="L1822">
            <v>560</v>
          </cell>
          <cell r="P1822">
            <v>144</v>
          </cell>
          <cell r="Q1822">
            <v>72</v>
          </cell>
          <cell r="AF1822">
            <v>24</v>
          </cell>
          <cell r="AG1822">
            <v>776</v>
          </cell>
        </row>
        <row r="1823">
          <cell r="A1823" t="str">
            <v>103761</v>
          </cell>
          <cell r="F1823">
            <v>64</v>
          </cell>
          <cell r="L1823">
            <v>560</v>
          </cell>
          <cell r="P1823">
            <v>176</v>
          </cell>
          <cell r="AF1823">
            <v>64</v>
          </cell>
          <cell r="AG1823">
            <v>736</v>
          </cell>
        </row>
        <row r="1824">
          <cell r="A1824" t="str">
            <v>103762</v>
          </cell>
          <cell r="F1824">
            <v>48</v>
          </cell>
          <cell r="L1824">
            <v>640</v>
          </cell>
          <cell r="P1824">
            <v>112</v>
          </cell>
          <cell r="AF1824">
            <v>48</v>
          </cell>
          <cell r="AG1824">
            <v>752</v>
          </cell>
        </row>
        <row r="1825">
          <cell r="A1825" t="str">
            <v>103763</v>
          </cell>
          <cell r="F1825">
            <v>40</v>
          </cell>
          <cell r="G1825">
            <v>16</v>
          </cell>
          <cell r="L1825">
            <v>480</v>
          </cell>
          <cell r="P1825">
            <v>200</v>
          </cell>
          <cell r="Q1825">
            <v>64</v>
          </cell>
          <cell r="AF1825">
            <v>56</v>
          </cell>
          <cell r="AG1825">
            <v>744</v>
          </cell>
        </row>
        <row r="1826">
          <cell r="A1826" t="str">
            <v>103764</v>
          </cell>
          <cell r="F1826">
            <v>72</v>
          </cell>
          <cell r="L1826">
            <v>400</v>
          </cell>
          <cell r="P1826">
            <v>328</v>
          </cell>
          <cell r="AF1826">
            <v>72</v>
          </cell>
          <cell r="AG1826">
            <v>728</v>
          </cell>
        </row>
        <row r="1827">
          <cell r="A1827" t="str">
            <v>103766</v>
          </cell>
          <cell r="F1827">
            <v>33</v>
          </cell>
          <cell r="L1827">
            <v>560</v>
          </cell>
          <cell r="P1827">
            <v>207</v>
          </cell>
          <cell r="AF1827">
            <v>33</v>
          </cell>
          <cell r="AG1827">
            <v>767</v>
          </cell>
        </row>
        <row r="1828">
          <cell r="A1828" t="str">
            <v>103767</v>
          </cell>
          <cell r="F1828">
            <v>84</v>
          </cell>
          <cell r="L1828">
            <v>468</v>
          </cell>
          <cell r="P1828">
            <v>236</v>
          </cell>
          <cell r="AF1828">
            <v>84</v>
          </cell>
          <cell r="AG1828">
            <v>704</v>
          </cell>
        </row>
        <row r="1829">
          <cell r="A1829" t="str">
            <v>103772</v>
          </cell>
          <cell r="C1829">
            <v>8</v>
          </cell>
          <cell r="L1829">
            <v>217</v>
          </cell>
          <cell r="M1829">
            <v>72</v>
          </cell>
          <cell r="V1829">
            <v>29</v>
          </cell>
          <cell r="AF1829">
            <v>8</v>
          </cell>
          <cell r="AG1829">
            <v>289</v>
          </cell>
          <cell r="AH1829">
            <v>29</v>
          </cell>
        </row>
        <row r="1830">
          <cell r="A1830" t="str">
            <v>103775</v>
          </cell>
          <cell r="C1830">
            <v>16</v>
          </cell>
          <cell r="F1830">
            <v>40</v>
          </cell>
          <cell r="L1830">
            <v>560</v>
          </cell>
          <cell r="M1830">
            <v>144</v>
          </cell>
          <cell r="P1830">
            <v>40</v>
          </cell>
          <cell r="V1830">
            <v>3</v>
          </cell>
          <cell r="AF1830">
            <v>56</v>
          </cell>
          <cell r="AG1830">
            <v>744</v>
          </cell>
          <cell r="AH1830">
            <v>3</v>
          </cell>
        </row>
        <row r="1831">
          <cell r="A1831" t="str">
            <v>103776</v>
          </cell>
          <cell r="F1831">
            <v>8</v>
          </cell>
          <cell r="L1831">
            <v>720</v>
          </cell>
          <cell r="P1831">
            <v>72</v>
          </cell>
          <cell r="AF1831">
            <v>8</v>
          </cell>
          <cell r="AG1831">
            <v>792</v>
          </cell>
        </row>
        <row r="1832">
          <cell r="A1832" t="str">
            <v>103777</v>
          </cell>
          <cell r="F1832">
            <v>60</v>
          </cell>
          <cell r="G1832">
            <v>16</v>
          </cell>
          <cell r="L1832">
            <v>320</v>
          </cell>
          <cell r="P1832">
            <v>340</v>
          </cell>
          <cell r="Q1832">
            <v>64</v>
          </cell>
          <cell r="AF1832">
            <v>76</v>
          </cell>
          <cell r="AG1832">
            <v>724</v>
          </cell>
        </row>
        <row r="1833">
          <cell r="A1833" t="str">
            <v>103778</v>
          </cell>
          <cell r="C1833">
            <v>16</v>
          </cell>
          <cell r="D1833">
            <v>8</v>
          </cell>
          <cell r="F1833">
            <v>21.75</v>
          </cell>
          <cell r="L1833">
            <v>394</v>
          </cell>
          <cell r="M1833">
            <v>143</v>
          </cell>
          <cell r="N1833">
            <v>64</v>
          </cell>
          <cell r="P1833">
            <v>146.25</v>
          </cell>
          <cell r="V1833">
            <v>11.5</v>
          </cell>
          <cell r="W1833">
            <v>1</v>
          </cell>
          <cell r="AF1833">
            <v>45.75</v>
          </cell>
          <cell r="AG1833">
            <v>747.25</v>
          </cell>
          <cell r="AH1833">
            <v>12.5</v>
          </cell>
        </row>
        <row r="1834">
          <cell r="A1834" t="str">
            <v>103779</v>
          </cell>
          <cell r="L1834">
            <v>96</v>
          </cell>
          <cell r="AG1834">
            <v>96</v>
          </cell>
        </row>
        <row r="1835">
          <cell r="A1835" t="str">
            <v>103781</v>
          </cell>
          <cell r="F1835">
            <v>48</v>
          </cell>
          <cell r="L1835">
            <v>480</v>
          </cell>
          <cell r="P1835">
            <v>272</v>
          </cell>
          <cell r="AF1835">
            <v>48</v>
          </cell>
          <cell r="AG1835">
            <v>752</v>
          </cell>
        </row>
        <row r="1836">
          <cell r="A1836" t="str">
            <v>103783</v>
          </cell>
          <cell r="F1836">
            <v>40</v>
          </cell>
          <cell r="G1836">
            <v>8</v>
          </cell>
          <cell r="L1836">
            <v>480</v>
          </cell>
          <cell r="P1836">
            <v>200</v>
          </cell>
          <cell r="Q1836">
            <v>72</v>
          </cell>
          <cell r="AF1836">
            <v>48</v>
          </cell>
          <cell r="AG1836">
            <v>752</v>
          </cell>
        </row>
        <row r="1837">
          <cell r="A1837" t="str">
            <v>103784</v>
          </cell>
          <cell r="C1837">
            <v>18</v>
          </cell>
          <cell r="D1837">
            <v>10</v>
          </cell>
          <cell r="F1837">
            <v>74</v>
          </cell>
          <cell r="G1837">
            <v>10</v>
          </cell>
          <cell r="L1837">
            <v>240</v>
          </cell>
          <cell r="M1837">
            <v>142.5</v>
          </cell>
          <cell r="N1837">
            <v>60</v>
          </cell>
          <cell r="P1837">
            <v>246</v>
          </cell>
          <cell r="V1837">
            <v>12</v>
          </cell>
          <cell r="W1837">
            <v>1</v>
          </cell>
          <cell r="Z1837">
            <v>8.5</v>
          </cell>
          <cell r="AF1837">
            <v>112</v>
          </cell>
          <cell r="AG1837">
            <v>688.5</v>
          </cell>
          <cell r="AH1837">
            <v>21.5</v>
          </cell>
        </row>
        <row r="1838">
          <cell r="A1838" t="str">
            <v>103785</v>
          </cell>
          <cell r="F1838">
            <v>78</v>
          </cell>
          <cell r="L1838">
            <v>640</v>
          </cell>
          <cell r="P1838">
            <v>82</v>
          </cell>
          <cell r="AF1838">
            <v>78</v>
          </cell>
          <cell r="AG1838">
            <v>722</v>
          </cell>
        </row>
        <row r="1839">
          <cell r="A1839" t="str">
            <v>103787</v>
          </cell>
          <cell r="F1839">
            <v>16</v>
          </cell>
          <cell r="G1839">
            <v>12</v>
          </cell>
          <cell r="L1839">
            <v>560</v>
          </cell>
          <cell r="P1839">
            <v>144</v>
          </cell>
          <cell r="Q1839">
            <v>68</v>
          </cell>
          <cell r="AF1839">
            <v>28</v>
          </cell>
          <cell r="AG1839">
            <v>772</v>
          </cell>
        </row>
        <row r="1840">
          <cell r="A1840" t="str">
            <v>103788</v>
          </cell>
          <cell r="F1840">
            <v>48</v>
          </cell>
          <cell r="L1840">
            <v>560</v>
          </cell>
          <cell r="P1840">
            <v>192</v>
          </cell>
          <cell r="AF1840">
            <v>48</v>
          </cell>
          <cell r="AG1840">
            <v>752</v>
          </cell>
        </row>
        <row r="1841">
          <cell r="A1841" t="str">
            <v>103789</v>
          </cell>
          <cell r="F1841">
            <v>66</v>
          </cell>
          <cell r="L1841">
            <v>480</v>
          </cell>
          <cell r="P1841">
            <v>254</v>
          </cell>
          <cell r="AF1841">
            <v>66</v>
          </cell>
          <cell r="AG1841">
            <v>734</v>
          </cell>
        </row>
        <row r="1842">
          <cell r="A1842" t="str">
            <v>103792</v>
          </cell>
          <cell r="F1842">
            <v>16</v>
          </cell>
          <cell r="L1842">
            <v>600</v>
          </cell>
          <cell r="P1842">
            <v>144</v>
          </cell>
          <cell r="AF1842">
            <v>16</v>
          </cell>
          <cell r="AG1842">
            <v>744</v>
          </cell>
        </row>
        <row r="1843">
          <cell r="A1843" t="str">
            <v>103801</v>
          </cell>
          <cell r="F1843">
            <v>40</v>
          </cell>
          <cell r="L1843">
            <v>480</v>
          </cell>
          <cell r="P1843">
            <v>280</v>
          </cell>
          <cell r="AF1843">
            <v>40</v>
          </cell>
          <cell r="AG1843">
            <v>760</v>
          </cell>
        </row>
        <row r="1844">
          <cell r="A1844" t="str">
            <v>103802</v>
          </cell>
          <cell r="F1844">
            <v>43</v>
          </cell>
          <cell r="G1844">
            <v>16</v>
          </cell>
          <cell r="L1844">
            <v>640</v>
          </cell>
          <cell r="P1844">
            <v>101</v>
          </cell>
          <cell r="AF1844">
            <v>59</v>
          </cell>
          <cell r="AG1844">
            <v>741</v>
          </cell>
        </row>
        <row r="1845">
          <cell r="A1845" t="str">
            <v>103803</v>
          </cell>
          <cell r="L1845">
            <v>360</v>
          </cell>
          <cell r="AG1845">
            <v>360</v>
          </cell>
        </row>
        <row r="1846">
          <cell r="A1846" t="str">
            <v>103806</v>
          </cell>
          <cell r="F1846">
            <v>8</v>
          </cell>
          <cell r="G1846">
            <v>6</v>
          </cell>
          <cell r="L1846">
            <v>640</v>
          </cell>
          <cell r="P1846">
            <v>72</v>
          </cell>
          <cell r="Q1846">
            <v>74</v>
          </cell>
          <cell r="AF1846">
            <v>14</v>
          </cell>
          <cell r="AG1846">
            <v>786</v>
          </cell>
        </row>
        <row r="1847">
          <cell r="A1847" t="str">
            <v>103809</v>
          </cell>
          <cell r="F1847">
            <v>40</v>
          </cell>
          <cell r="L1847">
            <v>32</v>
          </cell>
          <cell r="P1847">
            <v>80</v>
          </cell>
          <cell r="AF1847">
            <v>40</v>
          </cell>
          <cell r="AG1847">
            <v>112</v>
          </cell>
        </row>
        <row r="1848">
          <cell r="A1848" t="str">
            <v>103810</v>
          </cell>
          <cell r="C1848">
            <v>16</v>
          </cell>
          <cell r="F1848">
            <v>75</v>
          </cell>
          <cell r="L1848">
            <v>160</v>
          </cell>
          <cell r="P1848">
            <v>501</v>
          </cell>
          <cell r="AF1848">
            <v>91</v>
          </cell>
          <cell r="AG1848">
            <v>661</v>
          </cell>
        </row>
        <row r="1849">
          <cell r="A1849" t="str">
            <v>103811</v>
          </cell>
          <cell r="F1849">
            <v>40</v>
          </cell>
          <cell r="L1849">
            <v>672</v>
          </cell>
          <cell r="P1849">
            <v>40</v>
          </cell>
          <cell r="AF1849">
            <v>40</v>
          </cell>
          <cell r="AG1849">
            <v>712</v>
          </cell>
        </row>
        <row r="1850">
          <cell r="A1850" t="str">
            <v>103812</v>
          </cell>
          <cell r="C1850">
            <v>16</v>
          </cell>
          <cell r="F1850">
            <v>36.5</v>
          </cell>
          <cell r="G1850">
            <v>17</v>
          </cell>
          <cell r="L1850">
            <v>80</v>
          </cell>
          <cell r="M1850">
            <v>92</v>
          </cell>
          <cell r="P1850">
            <v>367.5</v>
          </cell>
          <cell r="Q1850">
            <v>143</v>
          </cell>
          <cell r="AF1850">
            <v>69.5</v>
          </cell>
          <cell r="AG1850">
            <v>682.5</v>
          </cell>
        </row>
        <row r="1851">
          <cell r="A1851" t="str">
            <v>103813</v>
          </cell>
          <cell r="F1851">
            <v>66</v>
          </cell>
          <cell r="L1851">
            <v>560</v>
          </cell>
          <cell r="P1851">
            <v>126</v>
          </cell>
          <cell r="AF1851">
            <v>66</v>
          </cell>
          <cell r="AG1851">
            <v>686</v>
          </cell>
        </row>
        <row r="1852">
          <cell r="A1852" t="str">
            <v>103814</v>
          </cell>
          <cell r="F1852">
            <v>76</v>
          </cell>
          <cell r="G1852">
            <v>8</v>
          </cell>
          <cell r="L1852">
            <v>320</v>
          </cell>
          <cell r="P1852">
            <v>276</v>
          </cell>
          <cell r="Q1852">
            <v>72</v>
          </cell>
          <cell r="AF1852">
            <v>84</v>
          </cell>
          <cell r="AG1852">
            <v>668</v>
          </cell>
        </row>
        <row r="1853">
          <cell r="A1853" t="str">
            <v>103815</v>
          </cell>
          <cell r="F1853">
            <v>32</v>
          </cell>
          <cell r="L1853">
            <v>480</v>
          </cell>
          <cell r="P1853">
            <v>208</v>
          </cell>
          <cell r="AF1853">
            <v>32</v>
          </cell>
          <cell r="AG1853">
            <v>688</v>
          </cell>
        </row>
        <row r="1854">
          <cell r="A1854" t="str">
            <v>103816</v>
          </cell>
          <cell r="C1854">
            <v>16</v>
          </cell>
          <cell r="F1854">
            <v>40</v>
          </cell>
          <cell r="L1854">
            <v>320</v>
          </cell>
          <cell r="M1854">
            <v>96</v>
          </cell>
          <cell r="P1854">
            <v>280</v>
          </cell>
          <cell r="V1854">
            <v>1</v>
          </cell>
          <cell r="AF1854">
            <v>56</v>
          </cell>
          <cell r="AG1854">
            <v>696</v>
          </cell>
          <cell r="AH1854">
            <v>1</v>
          </cell>
        </row>
        <row r="1855">
          <cell r="A1855" t="str">
            <v>103817</v>
          </cell>
          <cell r="F1855">
            <v>44</v>
          </cell>
          <cell r="G1855">
            <v>8</v>
          </cell>
          <cell r="L1855">
            <v>512</v>
          </cell>
          <cell r="P1855">
            <v>116</v>
          </cell>
          <cell r="Q1855">
            <v>72</v>
          </cell>
          <cell r="AF1855">
            <v>52</v>
          </cell>
          <cell r="AG1855">
            <v>700</v>
          </cell>
        </row>
        <row r="1856">
          <cell r="A1856" t="str">
            <v>103818</v>
          </cell>
          <cell r="C1856">
            <v>16</v>
          </cell>
          <cell r="F1856">
            <v>57.25</v>
          </cell>
          <cell r="G1856">
            <v>30.75</v>
          </cell>
          <cell r="L1856">
            <v>159</v>
          </cell>
          <cell r="M1856">
            <v>24.25</v>
          </cell>
          <cell r="P1856">
            <v>315</v>
          </cell>
          <cell r="Q1856">
            <v>136.75</v>
          </cell>
          <cell r="AF1856">
            <v>104</v>
          </cell>
          <cell r="AG1856">
            <v>635</v>
          </cell>
        </row>
        <row r="1857">
          <cell r="A1857" t="str">
            <v>103819</v>
          </cell>
          <cell r="C1857">
            <v>16</v>
          </cell>
          <cell r="F1857">
            <v>73</v>
          </cell>
          <cell r="L1857">
            <v>320</v>
          </cell>
          <cell r="M1857">
            <v>96</v>
          </cell>
          <cell r="P1857">
            <v>247</v>
          </cell>
          <cell r="V1857">
            <v>0.15</v>
          </cell>
          <cell r="AF1857">
            <v>89</v>
          </cell>
          <cell r="AG1857">
            <v>663</v>
          </cell>
          <cell r="AH1857">
            <v>0.15</v>
          </cell>
        </row>
        <row r="1858">
          <cell r="A1858" t="str">
            <v>103820</v>
          </cell>
          <cell r="L1858">
            <v>0</v>
          </cell>
          <cell r="AG1858">
            <v>0</v>
          </cell>
        </row>
        <row r="1859">
          <cell r="A1859" t="str">
            <v>103821</v>
          </cell>
          <cell r="F1859">
            <v>88</v>
          </cell>
          <cell r="L1859">
            <v>512</v>
          </cell>
          <cell r="P1859">
            <v>152</v>
          </cell>
          <cell r="AF1859">
            <v>88</v>
          </cell>
          <cell r="AG1859">
            <v>664</v>
          </cell>
        </row>
        <row r="1860">
          <cell r="A1860" t="str">
            <v>103822</v>
          </cell>
          <cell r="F1860">
            <v>48</v>
          </cell>
          <cell r="G1860">
            <v>40</v>
          </cell>
          <cell r="L1860">
            <v>512</v>
          </cell>
          <cell r="P1860">
            <v>112</v>
          </cell>
          <cell r="Q1860">
            <v>40</v>
          </cell>
          <cell r="AF1860">
            <v>88</v>
          </cell>
          <cell r="AG1860">
            <v>664</v>
          </cell>
        </row>
        <row r="1861">
          <cell r="A1861" t="str">
            <v>103823</v>
          </cell>
          <cell r="F1861">
            <v>40</v>
          </cell>
          <cell r="L1861">
            <v>672</v>
          </cell>
          <cell r="P1861">
            <v>40</v>
          </cell>
          <cell r="AF1861">
            <v>40</v>
          </cell>
          <cell r="AG1861">
            <v>712</v>
          </cell>
        </row>
        <row r="1862">
          <cell r="A1862" t="str">
            <v>103824</v>
          </cell>
          <cell r="F1862">
            <v>80</v>
          </cell>
          <cell r="L1862">
            <v>352</v>
          </cell>
          <cell r="P1862">
            <v>320</v>
          </cell>
          <cell r="AF1862">
            <v>80</v>
          </cell>
          <cell r="AG1862">
            <v>672</v>
          </cell>
        </row>
        <row r="1863">
          <cell r="A1863" t="str">
            <v>103825</v>
          </cell>
          <cell r="F1863">
            <v>32</v>
          </cell>
          <cell r="L1863">
            <v>560</v>
          </cell>
          <cell r="P1863">
            <v>176</v>
          </cell>
          <cell r="AF1863">
            <v>32</v>
          </cell>
          <cell r="AG1863">
            <v>736</v>
          </cell>
        </row>
        <row r="1864">
          <cell r="A1864" t="str">
            <v>103826</v>
          </cell>
          <cell r="F1864">
            <v>88</v>
          </cell>
          <cell r="L1864">
            <v>240</v>
          </cell>
          <cell r="P1864">
            <v>424</v>
          </cell>
          <cell r="AF1864">
            <v>88</v>
          </cell>
          <cell r="AG1864">
            <v>664</v>
          </cell>
        </row>
        <row r="1865">
          <cell r="A1865" t="str">
            <v>103827</v>
          </cell>
          <cell r="F1865">
            <v>48</v>
          </cell>
          <cell r="G1865">
            <v>8</v>
          </cell>
          <cell r="L1865">
            <v>360</v>
          </cell>
          <cell r="P1865">
            <v>272</v>
          </cell>
          <cell r="Q1865">
            <v>72</v>
          </cell>
          <cell r="AF1865">
            <v>56</v>
          </cell>
          <cell r="AG1865">
            <v>704</v>
          </cell>
        </row>
        <row r="1866">
          <cell r="A1866" t="str">
            <v>103831</v>
          </cell>
          <cell r="F1866">
            <v>24</v>
          </cell>
          <cell r="L1866">
            <v>600</v>
          </cell>
          <cell r="P1866">
            <v>56</v>
          </cell>
          <cell r="AF1866">
            <v>24</v>
          </cell>
          <cell r="AG1866">
            <v>656</v>
          </cell>
        </row>
        <row r="1867">
          <cell r="A1867" t="str">
            <v>103833</v>
          </cell>
          <cell r="F1867">
            <v>36</v>
          </cell>
          <cell r="L1867">
            <v>480</v>
          </cell>
          <cell r="P1867">
            <v>204</v>
          </cell>
          <cell r="AF1867">
            <v>36</v>
          </cell>
          <cell r="AG1867">
            <v>684</v>
          </cell>
        </row>
        <row r="1868">
          <cell r="A1868" t="str">
            <v>103834</v>
          </cell>
          <cell r="F1868">
            <v>64</v>
          </cell>
          <cell r="L1868">
            <v>672</v>
          </cell>
          <cell r="P1868">
            <v>16</v>
          </cell>
          <cell r="AF1868">
            <v>64</v>
          </cell>
          <cell r="AG1868">
            <v>688</v>
          </cell>
        </row>
        <row r="1869">
          <cell r="A1869" t="str">
            <v>103835</v>
          </cell>
          <cell r="F1869">
            <v>32</v>
          </cell>
          <cell r="L1869">
            <v>512</v>
          </cell>
          <cell r="P1869">
            <v>208</v>
          </cell>
          <cell r="AF1869">
            <v>32</v>
          </cell>
          <cell r="AG1869">
            <v>720</v>
          </cell>
        </row>
        <row r="1870">
          <cell r="A1870" t="str">
            <v>103836</v>
          </cell>
          <cell r="L1870">
            <v>760</v>
          </cell>
          <cell r="AG1870">
            <v>760</v>
          </cell>
        </row>
        <row r="1871">
          <cell r="A1871" t="str">
            <v>103837</v>
          </cell>
          <cell r="F1871">
            <v>8</v>
          </cell>
          <cell r="G1871">
            <v>16</v>
          </cell>
          <cell r="L1871">
            <v>592</v>
          </cell>
          <cell r="P1871">
            <v>72</v>
          </cell>
          <cell r="Q1871">
            <v>64</v>
          </cell>
          <cell r="AF1871">
            <v>24</v>
          </cell>
          <cell r="AG1871">
            <v>728</v>
          </cell>
        </row>
        <row r="1872">
          <cell r="A1872" t="str">
            <v>103838</v>
          </cell>
          <cell r="C1872">
            <v>16</v>
          </cell>
          <cell r="F1872">
            <v>44</v>
          </cell>
          <cell r="L1872">
            <v>352</v>
          </cell>
          <cell r="M1872">
            <v>104</v>
          </cell>
          <cell r="P1872">
            <v>244</v>
          </cell>
          <cell r="V1872">
            <v>4</v>
          </cell>
          <cell r="AF1872">
            <v>60</v>
          </cell>
          <cell r="AG1872">
            <v>700</v>
          </cell>
          <cell r="AH1872">
            <v>4</v>
          </cell>
        </row>
        <row r="1873">
          <cell r="A1873" t="str">
            <v>103839</v>
          </cell>
          <cell r="L1873">
            <v>760</v>
          </cell>
          <cell r="AG1873">
            <v>760</v>
          </cell>
        </row>
        <row r="1874">
          <cell r="A1874" t="str">
            <v>103840</v>
          </cell>
          <cell r="F1874">
            <v>40</v>
          </cell>
          <cell r="L1874">
            <v>360</v>
          </cell>
          <cell r="P1874">
            <v>360</v>
          </cell>
          <cell r="AF1874">
            <v>40</v>
          </cell>
          <cell r="AG1874">
            <v>720</v>
          </cell>
        </row>
        <row r="1875">
          <cell r="A1875" t="str">
            <v>103841</v>
          </cell>
          <cell r="F1875">
            <v>44</v>
          </cell>
          <cell r="L1875">
            <v>360</v>
          </cell>
          <cell r="P1875">
            <v>356</v>
          </cell>
          <cell r="AF1875">
            <v>44</v>
          </cell>
          <cell r="AG1875">
            <v>716</v>
          </cell>
        </row>
        <row r="1876">
          <cell r="A1876" t="str">
            <v>103842</v>
          </cell>
          <cell r="F1876">
            <v>32</v>
          </cell>
          <cell r="L1876">
            <v>600</v>
          </cell>
          <cell r="P1876">
            <v>128</v>
          </cell>
          <cell r="AF1876">
            <v>32</v>
          </cell>
          <cell r="AG1876">
            <v>728</v>
          </cell>
        </row>
        <row r="1877">
          <cell r="A1877" t="str">
            <v>103847</v>
          </cell>
          <cell r="L1877">
            <v>640</v>
          </cell>
          <cell r="AG1877">
            <v>640</v>
          </cell>
        </row>
        <row r="1878">
          <cell r="A1878" t="str">
            <v>103859</v>
          </cell>
          <cell r="F1878">
            <v>72</v>
          </cell>
          <cell r="L1878">
            <v>400</v>
          </cell>
          <cell r="P1878">
            <v>248</v>
          </cell>
          <cell r="AF1878">
            <v>72</v>
          </cell>
          <cell r="AG1878">
            <v>648</v>
          </cell>
        </row>
        <row r="1879">
          <cell r="A1879" t="str">
            <v>103860</v>
          </cell>
          <cell r="C1879">
            <v>8</v>
          </cell>
          <cell r="F1879">
            <v>58</v>
          </cell>
          <cell r="G1879">
            <v>8</v>
          </cell>
          <cell r="L1879">
            <v>252</v>
          </cell>
          <cell r="M1879">
            <v>44</v>
          </cell>
          <cell r="P1879">
            <v>282</v>
          </cell>
          <cell r="Z1879">
            <v>2</v>
          </cell>
          <cell r="AF1879">
            <v>74</v>
          </cell>
          <cell r="AG1879">
            <v>578</v>
          </cell>
          <cell r="AH1879">
            <v>2</v>
          </cell>
        </row>
        <row r="1880">
          <cell r="A1880" t="str">
            <v>103861</v>
          </cell>
          <cell r="F1880">
            <v>40</v>
          </cell>
          <cell r="L1880">
            <v>640</v>
          </cell>
          <cell r="P1880">
            <v>40</v>
          </cell>
          <cell r="AF1880">
            <v>40</v>
          </cell>
          <cell r="AG1880">
            <v>680</v>
          </cell>
        </row>
        <row r="1881">
          <cell r="A1881" t="str">
            <v>103862</v>
          </cell>
          <cell r="F1881">
            <v>24</v>
          </cell>
          <cell r="L1881">
            <v>640</v>
          </cell>
          <cell r="P1881">
            <v>56</v>
          </cell>
          <cell r="AF1881">
            <v>24</v>
          </cell>
          <cell r="AG1881">
            <v>696</v>
          </cell>
        </row>
        <row r="1882">
          <cell r="A1882" t="str">
            <v>103863</v>
          </cell>
          <cell r="F1882">
            <v>48</v>
          </cell>
          <cell r="L1882">
            <v>560</v>
          </cell>
          <cell r="P1882">
            <v>112</v>
          </cell>
          <cell r="AF1882">
            <v>48</v>
          </cell>
          <cell r="AG1882">
            <v>672</v>
          </cell>
        </row>
        <row r="1883">
          <cell r="A1883" t="str">
            <v>103864</v>
          </cell>
          <cell r="L1883">
            <v>268.5</v>
          </cell>
          <cell r="AG1883">
            <v>268.5</v>
          </cell>
        </row>
        <row r="1884">
          <cell r="A1884" t="str">
            <v>103865</v>
          </cell>
          <cell r="F1884">
            <v>32</v>
          </cell>
          <cell r="L1884">
            <v>440</v>
          </cell>
          <cell r="P1884">
            <v>208</v>
          </cell>
          <cell r="AF1884">
            <v>32</v>
          </cell>
          <cell r="AG1884">
            <v>648</v>
          </cell>
        </row>
        <row r="1885">
          <cell r="A1885" t="str">
            <v>103868</v>
          </cell>
          <cell r="F1885">
            <v>64</v>
          </cell>
          <cell r="L1885">
            <v>480</v>
          </cell>
          <cell r="P1885">
            <v>176</v>
          </cell>
          <cell r="AF1885">
            <v>64</v>
          </cell>
          <cell r="AG1885">
            <v>656</v>
          </cell>
        </row>
        <row r="1886">
          <cell r="A1886" t="str">
            <v>103869</v>
          </cell>
          <cell r="F1886">
            <v>16</v>
          </cell>
          <cell r="L1886">
            <v>560</v>
          </cell>
          <cell r="P1886">
            <v>144</v>
          </cell>
          <cell r="AF1886">
            <v>16</v>
          </cell>
          <cell r="AG1886">
            <v>704</v>
          </cell>
        </row>
        <row r="1887">
          <cell r="A1887" t="str">
            <v>103871</v>
          </cell>
          <cell r="F1887">
            <v>32</v>
          </cell>
          <cell r="L1887">
            <v>520</v>
          </cell>
          <cell r="P1887">
            <v>128</v>
          </cell>
          <cell r="AF1887">
            <v>32</v>
          </cell>
          <cell r="AG1887">
            <v>648</v>
          </cell>
        </row>
        <row r="1888">
          <cell r="A1888" t="str">
            <v>103872</v>
          </cell>
          <cell r="L1888">
            <v>680</v>
          </cell>
          <cell r="AG1888">
            <v>680</v>
          </cell>
        </row>
        <row r="1889">
          <cell r="A1889" t="str">
            <v>103873</v>
          </cell>
          <cell r="C1889">
            <v>10</v>
          </cell>
          <cell r="F1889">
            <v>30</v>
          </cell>
          <cell r="L1889">
            <v>436</v>
          </cell>
          <cell r="M1889">
            <v>70</v>
          </cell>
          <cell r="P1889">
            <v>130</v>
          </cell>
          <cell r="AF1889">
            <v>40</v>
          </cell>
          <cell r="AG1889">
            <v>636</v>
          </cell>
        </row>
        <row r="1890">
          <cell r="A1890" t="str">
            <v>103874</v>
          </cell>
          <cell r="F1890">
            <v>45</v>
          </cell>
          <cell r="L1890">
            <v>280</v>
          </cell>
          <cell r="P1890">
            <v>355</v>
          </cell>
          <cell r="AF1890">
            <v>45</v>
          </cell>
          <cell r="AG1890">
            <v>635</v>
          </cell>
        </row>
        <row r="1891">
          <cell r="A1891" t="str">
            <v>103875</v>
          </cell>
          <cell r="L1891">
            <v>640</v>
          </cell>
          <cell r="AG1891">
            <v>640</v>
          </cell>
        </row>
        <row r="1892">
          <cell r="A1892" t="str">
            <v>103877</v>
          </cell>
          <cell r="C1892">
            <v>8</v>
          </cell>
          <cell r="L1892">
            <v>504.34999999999997</v>
          </cell>
          <cell r="M1892">
            <v>72</v>
          </cell>
          <cell r="AF1892">
            <v>8</v>
          </cell>
          <cell r="AG1892">
            <v>576.34999999999991</v>
          </cell>
        </row>
        <row r="1893">
          <cell r="A1893" t="str">
            <v>103878</v>
          </cell>
          <cell r="L1893">
            <v>640</v>
          </cell>
          <cell r="AG1893">
            <v>640</v>
          </cell>
        </row>
        <row r="1894">
          <cell r="A1894" t="str">
            <v>103879</v>
          </cell>
          <cell r="L1894">
            <v>600</v>
          </cell>
          <cell r="AG1894">
            <v>600</v>
          </cell>
        </row>
        <row r="1895">
          <cell r="A1895" t="str">
            <v>103880</v>
          </cell>
          <cell r="F1895">
            <v>48</v>
          </cell>
          <cell r="L1895">
            <v>440</v>
          </cell>
          <cell r="P1895">
            <v>112</v>
          </cell>
          <cell r="AF1895">
            <v>48</v>
          </cell>
          <cell r="AG1895">
            <v>552</v>
          </cell>
        </row>
        <row r="1896">
          <cell r="A1896" t="str">
            <v>103881</v>
          </cell>
          <cell r="F1896">
            <v>28</v>
          </cell>
          <cell r="L1896">
            <v>480</v>
          </cell>
          <cell r="P1896">
            <v>132</v>
          </cell>
          <cell r="AF1896">
            <v>28</v>
          </cell>
          <cell r="AG1896">
            <v>612</v>
          </cell>
        </row>
        <row r="1897">
          <cell r="A1897" t="str">
            <v>103885</v>
          </cell>
          <cell r="L1897">
            <v>520</v>
          </cell>
          <cell r="AG1897">
            <v>520</v>
          </cell>
        </row>
        <row r="1898">
          <cell r="A1898" t="str">
            <v>103889</v>
          </cell>
          <cell r="D1898">
            <v>10</v>
          </cell>
          <cell r="E1898">
            <v>11</v>
          </cell>
          <cell r="F1898">
            <v>10</v>
          </cell>
          <cell r="L1898">
            <v>200</v>
          </cell>
          <cell r="N1898">
            <v>70</v>
          </cell>
          <cell r="O1898">
            <v>80</v>
          </cell>
          <cell r="P1898">
            <v>70</v>
          </cell>
          <cell r="Y1898">
            <v>1</v>
          </cell>
          <cell r="AF1898">
            <v>31</v>
          </cell>
          <cell r="AG1898">
            <v>420</v>
          </cell>
          <cell r="AH1898">
            <v>1</v>
          </cell>
        </row>
        <row r="1899">
          <cell r="A1899" t="str">
            <v>103897</v>
          </cell>
          <cell r="C1899">
            <v>8</v>
          </cell>
          <cell r="F1899">
            <v>32</v>
          </cell>
          <cell r="L1899">
            <v>240</v>
          </cell>
          <cell r="M1899">
            <v>72</v>
          </cell>
          <cell r="P1899">
            <v>128</v>
          </cell>
          <cell r="W1899">
            <v>8</v>
          </cell>
          <cell r="AF1899">
            <v>40</v>
          </cell>
          <cell r="AG1899">
            <v>440</v>
          </cell>
          <cell r="AH1899">
            <v>8</v>
          </cell>
        </row>
        <row r="1900">
          <cell r="A1900" t="str">
            <v>103899</v>
          </cell>
          <cell r="C1900">
            <v>12</v>
          </cell>
          <cell r="L1900">
            <v>388</v>
          </cell>
          <cell r="M1900">
            <v>66</v>
          </cell>
          <cell r="V1900">
            <v>4</v>
          </cell>
          <cell r="W1900">
            <v>12</v>
          </cell>
          <cell r="AF1900">
            <v>12</v>
          </cell>
          <cell r="AG1900">
            <v>454</v>
          </cell>
          <cell r="AH1900">
            <v>16</v>
          </cell>
        </row>
        <row r="1901">
          <cell r="A1901" t="str">
            <v>103900</v>
          </cell>
          <cell r="L1901">
            <v>440</v>
          </cell>
          <cell r="AG1901">
            <v>440</v>
          </cell>
        </row>
        <row r="1902">
          <cell r="A1902" t="str">
            <v>103903</v>
          </cell>
          <cell r="L1902">
            <v>440</v>
          </cell>
          <cell r="AG1902">
            <v>440</v>
          </cell>
        </row>
        <row r="1903">
          <cell r="A1903" t="str">
            <v>103905</v>
          </cell>
          <cell r="F1903">
            <v>16</v>
          </cell>
          <cell r="L1903">
            <v>320</v>
          </cell>
          <cell r="P1903">
            <v>144</v>
          </cell>
          <cell r="AF1903">
            <v>16</v>
          </cell>
          <cell r="AG1903">
            <v>464</v>
          </cell>
        </row>
        <row r="1904">
          <cell r="A1904" t="str">
            <v>103906</v>
          </cell>
          <cell r="D1904">
            <v>10</v>
          </cell>
          <cell r="F1904">
            <v>10</v>
          </cell>
          <cell r="L1904">
            <v>320</v>
          </cell>
          <cell r="N1904">
            <v>70</v>
          </cell>
          <cell r="P1904">
            <v>70</v>
          </cell>
          <cell r="V1904">
            <v>38</v>
          </cell>
          <cell r="AF1904">
            <v>20</v>
          </cell>
          <cell r="AG1904">
            <v>460</v>
          </cell>
          <cell r="AH1904">
            <v>38</v>
          </cell>
        </row>
        <row r="1905">
          <cell r="A1905" t="str">
            <v>103907</v>
          </cell>
          <cell r="F1905">
            <v>16</v>
          </cell>
          <cell r="L1905">
            <v>232</v>
          </cell>
          <cell r="P1905">
            <v>144</v>
          </cell>
          <cell r="AF1905">
            <v>16</v>
          </cell>
          <cell r="AG1905">
            <v>376</v>
          </cell>
        </row>
        <row r="1906">
          <cell r="A1906" t="str">
            <v>103913</v>
          </cell>
          <cell r="C1906">
            <v>10</v>
          </cell>
          <cell r="F1906">
            <v>20</v>
          </cell>
          <cell r="L1906">
            <v>394</v>
          </cell>
          <cell r="P1906">
            <v>50</v>
          </cell>
          <cell r="V1906">
            <v>53</v>
          </cell>
          <cell r="Z1906">
            <v>30</v>
          </cell>
          <cell r="AF1906">
            <v>30</v>
          </cell>
          <cell r="AG1906">
            <v>444</v>
          </cell>
          <cell r="AH1906">
            <v>83</v>
          </cell>
        </row>
        <row r="1907">
          <cell r="A1907" t="str">
            <v>103914</v>
          </cell>
          <cell r="F1907">
            <v>5</v>
          </cell>
          <cell r="L1907">
            <v>400</v>
          </cell>
          <cell r="P1907">
            <v>75</v>
          </cell>
          <cell r="AF1907">
            <v>5</v>
          </cell>
          <cell r="AG1907">
            <v>475</v>
          </cell>
        </row>
        <row r="1908">
          <cell r="A1908" t="str">
            <v>103915</v>
          </cell>
          <cell r="F1908">
            <v>8</v>
          </cell>
          <cell r="L1908">
            <v>400</v>
          </cell>
          <cell r="P1908">
            <v>72</v>
          </cell>
          <cell r="AF1908">
            <v>8</v>
          </cell>
          <cell r="AG1908">
            <v>472</v>
          </cell>
        </row>
        <row r="1909">
          <cell r="A1909" t="str">
            <v>103917</v>
          </cell>
          <cell r="C1909">
            <v>8</v>
          </cell>
          <cell r="F1909">
            <v>39</v>
          </cell>
          <cell r="G1909">
            <v>8.1999999999999993</v>
          </cell>
          <cell r="M1909">
            <v>68.5</v>
          </cell>
          <cell r="P1909">
            <v>284.5</v>
          </cell>
          <cell r="Q1909">
            <v>67.8</v>
          </cell>
          <cell r="AF1909">
            <v>55.2</v>
          </cell>
          <cell r="AG1909">
            <v>420.8</v>
          </cell>
        </row>
        <row r="1910">
          <cell r="A1910" t="str">
            <v>103918</v>
          </cell>
          <cell r="F1910">
            <v>8</v>
          </cell>
          <cell r="L1910">
            <v>320</v>
          </cell>
          <cell r="P1910">
            <v>72</v>
          </cell>
          <cell r="AF1910">
            <v>8</v>
          </cell>
          <cell r="AG1910">
            <v>392</v>
          </cell>
        </row>
        <row r="1911">
          <cell r="A1911" t="str">
            <v>103919</v>
          </cell>
          <cell r="F1911">
            <v>40</v>
          </cell>
          <cell r="L1911">
            <v>320</v>
          </cell>
          <cell r="P1911">
            <v>40</v>
          </cell>
          <cell r="AF1911">
            <v>40</v>
          </cell>
          <cell r="AG1911">
            <v>360</v>
          </cell>
        </row>
        <row r="1912">
          <cell r="A1912" t="str">
            <v>103988</v>
          </cell>
          <cell r="L1912">
            <v>440</v>
          </cell>
          <cell r="AG1912">
            <v>440</v>
          </cell>
        </row>
        <row r="1913">
          <cell r="A1913" t="str">
            <v>103999</v>
          </cell>
          <cell r="F1913">
            <v>40</v>
          </cell>
          <cell r="L1913">
            <v>200</v>
          </cell>
          <cell r="P1913">
            <v>40</v>
          </cell>
          <cell r="AF1913">
            <v>40</v>
          </cell>
          <cell r="AG1913">
            <v>240</v>
          </cell>
        </row>
        <row r="1914">
          <cell r="A1914" t="str">
            <v>104</v>
          </cell>
          <cell r="F1914">
            <v>78</v>
          </cell>
          <cell r="L1914">
            <v>480</v>
          </cell>
          <cell r="P1914">
            <v>242</v>
          </cell>
          <cell r="AF1914">
            <v>78</v>
          </cell>
          <cell r="AG1914">
            <v>722</v>
          </cell>
        </row>
        <row r="1915">
          <cell r="A1915" t="str">
            <v>104000</v>
          </cell>
          <cell r="F1915">
            <v>8</v>
          </cell>
          <cell r="L1915">
            <v>240</v>
          </cell>
          <cell r="P1915">
            <v>72</v>
          </cell>
          <cell r="AF1915">
            <v>8</v>
          </cell>
          <cell r="AG1915">
            <v>312</v>
          </cell>
        </row>
        <row r="1916">
          <cell r="A1916" t="str">
            <v>104002</v>
          </cell>
          <cell r="F1916">
            <v>4</v>
          </cell>
          <cell r="G1916">
            <v>16</v>
          </cell>
          <cell r="L1916">
            <v>200</v>
          </cell>
          <cell r="P1916">
            <v>76</v>
          </cell>
          <cell r="Q1916">
            <v>64</v>
          </cell>
          <cell r="AF1916">
            <v>20</v>
          </cell>
          <cell r="AG1916">
            <v>340</v>
          </cell>
        </row>
        <row r="1917">
          <cell r="A1917" t="str">
            <v>104004</v>
          </cell>
          <cell r="L1917">
            <v>360</v>
          </cell>
          <cell r="AG1917">
            <v>360</v>
          </cell>
        </row>
        <row r="1918">
          <cell r="A1918" t="str">
            <v>104006</v>
          </cell>
          <cell r="L1918">
            <v>320</v>
          </cell>
          <cell r="AG1918">
            <v>320</v>
          </cell>
        </row>
        <row r="1919">
          <cell r="A1919" t="str">
            <v>104008</v>
          </cell>
          <cell r="L1919">
            <v>360</v>
          </cell>
          <cell r="AG1919">
            <v>360</v>
          </cell>
        </row>
        <row r="1920">
          <cell r="A1920" t="str">
            <v>104009</v>
          </cell>
          <cell r="L1920">
            <v>392</v>
          </cell>
          <cell r="AG1920">
            <v>392</v>
          </cell>
        </row>
        <row r="1921">
          <cell r="A1921" t="str">
            <v>104011</v>
          </cell>
          <cell r="L1921">
            <v>360</v>
          </cell>
          <cell r="AG1921">
            <v>360</v>
          </cell>
        </row>
        <row r="1922">
          <cell r="A1922" t="str">
            <v>104012</v>
          </cell>
          <cell r="F1922">
            <v>16</v>
          </cell>
          <cell r="L1922">
            <v>200</v>
          </cell>
          <cell r="P1922">
            <v>144</v>
          </cell>
          <cell r="AF1922">
            <v>16</v>
          </cell>
          <cell r="AG1922">
            <v>344</v>
          </cell>
        </row>
        <row r="1923">
          <cell r="A1923" t="str">
            <v>104013</v>
          </cell>
          <cell r="L1923">
            <v>360</v>
          </cell>
          <cell r="AG1923">
            <v>360</v>
          </cell>
        </row>
        <row r="1924">
          <cell r="A1924" t="str">
            <v>104014</v>
          </cell>
          <cell r="F1924">
            <v>8</v>
          </cell>
          <cell r="L1924">
            <v>240</v>
          </cell>
          <cell r="P1924">
            <v>72</v>
          </cell>
          <cell r="AF1924">
            <v>8</v>
          </cell>
          <cell r="AG1924">
            <v>312</v>
          </cell>
        </row>
        <row r="1925">
          <cell r="A1925" t="str">
            <v>104015</v>
          </cell>
          <cell r="L1925">
            <v>320</v>
          </cell>
          <cell r="AG1925">
            <v>320</v>
          </cell>
        </row>
        <row r="1926">
          <cell r="A1926" t="str">
            <v>104018</v>
          </cell>
          <cell r="F1926">
            <v>24</v>
          </cell>
          <cell r="L1926">
            <v>240</v>
          </cell>
          <cell r="P1926">
            <v>56</v>
          </cell>
          <cell r="AF1926">
            <v>24</v>
          </cell>
          <cell r="AG1926">
            <v>296</v>
          </cell>
        </row>
        <row r="1927">
          <cell r="A1927" t="str">
            <v>104032</v>
          </cell>
          <cell r="F1927">
            <v>40</v>
          </cell>
          <cell r="L1927">
            <v>240</v>
          </cell>
          <cell r="P1927">
            <v>40</v>
          </cell>
          <cell r="AF1927">
            <v>40</v>
          </cell>
          <cell r="AG1927">
            <v>280</v>
          </cell>
        </row>
        <row r="1928">
          <cell r="A1928" t="str">
            <v>104033</v>
          </cell>
          <cell r="L1928">
            <v>280</v>
          </cell>
          <cell r="AG1928">
            <v>280</v>
          </cell>
        </row>
        <row r="1929">
          <cell r="A1929" t="str">
            <v>104034</v>
          </cell>
          <cell r="F1929">
            <v>8</v>
          </cell>
          <cell r="L1929">
            <v>160</v>
          </cell>
          <cell r="P1929">
            <v>32</v>
          </cell>
          <cell r="AF1929">
            <v>8</v>
          </cell>
          <cell r="AG1929">
            <v>192</v>
          </cell>
        </row>
        <row r="1930">
          <cell r="A1930" t="str">
            <v>104035</v>
          </cell>
          <cell r="L1930">
            <v>240</v>
          </cell>
          <cell r="AG1930">
            <v>240</v>
          </cell>
        </row>
        <row r="1931">
          <cell r="A1931" t="str">
            <v>104036</v>
          </cell>
          <cell r="F1931">
            <v>8</v>
          </cell>
          <cell r="L1931">
            <v>152</v>
          </cell>
          <cell r="P1931">
            <v>72</v>
          </cell>
          <cell r="AF1931">
            <v>8</v>
          </cell>
          <cell r="AG1931">
            <v>224</v>
          </cell>
        </row>
        <row r="1932">
          <cell r="A1932" t="str">
            <v>104037</v>
          </cell>
          <cell r="F1932">
            <v>27</v>
          </cell>
          <cell r="P1932">
            <v>213</v>
          </cell>
          <cell r="AF1932">
            <v>27</v>
          </cell>
          <cell r="AG1932">
            <v>213</v>
          </cell>
        </row>
        <row r="1933">
          <cell r="A1933" t="str">
            <v>104038</v>
          </cell>
          <cell r="L1933">
            <v>16</v>
          </cell>
          <cell r="AG1933">
            <v>16</v>
          </cell>
        </row>
        <row r="1934">
          <cell r="A1934" t="str">
            <v>104039</v>
          </cell>
          <cell r="F1934">
            <v>16</v>
          </cell>
          <cell r="L1934">
            <v>160</v>
          </cell>
          <cell r="P1934">
            <v>64</v>
          </cell>
          <cell r="AF1934">
            <v>16</v>
          </cell>
          <cell r="AG1934">
            <v>224</v>
          </cell>
        </row>
        <row r="1935">
          <cell r="A1935" t="str">
            <v>104047</v>
          </cell>
          <cell r="F1935">
            <v>4</v>
          </cell>
          <cell r="L1935">
            <v>160</v>
          </cell>
          <cell r="P1935">
            <v>76</v>
          </cell>
          <cell r="AF1935">
            <v>4</v>
          </cell>
          <cell r="AG1935">
            <v>236</v>
          </cell>
        </row>
        <row r="1936">
          <cell r="A1936" t="str">
            <v>104048</v>
          </cell>
          <cell r="F1936">
            <v>40</v>
          </cell>
          <cell r="L1936">
            <v>80</v>
          </cell>
          <cell r="P1936">
            <v>40</v>
          </cell>
          <cell r="AF1936">
            <v>40</v>
          </cell>
          <cell r="AG1936">
            <v>120</v>
          </cell>
        </row>
        <row r="1937">
          <cell r="A1937" t="str">
            <v>104049</v>
          </cell>
          <cell r="L1937">
            <v>200</v>
          </cell>
          <cell r="AG1937">
            <v>200</v>
          </cell>
        </row>
        <row r="1938">
          <cell r="A1938" t="str">
            <v>104050</v>
          </cell>
          <cell r="F1938">
            <v>8</v>
          </cell>
          <cell r="L1938">
            <v>160</v>
          </cell>
          <cell r="P1938">
            <v>72</v>
          </cell>
          <cell r="AF1938">
            <v>8</v>
          </cell>
          <cell r="AG1938">
            <v>232</v>
          </cell>
        </row>
        <row r="1939">
          <cell r="A1939" t="str">
            <v>104051</v>
          </cell>
          <cell r="L1939">
            <v>240</v>
          </cell>
          <cell r="AG1939">
            <v>240</v>
          </cell>
        </row>
        <row r="1940">
          <cell r="A1940" t="str">
            <v>104052</v>
          </cell>
          <cell r="L1940">
            <v>200</v>
          </cell>
          <cell r="AG1940">
            <v>200</v>
          </cell>
        </row>
        <row r="1941">
          <cell r="A1941" t="str">
            <v>104053</v>
          </cell>
          <cell r="L1941">
            <v>200</v>
          </cell>
          <cell r="AG1941">
            <v>200</v>
          </cell>
        </row>
        <row r="1942">
          <cell r="A1942" t="str">
            <v>104054</v>
          </cell>
          <cell r="L1942">
            <v>224</v>
          </cell>
          <cell r="AG1942">
            <v>224</v>
          </cell>
        </row>
        <row r="1943">
          <cell r="A1943" t="str">
            <v>104055</v>
          </cell>
          <cell r="F1943">
            <v>16</v>
          </cell>
          <cell r="L1943">
            <v>80</v>
          </cell>
          <cell r="P1943">
            <v>64</v>
          </cell>
          <cell r="AF1943">
            <v>16</v>
          </cell>
          <cell r="AG1943">
            <v>144</v>
          </cell>
        </row>
        <row r="1944">
          <cell r="A1944" t="str">
            <v>104056</v>
          </cell>
          <cell r="L1944">
            <v>160</v>
          </cell>
          <cell r="AG1944">
            <v>160</v>
          </cell>
        </row>
        <row r="1945">
          <cell r="A1945" t="str">
            <v>104060</v>
          </cell>
          <cell r="L1945">
            <v>200</v>
          </cell>
          <cell r="AG1945">
            <v>200</v>
          </cell>
        </row>
        <row r="1946">
          <cell r="A1946" t="str">
            <v>104061</v>
          </cell>
          <cell r="F1946">
            <v>3</v>
          </cell>
          <cell r="L1946">
            <v>112</v>
          </cell>
          <cell r="P1946">
            <v>77</v>
          </cell>
          <cell r="AF1946">
            <v>3</v>
          </cell>
          <cell r="AG1946">
            <v>189</v>
          </cell>
        </row>
        <row r="1947">
          <cell r="A1947" t="str">
            <v>104073</v>
          </cell>
          <cell r="L1947">
            <v>156</v>
          </cell>
          <cell r="AG1947">
            <v>156</v>
          </cell>
        </row>
        <row r="1948">
          <cell r="A1948" t="str">
            <v>104074</v>
          </cell>
          <cell r="L1948">
            <v>156</v>
          </cell>
          <cell r="V1948">
            <v>2</v>
          </cell>
          <cell r="AG1948">
            <v>156</v>
          </cell>
          <cell r="AH1948">
            <v>2</v>
          </cell>
        </row>
        <row r="1949">
          <cell r="A1949" t="str">
            <v>104075</v>
          </cell>
          <cell r="L1949">
            <v>160</v>
          </cell>
          <cell r="AG1949">
            <v>160</v>
          </cell>
        </row>
        <row r="1950">
          <cell r="A1950" t="str">
            <v>104076</v>
          </cell>
          <cell r="F1950">
            <v>8</v>
          </cell>
          <cell r="G1950">
            <v>8</v>
          </cell>
          <cell r="L1950">
            <v>76</v>
          </cell>
          <cell r="P1950">
            <v>64.5</v>
          </cell>
          <cell r="AF1950">
            <v>16</v>
          </cell>
          <cell r="AG1950">
            <v>140.5</v>
          </cell>
        </row>
        <row r="1951">
          <cell r="A1951" t="str">
            <v>104077</v>
          </cell>
          <cell r="L1951">
            <v>160</v>
          </cell>
          <cell r="AG1951">
            <v>160</v>
          </cell>
        </row>
        <row r="1952">
          <cell r="A1952" t="str">
            <v>104079</v>
          </cell>
          <cell r="L1952">
            <v>168</v>
          </cell>
          <cell r="AG1952">
            <v>168</v>
          </cell>
        </row>
        <row r="1953">
          <cell r="A1953" t="str">
            <v>104082</v>
          </cell>
          <cell r="L1953">
            <v>160</v>
          </cell>
          <cell r="V1953">
            <v>1</v>
          </cell>
          <cell r="AG1953">
            <v>160</v>
          </cell>
          <cell r="AH1953">
            <v>1</v>
          </cell>
        </row>
        <row r="1954">
          <cell r="A1954" t="str">
            <v>104083</v>
          </cell>
          <cell r="F1954">
            <v>40</v>
          </cell>
          <cell r="L1954">
            <v>80</v>
          </cell>
          <cell r="P1954">
            <v>40</v>
          </cell>
          <cell r="AF1954">
            <v>40</v>
          </cell>
          <cell r="AG1954">
            <v>120</v>
          </cell>
        </row>
        <row r="1955">
          <cell r="A1955" t="str">
            <v>104084</v>
          </cell>
          <cell r="L1955">
            <v>160</v>
          </cell>
          <cell r="AG1955">
            <v>160</v>
          </cell>
        </row>
        <row r="1956">
          <cell r="A1956" t="str">
            <v>104085</v>
          </cell>
          <cell r="L1956">
            <v>160</v>
          </cell>
          <cell r="AG1956">
            <v>160</v>
          </cell>
        </row>
        <row r="1957">
          <cell r="A1957" t="str">
            <v>104086</v>
          </cell>
          <cell r="F1957">
            <v>4</v>
          </cell>
          <cell r="L1957">
            <v>80</v>
          </cell>
          <cell r="P1957">
            <v>76</v>
          </cell>
          <cell r="AF1957">
            <v>4</v>
          </cell>
          <cell r="AG1957">
            <v>156</v>
          </cell>
        </row>
        <row r="1958">
          <cell r="A1958" t="str">
            <v>104087</v>
          </cell>
          <cell r="L1958">
            <v>168</v>
          </cell>
          <cell r="AG1958">
            <v>168</v>
          </cell>
        </row>
        <row r="1959">
          <cell r="A1959" t="str">
            <v>104088</v>
          </cell>
          <cell r="L1959">
            <v>168</v>
          </cell>
          <cell r="AG1959">
            <v>168</v>
          </cell>
        </row>
        <row r="1960">
          <cell r="A1960" t="str">
            <v>104089</v>
          </cell>
          <cell r="L1960">
            <v>160</v>
          </cell>
          <cell r="AG1960">
            <v>160</v>
          </cell>
        </row>
        <row r="1961">
          <cell r="A1961" t="str">
            <v>104091</v>
          </cell>
          <cell r="L1961">
            <v>160</v>
          </cell>
          <cell r="AG1961">
            <v>160</v>
          </cell>
        </row>
        <row r="1962">
          <cell r="A1962" t="str">
            <v>104092</v>
          </cell>
          <cell r="L1962">
            <v>200</v>
          </cell>
          <cell r="AG1962">
            <v>200</v>
          </cell>
        </row>
        <row r="1963">
          <cell r="A1963" t="str">
            <v>104093</v>
          </cell>
          <cell r="F1963">
            <v>6</v>
          </cell>
          <cell r="L1963">
            <v>80</v>
          </cell>
          <cell r="P1963">
            <v>74</v>
          </cell>
          <cell r="AF1963">
            <v>6</v>
          </cell>
          <cell r="AG1963">
            <v>154</v>
          </cell>
        </row>
        <row r="1964">
          <cell r="A1964" t="str">
            <v>104094</v>
          </cell>
          <cell r="F1964">
            <v>16</v>
          </cell>
          <cell r="L1964">
            <v>80</v>
          </cell>
          <cell r="P1964">
            <v>64</v>
          </cell>
          <cell r="AF1964">
            <v>16</v>
          </cell>
          <cell r="AG1964">
            <v>144</v>
          </cell>
        </row>
        <row r="1965">
          <cell r="A1965" t="str">
            <v>104095</v>
          </cell>
          <cell r="L1965">
            <v>160</v>
          </cell>
          <cell r="AG1965">
            <v>160</v>
          </cell>
        </row>
        <row r="1966">
          <cell r="A1966" t="str">
            <v>104096</v>
          </cell>
          <cell r="F1966">
            <v>8</v>
          </cell>
          <cell r="L1966">
            <v>80</v>
          </cell>
          <cell r="P1966">
            <v>58.5</v>
          </cell>
          <cell r="AF1966">
            <v>8</v>
          </cell>
          <cell r="AG1966">
            <v>138.5</v>
          </cell>
        </row>
        <row r="1967">
          <cell r="A1967" t="str">
            <v>104097</v>
          </cell>
          <cell r="L1967">
            <v>160</v>
          </cell>
          <cell r="AG1967">
            <v>160</v>
          </cell>
        </row>
        <row r="1968">
          <cell r="A1968" t="str">
            <v>104104</v>
          </cell>
          <cell r="L1968">
            <v>160</v>
          </cell>
          <cell r="AG1968">
            <v>160</v>
          </cell>
        </row>
        <row r="1969">
          <cell r="A1969" t="str">
            <v>104107</v>
          </cell>
          <cell r="L1969">
            <v>156</v>
          </cell>
          <cell r="AG1969">
            <v>156</v>
          </cell>
        </row>
        <row r="1970">
          <cell r="A1970" t="str">
            <v>105</v>
          </cell>
          <cell r="F1970">
            <v>80</v>
          </cell>
          <cell r="L1970">
            <v>320</v>
          </cell>
          <cell r="P1970">
            <v>400</v>
          </cell>
          <cell r="AF1970">
            <v>80</v>
          </cell>
          <cell r="AG1970">
            <v>720</v>
          </cell>
        </row>
        <row r="1971">
          <cell r="A1971" t="str">
            <v>106</v>
          </cell>
          <cell r="F1971">
            <v>48</v>
          </cell>
          <cell r="L1971">
            <v>400</v>
          </cell>
          <cell r="P1971">
            <v>352</v>
          </cell>
          <cell r="AF1971">
            <v>48</v>
          </cell>
          <cell r="AG1971">
            <v>752</v>
          </cell>
        </row>
        <row r="1972">
          <cell r="A1972" t="str">
            <v>110</v>
          </cell>
          <cell r="F1972">
            <v>24</v>
          </cell>
          <cell r="L1972">
            <v>640</v>
          </cell>
          <cell r="P1972">
            <v>136</v>
          </cell>
          <cell r="AF1972">
            <v>24</v>
          </cell>
          <cell r="AG1972">
            <v>776</v>
          </cell>
        </row>
        <row r="1973">
          <cell r="A1973" t="str">
            <v>111</v>
          </cell>
          <cell r="F1973">
            <v>84</v>
          </cell>
          <cell r="L1973">
            <v>560</v>
          </cell>
          <cell r="P1973">
            <v>156</v>
          </cell>
          <cell r="AF1973">
            <v>84</v>
          </cell>
          <cell r="AG1973">
            <v>716</v>
          </cell>
        </row>
        <row r="1974">
          <cell r="A1974" t="str">
            <v>112</v>
          </cell>
          <cell r="F1974">
            <v>68</v>
          </cell>
          <cell r="L1974">
            <v>400</v>
          </cell>
          <cell r="P1974">
            <v>332</v>
          </cell>
          <cell r="AF1974">
            <v>68</v>
          </cell>
          <cell r="AG1974">
            <v>732</v>
          </cell>
        </row>
        <row r="1975">
          <cell r="A1975" t="str">
            <v>113</v>
          </cell>
          <cell r="F1975">
            <v>44</v>
          </cell>
          <cell r="L1975">
            <v>480</v>
          </cell>
          <cell r="P1975">
            <v>276</v>
          </cell>
          <cell r="AF1975">
            <v>44</v>
          </cell>
          <cell r="AG1975">
            <v>756</v>
          </cell>
        </row>
        <row r="1976">
          <cell r="A1976" t="str">
            <v>115</v>
          </cell>
          <cell r="F1976">
            <v>40</v>
          </cell>
          <cell r="L1976">
            <v>480</v>
          </cell>
          <cell r="P1976">
            <v>280</v>
          </cell>
          <cell r="AF1976">
            <v>40</v>
          </cell>
          <cell r="AG1976">
            <v>760</v>
          </cell>
        </row>
        <row r="1977">
          <cell r="A1977" t="str">
            <v>117</v>
          </cell>
          <cell r="F1977">
            <v>52</v>
          </cell>
          <cell r="L1977">
            <v>480</v>
          </cell>
          <cell r="P1977">
            <v>268</v>
          </cell>
          <cell r="AF1977">
            <v>52</v>
          </cell>
          <cell r="AG1977">
            <v>748</v>
          </cell>
        </row>
        <row r="1978">
          <cell r="A1978" t="str">
            <v>118</v>
          </cell>
          <cell r="F1978">
            <v>88</v>
          </cell>
          <cell r="L1978">
            <v>400</v>
          </cell>
          <cell r="P1978">
            <v>312</v>
          </cell>
          <cell r="AF1978">
            <v>88</v>
          </cell>
          <cell r="AG1978">
            <v>712</v>
          </cell>
        </row>
        <row r="1979">
          <cell r="A1979" t="str">
            <v>119</v>
          </cell>
          <cell r="F1979">
            <v>80</v>
          </cell>
          <cell r="L1979">
            <v>640</v>
          </cell>
          <cell r="P1979">
            <v>80</v>
          </cell>
          <cell r="AF1979">
            <v>80</v>
          </cell>
          <cell r="AG1979">
            <v>720</v>
          </cell>
        </row>
        <row r="1980">
          <cell r="A1980" t="str">
            <v>122</v>
          </cell>
          <cell r="F1980">
            <v>93</v>
          </cell>
          <cell r="L1980">
            <v>400</v>
          </cell>
          <cell r="P1980">
            <v>307</v>
          </cell>
          <cell r="AF1980">
            <v>93</v>
          </cell>
          <cell r="AG1980">
            <v>707</v>
          </cell>
        </row>
        <row r="1981">
          <cell r="A1981" t="str">
            <v>124</v>
          </cell>
          <cell r="F1981">
            <v>128</v>
          </cell>
          <cell r="L1981">
            <v>400</v>
          </cell>
          <cell r="P1981">
            <v>272</v>
          </cell>
          <cell r="AF1981">
            <v>128</v>
          </cell>
          <cell r="AG1981">
            <v>672</v>
          </cell>
        </row>
        <row r="1982">
          <cell r="A1982" t="str">
            <v>125</v>
          </cell>
          <cell r="F1982">
            <v>40</v>
          </cell>
          <cell r="L1982">
            <v>400</v>
          </cell>
          <cell r="P1982">
            <v>360</v>
          </cell>
          <cell r="AF1982">
            <v>40</v>
          </cell>
          <cell r="AG1982">
            <v>760</v>
          </cell>
        </row>
        <row r="1983">
          <cell r="A1983" t="str">
            <v>126</v>
          </cell>
          <cell r="F1983">
            <v>88</v>
          </cell>
          <cell r="L1983">
            <v>160</v>
          </cell>
          <cell r="P1983">
            <v>552</v>
          </cell>
          <cell r="AF1983">
            <v>88</v>
          </cell>
          <cell r="AG1983">
            <v>712</v>
          </cell>
        </row>
        <row r="1984">
          <cell r="A1984" t="str">
            <v>127</v>
          </cell>
          <cell r="F1984">
            <v>43</v>
          </cell>
          <cell r="G1984">
            <v>61</v>
          </cell>
          <cell r="L1984">
            <v>80</v>
          </cell>
          <cell r="P1984">
            <v>340</v>
          </cell>
          <cell r="Q1984">
            <v>275</v>
          </cell>
          <cell r="AF1984">
            <v>104</v>
          </cell>
          <cell r="AG1984">
            <v>695</v>
          </cell>
        </row>
        <row r="1985">
          <cell r="A1985" t="str">
            <v>130</v>
          </cell>
          <cell r="F1985">
            <v>48</v>
          </cell>
          <cell r="L1985">
            <v>640</v>
          </cell>
          <cell r="P1985">
            <v>112</v>
          </cell>
          <cell r="AF1985">
            <v>48</v>
          </cell>
          <cell r="AG1985">
            <v>752</v>
          </cell>
        </row>
        <row r="1986">
          <cell r="A1986" t="str">
            <v>131</v>
          </cell>
          <cell r="F1986">
            <v>56</v>
          </cell>
          <cell r="G1986">
            <v>24</v>
          </cell>
          <cell r="L1986">
            <v>320</v>
          </cell>
          <cell r="P1986">
            <v>344</v>
          </cell>
          <cell r="Q1986">
            <v>56</v>
          </cell>
          <cell r="AF1986">
            <v>80</v>
          </cell>
          <cell r="AG1986">
            <v>720</v>
          </cell>
        </row>
        <row r="1987">
          <cell r="A1987" t="str">
            <v>133</v>
          </cell>
          <cell r="F1987">
            <v>32</v>
          </cell>
          <cell r="L1987">
            <v>560</v>
          </cell>
          <cell r="P1987">
            <v>208</v>
          </cell>
          <cell r="AF1987">
            <v>32</v>
          </cell>
          <cell r="AG1987">
            <v>768</v>
          </cell>
        </row>
        <row r="1988">
          <cell r="A1988" t="str">
            <v>136</v>
          </cell>
          <cell r="F1988">
            <v>68</v>
          </cell>
          <cell r="L1988">
            <v>560</v>
          </cell>
          <cell r="P1988">
            <v>172</v>
          </cell>
          <cell r="AF1988">
            <v>68</v>
          </cell>
          <cell r="AG1988">
            <v>732</v>
          </cell>
        </row>
        <row r="1989">
          <cell r="A1989" t="str">
            <v>139</v>
          </cell>
          <cell r="F1989">
            <v>56</v>
          </cell>
          <cell r="L1989">
            <v>480</v>
          </cell>
          <cell r="P1989">
            <v>264</v>
          </cell>
          <cell r="AF1989">
            <v>56</v>
          </cell>
          <cell r="AG1989">
            <v>744</v>
          </cell>
        </row>
        <row r="1990">
          <cell r="A1990" t="str">
            <v>140</v>
          </cell>
          <cell r="F1990">
            <v>72</v>
          </cell>
          <cell r="L1990">
            <v>480</v>
          </cell>
          <cell r="P1990">
            <v>248</v>
          </cell>
          <cell r="AF1990">
            <v>72</v>
          </cell>
          <cell r="AG1990">
            <v>728</v>
          </cell>
        </row>
        <row r="1991">
          <cell r="A1991" t="str">
            <v>145</v>
          </cell>
          <cell r="F1991">
            <v>52</v>
          </cell>
          <cell r="L1991">
            <v>240</v>
          </cell>
          <cell r="P1991">
            <v>508</v>
          </cell>
          <cell r="AF1991">
            <v>52</v>
          </cell>
          <cell r="AG1991">
            <v>748</v>
          </cell>
        </row>
        <row r="1992">
          <cell r="A1992" t="str">
            <v>146</v>
          </cell>
          <cell r="F1992">
            <v>96</v>
          </cell>
          <cell r="L1992">
            <v>400</v>
          </cell>
          <cell r="P1992">
            <v>304</v>
          </cell>
          <cell r="AF1992">
            <v>96</v>
          </cell>
          <cell r="AG1992">
            <v>704</v>
          </cell>
        </row>
        <row r="1993">
          <cell r="A1993" t="str">
            <v>148</v>
          </cell>
          <cell r="F1993">
            <v>120</v>
          </cell>
          <cell r="L1993">
            <v>400</v>
          </cell>
          <cell r="P1993">
            <v>280</v>
          </cell>
          <cell r="AF1993">
            <v>120</v>
          </cell>
          <cell r="AG1993">
            <v>680</v>
          </cell>
        </row>
        <row r="1994">
          <cell r="A1994" t="str">
            <v>150</v>
          </cell>
          <cell r="F1994">
            <v>104</v>
          </cell>
          <cell r="L1994">
            <v>480</v>
          </cell>
          <cell r="P1994">
            <v>216</v>
          </cell>
          <cell r="AF1994">
            <v>104</v>
          </cell>
          <cell r="AG1994">
            <v>696</v>
          </cell>
        </row>
        <row r="1995">
          <cell r="A1995" t="str">
            <v>151</v>
          </cell>
          <cell r="F1995">
            <v>112</v>
          </cell>
          <cell r="G1995">
            <v>40</v>
          </cell>
          <cell r="L1995">
            <v>320</v>
          </cell>
          <cell r="P1995">
            <v>72</v>
          </cell>
          <cell r="Q1995">
            <v>256</v>
          </cell>
          <cell r="AF1995">
            <v>152</v>
          </cell>
          <cell r="AG1995">
            <v>648</v>
          </cell>
        </row>
        <row r="1996">
          <cell r="A1996" t="str">
            <v>152</v>
          </cell>
          <cell r="F1996">
            <v>100</v>
          </cell>
          <cell r="L1996">
            <v>480</v>
          </cell>
          <cell r="P1996">
            <v>220</v>
          </cell>
          <cell r="AF1996">
            <v>100</v>
          </cell>
          <cell r="AG1996">
            <v>700</v>
          </cell>
        </row>
        <row r="1997">
          <cell r="A1997" t="str">
            <v>155</v>
          </cell>
          <cell r="F1997">
            <v>176</v>
          </cell>
          <cell r="L1997">
            <v>240</v>
          </cell>
          <cell r="P1997">
            <v>384</v>
          </cell>
          <cell r="AF1997">
            <v>176</v>
          </cell>
          <cell r="AG1997">
            <v>624</v>
          </cell>
        </row>
        <row r="1998">
          <cell r="A1998" t="str">
            <v>158</v>
          </cell>
          <cell r="F1998">
            <v>49</v>
          </cell>
          <cell r="L1998">
            <v>240</v>
          </cell>
          <cell r="P1998">
            <v>191</v>
          </cell>
          <cell r="AF1998">
            <v>49</v>
          </cell>
          <cell r="AG1998">
            <v>431</v>
          </cell>
        </row>
        <row r="1999">
          <cell r="A1999" t="str">
            <v>161</v>
          </cell>
          <cell r="F1999">
            <v>76</v>
          </cell>
          <cell r="L1999">
            <v>320</v>
          </cell>
          <cell r="P1999">
            <v>404</v>
          </cell>
          <cell r="AF1999">
            <v>76</v>
          </cell>
          <cell r="AG1999">
            <v>724</v>
          </cell>
        </row>
        <row r="2000">
          <cell r="A2000" t="str">
            <v>164</v>
          </cell>
          <cell r="F2000">
            <v>112</v>
          </cell>
          <cell r="G2000">
            <v>32</v>
          </cell>
          <cell r="L2000">
            <v>560</v>
          </cell>
          <cell r="P2000">
            <v>64</v>
          </cell>
          <cell r="Q2000">
            <v>32</v>
          </cell>
          <cell r="AF2000">
            <v>144</v>
          </cell>
          <cell r="AG2000">
            <v>656</v>
          </cell>
        </row>
        <row r="2001">
          <cell r="A2001" t="str">
            <v>165</v>
          </cell>
          <cell r="L2001">
            <v>24</v>
          </cell>
          <cell r="AG2001">
            <v>24</v>
          </cell>
        </row>
        <row r="2002">
          <cell r="A2002" t="str">
            <v>166</v>
          </cell>
          <cell r="F2002">
            <v>104</v>
          </cell>
          <cell r="L2002">
            <v>400</v>
          </cell>
          <cell r="P2002">
            <v>296</v>
          </cell>
          <cell r="AF2002">
            <v>104</v>
          </cell>
          <cell r="AG2002">
            <v>696</v>
          </cell>
        </row>
        <row r="2003">
          <cell r="A2003" t="str">
            <v>168</v>
          </cell>
          <cell r="F2003">
            <v>64</v>
          </cell>
          <cell r="L2003">
            <v>480</v>
          </cell>
          <cell r="P2003">
            <v>256</v>
          </cell>
          <cell r="AF2003">
            <v>64</v>
          </cell>
          <cell r="AG2003">
            <v>736</v>
          </cell>
        </row>
        <row r="2004">
          <cell r="A2004" t="str">
            <v>170</v>
          </cell>
          <cell r="F2004">
            <v>24</v>
          </cell>
          <cell r="L2004">
            <v>720</v>
          </cell>
          <cell r="P2004">
            <v>56</v>
          </cell>
          <cell r="AF2004">
            <v>24</v>
          </cell>
          <cell r="AG2004">
            <v>776</v>
          </cell>
        </row>
        <row r="2005">
          <cell r="A2005" t="str">
            <v>171</v>
          </cell>
          <cell r="L2005">
            <v>688.5</v>
          </cell>
          <cell r="AG2005">
            <v>688.5</v>
          </cell>
        </row>
        <row r="2006">
          <cell r="A2006" t="str">
            <v>173</v>
          </cell>
          <cell r="F2006">
            <v>120</v>
          </cell>
          <cell r="L2006">
            <v>80</v>
          </cell>
          <cell r="P2006">
            <v>340</v>
          </cell>
          <cell r="AF2006">
            <v>120</v>
          </cell>
          <cell r="AG2006">
            <v>420</v>
          </cell>
        </row>
        <row r="2007">
          <cell r="A2007" t="str">
            <v>175</v>
          </cell>
          <cell r="F2007">
            <v>72</v>
          </cell>
          <cell r="L2007">
            <v>480</v>
          </cell>
          <cell r="P2007">
            <v>248</v>
          </cell>
          <cell r="AF2007">
            <v>72</v>
          </cell>
          <cell r="AG2007">
            <v>728</v>
          </cell>
        </row>
        <row r="2008">
          <cell r="A2008" t="str">
            <v>176</v>
          </cell>
          <cell r="F2008">
            <v>128</v>
          </cell>
          <cell r="L2008">
            <v>400</v>
          </cell>
          <cell r="P2008">
            <v>272</v>
          </cell>
          <cell r="AF2008">
            <v>128</v>
          </cell>
          <cell r="AG2008">
            <v>672</v>
          </cell>
        </row>
        <row r="2009">
          <cell r="A2009" t="str">
            <v>178</v>
          </cell>
          <cell r="F2009">
            <v>104</v>
          </cell>
          <cell r="L2009">
            <v>240</v>
          </cell>
          <cell r="P2009">
            <v>456</v>
          </cell>
          <cell r="AF2009">
            <v>104</v>
          </cell>
          <cell r="AG2009">
            <v>696</v>
          </cell>
        </row>
        <row r="2010">
          <cell r="A2010" t="str">
            <v>179</v>
          </cell>
          <cell r="F2010">
            <v>104</v>
          </cell>
          <cell r="L2010">
            <v>320</v>
          </cell>
          <cell r="P2010">
            <v>376</v>
          </cell>
          <cell r="AF2010">
            <v>104</v>
          </cell>
          <cell r="AG2010">
            <v>696</v>
          </cell>
        </row>
        <row r="2011">
          <cell r="A2011" t="str">
            <v>181</v>
          </cell>
          <cell r="F2011">
            <v>72</v>
          </cell>
          <cell r="L2011">
            <v>480</v>
          </cell>
          <cell r="P2011">
            <v>248</v>
          </cell>
          <cell r="AF2011">
            <v>72</v>
          </cell>
          <cell r="AG2011">
            <v>728</v>
          </cell>
        </row>
        <row r="2012">
          <cell r="A2012" t="str">
            <v>182</v>
          </cell>
          <cell r="F2012">
            <v>64</v>
          </cell>
          <cell r="L2012">
            <v>640</v>
          </cell>
          <cell r="P2012">
            <v>96</v>
          </cell>
          <cell r="AF2012">
            <v>64</v>
          </cell>
          <cell r="AG2012">
            <v>736</v>
          </cell>
        </row>
        <row r="2013">
          <cell r="A2013" t="str">
            <v>183</v>
          </cell>
          <cell r="F2013">
            <v>68</v>
          </cell>
          <cell r="L2013">
            <v>560</v>
          </cell>
          <cell r="P2013">
            <v>172</v>
          </cell>
          <cell r="AF2013">
            <v>68</v>
          </cell>
          <cell r="AG2013">
            <v>732</v>
          </cell>
        </row>
        <row r="2014">
          <cell r="A2014" t="str">
            <v>185</v>
          </cell>
          <cell r="F2014">
            <v>80</v>
          </cell>
          <cell r="L2014">
            <v>320</v>
          </cell>
          <cell r="P2014">
            <v>400</v>
          </cell>
          <cell r="AF2014">
            <v>80</v>
          </cell>
          <cell r="AG2014">
            <v>720</v>
          </cell>
        </row>
        <row r="2015">
          <cell r="A2015" t="str">
            <v>186</v>
          </cell>
          <cell r="F2015">
            <v>112</v>
          </cell>
          <cell r="L2015">
            <v>240</v>
          </cell>
          <cell r="P2015">
            <v>448</v>
          </cell>
          <cell r="AF2015">
            <v>112</v>
          </cell>
          <cell r="AG2015">
            <v>688</v>
          </cell>
        </row>
        <row r="2016">
          <cell r="A2016" t="str">
            <v>187</v>
          </cell>
          <cell r="F2016">
            <v>80</v>
          </cell>
          <cell r="G2016">
            <v>16</v>
          </cell>
          <cell r="L2016">
            <v>160</v>
          </cell>
          <cell r="P2016">
            <v>480</v>
          </cell>
          <cell r="Q2016">
            <v>64</v>
          </cell>
          <cell r="AF2016">
            <v>96</v>
          </cell>
          <cell r="AG2016">
            <v>704</v>
          </cell>
        </row>
        <row r="2017">
          <cell r="A2017" t="str">
            <v>190</v>
          </cell>
          <cell r="F2017">
            <v>112</v>
          </cell>
          <cell r="L2017">
            <v>480</v>
          </cell>
          <cell r="P2017">
            <v>208</v>
          </cell>
          <cell r="AF2017">
            <v>112</v>
          </cell>
          <cell r="AG2017">
            <v>688</v>
          </cell>
        </row>
        <row r="2018">
          <cell r="A2018" t="str">
            <v>193</v>
          </cell>
          <cell r="F2018">
            <v>96</v>
          </cell>
          <cell r="L2018">
            <v>240</v>
          </cell>
          <cell r="P2018">
            <v>464</v>
          </cell>
          <cell r="AF2018">
            <v>96</v>
          </cell>
          <cell r="AG2018">
            <v>704</v>
          </cell>
        </row>
        <row r="2019">
          <cell r="A2019" t="str">
            <v>194</v>
          </cell>
          <cell r="F2019">
            <v>80</v>
          </cell>
          <cell r="L2019">
            <v>320</v>
          </cell>
          <cell r="P2019">
            <v>400</v>
          </cell>
          <cell r="AF2019">
            <v>80</v>
          </cell>
          <cell r="AG2019">
            <v>720</v>
          </cell>
        </row>
        <row r="2020">
          <cell r="A2020" t="str">
            <v>195</v>
          </cell>
          <cell r="F2020">
            <v>128</v>
          </cell>
          <cell r="L2020">
            <v>400</v>
          </cell>
          <cell r="P2020">
            <v>272</v>
          </cell>
          <cell r="AF2020">
            <v>128</v>
          </cell>
          <cell r="AG2020">
            <v>672</v>
          </cell>
        </row>
        <row r="2021">
          <cell r="A2021" t="str">
            <v>197</v>
          </cell>
          <cell r="F2021">
            <v>132</v>
          </cell>
          <cell r="L2021">
            <v>320</v>
          </cell>
          <cell r="P2021">
            <v>348</v>
          </cell>
          <cell r="AF2021">
            <v>132</v>
          </cell>
          <cell r="AG2021">
            <v>668</v>
          </cell>
        </row>
        <row r="2022">
          <cell r="A2022" t="str">
            <v>199</v>
          </cell>
          <cell r="F2022">
            <v>48</v>
          </cell>
          <cell r="L2022">
            <v>400</v>
          </cell>
          <cell r="P2022">
            <v>352</v>
          </cell>
          <cell r="AF2022">
            <v>48</v>
          </cell>
          <cell r="AG2022">
            <v>752</v>
          </cell>
        </row>
        <row r="2023">
          <cell r="A2023" t="str">
            <v>202</v>
          </cell>
          <cell r="F2023">
            <v>144</v>
          </cell>
          <cell r="L2023">
            <v>560</v>
          </cell>
          <cell r="P2023">
            <v>96</v>
          </cell>
          <cell r="AF2023">
            <v>144</v>
          </cell>
          <cell r="AG2023">
            <v>656</v>
          </cell>
        </row>
        <row r="2024">
          <cell r="A2024" t="str">
            <v>204</v>
          </cell>
          <cell r="L2024">
            <v>784</v>
          </cell>
          <cell r="AG2024">
            <v>784</v>
          </cell>
        </row>
        <row r="2025">
          <cell r="A2025" t="str">
            <v>2046</v>
          </cell>
          <cell r="F2025">
            <v>78.5</v>
          </cell>
          <cell r="G2025">
            <v>4</v>
          </cell>
          <cell r="L2025">
            <v>400</v>
          </cell>
          <cell r="P2025">
            <v>241.5</v>
          </cell>
          <cell r="Q2025">
            <v>76</v>
          </cell>
          <cell r="AF2025">
            <v>82.5</v>
          </cell>
          <cell r="AG2025">
            <v>717.5</v>
          </cell>
        </row>
        <row r="2026">
          <cell r="A2026" t="str">
            <v>206</v>
          </cell>
          <cell r="F2026">
            <v>48</v>
          </cell>
          <cell r="L2026">
            <v>640</v>
          </cell>
          <cell r="P2026">
            <v>112</v>
          </cell>
          <cell r="AF2026">
            <v>48</v>
          </cell>
          <cell r="AG2026">
            <v>752</v>
          </cell>
        </row>
        <row r="2027">
          <cell r="A2027" t="str">
            <v>207</v>
          </cell>
          <cell r="F2027">
            <v>116</v>
          </cell>
          <cell r="G2027">
            <v>28</v>
          </cell>
          <cell r="L2027">
            <v>160</v>
          </cell>
          <cell r="P2027">
            <v>216</v>
          </cell>
          <cell r="Q2027">
            <v>280</v>
          </cell>
          <cell r="AF2027">
            <v>144</v>
          </cell>
          <cell r="AG2027">
            <v>656</v>
          </cell>
        </row>
        <row r="2028">
          <cell r="A2028" t="str">
            <v>208</v>
          </cell>
          <cell r="F2028">
            <v>104</v>
          </cell>
          <cell r="G2028">
            <v>8</v>
          </cell>
          <cell r="L2028">
            <v>400</v>
          </cell>
          <cell r="P2028">
            <v>216</v>
          </cell>
          <cell r="Q2028">
            <v>72</v>
          </cell>
          <cell r="AF2028">
            <v>112</v>
          </cell>
          <cell r="AG2028">
            <v>688</v>
          </cell>
        </row>
        <row r="2029">
          <cell r="A2029" t="str">
            <v>210</v>
          </cell>
          <cell r="F2029">
            <v>24</v>
          </cell>
          <cell r="L2029">
            <v>640</v>
          </cell>
          <cell r="P2029">
            <v>136</v>
          </cell>
          <cell r="AF2029">
            <v>24</v>
          </cell>
          <cell r="AG2029">
            <v>776</v>
          </cell>
        </row>
        <row r="2030">
          <cell r="A2030" t="str">
            <v>211</v>
          </cell>
          <cell r="F2030">
            <v>16</v>
          </cell>
          <cell r="L2030">
            <v>8</v>
          </cell>
          <cell r="P2030">
            <v>64</v>
          </cell>
          <cell r="AF2030">
            <v>16</v>
          </cell>
          <cell r="AG2030">
            <v>72</v>
          </cell>
        </row>
        <row r="2031">
          <cell r="A2031" t="str">
            <v>212</v>
          </cell>
          <cell r="F2031">
            <v>48</v>
          </cell>
          <cell r="L2031">
            <v>640</v>
          </cell>
          <cell r="P2031">
            <v>112</v>
          </cell>
          <cell r="AF2031">
            <v>48</v>
          </cell>
          <cell r="AG2031">
            <v>752</v>
          </cell>
        </row>
        <row r="2032">
          <cell r="A2032" t="str">
            <v>214</v>
          </cell>
          <cell r="F2032">
            <v>64</v>
          </cell>
          <cell r="L2032">
            <v>400</v>
          </cell>
          <cell r="P2032">
            <v>336</v>
          </cell>
          <cell r="AF2032">
            <v>64</v>
          </cell>
          <cell r="AG2032">
            <v>736</v>
          </cell>
        </row>
        <row r="2033">
          <cell r="A2033" t="str">
            <v>217</v>
          </cell>
          <cell r="F2033">
            <v>104</v>
          </cell>
          <cell r="L2033">
            <v>480</v>
          </cell>
          <cell r="P2033">
            <v>216</v>
          </cell>
          <cell r="AF2033">
            <v>104</v>
          </cell>
          <cell r="AG2033">
            <v>696</v>
          </cell>
        </row>
        <row r="2034">
          <cell r="A2034" t="str">
            <v>218</v>
          </cell>
          <cell r="F2034">
            <v>112</v>
          </cell>
          <cell r="G2034">
            <v>8</v>
          </cell>
          <cell r="L2034">
            <v>320</v>
          </cell>
          <cell r="P2034">
            <v>360</v>
          </cell>
          <cell r="AF2034">
            <v>120</v>
          </cell>
          <cell r="AG2034">
            <v>680</v>
          </cell>
        </row>
        <row r="2035">
          <cell r="A2035" t="str">
            <v>223</v>
          </cell>
          <cell r="F2035">
            <v>84</v>
          </cell>
          <cell r="L2035">
            <v>400</v>
          </cell>
          <cell r="P2035">
            <v>316</v>
          </cell>
          <cell r="AF2035">
            <v>84</v>
          </cell>
          <cell r="AG2035">
            <v>716</v>
          </cell>
        </row>
        <row r="2036">
          <cell r="A2036" t="str">
            <v>225</v>
          </cell>
          <cell r="F2036">
            <v>40</v>
          </cell>
          <cell r="L2036">
            <v>640</v>
          </cell>
          <cell r="P2036">
            <v>120</v>
          </cell>
          <cell r="AF2036">
            <v>40</v>
          </cell>
          <cell r="AG2036">
            <v>760</v>
          </cell>
        </row>
        <row r="2037">
          <cell r="A2037" t="str">
            <v>226</v>
          </cell>
          <cell r="F2037">
            <v>88</v>
          </cell>
          <cell r="G2037">
            <v>6.75</v>
          </cell>
          <cell r="L2037">
            <v>104</v>
          </cell>
          <cell r="P2037">
            <v>388</v>
          </cell>
          <cell r="Q2037">
            <v>77.25</v>
          </cell>
          <cell r="AF2037">
            <v>94.75</v>
          </cell>
          <cell r="AG2037">
            <v>569.25</v>
          </cell>
        </row>
        <row r="2038">
          <cell r="A2038" t="str">
            <v>227</v>
          </cell>
          <cell r="F2038">
            <v>16</v>
          </cell>
          <cell r="L2038">
            <v>560</v>
          </cell>
          <cell r="P2038">
            <v>224</v>
          </cell>
          <cell r="AF2038">
            <v>16</v>
          </cell>
          <cell r="AG2038">
            <v>784</v>
          </cell>
        </row>
        <row r="2039">
          <cell r="A2039" t="str">
            <v>228</v>
          </cell>
          <cell r="F2039">
            <v>44</v>
          </cell>
          <cell r="G2039">
            <v>8</v>
          </cell>
          <cell r="L2039">
            <v>400</v>
          </cell>
          <cell r="P2039">
            <v>276</v>
          </cell>
          <cell r="Q2039">
            <v>72</v>
          </cell>
          <cell r="AF2039">
            <v>52</v>
          </cell>
          <cell r="AG2039">
            <v>748</v>
          </cell>
        </row>
        <row r="2040">
          <cell r="A2040" t="str">
            <v>229</v>
          </cell>
          <cell r="F2040">
            <v>140</v>
          </cell>
          <cell r="L2040">
            <v>240</v>
          </cell>
          <cell r="P2040">
            <v>420</v>
          </cell>
          <cell r="AF2040">
            <v>140</v>
          </cell>
          <cell r="AG2040">
            <v>660</v>
          </cell>
        </row>
        <row r="2041">
          <cell r="A2041" t="str">
            <v>231</v>
          </cell>
          <cell r="F2041">
            <v>88</v>
          </cell>
          <cell r="G2041">
            <v>48</v>
          </cell>
          <cell r="L2041">
            <v>80</v>
          </cell>
          <cell r="P2041">
            <v>316</v>
          </cell>
          <cell r="Q2041">
            <v>268</v>
          </cell>
          <cell r="AF2041">
            <v>136</v>
          </cell>
          <cell r="AG2041">
            <v>664</v>
          </cell>
        </row>
        <row r="2042">
          <cell r="A2042" t="str">
            <v>232</v>
          </cell>
          <cell r="F2042">
            <v>144</v>
          </cell>
          <cell r="L2042">
            <v>400</v>
          </cell>
          <cell r="P2042">
            <v>256</v>
          </cell>
          <cell r="AF2042">
            <v>144</v>
          </cell>
          <cell r="AG2042">
            <v>656</v>
          </cell>
        </row>
        <row r="2043">
          <cell r="A2043" t="str">
            <v>235</v>
          </cell>
          <cell r="F2043">
            <v>48</v>
          </cell>
          <cell r="L2043">
            <v>560</v>
          </cell>
          <cell r="P2043">
            <v>192</v>
          </cell>
          <cell r="AF2043">
            <v>48</v>
          </cell>
          <cell r="AG2043">
            <v>752</v>
          </cell>
        </row>
        <row r="2044">
          <cell r="A2044" t="str">
            <v>237</v>
          </cell>
          <cell r="F2044">
            <v>112</v>
          </cell>
          <cell r="L2044">
            <v>400</v>
          </cell>
          <cell r="P2044">
            <v>288</v>
          </cell>
          <cell r="AF2044">
            <v>112</v>
          </cell>
          <cell r="AG2044">
            <v>688</v>
          </cell>
        </row>
        <row r="2045">
          <cell r="A2045" t="str">
            <v>238</v>
          </cell>
          <cell r="F2045">
            <v>124</v>
          </cell>
          <cell r="G2045">
            <v>8</v>
          </cell>
          <cell r="L2045">
            <v>320</v>
          </cell>
          <cell r="P2045">
            <v>276</v>
          </cell>
          <cell r="Q2045">
            <v>72</v>
          </cell>
          <cell r="AF2045">
            <v>132</v>
          </cell>
          <cell r="AG2045">
            <v>668</v>
          </cell>
        </row>
        <row r="2046">
          <cell r="A2046" t="str">
            <v>240</v>
          </cell>
          <cell r="F2046">
            <v>84</v>
          </cell>
          <cell r="L2046">
            <v>320</v>
          </cell>
          <cell r="P2046">
            <v>396</v>
          </cell>
          <cell r="AF2046">
            <v>84</v>
          </cell>
          <cell r="AG2046">
            <v>716</v>
          </cell>
        </row>
        <row r="2047">
          <cell r="A2047" t="str">
            <v>241</v>
          </cell>
          <cell r="F2047">
            <v>80</v>
          </cell>
          <cell r="L2047">
            <v>480</v>
          </cell>
          <cell r="P2047">
            <v>240</v>
          </cell>
          <cell r="AF2047">
            <v>80</v>
          </cell>
          <cell r="AG2047">
            <v>720</v>
          </cell>
        </row>
        <row r="2048">
          <cell r="A2048" t="str">
            <v>243</v>
          </cell>
          <cell r="F2048">
            <v>116</v>
          </cell>
          <cell r="L2048">
            <v>320</v>
          </cell>
          <cell r="P2048">
            <v>364</v>
          </cell>
          <cell r="AF2048">
            <v>116</v>
          </cell>
          <cell r="AG2048">
            <v>684</v>
          </cell>
        </row>
        <row r="2049">
          <cell r="A2049" t="str">
            <v>245</v>
          </cell>
          <cell r="F2049">
            <v>64</v>
          </cell>
          <cell r="L2049">
            <v>80</v>
          </cell>
          <cell r="P2049">
            <v>96</v>
          </cell>
          <cell r="AF2049">
            <v>64</v>
          </cell>
          <cell r="AG2049">
            <v>176</v>
          </cell>
        </row>
        <row r="2050">
          <cell r="A2050" t="str">
            <v>246</v>
          </cell>
          <cell r="F2050">
            <v>90</v>
          </cell>
          <cell r="L2050">
            <v>320</v>
          </cell>
          <cell r="P2050">
            <v>390</v>
          </cell>
          <cell r="AF2050">
            <v>90</v>
          </cell>
          <cell r="AG2050">
            <v>710</v>
          </cell>
        </row>
        <row r="2051">
          <cell r="A2051" t="str">
            <v>247</v>
          </cell>
          <cell r="F2051">
            <v>84</v>
          </cell>
          <cell r="L2051">
            <v>480</v>
          </cell>
          <cell r="P2051">
            <v>236</v>
          </cell>
          <cell r="AF2051">
            <v>84</v>
          </cell>
          <cell r="AG2051">
            <v>716</v>
          </cell>
        </row>
        <row r="2052">
          <cell r="A2052" t="str">
            <v>248</v>
          </cell>
          <cell r="F2052">
            <v>12</v>
          </cell>
          <cell r="L2052">
            <v>640</v>
          </cell>
          <cell r="P2052">
            <v>148</v>
          </cell>
          <cell r="AF2052">
            <v>12</v>
          </cell>
          <cell r="AG2052">
            <v>788</v>
          </cell>
        </row>
        <row r="2053">
          <cell r="A2053" t="str">
            <v>249</v>
          </cell>
          <cell r="F2053">
            <v>80</v>
          </cell>
          <cell r="L2053">
            <v>560</v>
          </cell>
          <cell r="P2053">
            <v>160</v>
          </cell>
          <cell r="AF2053">
            <v>80</v>
          </cell>
          <cell r="AG2053">
            <v>720</v>
          </cell>
        </row>
        <row r="2054">
          <cell r="A2054" t="str">
            <v>250</v>
          </cell>
          <cell r="F2054">
            <v>68</v>
          </cell>
          <cell r="L2054">
            <v>320</v>
          </cell>
          <cell r="P2054">
            <v>412</v>
          </cell>
          <cell r="AF2054">
            <v>68</v>
          </cell>
          <cell r="AG2054">
            <v>732</v>
          </cell>
        </row>
        <row r="2055">
          <cell r="A2055" t="str">
            <v>251</v>
          </cell>
          <cell r="F2055">
            <v>88</v>
          </cell>
          <cell r="L2055">
            <v>320</v>
          </cell>
          <cell r="P2055">
            <v>392</v>
          </cell>
          <cell r="AF2055">
            <v>88</v>
          </cell>
          <cell r="AG2055">
            <v>712</v>
          </cell>
        </row>
        <row r="2056">
          <cell r="A2056" t="str">
            <v>252</v>
          </cell>
          <cell r="F2056">
            <v>108</v>
          </cell>
          <cell r="L2056">
            <v>400</v>
          </cell>
          <cell r="P2056">
            <v>292</v>
          </cell>
          <cell r="AF2056">
            <v>108</v>
          </cell>
          <cell r="AG2056">
            <v>692</v>
          </cell>
        </row>
        <row r="2057">
          <cell r="A2057" t="str">
            <v>253</v>
          </cell>
          <cell r="F2057">
            <v>72</v>
          </cell>
          <cell r="G2057">
            <v>12</v>
          </cell>
          <cell r="L2057">
            <v>240</v>
          </cell>
          <cell r="P2057">
            <v>328</v>
          </cell>
          <cell r="Q2057">
            <v>148</v>
          </cell>
          <cell r="AF2057">
            <v>84</v>
          </cell>
          <cell r="AG2057">
            <v>716</v>
          </cell>
        </row>
        <row r="2058">
          <cell r="A2058" t="str">
            <v>254</v>
          </cell>
          <cell r="F2058">
            <v>104</v>
          </cell>
          <cell r="L2058">
            <v>160</v>
          </cell>
          <cell r="P2058">
            <v>536</v>
          </cell>
          <cell r="AF2058">
            <v>104</v>
          </cell>
          <cell r="AG2058">
            <v>696</v>
          </cell>
        </row>
        <row r="2059">
          <cell r="A2059" t="str">
            <v>255</v>
          </cell>
          <cell r="F2059">
            <v>96</v>
          </cell>
          <cell r="L2059">
            <v>560</v>
          </cell>
          <cell r="P2059">
            <v>144</v>
          </cell>
          <cell r="AF2059">
            <v>96</v>
          </cell>
          <cell r="AG2059">
            <v>704</v>
          </cell>
        </row>
        <row r="2060">
          <cell r="A2060" t="str">
            <v>257</v>
          </cell>
          <cell r="F2060">
            <v>60</v>
          </cell>
          <cell r="L2060">
            <v>400</v>
          </cell>
          <cell r="P2060">
            <v>340</v>
          </cell>
          <cell r="AF2060">
            <v>60</v>
          </cell>
          <cell r="AG2060">
            <v>740</v>
          </cell>
        </row>
        <row r="2061">
          <cell r="A2061" t="str">
            <v>258</v>
          </cell>
          <cell r="F2061">
            <v>76</v>
          </cell>
          <cell r="L2061">
            <v>400</v>
          </cell>
          <cell r="P2061">
            <v>324</v>
          </cell>
          <cell r="AF2061">
            <v>76</v>
          </cell>
          <cell r="AG2061">
            <v>724</v>
          </cell>
        </row>
        <row r="2062">
          <cell r="A2062" t="str">
            <v>259</v>
          </cell>
          <cell r="F2062">
            <v>88</v>
          </cell>
          <cell r="L2062">
            <v>240</v>
          </cell>
          <cell r="P2062">
            <v>472</v>
          </cell>
          <cell r="AF2062">
            <v>88</v>
          </cell>
          <cell r="AG2062">
            <v>712</v>
          </cell>
        </row>
        <row r="2063">
          <cell r="A2063" t="str">
            <v>260</v>
          </cell>
          <cell r="F2063">
            <v>84</v>
          </cell>
          <cell r="L2063">
            <v>560</v>
          </cell>
          <cell r="P2063">
            <v>156</v>
          </cell>
          <cell r="AF2063">
            <v>84</v>
          </cell>
          <cell r="AG2063">
            <v>716</v>
          </cell>
        </row>
        <row r="2064">
          <cell r="A2064" t="str">
            <v>265</v>
          </cell>
          <cell r="F2064">
            <v>40</v>
          </cell>
          <cell r="L2064">
            <v>480</v>
          </cell>
          <cell r="P2064">
            <v>280</v>
          </cell>
          <cell r="AF2064">
            <v>40</v>
          </cell>
          <cell r="AG2064">
            <v>760</v>
          </cell>
        </row>
        <row r="2065">
          <cell r="A2065" t="str">
            <v>266</v>
          </cell>
          <cell r="F2065">
            <v>54</v>
          </cell>
          <cell r="L2065">
            <v>560</v>
          </cell>
          <cell r="P2065">
            <v>186</v>
          </cell>
          <cell r="AF2065">
            <v>54</v>
          </cell>
          <cell r="AG2065">
            <v>746</v>
          </cell>
        </row>
        <row r="2066">
          <cell r="A2066" t="str">
            <v>267</v>
          </cell>
          <cell r="F2066">
            <v>100</v>
          </cell>
          <cell r="L2066">
            <v>320</v>
          </cell>
          <cell r="P2066">
            <v>380</v>
          </cell>
          <cell r="AF2066">
            <v>100</v>
          </cell>
          <cell r="AG2066">
            <v>700</v>
          </cell>
        </row>
        <row r="2067">
          <cell r="A2067" t="str">
            <v>268</v>
          </cell>
          <cell r="F2067">
            <v>50</v>
          </cell>
          <cell r="L2067">
            <v>560</v>
          </cell>
          <cell r="P2067">
            <v>190</v>
          </cell>
          <cell r="AF2067">
            <v>50</v>
          </cell>
          <cell r="AG2067">
            <v>750</v>
          </cell>
        </row>
        <row r="2068">
          <cell r="A2068" t="str">
            <v>270</v>
          </cell>
          <cell r="F2068">
            <v>120</v>
          </cell>
          <cell r="L2068">
            <v>400</v>
          </cell>
          <cell r="P2068">
            <v>280</v>
          </cell>
          <cell r="AF2068">
            <v>120</v>
          </cell>
          <cell r="AG2068">
            <v>680</v>
          </cell>
        </row>
        <row r="2069">
          <cell r="A2069" t="str">
            <v>274</v>
          </cell>
          <cell r="F2069">
            <v>60</v>
          </cell>
          <cell r="L2069">
            <v>400</v>
          </cell>
          <cell r="P2069">
            <v>340</v>
          </cell>
          <cell r="AF2069">
            <v>60</v>
          </cell>
          <cell r="AG2069">
            <v>740</v>
          </cell>
        </row>
        <row r="2070">
          <cell r="A2070" t="str">
            <v>275</v>
          </cell>
          <cell r="F2070">
            <v>52</v>
          </cell>
          <cell r="G2070">
            <v>8</v>
          </cell>
          <cell r="L2070">
            <v>560</v>
          </cell>
          <cell r="P2070">
            <v>108</v>
          </cell>
          <cell r="Q2070">
            <v>72</v>
          </cell>
          <cell r="AF2070">
            <v>60</v>
          </cell>
          <cell r="AG2070">
            <v>740</v>
          </cell>
        </row>
        <row r="2071">
          <cell r="A2071" t="str">
            <v>276</v>
          </cell>
          <cell r="F2071">
            <v>96.800000000000011</v>
          </cell>
          <cell r="L2071">
            <v>560</v>
          </cell>
          <cell r="P2071">
            <v>143.19999999999999</v>
          </cell>
          <cell r="AF2071">
            <v>96.800000000000011</v>
          </cell>
          <cell r="AG2071">
            <v>703.2</v>
          </cell>
        </row>
        <row r="2072">
          <cell r="A2072" t="str">
            <v>279</v>
          </cell>
          <cell r="F2072">
            <v>60</v>
          </cell>
          <cell r="L2072">
            <v>368</v>
          </cell>
          <cell r="P2072">
            <v>84</v>
          </cell>
          <cell r="AF2072">
            <v>60</v>
          </cell>
          <cell r="AG2072">
            <v>452</v>
          </cell>
        </row>
        <row r="2073">
          <cell r="A2073" t="str">
            <v>280</v>
          </cell>
          <cell r="F2073">
            <v>64</v>
          </cell>
          <cell r="L2073">
            <v>320</v>
          </cell>
          <cell r="P2073">
            <v>416</v>
          </cell>
          <cell r="AF2073">
            <v>64</v>
          </cell>
          <cell r="AG2073">
            <v>736</v>
          </cell>
        </row>
        <row r="2074">
          <cell r="A2074" t="str">
            <v>284</v>
          </cell>
          <cell r="F2074">
            <v>76</v>
          </cell>
          <cell r="L2074">
            <v>320</v>
          </cell>
          <cell r="P2074">
            <v>404</v>
          </cell>
          <cell r="AF2074">
            <v>76</v>
          </cell>
          <cell r="AG2074">
            <v>724</v>
          </cell>
        </row>
        <row r="2075">
          <cell r="A2075" t="str">
            <v>287</v>
          </cell>
          <cell r="F2075">
            <v>8</v>
          </cell>
          <cell r="L2075">
            <v>464</v>
          </cell>
          <cell r="P2075">
            <v>40</v>
          </cell>
          <cell r="AF2075">
            <v>8</v>
          </cell>
          <cell r="AG2075">
            <v>504</v>
          </cell>
        </row>
        <row r="2076">
          <cell r="A2076" t="str">
            <v>288</v>
          </cell>
          <cell r="C2076">
            <v>15</v>
          </cell>
          <cell r="F2076">
            <v>62.5</v>
          </cell>
          <cell r="G2076">
            <v>15</v>
          </cell>
          <cell r="L2076">
            <v>225.5</v>
          </cell>
          <cell r="M2076">
            <v>135.5</v>
          </cell>
          <cell r="P2076">
            <v>300.5</v>
          </cell>
          <cell r="AF2076">
            <v>92.5</v>
          </cell>
          <cell r="AG2076">
            <v>661.5</v>
          </cell>
        </row>
        <row r="2077">
          <cell r="A2077" t="str">
            <v>289</v>
          </cell>
          <cell r="F2077">
            <v>88</v>
          </cell>
          <cell r="L2077">
            <v>320</v>
          </cell>
          <cell r="P2077">
            <v>392</v>
          </cell>
          <cell r="AF2077">
            <v>88</v>
          </cell>
          <cell r="AG2077">
            <v>712</v>
          </cell>
        </row>
        <row r="2078">
          <cell r="A2078" t="str">
            <v>290</v>
          </cell>
          <cell r="F2078">
            <v>76</v>
          </cell>
          <cell r="L2078">
            <v>320</v>
          </cell>
          <cell r="P2078">
            <v>404</v>
          </cell>
          <cell r="AF2078">
            <v>76</v>
          </cell>
          <cell r="AG2078">
            <v>724</v>
          </cell>
        </row>
        <row r="2079">
          <cell r="A2079" t="str">
            <v>291</v>
          </cell>
          <cell r="F2079">
            <v>36</v>
          </cell>
          <cell r="L2079">
            <v>636</v>
          </cell>
          <cell r="P2079">
            <v>128</v>
          </cell>
          <cell r="AF2079">
            <v>36</v>
          </cell>
          <cell r="AG2079">
            <v>764</v>
          </cell>
        </row>
        <row r="2080">
          <cell r="A2080" t="str">
            <v>293</v>
          </cell>
          <cell r="F2080">
            <v>108</v>
          </cell>
          <cell r="G2080">
            <v>8</v>
          </cell>
          <cell r="L2080">
            <v>400</v>
          </cell>
          <cell r="P2080">
            <v>212</v>
          </cell>
          <cell r="Q2080">
            <v>72</v>
          </cell>
          <cell r="AF2080">
            <v>116</v>
          </cell>
          <cell r="AG2080">
            <v>684</v>
          </cell>
        </row>
        <row r="2081">
          <cell r="A2081" t="str">
            <v>295</v>
          </cell>
          <cell r="F2081">
            <v>24</v>
          </cell>
          <cell r="L2081">
            <v>560</v>
          </cell>
          <cell r="P2081">
            <v>216</v>
          </cell>
          <cell r="AF2081">
            <v>24</v>
          </cell>
          <cell r="AG2081">
            <v>776</v>
          </cell>
        </row>
        <row r="2082">
          <cell r="A2082" t="str">
            <v>297</v>
          </cell>
          <cell r="F2082">
            <v>48</v>
          </cell>
          <cell r="L2082">
            <v>640</v>
          </cell>
          <cell r="P2082">
            <v>112</v>
          </cell>
          <cell r="AF2082">
            <v>48</v>
          </cell>
          <cell r="AG2082">
            <v>752</v>
          </cell>
        </row>
        <row r="2083">
          <cell r="A2083" t="str">
            <v>299</v>
          </cell>
          <cell r="F2083">
            <v>40</v>
          </cell>
          <cell r="L2083">
            <v>560</v>
          </cell>
          <cell r="P2083">
            <v>200</v>
          </cell>
          <cell r="AF2083">
            <v>40</v>
          </cell>
          <cell r="AG2083">
            <v>760</v>
          </cell>
        </row>
        <row r="2084">
          <cell r="A2084" t="str">
            <v>301</v>
          </cell>
          <cell r="F2084">
            <v>64</v>
          </cell>
          <cell r="L2084">
            <v>480</v>
          </cell>
          <cell r="P2084">
            <v>256</v>
          </cell>
          <cell r="AF2084">
            <v>64</v>
          </cell>
          <cell r="AG2084">
            <v>736</v>
          </cell>
        </row>
        <row r="2085">
          <cell r="A2085" t="str">
            <v>303</v>
          </cell>
          <cell r="F2085">
            <v>80</v>
          </cell>
          <cell r="L2085">
            <v>400</v>
          </cell>
          <cell r="P2085">
            <v>320</v>
          </cell>
          <cell r="AF2085">
            <v>80</v>
          </cell>
          <cell r="AG2085">
            <v>720</v>
          </cell>
        </row>
        <row r="2086">
          <cell r="A2086" t="str">
            <v>304</v>
          </cell>
          <cell r="F2086">
            <v>104</v>
          </cell>
          <cell r="L2086">
            <v>400</v>
          </cell>
          <cell r="P2086">
            <v>296</v>
          </cell>
          <cell r="AF2086">
            <v>104</v>
          </cell>
          <cell r="AG2086">
            <v>696</v>
          </cell>
        </row>
        <row r="2087">
          <cell r="A2087" t="str">
            <v>306</v>
          </cell>
          <cell r="F2087">
            <v>44</v>
          </cell>
          <cell r="L2087">
            <v>400</v>
          </cell>
          <cell r="P2087">
            <v>356</v>
          </cell>
          <cell r="AF2087">
            <v>44</v>
          </cell>
          <cell r="AG2087">
            <v>756</v>
          </cell>
        </row>
        <row r="2088">
          <cell r="A2088" t="str">
            <v>308</v>
          </cell>
          <cell r="F2088">
            <v>80</v>
          </cell>
          <cell r="L2088">
            <v>560</v>
          </cell>
          <cell r="P2088">
            <v>160</v>
          </cell>
          <cell r="AF2088">
            <v>80</v>
          </cell>
          <cell r="AG2088">
            <v>720</v>
          </cell>
        </row>
        <row r="2089">
          <cell r="A2089" t="str">
            <v>309</v>
          </cell>
          <cell r="F2089">
            <v>48</v>
          </cell>
          <cell r="G2089">
            <v>4</v>
          </cell>
          <cell r="L2089">
            <v>480</v>
          </cell>
          <cell r="P2089">
            <v>144</v>
          </cell>
          <cell r="Q2089">
            <v>124</v>
          </cell>
          <cell r="AF2089">
            <v>52</v>
          </cell>
          <cell r="AG2089">
            <v>748</v>
          </cell>
        </row>
        <row r="2090">
          <cell r="A2090" t="str">
            <v>311</v>
          </cell>
          <cell r="F2090">
            <v>120</v>
          </cell>
          <cell r="L2090">
            <v>480</v>
          </cell>
          <cell r="P2090">
            <v>200</v>
          </cell>
          <cell r="AF2090">
            <v>120</v>
          </cell>
          <cell r="AG2090">
            <v>680</v>
          </cell>
        </row>
        <row r="2091">
          <cell r="A2091" t="str">
            <v>313</v>
          </cell>
          <cell r="F2091">
            <v>24</v>
          </cell>
          <cell r="P2091">
            <v>56</v>
          </cell>
          <cell r="AF2091">
            <v>24</v>
          </cell>
          <cell r="AG2091">
            <v>56</v>
          </cell>
        </row>
        <row r="2092">
          <cell r="A2092" t="str">
            <v>316</v>
          </cell>
          <cell r="F2092">
            <v>200</v>
          </cell>
          <cell r="L2092">
            <v>248</v>
          </cell>
          <cell r="P2092">
            <v>120</v>
          </cell>
          <cell r="AF2092">
            <v>200</v>
          </cell>
          <cell r="AG2092">
            <v>368</v>
          </cell>
        </row>
        <row r="2093">
          <cell r="A2093" t="str">
            <v>317</v>
          </cell>
          <cell r="F2093">
            <v>80</v>
          </cell>
          <cell r="L2093">
            <v>400</v>
          </cell>
          <cell r="P2093">
            <v>320</v>
          </cell>
          <cell r="AF2093">
            <v>80</v>
          </cell>
          <cell r="AG2093">
            <v>720</v>
          </cell>
        </row>
        <row r="2094">
          <cell r="A2094" t="str">
            <v>318</v>
          </cell>
          <cell r="F2094">
            <v>64</v>
          </cell>
          <cell r="L2094">
            <v>480</v>
          </cell>
          <cell r="P2094">
            <v>256</v>
          </cell>
          <cell r="AF2094">
            <v>64</v>
          </cell>
          <cell r="AG2094">
            <v>736</v>
          </cell>
        </row>
        <row r="2095">
          <cell r="A2095" t="str">
            <v>319</v>
          </cell>
          <cell r="F2095">
            <v>88</v>
          </cell>
          <cell r="G2095">
            <v>4</v>
          </cell>
          <cell r="L2095">
            <v>480</v>
          </cell>
          <cell r="P2095">
            <v>152</v>
          </cell>
          <cell r="Q2095">
            <v>76</v>
          </cell>
          <cell r="AF2095">
            <v>92</v>
          </cell>
          <cell r="AG2095">
            <v>708</v>
          </cell>
        </row>
        <row r="2096">
          <cell r="A2096" t="str">
            <v>320</v>
          </cell>
          <cell r="F2096">
            <v>44</v>
          </cell>
          <cell r="G2096">
            <v>5</v>
          </cell>
          <cell r="L2096">
            <v>480</v>
          </cell>
          <cell r="P2096">
            <v>196</v>
          </cell>
          <cell r="Q2096">
            <v>75</v>
          </cell>
          <cell r="AF2096">
            <v>49</v>
          </cell>
          <cell r="AG2096">
            <v>751</v>
          </cell>
        </row>
        <row r="2097">
          <cell r="A2097" t="str">
            <v>321</v>
          </cell>
          <cell r="F2097">
            <v>56</v>
          </cell>
          <cell r="L2097">
            <v>480</v>
          </cell>
          <cell r="P2097">
            <v>264</v>
          </cell>
          <cell r="AF2097">
            <v>56</v>
          </cell>
          <cell r="AG2097">
            <v>744</v>
          </cell>
        </row>
        <row r="2098">
          <cell r="A2098" t="str">
            <v>324</v>
          </cell>
          <cell r="F2098">
            <v>60</v>
          </cell>
          <cell r="L2098">
            <v>240</v>
          </cell>
          <cell r="P2098">
            <v>500</v>
          </cell>
          <cell r="AF2098">
            <v>60</v>
          </cell>
          <cell r="AG2098">
            <v>740</v>
          </cell>
        </row>
        <row r="2099">
          <cell r="A2099" t="str">
            <v>325</v>
          </cell>
          <cell r="F2099">
            <v>88</v>
          </cell>
          <cell r="L2099">
            <v>480</v>
          </cell>
          <cell r="P2099">
            <v>232</v>
          </cell>
          <cell r="AF2099">
            <v>88</v>
          </cell>
          <cell r="AG2099">
            <v>712</v>
          </cell>
        </row>
        <row r="2100">
          <cell r="A2100" t="str">
            <v>326</v>
          </cell>
          <cell r="F2100">
            <v>120</v>
          </cell>
          <cell r="L2100">
            <v>320</v>
          </cell>
          <cell r="P2100">
            <v>360</v>
          </cell>
          <cell r="AF2100">
            <v>120</v>
          </cell>
          <cell r="AG2100">
            <v>680</v>
          </cell>
        </row>
        <row r="2101">
          <cell r="A2101" t="str">
            <v>327</v>
          </cell>
          <cell r="F2101">
            <v>80</v>
          </cell>
          <cell r="L2101">
            <v>400</v>
          </cell>
          <cell r="P2101">
            <v>320</v>
          </cell>
          <cell r="AF2101">
            <v>80</v>
          </cell>
          <cell r="AG2101">
            <v>720</v>
          </cell>
        </row>
        <row r="2102">
          <cell r="A2102" t="str">
            <v>328</v>
          </cell>
          <cell r="F2102">
            <v>96</v>
          </cell>
          <cell r="L2102">
            <v>480</v>
          </cell>
          <cell r="P2102">
            <v>224</v>
          </cell>
          <cell r="AF2102">
            <v>96</v>
          </cell>
          <cell r="AG2102">
            <v>704</v>
          </cell>
        </row>
        <row r="2103">
          <cell r="A2103" t="str">
            <v>330</v>
          </cell>
          <cell r="F2103">
            <v>64</v>
          </cell>
          <cell r="L2103">
            <v>400</v>
          </cell>
          <cell r="P2103">
            <v>336</v>
          </cell>
          <cell r="AF2103">
            <v>64</v>
          </cell>
          <cell r="AG2103">
            <v>736</v>
          </cell>
        </row>
        <row r="2104">
          <cell r="A2104" t="str">
            <v>331</v>
          </cell>
          <cell r="F2104">
            <v>96</v>
          </cell>
          <cell r="L2104">
            <v>160</v>
          </cell>
          <cell r="P2104">
            <v>544</v>
          </cell>
          <cell r="AF2104">
            <v>96</v>
          </cell>
          <cell r="AG2104">
            <v>704</v>
          </cell>
        </row>
        <row r="2105">
          <cell r="A2105" t="str">
            <v>332</v>
          </cell>
          <cell r="F2105">
            <v>120</v>
          </cell>
          <cell r="L2105">
            <v>400</v>
          </cell>
          <cell r="P2105">
            <v>280</v>
          </cell>
          <cell r="AF2105">
            <v>120</v>
          </cell>
          <cell r="AG2105">
            <v>680</v>
          </cell>
        </row>
        <row r="2106">
          <cell r="A2106" t="str">
            <v>334</v>
          </cell>
          <cell r="F2106">
            <v>84</v>
          </cell>
          <cell r="L2106">
            <v>320</v>
          </cell>
          <cell r="P2106">
            <v>396</v>
          </cell>
          <cell r="AF2106">
            <v>84</v>
          </cell>
          <cell r="AG2106">
            <v>716</v>
          </cell>
        </row>
        <row r="2107">
          <cell r="A2107" t="str">
            <v>335</v>
          </cell>
          <cell r="F2107">
            <v>148</v>
          </cell>
          <cell r="L2107">
            <v>160</v>
          </cell>
          <cell r="P2107">
            <v>492</v>
          </cell>
          <cell r="AF2107">
            <v>148</v>
          </cell>
          <cell r="AG2107">
            <v>652</v>
          </cell>
        </row>
        <row r="2108">
          <cell r="A2108" t="str">
            <v>336</v>
          </cell>
          <cell r="F2108">
            <v>56</v>
          </cell>
          <cell r="L2108">
            <v>320</v>
          </cell>
          <cell r="P2108">
            <v>424</v>
          </cell>
          <cell r="AF2108">
            <v>56</v>
          </cell>
          <cell r="AG2108">
            <v>744</v>
          </cell>
        </row>
        <row r="2109">
          <cell r="A2109" t="str">
            <v>338</v>
          </cell>
          <cell r="F2109">
            <v>76</v>
          </cell>
          <cell r="G2109">
            <v>4</v>
          </cell>
          <cell r="L2109">
            <v>240</v>
          </cell>
          <cell r="P2109">
            <v>404</v>
          </cell>
          <cell r="Q2109">
            <v>76</v>
          </cell>
          <cell r="AF2109">
            <v>80</v>
          </cell>
          <cell r="AG2109">
            <v>720</v>
          </cell>
        </row>
        <row r="2110">
          <cell r="A2110" t="str">
            <v>340</v>
          </cell>
          <cell r="F2110">
            <v>96</v>
          </cell>
          <cell r="L2110">
            <v>400</v>
          </cell>
          <cell r="P2110">
            <v>304</v>
          </cell>
          <cell r="AF2110">
            <v>96</v>
          </cell>
          <cell r="AG2110">
            <v>704</v>
          </cell>
        </row>
        <row r="2111">
          <cell r="A2111" t="str">
            <v>342</v>
          </cell>
          <cell r="L2111">
            <v>367</v>
          </cell>
          <cell r="AG2111">
            <v>367</v>
          </cell>
        </row>
        <row r="2112">
          <cell r="A2112" t="str">
            <v>348</v>
          </cell>
          <cell r="F2112">
            <v>84</v>
          </cell>
          <cell r="L2112">
            <v>160</v>
          </cell>
          <cell r="P2112">
            <v>556</v>
          </cell>
          <cell r="AF2112">
            <v>84</v>
          </cell>
          <cell r="AG2112">
            <v>716</v>
          </cell>
        </row>
        <row r="2113">
          <cell r="A2113" t="str">
            <v>350</v>
          </cell>
          <cell r="F2113">
            <v>97</v>
          </cell>
          <cell r="G2113">
            <v>4</v>
          </cell>
          <cell r="L2113">
            <v>240</v>
          </cell>
          <cell r="P2113">
            <v>459</v>
          </cell>
          <cell r="AF2113">
            <v>101</v>
          </cell>
          <cell r="AG2113">
            <v>699</v>
          </cell>
        </row>
        <row r="2114">
          <cell r="A2114" t="str">
            <v>352</v>
          </cell>
          <cell r="F2114">
            <v>112</v>
          </cell>
          <cell r="G2114">
            <v>8</v>
          </cell>
          <cell r="L2114">
            <v>320</v>
          </cell>
          <cell r="P2114">
            <v>296</v>
          </cell>
          <cell r="Q2114">
            <v>64</v>
          </cell>
          <cell r="AF2114">
            <v>120</v>
          </cell>
          <cell r="AG2114">
            <v>680</v>
          </cell>
        </row>
        <row r="2115">
          <cell r="A2115" t="str">
            <v>353</v>
          </cell>
          <cell r="F2115">
            <v>93</v>
          </cell>
          <cell r="G2115">
            <v>5</v>
          </cell>
          <cell r="L2115">
            <v>320</v>
          </cell>
          <cell r="P2115">
            <v>307</v>
          </cell>
          <cell r="Q2115">
            <v>75</v>
          </cell>
          <cell r="AF2115">
            <v>98</v>
          </cell>
          <cell r="AG2115">
            <v>702</v>
          </cell>
        </row>
        <row r="2116">
          <cell r="A2116" t="str">
            <v>355</v>
          </cell>
          <cell r="F2116">
            <v>64</v>
          </cell>
          <cell r="L2116">
            <v>480</v>
          </cell>
          <cell r="P2116">
            <v>256</v>
          </cell>
          <cell r="AF2116">
            <v>64</v>
          </cell>
          <cell r="AG2116">
            <v>736</v>
          </cell>
        </row>
        <row r="2117">
          <cell r="A2117" t="str">
            <v>357</v>
          </cell>
          <cell r="F2117">
            <v>68</v>
          </cell>
          <cell r="L2117">
            <v>240</v>
          </cell>
          <cell r="P2117">
            <v>492</v>
          </cell>
          <cell r="AF2117">
            <v>68</v>
          </cell>
          <cell r="AG2117">
            <v>732</v>
          </cell>
        </row>
        <row r="2118">
          <cell r="A2118" t="str">
            <v>358</v>
          </cell>
          <cell r="F2118">
            <v>128</v>
          </cell>
          <cell r="L2118">
            <v>560</v>
          </cell>
          <cell r="P2118">
            <v>112</v>
          </cell>
          <cell r="AF2118">
            <v>128</v>
          </cell>
          <cell r="AG2118">
            <v>672</v>
          </cell>
        </row>
        <row r="2119">
          <cell r="A2119" t="str">
            <v>359</v>
          </cell>
          <cell r="F2119">
            <v>40</v>
          </cell>
          <cell r="L2119">
            <v>560</v>
          </cell>
          <cell r="P2119">
            <v>200</v>
          </cell>
          <cell r="AF2119">
            <v>40</v>
          </cell>
          <cell r="AG2119">
            <v>760</v>
          </cell>
        </row>
        <row r="2120">
          <cell r="A2120" t="str">
            <v>360</v>
          </cell>
          <cell r="F2120">
            <v>88</v>
          </cell>
          <cell r="L2120">
            <v>480</v>
          </cell>
          <cell r="P2120">
            <v>232</v>
          </cell>
          <cell r="AF2120">
            <v>88</v>
          </cell>
          <cell r="AG2120">
            <v>712</v>
          </cell>
        </row>
        <row r="2121">
          <cell r="A2121" t="str">
            <v>363</v>
          </cell>
          <cell r="F2121">
            <v>96</v>
          </cell>
          <cell r="L2121">
            <v>80</v>
          </cell>
          <cell r="P2121">
            <v>624</v>
          </cell>
          <cell r="AF2121">
            <v>96</v>
          </cell>
          <cell r="AG2121">
            <v>704</v>
          </cell>
        </row>
        <row r="2122">
          <cell r="A2122" t="str">
            <v>366</v>
          </cell>
          <cell r="F2122">
            <v>84</v>
          </cell>
          <cell r="L2122">
            <v>560</v>
          </cell>
          <cell r="P2122">
            <v>156</v>
          </cell>
          <cell r="AF2122">
            <v>84</v>
          </cell>
          <cell r="AG2122">
            <v>716</v>
          </cell>
        </row>
        <row r="2123">
          <cell r="A2123" t="str">
            <v>367</v>
          </cell>
          <cell r="F2123">
            <v>36</v>
          </cell>
          <cell r="L2123">
            <v>320</v>
          </cell>
          <cell r="P2123">
            <v>444</v>
          </cell>
          <cell r="AF2123">
            <v>36</v>
          </cell>
          <cell r="AG2123">
            <v>764</v>
          </cell>
        </row>
        <row r="2124">
          <cell r="A2124" t="str">
            <v>370</v>
          </cell>
          <cell r="F2124">
            <v>56</v>
          </cell>
          <cell r="L2124">
            <v>560</v>
          </cell>
          <cell r="P2124">
            <v>184</v>
          </cell>
          <cell r="AF2124">
            <v>56</v>
          </cell>
          <cell r="AG2124">
            <v>744</v>
          </cell>
        </row>
        <row r="2125">
          <cell r="A2125" t="str">
            <v>372</v>
          </cell>
          <cell r="F2125">
            <v>152</v>
          </cell>
          <cell r="L2125">
            <v>560</v>
          </cell>
          <cell r="P2125">
            <v>88</v>
          </cell>
          <cell r="AF2125">
            <v>152</v>
          </cell>
          <cell r="AG2125">
            <v>648</v>
          </cell>
        </row>
        <row r="2126">
          <cell r="A2126" t="str">
            <v>373</v>
          </cell>
          <cell r="F2126">
            <v>104</v>
          </cell>
          <cell r="L2126">
            <v>320</v>
          </cell>
          <cell r="P2126">
            <v>376</v>
          </cell>
          <cell r="AF2126">
            <v>104</v>
          </cell>
          <cell r="AG2126">
            <v>696</v>
          </cell>
        </row>
        <row r="2127">
          <cell r="A2127" t="str">
            <v>375</v>
          </cell>
          <cell r="F2127">
            <v>88</v>
          </cell>
          <cell r="L2127">
            <v>400</v>
          </cell>
          <cell r="P2127">
            <v>312</v>
          </cell>
          <cell r="AF2127">
            <v>88</v>
          </cell>
          <cell r="AG2127">
            <v>712</v>
          </cell>
        </row>
        <row r="2128">
          <cell r="A2128" t="str">
            <v>376</v>
          </cell>
          <cell r="F2128">
            <v>128</v>
          </cell>
          <cell r="L2128">
            <v>400</v>
          </cell>
          <cell r="P2128">
            <v>272</v>
          </cell>
          <cell r="AF2128">
            <v>128</v>
          </cell>
          <cell r="AG2128">
            <v>672</v>
          </cell>
        </row>
        <row r="2129">
          <cell r="A2129" t="str">
            <v>377</v>
          </cell>
          <cell r="F2129">
            <v>76</v>
          </cell>
          <cell r="L2129">
            <v>400</v>
          </cell>
          <cell r="P2129">
            <v>324</v>
          </cell>
          <cell r="AF2129">
            <v>76</v>
          </cell>
          <cell r="AG2129">
            <v>724</v>
          </cell>
        </row>
        <row r="2130">
          <cell r="A2130" t="str">
            <v>378</v>
          </cell>
          <cell r="F2130">
            <v>48</v>
          </cell>
          <cell r="L2130">
            <v>400</v>
          </cell>
          <cell r="P2130">
            <v>352</v>
          </cell>
          <cell r="AF2130">
            <v>48</v>
          </cell>
          <cell r="AG2130">
            <v>752</v>
          </cell>
        </row>
        <row r="2131">
          <cell r="A2131" t="str">
            <v>379</v>
          </cell>
          <cell r="F2131">
            <v>124</v>
          </cell>
          <cell r="L2131">
            <v>400</v>
          </cell>
          <cell r="P2131">
            <v>276</v>
          </cell>
          <cell r="AF2131">
            <v>124</v>
          </cell>
          <cell r="AG2131">
            <v>676</v>
          </cell>
        </row>
        <row r="2132">
          <cell r="A2132" t="str">
            <v>381</v>
          </cell>
          <cell r="F2132">
            <v>80</v>
          </cell>
          <cell r="L2132">
            <v>320</v>
          </cell>
          <cell r="P2132">
            <v>400</v>
          </cell>
          <cell r="AF2132">
            <v>80</v>
          </cell>
          <cell r="AG2132">
            <v>720</v>
          </cell>
        </row>
        <row r="2133">
          <cell r="A2133" t="str">
            <v>382</v>
          </cell>
          <cell r="F2133">
            <v>92</v>
          </cell>
          <cell r="L2133">
            <v>240</v>
          </cell>
          <cell r="P2133">
            <v>468</v>
          </cell>
          <cell r="AF2133">
            <v>92</v>
          </cell>
          <cell r="AG2133">
            <v>708</v>
          </cell>
        </row>
        <row r="2134">
          <cell r="A2134" t="str">
            <v>383</v>
          </cell>
          <cell r="F2134">
            <v>100</v>
          </cell>
          <cell r="L2134">
            <v>480</v>
          </cell>
          <cell r="P2134">
            <v>220</v>
          </cell>
          <cell r="AF2134">
            <v>100</v>
          </cell>
          <cell r="AG2134">
            <v>700</v>
          </cell>
        </row>
        <row r="2135">
          <cell r="A2135" t="str">
            <v>385</v>
          </cell>
          <cell r="F2135">
            <v>32</v>
          </cell>
          <cell r="L2135">
            <v>560</v>
          </cell>
          <cell r="P2135">
            <v>208</v>
          </cell>
          <cell r="AF2135">
            <v>32</v>
          </cell>
          <cell r="AG2135">
            <v>768</v>
          </cell>
        </row>
        <row r="2136">
          <cell r="A2136" t="str">
            <v>386</v>
          </cell>
          <cell r="F2136">
            <v>110</v>
          </cell>
          <cell r="L2136">
            <v>400</v>
          </cell>
          <cell r="P2136">
            <v>290</v>
          </cell>
          <cell r="AF2136">
            <v>110</v>
          </cell>
          <cell r="AG2136">
            <v>690</v>
          </cell>
        </row>
        <row r="2137">
          <cell r="A2137" t="str">
            <v>387</v>
          </cell>
          <cell r="F2137">
            <v>80</v>
          </cell>
          <cell r="L2137">
            <v>480</v>
          </cell>
          <cell r="P2137">
            <v>240</v>
          </cell>
          <cell r="AF2137">
            <v>80</v>
          </cell>
          <cell r="AG2137">
            <v>720</v>
          </cell>
        </row>
        <row r="2138">
          <cell r="A2138" t="str">
            <v>390</v>
          </cell>
          <cell r="F2138">
            <v>76</v>
          </cell>
          <cell r="L2138">
            <v>240</v>
          </cell>
          <cell r="P2138">
            <v>484</v>
          </cell>
          <cell r="AF2138">
            <v>76</v>
          </cell>
          <cell r="AG2138">
            <v>724</v>
          </cell>
        </row>
        <row r="2139">
          <cell r="A2139" t="str">
            <v>391</v>
          </cell>
          <cell r="F2139">
            <v>84</v>
          </cell>
          <cell r="L2139">
            <v>320</v>
          </cell>
          <cell r="P2139">
            <v>396</v>
          </cell>
          <cell r="AF2139">
            <v>84</v>
          </cell>
          <cell r="AG2139">
            <v>716</v>
          </cell>
        </row>
        <row r="2140">
          <cell r="A2140" t="str">
            <v>392</v>
          </cell>
          <cell r="F2140">
            <v>70</v>
          </cell>
          <cell r="L2140">
            <v>240</v>
          </cell>
          <cell r="P2140">
            <v>490</v>
          </cell>
          <cell r="AF2140">
            <v>70</v>
          </cell>
          <cell r="AG2140">
            <v>730</v>
          </cell>
        </row>
        <row r="2141">
          <cell r="A2141" t="str">
            <v>393</v>
          </cell>
          <cell r="F2141">
            <v>24</v>
          </cell>
          <cell r="L2141">
            <v>640</v>
          </cell>
          <cell r="P2141">
            <v>136</v>
          </cell>
          <cell r="AF2141">
            <v>24</v>
          </cell>
          <cell r="AG2141">
            <v>776</v>
          </cell>
        </row>
        <row r="2142">
          <cell r="A2142" t="str">
            <v>396</v>
          </cell>
          <cell r="F2142">
            <v>152</v>
          </cell>
          <cell r="G2142">
            <v>8</v>
          </cell>
          <cell r="L2142">
            <v>240</v>
          </cell>
          <cell r="P2142">
            <v>328</v>
          </cell>
          <cell r="Q2142">
            <v>72</v>
          </cell>
          <cell r="AF2142">
            <v>160</v>
          </cell>
          <cell r="AG2142">
            <v>640</v>
          </cell>
        </row>
        <row r="2143">
          <cell r="A2143" t="str">
            <v>397</v>
          </cell>
          <cell r="F2143">
            <v>28</v>
          </cell>
          <cell r="L2143">
            <v>560</v>
          </cell>
          <cell r="P2143">
            <v>212</v>
          </cell>
          <cell r="AF2143">
            <v>28</v>
          </cell>
          <cell r="AG2143">
            <v>772</v>
          </cell>
        </row>
        <row r="2144">
          <cell r="A2144" t="str">
            <v>400</v>
          </cell>
          <cell r="F2144">
            <v>64</v>
          </cell>
          <cell r="L2144">
            <v>400</v>
          </cell>
          <cell r="P2144">
            <v>336</v>
          </cell>
          <cell r="AF2144">
            <v>64</v>
          </cell>
          <cell r="AG2144">
            <v>736</v>
          </cell>
        </row>
        <row r="2145">
          <cell r="A2145" t="str">
            <v>402</v>
          </cell>
          <cell r="F2145">
            <v>72</v>
          </cell>
          <cell r="L2145">
            <v>560</v>
          </cell>
          <cell r="P2145">
            <v>168</v>
          </cell>
          <cell r="AF2145">
            <v>72</v>
          </cell>
          <cell r="AG2145">
            <v>728</v>
          </cell>
        </row>
        <row r="2146">
          <cell r="A2146" t="str">
            <v>403</v>
          </cell>
          <cell r="F2146">
            <v>88</v>
          </cell>
          <cell r="L2146">
            <v>240</v>
          </cell>
          <cell r="P2146">
            <v>472</v>
          </cell>
          <cell r="AF2146">
            <v>88</v>
          </cell>
          <cell r="AG2146">
            <v>712</v>
          </cell>
        </row>
        <row r="2147">
          <cell r="A2147" t="str">
            <v>405</v>
          </cell>
          <cell r="F2147">
            <v>80</v>
          </cell>
          <cell r="L2147">
            <v>320</v>
          </cell>
          <cell r="P2147">
            <v>400</v>
          </cell>
          <cell r="AF2147">
            <v>80</v>
          </cell>
          <cell r="AG2147">
            <v>720</v>
          </cell>
        </row>
        <row r="2148">
          <cell r="A2148" t="str">
            <v>406</v>
          </cell>
        </row>
        <row r="2149">
          <cell r="A2149" t="str">
            <v>407</v>
          </cell>
          <cell r="F2149">
            <v>66</v>
          </cell>
          <cell r="L2149">
            <v>360</v>
          </cell>
          <cell r="P2149">
            <v>238</v>
          </cell>
          <cell r="AF2149">
            <v>66</v>
          </cell>
          <cell r="AG2149">
            <v>598</v>
          </cell>
        </row>
        <row r="2150">
          <cell r="A2150" t="str">
            <v>408</v>
          </cell>
          <cell r="I2150">
            <v>8</v>
          </cell>
          <cell r="L2150">
            <v>640</v>
          </cell>
          <cell r="S2150">
            <v>72</v>
          </cell>
          <cell r="AF2150">
            <v>8</v>
          </cell>
          <cell r="AG2150">
            <v>712</v>
          </cell>
        </row>
        <row r="2151">
          <cell r="A2151" t="str">
            <v>409</v>
          </cell>
          <cell r="F2151">
            <v>96</v>
          </cell>
          <cell r="G2151">
            <v>8</v>
          </cell>
          <cell r="L2151">
            <v>400</v>
          </cell>
          <cell r="P2151">
            <v>224</v>
          </cell>
          <cell r="Q2151">
            <v>72</v>
          </cell>
          <cell r="AF2151">
            <v>104</v>
          </cell>
          <cell r="AG2151">
            <v>696</v>
          </cell>
        </row>
        <row r="2152">
          <cell r="A2152" t="str">
            <v>410</v>
          </cell>
          <cell r="F2152">
            <v>156</v>
          </cell>
          <cell r="L2152">
            <v>240</v>
          </cell>
          <cell r="P2152">
            <v>404</v>
          </cell>
          <cell r="AF2152">
            <v>156</v>
          </cell>
          <cell r="AG2152">
            <v>644</v>
          </cell>
        </row>
        <row r="2153">
          <cell r="A2153" t="str">
            <v>412</v>
          </cell>
          <cell r="F2153">
            <v>100</v>
          </cell>
          <cell r="L2153">
            <v>400</v>
          </cell>
          <cell r="P2153">
            <v>300</v>
          </cell>
          <cell r="AF2153">
            <v>100</v>
          </cell>
          <cell r="AG2153">
            <v>700</v>
          </cell>
        </row>
        <row r="2154">
          <cell r="A2154" t="str">
            <v>413</v>
          </cell>
          <cell r="F2154">
            <v>104</v>
          </cell>
          <cell r="L2154">
            <v>560</v>
          </cell>
          <cell r="P2154">
            <v>136</v>
          </cell>
          <cell r="AF2154">
            <v>104</v>
          </cell>
          <cell r="AG2154">
            <v>696</v>
          </cell>
        </row>
        <row r="2155">
          <cell r="A2155" t="str">
            <v>414</v>
          </cell>
          <cell r="F2155">
            <v>48</v>
          </cell>
          <cell r="L2155">
            <v>640</v>
          </cell>
          <cell r="P2155">
            <v>112</v>
          </cell>
          <cell r="AF2155">
            <v>48</v>
          </cell>
          <cell r="AG2155">
            <v>752</v>
          </cell>
        </row>
        <row r="2156">
          <cell r="A2156" t="str">
            <v>415</v>
          </cell>
          <cell r="F2156">
            <v>88</v>
          </cell>
          <cell r="L2156">
            <v>240</v>
          </cell>
          <cell r="P2156">
            <v>472</v>
          </cell>
          <cell r="AF2156">
            <v>88</v>
          </cell>
          <cell r="AG2156">
            <v>712</v>
          </cell>
        </row>
        <row r="2157">
          <cell r="A2157" t="str">
            <v>416</v>
          </cell>
          <cell r="F2157">
            <v>62</v>
          </cell>
          <cell r="L2157">
            <v>384</v>
          </cell>
          <cell r="P2157">
            <v>194</v>
          </cell>
          <cell r="AF2157">
            <v>62</v>
          </cell>
          <cell r="AG2157">
            <v>578</v>
          </cell>
        </row>
        <row r="2158">
          <cell r="A2158" t="str">
            <v>417</v>
          </cell>
          <cell r="F2158">
            <v>88</v>
          </cell>
          <cell r="I2158">
            <v>4</v>
          </cell>
          <cell r="L2158">
            <v>560</v>
          </cell>
          <cell r="P2158">
            <v>76</v>
          </cell>
          <cell r="S2158">
            <v>72</v>
          </cell>
          <cell r="AF2158">
            <v>92</v>
          </cell>
          <cell r="AG2158">
            <v>708</v>
          </cell>
        </row>
        <row r="2159">
          <cell r="A2159" t="str">
            <v>419</v>
          </cell>
          <cell r="F2159">
            <v>72</v>
          </cell>
          <cell r="L2159">
            <v>560</v>
          </cell>
          <cell r="P2159">
            <v>168</v>
          </cell>
          <cell r="AF2159">
            <v>72</v>
          </cell>
          <cell r="AG2159">
            <v>728</v>
          </cell>
        </row>
        <row r="2160">
          <cell r="A2160" t="str">
            <v>420</v>
          </cell>
          <cell r="F2160">
            <v>92</v>
          </cell>
          <cell r="L2160">
            <v>240</v>
          </cell>
          <cell r="P2160">
            <v>468</v>
          </cell>
          <cell r="AF2160">
            <v>92</v>
          </cell>
          <cell r="AG2160">
            <v>708</v>
          </cell>
        </row>
        <row r="2161">
          <cell r="A2161" t="str">
            <v>421</v>
          </cell>
          <cell r="F2161">
            <v>96</v>
          </cell>
          <cell r="G2161">
            <v>16</v>
          </cell>
          <cell r="L2161">
            <v>320</v>
          </cell>
          <cell r="P2161">
            <v>296</v>
          </cell>
          <cell r="Q2161">
            <v>72</v>
          </cell>
          <cell r="AF2161">
            <v>112</v>
          </cell>
          <cell r="AG2161">
            <v>688</v>
          </cell>
        </row>
        <row r="2162">
          <cell r="A2162" t="str">
            <v>42101</v>
          </cell>
          <cell r="F2162">
            <v>88</v>
          </cell>
          <cell r="L2162">
            <v>480</v>
          </cell>
          <cell r="P2162">
            <v>232</v>
          </cell>
          <cell r="AF2162">
            <v>88</v>
          </cell>
          <cell r="AG2162">
            <v>712</v>
          </cell>
        </row>
        <row r="2163">
          <cell r="A2163" t="str">
            <v>422</v>
          </cell>
          <cell r="F2163">
            <v>85</v>
          </cell>
          <cell r="L2163">
            <v>160</v>
          </cell>
          <cell r="P2163">
            <v>555</v>
          </cell>
          <cell r="AF2163">
            <v>85</v>
          </cell>
          <cell r="AG2163">
            <v>715</v>
          </cell>
        </row>
        <row r="2164">
          <cell r="A2164" t="str">
            <v>426</v>
          </cell>
          <cell r="F2164">
            <v>84</v>
          </cell>
          <cell r="L2164">
            <v>80</v>
          </cell>
          <cell r="P2164">
            <v>636</v>
          </cell>
          <cell r="AF2164">
            <v>84</v>
          </cell>
          <cell r="AG2164">
            <v>716</v>
          </cell>
        </row>
        <row r="2165">
          <cell r="A2165" t="str">
            <v>428</v>
          </cell>
          <cell r="F2165">
            <v>120</v>
          </cell>
          <cell r="L2165">
            <v>160</v>
          </cell>
          <cell r="P2165">
            <v>520</v>
          </cell>
          <cell r="AF2165">
            <v>120</v>
          </cell>
          <cell r="AG2165">
            <v>680</v>
          </cell>
        </row>
        <row r="2166">
          <cell r="A2166" t="str">
            <v>429</v>
          </cell>
          <cell r="F2166">
            <v>52</v>
          </cell>
          <cell r="L2166">
            <v>560</v>
          </cell>
          <cell r="P2166">
            <v>188</v>
          </cell>
          <cell r="AF2166">
            <v>52</v>
          </cell>
          <cell r="AG2166">
            <v>748</v>
          </cell>
        </row>
        <row r="2167">
          <cell r="A2167" t="str">
            <v>432</v>
          </cell>
          <cell r="F2167">
            <v>84</v>
          </cell>
          <cell r="L2167">
            <v>400</v>
          </cell>
          <cell r="P2167">
            <v>316</v>
          </cell>
          <cell r="AF2167">
            <v>84</v>
          </cell>
          <cell r="AG2167">
            <v>716</v>
          </cell>
        </row>
        <row r="2168">
          <cell r="A2168" t="str">
            <v>434</v>
          </cell>
          <cell r="F2168">
            <v>88</v>
          </cell>
          <cell r="L2168">
            <v>400</v>
          </cell>
          <cell r="P2168">
            <v>312</v>
          </cell>
          <cell r="AF2168">
            <v>88</v>
          </cell>
          <cell r="AG2168">
            <v>712</v>
          </cell>
        </row>
        <row r="2169">
          <cell r="A2169" t="str">
            <v>435</v>
          </cell>
          <cell r="F2169">
            <v>98</v>
          </cell>
          <cell r="L2169">
            <v>320</v>
          </cell>
          <cell r="P2169">
            <v>382</v>
          </cell>
          <cell r="AF2169">
            <v>98</v>
          </cell>
          <cell r="AG2169">
            <v>702</v>
          </cell>
        </row>
        <row r="2170">
          <cell r="A2170" t="str">
            <v>438</v>
          </cell>
          <cell r="F2170">
            <v>68</v>
          </cell>
          <cell r="L2170">
            <v>480</v>
          </cell>
          <cell r="P2170">
            <v>252</v>
          </cell>
          <cell r="AF2170">
            <v>68</v>
          </cell>
          <cell r="AG2170">
            <v>732</v>
          </cell>
        </row>
        <row r="2171">
          <cell r="A2171" t="str">
            <v>439</v>
          </cell>
          <cell r="F2171">
            <v>88</v>
          </cell>
          <cell r="L2171">
            <v>240</v>
          </cell>
          <cell r="P2171">
            <v>472</v>
          </cell>
          <cell r="AF2171">
            <v>88</v>
          </cell>
          <cell r="AG2171">
            <v>712</v>
          </cell>
        </row>
        <row r="2172">
          <cell r="A2172" t="str">
            <v>440</v>
          </cell>
          <cell r="F2172">
            <v>88</v>
          </cell>
          <cell r="L2172">
            <v>560</v>
          </cell>
          <cell r="P2172">
            <v>152</v>
          </cell>
          <cell r="AF2172">
            <v>88</v>
          </cell>
          <cell r="AG2172">
            <v>712</v>
          </cell>
        </row>
        <row r="2173">
          <cell r="A2173" t="str">
            <v>441</v>
          </cell>
          <cell r="F2173">
            <v>48</v>
          </cell>
          <cell r="L2173">
            <v>640</v>
          </cell>
          <cell r="P2173">
            <v>112</v>
          </cell>
          <cell r="AF2173">
            <v>48</v>
          </cell>
          <cell r="AG2173">
            <v>752</v>
          </cell>
        </row>
        <row r="2174">
          <cell r="A2174" t="str">
            <v>442</v>
          </cell>
          <cell r="F2174">
            <v>104</v>
          </cell>
          <cell r="L2174">
            <v>480</v>
          </cell>
          <cell r="P2174">
            <v>216</v>
          </cell>
          <cell r="AF2174">
            <v>104</v>
          </cell>
          <cell r="AG2174">
            <v>696</v>
          </cell>
        </row>
        <row r="2175">
          <cell r="A2175" t="str">
            <v>443</v>
          </cell>
          <cell r="F2175">
            <v>20</v>
          </cell>
          <cell r="L2175">
            <v>560</v>
          </cell>
          <cell r="P2175">
            <v>220</v>
          </cell>
          <cell r="AF2175">
            <v>20</v>
          </cell>
          <cell r="AG2175">
            <v>780</v>
          </cell>
        </row>
        <row r="2176">
          <cell r="A2176" t="str">
            <v>444</v>
          </cell>
          <cell r="F2176">
            <v>64</v>
          </cell>
          <cell r="L2176">
            <v>560</v>
          </cell>
          <cell r="P2176">
            <v>176</v>
          </cell>
          <cell r="AF2176">
            <v>64</v>
          </cell>
          <cell r="AG2176">
            <v>736</v>
          </cell>
        </row>
        <row r="2177">
          <cell r="A2177" t="str">
            <v>445</v>
          </cell>
          <cell r="F2177">
            <v>56</v>
          </cell>
          <cell r="G2177">
            <v>6</v>
          </cell>
          <cell r="L2177">
            <v>320</v>
          </cell>
          <cell r="P2177">
            <v>272</v>
          </cell>
          <cell r="Q2177">
            <v>146</v>
          </cell>
          <cell r="AF2177">
            <v>62</v>
          </cell>
          <cell r="AG2177">
            <v>738</v>
          </cell>
        </row>
        <row r="2178">
          <cell r="A2178" t="str">
            <v>446</v>
          </cell>
          <cell r="F2178">
            <v>88</v>
          </cell>
          <cell r="L2178">
            <v>240</v>
          </cell>
          <cell r="P2178">
            <v>472</v>
          </cell>
          <cell r="AF2178">
            <v>88</v>
          </cell>
          <cell r="AG2178">
            <v>712</v>
          </cell>
        </row>
        <row r="2179">
          <cell r="A2179" t="str">
            <v>448</v>
          </cell>
          <cell r="F2179">
            <v>72</v>
          </cell>
          <cell r="G2179">
            <v>16</v>
          </cell>
          <cell r="L2179">
            <v>480</v>
          </cell>
          <cell r="P2179">
            <v>232</v>
          </cell>
          <cell r="AF2179">
            <v>88</v>
          </cell>
          <cell r="AG2179">
            <v>712</v>
          </cell>
        </row>
        <row r="2180">
          <cell r="A2180" t="str">
            <v>451</v>
          </cell>
          <cell r="F2180">
            <v>124</v>
          </cell>
          <cell r="L2180">
            <v>480</v>
          </cell>
          <cell r="P2180">
            <v>196</v>
          </cell>
          <cell r="AF2180">
            <v>124</v>
          </cell>
          <cell r="AG2180">
            <v>676</v>
          </cell>
        </row>
        <row r="2181">
          <cell r="A2181" t="str">
            <v>452</v>
          </cell>
          <cell r="F2181">
            <v>80</v>
          </cell>
          <cell r="L2181">
            <v>480</v>
          </cell>
          <cell r="P2181">
            <v>240</v>
          </cell>
          <cell r="AF2181">
            <v>80</v>
          </cell>
          <cell r="AG2181">
            <v>720</v>
          </cell>
        </row>
        <row r="2182">
          <cell r="A2182" t="str">
            <v>453</v>
          </cell>
          <cell r="F2182">
            <v>104</v>
          </cell>
          <cell r="G2182">
            <v>8</v>
          </cell>
          <cell r="L2182">
            <v>400</v>
          </cell>
          <cell r="P2182">
            <v>216</v>
          </cell>
          <cell r="Q2182">
            <v>72</v>
          </cell>
          <cell r="AF2182">
            <v>112</v>
          </cell>
          <cell r="AG2182">
            <v>688</v>
          </cell>
        </row>
        <row r="2183">
          <cell r="A2183" t="str">
            <v>455</v>
          </cell>
          <cell r="F2183">
            <v>32</v>
          </cell>
          <cell r="L2183">
            <v>480</v>
          </cell>
          <cell r="P2183">
            <v>288</v>
          </cell>
          <cell r="AF2183">
            <v>32</v>
          </cell>
          <cell r="AG2183">
            <v>768</v>
          </cell>
        </row>
        <row r="2184">
          <cell r="A2184" t="str">
            <v>456</v>
          </cell>
          <cell r="F2184">
            <v>64</v>
          </cell>
          <cell r="L2184">
            <v>560</v>
          </cell>
          <cell r="P2184">
            <v>176</v>
          </cell>
          <cell r="AF2184">
            <v>64</v>
          </cell>
          <cell r="AG2184">
            <v>736</v>
          </cell>
        </row>
        <row r="2185">
          <cell r="A2185" t="str">
            <v>457</v>
          </cell>
          <cell r="F2185">
            <v>72</v>
          </cell>
          <cell r="L2185">
            <v>560</v>
          </cell>
          <cell r="P2185">
            <v>168</v>
          </cell>
          <cell r="AF2185">
            <v>72</v>
          </cell>
          <cell r="AG2185">
            <v>728</v>
          </cell>
        </row>
        <row r="2186">
          <cell r="A2186" t="str">
            <v>459</v>
          </cell>
          <cell r="F2186">
            <v>64</v>
          </cell>
          <cell r="L2186">
            <v>480</v>
          </cell>
          <cell r="P2186">
            <v>256</v>
          </cell>
          <cell r="AF2186">
            <v>64</v>
          </cell>
          <cell r="AG2186">
            <v>736</v>
          </cell>
        </row>
        <row r="2187">
          <cell r="A2187" t="str">
            <v>460</v>
          </cell>
          <cell r="F2187">
            <v>56</v>
          </cell>
          <cell r="L2187">
            <v>384</v>
          </cell>
          <cell r="P2187">
            <v>200</v>
          </cell>
          <cell r="AF2187">
            <v>56</v>
          </cell>
          <cell r="AG2187">
            <v>584</v>
          </cell>
        </row>
        <row r="2188">
          <cell r="A2188" t="str">
            <v>462</v>
          </cell>
          <cell r="F2188">
            <v>32</v>
          </cell>
          <cell r="L2188">
            <v>640</v>
          </cell>
          <cell r="P2188">
            <v>128</v>
          </cell>
          <cell r="AF2188">
            <v>32</v>
          </cell>
          <cell r="AG2188">
            <v>768</v>
          </cell>
        </row>
        <row r="2189">
          <cell r="A2189" t="str">
            <v>463</v>
          </cell>
          <cell r="L2189">
            <v>37</v>
          </cell>
          <cell r="AG2189">
            <v>37</v>
          </cell>
        </row>
        <row r="2190">
          <cell r="A2190" t="str">
            <v>464</v>
          </cell>
          <cell r="F2190">
            <v>64</v>
          </cell>
          <cell r="L2190">
            <v>480</v>
          </cell>
          <cell r="P2190">
            <v>256</v>
          </cell>
          <cell r="AF2190">
            <v>64</v>
          </cell>
          <cell r="AG2190">
            <v>736</v>
          </cell>
        </row>
        <row r="2191">
          <cell r="A2191" t="str">
            <v>465</v>
          </cell>
          <cell r="F2191">
            <v>32</v>
          </cell>
          <cell r="L2191">
            <v>80</v>
          </cell>
          <cell r="P2191">
            <v>128</v>
          </cell>
          <cell r="AF2191">
            <v>32</v>
          </cell>
          <cell r="AG2191">
            <v>208</v>
          </cell>
        </row>
        <row r="2192">
          <cell r="A2192" t="str">
            <v>466</v>
          </cell>
          <cell r="F2192">
            <v>36</v>
          </cell>
          <cell r="L2192">
            <v>480</v>
          </cell>
          <cell r="P2192">
            <v>284</v>
          </cell>
          <cell r="AF2192">
            <v>36</v>
          </cell>
          <cell r="AG2192">
            <v>764</v>
          </cell>
        </row>
        <row r="2193">
          <cell r="A2193" t="str">
            <v>472</v>
          </cell>
          <cell r="L2193">
            <v>348.5</v>
          </cell>
          <cell r="AG2193">
            <v>348.5</v>
          </cell>
        </row>
        <row r="2194">
          <cell r="A2194" t="str">
            <v>473</v>
          </cell>
          <cell r="L2194">
            <v>306.5</v>
          </cell>
          <cell r="AG2194">
            <v>306.5</v>
          </cell>
        </row>
        <row r="2195">
          <cell r="A2195" t="str">
            <v>476</v>
          </cell>
          <cell r="F2195">
            <v>56</v>
          </cell>
          <cell r="L2195">
            <v>640</v>
          </cell>
          <cell r="P2195">
            <v>104</v>
          </cell>
          <cell r="AF2195">
            <v>56</v>
          </cell>
          <cell r="AG2195">
            <v>744</v>
          </cell>
        </row>
        <row r="2196">
          <cell r="A2196" t="str">
            <v>480</v>
          </cell>
          <cell r="F2196">
            <v>88</v>
          </cell>
          <cell r="G2196">
            <v>8</v>
          </cell>
          <cell r="L2196">
            <v>152</v>
          </cell>
          <cell r="P2196">
            <v>416</v>
          </cell>
          <cell r="Q2196">
            <v>64</v>
          </cell>
          <cell r="AF2196">
            <v>96</v>
          </cell>
          <cell r="AG2196">
            <v>632</v>
          </cell>
        </row>
        <row r="2197">
          <cell r="A2197" t="str">
            <v>481</v>
          </cell>
          <cell r="F2197">
            <v>64</v>
          </cell>
          <cell r="L2197">
            <v>240</v>
          </cell>
          <cell r="P2197">
            <v>496</v>
          </cell>
          <cell r="AF2197">
            <v>64</v>
          </cell>
          <cell r="AG2197">
            <v>736</v>
          </cell>
        </row>
        <row r="2198">
          <cell r="A2198" t="str">
            <v>482</v>
          </cell>
          <cell r="F2198">
            <v>110</v>
          </cell>
          <cell r="L2198">
            <v>400</v>
          </cell>
          <cell r="P2198">
            <v>290</v>
          </cell>
          <cell r="AF2198">
            <v>110</v>
          </cell>
          <cell r="AG2198">
            <v>690</v>
          </cell>
        </row>
        <row r="2199">
          <cell r="A2199" t="str">
            <v>484</v>
          </cell>
          <cell r="F2199">
            <v>144</v>
          </cell>
          <cell r="L2199">
            <v>560</v>
          </cell>
          <cell r="P2199">
            <v>96</v>
          </cell>
          <cell r="AF2199">
            <v>144</v>
          </cell>
          <cell r="AG2199">
            <v>656</v>
          </cell>
        </row>
        <row r="2200">
          <cell r="A2200" t="str">
            <v>485</v>
          </cell>
          <cell r="F2200">
            <v>80</v>
          </cell>
          <cell r="L2200">
            <v>320</v>
          </cell>
          <cell r="P2200">
            <v>400</v>
          </cell>
          <cell r="AF2200">
            <v>80</v>
          </cell>
          <cell r="AG2200">
            <v>720</v>
          </cell>
        </row>
        <row r="2201">
          <cell r="A2201" t="str">
            <v>487</v>
          </cell>
          <cell r="F2201">
            <v>56</v>
          </cell>
          <cell r="G2201">
            <v>16</v>
          </cell>
          <cell r="L2201">
            <v>400</v>
          </cell>
          <cell r="P2201">
            <v>184</v>
          </cell>
          <cell r="Q2201">
            <v>144</v>
          </cell>
          <cell r="AF2201">
            <v>72</v>
          </cell>
          <cell r="AG2201">
            <v>728</v>
          </cell>
        </row>
        <row r="2202">
          <cell r="A2202" t="str">
            <v>488</v>
          </cell>
          <cell r="F2202">
            <v>136</v>
          </cell>
          <cell r="L2202">
            <v>560</v>
          </cell>
          <cell r="P2202">
            <v>104</v>
          </cell>
          <cell r="AF2202">
            <v>136</v>
          </cell>
          <cell r="AG2202">
            <v>664</v>
          </cell>
        </row>
        <row r="2203">
          <cell r="A2203" t="str">
            <v>489</v>
          </cell>
          <cell r="F2203">
            <v>80</v>
          </cell>
          <cell r="L2203">
            <v>80</v>
          </cell>
          <cell r="P2203">
            <v>40</v>
          </cell>
          <cell r="AF2203">
            <v>80</v>
          </cell>
          <cell r="AG2203">
            <v>120</v>
          </cell>
        </row>
        <row r="2204">
          <cell r="A2204" t="str">
            <v>490</v>
          </cell>
          <cell r="F2204">
            <v>72</v>
          </cell>
          <cell r="L2204">
            <v>400</v>
          </cell>
          <cell r="P2204">
            <v>328</v>
          </cell>
          <cell r="AF2204">
            <v>72</v>
          </cell>
          <cell r="AG2204">
            <v>728</v>
          </cell>
        </row>
        <row r="2205">
          <cell r="A2205" t="str">
            <v>492</v>
          </cell>
          <cell r="F2205">
            <v>72</v>
          </cell>
          <cell r="L2205">
            <v>400</v>
          </cell>
          <cell r="P2205">
            <v>328</v>
          </cell>
          <cell r="AF2205">
            <v>72</v>
          </cell>
          <cell r="AG2205">
            <v>728</v>
          </cell>
        </row>
        <row r="2206">
          <cell r="A2206" t="str">
            <v>493</v>
          </cell>
          <cell r="F2206">
            <v>24</v>
          </cell>
          <cell r="P2206">
            <v>136</v>
          </cell>
          <cell r="AF2206">
            <v>24</v>
          </cell>
          <cell r="AG2206">
            <v>136</v>
          </cell>
        </row>
        <row r="2207">
          <cell r="A2207" t="str">
            <v>494</v>
          </cell>
          <cell r="F2207">
            <v>68</v>
          </cell>
          <cell r="L2207">
            <v>480</v>
          </cell>
          <cell r="P2207">
            <v>252</v>
          </cell>
          <cell r="AF2207">
            <v>68</v>
          </cell>
          <cell r="AG2207">
            <v>732</v>
          </cell>
        </row>
        <row r="2208">
          <cell r="A2208" t="str">
            <v>497</v>
          </cell>
          <cell r="F2208">
            <v>128</v>
          </cell>
          <cell r="L2208">
            <v>240</v>
          </cell>
          <cell r="P2208">
            <v>432</v>
          </cell>
          <cell r="AF2208">
            <v>128</v>
          </cell>
          <cell r="AG2208">
            <v>672</v>
          </cell>
        </row>
        <row r="2209">
          <cell r="A2209" t="str">
            <v>499</v>
          </cell>
          <cell r="F2209">
            <v>48</v>
          </cell>
          <cell r="L2209">
            <v>80</v>
          </cell>
          <cell r="P2209">
            <v>32</v>
          </cell>
          <cell r="AF2209">
            <v>48</v>
          </cell>
          <cell r="AG2209">
            <v>112</v>
          </cell>
        </row>
        <row r="2210">
          <cell r="A2210" t="str">
            <v>500</v>
          </cell>
          <cell r="F2210">
            <v>56</v>
          </cell>
          <cell r="L2210">
            <v>480</v>
          </cell>
          <cell r="P2210">
            <v>264</v>
          </cell>
          <cell r="AF2210">
            <v>56</v>
          </cell>
          <cell r="AG2210">
            <v>744</v>
          </cell>
        </row>
        <row r="2211">
          <cell r="A2211" t="str">
            <v>501</v>
          </cell>
          <cell r="L2211">
            <v>160</v>
          </cell>
          <cell r="AG2211">
            <v>160</v>
          </cell>
        </row>
        <row r="2212">
          <cell r="A2212" t="str">
            <v>503</v>
          </cell>
          <cell r="F2212">
            <v>60</v>
          </cell>
          <cell r="L2212">
            <v>400</v>
          </cell>
          <cell r="P2212">
            <v>340</v>
          </cell>
          <cell r="AF2212">
            <v>60</v>
          </cell>
          <cell r="AG2212">
            <v>740</v>
          </cell>
        </row>
        <row r="2213">
          <cell r="A2213" t="str">
            <v>506</v>
          </cell>
          <cell r="F2213">
            <v>96</v>
          </cell>
          <cell r="L2213">
            <v>240</v>
          </cell>
          <cell r="P2213">
            <v>464</v>
          </cell>
          <cell r="AF2213">
            <v>96</v>
          </cell>
          <cell r="AG2213">
            <v>704</v>
          </cell>
        </row>
        <row r="2214">
          <cell r="A2214" t="str">
            <v>507</v>
          </cell>
          <cell r="F2214">
            <v>76</v>
          </cell>
          <cell r="L2214">
            <v>320</v>
          </cell>
          <cell r="P2214">
            <v>404</v>
          </cell>
          <cell r="AF2214">
            <v>76</v>
          </cell>
          <cell r="AG2214">
            <v>724</v>
          </cell>
        </row>
        <row r="2215">
          <cell r="A2215" t="str">
            <v>508</v>
          </cell>
          <cell r="F2215">
            <v>60</v>
          </cell>
          <cell r="L2215">
            <v>560</v>
          </cell>
          <cell r="P2215">
            <v>180</v>
          </cell>
          <cell r="AF2215">
            <v>60</v>
          </cell>
          <cell r="AG2215">
            <v>740</v>
          </cell>
        </row>
        <row r="2216">
          <cell r="A2216" t="str">
            <v>509</v>
          </cell>
          <cell r="F2216">
            <v>80</v>
          </cell>
          <cell r="L2216">
            <v>480</v>
          </cell>
          <cell r="P2216">
            <v>240</v>
          </cell>
          <cell r="AF2216">
            <v>80</v>
          </cell>
          <cell r="AG2216">
            <v>720</v>
          </cell>
        </row>
        <row r="2217">
          <cell r="A2217" t="str">
            <v>511</v>
          </cell>
          <cell r="F2217">
            <v>48</v>
          </cell>
          <cell r="G2217">
            <v>12</v>
          </cell>
          <cell r="L2217">
            <v>400</v>
          </cell>
          <cell r="P2217">
            <v>192</v>
          </cell>
          <cell r="Q2217">
            <v>148</v>
          </cell>
          <cell r="AF2217">
            <v>60</v>
          </cell>
          <cell r="AG2217">
            <v>740</v>
          </cell>
        </row>
        <row r="2218">
          <cell r="A2218" t="str">
            <v>512</v>
          </cell>
          <cell r="F2218">
            <v>52</v>
          </cell>
          <cell r="L2218">
            <v>560</v>
          </cell>
          <cell r="P2218">
            <v>188</v>
          </cell>
          <cell r="AF2218">
            <v>52</v>
          </cell>
          <cell r="AG2218">
            <v>748</v>
          </cell>
        </row>
        <row r="2219">
          <cell r="A2219" t="str">
            <v>514</v>
          </cell>
          <cell r="F2219">
            <v>72</v>
          </cell>
          <cell r="L2219">
            <v>320</v>
          </cell>
          <cell r="P2219">
            <v>408</v>
          </cell>
          <cell r="AF2219">
            <v>72</v>
          </cell>
          <cell r="AG2219">
            <v>728</v>
          </cell>
        </row>
        <row r="2220">
          <cell r="A2220" t="str">
            <v>515</v>
          </cell>
          <cell r="F2220">
            <v>88</v>
          </cell>
          <cell r="L2220">
            <v>320</v>
          </cell>
          <cell r="P2220">
            <v>392</v>
          </cell>
          <cell r="AF2220">
            <v>88</v>
          </cell>
          <cell r="AG2220">
            <v>712</v>
          </cell>
        </row>
        <row r="2221">
          <cell r="A2221" t="str">
            <v>517</v>
          </cell>
          <cell r="F2221">
            <v>116</v>
          </cell>
          <cell r="L2221">
            <v>320</v>
          </cell>
          <cell r="P2221">
            <v>364</v>
          </cell>
          <cell r="AF2221">
            <v>116</v>
          </cell>
          <cell r="AG2221">
            <v>684</v>
          </cell>
        </row>
        <row r="2222">
          <cell r="A2222" t="str">
            <v>520</v>
          </cell>
          <cell r="F2222">
            <v>72</v>
          </cell>
          <cell r="L2222">
            <v>440</v>
          </cell>
          <cell r="P2222">
            <v>224</v>
          </cell>
          <cell r="AF2222">
            <v>72</v>
          </cell>
          <cell r="AG2222">
            <v>664</v>
          </cell>
        </row>
        <row r="2223">
          <cell r="A2223" t="str">
            <v>527</v>
          </cell>
          <cell r="F2223">
            <v>72</v>
          </cell>
          <cell r="L2223">
            <v>640</v>
          </cell>
          <cell r="P2223">
            <v>88</v>
          </cell>
          <cell r="AF2223">
            <v>72</v>
          </cell>
          <cell r="AG2223">
            <v>728</v>
          </cell>
        </row>
        <row r="2224">
          <cell r="A2224" t="str">
            <v>528</v>
          </cell>
          <cell r="F2224">
            <v>96</v>
          </cell>
          <cell r="L2224">
            <v>480</v>
          </cell>
          <cell r="P2224">
            <v>224</v>
          </cell>
          <cell r="AF2224">
            <v>96</v>
          </cell>
          <cell r="AG2224">
            <v>704</v>
          </cell>
        </row>
        <row r="2225">
          <cell r="A2225" t="str">
            <v>531</v>
          </cell>
          <cell r="F2225">
            <v>92</v>
          </cell>
          <cell r="L2225">
            <v>400</v>
          </cell>
          <cell r="P2225">
            <v>308</v>
          </cell>
          <cell r="AF2225">
            <v>92</v>
          </cell>
          <cell r="AG2225">
            <v>708</v>
          </cell>
        </row>
        <row r="2226">
          <cell r="A2226" t="str">
            <v>533</v>
          </cell>
          <cell r="F2226">
            <v>120</v>
          </cell>
          <cell r="L2226">
            <v>320</v>
          </cell>
          <cell r="P2226">
            <v>360</v>
          </cell>
          <cell r="AF2226">
            <v>120</v>
          </cell>
          <cell r="AG2226">
            <v>680</v>
          </cell>
        </row>
        <row r="2227">
          <cell r="A2227" t="str">
            <v>535</v>
          </cell>
          <cell r="F2227">
            <v>132</v>
          </cell>
          <cell r="L2227">
            <v>320</v>
          </cell>
          <cell r="P2227">
            <v>348</v>
          </cell>
          <cell r="AF2227">
            <v>132</v>
          </cell>
          <cell r="AG2227">
            <v>668</v>
          </cell>
        </row>
        <row r="2228">
          <cell r="A2228" t="str">
            <v>536</v>
          </cell>
          <cell r="F2228">
            <v>80</v>
          </cell>
          <cell r="L2228">
            <v>320</v>
          </cell>
          <cell r="P2228">
            <v>400</v>
          </cell>
          <cell r="AF2228">
            <v>80</v>
          </cell>
          <cell r="AG2228">
            <v>720</v>
          </cell>
        </row>
        <row r="2229">
          <cell r="A2229" t="str">
            <v>537</v>
          </cell>
          <cell r="F2229">
            <v>40</v>
          </cell>
          <cell r="L2229">
            <v>640</v>
          </cell>
          <cell r="P2229">
            <v>120</v>
          </cell>
          <cell r="AF2229">
            <v>40</v>
          </cell>
          <cell r="AG2229">
            <v>760</v>
          </cell>
        </row>
        <row r="2230">
          <cell r="A2230" t="str">
            <v>539</v>
          </cell>
          <cell r="F2230">
            <v>88</v>
          </cell>
          <cell r="L2230">
            <v>240</v>
          </cell>
          <cell r="P2230">
            <v>472</v>
          </cell>
          <cell r="AF2230">
            <v>88</v>
          </cell>
          <cell r="AG2230">
            <v>712</v>
          </cell>
        </row>
        <row r="2231">
          <cell r="A2231" t="str">
            <v>540</v>
          </cell>
          <cell r="F2231">
            <v>60</v>
          </cell>
          <cell r="L2231">
            <v>560</v>
          </cell>
          <cell r="P2231">
            <v>180</v>
          </cell>
          <cell r="AF2231">
            <v>60</v>
          </cell>
          <cell r="AG2231">
            <v>740</v>
          </cell>
        </row>
        <row r="2232">
          <cell r="A2232" t="str">
            <v>541</v>
          </cell>
          <cell r="F2232">
            <v>40</v>
          </cell>
          <cell r="L2232">
            <v>560</v>
          </cell>
          <cell r="P2232">
            <v>200</v>
          </cell>
          <cell r="AF2232">
            <v>40</v>
          </cell>
          <cell r="AG2232">
            <v>760</v>
          </cell>
        </row>
        <row r="2233">
          <cell r="A2233" t="str">
            <v>542</v>
          </cell>
          <cell r="F2233">
            <v>144</v>
          </cell>
          <cell r="L2233">
            <v>200</v>
          </cell>
          <cell r="P2233">
            <v>176</v>
          </cell>
          <cell r="AF2233">
            <v>144</v>
          </cell>
          <cell r="AG2233">
            <v>376</v>
          </cell>
        </row>
        <row r="2234">
          <cell r="A2234" t="str">
            <v>543</v>
          </cell>
          <cell r="F2234">
            <v>104</v>
          </cell>
          <cell r="L2234">
            <v>560</v>
          </cell>
          <cell r="P2234">
            <v>136</v>
          </cell>
          <cell r="AF2234">
            <v>104</v>
          </cell>
          <cell r="AG2234">
            <v>696</v>
          </cell>
        </row>
        <row r="2235">
          <cell r="A2235" t="str">
            <v>544</v>
          </cell>
          <cell r="F2235">
            <v>96</v>
          </cell>
          <cell r="L2235">
            <v>320</v>
          </cell>
          <cell r="P2235">
            <v>384</v>
          </cell>
          <cell r="AF2235">
            <v>96</v>
          </cell>
          <cell r="AG2235">
            <v>704</v>
          </cell>
        </row>
        <row r="2236">
          <cell r="A2236" t="str">
            <v>545</v>
          </cell>
          <cell r="F2236">
            <v>96</v>
          </cell>
          <cell r="L2236">
            <v>240</v>
          </cell>
          <cell r="P2236">
            <v>464</v>
          </cell>
          <cell r="AF2236">
            <v>96</v>
          </cell>
          <cell r="AG2236">
            <v>704</v>
          </cell>
        </row>
        <row r="2237">
          <cell r="A2237" t="str">
            <v>546</v>
          </cell>
          <cell r="F2237">
            <v>80</v>
          </cell>
          <cell r="L2237">
            <v>400</v>
          </cell>
          <cell r="P2237">
            <v>320</v>
          </cell>
          <cell r="AF2237">
            <v>80</v>
          </cell>
          <cell r="AG2237">
            <v>720</v>
          </cell>
        </row>
        <row r="2238">
          <cell r="A2238" t="str">
            <v>547</v>
          </cell>
          <cell r="F2238">
            <v>118</v>
          </cell>
          <cell r="L2238">
            <v>160</v>
          </cell>
          <cell r="P2238">
            <v>522</v>
          </cell>
          <cell r="AF2238">
            <v>118</v>
          </cell>
          <cell r="AG2238">
            <v>682</v>
          </cell>
        </row>
        <row r="2239">
          <cell r="A2239" t="str">
            <v>552</v>
          </cell>
          <cell r="F2239">
            <v>104</v>
          </cell>
          <cell r="L2239">
            <v>240</v>
          </cell>
          <cell r="P2239">
            <v>456</v>
          </cell>
          <cell r="AF2239">
            <v>104</v>
          </cell>
          <cell r="AG2239">
            <v>696</v>
          </cell>
        </row>
        <row r="2240">
          <cell r="A2240" t="str">
            <v>554</v>
          </cell>
          <cell r="F2240">
            <v>72</v>
          </cell>
          <cell r="L2240">
            <v>480</v>
          </cell>
          <cell r="P2240">
            <v>248</v>
          </cell>
          <cell r="AF2240">
            <v>72</v>
          </cell>
          <cell r="AG2240">
            <v>728</v>
          </cell>
        </row>
        <row r="2241">
          <cell r="A2241" t="str">
            <v>555</v>
          </cell>
          <cell r="F2241">
            <v>64</v>
          </cell>
          <cell r="L2241">
            <v>560</v>
          </cell>
          <cell r="P2241">
            <v>176</v>
          </cell>
          <cell r="AF2241">
            <v>64</v>
          </cell>
          <cell r="AG2241">
            <v>736</v>
          </cell>
        </row>
        <row r="2242">
          <cell r="A2242" t="str">
            <v>556</v>
          </cell>
          <cell r="F2242">
            <v>56</v>
          </cell>
          <cell r="G2242">
            <v>8</v>
          </cell>
          <cell r="L2242">
            <v>480</v>
          </cell>
          <cell r="P2242">
            <v>184</v>
          </cell>
          <cell r="Q2242">
            <v>72</v>
          </cell>
          <cell r="AF2242">
            <v>64</v>
          </cell>
          <cell r="AG2242">
            <v>736</v>
          </cell>
        </row>
        <row r="2243">
          <cell r="A2243" t="str">
            <v>559</v>
          </cell>
          <cell r="L2243">
            <v>377.5</v>
          </cell>
          <cell r="AG2243">
            <v>377.5</v>
          </cell>
        </row>
        <row r="2244">
          <cell r="A2244" t="str">
            <v>561</v>
          </cell>
          <cell r="F2244">
            <v>104</v>
          </cell>
          <cell r="L2244">
            <v>320</v>
          </cell>
          <cell r="P2244">
            <v>376</v>
          </cell>
          <cell r="AF2244">
            <v>104</v>
          </cell>
          <cell r="AG2244">
            <v>696</v>
          </cell>
        </row>
        <row r="2245">
          <cell r="A2245" t="str">
            <v>563</v>
          </cell>
          <cell r="L2245">
            <v>800</v>
          </cell>
          <cell r="AG2245">
            <v>800</v>
          </cell>
        </row>
        <row r="2246">
          <cell r="A2246" t="str">
            <v>566</v>
          </cell>
          <cell r="F2246">
            <v>72</v>
          </cell>
          <cell r="L2246">
            <v>480</v>
          </cell>
          <cell r="P2246">
            <v>248</v>
          </cell>
          <cell r="AF2246">
            <v>72</v>
          </cell>
          <cell r="AG2246">
            <v>728</v>
          </cell>
        </row>
        <row r="2247">
          <cell r="A2247" t="str">
            <v>568</v>
          </cell>
          <cell r="F2247">
            <v>56</v>
          </cell>
          <cell r="L2247">
            <v>400</v>
          </cell>
          <cell r="P2247">
            <v>344</v>
          </cell>
          <cell r="AF2247">
            <v>56</v>
          </cell>
          <cell r="AG2247">
            <v>744</v>
          </cell>
        </row>
        <row r="2248">
          <cell r="A2248" t="str">
            <v>569</v>
          </cell>
          <cell r="F2248">
            <v>58</v>
          </cell>
          <cell r="L2248">
            <v>240</v>
          </cell>
          <cell r="P2248">
            <v>342</v>
          </cell>
          <cell r="AF2248">
            <v>58</v>
          </cell>
          <cell r="AG2248">
            <v>582</v>
          </cell>
        </row>
        <row r="2249">
          <cell r="A2249" t="str">
            <v>570</v>
          </cell>
          <cell r="F2249">
            <v>60</v>
          </cell>
          <cell r="L2249">
            <v>240</v>
          </cell>
          <cell r="P2249">
            <v>500</v>
          </cell>
          <cell r="AF2249">
            <v>60</v>
          </cell>
          <cell r="AG2249">
            <v>740</v>
          </cell>
        </row>
        <row r="2250">
          <cell r="A2250" t="str">
            <v>575</v>
          </cell>
          <cell r="F2250">
            <v>84</v>
          </cell>
          <cell r="L2250">
            <v>560</v>
          </cell>
          <cell r="P2250">
            <v>156</v>
          </cell>
          <cell r="AF2250">
            <v>84</v>
          </cell>
          <cell r="AG2250">
            <v>716</v>
          </cell>
        </row>
        <row r="2251">
          <cell r="A2251" t="str">
            <v>576</v>
          </cell>
          <cell r="F2251">
            <v>48</v>
          </cell>
          <cell r="L2251">
            <v>640</v>
          </cell>
          <cell r="P2251">
            <v>112</v>
          </cell>
          <cell r="AF2251">
            <v>48</v>
          </cell>
          <cell r="AG2251">
            <v>752</v>
          </cell>
        </row>
        <row r="2252">
          <cell r="A2252" t="str">
            <v>577</v>
          </cell>
          <cell r="F2252">
            <v>42</v>
          </cell>
          <cell r="L2252">
            <v>480</v>
          </cell>
          <cell r="P2252">
            <v>278</v>
          </cell>
          <cell r="AF2252">
            <v>42</v>
          </cell>
          <cell r="AG2252">
            <v>758</v>
          </cell>
        </row>
        <row r="2253">
          <cell r="A2253" t="str">
            <v>578</v>
          </cell>
          <cell r="F2253">
            <v>108</v>
          </cell>
          <cell r="L2253">
            <v>320</v>
          </cell>
          <cell r="P2253">
            <v>372</v>
          </cell>
          <cell r="AF2253">
            <v>108</v>
          </cell>
          <cell r="AG2253">
            <v>692</v>
          </cell>
        </row>
        <row r="2254">
          <cell r="A2254" t="str">
            <v>579</v>
          </cell>
          <cell r="F2254">
            <v>104</v>
          </cell>
          <cell r="L2254">
            <v>400</v>
          </cell>
          <cell r="P2254">
            <v>296</v>
          </cell>
          <cell r="AF2254">
            <v>104</v>
          </cell>
          <cell r="AG2254">
            <v>696</v>
          </cell>
        </row>
        <row r="2255">
          <cell r="A2255" t="str">
            <v>580</v>
          </cell>
          <cell r="F2255">
            <v>92</v>
          </cell>
          <cell r="L2255">
            <v>240</v>
          </cell>
          <cell r="P2255">
            <v>468</v>
          </cell>
          <cell r="AF2255">
            <v>92</v>
          </cell>
          <cell r="AG2255">
            <v>708</v>
          </cell>
        </row>
        <row r="2256">
          <cell r="A2256" t="str">
            <v>581</v>
          </cell>
          <cell r="F2256">
            <v>110</v>
          </cell>
          <cell r="L2256">
            <v>240</v>
          </cell>
          <cell r="P2256">
            <v>450</v>
          </cell>
          <cell r="AF2256">
            <v>110</v>
          </cell>
          <cell r="AG2256">
            <v>690</v>
          </cell>
        </row>
        <row r="2257">
          <cell r="A2257" t="str">
            <v>582</v>
          </cell>
          <cell r="F2257">
            <v>56</v>
          </cell>
          <cell r="L2257">
            <v>400</v>
          </cell>
          <cell r="P2257">
            <v>344</v>
          </cell>
          <cell r="AF2257">
            <v>56</v>
          </cell>
          <cell r="AG2257">
            <v>744</v>
          </cell>
        </row>
        <row r="2258">
          <cell r="A2258" t="str">
            <v>583</v>
          </cell>
          <cell r="F2258">
            <v>84</v>
          </cell>
          <cell r="G2258">
            <v>5</v>
          </cell>
          <cell r="L2258">
            <v>240</v>
          </cell>
          <cell r="P2258">
            <v>396</v>
          </cell>
          <cell r="Q2258">
            <v>75</v>
          </cell>
          <cell r="AF2258">
            <v>89</v>
          </cell>
          <cell r="AG2258">
            <v>711</v>
          </cell>
        </row>
        <row r="2259">
          <cell r="A2259" t="str">
            <v>584</v>
          </cell>
          <cell r="F2259">
            <v>68</v>
          </cell>
          <cell r="L2259">
            <v>240</v>
          </cell>
          <cell r="P2259">
            <v>492</v>
          </cell>
          <cell r="AF2259">
            <v>68</v>
          </cell>
          <cell r="AG2259">
            <v>732</v>
          </cell>
        </row>
        <row r="2260">
          <cell r="A2260" t="str">
            <v>585</v>
          </cell>
          <cell r="F2260">
            <v>117</v>
          </cell>
          <cell r="L2260">
            <v>240</v>
          </cell>
          <cell r="P2260">
            <v>443</v>
          </cell>
          <cell r="AF2260">
            <v>117</v>
          </cell>
          <cell r="AG2260">
            <v>683</v>
          </cell>
        </row>
        <row r="2261">
          <cell r="A2261" t="str">
            <v>586</v>
          </cell>
          <cell r="F2261">
            <v>72</v>
          </cell>
          <cell r="L2261">
            <v>400</v>
          </cell>
          <cell r="P2261">
            <v>328</v>
          </cell>
          <cell r="AF2261">
            <v>72</v>
          </cell>
          <cell r="AG2261">
            <v>728</v>
          </cell>
        </row>
        <row r="2262">
          <cell r="A2262" t="str">
            <v>603</v>
          </cell>
          <cell r="F2262">
            <v>48</v>
          </cell>
          <cell r="L2262">
            <v>560</v>
          </cell>
          <cell r="P2262">
            <v>192</v>
          </cell>
          <cell r="AF2262">
            <v>48</v>
          </cell>
          <cell r="AG2262">
            <v>752</v>
          </cell>
        </row>
        <row r="2263">
          <cell r="A2263" t="str">
            <v>606</v>
          </cell>
          <cell r="F2263">
            <v>64</v>
          </cell>
          <cell r="L2263">
            <v>400</v>
          </cell>
          <cell r="P2263">
            <v>336</v>
          </cell>
          <cell r="AF2263">
            <v>64</v>
          </cell>
          <cell r="AG2263">
            <v>736</v>
          </cell>
        </row>
        <row r="2264">
          <cell r="A2264" t="str">
            <v>607</v>
          </cell>
          <cell r="F2264">
            <v>46</v>
          </cell>
          <cell r="G2264">
            <v>4</v>
          </cell>
          <cell r="L2264">
            <v>240</v>
          </cell>
          <cell r="P2264">
            <v>510</v>
          </cell>
          <cell r="AF2264">
            <v>50</v>
          </cell>
          <cell r="AG2264">
            <v>750</v>
          </cell>
        </row>
        <row r="2265">
          <cell r="A2265" t="str">
            <v>608</v>
          </cell>
          <cell r="F2265">
            <v>88</v>
          </cell>
          <cell r="L2265">
            <v>320</v>
          </cell>
          <cell r="P2265">
            <v>392</v>
          </cell>
          <cell r="AF2265">
            <v>88</v>
          </cell>
          <cell r="AG2265">
            <v>712</v>
          </cell>
        </row>
        <row r="2266">
          <cell r="A2266" t="str">
            <v>61099</v>
          </cell>
          <cell r="F2266">
            <v>52</v>
          </cell>
          <cell r="G2266">
            <v>24</v>
          </cell>
          <cell r="L2266">
            <v>320</v>
          </cell>
          <cell r="P2266">
            <v>188</v>
          </cell>
          <cell r="Q2266">
            <v>216</v>
          </cell>
          <cell r="AF2266">
            <v>76</v>
          </cell>
          <cell r="AG2266">
            <v>724</v>
          </cell>
        </row>
        <row r="2267">
          <cell r="A2267" t="str">
            <v>612</v>
          </cell>
          <cell r="F2267">
            <v>88</v>
          </cell>
          <cell r="L2267">
            <v>480</v>
          </cell>
          <cell r="P2267">
            <v>232</v>
          </cell>
          <cell r="AF2267">
            <v>88</v>
          </cell>
          <cell r="AG2267">
            <v>712</v>
          </cell>
        </row>
        <row r="2268">
          <cell r="A2268" t="str">
            <v>615</v>
          </cell>
          <cell r="F2268">
            <v>88</v>
          </cell>
          <cell r="L2268">
            <v>640</v>
          </cell>
          <cell r="P2268">
            <v>72</v>
          </cell>
          <cell r="AF2268">
            <v>88</v>
          </cell>
          <cell r="AG2268">
            <v>712</v>
          </cell>
        </row>
        <row r="2269">
          <cell r="A2269" t="str">
            <v>6150</v>
          </cell>
          <cell r="L2269">
            <v>800</v>
          </cell>
          <cell r="AG2269">
            <v>800</v>
          </cell>
        </row>
        <row r="2270">
          <cell r="A2270" t="str">
            <v>616</v>
          </cell>
          <cell r="F2270">
            <v>104</v>
          </cell>
          <cell r="L2270">
            <v>320</v>
          </cell>
          <cell r="P2270">
            <v>376</v>
          </cell>
          <cell r="AF2270">
            <v>104</v>
          </cell>
          <cell r="AG2270">
            <v>696</v>
          </cell>
        </row>
        <row r="2271">
          <cell r="A2271" t="str">
            <v>619</v>
          </cell>
          <cell r="F2271">
            <v>84</v>
          </cell>
          <cell r="G2271">
            <v>36</v>
          </cell>
          <cell r="L2271">
            <v>320</v>
          </cell>
          <cell r="P2271">
            <v>192</v>
          </cell>
          <cell r="Q2271">
            <v>168</v>
          </cell>
          <cell r="AF2271">
            <v>120</v>
          </cell>
          <cell r="AG2271">
            <v>680</v>
          </cell>
        </row>
        <row r="2272">
          <cell r="A2272" t="str">
            <v>620</v>
          </cell>
          <cell r="F2272">
            <v>40</v>
          </cell>
          <cell r="L2272">
            <v>480</v>
          </cell>
          <cell r="P2272">
            <v>280</v>
          </cell>
          <cell r="AF2272">
            <v>40</v>
          </cell>
          <cell r="AG2272">
            <v>760</v>
          </cell>
        </row>
        <row r="2273">
          <cell r="A2273" t="str">
            <v>621</v>
          </cell>
          <cell r="F2273">
            <v>88</v>
          </cell>
          <cell r="L2273">
            <v>400</v>
          </cell>
          <cell r="P2273">
            <v>312</v>
          </cell>
          <cell r="AF2273">
            <v>88</v>
          </cell>
          <cell r="AG2273">
            <v>712</v>
          </cell>
        </row>
        <row r="2274">
          <cell r="A2274" t="str">
            <v>623</v>
          </cell>
          <cell r="F2274">
            <v>120</v>
          </cell>
          <cell r="G2274">
            <v>6</v>
          </cell>
          <cell r="L2274">
            <v>240</v>
          </cell>
          <cell r="P2274">
            <v>280</v>
          </cell>
          <cell r="Q2274">
            <v>154</v>
          </cell>
          <cell r="AF2274">
            <v>126</v>
          </cell>
          <cell r="AG2274">
            <v>674</v>
          </cell>
        </row>
        <row r="2275">
          <cell r="A2275" t="str">
            <v>624</v>
          </cell>
          <cell r="L2275">
            <v>280</v>
          </cell>
          <cell r="AG2275">
            <v>280</v>
          </cell>
        </row>
        <row r="2276">
          <cell r="A2276" t="str">
            <v>62428</v>
          </cell>
          <cell r="F2276">
            <v>80</v>
          </cell>
          <cell r="L2276">
            <v>400</v>
          </cell>
          <cell r="P2276">
            <v>320</v>
          </cell>
          <cell r="AF2276">
            <v>80</v>
          </cell>
          <cell r="AG2276">
            <v>720</v>
          </cell>
        </row>
        <row r="2277">
          <cell r="A2277" t="str">
            <v>625</v>
          </cell>
          <cell r="F2277">
            <v>40</v>
          </cell>
          <cell r="G2277">
            <v>8</v>
          </cell>
          <cell r="L2277">
            <v>480</v>
          </cell>
          <cell r="P2277">
            <v>200</v>
          </cell>
          <cell r="Q2277">
            <v>72</v>
          </cell>
          <cell r="AF2277">
            <v>48</v>
          </cell>
          <cell r="AG2277">
            <v>752</v>
          </cell>
        </row>
        <row r="2278">
          <cell r="A2278" t="str">
            <v>626</v>
          </cell>
          <cell r="F2278">
            <v>132</v>
          </cell>
          <cell r="I2278">
            <v>4</v>
          </cell>
          <cell r="L2278">
            <v>396</v>
          </cell>
          <cell r="P2278">
            <v>204</v>
          </cell>
          <cell r="S2278">
            <v>60</v>
          </cell>
          <cell r="AF2278">
            <v>136</v>
          </cell>
          <cell r="AG2278">
            <v>660</v>
          </cell>
        </row>
        <row r="2279">
          <cell r="A2279" t="str">
            <v>6268</v>
          </cell>
          <cell r="F2279">
            <v>32</v>
          </cell>
          <cell r="L2279">
            <v>640</v>
          </cell>
          <cell r="P2279">
            <v>128</v>
          </cell>
          <cell r="AF2279">
            <v>32</v>
          </cell>
          <cell r="AG2279">
            <v>768</v>
          </cell>
        </row>
        <row r="2280">
          <cell r="A2280" t="str">
            <v>627</v>
          </cell>
          <cell r="F2280">
            <v>106</v>
          </cell>
          <cell r="L2280">
            <v>480</v>
          </cell>
          <cell r="P2280">
            <v>214</v>
          </cell>
          <cell r="AF2280">
            <v>106</v>
          </cell>
          <cell r="AG2280">
            <v>694</v>
          </cell>
        </row>
        <row r="2281">
          <cell r="A2281" t="str">
            <v>632</v>
          </cell>
          <cell r="F2281">
            <v>92</v>
          </cell>
          <cell r="L2281">
            <v>320</v>
          </cell>
          <cell r="P2281">
            <v>388</v>
          </cell>
          <cell r="AF2281">
            <v>92</v>
          </cell>
          <cell r="AG2281">
            <v>708</v>
          </cell>
        </row>
        <row r="2282">
          <cell r="A2282" t="str">
            <v>633</v>
          </cell>
          <cell r="F2282">
            <v>80</v>
          </cell>
          <cell r="G2282">
            <v>2</v>
          </cell>
          <cell r="L2282">
            <v>400</v>
          </cell>
          <cell r="P2282">
            <v>318</v>
          </cell>
          <cell r="AF2282">
            <v>82</v>
          </cell>
          <cell r="AG2282">
            <v>718</v>
          </cell>
        </row>
        <row r="2283">
          <cell r="A2283" t="str">
            <v>63348</v>
          </cell>
          <cell r="F2283">
            <v>8</v>
          </cell>
          <cell r="L2283">
            <v>720</v>
          </cell>
          <cell r="P2283">
            <v>72</v>
          </cell>
          <cell r="AF2283">
            <v>8</v>
          </cell>
          <cell r="AG2283">
            <v>792</v>
          </cell>
        </row>
        <row r="2284">
          <cell r="A2284" t="str">
            <v>634</v>
          </cell>
          <cell r="F2284">
            <v>47</v>
          </cell>
          <cell r="L2284">
            <v>400</v>
          </cell>
          <cell r="P2284">
            <v>353</v>
          </cell>
          <cell r="AF2284">
            <v>47</v>
          </cell>
          <cell r="AG2284">
            <v>753</v>
          </cell>
        </row>
        <row r="2285">
          <cell r="A2285" t="str">
            <v>635</v>
          </cell>
          <cell r="F2285">
            <v>92</v>
          </cell>
          <cell r="L2285">
            <v>320</v>
          </cell>
          <cell r="P2285">
            <v>388</v>
          </cell>
          <cell r="AF2285">
            <v>92</v>
          </cell>
          <cell r="AG2285">
            <v>708</v>
          </cell>
        </row>
        <row r="2286">
          <cell r="A2286" t="str">
            <v>636</v>
          </cell>
          <cell r="F2286">
            <v>112</v>
          </cell>
          <cell r="L2286">
            <v>480</v>
          </cell>
          <cell r="P2286">
            <v>208</v>
          </cell>
          <cell r="AF2286">
            <v>112</v>
          </cell>
          <cell r="AG2286">
            <v>688</v>
          </cell>
        </row>
        <row r="2287">
          <cell r="A2287" t="str">
            <v>637</v>
          </cell>
          <cell r="F2287">
            <v>116</v>
          </cell>
          <cell r="L2287">
            <v>560</v>
          </cell>
          <cell r="P2287">
            <v>124</v>
          </cell>
          <cell r="AF2287">
            <v>116</v>
          </cell>
          <cell r="AG2287">
            <v>684</v>
          </cell>
        </row>
        <row r="2288">
          <cell r="A2288" t="str">
            <v>638</v>
          </cell>
          <cell r="F2288">
            <v>76</v>
          </cell>
          <cell r="L2288">
            <v>400</v>
          </cell>
          <cell r="P2288">
            <v>324</v>
          </cell>
          <cell r="AF2288">
            <v>76</v>
          </cell>
          <cell r="AG2288">
            <v>724</v>
          </cell>
        </row>
        <row r="2289">
          <cell r="A2289" t="str">
            <v>639</v>
          </cell>
          <cell r="F2289">
            <v>64</v>
          </cell>
          <cell r="L2289">
            <v>480</v>
          </cell>
          <cell r="P2289">
            <v>256</v>
          </cell>
          <cell r="AF2289">
            <v>64</v>
          </cell>
          <cell r="AG2289">
            <v>736</v>
          </cell>
        </row>
        <row r="2290">
          <cell r="A2290" t="str">
            <v>640</v>
          </cell>
          <cell r="F2290">
            <v>48</v>
          </cell>
          <cell r="L2290">
            <v>448</v>
          </cell>
          <cell r="P2290">
            <v>48</v>
          </cell>
          <cell r="AF2290">
            <v>48</v>
          </cell>
          <cell r="AG2290">
            <v>496</v>
          </cell>
        </row>
        <row r="2291">
          <cell r="A2291" t="str">
            <v>641</v>
          </cell>
          <cell r="F2291">
            <v>80</v>
          </cell>
          <cell r="L2291">
            <v>640</v>
          </cell>
          <cell r="P2291">
            <v>80</v>
          </cell>
          <cell r="AF2291">
            <v>80</v>
          </cell>
          <cell r="AG2291">
            <v>720</v>
          </cell>
        </row>
        <row r="2292">
          <cell r="A2292" t="str">
            <v>642</v>
          </cell>
          <cell r="F2292">
            <v>40</v>
          </cell>
          <cell r="L2292">
            <v>560</v>
          </cell>
          <cell r="P2292">
            <v>200</v>
          </cell>
          <cell r="AF2292">
            <v>40</v>
          </cell>
          <cell r="AG2292">
            <v>760</v>
          </cell>
        </row>
        <row r="2293">
          <cell r="A2293" t="str">
            <v>644</v>
          </cell>
          <cell r="F2293">
            <v>60</v>
          </cell>
          <cell r="L2293">
            <v>480</v>
          </cell>
          <cell r="P2293">
            <v>260</v>
          </cell>
          <cell r="AF2293">
            <v>60</v>
          </cell>
          <cell r="AG2293">
            <v>740</v>
          </cell>
        </row>
        <row r="2294">
          <cell r="A2294" t="str">
            <v>645</v>
          </cell>
          <cell r="F2294">
            <v>88</v>
          </cell>
          <cell r="L2294">
            <v>400</v>
          </cell>
          <cell r="P2294">
            <v>312</v>
          </cell>
          <cell r="AF2294">
            <v>88</v>
          </cell>
          <cell r="AG2294">
            <v>712</v>
          </cell>
        </row>
        <row r="2295">
          <cell r="A2295" t="str">
            <v>646</v>
          </cell>
          <cell r="F2295">
            <v>109</v>
          </cell>
          <cell r="L2295">
            <v>320</v>
          </cell>
          <cell r="P2295">
            <v>371</v>
          </cell>
          <cell r="AF2295">
            <v>109</v>
          </cell>
          <cell r="AG2295">
            <v>691</v>
          </cell>
        </row>
        <row r="2296">
          <cell r="A2296" t="str">
            <v>647</v>
          </cell>
          <cell r="F2296">
            <v>56</v>
          </cell>
          <cell r="L2296">
            <v>400</v>
          </cell>
          <cell r="P2296">
            <v>344</v>
          </cell>
          <cell r="AF2296">
            <v>56</v>
          </cell>
          <cell r="AG2296">
            <v>744</v>
          </cell>
        </row>
        <row r="2297">
          <cell r="A2297" t="str">
            <v>648</v>
          </cell>
          <cell r="F2297">
            <v>112</v>
          </cell>
          <cell r="L2297">
            <v>320</v>
          </cell>
          <cell r="P2297">
            <v>368</v>
          </cell>
          <cell r="AF2297">
            <v>112</v>
          </cell>
          <cell r="AG2297">
            <v>688</v>
          </cell>
        </row>
        <row r="2298">
          <cell r="A2298" t="str">
            <v>649</v>
          </cell>
          <cell r="F2298">
            <v>58</v>
          </cell>
          <cell r="L2298">
            <v>560</v>
          </cell>
          <cell r="P2298">
            <v>182</v>
          </cell>
          <cell r="AF2298">
            <v>58</v>
          </cell>
          <cell r="AG2298">
            <v>742</v>
          </cell>
        </row>
        <row r="2299">
          <cell r="A2299" t="str">
            <v>650</v>
          </cell>
          <cell r="F2299">
            <v>32</v>
          </cell>
          <cell r="L2299">
            <v>640</v>
          </cell>
          <cell r="P2299">
            <v>128</v>
          </cell>
          <cell r="AF2299">
            <v>32</v>
          </cell>
          <cell r="AG2299">
            <v>768</v>
          </cell>
        </row>
        <row r="2300">
          <cell r="A2300" t="str">
            <v>652</v>
          </cell>
          <cell r="F2300">
            <v>95</v>
          </cell>
          <cell r="L2300">
            <v>80</v>
          </cell>
          <cell r="P2300">
            <v>625</v>
          </cell>
          <cell r="AF2300">
            <v>95</v>
          </cell>
          <cell r="AG2300">
            <v>705</v>
          </cell>
        </row>
        <row r="2301">
          <cell r="A2301" t="str">
            <v>656</v>
          </cell>
          <cell r="F2301">
            <v>72</v>
          </cell>
          <cell r="L2301">
            <v>400</v>
          </cell>
          <cell r="P2301">
            <v>328</v>
          </cell>
          <cell r="AF2301">
            <v>72</v>
          </cell>
          <cell r="AG2301">
            <v>728</v>
          </cell>
        </row>
        <row r="2302">
          <cell r="A2302" t="str">
            <v>657</v>
          </cell>
          <cell r="F2302">
            <v>40</v>
          </cell>
          <cell r="L2302">
            <v>480</v>
          </cell>
          <cell r="P2302">
            <v>56</v>
          </cell>
          <cell r="AF2302">
            <v>40</v>
          </cell>
          <cell r="AG2302">
            <v>536</v>
          </cell>
        </row>
        <row r="2303">
          <cell r="A2303" t="str">
            <v>658</v>
          </cell>
          <cell r="F2303">
            <v>40</v>
          </cell>
          <cell r="G2303">
            <v>8</v>
          </cell>
          <cell r="L2303">
            <v>400</v>
          </cell>
          <cell r="P2303">
            <v>280</v>
          </cell>
          <cell r="Q2303">
            <v>72</v>
          </cell>
          <cell r="AF2303">
            <v>48</v>
          </cell>
          <cell r="AG2303">
            <v>752</v>
          </cell>
        </row>
        <row r="2304">
          <cell r="A2304" t="str">
            <v>659</v>
          </cell>
          <cell r="F2304">
            <v>120</v>
          </cell>
          <cell r="L2304">
            <v>480</v>
          </cell>
          <cell r="P2304">
            <v>200</v>
          </cell>
          <cell r="AF2304">
            <v>120</v>
          </cell>
          <cell r="AG2304">
            <v>680</v>
          </cell>
        </row>
        <row r="2305">
          <cell r="A2305" t="str">
            <v>661</v>
          </cell>
          <cell r="F2305">
            <v>88</v>
          </cell>
          <cell r="G2305">
            <v>8</v>
          </cell>
          <cell r="L2305">
            <v>560</v>
          </cell>
          <cell r="P2305">
            <v>120</v>
          </cell>
          <cell r="Q2305">
            <v>24</v>
          </cell>
          <cell r="AF2305">
            <v>96</v>
          </cell>
          <cell r="AG2305">
            <v>704</v>
          </cell>
        </row>
        <row r="2306">
          <cell r="A2306" t="str">
            <v>664</v>
          </cell>
          <cell r="F2306">
            <v>108</v>
          </cell>
          <cell r="L2306">
            <v>560</v>
          </cell>
          <cell r="P2306">
            <v>132</v>
          </cell>
          <cell r="AF2306">
            <v>108</v>
          </cell>
          <cell r="AG2306">
            <v>692</v>
          </cell>
        </row>
        <row r="2307">
          <cell r="A2307" t="str">
            <v>667</v>
          </cell>
          <cell r="F2307">
            <v>104</v>
          </cell>
          <cell r="L2307">
            <v>400</v>
          </cell>
          <cell r="P2307">
            <v>296</v>
          </cell>
          <cell r="AF2307">
            <v>104</v>
          </cell>
          <cell r="AG2307">
            <v>696</v>
          </cell>
        </row>
        <row r="2308">
          <cell r="A2308" t="str">
            <v>668</v>
          </cell>
          <cell r="F2308">
            <v>124</v>
          </cell>
          <cell r="G2308">
            <v>4</v>
          </cell>
          <cell r="L2308">
            <v>400</v>
          </cell>
          <cell r="P2308">
            <v>196</v>
          </cell>
          <cell r="Q2308">
            <v>76</v>
          </cell>
          <cell r="AF2308">
            <v>128</v>
          </cell>
          <cell r="AG2308">
            <v>672</v>
          </cell>
        </row>
        <row r="2309">
          <cell r="A2309" t="str">
            <v>669</v>
          </cell>
          <cell r="F2309">
            <v>64</v>
          </cell>
          <cell r="G2309">
            <v>16</v>
          </cell>
          <cell r="L2309">
            <v>240</v>
          </cell>
          <cell r="P2309">
            <v>416</v>
          </cell>
          <cell r="Q2309">
            <v>64</v>
          </cell>
          <cell r="AF2309">
            <v>80</v>
          </cell>
          <cell r="AG2309">
            <v>720</v>
          </cell>
        </row>
        <row r="2310">
          <cell r="A2310" t="str">
            <v>672</v>
          </cell>
          <cell r="F2310">
            <v>52</v>
          </cell>
          <cell r="L2310">
            <v>480</v>
          </cell>
          <cell r="P2310">
            <v>268</v>
          </cell>
          <cell r="AF2310">
            <v>52</v>
          </cell>
          <cell r="AG2310">
            <v>748</v>
          </cell>
        </row>
        <row r="2311">
          <cell r="A2311" t="str">
            <v>674</v>
          </cell>
          <cell r="F2311">
            <v>80</v>
          </cell>
          <cell r="L2311">
            <v>560</v>
          </cell>
          <cell r="P2311">
            <v>160</v>
          </cell>
          <cell r="AF2311">
            <v>80</v>
          </cell>
          <cell r="AG2311">
            <v>720</v>
          </cell>
        </row>
        <row r="2312">
          <cell r="A2312" t="str">
            <v>675</v>
          </cell>
          <cell r="F2312">
            <v>88</v>
          </cell>
          <cell r="L2312">
            <v>320</v>
          </cell>
          <cell r="P2312">
            <v>392</v>
          </cell>
          <cell r="AF2312">
            <v>88</v>
          </cell>
          <cell r="AG2312">
            <v>712</v>
          </cell>
        </row>
        <row r="2313">
          <cell r="A2313" t="str">
            <v>676</v>
          </cell>
          <cell r="F2313">
            <v>104</v>
          </cell>
          <cell r="L2313">
            <v>400</v>
          </cell>
          <cell r="P2313">
            <v>296</v>
          </cell>
          <cell r="AF2313">
            <v>104</v>
          </cell>
          <cell r="AG2313">
            <v>696</v>
          </cell>
        </row>
        <row r="2314">
          <cell r="A2314" t="str">
            <v>681</v>
          </cell>
          <cell r="F2314">
            <v>75</v>
          </cell>
          <cell r="L2314">
            <v>400</v>
          </cell>
          <cell r="P2314">
            <v>325</v>
          </cell>
          <cell r="AF2314">
            <v>75</v>
          </cell>
          <cell r="AG2314">
            <v>725</v>
          </cell>
        </row>
        <row r="2315">
          <cell r="A2315" t="str">
            <v>684</v>
          </cell>
          <cell r="F2315">
            <v>88</v>
          </cell>
          <cell r="L2315">
            <v>560</v>
          </cell>
          <cell r="P2315">
            <v>152</v>
          </cell>
          <cell r="AF2315">
            <v>88</v>
          </cell>
          <cell r="AG2315">
            <v>712</v>
          </cell>
        </row>
        <row r="2316">
          <cell r="A2316" t="str">
            <v>690</v>
          </cell>
          <cell r="F2316">
            <v>84</v>
          </cell>
          <cell r="G2316">
            <v>12</v>
          </cell>
          <cell r="L2316">
            <v>320</v>
          </cell>
          <cell r="P2316">
            <v>236</v>
          </cell>
          <cell r="Q2316">
            <v>148</v>
          </cell>
          <cell r="AF2316">
            <v>96</v>
          </cell>
          <cell r="AG2316">
            <v>704</v>
          </cell>
        </row>
        <row r="2317">
          <cell r="A2317" t="str">
            <v>6908</v>
          </cell>
          <cell r="F2317">
            <v>24</v>
          </cell>
          <cell r="P2317">
            <v>64</v>
          </cell>
          <cell r="AF2317">
            <v>24</v>
          </cell>
          <cell r="AG2317">
            <v>64</v>
          </cell>
        </row>
        <row r="2318">
          <cell r="A2318" t="str">
            <v>691</v>
          </cell>
          <cell r="F2318">
            <v>113</v>
          </cell>
          <cell r="L2318">
            <v>560</v>
          </cell>
          <cell r="P2318">
            <v>127</v>
          </cell>
          <cell r="AF2318">
            <v>113</v>
          </cell>
          <cell r="AG2318">
            <v>687</v>
          </cell>
        </row>
        <row r="2319">
          <cell r="A2319" t="str">
            <v>693</v>
          </cell>
          <cell r="F2319">
            <v>88</v>
          </cell>
          <cell r="L2319">
            <v>480</v>
          </cell>
          <cell r="P2319">
            <v>232</v>
          </cell>
          <cell r="AF2319">
            <v>88</v>
          </cell>
          <cell r="AG2319">
            <v>712</v>
          </cell>
        </row>
        <row r="2320">
          <cell r="A2320" t="str">
            <v>695</v>
          </cell>
          <cell r="F2320">
            <v>96</v>
          </cell>
          <cell r="L2320">
            <v>560</v>
          </cell>
          <cell r="P2320">
            <v>144</v>
          </cell>
          <cell r="AF2320">
            <v>96</v>
          </cell>
          <cell r="AG2320">
            <v>704</v>
          </cell>
        </row>
        <row r="2321">
          <cell r="A2321" t="str">
            <v>698</v>
          </cell>
          <cell r="F2321">
            <v>96</v>
          </cell>
          <cell r="L2321">
            <v>320</v>
          </cell>
          <cell r="P2321">
            <v>384</v>
          </cell>
          <cell r="AF2321">
            <v>96</v>
          </cell>
          <cell r="AG2321">
            <v>704</v>
          </cell>
        </row>
        <row r="2322">
          <cell r="A2322" t="str">
            <v>701</v>
          </cell>
          <cell r="F2322">
            <v>80</v>
          </cell>
          <cell r="L2322">
            <v>1256</v>
          </cell>
          <cell r="P2322">
            <v>320</v>
          </cell>
          <cell r="AF2322">
            <v>80</v>
          </cell>
          <cell r="AG2322">
            <v>1576</v>
          </cell>
        </row>
        <row r="2323">
          <cell r="A2323" t="str">
            <v>702</v>
          </cell>
          <cell r="F2323">
            <v>79</v>
          </cell>
          <cell r="L2323">
            <v>400</v>
          </cell>
          <cell r="P2323">
            <v>321</v>
          </cell>
          <cell r="AF2323">
            <v>79</v>
          </cell>
          <cell r="AG2323">
            <v>721</v>
          </cell>
        </row>
        <row r="2324">
          <cell r="A2324" t="str">
            <v>703</v>
          </cell>
          <cell r="F2324">
            <v>64</v>
          </cell>
          <cell r="L2324">
            <v>480</v>
          </cell>
          <cell r="P2324">
            <v>256</v>
          </cell>
          <cell r="AF2324">
            <v>64</v>
          </cell>
          <cell r="AG2324">
            <v>736</v>
          </cell>
        </row>
        <row r="2325">
          <cell r="A2325" t="str">
            <v>705</v>
          </cell>
          <cell r="F2325">
            <v>108</v>
          </cell>
          <cell r="L2325">
            <v>400</v>
          </cell>
          <cell r="P2325">
            <v>292</v>
          </cell>
          <cell r="AF2325">
            <v>108</v>
          </cell>
          <cell r="AG2325">
            <v>692</v>
          </cell>
        </row>
        <row r="2326">
          <cell r="A2326" t="str">
            <v>707</v>
          </cell>
          <cell r="F2326">
            <v>60</v>
          </cell>
          <cell r="L2326">
            <v>400</v>
          </cell>
          <cell r="P2326">
            <v>340</v>
          </cell>
          <cell r="AF2326">
            <v>60</v>
          </cell>
          <cell r="AG2326">
            <v>740</v>
          </cell>
        </row>
        <row r="2327">
          <cell r="A2327" t="str">
            <v>708</v>
          </cell>
          <cell r="F2327">
            <v>48</v>
          </cell>
          <cell r="L2327">
            <v>640</v>
          </cell>
          <cell r="P2327">
            <v>112</v>
          </cell>
          <cell r="AF2327">
            <v>48</v>
          </cell>
          <cell r="AG2327">
            <v>752</v>
          </cell>
        </row>
        <row r="2328">
          <cell r="A2328" t="str">
            <v>712</v>
          </cell>
          <cell r="F2328">
            <v>128</v>
          </cell>
          <cell r="L2328">
            <v>320</v>
          </cell>
          <cell r="P2328">
            <v>352</v>
          </cell>
          <cell r="AF2328">
            <v>128</v>
          </cell>
          <cell r="AG2328">
            <v>672</v>
          </cell>
        </row>
        <row r="2329">
          <cell r="A2329" t="str">
            <v>714</v>
          </cell>
          <cell r="F2329">
            <v>64</v>
          </cell>
          <cell r="L2329">
            <v>400</v>
          </cell>
          <cell r="P2329">
            <v>336</v>
          </cell>
          <cell r="AF2329">
            <v>64</v>
          </cell>
          <cell r="AG2329">
            <v>736</v>
          </cell>
        </row>
        <row r="2330">
          <cell r="A2330" t="str">
            <v>715</v>
          </cell>
          <cell r="F2330">
            <v>88</v>
          </cell>
          <cell r="L2330">
            <v>400</v>
          </cell>
          <cell r="P2330">
            <v>312</v>
          </cell>
          <cell r="AF2330">
            <v>88</v>
          </cell>
          <cell r="AG2330">
            <v>712</v>
          </cell>
        </row>
        <row r="2331">
          <cell r="A2331" t="str">
            <v>717</v>
          </cell>
          <cell r="F2331">
            <v>40</v>
          </cell>
          <cell r="L2331">
            <v>480</v>
          </cell>
          <cell r="P2331">
            <v>280</v>
          </cell>
          <cell r="AF2331">
            <v>40</v>
          </cell>
          <cell r="AG2331">
            <v>760</v>
          </cell>
        </row>
        <row r="2332">
          <cell r="A2332" t="str">
            <v>720</v>
          </cell>
          <cell r="F2332">
            <v>24</v>
          </cell>
          <cell r="G2332">
            <v>20</v>
          </cell>
          <cell r="L2332">
            <v>400</v>
          </cell>
          <cell r="P2332">
            <v>136</v>
          </cell>
          <cell r="Q2332">
            <v>220</v>
          </cell>
          <cell r="AF2332">
            <v>44</v>
          </cell>
          <cell r="AG2332">
            <v>756</v>
          </cell>
        </row>
        <row r="2333">
          <cell r="A2333" t="str">
            <v>721</v>
          </cell>
          <cell r="F2333">
            <v>16</v>
          </cell>
          <cell r="L2333">
            <v>640</v>
          </cell>
          <cell r="P2333">
            <v>144</v>
          </cell>
          <cell r="AF2333">
            <v>16</v>
          </cell>
          <cell r="AG2333">
            <v>784</v>
          </cell>
        </row>
        <row r="2334">
          <cell r="A2334" t="str">
            <v>722</v>
          </cell>
          <cell r="F2334">
            <v>48</v>
          </cell>
          <cell r="L2334">
            <v>480</v>
          </cell>
          <cell r="P2334">
            <v>272</v>
          </cell>
          <cell r="AF2334">
            <v>48</v>
          </cell>
          <cell r="AG2334">
            <v>752</v>
          </cell>
        </row>
        <row r="2335">
          <cell r="A2335" t="str">
            <v>724</v>
          </cell>
          <cell r="F2335">
            <v>53</v>
          </cell>
          <cell r="L2335">
            <v>400</v>
          </cell>
          <cell r="P2335">
            <v>347</v>
          </cell>
          <cell r="AF2335">
            <v>53</v>
          </cell>
          <cell r="AG2335">
            <v>747</v>
          </cell>
        </row>
        <row r="2336">
          <cell r="A2336" t="str">
            <v>725</v>
          </cell>
          <cell r="F2336">
            <v>56</v>
          </cell>
          <cell r="L2336">
            <v>400</v>
          </cell>
          <cell r="P2336">
            <v>344</v>
          </cell>
          <cell r="AF2336">
            <v>56</v>
          </cell>
          <cell r="AG2336">
            <v>744</v>
          </cell>
        </row>
        <row r="2337">
          <cell r="A2337" t="str">
            <v>726</v>
          </cell>
          <cell r="F2337">
            <v>52</v>
          </cell>
          <cell r="L2337">
            <v>560</v>
          </cell>
          <cell r="P2337">
            <v>188</v>
          </cell>
          <cell r="AF2337">
            <v>52</v>
          </cell>
          <cell r="AG2337">
            <v>748</v>
          </cell>
        </row>
        <row r="2338">
          <cell r="A2338" t="str">
            <v>727</v>
          </cell>
          <cell r="F2338">
            <v>56</v>
          </cell>
          <cell r="G2338">
            <v>20</v>
          </cell>
          <cell r="L2338">
            <v>400</v>
          </cell>
          <cell r="P2338">
            <v>104</v>
          </cell>
          <cell r="Q2338">
            <v>220</v>
          </cell>
          <cell r="AF2338">
            <v>76</v>
          </cell>
          <cell r="AG2338">
            <v>724</v>
          </cell>
        </row>
        <row r="2339">
          <cell r="A2339" t="str">
            <v>731</v>
          </cell>
          <cell r="F2339">
            <v>56</v>
          </cell>
          <cell r="L2339">
            <v>400</v>
          </cell>
          <cell r="P2339">
            <v>344</v>
          </cell>
          <cell r="AF2339">
            <v>56</v>
          </cell>
          <cell r="AG2339">
            <v>744</v>
          </cell>
        </row>
        <row r="2340">
          <cell r="A2340" t="str">
            <v>732</v>
          </cell>
          <cell r="F2340">
            <v>48</v>
          </cell>
          <cell r="L2340">
            <v>560</v>
          </cell>
          <cell r="P2340">
            <v>192</v>
          </cell>
          <cell r="AF2340">
            <v>48</v>
          </cell>
          <cell r="AG2340">
            <v>752</v>
          </cell>
        </row>
        <row r="2341">
          <cell r="A2341" t="str">
            <v>734</v>
          </cell>
          <cell r="F2341">
            <v>96</v>
          </cell>
          <cell r="L2341">
            <v>640</v>
          </cell>
          <cell r="P2341">
            <v>64</v>
          </cell>
          <cell r="AF2341">
            <v>96</v>
          </cell>
          <cell r="AG2341">
            <v>704</v>
          </cell>
        </row>
        <row r="2342">
          <cell r="A2342" t="str">
            <v>736</v>
          </cell>
          <cell r="F2342">
            <v>40</v>
          </cell>
          <cell r="L2342">
            <v>80</v>
          </cell>
          <cell r="AF2342">
            <v>40</v>
          </cell>
          <cell r="AG2342">
            <v>80</v>
          </cell>
        </row>
        <row r="2343">
          <cell r="A2343" t="str">
            <v>737</v>
          </cell>
          <cell r="F2343">
            <v>16</v>
          </cell>
          <cell r="L2343">
            <v>640</v>
          </cell>
          <cell r="P2343">
            <v>144</v>
          </cell>
          <cell r="AF2343">
            <v>16</v>
          </cell>
          <cell r="AG2343">
            <v>784</v>
          </cell>
        </row>
        <row r="2344">
          <cell r="A2344" t="str">
            <v>738</v>
          </cell>
          <cell r="F2344">
            <v>56</v>
          </cell>
          <cell r="L2344">
            <v>400</v>
          </cell>
          <cell r="P2344">
            <v>344</v>
          </cell>
          <cell r="AF2344">
            <v>56</v>
          </cell>
          <cell r="AG2344">
            <v>744</v>
          </cell>
        </row>
        <row r="2345">
          <cell r="A2345" t="str">
            <v>740</v>
          </cell>
          <cell r="F2345">
            <v>112</v>
          </cell>
          <cell r="L2345">
            <v>320</v>
          </cell>
          <cell r="P2345">
            <v>368</v>
          </cell>
          <cell r="AF2345">
            <v>112</v>
          </cell>
          <cell r="AG2345">
            <v>688</v>
          </cell>
        </row>
        <row r="2346">
          <cell r="A2346" t="str">
            <v>741</v>
          </cell>
          <cell r="L2346">
            <v>800</v>
          </cell>
          <cell r="AG2346">
            <v>800</v>
          </cell>
        </row>
        <row r="2347">
          <cell r="A2347" t="str">
            <v>742</v>
          </cell>
          <cell r="F2347">
            <v>96</v>
          </cell>
          <cell r="L2347">
            <v>400</v>
          </cell>
          <cell r="P2347">
            <v>304</v>
          </cell>
          <cell r="AF2347">
            <v>96</v>
          </cell>
          <cell r="AG2347">
            <v>704</v>
          </cell>
        </row>
        <row r="2348">
          <cell r="A2348" t="str">
            <v>744</v>
          </cell>
          <cell r="F2348">
            <v>60</v>
          </cell>
          <cell r="L2348">
            <v>160</v>
          </cell>
          <cell r="P2348">
            <v>580</v>
          </cell>
          <cell r="AF2348">
            <v>60</v>
          </cell>
          <cell r="AG2348">
            <v>740</v>
          </cell>
        </row>
        <row r="2349">
          <cell r="A2349" t="str">
            <v>745</v>
          </cell>
          <cell r="F2349">
            <v>96</v>
          </cell>
          <cell r="L2349">
            <v>560</v>
          </cell>
          <cell r="P2349">
            <v>144</v>
          </cell>
          <cell r="AF2349">
            <v>96</v>
          </cell>
          <cell r="AG2349">
            <v>704</v>
          </cell>
        </row>
        <row r="2350">
          <cell r="A2350" t="str">
            <v>747</v>
          </cell>
          <cell r="F2350">
            <v>76</v>
          </cell>
          <cell r="L2350">
            <v>560</v>
          </cell>
          <cell r="P2350">
            <v>164</v>
          </cell>
          <cell r="AF2350">
            <v>76</v>
          </cell>
          <cell r="AG2350">
            <v>724</v>
          </cell>
        </row>
        <row r="2351">
          <cell r="A2351" t="str">
            <v>748</v>
          </cell>
          <cell r="F2351">
            <v>88</v>
          </cell>
          <cell r="L2351">
            <v>400</v>
          </cell>
          <cell r="P2351">
            <v>312</v>
          </cell>
          <cell r="AF2351">
            <v>88</v>
          </cell>
          <cell r="AG2351">
            <v>712</v>
          </cell>
        </row>
        <row r="2352">
          <cell r="A2352" t="str">
            <v>749</v>
          </cell>
          <cell r="F2352">
            <v>56</v>
          </cell>
          <cell r="L2352">
            <v>400</v>
          </cell>
          <cell r="P2352">
            <v>344</v>
          </cell>
          <cell r="AF2352">
            <v>56</v>
          </cell>
          <cell r="AG2352">
            <v>744</v>
          </cell>
        </row>
        <row r="2353">
          <cell r="A2353" t="str">
            <v>752</v>
          </cell>
          <cell r="F2353">
            <v>80</v>
          </cell>
          <cell r="L2353">
            <v>240</v>
          </cell>
          <cell r="P2353">
            <v>480</v>
          </cell>
          <cell r="AF2353">
            <v>80</v>
          </cell>
          <cell r="AG2353">
            <v>720</v>
          </cell>
        </row>
        <row r="2354">
          <cell r="A2354" t="str">
            <v>753</v>
          </cell>
          <cell r="F2354">
            <v>64</v>
          </cell>
          <cell r="G2354">
            <v>4</v>
          </cell>
          <cell r="L2354">
            <v>240</v>
          </cell>
          <cell r="P2354">
            <v>416</v>
          </cell>
          <cell r="Q2354">
            <v>76</v>
          </cell>
          <cell r="AF2354">
            <v>68</v>
          </cell>
          <cell r="AG2354">
            <v>732</v>
          </cell>
        </row>
        <row r="2355">
          <cell r="A2355" t="str">
            <v>754</v>
          </cell>
          <cell r="C2355">
            <v>16</v>
          </cell>
          <cell r="E2355">
            <v>241</v>
          </cell>
          <cell r="F2355">
            <v>88</v>
          </cell>
          <cell r="L2355">
            <v>320</v>
          </cell>
          <cell r="M2355">
            <v>145.5</v>
          </cell>
          <cell r="O2355">
            <v>128.5</v>
          </cell>
          <cell r="P2355">
            <v>152.5</v>
          </cell>
          <cell r="AF2355">
            <v>345</v>
          </cell>
          <cell r="AG2355">
            <v>746.5</v>
          </cell>
        </row>
        <row r="2356">
          <cell r="A2356" t="str">
            <v>755</v>
          </cell>
          <cell r="F2356">
            <v>72</v>
          </cell>
          <cell r="L2356">
            <v>560</v>
          </cell>
          <cell r="P2356">
            <v>168</v>
          </cell>
          <cell r="AF2356">
            <v>72</v>
          </cell>
          <cell r="AG2356">
            <v>728</v>
          </cell>
        </row>
        <row r="2357">
          <cell r="A2357" t="str">
            <v>756</v>
          </cell>
          <cell r="F2357">
            <v>64</v>
          </cell>
          <cell r="L2357">
            <v>480</v>
          </cell>
          <cell r="P2357">
            <v>256</v>
          </cell>
          <cell r="AF2357">
            <v>64</v>
          </cell>
          <cell r="AG2357">
            <v>736</v>
          </cell>
        </row>
        <row r="2358">
          <cell r="A2358" t="str">
            <v>757</v>
          </cell>
          <cell r="F2358">
            <v>148</v>
          </cell>
          <cell r="L2358">
            <v>320</v>
          </cell>
          <cell r="P2358">
            <v>332</v>
          </cell>
          <cell r="AF2358">
            <v>148</v>
          </cell>
          <cell r="AG2358">
            <v>652</v>
          </cell>
        </row>
        <row r="2359">
          <cell r="A2359" t="str">
            <v>759</v>
          </cell>
          <cell r="F2359">
            <v>140</v>
          </cell>
          <cell r="L2359">
            <v>400</v>
          </cell>
          <cell r="P2359">
            <v>260</v>
          </cell>
          <cell r="AF2359">
            <v>140</v>
          </cell>
          <cell r="AG2359">
            <v>660</v>
          </cell>
        </row>
        <row r="2360">
          <cell r="A2360" t="str">
            <v>760</v>
          </cell>
          <cell r="F2360">
            <v>120</v>
          </cell>
          <cell r="L2360">
            <v>320</v>
          </cell>
          <cell r="P2360">
            <v>360</v>
          </cell>
          <cell r="AF2360">
            <v>120</v>
          </cell>
          <cell r="AG2360">
            <v>680</v>
          </cell>
        </row>
        <row r="2361">
          <cell r="A2361" t="str">
            <v>762</v>
          </cell>
          <cell r="F2361">
            <v>112</v>
          </cell>
          <cell r="L2361">
            <v>320</v>
          </cell>
          <cell r="P2361">
            <v>368</v>
          </cell>
          <cell r="AF2361">
            <v>112</v>
          </cell>
          <cell r="AG2361">
            <v>688</v>
          </cell>
        </row>
        <row r="2362">
          <cell r="A2362" t="str">
            <v>763</v>
          </cell>
          <cell r="F2362">
            <v>64</v>
          </cell>
          <cell r="L2362">
            <v>400</v>
          </cell>
          <cell r="P2362">
            <v>336</v>
          </cell>
          <cell r="AF2362">
            <v>64</v>
          </cell>
          <cell r="AG2362">
            <v>736</v>
          </cell>
        </row>
        <row r="2363">
          <cell r="A2363" t="str">
            <v>765</v>
          </cell>
          <cell r="F2363">
            <v>92</v>
          </cell>
          <cell r="L2363">
            <v>320</v>
          </cell>
          <cell r="P2363">
            <v>388</v>
          </cell>
          <cell r="AF2363">
            <v>92</v>
          </cell>
          <cell r="AG2363">
            <v>708</v>
          </cell>
        </row>
        <row r="2364">
          <cell r="A2364" t="str">
            <v>767</v>
          </cell>
          <cell r="F2364">
            <v>136</v>
          </cell>
          <cell r="L2364">
            <v>400</v>
          </cell>
          <cell r="P2364">
            <v>264</v>
          </cell>
          <cell r="AF2364">
            <v>136</v>
          </cell>
          <cell r="AG2364">
            <v>664</v>
          </cell>
        </row>
        <row r="2365">
          <cell r="A2365" t="str">
            <v>768</v>
          </cell>
          <cell r="F2365">
            <v>72</v>
          </cell>
          <cell r="L2365">
            <v>560</v>
          </cell>
          <cell r="P2365">
            <v>168</v>
          </cell>
          <cell r="AF2365">
            <v>72</v>
          </cell>
          <cell r="AG2365">
            <v>728</v>
          </cell>
        </row>
        <row r="2366">
          <cell r="A2366" t="str">
            <v>769</v>
          </cell>
          <cell r="F2366">
            <v>116</v>
          </cell>
          <cell r="L2366">
            <v>240</v>
          </cell>
          <cell r="P2366">
            <v>444</v>
          </cell>
          <cell r="AF2366">
            <v>116</v>
          </cell>
          <cell r="AG2366">
            <v>684</v>
          </cell>
        </row>
        <row r="2367">
          <cell r="A2367" t="str">
            <v>770</v>
          </cell>
          <cell r="F2367">
            <v>80</v>
          </cell>
          <cell r="L2367">
            <v>640</v>
          </cell>
          <cell r="P2367">
            <v>80</v>
          </cell>
          <cell r="AF2367">
            <v>80</v>
          </cell>
          <cell r="AG2367">
            <v>720</v>
          </cell>
        </row>
        <row r="2368">
          <cell r="A2368" t="str">
            <v>77127</v>
          </cell>
          <cell r="F2368">
            <v>40</v>
          </cell>
          <cell r="L2368">
            <v>320</v>
          </cell>
          <cell r="P2368">
            <v>440</v>
          </cell>
          <cell r="AF2368">
            <v>40</v>
          </cell>
          <cell r="AG2368">
            <v>760</v>
          </cell>
        </row>
        <row r="2369">
          <cell r="A2369" t="str">
            <v>774</v>
          </cell>
          <cell r="F2369">
            <v>72</v>
          </cell>
          <cell r="L2369">
            <v>320</v>
          </cell>
          <cell r="P2369">
            <v>408</v>
          </cell>
          <cell r="AF2369">
            <v>72</v>
          </cell>
          <cell r="AG2369">
            <v>728</v>
          </cell>
        </row>
        <row r="2370">
          <cell r="A2370" t="str">
            <v>775</v>
          </cell>
          <cell r="F2370">
            <v>76</v>
          </cell>
          <cell r="L2370">
            <v>400</v>
          </cell>
          <cell r="P2370">
            <v>324</v>
          </cell>
          <cell r="AF2370">
            <v>76</v>
          </cell>
          <cell r="AG2370">
            <v>724</v>
          </cell>
        </row>
        <row r="2371">
          <cell r="A2371" t="str">
            <v>778</v>
          </cell>
          <cell r="F2371">
            <v>68</v>
          </cell>
          <cell r="L2371">
            <v>400</v>
          </cell>
          <cell r="P2371">
            <v>332</v>
          </cell>
          <cell r="AF2371">
            <v>68</v>
          </cell>
          <cell r="AG2371">
            <v>732</v>
          </cell>
        </row>
        <row r="2372">
          <cell r="A2372" t="str">
            <v>780</v>
          </cell>
          <cell r="F2372">
            <v>84</v>
          </cell>
          <cell r="L2372">
            <v>320</v>
          </cell>
          <cell r="P2372">
            <v>396</v>
          </cell>
          <cell r="AF2372">
            <v>84</v>
          </cell>
          <cell r="AG2372">
            <v>716</v>
          </cell>
        </row>
        <row r="2373">
          <cell r="A2373" t="str">
            <v>781</v>
          </cell>
          <cell r="F2373">
            <v>128</v>
          </cell>
          <cell r="L2373">
            <v>240</v>
          </cell>
          <cell r="P2373">
            <v>432</v>
          </cell>
          <cell r="AF2373">
            <v>128</v>
          </cell>
          <cell r="AG2373">
            <v>672</v>
          </cell>
        </row>
        <row r="2374">
          <cell r="A2374" t="str">
            <v>782</v>
          </cell>
          <cell r="F2374">
            <v>88</v>
          </cell>
          <cell r="L2374">
            <v>480</v>
          </cell>
          <cell r="P2374">
            <v>232</v>
          </cell>
          <cell r="AF2374">
            <v>88</v>
          </cell>
          <cell r="AG2374">
            <v>712</v>
          </cell>
        </row>
        <row r="2375">
          <cell r="A2375" t="str">
            <v>783</v>
          </cell>
          <cell r="F2375">
            <v>92</v>
          </cell>
          <cell r="L2375">
            <v>320</v>
          </cell>
          <cell r="P2375">
            <v>388</v>
          </cell>
          <cell r="AF2375">
            <v>92</v>
          </cell>
          <cell r="AG2375">
            <v>708</v>
          </cell>
        </row>
        <row r="2376">
          <cell r="A2376" t="str">
            <v>784</v>
          </cell>
          <cell r="F2376">
            <v>64</v>
          </cell>
          <cell r="L2376">
            <v>480</v>
          </cell>
          <cell r="P2376">
            <v>256</v>
          </cell>
          <cell r="AF2376">
            <v>64</v>
          </cell>
          <cell r="AG2376">
            <v>736</v>
          </cell>
        </row>
        <row r="2377">
          <cell r="A2377" t="str">
            <v>785</v>
          </cell>
          <cell r="F2377">
            <v>108</v>
          </cell>
          <cell r="L2377">
            <v>240</v>
          </cell>
          <cell r="P2377">
            <v>452</v>
          </cell>
          <cell r="AF2377">
            <v>108</v>
          </cell>
          <cell r="AG2377">
            <v>692</v>
          </cell>
        </row>
        <row r="2378">
          <cell r="A2378" t="str">
            <v>786</v>
          </cell>
          <cell r="F2378">
            <v>85</v>
          </cell>
          <cell r="L2378">
            <v>240</v>
          </cell>
          <cell r="P2378">
            <v>475</v>
          </cell>
          <cell r="AF2378">
            <v>85</v>
          </cell>
          <cell r="AG2378">
            <v>715</v>
          </cell>
        </row>
        <row r="2379">
          <cell r="A2379" t="str">
            <v>788</v>
          </cell>
          <cell r="F2379">
            <v>84</v>
          </cell>
          <cell r="L2379">
            <v>320</v>
          </cell>
          <cell r="P2379">
            <v>396</v>
          </cell>
          <cell r="AF2379">
            <v>84</v>
          </cell>
          <cell r="AG2379">
            <v>716</v>
          </cell>
        </row>
        <row r="2380">
          <cell r="A2380" t="str">
            <v>79929</v>
          </cell>
          <cell r="F2380">
            <v>88</v>
          </cell>
          <cell r="L2380">
            <v>480</v>
          </cell>
          <cell r="P2380">
            <v>232</v>
          </cell>
          <cell r="AF2380">
            <v>88</v>
          </cell>
          <cell r="AG2380">
            <v>712</v>
          </cell>
        </row>
        <row r="2381">
          <cell r="A2381" t="str">
            <v>98672</v>
          </cell>
          <cell r="F2381">
            <v>72</v>
          </cell>
          <cell r="L2381">
            <v>400</v>
          </cell>
          <cell r="P2381">
            <v>328</v>
          </cell>
          <cell r="AF2381">
            <v>72</v>
          </cell>
          <cell r="AG2381">
            <v>728</v>
          </cell>
        </row>
        <row r="2382">
          <cell r="A2382" t="str">
            <v>98697</v>
          </cell>
          <cell r="F2382">
            <v>64</v>
          </cell>
          <cell r="L2382">
            <v>560</v>
          </cell>
          <cell r="P2382">
            <v>176</v>
          </cell>
          <cell r="AF2382">
            <v>64</v>
          </cell>
          <cell r="AG2382">
            <v>736</v>
          </cell>
        </row>
        <row r="2383">
          <cell r="A2383" t="str">
            <v>990001</v>
          </cell>
          <cell r="D2383">
            <v>8</v>
          </cell>
          <cell r="L2383">
            <v>543.5</v>
          </cell>
          <cell r="N2383">
            <v>42.75</v>
          </cell>
          <cell r="V2383">
            <v>9</v>
          </cell>
          <cell r="AF2383">
            <v>8</v>
          </cell>
          <cell r="AG2383">
            <v>586.25</v>
          </cell>
          <cell r="AH2383">
            <v>9</v>
          </cell>
        </row>
        <row r="2384">
          <cell r="A2384" t="str">
            <v>99046</v>
          </cell>
          <cell r="F2384">
            <v>141</v>
          </cell>
          <cell r="L2384">
            <v>320</v>
          </cell>
          <cell r="P2384">
            <v>339</v>
          </cell>
          <cell r="AF2384">
            <v>141</v>
          </cell>
          <cell r="AG2384">
            <v>659</v>
          </cell>
        </row>
        <row r="2385">
          <cell r="A2385" t="str">
            <v>99048</v>
          </cell>
          <cell r="F2385">
            <v>78</v>
          </cell>
          <cell r="G2385">
            <v>7</v>
          </cell>
          <cell r="L2385">
            <v>320</v>
          </cell>
          <cell r="P2385">
            <v>322</v>
          </cell>
          <cell r="Q2385">
            <v>73</v>
          </cell>
          <cell r="AF2385">
            <v>85</v>
          </cell>
          <cell r="AG2385">
            <v>715</v>
          </cell>
        </row>
        <row r="2386">
          <cell r="A2386" t="str">
            <v>99050</v>
          </cell>
          <cell r="F2386">
            <v>80</v>
          </cell>
          <cell r="L2386">
            <v>480</v>
          </cell>
          <cell r="P2386">
            <v>240</v>
          </cell>
          <cell r="AF2386">
            <v>80</v>
          </cell>
          <cell r="AG2386">
            <v>720</v>
          </cell>
        </row>
        <row r="2387">
          <cell r="A2387" t="str">
            <v>99064</v>
          </cell>
          <cell r="F2387">
            <v>112</v>
          </cell>
          <cell r="L2387">
            <v>480</v>
          </cell>
          <cell r="P2387">
            <v>208</v>
          </cell>
          <cell r="AF2387">
            <v>112</v>
          </cell>
          <cell r="AG2387">
            <v>688</v>
          </cell>
        </row>
        <row r="2388">
          <cell r="A2388" t="str">
            <v>99066</v>
          </cell>
          <cell r="F2388">
            <v>112</v>
          </cell>
          <cell r="L2388">
            <v>80</v>
          </cell>
          <cell r="P2388">
            <v>608</v>
          </cell>
          <cell r="AF2388">
            <v>112</v>
          </cell>
          <cell r="AG2388">
            <v>688</v>
          </cell>
        </row>
        <row r="2389">
          <cell r="A2389" t="str">
            <v>99067</v>
          </cell>
          <cell r="F2389">
            <v>56</v>
          </cell>
          <cell r="L2389">
            <v>320</v>
          </cell>
          <cell r="P2389">
            <v>424</v>
          </cell>
          <cell r="AF2389">
            <v>56</v>
          </cell>
          <cell r="AG2389">
            <v>744</v>
          </cell>
        </row>
        <row r="2390">
          <cell r="A2390" t="str">
            <v>99068</v>
          </cell>
          <cell r="F2390">
            <v>80</v>
          </cell>
          <cell r="G2390">
            <v>8</v>
          </cell>
          <cell r="L2390">
            <v>160</v>
          </cell>
          <cell r="P2390">
            <v>400</v>
          </cell>
          <cell r="Q2390">
            <v>152</v>
          </cell>
          <cell r="AF2390">
            <v>88</v>
          </cell>
          <cell r="AG2390">
            <v>712</v>
          </cell>
        </row>
        <row r="2391">
          <cell r="A2391" t="str">
            <v>99069</v>
          </cell>
          <cell r="F2391">
            <v>100</v>
          </cell>
          <cell r="L2391">
            <v>400</v>
          </cell>
          <cell r="P2391">
            <v>300</v>
          </cell>
          <cell r="AF2391">
            <v>100</v>
          </cell>
          <cell r="AG2391">
            <v>700</v>
          </cell>
        </row>
        <row r="2392">
          <cell r="A2392" t="str">
            <v>99072</v>
          </cell>
          <cell r="F2392">
            <v>72</v>
          </cell>
          <cell r="L2392">
            <v>480</v>
          </cell>
          <cell r="P2392">
            <v>248</v>
          </cell>
          <cell r="AF2392">
            <v>72</v>
          </cell>
          <cell r="AG2392">
            <v>728</v>
          </cell>
        </row>
        <row r="2393">
          <cell r="A2393" t="str">
            <v>99074</v>
          </cell>
          <cell r="F2393">
            <v>108</v>
          </cell>
          <cell r="L2393">
            <v>320</v>
          </cell>
          <cell r="P2393">
            <v>372</v>
          </cell>
          <cell r="AF2393">
            <v>108</v>
          </cell>
          <cell r="AG2393">
            <v>692</v>
          </cell>
        </row>
        <row r="2394">
          <cell r="A2394" t="str">
            <v>99075</v>
          </cell>
          <cell r="F2394">
            <v>64</v>
          </cell>
          <cell r="L2394">
            <v>320</v>
          </cell>
          <cell r="P2394">
            <v>416</v>
          </cell>
          <cell r="AF2394">
            <v>64</v>
          </cell>
          <cell r="AG2394">
            <v>736</v>
          </cell>
        </row>
        <row r="2395">
          <cell r="A2395" t="str">
            <v>99079</v>
          </cell>
          <cell r="F2395">
            <v>56</v>
          </cell>
          <cell r="G2395">
            <v>8</v>
          </cell>
          <cell r="L2395">
            <v>120</v>
          </cell>
          <cell r="P2395">
            <v>272</v>
          </cell>
          <cell r="Q2395">
            <v>64</v>
          </cell>
          <cell r="AF2395">
            <v>64</v>
          </cell>
          <cell r="AG2395">
            <v>456</v>
          </cell>
        </row>
        <row r="2396">
          <cell r="A2396" t="str">
            <v>99080</v>
          </cell>
          <cell r="F2396">
            <v>112</v>
          </cell>
          <cell r="L2396">
            <v>400</v>
          </cell>
          <cell r="P2396">
            <v>288</v>
          </cell>
          <cell r="AF2396">
            <v>112</v>
          </cell>
          <cell r="AG2396">
            <v>688</v>
          </cell>
        </row>
        <row r="2397">
          <cell r="A2397" t="str">
            <v>99096</v>
          </cell>
          <cell r="F2397">
            <v>12</v>
          </cell>
          <cell r="L2397">
            <v>640</v>
          </cell>
          <cell r="P2397">
            <v>148</v>
          </cell>
          <cell r="AF2397">
            <v>12</v>
          </cell>
          <cell r="AG2397">
            <v>788</v>
          </cell>
        </row>
        <row r="2398">
          <cell r="A2398" t="str">
            <v>99097</v>
          </cell>
          <cell r="F2398">
            <v>84</v>
          </cell>
          <cell r="L2398">
            <v>240</v>
          </cell>
          <cell r="P2398">
            <v>476</v>
          </cell>
          <cell r="AF2398">
            <v>84</v>
          </cell>
          <cell r="AG2398">
            <v>716</v>
          </cell>
        </row>
        <row r="2399">
          <cell r="A2399" t="str">
            <v>99102</v>
          </cell>
          <cell r="F2399">
            <v>84</v>
          </cell>
          <cell r="L2399">
            <v>240</v>
          </cell>
          <cell r="P2399">
            <v>476</v>
          </cell>
          <cell r="AF2399">
            <v>84</v>
          </cell>
          <cell r="AG2399">
            <v>716</v>
          </cell>
        </row>
        <row r="2400">
          <cell r="A2400" t="str">
            <v>99103</v>
          </cell>
          <cell r="F2400">
            <v>91.5</v>
          </cell>
          <cell r="L2400">
            <v>240</v>
          </cell>
          <cell r="P2400">
            <v>468.5</v>
          </cell>
          <cell r="AF2400">
            <v>91.5</v>
          </cell>
          <cell r="AG2400">
            <v>708.5</v>
          </cell>
        </row>
        <row r="2401">
          <cell r="A2401" t="str">
            <v>99104</v>
          </cell>
          <cell r="F2401">
            <v>80</v>
          </cell>
          <cell r="L2401">
            <v>400</v>
          </cell>
          <cell r="P2401">
            <v>320</v>
          </cell>
          <cell r="AF2401">
            <v>80</v>
          </cell>
          <cell r="AG2401">
            <v>720</v>
          </cell>
        </row>
        <row r="2402">
          <cell r="A2402" t="str">
            <v>99108</v>
          </cell>
          <cell r="F2402">
            <v>80</v>
          </cell>
          <cell r="L2402">
            <v>640</v>
          </cell>
          <cell r="P2402">
            <v>80</v>
          </cell>
          <cell r="AF2402">
            <v>80</v>
          </cell>
          <cell r="AG2402">
            <v>720</v>
          </cell>
        </row>
        <row r="2403">
          <cell r="A2403" t="str">
            <v>99113</v>
          </cell>
          <cell r="F2403">
            <v>16</v>
          </cell>
          <cell r="L2403">
            <v>240</v>
          </cell>
          <cell r="P2403">
            <v>144</v>
          </cell>
          <cell r="AF2403">
            <v>16</v>
          </cell>
          <cell r="AG2403">
            <v>384</v>
          </cell>
        </row>
        <row r="2404">
          <cell r="A2404" t="str">
            <v>99119</v>
          </cell>
          <cell r="L2404">
            <v>160</v>
          </cell>
          <cell r="AG2404">
            <v>160</v>
          </cell>
        </row>
        <row r="2405">
          <cell r="A2405" t="str">
            <v>99120</v>
          </cell>
          <cell r="L2405">
            <v>40</v>
          </cell>
          <cell r="AG2405">
            <v>40</v>
          </cell>
        </row>
        <row r="2406">
          <cell r="A2406" t="str">
            <v>99123</v>
          </cell>
          <cell r="F2406">
            <v>104</v>
          </cell>
          <cell r="G2406">
            <v>4</v>
          </cell>
          <cell r="L2406">
            <v>120</v>
          </cell>
          <cell r="P2406">
            <v>292</v>
          </cell>
          <cell r="AF2406">
            <v>108</v>
          </cell>
          <cell r="AG2406">
            <v>412</v>
          </cell>
        </row>
        <row r="2407">
          <cell r="A2407" t="str">
            <v>99128</v>
          </cell>
          <cell r="F2407">
            <v>128</v>
          </cell>
          <cell r="G2407">
            <v>8</v>
          </cell>
          <cell r="L2407">
            <v>240</v>
          </cell>
          <cell r="P2407">
            <v>424</v>
          </cell>
          <cell r="AF2407">
            <v>136</v>
          </cell>
          <cell r="AG2407">
            <v>664</v>
          </cell>
        </row>
        <row r="2408">
          <cell r="A2408" t="str">
            <v>99130</v>
          </cell>
          <cell r="F2408">
            <v>48</v>
          </cell>
          <cell r="G2408">
            <v>8</v>
          </cell>
          <cell r="L2408">
            <v>560</v>
          </cell>
          <cell r="P2408">
            <v>112</v>
          </cell>
          <cell r="Q2408">
            <v>72</v>
          </cell>
          <cell r="AF2408">
            <v>56</v>
          </cell>
          <cell r="AG2408">
            <v>744</v>
          </cell>
        </row>
        <row r="2409">
          <cell r="A2409" t="str">
            <v>99132</v>
          </cell>
          <cell r="F2409">
            <v>56</v>
          </cell>
          <cell r="L2409">
            <v>320</v>
          </cell>
          <cell r="P2409">
            <v>424</v>
          </cell>
          <cell r="AF2409">
            <v>56</v>
          </cell>
          <cell r="AG2409">
            <v>744</v>
          </cell>
        </row>
        <row r="2410">
          <cell r="A2410" t="str">
            <v>99133</v>
          </cell>
          <cell r="L2410">
            <v>320</v>
          </cell>
          <cell r="AG2410">
            <v>320</v>
          </cell>
        </row>
        <row r="2411">
          <cell r="A2411" t="str">
            <v>99138</v>
          </cell>
          <cell r="F2411">
            <v>148</v>
          </cell>
          <cell r="L2411">
            <v>160</v>
          </cell>
          <cell r="P2411">
            <v>492</v>
          </cell>
          <cell r="AF2411">
            <v>148</v>
          </cell>
          <cell r="AG2411">
            <v>652</v>
          </cell>
        </row>
        <row r="2412">
          <cell r="A2412" t="str">
            <v>99139</v>
          </cell>
          <cell r="F2412">
            <v>80</v>
          </cell>
          <cell r="G2412">
            <v>8</v>
          </cell>
          <cell r="L2412">
            <v>400</v>
          </cell>
          <cell r="P2412">
            <v>240</v>
          </cell>
          <cell r="Q2412">
            <v>72</v>
          </cell>
          <cell r="AF2412">
            <v>88</v>
          </cell>
          <cell r="AG2412">
            <v>712</v>
          </cell>
        </row>
        <row r="2413">
          <cell r="A2413" t="str">
            <v>99142</v>
          </cell>
          <cell r="F2413">
            <v>56</v>
          </cell>
          <cell r="L2413">
            <v>640</v>
          </cell>
          <cell r="P2413">
            <v>104</v>
          </cell>
          <cell r="AF2413">
            <v>56</v>
          </cell>
          <cell r="AG2413">
            <v>744</v>
          </cell>
        </row>
        <row r="2414">
          <cell r="A2414" t="str">
            <v>99145</v>
          </cell>
          <cell r="F2414">
            <v>68</v>
          </cell>
          <cell r="G2414">
            <v>4</v>
          </cell>
          <cell r="L2414">
            <v>480</v>
          </cell>
          <cell r="P2414">
            <v>248</v>
          </cell>
          <cell r="AF2414">
            <v>72</v>
          </cell>
          <cell r="AG2414">
            <v>728</v>
          </cell>
        </row>
        <row r="2415">
          <cell r="A2415" t="str">
            <v>99166</v>
          </cell>
          <cell r="F2415">
            <v>72</v>
          </cell>
          <cell r="L2415">
            <v>400</v>
          </cell>
          <cell r="P2415">
            <v>328</v>
          </cell>
          <cell r="AF2415">
            <v>72</v>
          </cell>
          <cell r="AG2415">
            <v>728</v>
          </cell>
        </row>
        <row r="2416">
          <cell r="A2416" t="str">
            <v>99180</v>
          </cell>
          <cell r="F2416">
            <v>116</v>
          </cell>
          <cell r="L2416">
            <v>80</v>
          </cell>
          <cell r="P2416">
            <v>604</v>
          </cell>
          <cell r="AF2416">
            <v>116</v>
          </cell>
          <cell r="AG2416">
            <v>684</v>
          </cell>
        </row>
        <row r="2417">
          <cell r="A2417" t="str">
            <v>99181</v>
          </cell>
          <cell r="F2417">
            <v>24</v>
          </cell>
          <cell r="L2417">
            <v>560</v>
          </cell>
          <cell r="P2417">
            <v>216</v>
          </cell>
          <cell r="AF2417">
            <v>24</v>
          </cell>
          <cell r="AG2417">
            <v>776</v>
          </cell>
        </row>
        <row r="2418">
          <cell r="A2418" t="str">
            <v>99184</v>
          </cell>
          <cell r="F2418">
            <v>92</v>
          </cell>
          <cell r="L2418">
            <v>400</v>
          </cell>
          <cell r="P2418">
            <v>308</v>
          </cell>
          <cell r="AF2418">
            <v>92</v>
          </cell>
          <cell r="AG2418">
            <v>708</v>
          </cell>
        </row>
        <row r="2419">
          <cell r="A2419" t="str">
            <v>99191</v>
          </cell>
          <cell r="F2419">
            <v>88</v>
          </cell>
          <cell r="L2419">
            <v>320</v>
          </cell>
          <cell r="P2419">
            <v>392</v>
          </cell>
          <cell r="AF2419">
            <v>88</v>
          </cell>
          <cell r="AG2419">
            <v>712</v>
          </cell>
        </row>
        <row r="2420">
          <cell r="A2420" t="str">
            <v>99198</v>
          </cell>
          <cell r="F2420">
            <v>148</v>
          </cell>
          <cell r="L2420">
            <v>320</v>
          </cell>
          <cell r="P2420">
            <v>332</v>
          </cell>
          <cell r="AF2420">
            <v>148</v>
          </cell>
          <cell r="AG2420">
            <v>652</v>
          </cell>
        </row>
        <row r="2421">
          <cell r="A2421" t="str">
            <v>99200</v>
          </cell>
          <cell r="F2421">
            <v>48</v>
          </cell>
          <cell r="L2421">
            <v>480</v>
          </cell>
          <cell r="P2421">
            <v>272</v>
          </cell>
          <cell r="AF2421">
            <v>48</v>
          </cell>
          <cell r="AG2421">
            <v>752</v>
          </cell>
        </row>
        <row r="2422">
          <cell r="A2422" t="str">
            <v>99205</v>
          </cell>
          <cell r="F2422">
            <v>8</v>
          </cell>
          <cell r="L2422">
            <v>720</v>
          </cell>
          <cell r="P2422">
            <v>72</v>
          </cell>
          <cell r="AF2422">
            <v>8</v>
          </cell>
          <cell r="AG2422">
            <v>792</v>
          </cell>
        </row>
        <row r="2423">
          <cell r="A2423" t="str">
            <v>99211</v>
          </cell>
          <cell r="F2423">
            <v>32</v>
          </cell>
          <cell r="L2423">
            <v>640</v>
          </cell>
          <cell r="P2423">
            <v>128</v>
          </cell>
          <cell r="AF2423">
            <v>32</v>
          </cell>
          <cell r="AG2423">
            <v>768</v>
          </cell>
        </row>
        <row r="2424">
          <cell r="A2424" t="str">
            <v>99212</v>
          </cell>
          <cell r="F2424">
            <v>112</v>
          </cell>
          <cell r="G2424">
            <v>8</v>
          </cell>
          <cell r="L2424">
            <v>400</v>
          </cell>
          <cell r="P2424">
            <v>208</v>
          </cell>
          <cell r="Q2424">
            <v>72</v>
          </cell>
          <cell r="AF2424">
            <v>120</v>
          </cell>
          <cell r="AG2424">
            <v>680</v>
          </cell>
        </row>
        <row r="2425">
          <cell r="A2425" t="str">
            <v>99213</v>
          </cell>
          <cell r="F2425">
            <v>100</v>
          </cell>
          <cell r="L2425">
            <v>320</v>
          </cell>
          <cell r="P2425">
            <v>380</v>
          </cell>
          <cell r="AF2425">
            <v>100</v>
          </cell>
          <cell r="AG2425">
            <v>700</v>
          </cell>
        </row>
        <row r="2426">
          <cell r="A2426" t="str">
            <v>99218</v>
          </cell>
          <cell r="F2426">
            <v>96</v>
          </cell>
          <cell r="L2426">
            <v>560</v>
          </cell>
          <cell r="P2426">
            <v>144</v>
          </cell>
          <cell r="AF2426">
            <v>96</v>
          </cell>
          <cell r="AG2426">
            <v>704</v>
          </cell>
        </row>
        <row r="2427">
          <cell r="A2427" t="str">
            <v>99219</v>
          </cell>
          <cell r="F2427">
            <v>88</v>
          </cell>
          <cell r="L2427">
            <v>240</v>
          </cell>
          <cell r="P2427">
            <v>472</v>
          </cell>
          <cell r="AF2427">
            <v>88</v>
          </cell>
          <cell r="AG2427">
            <v>712</v>
          </cell>
        </row>
        <row r="2428">
          <cell r="A2428" t="str">
            <v>99220</v>
          </cell>
          <cell r="F2428">
            <v>32</v>
          </cell>
          <cell r="G2428">
            <v>80</v>
          </cell>
          <cell r="L2428">
            <v>400</v>
          </cell>
          <cell r="P2428">
            <v>208</v>
          </cell>
          <cell r="Q2428">
            <v>80</v>
          </cell>
          <cell r="AF2428">
            <v>112</v>
          </cell>
          <cell r="AG2428">
            <v>688</v>
          </cell>
        </row>
        <row r="2429">
          <cell r="A2429" t="str">
            <v>99222</v>
          </cell>
          <cell r="F2429">
            <v>67</v>
          </cell>
          <cell r="G2429">
            <v>8</v>
          </cell>
          <cell r="L2429">
            <v>240</v>
          </cell>
          <cell r="P2429">
            <v>340</v>
          </cell>
          <cell r="Q2429">
            <v>145</v>
          </cell>
          <cell r="AF2429">
            <v>75</v>
          </cell>
          <cell r="AG2429">
            <v>725</v>
          </cell>
        </row>
        <row r="2430">
          <cell r="A2430" t="str">
            <v>99231</v>
          </cell>
          <cell r="F2430">
            <v>104</v>
          </cell>
          <cell r="L2430">
            <v>240</v>
          </cell>
          <cell r="P2430">
            <v>456</v>
          </cell>
          <cell r="AF2430">
            <v>104</v>
          </cell>
          <cell r="AG2430">
            <v>696</v>
          </cell>
        </row>
        <row r="2431">
          <cell r="A2431" t="str">
            <v>99232</v>
          </cell>
          <cell r="F2431">
            <v>64</v>
          </cell>
          <cell r="L2431">
            <v>320</v>
          </cell>
          <cell r="P2431">
            <v>416</v>
          </cell>
          <cell r="AF2431">
            <v>64</v>
          </cell>
          <cell r="AG2431">
            <v>736</v>
          </cell>
        </row>
        <row r="2432">
          <cell r="A2432" t="str">
            <v>99234</v>
          </cell>
          <cell r="G2432">
            <v>118</v>
          </cell>
          <cell r="L2432">
            <v>160</v>
          </cell>
          <cell r="Q2432">
            <v>522</v>
          </cell>
          <cell r="AF2432">
            <v>118</v>
          </cell>
          <cell r="AG2432">
            <v>682</v>
          </cell>
        </row>
        <row r="2433">
          <cell r="A2433" t="str">
            <v>99240</v>
          </cell>
          <cell r="F2433">
            <v>132</v>
          </cell>
          <cell r="L2433">
            <v>560</v>
          </cell>
          <cell r="P2433">
            <v>108</v>
          </cell>
          <cell r="AF2433">
            <v>132</v>
          </cell>
          <cell r="AG2433">
            <v>668</v>
          </cell>
        </row>
        <row r="2434">
          <cell r="A2434" t="str">
            <v>99247</v>
          </cell>
          <cell r="C2434">
            <v>16</v>
          </cell>
          <cell r="F2434">
            <v>136</v>
          </cell>
          <cell r="L2434">
            <v>400</v>
          </cell>
          <cell r="M2434">
            <v>48</v>
          </cell>
          <cell r="P2434">
            <v>200</v>
          </cell>
          <cell r="AF2434">
            <v>152</v>
          </cell>
          <cell r="AG2434">
            <v>648</v>
          </cell>
        </row>
        <row r="2435">
          <cell r="A2435" t="str">
            <v>99258</v>
          </cell>
          <cell r="C2435">
            <v>16</v>
          </cell>
          <cell r="F2435">
            <v>87</v>
          </cell>
          <cell r="L2435">
            <v>320</v>
          </cell>
          <cell r="M2435">
            <v>24</v>
          </cell>
          <cell r="P2435">
            <v>353</v>
          </cell>
          <cell r="AF2435">
            <v>103</v>
          </cell>
          <cell r="AG2435">
            <v>697</v>
          </cell>
        </row>
        <row r="2436">
          <cell r="A2436" t="str">
            <v>99260</v>
          </cell>
          <cell r="F2436">
            <v>80</v>
          </cell>
          <cell r="L2436">
            <v>560</v>
          </cell>
          <cell r="P2436">
            <v>160</v>
          </cell>
          <cell r="AF2436">
            <v>80</v>
          </cell>
          <cell r="AG2436">
            <v>720</v>
          </cell>
        </row>
        <row r="2437">
          <cell r="A2437" t="str">
            <v>99262</v>
          </cell>
          <cell r="F2437">
            <v>80</v>
          </cell>
          <cell r="L2437">
            <v>480</v>
          </cell>
          <cell r="P2437">
            <v>240</v>
          </cell>
          <cell r="AF2437">
            <v>80</v>
          </cell>
          <cell r="AG2437">
            <v>720</v>
          </cell>
        </row>
        <row r="2438">
          <cell r="A2438" t="str">
            <v>99264</v>
          </cell>
          <cell r="F2438">
            <v>32</v>
          </cell>
          <cell r="L2438">
            <v>640</v>
          </cell>
          <cell r="P2438">
            <v>128</v>
          </cell>
          <cell r="AF2438">
            <v>32</v>
          </cell>
          <cell r="AG2438">
            <v>768</v>
          </cell>
        </row>
        <row r="2439">
          <cell r="A2439" t="str">
            <v>99271</v>
          </cell>
          <cell r="F2439">
            <v>80</v>
          </cell>
          <cell r="L2439">
            <v>560</v>
          </cell>
          <cell r="P2439">
            <v>160</v>
          </cell>
          <cell r="AF2439">
            <v>80</v>
          </cell>
          <cell r="AG2439">
            <v>720</v>
          </cell>
        </row>
        <row r="2440">
          <cell r="A2440" t="str">
            <v>99274</v>
          </cell>
          <cell r="F2440">
            <v>56</v>
          </cell>
          <cell r="L2440">
            <v>480</v>
          </cell>
          <cell r="P2440">
            <v>264</v>
          </cell>
          <cell r="AF2440">
            <v>56</v>
          </cell>
          <cell r="AG2440">
            <v>744</v>
          </cell>
        </row>
        <row r="2441">
          <cell r="A2441" t="str">
            <v>99275</v>
          </cell>
          <cell r="F2441">
            <v>80</v>
          </cell>
          <cell r="L2441">
            <v>640</v>
          </cell>
          <cell r="P2441">
            <v>80</v>
          </cell>
          <cell r="AF2441">
            <v>80</v>
          </cell>
          <cell r="AG2441">
            <v>720</v>
          </cell>
        </row>
        <row r="2442">
          <cell r="A2442" t="str">
            <v>99276</v>
          </cell>
          <cell r="F2442">
            <v>72</v>
          </cell>
          <cell r="L2442">
            <v>160</v>
          </cell>
          <cell r="P2442">
            <v>568</v>
          </cell>
          <cell r="AF2442">
            <v>72</v>
          </cell>
          <cell r="AG2442">
            <v>728</v>
          </cell>
        </row>
        <row r="2443">
          <cell r="A2443" t="str">
            <v>99277</v>
          </cell>
          <cell r="F2443">
            <v>76</v>
          </cell>
          <cell r="L2443">
            <v>480</v>
          </cell>
          <cell r="P2443">
            <v>244</v>
          </cell>
          <cell r="AF2443">
            <v>76</v>
          </cell>
          <cell r="AG2443">
            <v>724</v>
          </cell>
        </row>
        <row r="2444">
          <cell r="A2444" t="str">
            <v>99279</v>
          </cell>
          <cell r="F2444">
            <v>81</v>
          </cell>
          <cell r="L2444">
            <v>400</v>
          </cell>
          <cell r="P2444">
            <v>319</v>
          </cell>
          <cell r="AF2444">
            <v>81</v>
          </cell>
          <cell r="AG2444">
            <v>719</v>
          </cell>
        </row>
        <row r="2445">
          <cell r="A2445" t="str">
            <v>99280</v>
          </cell>
          <cell r="F2445">
            <v>88</v>
          </cell>
          <cell r="L2445">
            <v>560</v>
          </cell>
          <cell r="P2445">
            <v>152</v>
          </cell>
          <cell r="AF2445">
            <v>88</v>
          </cell>
          <cell r="AG2445">
            <v>712</v>
          </cell>
        </row>
        <row r="2446">
          <cell r="A2446" t="str">
            <v>99284</v>
          </cell>
          <cell r="F2446">
            <v>78</v>
          </cell>
          <cell r="G2446">
            <v>8</v>
          </cell>
          <cell r="L2446">
            <v>320</v>
          </cell>
          <cell r="P2446">
            <v>282</v>
          </cell>
          <cell r="Q2446">
            <v>72</v>
          </cell>
          <cell r="AF2446">
            <v>86</v>
          </cell>
          <cell r="AG2446">
            <v>674</v>
          </cell>
        </row>
        <row r="2447">
          <cell r="A2447" t="str">
            <v>99285</v>
          </cell>
          <cell r="F2447">
            <v>112</v>
          </cell>
          <cell r="L2447">
            <v>400</v>
          </cell>
          <cell r="P2447">
            <v>288</v>
          </cell>
          <cell r="AF2447">
            <v>112</v>
          </cell>
          <cell r="AG2447">
            <v>688</v>
          </cell>
        </row>
        <row r="2448">
          <cell r="A2448" t="str">
            <v>99286</v>
          </cell>
          <cell r="F2448">
            <v>80</v>
          </cell>
          <cell r="G2448">
            <v>8</v>
          </cell>
          <cell r="L2448">
            <v>320</v>
          </cell>
          <cell r="P2448">
            <v>320</v>
          </cell>
          <cell r="Q2448">
            <v>72</v>
          </cell>
          <cell r="AF2448">
            <v>88</v>
          </cell>
          <cell r="AG2448">
            <v>712</v>
          </cell>
        </row>
        <row r="2449">
          <cell r="A2449" t="str">
            <v>99292</v>
          </cell>
          <cell r="F2449">
            <v>28</v>
          </cell>
          <cell r="G2449">
            <v>4</v>
          </cell>
          <cell r="L2449">
            <v>480</v>
          </cell>
          <cell r="P2449">
            <v>212</v>
          </cell>
          <cell r="Q2449">
            <v>76</v>
          </cell>
          <cell r="AF2449">
            <v>32</v>
          </cell>
          <cell r="AG2449">
            <v>768</v>
          </cell>
        </row>
        <row r="2450">
          <cell r="A2450" t="str">
            <v>99294</v>
          </cell>
          <cell r="F2450">
            <v>56</v>
          </cell>
          <cell r="L2450">
            <v>400</v>
          </cell>
          <cell r="P2450">
            <v>344</v>
          </cell>
          <cell r="AF2450">
            <v>56</v>
          </cell>
          <cell r="AG2450">
            <v>744</v>
          </cell>
        </row>
        <row r="2451">
          <cell r="A2451" t="str">
            <v>99296</v>
          </cell>
          <cell r="F2451">
            <v>79</v>
          </cell>
          <cell r="L2451">
            <v>160</v>
          </cell>
          <cell r="P2451">
            <v>561</v>
          </cell>
          <cell r="AF2451">
            <v>79</v>
          </cell>
          <cell r="AG2451">
            <v>721</v>
          </cell>
        </row>
        <row r="2452">
          <cell r="A2452" t="str">
            <v>99297</v>
          </cell>
          <cell r="F2452">
            <v>68</v>
          </cell>
          <cell r="G2452">
            <v>4</v>
          </cell>
          <cell r="L2452">
            <v>400</v>
          </cell>
          <cell r="P2452">
            <v>252</v>
          </cell>
          <cell r="Q2452">
            <v>76</v>
          </cell>
          <cell r="AF2452">
            <v>72</v>
          </cell>
          <cell r="AG2452">
            <v>728</v>
          </cell>
        </row>
        <row r="2453">
          <cell r="A2453" t="str">
            <v>99298</v>
          </cell>
          <cell r="F2453">
            <v>72</v>
          </cell>
          <cell r="L2453">
            <v>400</v>
          </cell>
          <cell r="P2453">
            <v>328</v>
          </cell>
          <cell r="AF2453">
            <v>72</v>
          </cell>
          <cell r="AG2453">
            <v>728</v>
          </cell>
        </row>
        <row r="2454">
          <cell r="A2454" t="str">
            <v>99301</v>
          </cell>
          <cell r="F2454">
            <v>96</v>
          </cell>
          <cell r="L2454">
            <v>320</v>
          </cell>
          <cell r="P2454">
            <v>384</v>
          </cell>
          <cell r="AF2454">
            <v>96</v>
          </cell>
          <cell r="AG2454">
            <v>704</v>
          </cell>
        </row>
        <row r="2455">
          <cell r="A2455" t="str">
            <v>99302</v>
          </cell>
          <cell r="F2455">
            <v>100</v>
          </cell>
          <cell r="L2455">
            <v>400</v>
          </cell>
          <cell r="P2455">
            <v>300</v>
          </cell>
          <cell r="AF2455">
            <v>100</v>
          </cell>
          <cell r="AG2455">
            <v>700</v>
          </cell>
        </row>
        <row r="2456">
          <cell r="A2456" t="str">
            <v>99311</v>
          </cell>
          <cell r="F2456">
            <v>128</v>
          </cell>
          <cell r="L2456">
            <v>240</v>
          </cell>
          <cell r="P2456">
            <v>432</v>
          </cell>
          <cell r="AF2456">
            <v>128</v>
          </cell>
          <cell r="AG2456">
            <v>672</v>
          </cell>
        </row>
        <row r="2457">
          <cell r="A2457" t="str">
            <v>99313</v>
          </cell>
          <cell r="F2457">
            <v>76</v>
          </cell>
          <cell r="L2457">
            <v>400</v>
          </cell>
          <cell r="P2457">
            <v>324</v>
          </cell>
          <cell r="AF2457">
            <v>76</v>
          </cell>
          <cell r="AG2457">
            <v>724</v>
          </cell>
        </row>
        <row r="2458">
          <cell r="A2458" t="str">
            <v>99314</v>
          </cell>
          <cell r="F2458">
            <v>32</v>
          </cell>
          <cell r="G2458">
            <v>36</v>
          </cell>
          <cell r="L2458">
            <v>320</v>
          </cell>
          <cell r="P2458">
            <v>264</v>
          </cell>
          <cell r="Q2458">
            <v>148</v>
          </cell>
          <cell r="AF2458">
            <v>68</v>
          </cell>
          <cell r="AG2458">
            <v>732</v>
          </cell>
        </row>
        <row r="2459">
          <cell r="A2459" t="str">
            <v>99321</v>
          </cell>
          <cell r="F2459">
            <v>88</v>
          </cell>
          <cell r="L2459">
            <v>480</v>
          </cell>
          <cell r="P2459">
            <v>232</v>
          </cell>
          <cell r="AF2459">
            <v>88</v>
          </cell>
          <cell r="AG2459">
            <v>712</v>
          </cell>
        </row>
        <row r="2460">
          <cell r="A2460" t="str">
            <v>99329</v>
          </cell>
          <cell r="F2460">
            <v>88</v>
          </cell>
          <cell r="L2460">
            <v>480</v>
          </cell>
          <cell r="P2460">
            <v>232</v>
          </cell>
          <cell r="AF2460">
            <v>88</v>
          </cell>
          <cell r="AG2460">
            <v>712</v>
          </cell>
        </row>
        <row r="2461">
          <cell r="A2461" t="str">
            <v>99330</v>
          </cell>
          <cell r="F2461">
            <v>80</v>
          </cell>
          <cell r="L2461">
            <v>240</v>
          </cell>
          <cell r="P2461">
            <v>480</v>
          </cell>
          <cell r="AF2461">
            <v>80</v>
          </cell>
          <cell r="AG2461">
            <v>720</v>
          </cell>
        </row>
        <row r="2462">
          <cell r="A2462" t="str">
            <v>99334</v>
          </cell>
          <cell r="F2462">
            <v>95</v>
          </cell>
          <cell r="L2462">
            <v>480</v>
          </cell>
          <cell r="P2462">
            <v>225</v>
          </cell>
          <cell r="AF2462">
            <v>95</v>
          </cell>
          <cell r="AG2462">
            <v>705</v>
          </cell>
        </row>
        <row r="2463">
          <cell r="A2463" t="str">
            <v>99336</v>
          </cell>
          <cell r="F2463">
            <v>64</v>
          </cell>
          <cell r="G2463">
            <v>24</v>
          </cell>
          <cell r="L2463">
            <v>240</v>
          </cell>
          <cell r="P2463">
            <v>328</v>
          </cell>
          <cell r="Q2463">
            <v>144</v>
          </cell>
          <cell r="AF2463">
            <v>88</v>
          </cell>
          <cell r="AG2463">
            <v>712</v>
          </cell>
        </row>
        <row r="2464">
          <cell r="A2464" t="str">
            <v>99342</v>
          </cell>
          <cell r="F2464">
            <v>96</v>
          </cell>
          <cell r="L2464">
            <v>240</v>
          </cell>
          <cell r="P2464">
            <v>464</v>
          </cell>
          <cell r="AF2464">
            <v>96</v>
          </cell>
          <cell r="AG2464">
            <v>704</v>
          </cell>
        </row>
        <row r="2465">
          <cell r="A2465" t="str">
            <v>99343</v>
          </cell>
          <cell r="F2465">
            <v>84</v>
          </cell>
          <cell r="L2465">
            <v>320</v>
          </cell>
          <cell r="P2465">
            <v>396</v>
          </cell>
          <cell r="AF2465">
            <v>84</v>
          </cell>
          <cell r="AG2465">
            <v>716</v>
          </cell>
        </row>
        <row r="2466">
          <cell r="A2466" t="str">
            <v>99349</v>
          </cell>
          <cell r="F2466">
            <v>72</v>
          </cell>
          <cell r="L2466">
            <v>480</v>
          </cell>
          <cell r="P2466">
            <v>248</v>
          </cell>
          <cell r="AF2466">
            <v>72</v>
          </cell>
          <cell r="AG2466">
            <v>728</v>
          </cell>
        </row>
        <row r="2467">
          <cell r="A2467" t="str">
            <v>99354</v>
          </cell>
          <cell r="F2467">
            <v>8</v>
          </cell>
          <cell r="P2467">
            <v>72</v>
          </cell>
          <cell r="AF2467">
            <v>8</v>
          </cell>
          <cell r="AG2467">
            <v>72</v>
          </cell>
        </row>
        <row r="2468">
          <cell r="A2468" t="str">
            <v>99357</v>
          </cell>
          <cell r="F2468">
            <v>48</v>
          </cell>
          <cell r="L2468">
            <v>480</v>
          </cell>
          <cell r="P2468">
            <v>272</v>
          </cell>
          <cell r="AF2468">
            <v>48</v>
          </cell>
          <cell r="AG2468">
            <v>752</v>
          </cell>
        </row>
        <row r="2469">
          <cell r="A2469" t="str">
            <v>99361</v>
          </cell>
          <cell r="F2469">
            <v>156</v>
          </cell>
          <cell r="G2469">
            <v>8</v>
          </cell>
          <cell r="L2469">
            <v>80</v>
          </cell>
          <cell r="P2469">
            <v>500</v>
          </cell>
          <cell r="Q2469">
            <v>56</v>
          </cell>
          <cell r="AF2469">
            <v>164</v>
          </cell>
          <cell r="AG2469">
            <v>636</v>
          </cell>
        </row>
        <row r="2470">
          <cell r="A2470" t="str">
            <v>99366</v>
          </cell>
          <cell r="F2470">
            <v>44</v>
          </cell>
          <cell r="G2470">
            <v>4</v>
          </cell>
          <cell r="L2470">
            <v>560</v>
          </cell>
          <cell r="P2470">
            <v>116</v>
          </cell>
          <cell r="Q2470">
            <v>76</v>
          </cell>
          <cell r="AF2470">
            <v>48</v>
          </cell>
          <cell r="AG2470">
            <v>752</v>
          </cell>
        </row>
        <row r="2471">
          <cell r="A2471" t="str">
            <v>99368</v>
          </cell>
          <cell r="F2471">
            <v>128</v>
          </cell>
          <cell r="L2471">
            <v>480</v>
          </cell>
          <cell r="P2471">
            <v>192</v>
          </cell>
          <cell r="AF2471">
            <v>128</v>
          </cell>
          <cell r="AG2471">
            <v>672</v>
          </cell>
        </row>
        <row r="2472">
          <cell r="A2472" t="str">
            <v>99369</v>
          </cell>
          <cell r="F2472">
            <v>24</v>
          </cell>
          <cell r="L2472">
            <v>560</v>
          </cell>
          <cell r="P2472">
            <v>216</v>
          </cell>
          <cell r="AF2472">
            <v>24</v>
          </cell>
          <cell r="AG2472">
            <v>776</v>
          </cell>
        </row>
        <row r="2473">
          <cell r="A2473" t="str">
            <v>99370</v>
          </cell>
          <cell r="F2473">
            <v>72</v>
          </cell>
          <cell r="L2473">
            <v>400</v>
          </cell>
          <cell r="P2473">
            <v>328</v>
          </cell>
          <cell r="AF2473">
            <v>72</v>
          </cell>
          <cell r="AG2473">
            <v>728</v>
          </cell>
        </row>
        <row r="2474">
          <cell r="A2474" t="str">
            <v>99372</v>
          </cell>
          <cell r="F2474">
            <v>116</v>
          </cell>
          <cell r="L2474">
            <v>400</v>
          </cell>
          <cell r="P2474">
            <v>284</v>
          </cell>
          <cell r="AF2474">
            <v>116</v>
          </cell>
          <cell r="AG2474">
            <v>684</v>
          </cell>
        </row>
        <row r="2475">
          <cell r="A2475" t="str">
            <v>99374</v>
          </cell>
          <cell r="F2475">
            <v>36</v>
          </cell>
          <cell r="L2475">
            <v>640</v>
          </cell>
          <cell r="P2475">
            <v>124</v>
          </cell>
          <cell r="AF2475">
            <v>36</v>
          </cell>
          <cell r="AG2475">
            <v>764</v>
          </cell>
        </row>
        <row r="2476">
          <cell r="A2476" t="str">
            <v>99375</v>
          </cell>
          <cell r="F2476">
            <v>40</v>
          </cell>
          <cell r="L2476">
            <v>560</v>
          </cell>
          <cell r="P2476">
            <v>200</v>
          </cell>
          <cell r="AF2476">
            <v>40</v>
          </cell>
          <cell r="AG2476">
            <v>760</v>
          </cell>
        </row>
        <row r="2477">
          <cell r="A2477" t="str">
            <v>99377</v>
          </cell>
          <cell r="F2477">
            <v>40</v>
          </cell>
          <cell r="L2477">
            <v>720</v>
          </cell>
          <cell r="P2477">
            <v>40</v>
          </cell>
          <cell r="AF2477">
            <v>40</v>
          </cell>
          <cell r="AG2477">
            <v>760</v>
          </cell>
        </row>
        <row r="2478">
          <cell r="A2478" t="str">
            <v>99379</v>
          </cell>
          <cell r="F2478">
            <v>120</v>
          </cell>
          <cell r="L2478">
            <v>560</v>
          </cell>
          <cell r="P2478">
            <v>120</v>
          </cell>
          <cell r="AF2478">
            <v>120</v>
          </cell>
          <cell r="AG2478">
            <v>680</v>
          </cell>
        </row>
        <row r="2479">
          <cell r="A2479" t="str">
            <v>99383</v>
          </cell>
          <cell r="F2479">
            <v>144</v>
          </cell>
          <cell r="G2479">
            <v>16</v>
          </cell>
          <cell r="L2479">
            <v>320</v>
          </cell>
          <cell r="P2479">
            <v>176</v>
          </cell>
          <cell r="Q2479">
            <v>144</v>
          </cell>
          <cell r="AF2479">
            <v>160</v>
          </cell>
          <cell r="AG2479">
            <v>640</v>
          </cell>
        </row>
        <row r="2480">
          <cell r="A2480" t="str">
            <v>99384</v>
          </cell>
          <cell r="F2480">
            <v>96</v>
          </cell>
          <cell r="L2480">
            <v>240</v>
          </cell>
          <cell r="P2480">
            <v>464</v>
          </cell>
          <cell r="AF2480">
            <v>96</v>
          </cell>
          <cell r="AG2480">
            <v>704</v>
          </cell>
        </row>
        <row r="2481">
          <cell r="A2481" t="str">
            <v>99394</v>
          </cell>
          <cell r="F2481">
            <v>16</v>
          </cell>
          <cell r="L2481">
            <v>720</v>
          </cell>
          <cell r="P2481">
            <v>64</v>
          </cell>
          <cell r="AF2481">
            <v>16</v>
          </cell>
          <cell r="AG2481">
            <v>784</v>
          </cell>
        </row>
        <row r="2482">
          <cell r="A2482" t="str">
            <v>99395</v>
          </cell>
          <cell r="F2482">
            <v>28</v>
          </cell>
          <cell r="L2482">
            <v>560</v>
          </cell>
          <cell r="P2482">
            <v>212</v>
          </cell>
          <cell r="AF2482">
            <v>28</v>
          </cell>
          <cell r="AG2482">
            <v>772</v>
          </cell>
        </row>
        <row r="2483">
          <cell r="A2483" t="str">
            <v>99396</v>
          </cell>
          <cell r="F2483">
            <v>40</v>
          </cell>
          <cell r="L2483">
            <v>400</v>
          </cell>
          <cell r="P2483">
            <v>360</v>
          </cell>
          <cell r="AF2483">
            <v>40</v>
          </cell>
          <cell r="AG2483">
            <v>760</v>
          </cell>
        </row>
        <row r="2484">
          <cell r="A2484" t="str">
            <v>99397</v>
          </cell>
          <cell r="F2484">
            <v>32</v>
          </cell>
          <cell r="L2484">
            <v>640</v>
          </cell>
          <cell r="P2484">
            <v>128</v>
          </cell>
          <cell r="AF2484">
            <v>32</v>
          </cell>
          <cell r="AG2484">
            <v>768</v>
          </cell>
        </row>
        <row r="2485">
          <cell r="A2485" t="str">
            <v>99408</v>
          </cell>
          <cell r="F2485">
            <v>96</v>
          </cell>
          <cell r="L2485">
            <v>240</v>
          </cell>
          <cell r="P2485">
            <v>464</v>
          </cell>
          <cell r="AF2485">
            <v>96</v>
          </cell>
          <cell r="AG2485">
            <v>704</v>
          </cell>
        </row>
        <row r="2486">
          <cell r="A2486" t="str">
            <v>99410</v>
          </cell>
          <cell r="F2486">
            <v>72</v>
          </cell>
          <cell r="L2486">
            <v>640</v>
          </cell>
          <cell r="P2486">
            <v>88</v>
          </cell>
          <cell r="AF2486">
            <v>72</v>
          </cell>
          <cell r="AG2486">
            <v>728</v>
          </cell>
        </row>
        <row r="2487">
          <cell r="A2487" t="str">
            <v>99418</v>
          </cell>
          <cell r="F2487">
            <v>80</v>
          </cell>
          <cell r="G2487">
            <v>24</v>
          </cell>
          <cell r="L2487">
            <v>480</v>
          </cell>
          <cell r="P2487">
            <v>72</v>
          </cell>
          <cell r="Q2487">
            <v>144</v>
          </cell>
          <cell r="AF2487">
            <v>104</v>
          </cell>
          <cell r="AG2487">
            <v>696</v>
          </cell>
        </row>
        <row r="2488">
          <cell r="A2488" t="str">
            <v>99420</v>
          </cell>
          <cell r="F2488">
            <v>48</v>
          </cell>
          <cell r="L2488">
            <v>480</v>
          </cell>
          <cell r="P2488">
            <v>272</v>
          </cell>
          <cell r="AF2488">
            <v>48</v>
          </cell>
          <cell r="AG2488">
            <v>752</v>
          </cell>
        </row>
        <row r="2489">
          <cell r="A2489" t="str">
            <v>99432</v>
          </cell>
          <cell r="F2489">
            <v>28</v>
          </cell>
          <cell r="L2489">
            <v>560</v>
          </cell>
          <cell r="P2489">
            <v>212</v>
          </cell>
          <cell r="AF2489">
            <v>28</v>
          </cell>
          <cell r="AG2489">
            <v>772</v>
          </cell>
        </row>
        <row r="2490">
          <cell r="A2490" t="str">
            <v>99433</v>
          </cell>
        </row>
        <row r="2491">
          <cell r="A2491" t="str">
            <v>99435</v>
          </cell>
          <cell r="F2491">
            <v>38</v>
          </cell>
          <cell r="L2491">
            <v>400</v>
          </cell>
          <cell r="P2491">
            <v>362</v>
          </cell>
          <cell r="AF2491">
            <v>38</v>
          </cell>
          <cell r="AG2491">
            <v>762</v>
          </cell>
        </row>
        <row r="2492">
          <cell r="A2492" t="str">
            <v>99436</v>
          </cell>
          <cell r="F2492">
            <v>56</v>
          </cell>
          <cell r="L2492">
            <v>320</v>
          </cell>
          <cell r="P2492">
            <v>424</v>
          </cell>
          <cell r="AF2492">
            <v>56</v>
          </cell>
          <cell r="AG2492">
            <v>744</v>
          </cell>
        </row>
        <row r="2493">
          <cell r="A2493" t="str">
            <v>99438</v>
          </cell>
          <cell r="F2493">
            <v>96</v>
          </cell>
          <cell r="L2493">
            <v>320</v>
          </cell>
          <cell r="P2493">
            <v>384</v>
          </cell>
          <cell r="AF2493">
            <v>96</v>
          </cell>
          <cell r="AG2493">
            <v>704</v>
          </cell>
        </row>
        <row r="2494">
          <cell r="A2494" t="str">
            <v>99442</v>
          </cell>
          <cell r="F2494">
            <v>28</v>
          </cell>
          <cell r="L2494">
            <v>560</v>
          </cell>
          <cell r="P2494">
            <v>212</v>
          </cell>
          <cell r="AF2494">
            <v>28</v>
          </cell>
          <cell r="AG2494">
            <v>772</v>
          </cell>
        </row>
        <row r="2495">
          <cell r="A2495" t="str">
            <v>99447</v>
          </cell>
          <cell r="F2495">
            <v>40</v>
          </cell>
          <cell r="L2495">
            <v>640</v>
          </cell>
          <cell r="P2495">
            <v>120</v>
          </cell>
          <cell r="AF2495">
            <v>40</v>
          </cell>
          <cell r="AG2495">
            <v>760</v>
          </cell>
        </row>
        <row r="2496">
          <cell r="A2496" t="str">
            <v>99448</v>
          </cell>
          <cell r="F2496">
            <v>104</v>
          </cell>
          <cell r="L2496">
            <v>560</v>
          </cell>
          <cell r="P2496">
            <v>136</v>
          </cell>
          <cell r="AF2496">
            <v>104</v>
          </cell>
          <cell r="AG2496">
            <v>696</v>
          </cell>
        </row>
        <row r="2497">
          <cell r="A2497" t="str">
            <v>99450</v>
          </cell>
          <cell r="F2497">
            <v>56</v>
          </cell>
          <cell r="L2497">
            <v>480</v>
          </cell>
          <cell r="P2497">
            <v>264</v>
          </cell>
          <cell r="AF2497">
            <v>56</v>
          </cell>
          <cell r="AG2497">
            <v>744</v>
          </cell>
        </row>
        <row r="2498">
          <cell r="A2498" t="str">
            <v>99453</v>
          </cell>
          <cell r="F2498">
            <v>88</v>
          </cell>
          <cell r="L2498">
            <v>400</v>
          </cell>
          <cell r="P2498">
            <v>312</v>
          </cell>
          <cell r="AF2498">
            <v>88</v>
          </cell>
          <cell r="AG2498">
            <v>712</v>
          </cell>
        </row>
        <row r="2499">
          <cell r="A2499" t="str">
            <v>99456</v>
          </cell>
          <cell r="F2499">
            <v>55.5</v>
          </cell>
          <cell r="L2499">
            <v>480</v>
          </cell>
          <cell r="P2499">
            <v>264.5</v>
          </cell>
          <cell r="AF2499">
            <v>55.5</v>
          </cell>
          <cell r="AG2499">
            <v>744.5</v>
          </cell>
        </row>
        <row r="2500">
          <cell r="A2500" t="str">
            <v>99461</v>
          </cell>
          <cell r="F2500">
            <v>72</v>
          </cell>
          <cell r="L2500">
            <v>720</v>
          </cell>
          <cell r="P2500">
            <v>8</v>
          </cell>
          <cell r="AF2500">
            <v>72</v>
          </cell>
          <cell r="AG2500">
            <v>728</v>
          </cell>
        </row>
        <row r="2501">
          <cell r="A2501" t="str">
            <v>99466</v>
          </cell>
          <cell r="F2501">
            <v>76</v>
          </cell>
          <cell r="L2501">
            <v>160</v>
          </cell>
          <cell r="P2501">
            <v>564</v>
          </cell>
          <cell r="AF2501">
            <v>76</v>
          </cell>
          <cell r="AG2501">
            <v>724</v>
          </cell>
        </row>
        <row r="2502">
          <cell r="A2502" t="str">
            <v>99470</v>
          </cell>
          <cell r="F2502">
            <v>72</v>
          </cell>
          <cell r="L2502">
            <v>560</v>
          </cell>
          <cell r="P2502">
            <v>168</v>
          </cell>
          <cell r="AF2502">
            <v>72</v>
          </cell>
          <cell r="AG2502">
            <v>728</v>
          </cell>
        </row>
        <row r="2503">
          <cell r="A2503" t="str">
            <v>99476</v>
          </cell>
          <cell r="F2503">
            <v>96</v>
          </cell>
          <cell r="L2503">
            <v>560</v>
          </cell>
          <cell r="P2503">
            <v>144</v>
          </cell>
          <cell r="AF2503">
            <v>96</v>
          </cell>
          <cell r="AG2503">
            <v>704</v>
          </cell>
        </row>
        <row r="2504">
          <cell r="A2504" t="str">
            <v>99478</v>
          </cell>
          <cell r="F2504">
            <v>112</v>
          </cell>
          <cell r="L2504">
            <v>400</v>
          </cell>
          <cell r="P2504">
            <v>288</v>
          </cell>
          <cell r="AF2504">
            <v>112</v>
          </cell>
          <cell r="AG2504">
            <v>688</v>
          </cell>
        </row>
        <row r="2505">
          <cell r="A2505" t="str">
            <v>99479</v>
          </cell>
          <cell r="F2505">
            <v>77</v>
          </cell>
          <cell r="L2505">
            <v>400</v>
          </cell>
          <cell r="P2505">
            <v>323</v>
          </cell>
          <cell r="AF2505">
            <v>77</v>
          </cell>
          <cell r="AG2505">
            <v>723</v>
          </cell>
        </row>
        <row r="2506">
          <cell r="A2506" t="str">
            <v>99480</v>
          </cell>
          <cell r="C2506">
            <v>16</v>
          </cell>
          <cell r="F2506">
            <v>16</v>
          </cell>
          <cell r="L2506">
            <v>480</v>
          </cell>
          <cell r="M2506">
            <v>144</v>
          </cell>
          <cell r="P2506">
            <v>144</v>
          </cell>
          <cell r="AF2506">
            <v>32</v>
          </cell>
          <cell r="AG2506">
            <v>768</v>
          </cell>
        </row>
        <row r="2507">
          <cell r="A2507" t="str">
            <v>99481</v>
          </cell>
          <cell r="F2507">
            <v>40</v>
          </cell>
          <cell r="L2507">
            <v>560</v>
          </cell>
          <cell r="P2507">
            <v>200</v>
          </cell>
          <cell r="AF2507">
            <v>40</v>
          </cell>
          <cell r="AG2507">
            <v>760</v>
          </cell>
        </row>
        <row r="2508">
          <cell r="A2508" t="str">
            <v>99483</v>
          </cell>
          <cell r="F2508">
            <v>68</v>
          </cell>
          <cell r="L2508">
            <v>480</v>
          </cell>
          <cell r="P2508">
            <v>252</v>
          </cell>
          <cell r="AF2508">
            <v>68</v>
          </cell>
          <cell r="AG2508">
            <v>732</v>
          </cell>
        </row>
        <row r="2509">
          <cell r="A2509" t="str">
            <v>99484</v>
          </cell>
          <cell r="F2509">
            <v>100</v>
          </cell>
          <cell r="L2509">
            <v>400</v>
          </cell>
          <cell r="P2509">
            <v>300</v>
          </cell>
          <cell r="AF2509">
            <v>100</v>
          </cell>
          <cell r="AG2509">
            <v>700</v>
          </cell>
        </row>
        <row r="2510">
          <cell r="A2510" t="str">
            <v>99485</v>
          </cell>
          <cell r="F2510">
            <v>72</v>
          </cell>
          <cell r="L2510">
            <v>400</v>
          </cell>
          <cell r="P2510">
            <v>328</v>
          </cell>
          <cell r="AF2510">
            <v>72</v>
          </cell>
          <cell r="AG2510">
            <v>728</v>
          </cell>
        </row>
        <row r="2511">
          <cell r="A2511" t="str">
            <v>99486</v>
          </cell>
          <cell r="F2511">
            <v>100</v>
          </cell>
          <cell r="L2511">
            <v>320</v>
          </cell>
          <cell r="P2511">
            <v>380</v>
          </cell>
          <cell r="AF2511">
            <v>100</v>
          </cell>
          <cell r="AG2511">
            <v>700</v>
          </cell>
        </row>
        <row r="2512">
          <cell r="A2512" t="str">
            <v>99487</v>
          </cell>
          <cell r="F2512">
            <v>102</v>
          </cell>
          <cell r="L2512">
            <v>240</v>
          </cell>
          <cell r="P2512">
            <v>458</v>
          </cell>
          <cell r="AF2512">
            <v>102</v>
          </cell>
          <cell r="AG2512">
            <v>698</v>
          </cell>
        </row>
        <row r="2513">
          <cell r="A2513" t="str">
            <v>99488</v>
          </cell>
          <cell r="F2513">
            <v>40</v>
          </cell>
          <cell r="L2513">
            <v>720</v>
          </cell>
          <cell r="P2513">
            <v>40</v>
          </cell>
          <cell r="AF2513">
            <v>40</v>
          </cell>
          <cell r="AG2513">
            <v>760</v>
          </cell>
        </row>
        <row r="2514">
          <cell r="A2514" t="str">
            <v>99489</v>
          </cell>
          <cell r="F2514">
            <v>64</v>
          </cell>
          <cell r="L2514">
            <v>720</v>
          </cell>
          <cell r="P2514">
            <v>16</v>
          </cell>
          <cell r="AF2514">
            <v>64</v>
          </cell>
          <cell r="AG2514">
            <v>736</v>
          </cell>
        </row>
        <row r="2515">
          <cell r="A2515" t="str">
            <v>99490</v>
          </cell>
          <cell r="F2515">
            <v>84</v>
          </cell>
          <cell r="L2515">
            <v>160</v>
          </cell>
          <cell r="P2515">
            <v>236</v>
          </cell>
          <cell r="AF2515">
            <v>84</v>
          </cell>
          <cell r="AG2515">
            <v>396</v>
          </cell>
        </row>
        <row r="2516">
          <cell r="A2516" t="str">
            <v>99492</v>
          </cell>
          <cell r="F2516">
            <v>80</v>
          </cell>
          <cell r="L2516">
            <v>640</v>
          </cell>
          <cell r="P2516">
            <v>80</v>
          </cell>
          <cell r="AF2516">
            <v>80</v>
          </cell>
          <cell r="AG2516">
            <v>720</v>
          </cell>
        </row>
        <row r="2517">
          <cell r="A2517" t="str">
            <v>99499</v>
          </cell>
          <cell r="F2517">
            <v>48</v>
          </cell>
          <cell r="L2517">
            <v>560</v>
          </cell>
          <cell r="P2517">
            <v>192</v>
          </cell>
          <cell r="AF2517">
            <v>48</v>
          </cell>
          <cell r="AG2517">
            <v>752</v>
          </cell>
        </row>
        <row r="2518">
          <cell r="A2518" t="str">
            <v>99501</v>
          </cell>
          <cell r="F2518">
            <v>136</v>
          </cell>
          <cell r="L2518">
            <v>240</v>
          </cell>
          <cell r="P2518">
            <v>424</v>
          </cell>
          <cell r="AF2518">
            <v>136</v>
          </cell>
          <cell r="AG2518">
            <v>664</v>
          </cell>
        </row>
        <row r="2519">
          <cell r="A2519" t="str">
            <v>99505</v>
          </cell>
          <cell r="F2519">
            <v>64</v>
          </cell>
          <cell r="L2519">
            <v>504</v>
          </cell>
          <cell r="P2519">
            <v>152</v>
          </cell>
          <cell r="AF2519">
            <v>64</v>
          </cell>
          <cell r="AG2519">
            <v>656</v>
          </cell>
        </row>
        <row r="2520">
          <cell r="A2520" t="str">
            <v>99507</v>
          </cell>
          <cell r="F2520">
            <v>20</v>
          </cell>
          <cell r="L2520">
            <v>560</v>
          </cell>
          <cell r="P2520">
            <v>220</v>
          </cell>
          <cell r="AF2520">
            <v>20</v>
          </cell>
          <cell r="AG2520">
            <v>780</v>
          </cell>
        </row>
        <row r="2521">
          <cell r="A2521" t="str">
            <v>99508</v>
          </cell>
          <cell r="F2521">
            <v>122</v>
          </cell>
          <cell r="L2521">
            <v>152</v>
          </cell>
          <cell r="P2521">
            <v>218</v>
          </cell>
          <cell r="AF2521">
            <v>122</v>
          </cell>
          <cell r="AG2521">
            <v>370</v>
          </cell>
        </row>
        <row r="2522">
          <cell r="A2522" t="str">
            <v>99510</v>
          </cell>
          <cell r="F2522">
            <v>76</v>
          </cell>
          <cell r="L2522">
            <v>480</v>
          </cell>
          <cell r="P2522">
            <v>244</v>
          </cell>
          <cell r="AF2522">
            <v>76</v>
          </cell>
          <cell r="AG2522">
            <v>724</v>
          </cell>
        </row>
        <row r="2523">
          <cell r="A2523" t="str">
            <v>99511</v>
          </cell>
          <cell r="F2523">
            <v>56</v>
          </cell>
          <cell r="L2523">
            <v>480</v>
          </cell>
          <cell r="P2523">
            <v>264</v>
          </cell>
          <cell r="AF2523">
            <v>56</v>
          </cell>
          <cell r="AG2523">
            <v>744</v>
          </cell>
        </row>
        <row r="2524">
          <cell r="A2524" t="str">
            <v>99514</v>
          </cell>
          <cell r="F2524">
            <v>80</v>
          </cell>
          <cell r="L2524">
            <v>400</v>
          </cell>
          <cell r="P2524">
            <v>320</v>
          </cell>
          <cell r="AF2524">
            <v>80</v>
          </cell>
          <cell r="AG2524">
            <v>720</v>
          </cell>
        </row>
        <row r="2525">
          <cell r="A2525" t="str">
            <v>99519</v>
          </cell>
          <cell r="F2525">
            <v>60</v>
          </cell>
          <cell r="L2525">
            <v>320</v>
          </cell>
          <cell r="P2525">
            <v>420</v>
          </cell>
          <cell r="AF2525">
            <v>60</v>
          </cell>
          <cell r="AG2525">
            <v>740</v>
          </cell>
        </row>
        <row r="2526">
          <cell r="A2526" t="str">
            <v>99520</v>
          </cell>
          <cell r="F2526">
            <v>64</v>
          </cell>
          <cell r="G2526">
            <v>20</v>
          </cell>
          <cell r="L2526">
            <v>240</v>
          </cell>
          <cell r="P2526">
            <v>476</v>
          </cell>
          <cell r="AF2526">
            <v>84</v>
          </cell>
          <cell r="AG2526">
            <v>716</v>
          </cell>
        </row>
        <row r="2527">
          <cell r="A2527" t="str">
            <v>99521</v>
          </cell>
          <cell r="F2527">
            <v>136</v>
          </cell>
          <cell r="L2527">
            <v>240</v>
          </cell>
          <cell r="P2527">
            <v>424</v>
          </cell>
          <cell r="AF2527">
            <v>136</v>
          </cell>
          <cell r="AG2527">
            <v>664</v>
          </cell>
        </row>
        <row r="2528">
          <cell r="A2528" t="str">
            <v>99530</v>
          </cell>
          <cell r="F2528">
            <v>60</v>
          </cell>
          <cell r="L2528">
            <v>560</v>
          </cell>
          <cell r="P2528">
            <v>180</v>
          </cell>
          <cell r="AF2528">
            <v>60</v>
          </cell>
          <cell r="AG2528">
            <v>740</v>
          </cell>
        </row>
        <row r="2529">
          <cell r="A2529" t="str">
            <v>99540</v>
          </cell>
          <cell r="F2529">
            <v>36</v>
          </cell>
          <cell r="L2529">
            <v>560</v>
          </cell>
          <cell r="P2529">
            <v>204</v>
          </cell>
          <cell r="AF2529">
            <v>36</v>
          </cell>
          <cell r="AG2529">
            <v>764</v>
          </cell>
        </row>
        <row r="2530">
          <cell r="A2530" t="str">
            <v>99542</v>
          </cell>
          <cell r="F2530">
            <v>80</v>
          </cell>
          <cell r="L2530">
            <v>480</v>
          </cell>
          <cell r="P2530">
            <v>256</v>
          </cell>
          <cell r="AF2530">
            <v>80</v>
          </cell>
          <cell r="AG2530">
            <v>736</v>
          </cell>
        </row>
        <row r="2531">
          <cell r="A2531" t="str">
            <v>99543</v>
          </cell>
          <cell r="F2531">
            <v>52</v>
          </cell>
          <cell r="L2531">
            <v>560</v>
          </cell>
          <cell r="P2531">
            <v>188</v>
          </cell>
          <cell r="AF2531">
            <v>52</v>
          </cell>
          <cell r="AG2531">
            <v>748</v>
          </cell>
        </row>
        <row r="2532">
          <cell r="A2532" t="str">
            <v>99544</v>
          </cell>
          <cell r="F2532">
            <v>144</v>
          </cell>
          <cell r="L2532">
            <v>160</v>
          </cell>
          <cell r="P2532">
            <v>496</v>
          </cell>
          <cell r="AF2532">
            <v>144</v>
          </cell>
          <cell r="AG2532">
            <v>656</v>
          </cell>
        </row>
        <row r="2533">
          <cell r="A2533" t="str">
            <v>99549</v>
          </cell>
          <cell r="F2533">
            <v>84</v>
          </cell>
          <cell r="L2533">
            <v>560</v>
          </cell>
          <cell r="P2533">
            <v>156</v>
          </cell>
          <cell r="AF2533">
            <v>84</v>
          </cell>
          <cell r="AG2533">
            <v>716</v>
          </cell>
        </row>
        <row r="2534">
          <cell r="A2534" t="str">
            <v>99551</v>
          </cell>
          <cell r="F2534">
            <v>32</v>
          </cell>
          <cell r="L2534">
            <v>384</v>
          </cell>
          <cell r="P2534">
            <v>64</v>
          </cell>
          <cell r="AF2534">
            <v>32</v>
          </cell>
          <cell r="AG2534">
            <v>448</v>
          </cell>
        </row>
        <row r="2535">
          <cell r="A2535" t="str">
            <v>99553</v>
          </cell>
          <cell r="F2535">
            <v>80</v>
          </cell>
          <cell r="L2535">
            <v>400</v>
          </cell>
          <cell r="P2535">
            <v>320</v>
          </cell>
          <cell r="AF2535">
            <v>80</v>
          </cell>
          <cell r="AG2535">
            <v>720</v>
          </cell>
        </row>
        <row r="2536">
          <cell r="A2536" t="str">
            <v>99562</v>
          </cell>
          <cell r="F2536">
            <v>40</v>
          </cell>
          <cell r="L2536">
            <v>480</v>
          </cell>
          <cell r="P2536">
            <v>280</v>
          </cell>
          <cell r="AF2536">
            <v>40</v>
          </cell>
          <cell r="AG2536">
            <v>760</v>
          </cell>
        </row>
        <row r="2537">
          <cell r="A2537" t="str">
            <v>99568</v>
          </cell>
          <cell r="L2537">
            <v>160</v>
          </cell>
          <cell r="AG2537">
            <v>160</v>
          </cell>
        </row>
        <row r="2538">
          <cell r="A2538" t="str">
            <v>99571</v>
          </cell>
        </row>
        <row r="2539">
          <cell r="A2539" t="str">
            <v>99576</v>
          </cell>
          <cell r="F2539">
            <v>36</v>
          </cell>
          <cell r="L2539">
            <v>400</v>
          </cell>
          <cell r="P2539">
            <v>364</v>
          </cell>
          <cell r="AF2539">
            <v>36</v>
          </cell>
          <cell r="AG2539">
            <v>764</v>
          </cell>
        </row>
        <row r="2540">
          <cell r="A2540" t="str">
            <v>99578</v>
          </cell>
          <cell r="F2540">
            <v>88</v>
          </cell>
          <cell r="L2540">
            <v>480</v>
          </cell>
          <cell r="P2540">
            <v>232</v>
          </cell>
          <cell r="AF2540">
            <v>88</v>
          </cell>
          <cell r="AG2540">
            <v>712</v>
          </cell>
        </row>
        <row r="2541">
          <cell r="A2541" t="str">
            <v>99594</v>
          </cell>
          <cell r="F2541">
            <v>56</v>
          </cell>
          <cell r="L2541">
            <v>400</v>
          </cell>
          <cell r="P2541">
            <v>344</v>
          </cell>
          <cell r="AF2541">
            <v>56</v>
          </cell>
          <cell r="AG2541">
            <v>744</v>
          </cell>
        </row>
        <row r="2542">
          <cell r="A2542" t="str">
            <v>99597</v>
          </cell>
          <cell r="F2542">
            <v>48</v>
          </cell>
          <cell r="L2542">
            <v>400</v>
          </cell>
          <cell r="P2542">
            <v>32</v>
          </cell>
          <cell r="AF2542">
            <v>48</v>
          </cell>
          <cell r="AG2542">
            <v>432</v>
          </cell>
        </row>
        <row r="2543">
          <cell r="A2543" t="str">
            <v>99598</v>
          </cell>
          <cell r="F2543">
            <v>75</v>
          </cell>
          <cell r="L2543">
            <v>320</v>
          </cell>
          <cell r="P2543">
            <v>405</v>
          </cell>
          <cell r="AF2543">
            <v>75</v>
          </cell>
          <cell r="AG2543">
            <v>725</v>
          </cell>
        </row>
        <row r="2544">
          <cell r="A2544" t="str">
            <v>99599</v>
          </cell>
          <cell r="F2544">
            <v>52</v>
          </cell>
          <cell r="G2544">
            <v>8</v>
          </cell>
          <cell r="L2544">
            <v>400</v>
          </cell>
          <cell r="P2544">
            <v>268</v>
          </cell>
          <cell r="Q2544">
            <v>72</v>
          </cell>
          <cell r="AF2544">
            <v>60</v>
          </cell>
          <cell r="AG2544">
            <v>740</v>
          </cell>
        </row>
        <row r="2545">
          <cell r="A2545" t="str">
            <v>99600</v>
          </cell>
          <cell r="F2545">
            <v>80</v>
          </cell>
          <cell r="L2545">
            <v>400</v>
          </cell>
          <cell r="P2545">
            <v>320</v>
          </cell>
          <cell r="AF2545">
            <v>80</v>
          </cell>
          <cell r="AG2545">
            <v>720</v>
          </cell>
        </row>
        <row r="2546">
          <cell r="A2546" t="str">
            <v>99601</v>
          </cell>
          <cell r="F2546">
            <v>112</v>
          </cell>
          <cell r="L2546">
            <v>160</v>
          </cell>
          <cell r="P2546">
            <v>528</v>
          </cell>
          <cell r="AF2546">
            <v>112</v>
          </cell>
          <cell r="AG2546">
            <v>688</v>
          </cell>
        </row>
        <row r="2547">
          <cell r="A2547" t="str">
            <v>99603</v>
          </cell>
          <cell r="C2547">
            <v>16</v>
          </cell>
          <cell r="F2547">
            <v>92</v>
          </cell>
          <cell r="G2547">
            <v>8</v>
          </cell>
          <cell r="L2547">
            <v>320</v>
          </cell>
          <cell r="M2547">
            <v>148</v>
          </cell>
          <cell r="P2547">
            <v>168.5</v>
          </cell>
          <cell r="Q2547">
            <v>75</v>
          </cell>
          <cell r="V2547">
            <v>36.5</v>
          </cell>
          <cell r="W2547">
            <v>6</v>
          </cell>
          <cell r="AF2547">
            <v>116</v>
          </cell>
          <cell r="AG2547">
            <v>711.5</v>
          </cell>
          <cell r="AH2547">
            <v>42.5</v>
          </cell>
        </row>
        <row r="2548">
          <cell r="A2548" t="str">
            <v>99606</v>
          </cell>
          <cell r="F2548">
            <v>84</v>
          </cell>
          <cell r="L2548">
            <v>480</v>
          </cell>
          <cell r="P2548">
            <v>236</v>
          </cell>
          <cell r="AF2548">
            <v>84</v>
          </cell>
          <cell r="AG2548">
            <v>716</v>
          </cell>
        </row>
        <row r="2549">
          <cell r="A2549" t="str">
            <v>99607</v>
          </cell>
          <cell r="F2549">
            <v>116</v>
          </cell>
          <cell r="L2549">
            <v>320</v>
          </cell>
          <cell r="P2549">
            <v>364</v>
          </cell>
          <cell r="AF2549">
            <v>116</v>
          </cell>
          <cell r="AG2549">
            <v>684</v>
          </cell>
        </row>
        <row r="2550">
          <cell r="A2550" t="str">
            <v>99622</v>
          </cell>
          <cell r="F2550">
            <v>48</v>
          </cell>
          <cell r="L2550">
            <v>560</v>
          </cell>
          <cell r="P2550">
            <v>192</v>
          </cell>
          <cell r="AF2550">
            <v>48</v>
          </cell>
          <cell r="AG2550">
            <v>752</v>
          </cell>
        </row>
        <row r="2551">
          <cell r="A2551" t="str">
            <v>99623</v>
          </cell>
          <cell r="F2551">
            <v>56</v>
          </cell>
          <cell r="L2551">
            <v>560</v>
          </cell>
          <cell r="P2551">
            <v>184</v>
          </cell>
          <cell r="AF2551">
            <v>56</v>
          </cell>
          <cell r="AG2551">
            <v>744</v>
          </cell>
        </row>
        <row r="2552">
          <cell r="A2552" t="str">
            <v>99625</v>
          </cell>
          <cell r="F2552">
            <v>72</v>
          </cell>
          <cell r="L2552">
            <v>400</v>
          </cell>
          <cell r="P2552">
            <v>328</v>
          </cell>
          <cell r="AF2552">
            <v>72</v>
          </cell>
          <cell r="AG2552">
            <v>728</v>
          </cell>
        </row>
        <row r="2553">
          <cell r="A2553" t="str">
            <v>99632</v>
          </cell>
          <cell r="F2553">
            <v>80</v>
          </cell>
          <cell r="L2553">
            <v>240</v>
          </cell>
          <cell r="P2553">
            <v>480</v>
          </cell>
          <cell r="AF2553">
            <v>80</v>
          </cell>
          <cell r="AG2553">
            <v>720</v>
          </cell>
        </row>
        <row r="2554">
          <cell r="A2554" t="str">
            <v>99633</v>
          </cell>
          <cell r="F2554">
            <v>88</v>
          </cell>
          <cell r="L2554">
            <v>400</v>
          </cell>
          <cell r="P2554">
            <v>312</v>
          </cell>
          <cell r="AF2554">
            <v>88</v>
          </cell>
          <cell r="AG2554">
            <v>712</v>
          </cell>
        </row>
        <row r="2555">
          <cell r="A2555" t="str">
            <v>99635</v>
          </cell>
          <cell r="F2555">
            <v>104</v>
          </cell>
          <cell r="L2555">
            <v>480</v>
          </cell>
          <cell r="P2555">
            <v>216</v>
          </cell>
          <cell r="AF2555">
            <v>104</v>
          </cell>
          <cell r="AG2555">
            <v>696</v>
          </cell>
        </row>
        <row r="2556">
          <cell r="A2556" t="str">
            <v>99636</v>
          </cell>
          <cell r="F2556">
            <v>15</v>
          </cell>
          <cell r="L2556">
            <v>560</v>
          </cell>
          <cell r="P2556">
            <v>225</v>
          </cell>
          <cell r="AF2556">
            <v>15</v>
          </cell>
          <cell r="AG2556">
            <v>785</v>
          </cell>
        </row>
        <row r="2557">
          <cell r="A2557" t="str">
            <v>99637</v>
          </cell>
          <cell r="F2557">
            <v>76</v>
          </cell>
          <cell r="G2557">
            <v>56</v>
          </cell>
          <cell r="L2557">
            <v>240</v>
          </cell>
          <cell r="P2557">
            <v>244</v>
          </cell>
          <cell r="Q2557">
            <v>184</v>
          </cell>
          <cell r="AF2557">
            <v>132</v>
          </cell>
          <cell r="AG2557">
            <v>668</v>
          </cell>
        </row>
        <row r="2558">
          <cell r="A2558" t="str">
            <v>99645</v>
          </cell>
          <cell r="F2558">
            <v>84</v>
          </cell>
          <cell r="L2558">
            <v>320</v>
          </cell>
          <cell r="P2558">
            <v>396</v>
          </cell>
          <cell r="AF2558">
            <v>84</v>
          </cell>
          <cell r="AG2558">
            <v>716</v>
          </cell>
        </row>
        <row r="2559">
          <cell r="A2559" t="str">
            <v>99648</v>
          </cell>
          <cell r="F2559">
            <v>44</v>
          </cell>
          <cell r="L2559">
            <v>400</v>
          </cell>
          <cell r="P2559">
            <v>356</v>
          </cell>
          <cell r="AF2559">
            <v>44</v>
          </cell>
          <cell r="AG2559">
            <v>756</v>
          </cell>
        </row>
        <row r="2560">
          <cell r="A2560" t="str">
            <v>99650</v>
          </cell>
          <cell r="F2560">
            <v>104</v>
          </cell>
          <cell r="L2560">
            <v>400</v>
          </cell>
          <cell r="P2560">
            <v>296</v>
          </cell>
          <cell r="AF2560">
            <v>104</v>
          </cell>
          <cell r="AG2560">
            <v>696</v>
          </cell>
        </row>
        <row r="2561">
          <cell r="A2561" t="str">
            <v>99653</v>
          </cell>
          <cell r="F2561">
            <v>104</v>
          </cell>
          <cell r="L2561">
            <v>400</v>
          </cell>
          <cell r="P2561">
            <v>296</v>
          </cell>
          <cell r="AF2561">
            <v>104</v>
          </cell>
          <cell r="AG2561">
            <v>696</v>
          </cell>
        </row>
        <row r="2562">
          <cell r="A2562" t="str">
            <v>99654</v>
          </cell>
          <cell r="F2562">
            <v>132</v>
          </cell>
          <cell r="L2562">
            <v>400</v>
          </cell>
          <cell r="P2562">
            <v>268</v>
          </cell>
          <cell r="AF2562">
            <v>132</v>
          </cell>
          <cell r="AG2562">
            <v>668</v>
          </cell>
        </row>
        <row r="2563">
          <cell r="A2563" t="str">
            <v>99655</v>
          </cell>
          <cell r="F2563">
            <v>100</v>
          </cell>
          <cell r="L2563">
            <v>400</v>
          </cell>
          <cell r="P2563">
            <v>300</v>
          </cell>
          <cell r="AF2563">
            <v>100</v>
          </cell>
          <cell r="AG2563">
            <v>700</v>
          </cell>
        </row>
        <row r="2564">
          <cell r="A2564" t="str">
            <v>99659</v>
          </cell>
          <cell r="F2564">
            <v>68</v>
          </cell>
          <cell r="L2564">
            <v>400</v>
          </cell>
          <cell r="P2564">
            <v>332</v>
          </cell>
          <cell r="AF2564">
            <v>68</v>
          </cell>
          <cell r="AG2564">
            <v>732</v>
          </cell>
        </row>
        <row r="2565">
          <cell r="A2565" t="str">
            <v>99671</v>
          </cell>
          <cell r="F2565">
            <v>120</v>
          </cell>
          <cell r="L2565">
            <v>320</v>
          </cell>
          <cell r="P2565">
            <v>360</v>
          </cell>
          <cell r="AF2565">
            <v>120</v>
          </cell>
          <cell r="AG2565">
            <v>680</v>
          </cell>
        </row>
        <row r="2566">
          <cell r="A2566" t="str">
            <v>99682</v>
          </cell>
          <cell r="F2566">
            <v>60</v>
          </cell>
          <cell r="G2566">
            <v>56</v>
          </cell>
          <cell r="L2566">
            <v>480</v>
          </cell>
          <cell r="P2566">
            <v>180</v>
          </cell>
          <cell r="Q2566">
            <v>24</v>
          </cell>
          <cell r="AF2566">
            <v>116</v>
          </cell>
          <cell r="AG2566">
            <v>684</v>
          </cell>
        </row>
        <row r="2567">
          <cell r="A2567" t="str">
            <v>99685</v>
          </cell>
          <cell r="F2567">
            <v>64</v>
          </cell>
          <cell r="L2567">
            <v>240</v>
          </cell>
          <cell r="P2567">
            <v>496</v>
          </cell>
          <cell r="AF2567">
            <v>64</v>
          </cell>
          <cell r="AG2567">
            <v>736</v>
          </cell>
        </row>
        <row r="2568">
          <cell r="A2568" t="str">
            <v>99686</v>
          </cell>
          <cell r="F2568">
            <v>108</v>
          </cell>
          <cell r="L2568">
            <v>240</v>
          </cell>
          <cell r="P2568">
            <v>452</v>
          </cell>
          <cell r="AF2568">
            <v>108</v>
          </cell>
          <cell r="AG2568">
            <v>692</v>
          </cell>
        </row>
        <row r="2569">
          <cell r="A2569" t="str">
            <v>99689</v>
          </cell>
          <cell r="F2569">
            <v>84</v>
          </cell>
          <cell r="L2569">
            <v>240</v>
          </cell>
          <cell r="P2569">
            <v>476</v>
          </cell>
          <cell r="AF2569">
            <v>84</v>
          </cell>
          <cell r="AG2569">
            <v>716</v>
          </cell>
        </row>
        <row r="2570">
          <cell r="A2570" t="str">
            <v>99690</v>
          </cell>
          <cell r="F2570">
            <v>36</v>
          </cell>
          <cell r="L2570">
            <v>480</v>
          </cell>
          <cell r="P2570">
            <v>284</v>
          </cell>
          <cell r="AF2570">
            <v>36</v>
          </cell>
          <cell r="AG2570">
            <v>764</v>
          </cell>
        </row>
        <row r="2571">
          <cell r="A2571" t="str">
            <v>99691</v>
          </cell>
          <cell r="F2571">
            <v>120</v>
          </cell>
          <cell r="L2571">
            <v>240</v>
          </cell>
          <cell r="P2571">
            <v>440</v>
          </cell>
          <cell r="AF2571">
            <v>120</v>
          </cell>
          <cell r="AG2571">
            <v>680</v>
          </cell>
        </row>
        <row r="2572">
          <cell r="A2572" t="str">
            <v>99693</v>
          </cell>
          <cell r="F2572">
            <v>72</v>
          </cell>
          <cell r="L2572">
            <v>480</v>
          </cell>
          <cell r="P2572">
            <v>248</v>
          </cell>
          <cell r="AF2572">
            <v>72</v>
          </cell>
          <cell r="AG2572">
            <v>728</v>
          </cell>
        </row>
        <row r="2573">
          <cell r="A2573" t="str">
            <v>99695</v>
          </cell>
          <cell r="C2573">
            <v>16</v>
          </cell>
          <cell r="F2573">
            <v>60</v>
          </cell>
          <cell r="L2573">
            <v>241</v>
          </cell>
          <cell r="M2573">
            <v>120</v>
          </cell>
          <cell r="P2573">
            <v>364</v>
          </cell>
          <cell r="AF2573">
            <v>76</v>
          </cell>
          <cell r="AG2573">
            <v>725</v>
          </cell>
        </row>
        <row r="2574">
          <cell r="A2574" t="str">
            <v>99697</v>
          </cell>
          <cell r="F2574">
            <v>56</v>
          </cell>
          <cell r="L2574">
            <v>320</v>
          </cell>
          <cell r="P2574">
            <v>424</v>
          </cell>
          <cell r="AF2574">
            <v>56</v>
          </cell>
          <cell r="AG2574">
            <v>744</v>
          </cell>
        </row>
        <row r="2575">
          <cell r="A2575" t="str">
            <v>99698</v>
          </cell>
          <cell r="F2575">
            <v>116</v>
          </cell>
          <cell r="L2575">
            <v>400</v>
          </cell>
          <cell r="P2575">
            <v>284</v>
          </cell>
          <cell r="AF2575">
            <v>116</v>
          </cell>
          <cell r="AG2575">
            <v>684</v>
          </cell>
        </row>
        <row r="2576">
          <cell r="A2576" t="str">
            <v>99699</v>
          </cell>
          <cell r="F2576">
            <v>80</v>
          </cell>
          <cell r="L2576">
            <v>640</v>
          </cell>
          <cell r="P2576">
            <v>80</v>
          </cell>
          <cell r="AF2576">
            <v>80</v>
          </cell>
          <cell r="AG2576">
            <v>720</v>
          </cell>
        </row>
        <row r="2577">
          <cell r="A2577" t="str">
            <v>99705</v>
          </cell>
          <cell r="F2577">
            <v>48</v>
          </cell>
          <cell r="L2577">
            <v>640</v>
          </cell>
          <cell r="P2577">
            <v>112</v>
          </cell>
          <cell r="AF2577">
            <v>48</v>
          </cell>
          <cell r="AG2577">
            <v>752</v>
          </cell>
        </row>
        <row r="2578">
          <cell r="A2578" t="str">
            <v>99707</v>
          </cell>
          <cell r="F2578">
            <v>120</v>
          </cell>
          <cell r="G2578">
            <v>8</v>
          </cell>
          <cell r="L2578">
            <v>240</v>
          </cell>
          <cell r="P2578">
            <v>368</v>
          </cell>
          <cell r="Q2578">
            <v>64</v>
          </cell>
          <cell r="AF2578">
            <v>128</v>
          </cell>
          <cell r="AG2578">
            <v>672</v>
          </cell>
        </row>
        <row r="2579">
          <cell r="A2579" t="str">
            <v>99713</v>
          </cell>
          <cell r="F2579">
            <v>48</v>
          </cell>
          <cell r="L2579">
            <v>320</v>
          </cell>
          <cell r="P2579">
            <v>432</v>
          </cell>
          <cell r="AF2579">
            <v>48</v>
          </cell>
          <cell r="AG2579">
            <v>752</v>
          </cell>
        </row>
        <row r="2580">
          <cell r="A2580" t="str">
            <v>99716</v>
          </cell>
          <cell r="F2580">
            <v>20</v>
          </cell>
          <cell r="L2580">
            <v>560</v>
          </cell>
          <cell r="P2580">
            <v>220</v>
          </cell>
          <cell r="AF2580">
            <v>20</v>
          </cell>
          <cell r="AG2580">
            <v>780</v>
          </cell>
        </row>
        <row r="2581">
          <cell r="A2581" t="str">
            <v>99731</v>
          </cell>
          <cell r="F2581">
            <v>120</v>
          </cell>
          <cell r="L2581">
            <v>320</v>
          </cell>
          <cell r="P2581">
            <v>360</v>
          </cell>
          <cell r="AF2581">
            <v>120</v>
          </cell>
          <cell r="AG2581">
            <v>680</v>
          </cell>
        </row>
        <row r="2582">
          <cell r="A2582" t="str">
            <v>99732</v>
          </cell>
          <cell r="F2582">
            <v>72</v>
          </cell>
          <cell r="L2582">
            <v>640</v>
          </cell>
          <cell r="P2582">
            <v>88</v>
          </cell>
          <cell r="AF2582">
            <v>72</v>
          </cell>
          <cell r="AG2582">
            <v>728</v>
          </cell>
        </row>
        <row r="2583">
          <cell r="A2583" t="str">
            <v>99733</v>
          </cell>
          <cell r="F2583">
            <v>64</v>
          </cell>
          <cell r="L2583">
            <v>592</v>
          </cell>
          <cell r="P2583">
            <v>96</v>
          </cell>
          <cell r="AF2583">
            <v>64</v>
          </cell>
          <cell r="AG2583">
            <v>688</v>
          </cell>
        </row>
        <row r="2584">
          <cell r="A2584" t="str">
            <v>99738</v>
          </cell>
          <cell r="F2584">
            <v>116</v>
          </cell>
          <cell r="L2584">
            <v>240</v>
          </cell>
          <cell r="P2584">
            <v>444</v>
          </cell>
          <cell r="AF2584">
            <v>116</v>
          </cell>
          <cell r="AG2584">
            <v>684</v>
          </cell>
        </row>
        <row r="2585">
          <cell r="A2585" t="str">
            <v>99741</v>
          </cell>
          <cell r="F2585">
            <v>32</v>
          </cell>
          <cell r="L2585">
            <v>640</v>
          </cell>
          <cell r="P2585">
            <v>128</v>
          </cell>
          <cell r="AF2585">
            <v>32</v>
          </cell>
          <cell r="AG2585">
            <v>768</v>
          </cell>
        </row>
        <row r="2586">
          <cell r="A2586" t="str">
            <v>99745</v>
          </cell>
          <cell r="F2586">
            <v>108</v>
          </cell>
          <cell r="L2586">
            <v>480</v>
          </cell>
          <cell r="P2586">
            <v>212</v>
          </cell>
          <cell r="AF2586">
            <v>108</v>
          </cell>
          <cell r="AG2586">
            <v>692</v>
          </cell>
        </row>
        <row r="2587">
          <cell r="A2587" t="str">
            <v>99747</v>
          </cell>
          <cell r="F2587">
            <v>80</v>
          </cell>
          <cell r="L2587">
            <v>480</v>
          </cell>
          <cell r="P2587">
            <v>240</v>
          </cell>
          <cell r="AF2587">
            <v>80</v>
          </cell>
          <cell r="AG2587">
            <v>720</v>
          </cell>
        </row>
        <row r="2588">
          <cell r="A2588" t="str">
            <v>99749</v>
          </cell>
          <cell r="F2588">
            <v>16</v>
          </cell>
          <cell r="L2588">
            <v>640</v>
          </cell>
          <cell r="P2588">
            <v>144</v>
          </cell>
          <cell r="AF2588">
            <v>16</v>
          </cell>
          <cell r="AG2588">
            <v>784</v>
          </cell>
        </row>
        <row r="2589">
          <cell r="A2589" t="str">
            <v>99754</v>
          </cell>
          <cell r="F2589">
            <v>58</v>
          </cell>
          <cell r="L2589">
            <v>560</v>
          </cell>
          <cell r="P2589">
            <v>182</v>
          </cell>
          <cell r="AF2589">
            <v>58</v>
          </cell>
          <cell r="AG2589">
            <v>742</v>
          </cell>
        </row>
        <row r="2590">
          <cell r="A2590" t="str">
            <v>99755</v>
          </cell>
          <cell r="F2590">
            <v>52</v>
          </cell>
          <cell r="L2590">
            <v>480</v>
          </cell>
          <cell r="P2590">
            <v>268</v>
          </cell>
          <cell r="AF2590">
            <v>52</v>
          </cell>
          <cell r="AG2590">
            <v>748</v>
          </cell>
        </row>
        <row r="2591">
          <cell r="A2591" t="str">
            <v>99757</v>
          </cell>
          <cell r="F2591">
            <v>132</v>
          </cell>
          <cell r="L2591">
            <v>320</v>
          </cell>
          <cell r="P2591">
            <v>348</v>
          </cell>
          <cell r="AF2591">
            <v>132</v>
          </cell>
          <cell r="AG2591">
            <v>668</v>
          </cell>
        </row>
        <row r="2592">
          <cell r="A2592" t="str">
            <v>99758</v>
          </cell>
          <cell r="F2592">
            <v>101.5</v>
          </cell>
          <cell r="G2592">
            <v>8</v>
          </cell>
          <cell r="L2592">
            <v>480</v>
          </cell>
          <cell r="P2592">
            <v>142</v>
          </cell>
          <cell r="Q2592">
            <v>68.5</v>
          </cell>
          <cell r="AF2592">
            <v>109.5</v>
          </cell>
          <cell r="AG2592">
            <v>690.5</v>
          </cell>
        </row>
        <row r="2593">
          <cell r="A2593" t="str">
            <v>99762</v>
          </cell>
          <cell r="F2593">
            <v>40</v>
          </cell>
          <cell r="L2593">
            <v>480</v>
          </cell>
          <cell r="P2593">
            <v>280</v>
          </cell>
          <cell r="AF2593">
            <v>40</v>
          </cell>
          <cell r="AG2593">
            <v>760</v>
          </cell>
        </row>
        <row r="2594">
          <cell r="A2594" t="str">
            <v>99763</v>
          </cell>
          <cell r="F2594">
            <v>88</v>
          </cell>
          <cell r="L2594">
            <v>240</v>
          </cell>
          <cell r="P2594">
            <v>152</v>
          </cell>
          <cell r="AF2594">
            <v>88</v>
          </cell>
          <cell r="AG2594">
            <v>392</v>
          </cell>
        </row>
        <row r="2595">
          <cell r="A2595" t="str">
            <v>99765</v>
          </cell>
          <cell r="F2595">
            <v>20</v>
          </cell>
          <cell r="G2595">
            <v>4</v>
          </cell>
          <cell r="L2595">
            <v>560</v>
          </cell>
          <cell r="P2595">
            <v>140</v>
          </cell>
          <cell r="Q2595">
            <v>76</v>
          </cell>
          <cell r="AF2595">
            <v>24</v>
          </cell>
          <cell r="AG2595">
            <v>776</v>
          </cell>
        </row>
        <row r="2596">
          <cell r="A2596" t="str">
            <v>99770</v>
          </cell>
          <cell r="F2596">
            <v>132</v>
          </cell>
          <cell r="G2596">
            <v>4</v>
          </cell>
          <cell r="L2596">
            <v>240</v>
          </cell>
          <cell r="P2596">
            <v>348</v>
          </cell>
          <cell r="Q2596">
            <v>76</v>
          </cell>
          <cell r="AF2596">
            <v>136</v>
          </cell>
          <cell r="AG2596">
            <v>664</v>
          </cell>
        </row>
        <row r="2597">
          <cell r="A2597" t="str">
            <v>99771</v>
          </cell>
          <cell r="F2597">
            <v>56</v>
          </cell>
          <cell r="L2597">
            <v>640</v>
          </cell>
          <cell r="P2597">
            <v>104</v>
          </cell>
          <cell r="AF2597">
            <v>56</v>
          </cell>
          <cell r="AG2597">
            <v>744</v>
          </cell>
        </row>
        <row r="2598">
          <cell r="A2598" t="str">
            <v>99776</v>
          </cell>
          <cell r="F2598">
            <v>112</v>
          </cell>
          <cell r="L2598">
            <v>400</v>
          </cell>
          <cell r="P2598">
            <v>288</v>
          </cell>
          <cell r="AF2598">
            <v>112</v>
          </cell>
          <cell r="AG2598">
            <v>688</v>
          </cell>
        </row>
        <row r="2599">
          <cell r="A2599" t="str">
            <v>99777</v>
          </cell>
          <cell r="F2599">
            <v>80</v>
          </cell>
          <cell r="L2599">
            <v>240</v>
          </cell>
          <cell r="P2599">
            <v>480</v>
          </cell>
          <cell r="AF2599">
            <v>80</v>
          </cell>
          <cell r="AG2599">
            <v>720</v>
          </cell>
        </row>
        <row r="2600">
          <cell r="A2600" t="str">
            <v>99779</v>
          </cell>
          <cell r="C2600">
            <v>16</v>
          </cell>
          <cell r="F2600">
            <v>56</v>
          </cell>
          <cell r="L2600">
            <v>96</v>
          </cell>
          <cell r="M2600">
            <v>40</v>
          </cell>
          <cell r="P2600">
            <v>224</v>
          </cell>
          <cell r="AF2600">
            <v>72</v>
          </cell>
          <cell r="AG2600">
            <v>360</v>
          </cell>
        </row>
        <row r="2601">
          <cell r="A2601" t="str">
            <v>99781</v>
          </cell>
          <cell r="F2601">
            <v>60</v>
          </cell>
          <cell r="L2601">
            <v>560</v>
          </cell>
          <cell r="P2601">
            <v>180</v>
          </cell>
          <cell r="AF2601">
            <v>60</v>
          </cell>
          <cell r="AG2601">
            <v>740</v>
          </cell>
        </row>
        <row r="2602">
          <cell r="A2602" t="str">
            <v>99782</v>
          </cell>
          <cell r="F2602">
            <v>84</v>
          </cell>
          <cell r="G2602">
            <v>4</v>
          </cell>
          <cell r="L2602">
            <v>160</v>
          </cell>
          <cell r="P2602">
            <v>476</v>
          </cell>
          <cell r="Q2602">
            <v>76</v>
          </cell>
          <cell r="AF2602">
            <v>88</v>
          </cell>
          <cell r="AG2602">
            <v>712</v>
          </cell>
        </row>
        <row r="2603">
          <cell r="A2603" t="str">
            <v>99783</v>
          </cell>
          <cell r="F2603">
            <v>76</v>
          </cell>
          <cell r="L2603">
            <v>320</v>
          </cell>
          <cell r="P2603">
            <v>404</v>
          </cell>
          <cell r="AF2603">
            <v>76</v>
          </cell>
          <cell r="AG2603">
            <v>724</v>
          </cell>
        </row>
        <row r="2604">
          <cell r="A2604" t="str">
            <v>99786</v>
          </cell>
          <cell r="F2604">
            <v>108</v>
          </cell>
          <cell r="G2604">
            <v>8</v>
          </cell>
          <cell r="L2604">
            <v>320</v>
          </cell>
          <cell r="P2604">
            <v>292</v>
          </cell>
          <cell r="Q2604">
            <v>72</v>
          </cell>
          <cell r="AF2604">
            <v>116</v>
          </cell>
          <cell r="AG2604">
            <v>684</v>
          </cell>
        </row>
        <row r="2605">
          <cell r="A2605" t="str">
            <v>99787</v>
          </cell>
          <cell r="F2605">
            <v>4</v>
          </cell>
          <cell r="L2605">
            <v>600</v>
          </cell>
          <cell r="P2605">
            <v>76</v>
          </cell>
          <cell r="AF2605">
            <v>4</v>
          </cell>
          <cell r="AG2605">
            <v>676</v>
          </cell>
        </row>
        <row r="2606">
          <cell r="A2606" t="str">
            <v>99789</v>
          </cell>
          <cell r="F2606">
            <v>100</v>
          </cell>
          <cell r="L2606">
            <v>160</v>
          </cell>
          <cell r="P2606">
            <v>540</v>
          </cell>
          <cell r="AF2606">
            <v>100</v>
          </cell>
          <cell r="AG2606">
            <v>700</v>
          </cell>
        </row>
        <row r="2607">
          <cell r="A2607" t="str">
            <v>99791</v>
          </cell>
          <cell r="F2607">
            <v>100</v>
          </cell>
          <cell r="L2607">
            <v>400</v>
          </cell>
          <cell r="P2607">
            <v>300</v>
          </cell>
          <cell r="AF2607">
            <v>100</v>
          </cell>
          <cell r="AG2607">
            <v>700</v>
          </cell>
        </row>
        <row r="2608">
          <cell r="A2608" t="str">
            <v>99799</v>
          </cell>
          <cell r="F2608">
            <v>36</v>
          </cell>
          <cell r="L2608">
            <v>400</v>
          </cell>
          <cell r="P2608">
            <v>364</v>
          </cell>
          <cell r="AF2608">
            <v>36</v>
          </cell>
          <cell r="AG2608">
            <v>764</v>
          </cell>
        </row>
        <row r="2609">
          <cell r="A2609" t="str">
            <v>99803</v>
          </cell>
          <cell r="C2609">
            <v>16</v>
          </cell>
          <cell r="F2609">
            <v>43.5</v>
          </cell>
          <cell r="L2609">
            <v>240</v>
          </cell>
          <cell r="M2609">
            <v>144</v>
          </cell>
          <cell r="P2609">
            <v>356.5</v>
          </cell>
          <cell r="AF2609">
            <v>59.5</v>
          </cell>
          <cell r="AG2609">
            <v>740.5</v>
          </cell>
        </row>
        <row r="2610">
          <cell r="A2610" t="str">
            <v>99804</v>
          </cell>
          <cell r="F2610">
            <v>44</v>
          </cell>
          <cell r="L2610">
            <v>400</v>
          </cell>
          <cell r="P2610">
            <v>356</v>
          </cell>
          <cell r="AF2610">
            <v>44</v>
          </cell>
          <cell r="AG2610">
            <v>756</v>
          </cell>
        </row>
        <row r="2611">
          <cell r="A2611" t="str">
            <v>99806</v>
          </cell>
          <cell r="F2611">
            <v>72</v>
          </cell>
          <cell r="L2611">
            <v>480</v>
          </cell>
          <cell r="P2611">
            <v>248</v>
          </cell>
          <cell r="AF2611">
            <v>72</v>
          </cell>
          <cell r="AG2611">
            <v>728</v>
          </cell>
        </row>
        <row r="2612">
          <cell r="A2612" t="str">
            <v>99807</v>
          </cell>
          <cell r="F2612">
            <v>72</v>
          </cell>
          <cell r="L2612">
            <v>560</v>
          </cell>
          <cell r="P2612">
            <v>168</v>
          </cell>
          <cell r="AF2612">
            <v>72</v>
          </cell>
          <cell r="AG2612">
            <v>728</v>
          </cell>
        </row>
        <row r="2613">
          <cell r="A2613" t="str">
            <v>99813</v>
          </cell>
          <cell r="F2613">
            <v>92</v>
          </cell>
          <cell r="G2613">
            <v>12</v>
          </cell>
          <cell r="L2613">
            <v>400</v>
          </cell>
          <cell r="P2613">
            <v>228</v>
          </cell>
          <cell r="Q2613">
            <v>68</v>
          </cell>
          <cell r="AF2613">
            <v>104</v>
          </cell>
          <cell r="AG2613">
            <v>696</v>
          </cell>
        </row>
        <row r="2614">
          <cell r="A2614" t="str">
            <v>99817</v>
          </cell>
          <cell r="F2614">
            <v>72</v>
          </cell>
          <cell r="L2614">
            <v>400</v>
          </cell>
          <cell r="P2614">
            <v>328</v>
          </cell>
          <cell r="AF2614">
            <v>72</v>
          </cell>
          <cell r="AG2614">
            <v>728</v>
          </cell>
        </row>
        <row r="2615">
          <cell r="A2615" t="str">
            <v>99827</v>
          </cell>
          <cell r="F2615">
            <v>84</v>
          </cell>
          <cell r="L2615">
            <v>400</v>
          </cell>
          <cell r="P2615">
            <v>316</v>
          </cell>
          <cell r="AF2615">
            <v>84</v>
          </cell>
          <cell r="AG2615">
            <v>716</v>
          </cell>
        </row>
        <row r="2616">
          <cell r="A2616" t="str">
            <v>99832</v>
          </cell>
          <cell r="F2616">
            <v>48</v>
          </cell>
          <cell r="L2616">
            <v>400</v>
          </cell>
          <cell r="P2616">
            <v>352</v>
          </cell>
          <cell r="AF2616">
            <v>48</v>
          </cell>
          <cell r="AG2616">
            <v>752</v>
          </cell>
        </row>
        <row r="2617">
          <cell r="A2617" t="str">
            <v>99834</v>
          </cell>
          <cell r="C2617">
            <v>16</v>
          </cell>
          <cell r="F2617">
            <v>90</v>
          </cell>
          <cell r="G2617">
            <v>16</v>
          </cell>
          <cell r="L2617">
            <v>80</v>
          </cell>
          <cell r="M2617">
            <v>140</v>
          </cell>
          <cell r="P2617">
            <v>447</v>
          </cell>
          <cell r="Z2617">
            <v>14</v>
          </cell>
          <cell r="AF2617">
            <v>122</v>
          </cell>
          <cell r="AG2617">
            <v>667</v>
          </cell>
          <cell r="AH2617">
            <v>14</v>
          </cell>
        </row>
        <row r="2618">
          <cell r="A2618" t="str">
            <v>99836</v>
          </cell>
          <cell r="F2618">
            <v>92</v>
          </cell>
          <cell r="L2618">
            <v>240</v>
          </cell>
          <cell r="P2618">
            <v>468</v>
          </cell>
          <cell r="AF2618">
            <v>92</v>
          </cell>
          <cell r="AG2618">
            <v>708</v>
          </cell>
        </row>
        <row r="2619">
          <cell r="A2619" t="str">
            <v>99849</v>
          </cell>
          <cell r="F2619">
            <v>48</v>
          </cell>
          <cell r="L2619">
            <v>560</v>
          </cell>
          <cell r="P2619">
            <v>192</v>
          </cell>
          <cell r="AF2619">
            <v>48</v>
          </cell>
          <cell r="AG2619">
            <v>752</v>
          </cell>
        </row>
        <row r="2620">
          <cell r="A2620" t="str">
            <v>99853</v>
          </cell>
          <cell r="F2620">
            <v>24</v>
          </cell>
          <cell r="L2620">
            <v>560</v>
          </cell>
          <cell r="P2620">
            <v>216</v>
          </cell>
          <cell r="AF2620">
            <v>24</v>
          </cell>
          <cell r="AG2620">
            <v>776</v>
          </cell>
        </row>
        <row r="2621">
          <cell r="A2621" t="str">
            <v>99874</v>
          </cell>
          <cell r="F2621">
            <v>12</v>
          </cell>
          <cell r="G2621">
            <v>4</v>
          </cell>
          <cell r="P2621">
            <v>708</v>
          </cell>
          <cell r="Q2621">
            <v>76</v>
          </cell>
          <cell r="AF2621">
            <v>16</v>
          </cell>
          <cell r="AG2621">
            <v>784</v>
          </cell>
        </row>
        <row r="2622">
          <cell r="A2622" t="str">
            <v>99876</v>
          </cell>
          <cell r="F2622">
            <v>36</v>
          </cell>
          <cell r="G2622">
            <v>8</v>
          </cell>
          <cell r="P2622">
            <v>124</v>
          </cell>
          <cell r="Q2622">
            <v>72</v>
          </cell>
          <cell r="AF2622">
            <v>44</v>
          </cell>
          <cell r="AG2622">
            <v>196</v>
          </cell>
        </row>
        <row r="2623">
          <cell r="A2623" t="str">
            <v>99877</v>
          </cell>
          <cell r="F2623">
            <v>49.5</v>
          </cell>
          <cell r="L2623">
            <v>480</v>
          </cell>
          <cell r="P2623">
            <v>270.5</v>
          </cell>
          <cell r="AF2623">
            <v>49.5</v>
          </cell>
          <cell r="AG2623">
            <v>750.5</v>
          </cell>
        </row>
        <row r="2624">
          <cell r="A2624" t="str">
            <v>99880</v>
          </cell>
          <cell r="F2624">
            <v>124</v>
          </cell>
          <cell r="L2624">
            <v>240</v>
          </cell>
          <cell r="P2624">
            <v>436</v>
          </cell>
          <cell r="AF2624">
            <v>124</v>
          </cell>
          <cell r="AG2624">
            <v>676</v>
          </cell>
        </row>
        <row r="2625">
          <cell r="A2625" t="str">
            <v>99885</v>
          </cell>
          <cell r="F2625">
            <v>48</v>
          </cell>
          <cell r="L2625">
            <v>480</v>
          </cell>
          <cell r="P2625">
            <v>272</v>
          </cell>
          <cell r="AF2625">
            <v>48</v>
          </cell>
          <cell r="AG2625">
            <v>752</v>
          </cell>
        </row>
        <row r="2626">
          <cell r="A2626" t="str">
            <v>99887</v>
          </cell>
          <cell r="F2626">
            <v>68</v>
          </cell>
          <cell r="L2626">
            <v>480</v>
          </cell>
          <cell r="P2626">
            <v>252</v>
          </cell>
          <cell r="AF2626">
            <v>68</v>
          </cell>
          <cell r="AG2626">
            <v>732</v>
          </cell>
        </row>
        <row r="2627">
          <cell r="A2627" t="str">
            <v>99897</v>
          </cell>
          <cell r="F2627">
            <v>112</v>
          </cell>
          <cell r="L2627">
            <v>320</v>
          </cell>
          <cell r="P2627">
            <v>368</v>
          </cell>
          <cell r="AF2627">
            <v>112</v>
          </cell>
          <cell r="AG2627">
            <v>688</v>
          </cell>
        </row>
        <row r="2628">
          <cell r="A2628" t="str">
            <v>99904</v>
          </cell>
          <cell r="F2628">
            <v>112</v>
          </cell>
          <cell r="L2628">
            <v>480</v>
          </cell>
          <cell r="P2628">
            <v>208</v>
          </cell>
          <cell r="AF2628">
            <v>112</v>
          </cell>
          <cell r="AG2628">
            <v>688</v>
          </cell>
        </row>
        <row r="2629">
          <cell r="A2629" t="str">
            <v>99905</v>
          </cell>
          <cell r="F2629">
            <v>96</v>
          </cell>
          <cell r="L2629">
            <v>320</v>
          </cell>
          <cell r="P2629">
            <v>384</v>
          </cell>
          <cell r="AF2629">
            <v>96</v>
          </cell>
          <cell r="AG2629">
            <v>704</v>
          </cell>
        </row>
        <row r="2630">
          <cell r="A2630" t="str">
            <v>99906</v>
          </cell>
          <cell r="F2630">
            <v>64</v>
          </cell>
          <cell r="G2630">
            <v>12</v>
          </cell>
          <cell r="L2630">
            <v>400</v>
          </cell>
          <cell r="P2630">
            <v>248</v>
          </cell>
          <cell r="Q2630">
            <v>76</v>
          </cell>
          <cell r="AF2630">
            <v>76</v>
          </cell>
          <cell r="AG2630">
            <v>724</v>
          </cell>
        </row>
        <row r="2631">
          <cell r="A2631" t="str">
            <v>99909</v>
          </cell>
          <cell r="F2631">
            <v>100</v>
          </cell>
          <cell r="G2631">
            <v>40</v>
          </cell>
          <cell r="L2631">
            <v>240</v>
          </cell>
          <cell r="P2631">
            <v>300</v>
          </cell>
          <cell r="AF2631">
            <v>140</v>
          </cell>
          <cell r="AG2631">
            <v>540</v>
          </cell>
        </row>
        <row r="2632">
          <cell r="A2632" t="str">
            <v>99910</v>
          </cell>
          <cell r="F2632">
            <v>112</v>
          </cell>
          <cell r="L2632">
            <v>480</v>
          </cell>
          <cell r="P2632">
            <v>208</v>
          </cell>
          <cell r="AF2632">
            <v>112</v>
          </cell>
          <cell r="AG2632">
            <v>688</v>
          </cell>
        </row>
        <row r="2633">
          <cell r="A2633" t="str">
            <v>99911</v>
          </cell>
          <cell r="C2633">
            <v>16</v>
          </cell>
          <cell r="F2633">
            <v>56</v>
          </cell>
          <cell r="L2633">
            <v>160</v>
          </cell>
          <cell r="M2633">
            <v>144</v>
          </cell>
          <cell r="P2633">
            <v>424</v>
          </cell>
          <cell r="AF2633">
            <v>72</v>
          </cell>
          <cell r="AG2633">
            <v>728</v>
          </cell>
        </row>
        <row r="2634">
          <cell r="A2634" t="str">
            <v>99914</v>
          </cell>
          <cell r="F2634">
            <v>78</v>
          </cell>
          <cell r="G2634">
            <v>8</v>
          </cell>
          <cell r="L2634">
            <v>160</v>
          </cell>
          <cell r="P2634">
            <v>482</v>
          </cell>
          <cell r="Q2634">
            <v>72</v>
          </cell>
          <cell r="AF2634">
            <v>86</v>
          </cell>
          <cell r="AG2634">
            <v>714</v>
          </cell>
        </row>
        <row r="2635">
          <cell r="A2635" t="str">
            <v>99915</v>
          </cell>
          <cell r="F2635">
            <v>72</v>
          </cell>
          <cell r="L2635">
            <v>400</v>
          </cell>
          <cell r="P2635">
            <v>328</v>
          </cell>
          <cell r="AF2635">
            <v>72</v>
          </cell>
          <cell r="AG2635">
            <v>728</v>
          </cell>
        </row>
        <row r="2636">
          <cell r="A2636" t="str">
            <v>99923</v>
          </cell>
          <cell r="F2636">
            <v>60</v>
          </cell>
          <cell r="L2636">
            <v>480</v>
          </cell>
          <cell r="P2636">
            <v>260</v>
          </cell>
          <cell r="AF2636">
            <v>60</v>
          </cell>
          <cell r="AG2636">
            <v>740</v>
          </cell>
        </row>
        <row r="2637">
          <cell r="A2637" t="str">
            <v>99924</v>
          </cell>
          <cell r="F2637">
            <v>80</v>
          </cell>
          <cell r="L2637">
            <v>400</v>
          </cell>
          <cell r="P2637">
            <v>320</v>
          </cell>
          <cell r="AF2637">
            <v>80</v>
          </cell>
          <cell r="AG2637">
            <v>720</v>
          </cell>
        </row>
        <row r="2638">
          <cell r="A2638" t="str">
            <v>99925</v>
          </cell>
          <cell r="F2638">
            <v>68</v>
          </cell>
          <cell r="L2638">
            <v>240</v>
          </cell>
          <cell r="P2638">
            <v>492</v>
          </cell>
          <cell r="AF2638">
            <v>68</v>
          </cell>
          <cell r="AG2638">
            <v>732</v>
          </cell>
        </row>
        <row r="2639">
          <cell r="A2639" t="str">
            <v>99926</v>
          </cell>
          <cell r="F2639">
            <v>112</v>
          </cell>
          <cell r="L2639">
            <v>320</v>
          </cell>
          <cell r="P2639">
            <v>368</v>
          </cell>
          <cell r="AF2639">
            <v>112</v>
          </cell>
          <cell r="AG2639">
            <v>688</v>
          </cell>
        </row>
        <row r="2640">
          <cell r="A2640" t="str">
            <v>99927</v>
          </cell>
          <cell r="F2640">
            <v>56</v>
          </cell>
          <cell r="G2640">
            <v>8</v>
          </cell>
          <cell r="L2640">
            <v>560</v>
          </cell>
          <cell r="P2640">
            <v>104</v>
          </cell>
          <cell r="Q2640">
            <v>72</v>
          </cell>
          <cell r="AF2640">
            <v>64</v>
          </cell>
          <cell r="AG2640">
            <v>736</v>
          </cell>
        </row>
        <row r="2641">
          <cell r="A2641" t="str">
            <v>99928</v>
          </cell>
          <cell r="F2641">
            <v>36</v>
          </cell>
          <cell r="L2641">
            <v>560</v>
          </cell>
          <cell r="P2641">
            <v>204</v>
          </cell>
          <cell r="AF2641">
            <v>36</v>
          </cell>
          <cell r="AG2641">
            <v>764</v>
          </cell>
        </row>
        <row r="2642">
          <cell r="A2642" t="str">
            <v>99930</v>
          </cell>
          <cell r="F2642">
            <v>24</v>
          </cell>
          <cell r="L2642">
            <v>640</v>
          </cell>
          <cell r="P2642">
            <v>136</v>
          </cell>
          <cell r="AF2642">
            <v>24</v>
          </cell>
          <cell r="AG2642">
            <v>776</v>
          </cell>
        </row>
        <row r="2643">
          <cell r="A2643" t="str">
            <v>99932</v>
          </cell>
          <cell r="F2643">
            <v>80</v>
          </cell>
          <cell r="G2643">
            <v>12</v>
          </cell>
          <cell r="L2643">
            <v>240</v>
          </cell>
          <cell r="P2643">
            <v>320</v>
          </cell>
          <cell r="Q2643">
            <v>148</v>
          </cell>
          <cell r="AF2643">
            <v>92</v>
          </cell>
          <cell r="AG2643">
            <v>708</v>
          </cell>
        </row>
        <row r="2644">
          <cell r="A2644" t="str">
            <v>99935</v>
          </cell>
          <cell r="F2644">
            <v>98</v>
          </cell>
          <cell r="G2644">
            <v>40</v>
          </cell>
          <cell r="L2644">
            <v>560</v>
          </cell>
          <cell r="P2644">
            <v>64</v>
          </cell>
          <cell r="Q2644">
            <v>8</v>
          </cell>
          <cell r="AF2644">
            <v>138</v>
          </cell>
          <cell r="AG2644">
            <v>632</v>
          </cell>
        </row>
        <row r="2645">
          <cell r="A2645" t="str">
            <v>99938</v>
          </cell>
          <cell r="F2645">
            <v>120</v>
          </cell>
          <cell r="L2645">
            <v>720</v>
          </cell>
          <cell r="P2645">
            <v>-40</v>
          </cell>
          <cell r="AF2645">
            <v>120</v>
          </cell>
          <cell r="AG2645">
            <v>680</v>
          </cell>
        </row>
        <row r="2646">
          <cell r="A2646" t="str">
            <v>99939</v>
          </cell>
          <cell r="F2646">
            <v>84</v>
          </cell>
          <cell r="L2646">
            <v>480</v>
          </cell>
          <cell r="P2646">
            <v>236</v>
          </cell>
          <cell r="AF2646">
            <v>84</v>
          </cell>
          <cell r="AG2646">
            <v>716</v>
          </cell>
        </row>
        <row r="2647">
          <cell r="A2647" t="str">
            <v>99941</v>
          </cell>
          <cell r="F2647">
            <v>76</v>
          </cell>
          <cell r="L2647">
            <v>320</v>
          </cell>
          <cell r="P2647">
            <v>404</v>
          </cell>
          <cell r="AF2647">
            <v>76</v>
          </cell>
          <cell r="AG2647">
            <v>724</v>
          </cell>
        </row>
        <row r="2648">
          <cell r="A2648" t="str">
            <v>99942</v>
          </cell>
          <cell r="F2648">
            <v>152</v>
          </cell>
          <cell r="L2648">
            <v>480</v>
          </cell>
          <cell r="P2648">
            <v>168</v>
          </cell>
          <cell r="AF2648">
            <v>152</v>
          </cell>
          <cell r="AG2648">
            <v>648</v>
          </cell>
        </row>
        <row r="2649">
          <cell r="A2649" t="str">
            <v>99945</v>
          </cell>
          <cell r="F2649">
            <v>92</v>
          </cell>
          <cell r="L2649">
            <v>480</v>
          </cell>
          <cell r="P2649">
            <v>228</v>
          </cell>
          <cell r="AF2649">
            <v>92</v>
          </cell>
          <cell r="AG2649">
            <v>708</v>
          </cell>
        </row>
        <row r="2650">
          <cell r="A2650" t="str">
            <v>99946</v>
          </cell>
          <cell r="F2650">
            <v>92</v>
          </cell>
          <cell r="L2650">
            <v>320</v>
          </cell>
          <cell r="P2650">
            <v>388</v>
          </cell>
          <cell r="AF2650">
            <v>92</v>
          </cell>
          <cell r="AG2650">
            <v>708</v>
          </cell>
        </row>
        <row r="2651">
          <cell r="A2651" t="str">
            <v>99947</v>
          </cell>
          <cell r="F2651">
            <v>8</v>
          </cell>
          <cell r="L2651">
            <v>720</v>
          </cell>
          <cell r="P2651">
            <v>72</v>
          </cell>
          <cell r="AF2651">
            <v>8</v>
          </cell>
          <cell r="AG2651">
            <v>792</v>
          </cell>
        </row>
        <row r="2652">
          <cell r="A2652" t="str">
            <v>99950</v>
          </cell>
          <cell r="F2652">
            <v>96</v>
          </cell>
          <cell r="L2652">
            <v>400</v>
          </cell>
          <cell r="P2652">
            <v>304</v>
          </cell>
          <cell r="AF2652">
            <v>96</v>
          </cell>
          <cell r="AG2652">
            <v>704</v>
          </cell>
        </row>
        <row r="2653">
          <cell r="A2653" t="str">
            <v>99951</v>
          </cell>
          <cell r="F2653">
            <v>44</v>
          </cell>
          <cell r="L2653">
            <v>480</v>
          </cell>
          <cell r="P2653">
            <v>276</v>
          </cell>
          <cell r="AF2653">
            <v>44</v>
          </cell>
          <cell r="AG2653">
            <v>756</v>
          </cell>
        </row>
        <row r="2654">
          <cell r="A2654" t="str">
            <v>99952</v>
          </cell>
          <cell r="F2654">
            <v>29</v>
          </cell>
          <cell r="L2654">
            <v>640</v>
          </cell>
          <cell r="P2654">
            <v>131</v>
          </cell>
          <cell r="AF2654">
            <v>29</v>
          </cell>
          <cell r="AG2654">
            <v>771</v>
          </cell>
        </row>
        <row r="2655">
          <cell r="A2655" t="str">
            <v>99953</v>
          </cell>
          <cell r="F2655">
            <v>88</v>
          </cell>
          <cell r="L2655">
            <v>400</v>
          </cell>
          <cell r="P2655">
            <v>312</v>
          </cell>
          <cell r="AF2655">
            <v>88</v>
          </cell>
          <cell r="AG2655">
            <v>712</v>
          </cell>
        </row>
        <row r="2656">
          <cell r="A2656" t="str">
            <v>99958</v>
          </cell>
          <cell r="L2656">
            <v>192</v>
          </cell>
          <cell r="AG2656">
            <v>192</v>
          </cell>
        </row>
        <row r="2657">
          <cell r="A2657" t="str">
            <v>99960</v>
          </cell>
          <cell r="F2657">
            <v>104</v>
          </cell>
          <cell r="L2657">
            <v>160</v>
          </cell>
          <cell r="P2657">
            <v>536</v>
          </cell>
          <cell r="AF2657">
            <v>104</v>
          </cell>
          <cell r="AG2657">
            <v>696</v>
          </cell>
        </row>
        <row r="2658">
          <cell r="A2658" t="str">
            <v>99965</v>
          </cell>
          <cell r="F2658">
            <v>64</v>
          </cell>
          <cell r="L2658">
            <v>400</v>
          </cell>
          <cell r="P2658">
            <v>336</v>
          </cell>
          <cell r="AF2658">
            <v>64</v>
          </cell>
          <cell r="AG2658">
            <v>736</v>
          </cell>
        </row>
        <row r="2659">
          <cell r="A2659" t="str">
            <v>99967</v>
          </cell>
          <cell r="F2659">
            <v>108</v>
          </cell>
          <cell r="L2659">
            <v>240</v>
          </cell>
          <cell r="P2659">
            <v>452</v>
          </cell>
          <cell r="AF2659">
            <v>108</v>
          </cell>
          <cell r="AG2659">
            <v>692</v>
          </cell>
        </row>
        <row r="2660">
          <cell r="A2660" t="str">
            <v>99975</v>
          </cell>
          <cell r="C2660">
            <v>16</v>
          </cell>
          <cell r="F2660">
            <v>72</v>
          </cell>
          <cell r="G2660">
            <v>40</v>
          </cell>
          <cell r="L2660">
            <v>320</v>
          </cell>
          <cell r="M2660">
            <v>112.75</v>
          </cell>
          <cell r="P2660">
            <v>169.75</v>
          </cell>
          <cell r="Q2660">
            <v>72.25</v>
          </cell>
          <cell r="V2660">
            <v>0.5</v>
          </cell>
          <cell r="AF2660">
            <v>128</v>
          </cell>
          <cell r="AG2660">
            <v>674.75</v>
          </cell>
          <cell r="AH2660">
            <v>0.5</v>
          </cell>
        </row>
        <row r="2661">
          <cell r="A2661" t="str">
            <v>99977</v>
          </cell>
          <cell r="F2661">
            <v>32</v>
          </cell>
          <cell r="L2661">
            <v>720</v>
          </cell>
          <cell r="P2661">
            <v>48</v>
          </cell>
          <cell r="AF2661">
            <v>32</v>
          </cell>
          <cell r="AG2661">
            <v>768</v>
          </cell>
        </row>
        <row r="2662">
          <cell r="A2662" t="str">
            <v>99982</v>
          </cell>
          <cell r="F2662">
            <v>35.25</v>
          </cell>
          <cell r="L2662">
            <v>416</v>
          </cell>
          <cell r="P2662">
            <v>60.75</v>
          </cell>
          <cell r="AF2662">
            <v>35.25</v>
          </cell>
          <cell r="AG2662">
            <v>476.75</v>
          </cell>
        </row>
        <row r="2663">
          <cell r="A2663" t="str">
            <v>99986</v>
          </cell>
          <cell r="F2663">
            <v>44</v>
          </cell>
          <cell r="L2663">
            <v>400</v>
          </cell>
          <cell r="P2663">
            <v>356</v>
          </cell>
          <cell r="AF2663">
            <v>44</v>
          </cell>
          <cell r="AG2663">
            <v>756</v>
          </cell>
        </row>
        <row r="2664">
          <cell r="A2664" t="str">
            <v>99987</v>
          </cell>
          <cell r="F2664">
            <v>104</v>
          </cell>
          <cell r="L2664">
            <v>400</v>
          </cell>
          <cell r="P2664">
            <v>296</v>
          </cell>
          <cell r="AF2664">
            <v>104</v>
          </cell>
          <cell r="AG2664">
            <v>696</v>
          </cell>
        </row>
        <row r="2665">
          <cell r="A2665" t="str">
            <v>99988</v>
          </cell>
          <cell r="F2665">
            <v>124</v>
          </cell>
          <cell r="L2665">
            <v>400</v>
          </cell>
          <cell r="P2665">
            <v>276</v>
          </cell>
          <cell r="AF2665">
            <v>124</v>
          </cell>
          <cell r="AG2665">
            <v>676</v>
          </cell>
        </row>
        <row r="2666">
          <cell r="A2666" t="str">
            <v>99990</v>
          </cell>
          <cell r="F2666">
            <v>64</v>
          </cell>
          <cell r="L2666">
            <v>400</v>
          </cell>
          <cell r="P2666">
            <v>336</v>
          </cell>
          <cell r="AF2666">
            <v>64</v>
          </cell>
          <cell r="AG2666">
            <v>736</v>
          </cell>
        </row>
        <row r="2667">
          <cell r="A2667" t="str">
            <v>99993</v>
          </cell>
          <cell r="F2667">
            <v>98.25</v>
          </cell>
          <cell r="L2667">
            <v>400</v>
          </cell>
          <cell r="P2667">
            <v>301.75</v>
          </cell>
          <cell r="AF2667">
            <v>98.25</v>
          </cell>
          <cell r="AG2667">
            <v>701.75</v>
          </cell>
        </row>
        <row r="2668">
          <cell r="A2668" t="str">
            <v>99994</v>
          </cell>
          <cell r="F2668">
            <v>61</v>
          </cell>
          <cell r="L2668">
            <v>400</v>
          </cell>
          <cell r="P2668">
            <v>339</v>
          </cell>
          <cell r="AF2668">
            <v>61</v>
          </cell>
          <cell r="AG2668">
            <v>739</v>
          </cell>
        </row>
        <row r="2669">
          <cell r="A2669" t="str">
            <v>99995</v>
          </cell>
          <cell r="F2669">
            <v>124</v>
          </cell>
          <cell r="G2669">
            <v>16</v>
          </cell>
          <cell r="L2669">
            <v>240</v>
          </cell>
          <cell r="P2669">
            <v>352</v>
          </cell>
          <cell r="Q2669">
            <v>68</v>
          </cell>
          <cell r="AF2669">
            <v>140</v>
          </cell>
          <cell r="AG2669">
            <v>660</v>
          </cell>
        </row>
        <row r="2670">
          <cell r="A2670" t="str">
            <v>99997</v>
          </cell>
          <cell r="C2670">
            <v>8</v>
          </cell>
          <cell r="F2670">
            <v>16</v>
          </cell>
          <cell r="L2670">
            <v>640</v>
          </cell>
          <cell r="P2670">
            <v>142</v>
          </cell>
          <cell r="V2670">
            <v>31</v>
          </cell>
          <cell r="AF2670">
            <v>24</v>
          </cell>
          <cell r="AG2670">
            <v>782</v>
          </cell>
          <cell r="AH2670">
            <v>31</v>
          </cell>
        </row>
        <row r="2671">
          <cell r="A2671" t="str">
            <v>99998</v>
          </cell>
          <cell r="F2671">
            <v>88</v>
          </cell>
          <cell r="L2671">
            <v>480</v>
          </cell>
          <cell r="P2671">
            <v>232</v>
          </cell>
          <cell r="AF2671">
            <v>88</v>
          </cell>
          <cell r="AG2671">
            <v>712</v>
          </cell>
        </row>
        <row r="2672">
          <cell r="A2672" t="str">
            <v>Grand Total</v>
          </cell>
          <cell r="C2672">
            <v>4830.75</v>
          </cell>
          <cell r="D2672">
            <v>1571</v>
          </cell>
          <cell r="E2672">
            <v>10750.5</v>
          </cell>
          <cell r="F2672">
            <v>175644.65000000002</v>
          </cell>
          <cell r="G2672">
            <v>7990.65</v>
          </cell>
          <cell r="H2672">
            <v>160</v>
          </cell>
          <cell r="I2672">
            <v>61</v>
          </cell>
          <cell r="J2672">
            <v>145</v>
          </cell>
          <cell r="L2672">
            <v>1115219.1499999999</v>
          </cell>
          <cell r="M2672">
            <v>24909.1</v>
          </cell>
          <cell r="N2672">
            <v>9734.9500000000007</v>
          </cell>
          <cell r="O2672">
            <v>8207.25</v>
          </cell>
          <cell r="P2672">
            <v>629695.35000000009</v>
          </cell>
          <cell r="Q2672">
            <v>39670.85</v>
          </cell>
          <cell r="R2672">
            <v>48</v>
          </cell>
          <cell r="S2672">
            <v>497</v>
          </cell>
          <cell r="U2672">
            <v>160</v>
          </cell>
          <cell r="V2672">
            <v>3295.8500000000004</v>
          </cell>
          <cell r="W2672">
            <v>385.8</v>
          </cell>
          <cell r="X2672">
            <v>269.15000000000003</v>
          </cell>
          <cell r="Y2672">
            <v>620.25</v>
          </cell>
          <cell r="Z2672">
            <v>1146.3</v>
          </cell>
          <cell r="AA2672">
            <v>45.5</v>
          </cell>
          <cell r="AF2672">
            <v>201153.55</v>
          </cell>
          <cell r="AG2672">
            <v>1828141.6500000001</v>
          </cell>
          <cell r="AH2672">
            <v>5762.8499999999995</v>
          </cell>
        </row>
      </sheetData>
      <sheetData sheetId="1">
        <row r="1">
          <cell r="B1" t="str">
            <v>Column Labels</v>
          </cell>
        </row>
        <row r="2">
          <cell r="B2" t="str">
            <v>Sum of CHECKVIEWEARNSAMT</v>
          </cell>
          <cell r="AB2" t="str">
            <v>Sum of CHECKVIEWREGERNING</v>
          </cell>
          <cell r="BB2" t="str">
            <v>Sum of CHECKVIEWOTEARNING</v>
          </cell>
          <cell r="CB2" t="str">
            <v>Total Sum of CHECKVIEWEARNSAMT</v>
          </cell>
          <cell r="CC2" t="str">
            <v>Total Sum of CHECKVIEWREGERNING</v>
          </cell>
          <cell r="CD2" t="str">
            <v>Total Sum of CHECKVIEWOTEARNING</v>
          </cell>
        </row>
        <row r="3">
          <cell r="A3" t="str">
            <v>Row Labels</v>
          </cell>
          <cell r="C3" t="str">
            <v>10</v>
          </cell>
          <cell r="D3" t="str">
            <v>12</v>
          </cell>
          <cell r="E3" t="str">
            <v>13</v>
          </cell>
          <cell r="F3" t="str">
            <v>15</v>
          </cell>
          <cell r="G3" t="str">
            <v>16</v>
          </cell>
          <cell r="H3" t="str">
            <v>17</v>
          </cell>
          <cell r="I3" t="str">
            <v>18</v>
          </cell>
          <cell r="J3" t="str">
            <v>20</v>
          </cell>
          <cell r="K3" t="str">
            <v>24</v>
          </cell>
          <cell r="L3" t="str">
            <v>26</v>
          </cell>
          <cell r="M3" t="str">
            <v>27</v>
          </cell>
          <cell r="N3" t="str">
            <v>41</v>
          </cell>
          <cell r="O3" t="str">
            <v>44</v>
          </cell>
          <cell r="P3" t="str">
            <v>65</v>
          </cell>
          <cell r="Q3" t="str">
            <v>71</v>
          </cell>
          <cell r="R3" t="str">
            <v>74</v>
          </cell>
          <cell r="S3" t="str">
            <v>77</v>
          </cell>
          <cell r="T3" t="str">
            <v>AA</v>
          </cell>
          <cell r="U3" t="str">
            <v>B</v>
          </cell>
          <cell r="V3" t="str">
            <v>D</v>
          </cell>
          <cell r="W3" t="str">
            <v>E</v>
          </cell>
          <cell r="X3" t="str">
            <v>P</v>
          </cell>
          <cell r="Y3" t="str">
            <v>R</v>
          </cell>
          <cell r="Z3" t="str">
            <v>X</v>
          </cell>
          <cell r="AA3" t="str">
            <v>(blank)</v>
          </cell>
          <cell r="AC3" t="str">
            <v>10</v>
          </cell>
          <cell r="AD3" t="str">
            <v>12</v>
          </cell>
          <cell r="AE3" t="str">
            <v>13</v>
          </cell>
          <cell r="AF3" t="str">
            <v>15</v>
          </cell>
          <cell r="AG3" t="str">
            <v>16</v>
          </cell>
          <cell r="AH3" t="str">
            <v>17</v>
          </cell>
          <cell r="AI3" t="str">
            <v>18</v>
          </cell>
          <cell r="AJ3" t="str">
            <v>20</v>
          </cell>
          <cell r="AK3" t="str">
            <v>24</v>
          </cell>
          <cell r="AL3" t="str">
            <v>26</v>
          </cell>
          <cell r="AM3" t="str">
            <v>27</v>
          </cell>
          <cell r="AN3" t="str">
            <v>41</v>
          </cell>
          <cell r="AO3" t="str">
            <v>44</v>
          </cell>
          <cell r="AP3" t="str">
            <v>65</v>
          </cell>
          <cell r="AQ3" t="str">
            <v>71</v>
          </cell>
          <cell r="AR3" t="str">
            <v>74</v>
          </cell>
          <cell r="AS3" t="str">
            <v>77</v>
          </cell>
          <cell r="AT3" t="str">
            <v>AA</v>
          </cell>
          <cell r="AU3" t="str">
            <v>B</v>
          </cell>
          <cell r="AV3" t="str">
            <v>D</v>
          </cell>
          <cell r="AW3" t="str">
            <v>E</v>
          </cell>
          <cell r="AX3" t="str">
            <v>P</v>
          </cell>
          <cell r="AY3" t="str">
            <v>R</v>
          </cell>
          <cell r="AZ3" t="str">
            <v>X</v>
          </cell>
          <cell r="BA3" t="str">
            <v>(blank)</v>
          </cell>
          <cell r="BC3" t="str">
            <v>10</v>
          </cell>
          <cell r="BD3" t="str">
            <v>12</v>
          </cell>
          <cell r="BE3" t="str">
            <v>13</v>
          </cell>
          <cell r="BF3" t="str">
            <v>15</v>
          </cell>
          <cell r="BG3" t="str">
            <v>16</v>
          </cell>
          <cell r="BH3" t="str">
            <v>17</v>
          </cell>
          <cell r="BI3" t="str">
            <v>18</v>
          </cell>
          <cell r="BJ3" t="str">
            <v>20</v>
          </cell>
          <cell r="BK3" t="str">
            <v>24</v>
          </cell>
          <cell r="BL3" t="str">
            <v>26</v>
          </cell>
          <cell r="BM3" t="str">
            <v>27</v>
          </cell>
          <cell r="BN3" t="str">
            <v>41</v>
          </cell>
          <cell r="BO3" t="str">
            <v>44</v>
          </cell>
          <cell r="BP3" t="str">
            <v>65</v>
          </cell>
          <cell r="BQ3" t="str">
            <v>71</v>
          </cell>
          <cell r="BR3" t="str">
            <v>74</v>
          </cell>
          <cell r="BS3" t="str">
            <v>77</v>
          </cell>
          <cell r="BT3" t="str">
            <v>AA</v>
          </cell>
          <cell r="BU3" t="str">
            <v>B</v>
          </cell>
          <cell r="BV3" t="str">
            <v>D</v>
          </cell>
          <cell r="BW3" t="str">
            <v>E</v>
          </cell>
          <cell r="BX3" t="str">
            <v>P</v>
          </cell>
          <cell r="BY3" t="str">
            <v>R</v>
          </cell>
          <cell r="BZ3" t="str">
            <v>X</v>
          </cell>
          <cell r="CA3" t="str">
            <v>(blank)</v>
          </cell>
        </row>
        <row r="4">
          <cell r="A4" t="str">
            <v>100001</v>
          </cell>
          <cell r="R4">
            <v>220</v>
          </cell>
          <cell r="AB4">
            <v>16807.62</v>
          </cell>
          <cell r="AR4">
            <v>11205.08</v>
          </cell>
          <cell r="CB4">
            <v>220</v>
          </cell>
          <cell r="CC4">
            <v>28012.699999999997</v>
          </cell>
        </row>
        <row r="5">
          <cell r="A5" t="str">
            <v>100003</v>
          </cell>
          <cell r="O5">
            <v>610.88</v>
          </cell>
          <cell r="R5">
            <v>220</v>
          </cell>
          <cell r="AB5">
            <v>24697.200000000001</v>
          </cell>
          <cell r="AR5">
            <v>16464.8</v>
          </cell>
          <cell r="CB5">
            <v>830.88</v>
          </cell>
          <cell r="CC5">
            <v>41162</v>
          </cell>
        </row>
        <row r="6">
          <cell r="A6" t="str">
            <v>100004</v>
          </cell>
          <cell r="O6">
            <v>1584.15</v>
          </cell>
          <cell r="AB6">
            <v>26738.499999999996</v>
          </cell>
          <cell r="CB6">
            <v>1584.15</v>
          </cell>
          <cell r="CC6">
            <v>26738.499999999996</v>
          </cell>
        </row>
        <row r="7">
          <cell r="A7" t="str">
            <v>100005</v>
          </cell>
          <cell r="O7">
            <v>1885.47</v>
          </cell>
          <cell r="R7">
            <v>320</v>
          </cell>
          <cell r="AB7">
            <v>19764.84</v>
          </cell>
          <cell r="AR7">
            <v>13176.56</v>
          </cell>
          <cell r="CB7">
            <v>2205.4700000000003</v>
          </cell>
          <cell r="CC7">
            <v>32941.4</v>
          </cell>
        </row>
        <row r="8">
          <cell r="A8" t="str">
            <v>100006</v>
          </cell>
          <cell r="AB8">
            <v>2301.4299999999998</v>
          </cell>
          <cell r="CC8">
            <v>2301.4299999999998</v>
          </cell>
        </row>
        <row r="9">
          <cell r="A9" t="str">
            <v>100014</v>
          </cell>
          <cell r="O9">
            <v>3823.32</v>
          </cell>
          <cell r="AB9">
            <v>32874.899999999987</v>
          </cell>
          <cell r="CB9">
            <v>3823.32</v>
          </cell>
          <cell r="CC9">
            <v>32874.899999999987</v>
          </cell>
        </row>
        <row r="10">
          <cell r="A10" t="str">
            <v>100015</v>
          </cell>
          <cell r="AB10">
            <v>32548.300000000003</v>
          </cell>
          <cell r="CC10">
            <v>32548.300000000003</v>
          </cell>
        </row>
        <row r="11">
          <cell r="A11" t="str">
            <v>100026</v>
          </cell>
          <cell r="O11">
            <v>3311.16</v>
          </cell>
          <cell r="R11">
            <v>320</v>
          </cell>
          <cell r="AB11">
            <v>12908.939999999999</v>
          </cell>
          <cell r="AR11">
            <v>8605.9599999999991</v>
          </cell>
          <cell r="CB11">
            <v>3631.16</v>
          </cell>
          <cell r="CC11">
            <v>21514.899999999998</v>
          </cell>
        </row>
        <row r="12">
          <cell r="A12" t="str">
            <v>100029</v>
          </cell>
          <cell r="O12">
            <v>1480.57</v>
          </cell>
          <cell r="AB12">
            <v>4291.4399999999996</v>
          </cell>
          <cell r="CB12">
            <v>1480.57</v>
          </cell>
          <cell r="CC12">
            <v>4291.4399999999996</v>
          </cell>
        </row>
        <row r="13">
          <cell r="A13" t="str">
            <v>100034</v>
          </cell>
          <cell r="O13">
            <v>2017.26</v>
          </cell>
          <cell r="R13">
            <v>220</v>
          </cell>
          <cell r="T13">
            <v>2300</v>
          </cell>
          <cell r="AB13">
            <v>23817.060000000005</v>
          </cell>
          <cell r="AR13">
            <v>15878.04</v>
          </cell>
          <cell r="CB13">
            <v>4537.26</v>
          </cell>
          <cell r="CC13">
            <v>39695.100000000006</v>
          </cell>
        </row>
        <row r="14">
          <cell r="A14" t="str">
            <v>100041</v>
          </cell>
          <cell r="O14">
            <v>2749.56</v>
          </cell>
          <cell r="R14">
            <v>320</v>
          </cell>
          <cell r="T14">
            <v>3000</v>
          </cell>
          <cell r="AB14">
            <v>29510.1</v>
          </cell>
          <cell r="AR14">
            <v>19673.400000000001</v>
          </cell>
          <cell r="CB14">
            <v>6069.5599999999995</v>
          </cell>
          <cell r="CC14">
            <v>49183.5</v>
          </cell>
        </row>
        <row r="15">
          <cell r="A15" t="str">
            <v>100042</v>
          </cell>
          <cell r="R15">
            <v>220</v>
          </cell>
          <cell r="AB15">
            <v>20243.16</v>
          </cell>
          <cell r="AR15">
            <v>13495.44</v>
          </cell>
          <cell r="CB15">
            <v>220</v>
          </cell>
          <cell r="CC15">
            <v>33738.6</v>
          </cell>
        </row>
        <row r="16">
          <cell r="A16" t="str">
            <v>100044</v>
          </cell>
          <cell r="O16">
            <v>3469.47</v>
          </cell>
          <cell r="AB16">
            <v>25816.100000000002</v>
          </cell>
          <cell r="CB16">
            <v>3469.47</v>
          </cell>
          <cell r="CC16">
            <v>25816.100000000002</v>
          </cell>
        </row>
        <row r="17">
          <cell r="A17" t="str">
            <v>100048</v>
          </cell>
          <cell r="G17">
            <v>378.98</v>
          </cell>
          <cell r="K17">
            <v>1918.5900000000001</v>
          </cell>
          <cell r="L17">
            <v>829.02</v>
          </cell>
          <cell r="R17">
            <v>220</v>
          </cell>
          <cell r="T17">
            <v>2700</v>
          </cell>
          <cell r="AG17">
            <v>1800.15</v>
          </cell>
          <cell r="AK17">
            <v>5033.32</v>
          </cell>
          <cell r="AL17">
            <v>4683.9500000000007</v>
          </cell>
          <cell r="AR17">
            <v>4849.74</v>
          </cell>
          <cell r="BG17">
            <v>44.41</v>
          </cell>
          <cell r="BK17">
            <v>213.17</v>
          </cell>
          <cell r="BR17">
            <v>248.7</v>
          </cell>
          <cell r="CB17">
            <v>6046.59</v>
          </cell>
          <cell r="CC17">
            <v>16367.16</v>
          </cell>
          <cell r="CD17">
            <v>506.28</v>
          </cell>
        </row>
        <row r="18">
          <cell r="A18" t="str">
            <v>100050</v>
          </cell>
          <cell r="O18">
            <v>1897.89</v>
          </cell>
          <cell r="R18">
            <v>220</v>
          </cell>
          <cell r="AB18">
            <v>23521.32</v>
          </cell>
          <cell r="AR18">
            <v>15680.88</v>
          </cell>
          <cell r="CB18">
            <v>2117.8900000000003</v>
          </cell>
          <cell r="CC18">
            <v>39202.199999999997</v>
          </cell>
        </row>
        <row r="19">
          <cell r="A19" t="str">
            <v>100056</v>
          </cell>
          <cell r="O19">
            <v>2393.83</v>
          </cell>
          <cell r="T19">
            <v>3000</v>
          </cell>
          <cell r="AB19">
            <v>26806.6</v>
          </cell>
          <cell r="CB19">
            <v>5393.83</v>
          </cell>
          <cell r="CC19">
            <v>26806.6</v>
          </cell>
        </row>
        <row r="20">
          <cell r="A20" t="str">
            <v>100061</v>
          </cell>
          <cell r="O20">
            <v>1859.78</v>
          </cell>
          <cell r="R20">
            <v>220</v>
          </cell>
          <cell r="AB20">
            <v>26652.54</v>
          </cell>
          <cell r="AR20">
            <v>17768.36</v>
          </cell>
          <cell r="CB20">
            <v>2079.7799999999997</v>
          </cell>
          <cell r="CC20">
            <v>44420.9</v>
          </cell>
        </row>
        <row r="21">
          <cell r="A21" t="str">
            <v>100063</v>
          </cell>
          <cell r="R21">
            <v>220</v>
          </cell>
          <cell r="AB21">
            <v>23259.780000000002</v>
          </cell>
          <cell r="AR21">
            <v>15506.52</v>
          </cell>
          <cell r="CB21">
            <v>220</v>
          </cell>
          <cell r="CC21">
            <v>38766.300000000003</v>
          </cell>
        </row>
        <row r="22">
          <cell r="A22" t="str">
            <v>100064</v>
          </cell>
          <cell r="O22">
            <v>5498.57</v>
          </cell>
          <cell r="AB22">
            <v>36092.399999999987</v>
          </cell>
          <cell r="CB22">
            <v>5498.57</v>
          </cell>
          <cell r="CC22">
            <v>36092.399999999987</v>
          </cell>
        </row>
        <row r="23">
          <cell r="A23" t="str">
            <v>100065</v>
          </cell>
          <cell r="O23">
            <v>6059.95</v>
          </cell>
          <cell r="R23">
            <v>380</v>
          </cell>
          <cell r="W23">
            <v>50624.6</v>
          </cell>
          <cell r="Y23">
            <v>281.67</v>
          </cell>
          <cell r="AB23">
            <v>31153.600000000002</v>
          </cell>
          <cell r="AR23">
            <v>24922.880000000001</v>
          </cell>
          <cell r="AY23">
            <v>6230.72</v>
          </cell>
          <cell r="CB23">
            <v>57346.219999999994</v>
          </cell>
          <cell r="CC23">
            <v>62307.200000000004</v>
          </cell>
        </row>
        <row r="24">
          <cell r="A24" t="str">
            <v>100067</v>
          </cell>
          <cell r="G24">
            <v>345.1</v>
          </cell>
          <cell r="K24">
            <v>1164.73</v>
          </cell>
          <cell r="AB24">
            <v>10353.240000000002</v>
          </cell>
          <cell r="AK24">
            <v>5435.4700000000012</v>
          </cell>
          <cell r="BB24">
            <v>436.78</v>
          </cell>
          <cell r="BK24">
            <v>64.709999999999994</v>
          </cell>
          <cell r="CB24">
            <v>1509.83</v>
          </cell>
          <cell r="CC24">
            <v>15788.710000000003</v>
          </cell>
          <cell r="CD24">
            <v>501.48999999999995</v>
          </cell>
        </row>
        <row r="25">
          <cell r="A25" t="str">
            <v>100068</v>
          </cell>
          <cell r="AB25">
            <v>4896.0499999999993</v>
          </cell>
          <cell r="CC25">
            <v>4896.0499999999993</v>
          </cell>
        </row>
        <row r="26">
          <cell r="A26" t="str">
            <v>100074</v>
          </cell>
          <cell r="G26">
            <v>373.2</v>
          </cell>
          <cell r="K26">
            <v>2145.94</v>
          </cell>
          <cell r="AB26">
            <v>9295.26</v>
          </cell>
          <cell r="AG26">
            <v>1679.44</v>
          </cell>
          <cell r="AK26">
            <v>5073.3099999999995</v>
          </cell>
          <cell r="BB26">
            <v>34.99</v>
          </cell>
          <cell r="CB26">
            <v>2519.14</v>
          </cell>
          <cell r="CC26">
            <v>16048.01</v>
          </cell>
          <cell r="CD26">
            <v>34.99</v>
          </cell>
        </row>
        <row r="27">
          <cell r="A27" t="str">
            <v>100075</v>
          </cell>
          <cell r="C27">
            <v>75</v>
          </cell>
          <cell r="R27">
            <v>320</v>
          </cell>
          <cell r="AB27">
            <v>27623.4</v>
          </cell>
          <cell r="AR27">
            <v>18415.599999999999</v>
          </cell>
          <cell r="CB27">
            <v>395</v>
          </cell>
          <cell r="CC27">
            <v>46039</v>
          </cell>
        </row>
        <row r="28">
          <cell r="A28" t="str">
            <v>100076</v>
          </cell>
          <cell r="O28">
            <v>1311.99</v>
          </cell>
          <cell r="R28">
            <v>380</v>
          </cell>
          <cell r="Y28">
            <v>458.68</v>
          </cell>
          <cell r="AB28">
            <v>18269.25</v>
          </cell>
          <cell r="AR28">
            <v>14615.4</v>
          </cell>
          <cell r="AY28">
            <v>3653.85</v>
          </cell>
          <cell r="CB28">
            <v>2150.67</v>
          </cell>
          <cell r="CC28">
            <v>36538.5</v>
          </cell>
        </row>
        <row r="29">
          <cell r="A29" t="str">
            <v>100077</v>
          </cell>
          <cell r="O29">
            <v>3819.62</v>
          </cell>
          <cell r="R29">
            <v>380</v>
          </cell>
          <cell r="AB29">
            <v>29987.219999999998</v>
          </cell>
          <cell r="AR29">
            <v>19991.48</v>
          </cell>
          <cell r="CB29">
            <v>4199.62</v>
          </cell>
          <cell r="CC29">
            <v>49978.7</v>
          </cell>
        </row>
        <row r="30">
          <cell r="A30" t="str">
            <v>100079</v>
          </cell>
          <cell r="AB30">
            <v>32389.199999999997</v>
          </cell>
          <cell r="CC30">
            <v>32389.199999999997</v>
          </cell>
        </row>
        <row r="31">
          <cell r="A31" t="str">
            <v>100080</v>
          </cell>
          <cell r="O31">
            <v>1389.3</v>
          </cell>
          <cell r="AB31">
            <v>31861.599999999999</v>
          </cell>
          <cell r="CB31">
            <v>1389.3</v>
          </cell>
          <cell r="CC31">
            <v>31861.599999999999</v>
          </cell>
        </row>
        <row r="32">
          <cell r="A32" t="str">
            <v>100087</v>
          </cell>
          <cell r="R32">
            <v>320</v>
          </cell>
          <cell r="AB32">
            <v>17897.7</v>
          </cell>
          <cell r="AR32">
            <v>11931.8</v>
          </cell>
          <cell r="CB32">
            <v>320</v>
          </cell>
          <cell r="CC32">
            <v>29829.5</v>
          </cell>
        </row>
        <row r="33">
          <cell r="A33" t="str">
            <v>100089</v>
          </cell>
          <cell r="R33">
            <v>320</v>
          </cell>
          <cell r="AB33">
            <v>18392.579999999998</v>
          </cell>
          <cell r="AR33">
            <v>12261.72</v>
          </cell>
          <cell r="CB33">
            <v>320</v>
          </cell>
          <cell r="CC33">
            <v>30654.299999999996</v>
          </cell>
        </row>
        <row r="34">
          <cell r="A34" t="str">
            <v>100090</v>
          </cell>
          <cell r="O34">
            <v>1594.58</v>
          </cell>
          <cell r="AB34">
            <v>34241.500000000007</v>
          </cell>
          <cell r="CB34">
            <v>1594.58</v>
          </cell>
          <cell r="CC34">
            <v>34241.500000000007</v>
          </cell>
        </row>
        <row r="35">
          <cell r="A35" t="str">
            <v>100091</v>
          </cell>
          <cell r="R35">
            <v>220</v>
          </cell>
          <cell r="AB35">
            <v>17771.34</v>
          </cell>
          <cell r="AR35">
            <v>11847.56</v>
          </cell>
          <cell r="CB35">
            <v>220</v>
          </cell>
          <cell r="CC35">
            <v>29618.9</v>
          </cell>
        </row>
        <row r="36">
          <cell r="A36" t="str">
            <v>100093</v>
          </cell>
          <cell r="AB36">
            <v>46685.4</v>
          </cell>
          <cell r="CC36">
            <v>46685.4</v>
          </cell>
        </row>
        <row r="37">
          <cell r="A37" t="str">
            <v>100095</v>
          </cell>
          <cell r="O37">
            <v>3865.85</v>
          </cell>
          <cell r="AB37">
            <v>20476.530000000006</v>
          </cell>
          <cell r="CB37">
            <v>3865.85</v>
          </cell>
          <cell r="CC37">
            <v>20476.530000000006</v>
          </cell>
        </row>
        <row r="38">
          <cell r="A38" t="str">
            <v>100096</v>
          </cell>
          <cell r="O38">
            <v>4140.17</v>
          </cell>
          <cell r="AB38">
            <v>47901.9</v>
          </cell>
          <cell r="CB38">
            <v>4140.17</v>
          </cell>
          <cell r="CC38">
            <v>47901.9</v>
          </cell>
        </row>
        <row r="39">
          <cell r="A39" t="str">
            <v>100097</v>
          </cell>
          <cell r="AB39">
            <v>28461.699999999997</v>
          </cell>
          <cell r="CC39">
            <v>28461.699999999997</v>
          </cell>
        </row>
        <row r="40">
          <cell r="A40" t="str">
            <v>100098</v>
          </cell>
          <cell r="O40">
            <v>2937.61</v>
          </cell>
          <cell r="AB40">
            <v>34737</v>
          </cell>
          <cell r="CB40">
            <v>2937.61</v>
          </cell>
          <cell r="CC40">
            <v>34737</v>
          </cell>
        </row>
        <row r="41">
          <cell r="A41" t="str">
            <v>100100</v>
          </cell>
          <cell r="G41">
            <v>385.02</v>
          </cell>
          <cell r="K41">
            <v>2237.88</v>
          </cell>
          <cell r="L41">
            <v>96.25</v>
          </cell>
          <cell r="AB41">
            <v>9625.2899999999991</v>
          </cell>
          <cell r="AG41">
            <v>1732.55</v>
          </cell>
          <cell r="AK41">
            <v>3344.7799999999997</v>
          </cell>
          <cell r="AL41">
            <v>1828.8</v>
          </cell>
          <cell r="BB41">
            <v>613.61</v>
          </cell>
          <cell r="CB41">
            <v>2719.15</v>
          </cell>
          <cell r="CC41">
            <v>16531.419999999998</v>
          </cell>
          <cell r="CD41">
            <v>613.61</v>
          </cell>
        </row>
        <row r="42">
          <cell r="A42" t="str">
            <v>100101</v>
          </cell>
          <cell r="G42">
            <v>414.72</v>
          </cell>
          <cell r="K42">
            <v>1619.97</v>
          </cell>
          <cell r="L42">
            <v>238.46</v>
          </cell>
          <cell r="AB42">
            <v>5080.2</v>
          </cell>
          <cell r="AG42">
            <v>1866.2</v>
          </cell>
          <cell r="AK42">
            <v>7477.74</v>
          </cell>
          <cell r="AL42">
            <v>1244.1300000000001</v>
          </cell>
          <cell r="BK42">
            <v>77.760000000000005</v>
          </cell>
          <cell r="CB42">
            <v>2273.15</v>
          </cell>
          <cell r="CC42">
            <v>15668.27</v>
          </cell>
          <cell r="CD42">
            <v>77.760000000000005</v>
          </cell>
        </row>
        <row r="43">
          <cell r="A43" t="str">
            <v>100102</v>
          </cell>
          <cell r="Y43">
            <v>118.2</v>
          </cell>
          <cell r="AB43">
            <v>21274.120000000003</v>
          </cell>
          <cell r="AY43">
            <v>2363.79</v>
          </cell>
          <cell r="CB43">
            <v>118.2</v>
          </cell>
          <cell r="CC43">
            <v>23637.910000000003</v>
          </cell>
        </row>
        <row r="44">
          <cell r="A44" t="str">
            <v>100103</v>
          </cell>
          <cell r="T44">
            <v>2300</v>
          </cell>
          <cell r="AB44">
            <v>29739.8</v>
          </cell>
          <cell r="CB44">
            <v>2300</v>
          </cell>
          <cell r="CC44">
            <v>29739.8</v>
          </cell>
        </row>
        <row r="45">
          <cell r="A45" t="str">
            <v>100104</v>
          </cell>
          <cell r="AB45">
            <v>30064.3</v>
          </cell>
          <cell r="CC45">
            <v>30064.3</v>
          </cell>
        </row>
        <row r="46">
          <cell r="A46" t="str">
            <v>100105</v>
          </cell>
          <cell r="AB46">
            <v>38949.5</v>
          </cell>
          <cell r="CC46">
            <v>38949.5</v>
          </cell>
        </row>
        <row r="47">
          <cell r="A47" t="str">
            <v>100107</v>
          </cell>
          <cell r="O47">
            <v>1539.04</v>
          </cell>
          <cell r="AB47">
            <v>29915.600000000006</v>
          </cell>
          <cell r="CB47">
            <v>1539.04</v>
          </cell>
          <cell r="CC47">
            <v>29915.600000000006</v>
          </cell>
        </row>
        <row r="48">
          <cell r="A48" t="str">
            <v>100108</v>
          </cell>
          <cell r="AB48">
            <v>10990.640000000001</v>
          </cell>
          <cell r="CC48">
            <v>10990.640000000001</v>
          </cell>
        </row>
        <row r="49">
          <cell r="A49" t="str">
            <v>100109</v>
          </cell>
          <cell r="AB49">
            <v>1500</v>
          </cell>
          <cell r="CC49">
            <v>1500</v>
          </cell>
        </row>
        <row r="50">
          <cell r="A50" t="str">
            <v>100112</v>
          </cell>
          <cell r="O50">
            <v>1502.93</v>
          </cell>
          <cell r="R50">
            <v>220</v>
          </cell>
          <cell r="AB50">
            <v>16090.140000000001</v>
          </cell>
          <cell r="AR50">
            <v>10726.76</v>
          </cell>
          <cell r="CB50">
            <v>1722.93</v>
          </cell>
          <cell r="CC50">
            <v>26816.9</v>
          </cell>
        </row>
        <row r="51">
          <cell r="A51" t="str">
            <v>100113</v>
          </cell>
          <cell r="AB51">
            <v>29656.6</v>
          </cell>
          <cell r="CC51">
            <v>29656.6</v>
          </cell>
        </row>
        <row r="52">
          <cell r="A52" t="str">
            <v>100115</v>
          </cell>
          <cell r="O52">
            <v>1290.08</v>
          </cell>
          <cell r="AB52">
            <v>29167.999999999996</v>
          </cell>
          <cell r="CB52">
            <v>1290.08</v>
          </cell>
          <cell r="CC52">
            <v>29167.999999999996</v>
          </cell>
        </row>
        <row r="53">
          <cell r="A53" t="str">
            <v>100116</v>
          </cell>
          <cell r="U53">
            <v>1543.65</v>
          </cell>
          <cell r="AB53">
            <v>25789.7</v>
          </cell>
          <cell r="CB53">
            <v>1543.65</v>
          </cell>
          <cell r="CC53">
            <v>25789.7</v>
          </cell>
        </row>
        <row r="54">
          <cell r="A54" t="str">
            <v>100117</v>
          </cell>
          <cell r="O54">
            <v>3176.25</v>
          </cell>
          <cell r="U54">
            <v>9200</v>
          </cell>
          <cell r="AB54">
            <v>36385.80000000001</v>
          </cell>
          <cell r="CB54">
            <v>12376.25</v>
          </cell>
          <cell r="CC54">
            <v>36385.80000000001</v>
          </cell>
        </row>
        <row r="55">
          <cell r="A55" t="str">
            <v>100118</v>
          </cell>
          <cell r="O55">
            <v>2091.08</v>
          </cell>
          <cell r="AB55">
            <v>25625</v>
          </cell>
          <cell r="CB55">
            <v>2091.08</v>
          </cell>
          <cell r="CC55">
            <v>25625</v>
          </cell>
        </row>
        <row r="56">
          <cell r="A56" t="str">
            <v>100119</v>
          </cell>
          <cell r="C56">
            <v>20</v>
          </cell>
          <cell r="AB56">
            <v>20906.909999999996</v>
          </cell>
          <cell r="AC56">
            <v>2322.9899999999998</v>
          </cell>
          <cell r="CB56">
            <v>20</v>
          </cell>
          <cell r="CC56">
            <v>23229.899999999994</v>
          </cell>
        </row>
        <row r="57">
          <cell r="A57" t="str">
            <v>100121</v>
          </cell>
          <cell r="AB57">
            <v>29807.7</v>
          </cell>
          <cell r="CC57">
            <v>29807.7</v>
          </cell>
        </row>
        <row r="58">
          <cell r="A58" t="str">
            <v>100129</v>
          </cell>
          <cell r="AB58">
            <v>25127.7</v>
          </cell>
          <cell r="CC58">
            <v>25127.7</v>
          </cell>
        </row>
        <row r="59">
          <cell r="A59" t="str">
            <v>100130</v>
          </cell>
          <cell r="AB59">
            <v>30353.100000000006</v>
          </cell>
          <cell r="CC59">
            <v>30353.100000000006</v>
          </cell>
        </row>
        <row r="60">
          <cell r="A60" t="str">
            <v>100131</v>
          </cell>
          <cell r="AB60">
            <v>24222.000000000004</v>
          </cell>
          <cell r="CC60">
            <v>24222.000000000004</v>
          </cell>
        </row>
        <row r="61">
          <cell r="A61" t="str">
            <v>100141</v>
          </cell>
          <cell r="O61">
            <v>5885.74</v>
          </cell>
          <cell r="AB61">
            <v>44200</v>
          </cell>
          <cell r="CB61">
            <v>5885.74</v>
          </cell>
          <cell r="CC61">
            <v>44200</v>
          </cell>
        </row>
        <row r="62">
          <cell r="A62" t="str">
            <v>100145</v>
          </cell>
          <cell r="O62">
            <v>161.6</v>
          </cell>
          <cell r="R62">
            <v>380</v>
          </cell>
          <cell r="T62">
            <v>2300</v>
          </cell>
          <cell r="AB62">
            <v>26886.9</v>
          </cell>
          <cell r="AR62">
            <v>17924.599999999999</v>
          </cell>
          <cell r="CB62">
            <v>2841.6</v>
          </cell>
          <cell r="CC62">
            <v>44811.5</v>
          </cell>
        </row>
        <row r="63">
          <cell r="A63" t="str">
            <v>100157</v>
          </cell>
          <cell r="O63">
            <v>4225.8599999999997</v>
          </cell>
          <cell r="R63">
            <v>220</v>
          </cell>
          <cell r="AB63">
            <v>19645.62</v>
          </cell>
          <cell r="AR63">
            <v>13097.08</v>
          </cell>
          <cell r="CB63">
            <v>4445.8599999999997</v>
          </cell>
          <cell r="CC63">
            <v>32742.699999999997</v>
          </cell>
        </row>
        <row r="64">
          <cell r="A64" t="str">
            <v>100159</v>
          </cell>
          <cell r="O64">
            <v>4844.32</v>
          </cell>
          <cell r="AB64">
            <v>29217.7</v>
          </cell>
          <cell r="CB64">
            <v>4844.32</v>
          </cell>
          <cell r="CC64">
            <v>29217.7</v>
          </cell>
        </row>
        <row r="65">
          <cell r="A65" t="str">
            <v>100160</v>
          </cell>
          <cell r="O65">
            <v>2249.08</v>
          </cell>
          <cell r="AB65">
            <v>41821.9</v>
          </cell>
          <cell r="CB65">
            <v>2249.08</v>
          </cell>
          <cell r="CC65">
            <v>41821.9</v>
          </cell>
        </row>
        <row r="66">
          <cell r="A66" t="str">
            <v>100167</v>
          </cell>
          <cell r="O66">
            <v>1831.52</v>
          </cell>
          <cell r="R66">
            <v>380</v>
          </cell>
          <cell r="AB66">
            <v>27881.939999999995</v>
          </cell>
          <cell r="AR66">
            <v>18587.96</v>
          </cell>
          <cell r="CB66">
            <v>2211.52</v>
          </cell>
          <cell r="CC66">
            <v>46469.899999999994</v>
          </cell>
        </row>
        <row r="67">
          <cell r="A67" t="str">
            <v>100168</v>
          </cell>
          <cell r="O67">
            <v>2503.61</v>
          </cell>
          <cell r="R67">
            <v>380</v>
          </cell>
          <cell r="W67">
            <v>41438.480000000003</v>
          </cell>
          <cell r="AB67">
            <v>30600.719999999998</v>
          </cell>
          <cell r="AR67">
            <v>20400.48</v>
          </cell>
          <cell r="CB67">
            <v>44322.090000000004</v>
          </cell>
          <cell r="CC67">
            <v>51001.2</v>
          </cell>
        </row>
        <row r="68">
          <cell r="A68" t="str">
            <v>100171</v>
          </cell>
          <cell r="O68">
            <v>2353.5100000000002</v>
          </cell>
          <cell r="AB68">
            <v>30261.300000000007</v>
          </cell>
          <cell r="CB68">
            <v>2353.5100000000002</v>
          </cell>
          <cell r="CC68">
            <v>30261.300000000007</v>
          </cell>
        </row>
        <row r="69">
          <cell r="A69" t="str">
            <v>100172</v>
          </cell>
          <cell r="O69">
            <v>3371.04</v>
          </cell>
          <cell r="U69">
            <v>7500</v>
          </cell>
          <cell r="AB69">
            <v>28890.499999999996</v>
          </cell>
          <cell r="CB69">
            <v>10871.04</v>
          </cell>
          <cell r="CC69">
            <v>28890.499999999996</v>
          </cell>
        </row>
        <row r="70">
          <cell r="A70" t="str">
            <v>100177</v>
          </cell>
          <cell r="E70">
            <v>5501.2999999999993</v>
          </cell>
          <cell r="I70">
            <v>1629.97</v>
          </cell>
          <cell r="O70">
            <v>1502.21</v>
          </cell>
          <cell r="R70">
            <v>320</v>
          </cell>
          <cell r="V70">
            <v>5600.01</v>
          </cell>
          <cell r="W70">
            <v>15007.29</v>
          </cell>
          <cell r="AB70">
            <v>20699.88</v>
          </cell>
          <cell r="AE70">
            <v>4307.7</v>
          </cell>
          <cell r="AR70">
            <v>16849.990000000002</v>
          </cell>
          <cell r="BA70">
            <v>4307.7</v>
          </cell>
          <cell r="CB70">
            <v>29560.78</v>
          </cell>
          <cell r="CC70">
            <v>46165.270000000004</v>
          </cell>
        </row>
        <row r="71">
          <cell r="A71" t="str">
            <v>100182</v>
          </cell>
          <cell r="O71">
            <v>3948.65</v>
          </cell>
          <cell r="R71">
            <v>220</v>
          </cell>
          <cell r="AB71">
            <v>25230.120000000003</v>
          </cell>
          <cell r="AR71">
            <v>16820.080000000002</v>
          </cell>
          <cell r="CB71">
            <v>4168.6499999999996</v>
          </cell>
          <cell r="CC71">
            <v>42050.200000000004</v>
          </cell>
        </row>
        <row r="72">
          <cell r="A72" t="str">
            <v>100183</v>
          </cell>
          <cell r="O72">
            <v>2534.89</v>
          </cell>
          <cell r="R72">
            <v>380</v>
          </cell>
          <cell r="W72">
            <v>40401.730000000003</v>
          </cell>
          <cell r="AB72">
            <v>29835.120000000003</v>
          </cell>
          <cell r="AR72">
            <v>19890.080000000002</v>
          </cell>
          <cell r="CB72">
            <v>43316.62</v>
          </cell>
          <cell r="CC72">
            <v>49725.200000000004</v>
          </cell>
        </row>
        <row r="73">
          <cell r="A73" t="str">
            <v>100191</v>
          </cell>
          <cell r="O73">
            <v>1366.88</v>
          </cell>
          <cell r="R73">
            <v>320</v>
          </cell>
          <cell r="AB73">
            <v>16700.219999999998</v>
          </cell>
          <cell r="AR73">
            <v>11133.48</v>
          </cell>
          <cell r="CB73">
            <v>1686.88</v>
          </cell>
          <cell r="CC73">
            <v>27833.699999999997</v>
          </cell>
        </row>
        <row r="74">
          <cell r="A74" t="str">
            <v>100196</v>
          </cell>
          <cell r="O74">
            <v>2861.4</v>
          </cell>
          <cell r="R74">
            <v>320</v>
          </cell>
          <cell r="AB74">
            <v>22821.719999999998</v>
          </cell>
          <cell r="AR74">
            <v>15214.48</v>
          </cell>
          <cell r="CB74">
            <v>3181.4</v>
          </cell>
          <cell r="CC74">
            <v>38036.199999999997</v>
          </cell>
        </row>
        <row r="75">
          <cell r="A75" t="str">
            <v>100199</v>
          </cell>
          <cell r="R75">
            <v>320</v>
          </cell>
          <cell r="AB75">
            <v>14499.060000000001</v>
          </cell>
          <cell r="AR75">
            <v>9666.0400000000009</v>
          </cell>
          <cell r="CB75">
            <v>320</v>
          </cell>
          <cell r="CC75">
            <v>24165.100000000002</v>
          </cell>
        </row>
        <row r="76">
          <cell r="A76" t="str">
            <v>100200</v>
          </cell>
          <cell r="O76">
            <v>2595.63</v>
          </cell>
          <cell r="R76">
            <v>55</v>
          </cell>
          <cell r="AB76">
            <v>3456.86</v>
          </cell>
          <cell r="AR76">
            <v>345.69</v>
          </cell>
          <cell r="CB76">
            <v>2650.63</v>
          </cell>
          <cell r="CC76">
            <v>3802.55</v>
          </cell>
        </row>
        <row r="77">
          <cell r="A77" t="str">
            <v>100201</v>
          </cell>
          <cell r="O77">
            <v>2493.5100000000002</v>
          </cell>
          <cell r="R77">
            <v>220</v>
          </cell>
          <cell r="W77">
            <v>43750</v>
          </cell>
          <cell r="AB77">
            <v>32307.719999999998</v>
          </cell>
          <cell r="AR77">
            <v>21538.48</v>
          </cell>
          <cell r="CB77">
            <v>46463.51</v>
          </cell>
          <cell r="CC77">
            <v>53846.2</v>
          </cell>
        </row>
        <row r="78">
          <cell r="A78" t="str">
            <v>100202</v>
          </cell>
          <cell r="P78">
            <v>2375.6</v>
          </cell>
          <cell r="AP78">
            <v>23773.699999999993</v>
          </cell>
          <cell r="CB78">
            <v>2375.6</v>
          </cell>
          <cell r="CC78">
            <v>23773.699999999993</v>
          </cell>
        </row>
        <row r="79">
          <cell r="A79" t="str">
            <v>100203</v>
          </cell>
          <cell r="O79">
            <v>2249.33</v>
          </cell>
          <cell r="R79">
            <v>380</v>
          </cell>
          <cell r="W79">
            <v>34569.599999999999</v>
          </cell>
          <cell r="AB79">
            <v>25528.320000000003</v>
          </cell>
          <cell r="AR79">
            <v>17018.88</v>
          </cell>
          <cell r="CB79">
            <v>37198.93</v>
          </cell>
          <cell r="CC79">
            <v>42547.200000000004</v>
          </cell>
        </row>
        <row r="80">
          <cell r="A80" t="str">
            <v>100204</v>
          </cell>
          <cell r="O80">
            <v>2012.23</v>
          </cell>
          <cell r="R80">
            <v>320</v>
          </cell>
          <cell r="AB80">
            <v>28028.16</v>
          </cell>
          <cell r="AR80">
            <v>18685.439999999999</v>
          </cell>
          <cell r="CB80">
            <v>2332.23</v>
          </cell>
          <cell r="CC80">
            <v>46713.599999999999</v>
          </cell>
        </row>
        <row r="81">
          <cell r="A81" t="str">
            <v>100206</v>
          </cell>
          <cell r="R81">
            <v>220</v>
          </cell>
          <cell r="T81">
            <v>2300</v>
          </cell>
          <cell r="AB81">
            <v>18355.68</v>
          </cell>
          <cell r="AR81">
            <v>12237.12</v>
          </cell>
          <cell r="CB81">
            <v>2520</v>
          </cell>
          <cell r="CC81">
            <v>30592.800000000003</v>
          </cell>
        </row>
        <row r="82">
          <cell r="A82" t="str">
            <v>100207</v>
          </cell>
          <cell r="AB82">
            <v>25360</v>
          </cell>
          <cell r="CC82">
            <v>25360</v>
          </cell>
        </row>
        <row r="83">
          <cell r="A83" t="str">
            <v>100208</v>
          </cell>
          <cell r="O83">
            <v>3204.7</v>
          </cell>
          <cell r="R83">
            <v>220</v>
          </cell>
          <cell r="AB83">
            <v>16085.939999999999</v>
          </cell>
          <cell r="AR83">
            <v>10723.96</v>
          </cell>
          <cell r="CB83">
            <v>3424.7</v>
          </cell>
          <cell r="CC83">
            <v>26809.899999999998</v>
          </cell>
        </row>
        <row r="84">
          <cell r="A84" t="str">
            <v>100209</v>
          </cell>
          <cell r="O84">
            <v>1398.49</v>
          </cell>
          <cell r="AB84">
            <v>28140.499999999996</v>
          </cell>
          <cell r="CB84">
            <v>1398.49</v>
          </cell>
          <cell r="CC84">
            <v>28140.499999999996</v>
          </cell>
        </row>
        <row r="85">
          <cell r="A85" t="str">
            <v>100210</v>
          </cell>
          <cell r="T85">
            <v>2700</v>
          </cell>
          <cell r="AB85">
            <v>29542.999999999996</v>
          </cell>
          <cell r="CB85">
            <v>2700</v>
          </cell>
          <cell r="CC85">
            <v>29542.999999999996</v>
          </cell>
        </row>
        <row r="86">
          <cell r="A86" t="str">
            <v>100211</v>
          </cell>
          <cell r="O86">
            <v>2560.06</v>
          </cell>
          <cell r="R86">
            <v>220</v>
          </cell>
          <cell r="AB86">
            <v>15306.240000000002</v>
          </cell>
          <cell r="AR86">
            <v>10204.16</v>
          </cell>
          <cell r="CB86">
            <v>2780.06</v>
          </cell>
          <cell r="CC86">
            <v>25510.400000000001</v>
          </cell>
        </row>
        <row r="87">
          <cell r="A87" t="str">
            <v>100212</v>
          </cell>
          <cell r="O87">
            <v>1256.9000000000001</v>
          </cell>
          <cell r="AB87">
            <v>25147.5</v>
          </cell>
          <cell r="CB87">
            <v>1256.9000000000001</v>
          </cell>
          <cell r="CC87">
            <v>25147.5</v>
          </cell>
        </row>
        <row r="88">
          <cell r="A88" t="str">
            <v>100214</v>
          </cell>
          <cell r="O88">
            <v>1192.33</v>
          </cell>
          <cell r="R88">
            <v>220</v>
          </cell>
          <cell r="AB88">
            <v>20447.16</v>
          </cell>
          <cell r="AR88">
            <v>13631.44</v>
          </cell>
          <cell r="CB88">
            <v>1412.33</v>
          </cell>
          <cell r="CC88">
            <v>34078.6</v>
          </cell>
        </row>
        <row r="89">
          <cell r="A89" t="str">
            <v>100216</v>
          </cell>
          <cell r="R89">
            <v>320</v>
          </cell>
          <cell r="U89">
            <v>10000</v>
          </cell>
          <cell r="AB89">
            <v>26797.560000000005</v>
          </cell>
          <cell r="AR89">
            <v>17865.04</v>
          </cell>
          <cell r="CB89">
            <v>10320</v>
          </cell>
          <cell r="CC89">
            <v>44662.600000000006</v>
          </cell>
        </row>
        <row r="90">
          <cell r="A90" t="str">
            <v>100222</v>
          </cell>
          <cell r="AB90">
            <v>35734.19999999999</v>
          </cell>
          <cell r="CC90">
            <v>35734.19999999999</v>
          </cell>
        </row>
        <row r="91">
          <cell r="A91" t="str">
            <v>100227</v>
          </cell>
          <cell r="AB91">
            <v>28584.199999999997</v>
          </cell>
          <cell r="CC91">
            <v>28584.199999999997</v>
          </cell>
        </row>
        <row r="92">
          <cell r="A92" t="str">
            <v>100229</v>
          </cell>
          <cell r="AB92">
            <v>30569.199999999997</v>
          </cell>
          <cell r="CC92">
            <v>30569.199999999997</v>
          </cell>
        </row>
        <row r="93">
          <cell r="A93" t="str">
            <v>100234</v>
          </cell>
          <cell r="O93">
            <v>80.599999999999994</v>
          </cell>
          <cell r="AB93">
            <v>15184.08</v>
          </cell>
          <cell r="CB93">
            <v>80.599999999999994</v>
          </cell>
          <cell r="CC93">
            <v>15184.08</v>
          </cell>
        </row>
        <row r="94">
          <cell r="A94" t="str">
            <v>100236</v>
          </cell>
          <cell r="O94">
            <v>2967.33</v>
          </cell>
          <cell r="R94">
            <v>220</v>
          </cell>
          <cell r="AB94">
            <v>14669.280000000002</v>
          </cell>
          <cell r="AR94">
            <v>9779.52</v>
          </cell>
          <cell r="CB94">
            <v>3187.33</v>
          </cell>
          <cell r="CC94">
            <v>24448.800000000003</v>
          </cell>
        </row>
        <row r="95">
          <cell r="A95" t="str">
            <v>100241</v>
          </cell>
          <cell r="R95">
            <v>320</v>
          </cell>
          <cell r="AB95">
            <v>16086.54</v>
          </cell>
          <cell r="AR95">
            <v>10724.36</v>
          </cell>
          <cell r="CB95">
            <v>320</v>
          </cell>
          <cell r="CC95">
            <v>26810.9</v>
          </cell>
        </row>
        <row r="96">
          <cell r="A96" t="str">
            <v>100243</v>
          </cell>
          <cell r="O96">
            <v>1269.3</v>
          </cell>
          <cell r="AB96">
            <v>29353.100000000006</v>
          </cell>
          <cell r="CB96">
            <v>1269.3</v>
          </cell>
          <cell r="CC96">
            <v>29353.100000000006</v>
          </cell>
        </row>
        <row r="97">
          <cell r="A97" t="str">
            <v>100244</v>
          </cell>
          <cell r="AB97">
            <v>22474.500000000004</v>
          </cell>
          <cell r="CC97">
            <v>22474.500000000004</v>
          </cell>
        </row>
        <row r="98">
          <cell r="A98" t="str">
            <v>100248</v>
          </cell>
          <cell r="AB98">
            <v>19757.280000000002</v>
          </cell>
          <cell r="CC98">
            <v>19757.280000000002</v>
          </cell>
        </row>
        <row r="99">
          <cell r="A99" t="str">
            <v>100254</v>
          </cell>
          <cell r="O99">
            <v>3371.41</v>
          </cell>
          <cell r="R99">
            <v>380</v>
          </cell>
          <cell r="T99">
            <v>0</v>
          </cell>
          <cell r="AB99">
            <v>31913.939999999995</v>
          </cell>
          <cell r="AR99">
            <v>21275.96</v>
          </cell>
          <cell r="CB99">
            <v>3751.41</v>
          </cell>
          <cell r="CC99">
            <v>53189.899999999994</v>
          </cell>
        </row>
        <row r="100">
          <cell r="A100" t="str">
            <v>100259</v>
          </cell>
          <cell r="O100">
            <v>5245.95</v>
          </cell>
          <cell r="AB100">
            <v>27171.180000000004</v>
          </cell>
          <cell r="CB100">
            <v>5245.95</v>
          </cell>
          <cell r="CC100">
            <v>27171.180000000004</v>
          </cell>
        </row>
        <row r="101">
          <cell r="A101" t="str">
            <v>100263</v>
          </cell>
          <cell r="O101">
            <v>1824.37</v>
          </cell>
          <cell r="AB101">
            <v>34329.299999999996</v>
          </cell>
          <cell r="CB101">
            <v>1824.37</v>
          </cell>
          <cell r="CC101">
            <v>34329.299999999996</v>
          </cell>
        </row>
        <row r="102">
          <cell r="A102" t="str">
            <v>100264</v>
          </cell>
          <cell r="O102">
            <v>31.67</v>
          </cell>
          <cell r="AB102">
            <v>10782.099999999999</v>
          </cell>
          <cell r="CB102">
            <v>31.67</v>
          </cell>
          <cell r="CC102">
            <v>10782.099999999999</v>
          </cell>
        </row>
        <row r="103">
          <cell r="A103" t="str">
            <v>100265</v>
          </cell>
          <cell r="O103">
            <v>2502.5500000000002</v>
          </cell>
          <cell r="AB103">
            <v>53244.4</v>
          </cell>
          <cell r="CB103">
            <v>2502.5500000000002</v>
          </cell>
          <cell r="CC103">
            <v>53244.4</v>
          </cell>
        </row>
        <row r="104">
          <cell r="A104" t="str">
            <v>100270</v>
          </cell>
          <cell r="AB104">
            <v>36267.699999999997</v>
          </cell>
          <cell r="CC104">
            <v>36267.699999999997</v>
          </cell>
        </row>
        <row r="105">
          <cell r="A105" t="str">
            <v>100275</v>
          </cell>
          <cell r="AB105">
            <v>21195.600000000002</v>
          </cell>
          <cell r="CC105">
            <v>21195.600000000002</v>
          </cell>
        </row>
        <row r="106">
          <cell r="A106" t="str">
            <v>100278</v>
          </cell>
          <cell r="R106">
            <v>320</v>
          </cell>
          <cell r="AB106">
            <v>17485.95</v>
          </cell>
          <cell r="AR106">
            <v>13988.76</v>
          </cell>
          <cell r="BA106">
            <v>3497.19</v>
          </cell>
          <cell r="CB106">
            <v>320</v>
          </cell>
          <cell r="CC106">
            <v>34971.9</v>
          </cell>
        </row>
        <row r="107">
          <cell r="A107" t="str">
            <v>100279</v>
          </cell>
          <cell r="O107">
            <v>1991.11</v>
          </cell>
          <cell r="R107">
            <v>320</v>
          </cell>
          <cell r="AB107">
            <v>19234.2</v>
          </cell>
          <cell r="AR107">
            <v>12822.8</v>
          </cell>
          <cell r="CB107">
            <v>2311.1099999999997</v>
          </cell>
          <cell r="CC107">
            <v>32057</v>
          </cell>
        </row>
        <row r="108">
          <cell r="A108" t="str">
            <v>100284</v>
          </cell>
          <cell r="D108">
            <v>40032.26</v>
          </cell>
          <cell r="R108">
            <v>320</v>
          </cell>
          <cell r="W108">
            <v>49914.48</v>
          </cell>
          <cell r="AB108">
            <v>36859.919999999998</v>
          </cell>
          <cell r="AR108">
            <v>24573.279999999999</v>
          </cell>
          <cell r="CB108">
            <v>90266.74</v>
          </cell>
          <cell r="CC108">
            <v>61433.2</v>
          </cell>
        </row>
        <row r="109">
          <cell r="A109" t="str">
            <v>100286</v>
          </cell>
          <cell r="O109">
            <v>2113.2399999999998</v>
          </cell>
          <cell r="R109">
            <v>320</v>
          </cell>
          <cell r="W109">
            <v>43586.559999999998</v>
          </cell>
          <cell r="AB109">
            <v>32187</v>
          </cell>
          <cell r="AR109">
            <v>21458</v>
          </cell>
          <cell r="CB109">
            <v>46019.799999999996</v>
          </cell>
          <cell r="CC109">
            <v>53645</v>
          </cell>
        </row>
        <row r="110">
          <cell r="A110" t="str">
            <v>100290</v>
          </cell>
          <cell r="O110">
            <v>1714.68</v>
          </cell>
          <cell r="R110">
            <v>320</v>
          </cell>
          <cell r="W110">
            <v>20547.310000000001</v>
          </cell>
          <cell r="AB110">
            <v>30346.799999999999</v>
          </cell>
          <cell r="AR110">
            <v>20231.2</v>
          </cell>
          <cell r="CB110">
            <v>22581.99</v>
          </cell>
          <cell r="CC110">
            <v>50578</v>
          </cell>
        </row>
        <row r="111">
          <cell r="A111" t="str">
            <v>100292</v>
          </cell>
          <cell r="R111">
            <v>320</v>
          </cell>
          <cell r="AB111">
            <v>21079.32</v>
          </cell>
          <cell r="AR111">
            <v>14052.88</v>
          </cell>
          <cell r="CB111">
            <v>320</v>
          </cell>
          <cell r="CC111">
            <v>35132.199999999997</v>
          </cell>
        </row>
        <row r="112">
          <cell r="A112" t="str">
            <v>100293</v>
          </cell>
          <cell r="O112">
            <v>2698.31</v>
          </cell>
          <cell r="R112">
            <v>320</v>
          </cell>
          <cell r="W112">
            <v>53006.93</v>
          </cell>
          <cell r="AB112">
            <v>39143.58</v>
          </cell>
          <cell r="AR112">
            <v>26095.72</v>
          </cell>
          <cell r="CB112">
            <v>56025.24</v>
          </cell>
          <cell r="CC112">
            <v>65239.3</v>
          </cell>
        </row>
        <row r="113">
          <cell r="A113" t="str">
            <v>100294</v>
          </cell>
          <cell r="R113">
            <v>300</v>
          </cell>
          <cell r="AB113">
            <v>29599.78</v>
          </cell>
          <cell r="AR113">
            <v>19953.78</v>
          </cell>
          <cell r="CB113">
            <v>300</v>
          </cell>
          <cell r="CC113">
            <v>49553.56</v>
          </cell>
        </row>
        <row r="114">
          <cell r="A114" t="str">
            <v>100296</v>
          </cell>
          <cell r="AB114">
            <v>34043.599999999999</v>
          </cell>
          <cell r="CC114">
            <v>34043.599999999999</v>
          </cell>
        </row>
        <row r="115">
          <cell r="A115" t="str">
            <v>100298</v>
          </cell>
          <cell r="W115">
            <v>51769.82</v>
          </cell>
          <cell r="AB115">
            <v>3823.02</v>
          </cell>
          <cell r="CB115">
            <v>51769.82</v>
          </cell>
          <cell r="CC115">
            <v>3823.02</v>
          </cell>
        </row>
        <row r="116">
          <cell r="A116" t="str">
            <v>100300</v>
          </cell>
          <cell r="O116">
            <v>559.4</v>
          </cell>
          <cell r="R116">
            <v>380</v>
          </cell>
          <cell r="AB116">
            <v>29022.780000000002</v>
          </cell>
          <cell r="AR116">
            <v>19348.52</v>
          </cell>
          <cell r="CB116">
            <v>939.4</v>
          </cell>
          <cell r="CC116">
            <v>48371.3</v>
          </cell>
        </row>
        <row r="117">
          <cell r="A117" t="str">
            <v>100301</v>
          </cell>
          <cell r="U117">
            <v>1599.53</v>
          </cell>
          <cell r="AB117">
            <v>35687</v>
          </cell>
          <cell r="CB117">
            <v>1599.53</v>
          </cell>
          <cell r="CC117">
            <v>35687</v>
          </cell>
        </row>
        <row r="118">
          <cell r="A118" t="str">
            <v>100304</v>
          </cell>
          <cell r="O118">
            <v>1808.44</v>
          </cell>
          <cell r="P118">
            <v>2588.0000000000005</v>
          </cell>
          <cell r="AP118">
            <v>23520.7</v>
          </cell>
          <cell r="CB118">
            <v>4396.4400000000005</v>
          </cell>
          <cell r="CC118">
            <v>23520.7</v>
          </cell>
        </row>
        <row r="119">
          <cell r="A119" t="str">
            <v>100314</v>
          </cell>
          <cell r="O119">
            <v>1527.71</v>
          </cell>
          <cell r="R119">
            <v>220</v>
          </cell>
          <cell r="AB119">
            <v>25551.480000000003</v>
          </cell>
          <cell r="AR119">
            <v>17034.32</v>
          </cell>
          <cell r="CB119">
            <v>1747.71</v>
          </cell>
          <cell r="CC119">
            <v>42585.8</v>
          </cell>
        </row>
        <row r="120">
          <cell r="A120" t="str">
            <v>100325</v>
          </cell>
          <cell r="AB120">
            <v>36181.1</v>
          </cell>
          <cell r="CC120">
            <v>36181.1</v>
          </cell>
        </row>
        <row r="121">
          <cell r="A121" t="str">
            <v>100330</v>
          </cell>
          <cell r="E121">
            <v>12065.45</v>
          </cell>
          <cell r="O121">
            <v>5325.84</v>
          </cell>
          <cell r="R121">
            <v>380</v>
          </cell>
          <cell r="V121">
            <v>6094.69</v>
          </cell>
          <cell r="W121">
            <v>15095.560000000001</v>
          </cell>
          <cell r="AB121">
            <v>21217.72</v>
          </cell>
          <cell r="AR121">
            <v>16607.400000000001</v>
          </cell>
          <cell r="BA121">
            <v>4688.22</v>
          </cell>
          <cell r="CB121">
            <v>38961.54</v>
          </cell>
          <cell r="CC121">
            <v>42513.340000000004</v>
          </cell>
        </row>
        <row r="122">
          <cell r="A122" t="str">
            <v>100337</v>
          </cell>
          <cell r="F122">
            <v>4604.78</v>
          </cell>
          <cell r="U122">
            <v>1550</v>
          </cell>
          <cell r="AB122">
            <v>9209.56</v>
          </cell>
          <cell r="AF122">
            <v>1151.2</v>
          </cell>
          <cell r="CB122">
            <v>6154.78</v>
          </cell>
          <cell r="CC122">
            <v>10360.76</v>
          </cell>
        </row>
        <row r="123">
          <cell r="A123" t="str">
            <v>100344</v>
          </cell>
          <cell r="O123">
            <v>7058.41</v>
          </cell>
          <cell r="R123">
            <v>220</v>
          </cell>
          <cell r="AB123">
            <v>28609.320000000003</v>
          </cell>
          <cell r="AR123">
            <v>19072.88</v>
          </cell>
          <cell r="CB123">
            <v>7278.41</v>
          </cell>
          <cell r="CC123">
            <v>47682.200000000004</v>
          </cell>
        </row>
        <row r="124">
          <cell r="A124" t="str">
            <v>100345</v>
          </cell>
          <cell r="AB124">
            <v>23077.000000000004</v>
          </cell>
          <cell r="CC124">
            <v>23077.000000000004</v>
          </cell>
        </row>
        <row r="125">
          <cell r="A125" t="str">
            <v>100347</v>
          </cell>
          <cell r="AB125">
            <v>39500.700000000004</v>
          </cell>
          <cell r="CC125">
            <v>39500.700000000004</v>
          </cell>
        </row>
        <row r="126">
          <cell r="A126" t="str">
            <v>100348</v>
          </cell>
          <cell r="AB126">
            <v>35256.6</v>
          </cell>
          <cell r="CC126">
            <v>35256.6</v>
          </cell>
        </row>
        <row r="127">
          <cell r="A127" t="str">
            <v>100349</v>
          </cell>
          <cell r="O127">
            <v>180.81</v>
          </cell>
          <cell r="R127">
            <v>320</v>
          </cell>
          <cell r="W127">
            <v>41287.51</v>
          </cell>
          <cell r="AB127">
            <v>30489.24</v>
          </cell>
          <cell r="AR127">
            <v>20326.16</v>
          </cell>
          <cell r="CB127">
            <v>41788.32</v>
          </cell>
          <cell r="CC127">
            <v>50815.4</v>
          </cell>
        </row>
        <row r="128">
          <cell r="A128" t="str">
            <v>100351</v>
          </cell>
          <cell r="O128">
            <v>1529.69</v>
          </cell>
          <cell r="R128">
            <v>220</v>
          </cell>
          <cell r="T128">
            <v>3000</v>
          </cell>
          <cell r="AB128">
            <v>19078.86</v>
          </cell>
          <cell r="AR128">
            <v>12567.82</v>
          </cell>
          <cell r="CB128">
            <v>4749.6900000000005</v>
          </cell>
          <cell r="CC128">
            <v>31646.68</v>
          </cell>
        </row>
        <row r="129">
          <cell r="A129" t="str">
            <v>100354</v>
          </cell>
          <cell r="T129">
            <v>3000</v>
          </cell>
          <cell r="AB129">
            <v>25637.000000000004</v>
          </cell>
          <cell r="CB129">
            <v>3000</v>
          </cell>
          <cell r="CC129">
            <v>25637.000000000004</v>
          </cell>
        </row>
        <row r="130">
          <cell r="A130" t="str">
            <v>100357</v>
          </cell>
          <cell r="O130">
            <v>1997.39</v>
          </cell>
          <cell r="R130">
            <v>320</v>
          </cell>
          <cell r="W130">
            <v>54121.19</v>
          </cell>
          <cell r="AB130">
            <v>39966.42</v>
          </cell>
          <cell r="AR130">
            <v>26644.28</v>
          </cell>
          <cell r="CB130">
            <v>56438.58</v>
          </cell>
          <cell r="CC130">
            <v>66610.7</v>
          </cell>
        </row>
        <row r="131">
          <cell r="A131" t="str">
            <v>100362</v>
          </cell>
          <cell r="C131">
            <v>20</v>
          </cell>
          <cell r="O131">
            <v>2665.41</v>
          </cell>
          <cell r="AB131">
            <v>30466.62</v>
          </cell>
          <cell r="AC131">
            <v>3385.18</v>
          </cell>
          <cell r="CB131">
            <v>2685.41</v>
          </cell>
          <cell r="CC131">
            <v>33851.799999999996</v>
          </cell>
        </row>
        <row r="132">
          <cell r="A132" t="str">
            <v>100363</v>
          </cell>
          <cell r="E132">
            <v>11910.37</v>
          </cell>
          <cell r="O132">
            <v>9184.7199999999993</v>
          </cell>
          <cell r="R132">
            <v>320</v>
          </cell>
          <cell r="V132">
            <v>50808.75</v>
          </cell>
          <cell r="W132">
            <v>36578.720000000001</v>
          </cell>
          <cell r="AB132">
            <v>29444.480000000003</v>
          </cell>
          <cell r="AR132">
            <v>23648.32</v>
          </cell>
          <cell r="BA132">
            <v>5912.08</v>
          </cell>
          <cell r="CB132">
            <v>108802.56</v>
          </cell>
          <cell r="CC132">
            <v>59004.880000000005</v>
          </cell>
        </row>
        <row r="133">
          <cell r="A133" t="str">
            <v>100374</v>
          </cell>
          <cell r="AB133">
            <v>27156.699999999997</v>
          </cell>
          <cell r="CC133">
            <v>27156.699999999997</v>
          </cell>
        </row>
        <row r="134">
          <cell r="A134" t="str">
            <v>100387</v>
          </cell>
          <cell r="R134">
            <v>220</v>
          </cell>
          <cell r="AB134">
            <v>14513.160000000002</v>
          </cell>
          <cell r="AR134">
            <v>9675.44</v>
          </cell>
          <cell r="CB134">
            <v>220</v>
          </cell>
          <cell r="CC134">
            <v>24188.600000000002</v>
          </cell>
        </row>
        <row r="135">
          <cell r="A135" t="str">
            <v>100388</v>
          </cell>
          <cell r="O135">
            <v>3763</v>
          </cell>
          <cell r="R135">
            <v>320</v>
          </cell>
          <cell r="AB135">
            <v>16475.64</v>
          </cell>
          <cell r="AR135">
            <v>10983.76</v>
          </cell>
          <cell r="CB135">
            <v>4083</v>
          </cell>
          <cell r="CC135">
            <v>27459.4</v>
          </cell>
        </row>
        <row r="136">
          <cell r="A136" t="str">
            <v>100389</v>
          </cell>
          <cell r="O136">
            <v>1676.77</v>
          </cell>
          <cell r="AB136">
            <v>41380.500000000007</v>
          </cell>
          <cell r="CB136">
            <v>1676.77</v>
          </cell>
          <cell r="CC136">
            <v>41380.500000000007</v>
          </cell>
        </row>
        <row r="137">
          <cell r="A137" t="str">
            <v>100391</v>
          </cell>
          <cell r="R137">
            <v>220</v>
          </cell>
          <cell r="AB137">
            <v>17730.66</v>
          </cell>
          <cell r="AR137">
            <v>11820.44</v>
          </cell>
          <cell r="CB137">
            <v>220</v>
          </cell>
          <cell r="CC137">
            <v>29551.1</v>
          </cell>
        </row>
        <row r="138">
          <cell r="A138" t="str">
            <v>100392</v>
          </cell>
          <cell r="O138">
            <v>1349.19</v>
          </cell>
          <cell r="R138">
            <v>320</v>
          </cell>
          <cell r="AB138">
            <v>18755.64</v>
          </cell>
          <cell r="AR138">
            <v>12503.76</v>
          </cell>
          <cell r="CB138">
            <v>1669.19</v>
          </cell>
          <cell r="CC138">
            <v>31259.4</v>
          </cell>
        </row>
        <row r="139">
          <cell r="A139" t="str">
            <v>100393</v>
          </cell>
          <cell r="O139">
            <v>2619.4</v>
          </cell>
          <cell r="R139">
            <v>320</v>
          </cell>
          <cell r="AB139">
            <v>16275.9</v>
          </cell>
          <cell r="AR139">
            <v>10850.6</v>
          </cell>
          <cell r="CB139">
            <v>2939.4</v>
          </cell>
          <cell r="CC139">
            <v>27126.5</v>
          </cell>
        </row>
        <row r="140">
          <cell r="A140" t="str">
            <v>100396</v>
          </cell>
          <cell r="O140">
            <v>1905.81</v>
          </cell>
          <cell r="R140">
            <v>380</v>
          </cell>
          <cell r="AB140">
            <v>19658.280000000002</v>
          </cell>
          <cell r="AR140">
            <v>13105.52</v>
          </cell>
          <cell r="CB140">
            <v>2285.81</v>
          </cell>
          <cell r="CC140">
            <v>32763.800000000003</v>
          </cell>
        </row>
        <row r="141">
          <cell r="A141" t="str">
            <v>100397</v>
          </cell>
          <cell r="O141">
            <v>1596.06</v>
          </cell>
          <cell r="AB141">
            <v>18803.399999999998</v>
          </cell>
          <cell r="CB141">
            <v>1596.06</v>
          </cell>
          <cell r="CC141">
            <v>18803.399999999998</v>
          </cell>
        </row>
        <row r="142">
          <cell r="A142" t="str">
            <v>100400</v>
          </cell>
          <cell r="O142">
            <v>5956.49</v>
          </cell>
          <cell r="R142">
            <v>320</v>
          </cell>
          <cell r="AB142">
            <v>23206.38</v>
          </cell>
          <cell r="AR142">
            <v>15470.92</v>
          </cell>
          <cell r="CB142">
            <v>6276.49</v>
          </cell>
          <cell r="CC142">
            <v>38677.300000000003</v>
          </cell>
        </row>
        <row r="143">
          <cell r="A143" t="str">
            <v>100401</v>
          </cell>
          <cell r="R143">
            <v>220</v>
          </cell>
          <cell r="AB143">
            <v>15795.839999999998</v>
          </cell>
          <cell r="AR143">
            <v>10530.56</v>
          </cell>
          <cell r="CB143">
            <v>220</v>
          </cell>
          <cell r="CC143">
            <v>26326.399999999998</v>
          </cell>
        </row>
        <row r="144">
          <cell r="A144" t="str">
            <v>100402</v>
          </cell>
          <cell r="O144">
            <v>2897.79</v>
          </cell>
          <cell r="AB144">
            <v>26161.300000000007</v>
          </cell>
          <cell r="CB144">
            <v>2897.79</v>
          </cell>
          <cell r="CC144">
            <v>26161.300000000007</v>
          </cell>
        </row>
        <row r="145">
          <cell r="A145" t="str">
            <v>100403</v>
          </cell>
          <cell r="O145">
            <v>1541.01</v>
          </cell>
          <cell r="AB145">
            <v>31413.100000000006</v>
          </cell>
          <cell r="CB145">
            <v>1541.01</v>
          </cell>
          <cell r="CC145">
            <v>31413.100000000006</v>
          </cell>
        </row>
        <row r="146">
          <cell r="A146" t="str">
            <v>100404</v>
          </cell>
          <cell r="E146">
            <v>11767.199999999999</v>
          </cell>
          <cell r="O146">
            <v>2372.36</v>
          </cell>
          <cell r="R146">
            <v>320</v>
          </cell>
          <cell r="W146">
            <v>24008.649999999998</v>
          </cell>
          <cell r="AB146">
            <v>24136.469999999998</v>
          </cell>
          <cell r="AR146">
            <v>19385.2</v>
          </cell>
          <cell r="BA146">
            <v>4846.3</v>
          </cell>
          <cell r="CB146">
            <v>38468.21</v>
          </cell>
          <cell r="CC146">
            <v>48367.97</v>
          </cell>
        </row>
        <row r="147">
          <cell r="A147" t="str">
            <v>100405</v>
          </cell>
          <cell r="R147">
            <v>220</v>
          </cell>
          <cell r="Y147">
            <v>124.25</v>
          </cell>
          <cell r="AB147">
            <v>15148.189999999999</v>
          </cell>
          <cell r="AR147">
            <v>12012.039999999999</v>
          </cell>
          <cell r="AY147">
            <v>3136.15</v>
          </cell>
          <cell r="CB147">
            <v>344.25</v>
          </cell>
          <cell r="CC147">
            <v>30296.379999999997</v>
          </cell>
        </row>
        <row r="148">
          <cell r="A148" t="str">
            <v>100407</v>
          </cell>
          <cell r="R148">
            <v>220</v>
          </cell>
          <cell r="T148">
            <v>3000</v>
          </cell>
          <cell r="AB148">
            <v>19917.8</v>
          </cell>
          <cell r="AR148">
            <v>13225.42</v>
          </cell>
          <cell r="CB148">
            <v>3220</v>
          </cell>
          <cell r="CC148">
            <v>33143.22</v>
          </cell>
        </row>
        <row r="149">
          <cell r="A149" t="str">
            <v>100408</v>
          </cell>
          <cell r="R149">
            <v>220</v>
          </cell>
          <cell r="AB149">
            <v>19081.14</v>
          </cell>
          <cell r="AR149">
            <v>12720.76</v>
          </cell>
          <cell r="CB149">
            <v>220</v>
          </cell>
          <cell r="CC149">
            <v>31801.9</v>
          </cell>
        </row>
        <row r="150">
          <cell r="A150" t="str">
            <v>100409</v>
          </cell>
          <cell r="R150">
            <v>320</v>
          </cell>
          <cell r="AB150">
            <v>29266.26</v>
          </cell>
          <cell r="AR150">
            <v>19023.07</v>
          </cell>
          <cell r="CB150">
            <v>320</v>
          </cell>
          <cell r="CC150">
            <v>48289.33</v>
          </cell>
        </row>
        <row r="151">
          <cell r="A151" t="str">
            <v>100410</v>
          </cell>
          <cell r="O151">
            <v>653.23</v>
          </cell>
          <cell r="R151">
            <v>220</v>
          </cell>
          <cell r="AB151">
            <v>20583.060000000005</v>
          </cell>
          <cell r="AR151">
            <v>13722.04</v>
          </cell>
          <cell r="CB151">
            <v>873.23</v>
          </cell>
          <cell r="CC151">
            <v>34305.100000000006</v>
          </cell>
        </row>
        <row r="152">
          <cell r="A152" t="str">
            <v>100411</v>
          </cell>
          <cell r="R152">
            <v>220</v>
          </cell>
          <cell r="T152">
            <v>4450</v>
          </cell>
          <cell r="AB152">
            <v>18605.14</v>
          </cell>
          <cell r="AR152">
            <v>12303.4</v>
          </cell>
          <cell r="CB152">
            <v>4670</v>
          </cell>
          <cell r="CC152">
            <v>30908.54</v>
          </cell>
        </row>
        <row r="153">
          <cell r="A153" t="str">
            <v>100412</v>
          </cell>
          <cell r="O153">
            <v>1971.12</v>
          </cell>
          <cell r="R153">
            <v>320</v>
          </cell>
          <cell r="T153">
            <v>2700</v>
          </cell>
          <cell r="AB153">
            <v>25596.719999999998</v>
          </cell>
          <cell r="AR153">
            <v>17064.48</v>
          </cell>
          <cell r="CB153">
            <v>4991.12</v>
          </cell>
          <cell r="CC153">
            <v>42661.2</v>
          </cell>
        </row>
        <row r="154">
          <cell r="A154" t="str">
            <v>100413</v>
          </cell>
          <cell r="O154">
            <v>2429.3200000000002</v>
          </cell>
          <cell r="R154">
            <v>320</v>
          </cell>
          <cell r="AB154">
            <v>25981.919999999998</v>
          </cell>
          <cell r="AR154">
            <v>17321.28</v>
          </cell>
          <cell r="CB154">
            <v>2749.32</v>
          </cell>
          <cell r="CC154">
            <v>43303.199999999997</v>
          </cell>
        </row>
        <row r="155">
          <cell r="A155" t="str">
            <v>100415</v>
          </cell>
          <cell r="AB155">
            <v>34745.600000000006</v>
          </cell>
          <cell r="CC155">
            <v>34745.600000000006</v>
          </cell>
        </row>
        <row r="156">
          <cell r="A156" t="str">
            <v>100416</v>
          </cell>
          <cell r="O156">
            <v>730.81</v>
          </cell>
          <cell r="AB156">
            <v>32314.000000000007</v>
          </cell>
          <cell r="CB156">
            <v>730.81</v>
          </cell>
          <cell r="CC156">
            <v>32314.000000000007</v>
          </cell>
        </row>
        <row r="157">
          <cell r="A157" t="str">
            <v>100418</v>
          </cell>
          <cell r="O157">
            <v>1702.25</v>
          </cell>
          <cell r="R157">
            <v>380</v>
          </cell>
          <cell r="T157">
            <v>3000</v>
          </cell>
          <cell r="AB157">
            <v>24118.439999999995</v>
          </cell>
          <cell r="AR157">
            <v>16078.96</v>
          </cell>
          <cell r="CB157">
            <v>5082.25</v>
          </cell>
          <cell r="CC157">
            <v>40197.399999999994</v>
          </cell>
        </row>
        <row r="158">
          <cell r="A158" t="str">
            <v>100419</v>
          </cell>
          <cell r="R158">
            <v>220</v>
          </cell>
          <cell r="AB158">
            <v>18318.719999999998</v>
          </cell>
          <cell r="AR158">
            <v>12212.48</v>
          </cell>
          <cell r="CB158">
            <v>220</v>
          </cell>
          <cell r="CC158">
            <v>30531.199999999997</v>
          </cell>
        </row>
        <row r="159">
          <cell r="A159" t="str">
            <v>100420</v>
          </cell>
          <cell r="G159">
            <v>353.44</v>
          </cell>
          <cell r="K159">
            <v>1300.1500000000001</v>
          </cell>
          <cell r="AB159">
            <v>4670.4699999999993</v>
          </cell>
          <cell r="AG159">
            <v>2789.66</v>
          </cell>
          <cell r="AK159">
            <v>6563.9</v>
          </cell>
          <cell r="CB159">
            <v>1653.5900000000001</v>
          </cell>
          <cell r="CC159">
            <v>14024.029999999999</v>
          </cell>
        </row>
        <row r="160">
          <cell r="A160" t="str">
            <v>100421</v>
          </cell>
          <cell r="O160">
            <v>3774.45</v>
          </cell>
          <cell r="T160">
            <v>2700</v>
          </cell>
          <cell r="AB160">
            <v>35438.9</v>
          </cell>
          <cell r="CB160">
            <v>6474.45</v>
          </cell>
          <cell r="CC160">
            <v>35438.9</v>
          </cell>
        </row>
        <row r="161">
          <cell r="A161" t="str">
            <v>100424</v>
          </cell>
          <cell r="O161">
            <v>1507.18</v>
          </cell>
          <cell r="R161">
            <v>320</v>
          </cell>
          <cell r="W161">
            <v>18408.98</v>
          </cell>
          <cell r="AB161">
            <v>16916.25</v>
          </cell>
          <cell r="AR161">
            <v>13586.28</v>
          </cell>
          <cell r="BA161">
            <v>3396.57</v>
          </cell>
          <cell r="CB161">
            <v>20236.16</v>
          </cell>
          <cell r="CC161">
            <v>33899.1</v>
          </cell>
        </row>
        <row r="162">
          <cell r="A162" t="str">
            <v>100426</v>
          </cell>
          <cell r="AB162">
            <v>29229.899999999994</v>
          </cell>
          <cell r="CC162">
            <v>29229.899999999994</v>
          </cell>
        </row>
        <row r="163">
          <cell r="A163" t="str">
            <v>100427</v>
          </cell>
          <cell r="R163">
            <v>220</v>
          </cell>
          <cell r="AB163">
            <v>16810.079999999998</v>
          </cell>
          <cell r="AR163">
            <v>11206.72</v>
          </cell>
          <cell r="CB163">
            <v>220</v>
          </cell>
          <cell r="CC163">
            <v>28016.799999999996</v>
          </cell>
        </row>
        <row r="164">
          <cell r="A164" t="str">
            <v>100428</v>
          </cell>
          <cell r="O164">
            <v>1810.97</v>
          </cell>
          <cell r="AB164">
            <v>31015.800000000003</v>
          </cell>
          <cell r="CB164">
            <v>1810.97</v>
          </cell>
          <cell r="CC164">
            <v>31015.800000000003</v>
          </cell>
        </row>
        <row r="165">
          <cell r="A165" t="str">
            <v>100431</v>
          </cell>
          <cell r="O165">
            <v>3900.85</v>
          </cell>
          <cell r="R165">
            <v>320</v>
          </cell>
          <cell r="W165">
            <v>17852.16</v>
          </cell>
          <cell r="AB165">
            <v>16052.8</v>
          </cell>
          <cell r="AR165">
            <v>12892.8</v>
          </cell>
          <cell r="BA165">
            <v>3223.2</v>
          </cell>
          <cell r="CB165">
            <v>22073.010000000002</v>
          </cell>
          <cell r="CC165">
            <v>32168.799999999999</v>
          </cell>
        </row>
        <row r="166">
          <cell r="A166" t="str">
            <v>100434</v>
          </cell>
          <cell r="O166">
            <v>2240</v>
          </cell>
          <cell r="R166">
            <v>220</v>
          </cell>
          <cell r="AB166">
            <v>16379.759999999998</v>
          </cell>
          <cell r="AR166">
            <v>10919.84</v>
          </cell>
          <cell r="CB166">
            <v>2460</v>
          </cell>
          <cell r="CC166">
            <v>27299.599999999999</v>
          </cell>
        </row>
        <row r="167">
          <cell r="A167" t="str">
            <v>100435</v>
          </cell>
          <cell r="AB167">
            <v>26810.9</v>
          </cell>
          <cell r="CC167">
            <v>26810.9</v>
          </cell>
        </row>
        <row r="168">
          <cell r="A168" t="str">
            <v>100436</v>
          </cell>
          <cell r="O168">
            <v>2154.0300000000002</v>
          </cell>
          <cell r="R168">
            <v>220</v>
          </cell>
          <cell r="AB168">
            <v>24288.240000000005</v>
          </cell>
          <cell r="AR168">
            <v>16078.130000000001</v>
          </cell>
          <cell r="CB168">
            <v>2374.0300000000002</v>
          </cell>
          <cell r="CC168">
            <v>40366.37000000001</v>
          </cell>
        </row>
        <row r="169">
          <cell r="A169" t="str">
            <v>100440</v>
          </cell>
          <cell r="R169">
            <v>55</v>
          </cell>
          <cell r="AB169">
            <v>25076.43</v>
          </cell>
          <cell r="AR169">
            <v>2786.27</v>
          </cell>
          <cell r="CB169">
            <v>55</v>
          </cell>
          <cell r="CC169">
            <v>27862.7</v>
          </cell>
        </row>
        <row r="170">
          <cell r="A170" t="str">
            <v>100442</v>
          </cell>
          <cell r="E170">
            <v>10138.65</v>
          </cell>
          <cell r="O170">
            <v>4904.03</v>
          </cell>
          <cell r="R170">
            <v>320</v>
          </cell>
          <cell r="T170">
            <v>2325.67</v>
          </cell>
          <cell r="W170">
            <v>22626.15</v>
          </cell>
          <cell r="Y170">
            <v>454.4</v>
          </cell>
          <cell r="AB170">
            <v>23725.399999999998</v>
          </cell>
          <cell r="AR170">
            <v>19252.96</v>
          </cell>
          <cell r="BA170">
            <v>4926.84</v>
          </cell>
          <cell r="CB170">
            <v>40768.9</v>
          </cell>
          <cell r="CC170">
            <v>47905.2</v>
          </cell>
        </row>
        <row r="171">
          <cell r="A171" t="str">
            <v>100446</v>
          </cell>
          <cell r="O171">
            <v>1886.83</v>
          </cell>
          <cell r="AB171">
            <v>31706.399999999998</v>
          </cell>
          <cell r="CB171">
            <v>1886.83</v>
          </cell>
          <cell r="CC171">
            <v>31706.399999999998</v>
          </cell>
        </row>
        <row r="172">
          <cell r="A172" t="str">
            <v>100448</v>
          </cell>
          <cell r="AB172">
            <v>21592.2</v>
          </cell>
          <cell r="CC172">
            <v>21592.2</v>
          </cell>
        </row>
        <row r="173">
          <cell r="A173" t="str">
            <v>100449</v>
          </cell>
          <cell r="R173">
            <v>220</v>
          </cell>
          <cell r="AB173">
            <v>24209.34</v>
          </cell>
          <cell r="AR173">
            <v>16139.56</v>
          </cell>
          <cell r="CB173">
            <v>220</v>
          </cell>
          <cell r="CC173">
            <v>40348.9</v>
          </cell>
        </row>
        <row r="174">
          <cell r="A174" t="str">
            <v>100450</v>
          </cell>
          <cell r="O174">
            <v>1952.5</v>
          </cell>
          <cell r="R174">
            <v>380</v>
          </cell>
          <cell r="T174">
            <v>3000</v>
          </cell>
          <cell r="AB174">
            <v>34006.03</v>
          </cell>
          <cell r="AR174">
            <v>22418.789999999997</v>
          </cell>
          <cell r="CB174">
            <v>5332.5</v>
          </cell>
          <cell r="CC174">
            <v>56424.819999999992</v>
          </cell>
        </row>
        <row r="175">
          <cell r="A175" t="str">
            <v>100452</v>
          </cell>
          <cell r="P175">
            <v>212.4</v>
          </cell>
          <cell r="AP175">
            <v>31450.999999999993</v>
          </cell>
          <cell r="CB175">
            <v>212.4</v>
          </cell>
          <cell r="CC175">
            <v>31450.999999999993</v>
          </cell>
        </row>
        <row r="176">
          <cell r="A176" t="str">
            <v>100460</v>
          </cell>
          <cell r="G176">
            <v>601.66</v>
          </cell>
          <cell r="H176">
            <v>451.25</v>
          </cell>
          <cell r="J176">
            <v>378</v>
          </cell>
          <cell r="K176">
            <v>3008.3</v>
          </cell>
          <cell r="Y176">
            <v>24.32</v>
          </cell>
          <cell r="AB176">
            <v>12033.199999999999</v>
          </cell>
          <cell r="AG176">
            <v>601.66</v>
          </cell>
          <cell r="AH176">
            <v>1804.98</v>
          </cell>
          <cell r="AJ176">
            <v>4813.28</v>
          </cell>
          <cell r="AK176">
            <v>925.05</v>
          </cell>
          <cell r="BB176">
            <v>2120.85</v>
          </cell>
          <cell r="BH176">
            <v>225.62</v>
          </cell>
          <cell r="BJ176">
            <v>913</v>
          </cell>
          <cell r="CB176">
            <v>4463.53</v>
          </cell>
          <cell r="CC176">
            <v>20178.169999999998</v>
          </cell>
          <cell r="CD176">
            <v>3259.47</v>
          </cell>
        </row>
        <row r="177">
          <cell r="A177" t="str">
            <v>100461</v>
          </cell>
          <cell r="O177">
            <v>2580.4899999999998</v>
          </cell>
          <cell r="R177">
            <v>380</v>
          </cell>
          <cell r="AB177">
            <v>26518.139999999996</v>
          </cell>
          <cell r="AR177">
            <v>17678.759999999998</v>
          </cell>
          <cell r="CB177">
            <v>2960.49</v>
          </cell>
          <cell r="CC177">
            <v>44196.899999999994</v>
          </cell>
        </row>
        <row r="178">
          <cell r="A178" t="str">
            <v>100464</v>
          </cell>
          <cell r="O178">
            <v>1872.57</v>
          </cell>
          <cell r="R178">
            <v>380</v>
          </cell>
          <cell r="AB178">
            <v>24156.480000000003</v>
          </cell>
          <cell r="AR178">
            <v>16104.32</v>
          </cell>
          <cell r="CB178">
            <v>2252.5699999999997</v>
          </cell>
          <cell r="CC178">
            <v>40260.800000000003</v>
          </cell>
        </row>
        <row r="179">
          <cell r="A179" t="str">
            <v>100465</v>
          </cell>
          <cell r="O179">
            <v>0</v>
          </cell>
          <cell r="CB179">
            <v>0</v>
          </cell>
        </row>
        <row r="180">
          <cell r="A180" t="str">
            <v>100466</v>
          </cell>
          <cell r="O180">
            <v>2541.9499999999998</v>
          </cell>
          <cell r="R180">
            <v>380</v>
          </cell>
          <cell r="W180">
            <v>24766.02</v>
          </cell>
          <cell r="AB180">
            <v>36577.5</v>
          </cell>
          <cell r="AR180">
            <v>24385</v>
          </cell>
          <cell r="CB180">
            <v>27687.97</v>
          </cell>
          <cell r="CC180">
            <v>60962.5</v>
          </cell>
        </row>
        <row r="181">
          <cell r="A181" t="str">
            <v>100467</v>
          </cell>
          <cell r="O181">
            <v>1715.18</v>
          </cell>
          <cell r="R181">
            <v>320</v>
          </cell>
          <cell r="AB181">
            <v>27469.679999999997</v>
          </cell>
          <cell r="AR181">
            <v>18313.12</v>
          </cell>
          <cell r="CB181">
            <v>2035.18</v>
          </cell>
          <cell r="CC181">
            <v>45782.799999999996</v>
          </cell>
        </row>
        <row r="182">
          <cell r="A182" t="str">
            <v>100472</v>
          </cell>
          <cell r="R182">
            <v>220</v>
          </cell>
          <cell r="AB182">
            <v>10659.960000000001</v>
          </cell>
          <cell r="AR182">
            <v>7106.64</v>
          </cell>
          <cell r="CB182">
            <v>220</v>
          </cell>
          <cell r="CC182">
            <v>17766.600000000002</v>
          </cell>
        </row>
        <row r="183">
          <cell r="A183" t="str">
            <v>100473</v>
          </cell>
          <cell r="R183">
            <v>220</v>
          </cell>
          <cell r="AB183">
            <v>18665.400000000001</v>
          </cell>
          <cell r="AR183">
            <v>12443.6</v>
          </cell>
          <cell r="CB183">
            <v>220</v>
          </cell>
          <cell r="CC183">
            <v>31109</v>
          </cell>
        </row>
        <row r="184">
          <cell r="A184" t="str">
            <v>100474</v>
          </cell>
          <cell r="R184">
            <v>220</v>
          </cell>
          <cell r="AB184">
            <v>13990.319999999998</v>
          </cell>
          <cell r="AR184">
            <v>9326.8799999999992</v>
          </cell>
          <cell r="CB184">
            <v>220</v>
          </cell>
          <cell r="CC184">
            <v>23317.199999999997</v>
          </cell>
        </row>
        <row r="185">
          <cell r="A185" t="str">
            <v>100475</v>
          </cell>
          <cell r="E185">
            <v>948.56</v>
          </cell>
          <cell r="O185">
            <v>3505.53</v>
          </cell>
          <cell r="R185">
            <v>165</v>
          </cell>
          <cell r="AB185">
            <v>5548.62</v>
          </cell>
          <cell r="AE185">
            <v>346.79</v>
          </cell>
          <cell r="AR185">
            <v>5895.39</v>
          </cell>
          <cell r="CB185">
            <v>4619.09</v>
          </cell>
          <cell r="CC185">
            <v>11790.8</v>
          </cell>
        </row>
        <row r="186">
          <cell r="A186" t="str">
            <v>100476</v>
          </cell>
          <cell r="O186">
            <v>1381.19</v>
          </cell>
          <cell r="R186">
            <v>220</v>
          </cell>
          <cell r="AB186">
            <v>18286.14</v>
          </cell>
          <cell r="AR186">
            <v>12190.76</v>
          </cell>
          <cell r="CB186">
            <v>1601.19</v>
          </cell>
          <cell r="CC186">
            <v>30476.9</v>
          </cell>
        </row>
        <row r="187">
          <cell r="A187" t="str">
            <v>100477</v>
          </cell>
          <cell r="O187">
            <v>4265.88</v>
          </cell>
          <cell r="R187">
            <v>220</v>
          </cell>
          <cell r="AB187">
            <v>27530.820000000003</v>
          </cell>
          <cell r="AR187">
            <v>18353.88</v>
          </cell>
          <cell r="CB187">
            <v>4485.88</v>
          </cell>
          <cell r="CC187">
            <v>45884.700000000004</v>
          </cell>
        </row>
        <row r="188">
          <cell r="A188" t="str">
            <v>100478</v>
          </cell>
          <cell r="R188">
            <v>320</v>
          </cell>
          <cell r="T188">
            <v>3000</v>
          </cell>
          <cell r="AB188">
            <v>15295.319999999998</v>
          </cell>
          <cell r="AR188">
            <v>10196.879999999999</v>
          </cell>
          <cell r="CB188">
            <v>3320</v>
          </cell>
          <cell r="CC188">
            <v>25492.199999999997</v>
          </cell>
        </row>
        <row r="189">
          <cell r="A189" t="str">
            <v>100480</v>
          </cell>
          <cell r="G189">
            <v>254.72</v>
          </cell>
          <cell r="K189">
            <v>772.11999999999989</v>
          </cell>
          <cell r="R189">
            <v>220</v>
          </cell>
          <cell r="AB189">
            <v>5094.3999999999996</v>
          </cell>
          <cell r="AG189">
            <v>1058.68</v>
          </cell>
          <cell r="AK189">
            <v>1862.6399999999999</v>
          </cell>
          <cell r="AR189">
            <v>3693.44</v>
          </cell>
          <cell r="CB189">
            <v>1246.8399999999999</v>
          </cell>
          <cell r="CC189">
            <v>11709.16</v>
          </cell>
        </row>
        <row r="190">
          <cell r="A190" t="str">
            <v>100482</v>
          </cell>
          <cell r="U190">
            <v>10000</v>
          </cell>
          <cell r="AB190">
            <v>27820</v>
          </cell>
          <cell r="CB190">
            <v>10000</v>
          </cell>
          <cell r="CC190">
            <v>27820</v>
          </cell>
        </row>
        <row r="191">
          <cell r="A191" t="str">
            <v>100483</v>
          </cell>
          <cell r="O191">
            <v>1852.8</v>
          </cell>
          <cell r="R191">
            <v>380</v>
          </cell>
          <cell r="AB191">
            <v>22179.420000000002</v>
          </cell>
          <cell r="AR191">
            <v>14786.28</v>
          </cell>
          <cell r="CB191">
            <v>2232.8000000000002</v>
          </cell>
          <cell r="CC191">
            <v>36965.700000000004</v>
          </cell>
        </row>
        <row r="192">
          <cell r="A192" t="str">
            <v>100486</v>
          </cell>
          <cell r="O192">
            <v>1459.33</v>
          </cell>
          <cell r="R192">
            <v>320</v>
          </cell>
          <cell r="AB192">
            <v>29162.219999999998</v>
          </cell>
          <cell r="AR192">
            <v>19441.48</v>
          </cell>
          <cell r="CB192">
            <v>1779.33</v>
          </cell>
          <cell r="CC192">
            <v>48603.7</v>
          </cell>
        </row>
        <row r="193">
          <cell r="A193" t="str">
            <v>100488</v>
          </cell>
          <cell r="O193">
            <v>1828.78</v>
          </cell>
          <cell r="P193">
            <v>-3216.8500000000004</v>
          </cell>
          <cell r="AB193">
            <v>6942.12</v>
          </cell>
          <cell r="AP193">
            <v>16198.280000000002</v>
          </cell>
          <cell r="CB193">
            <v>-1388.0700000000004</v>
          </cell>
          <cell r="CC193">
            <v>23140.400000000001</v>
          </cell>
        </row>
        <row r="194">
          <cell r="A194" t="str">
            <v>100491</v>
          </cell>
          <cell r="O194">
            <v>1728.7</v>
          </cell>
          <cell r="AB194">
            <v>23179.7</v>
          </cell>
          <cell r="CB194">
            <v>1728.7</v>
          </cell>
          <cell r="CC194">
            <v>23179.7</v>
          </cell>
        </row>
        <row r="195">
          <cell r="A195" t="str">
            <v>100492</v>
          </cell>
          <cell r="R195">
            <v>380</v>
          </cell>
          <cell r="T195">
            <v>2700</v>
          </cell>
          <cell r="AB195">
            <v>24367.14</v>
          </cell>
          <cell r="AR195">
            <v>16244.76</v>
          </cell>
          <cell r="CB195">
            <v>3080</v>
          </cell>
          <cell r="CC195">
            <v>40611.9</v>
          </cell>
        </row>
        <row r="196">
          <cell r="A196" t="str">
            <v>100493</v>
          </cell>
          <cell r="R196">
            <v>220</v>
          </cell>
          <cell r="AB196">
            <v>17560.32</v>
          </cell>
          <cell r="AR196">
            <v>11706.88</v>
          </cell>
          <cell r="CB196">
            <v>220</v>
          </cell>
          <cell r="CC196">
            <v>29267.199999999997</v>
          </cell>
        </row>
        <row r="197">
          <cell r="A197" t="str">
            <v>100495</v>
          </cell>
          <cell r="E197">
            <v>12702.130000000001</v>
          </cell>
          <cell r="O197">
            <v>2999.08</v>
          </cell>
          <cell r="R197">
            <v>320</v>
          </cell>
          <cell r="V197">
            <v>814</v>
          </cell>
          <cell r="W197">
            <v>29364.010000000002</v>
          </cell>
          <cell r="AB197">
            <v>22273.860000000004</v>
          </cell>
          <cell r="AR197">
            <v>17889.240000000002</v>
          </cell>
          <cell r="AV197">
            <v>4472.3100000000004</v>
          </cell>
          <cell r="CB197">
            <v>46199.22</v>
          </cell>
          <cell r="CC197">
            <v>44635.41</v>
          </cell>
        </row>
        <row r="198">
          <cell r="A198" t="str">
            <v>100496</v>
          </cell>
          <cell r="R198">
            <v>320</v>
          </cell>
          <cell r="AB198">
            <v>20144.219999999998</v>
          </cell>
          <cell r="AR198">
            <v>13429.48</v>
          </cell>
          <cell r="CB198">
            <v>320</v>
          </cell>
          <cell r="CC198">
            <v>33573.699999999997</v>
          </cell>
        </row>
        <row r="199">
          <cell r="A199" t="str">
            <v>100497</v>
          </cell>
          <cell r="O199">
            <v>2684.52</v>
          </cell>
          <cell r="R199">
            <v>380</v>
          </cell>
          <cell r="AB199">
            <v>22104.959999999999</v>
          </cell>
          <cell r="AR199">
            <v>14736.64</v>
          </cell>
          <cell r="CB199">
            <v>3064.52</v>
          </cell>
          <cell r="CC199">
            <v>36841.599999999999</v>
          </cell>
        </row>
        <row r="200">
          <cell r="A200" t="str">
            <v>100498</v>
          </cell>
          <cell r="O200">
            <v>4279.1899999999996</v>
          </cell>
          <cell r="R200">
            <v>165</v>
          </cell>
          <cell r="AB200">
            <v>18280.260000000002</v>
          </cell>
          <cell r="AR200">
            <v>12186.84</v>
          </cell>
          <cell r="CB200">
            <v>4444.1899999999996</v>
          </cell>
          <cell r="CC200">
            <v>30467.100000000002</v>
          </cell>
        </row>
        <row r="201">
          <cell r="A201" t="str">
            <v>100500</v>
          </cell>
          <cell r="AB201">
            <v>29490.999999999993</v>
          </cell>
          <cell r="CC201">
            <v>29490.999999999993</v>
          </cell>
        </row>
        <row r="202">
          <cell r="A202" t="str">
            <v>100501</v>
          </cell>
          <cell r="E202">
            <v>9721.65</v>
          </cell>
          <cell r="O202">
            <v>1982.88</v>
          </cell>
          <cell r="R202">
            <v>320</v>
          </cell>
          <cell r="W202">
            <v>20621.79</v>
          </cell>
          <cell r="AB202">
            <v>20347.59</v>
          </cell>
          <cell r="AR202">
            <v>16342.16</v>
          </cell>
          <cell r="BA202">
            <v>4085.54</v>
          </cell>
          <cell r="CB202">
            <v>32646.32</v>
          </cell>
          <cell r="CC202">
            <v>40775.29</v>
          </cell>
        </row>
        <row r="203">
          <cell r="A203" t="str">
            <v>100504</v>
          </cell>
          <cell r="O203">
            <v>3928.84</v>
          </cell>
          <cell r="R203">
            <v>380</v>
          </cell>
          <cell r="W203">
            <v>16500.010000000002</v>
          </cell>
          <cell r="AB203">
            <v>25018.59</v>
          </cell>
          <cell r="AR203">
            <v>20010.099999999999</v>
          </cell>
          <cell r="BA203">
            <v>5100.8</v>
          </cell>
          <cell r="CB203">
            <v>20808.850000000002</v>
          </cell>
          <cell r="CC203">
            <v>50129.490000000005</v>
          </cell>
        </row>
        <row r="204">
          <cell r="A204" t="str">
            <v>100506</v>
          </cell>
          <cell r="R204">
            <v>220</v>
          </cell>
          <cell r="AB204">
            <v>13001.939999999999</v>
          </cell>
          <cell r="AR204">
            <v>8667.9599999999991</v>
          </cell>
          <cell r="CB204">
            <v>220</v>
          </cell>
          <cell r="CC204">
            <v>21669.899999999998</v>
          </cell>
        </row>
        <row r="205">
          <cell r="A205" t="str">
            <v>100508</v>
          </cell>
          <cell r="AB205">
            <v>33112.5</v>
          </cell>
          <cell r="CC205">
            <v>33112.5</v>
          </cell>
        </row>
        <row r="206">
          <cell r="A206" t="str">
            <v>100509</v>
          </cell>
          <cell r="O206">
            <v>4231.49</v>
          </cell>
          <cell r="R206">
            <v>220</v>
          </cell>
          <cell r="W206">
            <v>20825.239999999998</v>
          </cell>
          <cell r="Y206">
            <v>286.35000000000002</v>
          </cell>
          <cell r="AB206">
            <v>20944.870000000003</v>
          </cell>
          <cell r="AR206">
            <v>12671.64</v>
          </cell>
          <cell r="AY206">
            <v>4319.33</v>
          </cell>
          <cell r="BA206">
            <v>4319.33</v>
          </cell>
          <cell r="CB206">
            <v>25563.079999999994</v>
          </cell>
          <cell r="CC206">
            <v>42255.170000000006</v>
          </cell>
        </row>
        <row r="207">
          <cell r="A207" t="str">
            <v>100510</v>
          </cell>
          <cell r="R207">
            <v>380</v>
          </cell>
          <cell r="T207">
            <v>3000</v>
          </cell>
          <cell r="AB207">
            <v>20526.84</v>
          </cell>
          <cell r="AR207">
            <v>13684.56</v>
          </cell>
          <cell r="CB207">
            <v>3380</v>
          </cell>
          <cell r="CC207">
            <v>34211.4</v>
          </cell>
        </row>
        <row r="208">
          <cell r="A208" t="str">
            <v>100512</v>
          </cell>
          <cell r="O208">
            <v>4084.93</v>
          </cell>
          <cell r="R208">
            <v>380</v>
          </cell>
          <cell r="AB208">
            <v>27881.759999999998</v>
          </cell>
          <cell r="AR208">
            <v>18587.84</v>
          </cell>
          <cell r="CB208">
            <v>4464.93</v>
          </cell>
          <cell r="CC208">
            <v>46469.599999999999</v>
          </cell>
        </row>
        <row r="209">
          <cell r="A209" t="str">
            <v>100513</v>
          </cell>
          <cell r="O209">
            <v>2749.63</v>
          </cell>
          <cell r="R209">
            <v>220</v>
          </cell>
          <cell r="AB209">
            <v>29099.16</v>
          </cell>
          <cell r="AR209">
            <v>19399.439999999999</v>
          </cell>
          <cell r="CB209">
            <v>2969.63</v>
          </cell>
          <cell r="CC209">
            <v>48498.6</v>
          </cell>
        </row>
        <row r="210">
          <cell r="A210" t="str">
            <v>100514</v>
          </cell>
          <cell r="AB210">
            <v>31064.000000000007</v>
          </cell>
          <cell r="CC210">
            <v>31064.000000000007</v>
          </cell>
        </row>
        <row r="211">
          <cell r="A211" t="str">
            <v>100515</v>
          </cell>
          <cell r="AB211">
            <v>24016.399999999998</v>
          </cell>
          <cell r="CC211">
            <v>24016.399999999998</v>
          </cell>
        </row>
        <row r="212">
          <cell r="A212" t="str">
            <v>100516</v>
          </cell>
          <cell r="C212">
            <v>10</v>
          </cell>
          <cell r="O212">
            <v>2791.94</v>
          </cell>
          <cell r="AB212">
            <v>21621.329999999994</v>
          </cell>
          <cell r="AC212">
            <v>2339.9699999999998</v>
          </cell>
          <cell r="CB212">
            <v>2801.94</v>
          </cell>
          <cell r="CC212">
            <v>23961.299999999996</v>
          </cell>
        </row>
        <row r="213">
          <cell r="A213" t="str">
            <v>100519</v>
          </cell>
          <cell r="O213">
            <v>2619.13</v>
          </cell>
          <cell r="R213">
            <v>380</v>
          </cell>
          <cell r="AB213">
            <v>20229.3</v>
          </cell>
          <cell r="AR213">
            <v>13486.2</v>
          </cell>
          <cell r="CB213">
            <v>2999.13</v>
          </cell>
          <cell r="CC213">
            <v>33715.5</v>
          </cell>
        </row>
        <row r="214">
          <cell r="A214" t="str">
            <v>100521</v>
          </cell>
          <cell r="T214">
            <v>2300</v>
          </cell>
          <cell r="AB214">
            <v>20526.899999999998</v>
          </cell>
          <cell r="CB214">
            <v>2300</v>
          </cell>
          <cell r="CC214">
            <v>20526.899999999998</v>
          </cell>
        </row>
        <row r="215">
          <cell r="A215" t="str">
            <v>100522</v>
          </cell>
          <cell r="O215">
            <v>1300.8900000000001</v>
          </cell>
          <cell r="R215">
            <v>380</v>
          </cell>
          <cell r="T215">
            <v>2300</v>
          </cell>
          <cell r="AB215">
            <v>21038.219999999998</v>
          </cell>
          <cell r="AR215">
            <v>14025.48</v>
          </cell>
          <cell r="CB215">
            <v>3980.8900000000003</v>
          </cell>
          <cell r="CC215">
            <v>35063.699999999997</v>
          </cell>
        </row>
        <row r="216">
          <cell r="A216" t="str">
            <v>100525</v>
          </cell>
          <cell r="G216">
            <v>293.04000000000002</v>
          </cell>
          <cell r="K216">
            <v>1904.6999999999998</v>
          </cell>
          <cell r="AB216">
            <v>5860.6</v>
          </cell>
          <cell r="AG216">
            <v>1318.64</v>
          </cell>
          <cell r="AK216">
            <v>5338.64</v>
          </cell>
          <cell r="BB216">
            <v>425.81000000000006</v>
          </cell>
          <cell r="BK216">
            <v>41.21</v>
          </cell>
          <cell r="CB216">
            <v>2197.7399999999998</v>
          </cell>
          <cell r="CC216">
            <v>12517.880000000001</v>
          </cell>
          <cell r="CD216">
            <v>467.02000000000004</v>
          </cell>
        </row>
        <row r="217">
          <cell r="A217" t="str">
            <v>100527</v>
          </cell>
          <cell r="AB217">
            <v>2111.2000000000003</v>
          </cell>
          <cell r="CC217">
            <v>2111.2000000000003</v>
          </cell>
        </row>
        <row r="218">
          <cell r="A218" t="str">
            <v>100529</v>
          </cell>
          <cell r="AB218">
            <v>27533.800000000007</v>
          </cell>
          <cell r="CC218">
            <v>27533.800000000007</v>
          </cell>
        </row>
        <row r="219">
          <cell r="A219" t="str">
            <v>100530</v>
          </cell>
          <cell r="E219">
            <v>14431.15</v>
          </cell>
          <cell r="O219">
            <v>1860.58</v>
          </cell>
          <cell r="R219">
            <v>320</v>
          </cell>
          <cell r="V219">
            <v>3824.61</v>
          </cell>
          <cell r="W219">
            <v>13124.42</v>
          </cell>
          <cell r="AB219">
            <v>14652.36</v>
          </cell>
          <cell r="AR219">
            <v>11768.04</v>
          </cell>
          <cell r="BA219">
            <v>2942.01</v>
          </cell>
          <cell r="CB219">
            <v>33560.76</v>
          </cell>
          <cell r="CC219">
            <v>29362.410000000003</v>
          </cell>
        </row>
        <row r="220">
          <cell r="A220" t="str">
            <v>100531</v>
          </cell>
          <cell r="O220">
            <v>5964.65</v>
          </cell>
          <cell r="R220">
            <v>380</v>
          </cell>
          <cell r="AB220">
            <v>23092.62</v>
          </cell>
          <cell r="AR220">
            <v>15395.08</v>
          </cell>
          <cell r="CB220">
            <v>6344.65</v>
          </cell>
          <cell r="CC220">
            <v>38487.699999999997</v>
          </cell>
        </row>
        <row r="221">
          <cell r="A221" t="str">
            <v>100532</v>
          </cell>
          <cell r="O221">
            <v>1935.12</v>
          </cell>
          <cell r="R221">
            <v>320</v>
          </cell>
          <cell r="AB221">
            <v>23945.1</v>
          </cell>
          <cell r="AR221">
            <v>15963.4</v>
          </cell>
          <cell r="CB221">
            <v>2255.12</v>
          </cell>
          <cell r="CC221">
            <v>39908.5</v>
          </cell>
        </row>
        <row r="222">
          <cell r="A222" t="str">
            <v>100533</v>
          </cell>
          <cell r="R222">
            <v>160</v>
          </cell>
          <cell r="AB222">
            <v>12125.19</v>
          </cell>
          <cell r="AR222">
            <v>8083.46</v>
          </cell>
          <cell r="CB222">
            <v>160</v>
          </cell>
          <cell r="CC222">
            <v>20208.650000000001</v>
          </cell>
        </row>
        <row r="223">
          <cell r="A223" t="str">
            <v>100536</v>
          </cell>
          <cell r="O223">
            <v>1566.42</v>
          </cell>
          <cell r="R223">
            <v>380</v>
          </cell>
          <cell r="AB223">
            <v>16436.52</v>
          </cell>
          <cell r="AR223">
            <v>10957.68</v>
          </cell>
          <cell r="CB223">
            <v>1946.42</v>
          </cell>
          <cell r="CC223">
            <v>27394.2</v>
          </cell>
        </row>
        <row r="224">
          <cell r="A224" t="str">
            <v>100537</v>
          </cell>
          <cell r="C224">
            <v>20</v>
          </cell>
          <cell r="O224">
            <v>2014.89</v>
          </cell>
          <cell r="R224">
            <v>320</v>
          </cell>
          <cell r="AB224">
            <v>12581.5</v>
          </cell>
          <cell r="AC224">
            <v>2516.3000000000002</v>
          </cell>
          <cell r="AR224">
            <v>10065.200000000001</v>
          </cell>
          <cell r="CB224">
            <v>2354.8900000000003</v>
          </cell>
          <cell r="CC224">
            <v>25163</v>
          </cell>
        </row>
        <row r="225">
          <cell r="A225" t="str">
            <v>100538</v>
          </cell>
          <cell r="O225">
            <v>3302.02</v>
          </cell>
          <cell r="R225">
            <v>380</v>
          </cell>
          <cell r="W225">
            <v>54386.07</v>
          </cell>
          <cell r="AB225">
            <v>40162.019999999997</v>
          </cell>
          <cell r="AR225">
            <v>26774.68</v>
          </cell>
          <cell r="CB225">
            <v>58068.09</v>
          </cell>
          <cell r="CC225">
            <v>66936.7</v>
          </cell>
        </row>
        <row r="226">
          <cell r="A226" t="str">
            <v>100539</v>
          </cell>
          <cell r="O226">
            <v>1885.14</v>
          </cell>
          <cell r="R226">
            <v>380</v>
          </cell>
          <cell r="AB226">
            <v>25348.74</v>
          </cell>
          <cell r="AR226">
            <v>16899.16</v>
          </cell>
          <cell r="CB226">
            <v>2265.1400000000003</v>
          </cell>
          <cell r="CC226">
            <v>42247.9</v>
          </cell>
        </row>
        <row r="227">
          <cell r="A227" t="str">
            <v>100540</v>
          </cell>
          <cell r="O227">
            <v>2158</v>
          </cell>
          <cell r="R227">
            <v>220</v>
          </cell>
          <cell r="U227">
            <v>3920.4300000000003</v>
          </cell>
          <cell r="AB227">
            <v>19927.5</v>
          </cell>
          <cell r="AR227">
            <v>13285</v>
          </cell>
          <cell r="CB227">
            <v>6298.43</v>
          </cell>
          <cell r="CC227">
            <v>33212.5</v>
          </cell>
        </row>
        <row r="228">
          <cell r="A228" t="str">
            <v>100541</v>
          </cell>
          <cell r="O228">
            <v>2479.85</v>
          </cell>
          <cell r="R228">
            <v>380</v>
          </cell>
          <cell r="AB228">
            <v>25483.860000000004</v>
          </cell>
          <cell r="AR228">
            <v>16989.240000000002</v>
          </cell>
          <cell r="CB228">
            <v>2859.85</v>
          </cell>
          <cell r="CC228">
            <v>42473.100000000006</v>
          </cell>
        </row>
        <row r="229">
          <cell r="A229" t="str">
            <v>100542</v>
          </cell>
          <cell r="O229">
            <v>1938.84</v>
          </cell>
          <cell r="R229">
            <v>320</v>
          </cell>
          <cell r="AB229">
            <v>25285.139999999996</v>
          </cell>
          <cell r="AR229">
            <v>16856.759999999998</v>
          </cell>
          <cell r="CB229">
            <v>2258.84</v>
          </cell>
          <cell r="CC229">
            <v>42141.899999999994</v>
          </cell>
        </row>
        <row r="230">
          <cell r="A230" t="str">
            <v>100544</v>
          </cell>
          <cell r="O230">
            <v>1689.25</v>
          </cell>
          <cell r="R230">
            <v>320</v>
          </cell>
          <cell r="AB230">
            <v>24384.780000000002</v>
          </cell>
          <cell r="AR230">
            <v>16256.52</v>
          </cell>
          <cell r="CB230">
            <v>2009.25</v>
          </cell>
          <cell r="CC230">
            <v>40641.300000000003</v>
          </cell>
        </row>
        <row r="231">
          <cell r="A231" t="str">
            <v>100545</v>
          </cell>
          <cell r="G231">
            <v>193.39</v>
          </cell>
          <cell r="H231">
            <v>232.07</v>
          </cell>
          <cell r="J231">
            <v>780</v>
          </cell>
          <cell r="K231">
            <v>1585.8</v>
          </cell>
          <cell r="L231">
            <v>299.76</v>
          </cell>
          <cell r="R231">
            <v>220</v>
          </cell>
          <cell r="Y231">
            <v>29.11</v>
          </cell>
          <cell r="AB231">
            <v>1547.14</v>
          </cell>
          <cell r="AJ231">
            <v>4138.59</v>
          </cell>
          <cell r="AK231">
            <v>5163.5599999999995</v>
          </cell>
          <cell r="AL231">
            <v>841.26</v>
          </cell>
          <cell r="AR231">
            <v>1547.14</v>
          </cell>
          <cell r="BB231">
            <v>87.03</v>
          </cell>
          <cell r="BJ231">
            <v>640.15</v>
          </cell>
          <cell r="BK231">
            <v>59.31</v>
          </cell>
          <cell r="BR231">
            <v>319.10000000000002</v>
          </cell>
          <cell r="CB231">
            <v>3340.1300000000006</v>
          </cell>
          <cell r="CC231">
            <v>13237.69</v>
          </cell>
          <cell r="CD231">
            <v>1105.5900000000001</v>
          </cell>
        </row>
        <row r="232">
          <cell r="A232" t="str">
            <v>100546</v>
          </cell>
          <cell r="O232">
            <v>1957.55</v>
          </cell>
          <cell r="R232">
            <v>320</v>
          </cell>
          <cell r="AB232">
            <v>19060.38</v>
          </cell>
          <cell r="AR232">
            <v>12706.92</v>
          </cell>
          <cell r="CB232">
            <v>2277.5500000000002</v>
          </cell>
          <cell r="CC232">
            <v>31767.300000000003</v>
          </cell>
        </row>
        <row r="233">
          <cell r="A233" t="str">
            <v>100548</v>
          </cell>
          <cell r="O233">
            <v>2208.84</v>
          </cell>
          <cell r="R233">
            <v>220</v>
          </cell>
          <cell r="AB233">
            <v>16856.219999999998</v>
          </cell>
          <cell r="AR233">
            <v>11237.48</v>
          </cell>
          <cell r="CB233">
            <v>2428.84</v>
          </cell>
          <cell r="CC233">
            <v>28093.699999999997</v>
          </cell>
        </row>
        <row r="234">
          <cell r="A234" t="str">
            <v>100551</v>
          </cell>
          <cell r="O234">
            <v>1479.61</v>
          </cell>
          <cell r="R234">
            <v>220</v>
          </cell>
          <cell r="AB234">
            <v>15130.680000000002</v>
          </cell>
          <cell r="AR234">
            <v>10087.120000000001</v>
          </cell>
          <cell r="CB234">
            <v>1699.61</v>
          </cell>
          <cell r="CC234">
            <v>25217.800000000003</v>
          </cell>
        </row>
        <row r="235">
          <cell r="A235" t="str">
            <v>100552</v>
          </cell>
          <cell r="R235">
            <v>220</v>
          </cell>
          <cell r="T235">
            <v>2300</v>
          </cell>
          <cell r="AB235">
            <v>17175.560000000001</v>
          </cell>
          <cell r="AR235">
            <v>11358.03</v>
          </cell>
          <cell r="CB235">
            <v>2520</v>
          </cell>
          <cell r="CC235">
            <v>28533.590000000004</v>
          </cell>
        </row>
        <row r="236">
          <cell r="A236" t="str">
            <v>100557</v>
          </cell>
          <cell r="Y236">
            <v>80.900000000000006</v>
          </cell>
          <cell r="AB236">
            <v>24753.360000000001</v>
          </cell>
          <cell r="AY236">
            <v>2858.24</v>
          </cell>
          <cell r="CB236">
            <v>80.900000000000006</v>
          </cell>
          <cell r="CC236">
            <v>27611.599999999999</v>
          </cell>
        </row>
        <row r="237">
          <cell r="A237" t="str">
            <v>100559</v>
          </cell>
          <cell r="AB237">
            <v>23179.399999999998</v>
          </cell>
          <cell r="CC237">
            <v>23179.399999999998</v>
          </cell>
        </row>
        <row r="238">
          <cell r="A238" t="str">
            <v>100561</v>
          </cell>
          <cell r="O238">
            <v>5270</v>
          </cell>
          <cell r="R238">
            <v>380</v>
          </cell>
          <cell r="AB238">
            <v>26809.74</v>
          </cell>
          <cell r="AR238">
            <v>17873.16</v>
          </cell>
          <cell r="CB238">
            <v>5650</v>
          </cell>
          <cell r="CC238">
            <v>44682.9</v>
          </cell>
        </row>
        <row r="239">
          <cell r="A239" t="str">
            <v>100563</v>
          </cell>
          <cell r="G239">
            <v>1367.84</v>
          </cell>
          <cell r="H239">
            <v>873.1</v>
          </cell>
          <cell r="I239">
            <v>792.41</v>
          </cell>
          <cell r="J239">
            <v>366</v>
          </cell>
          <cell r="K239">
            <v>873.08999999999992</v>
          </cell>
          <cell r="O239">
            <v>1168.8699999999999</v>
          </cell>
          <cell r="Y239">
            <v>14.4</v>
          </cell>
          <cell r="AB239">
            <v>4656.4799999999996</v>
          </cell>
          <cell r="AH239">
            <v>4074.42</v>
          </cell>
          <cell r="AJ239">
            <v>2328.2399999999998</v>
          </cell>
          <cell r="AK239">
            <v>7566.78</v>
          </cell>
          <cell r="AY239">
            <v>2328.2399999999998</v>
          </cell>
          <cell r="BB239">
            <v>523.85</v>
          </cell>
          <cell r="BH239">
            <v>392.89</v>
          </cell>
          <cell r="BK239">
            <v>21.83</v>
          </cell>
          <cell r="CB239">
            <v>5455.7099999999991</v>
          </cell>
          <cell r="CC239">
            <v>20954.159999999996</v>
          </cell>
          <cell r="CD239">
            <v>938.57</v>
          </cell>
        </row>
        <row r="240">
          <cell r="A240" t="str">
            <v>100565</v>
          </cell>
          <cell r="O240">
            <v>2929.93</v>
          </cell>
          <cell r="R240">
            <v>380</v>
          </cell>
          <cell r="W240">
            <v>55715.4</v>
          </cell>
          <cell r="AB240">
            <v>41143.68</v>
          </cell>
          <cell r="AR240">
            <v>27429.119999999999</v>
          </cell>
          <cell r="CB240">
            <v>59025.33</v>
          </cell>
          <cell r="CC240">
            <v>68572.800000000003</v>
          </cell>
        </row>
        <row r="241">
          <cell r="A241" t="str">
            <v>100566</v>
          </cell>
          <cell r="AB241">
            <v>18228.5</v>
          </cell>
          <cell r="CC241">
            <v>18228.5</v>
          </cell>
        </row>
        <row r="242">
          <cell r="A242" t="str">
            <v>100568</v>
          </cell>
          <cell r="G242">
            <v>271.02999999999997</v>
          </cell>
          <cell r="K242">
            <v>1490.6699999999998</v>
          </cell>
          <cell r="R242">
            <v>220</v>
          </cell>
          <cell r="AB242">
            <v>4336.4799999999996</v>
          </cell>
          <cell r="AK242">
            <v>7473.66</v>
          </cell>
          <cell r="AR242">
            <v>8137.6799999999994</v>
          </cell>
          <cell r="BB242">
            <v>243.93</v>
          </cell>
          <cell r="BK242">
            <v>111.8</v>
          </cell>
          <cell r="BR242">
            <v>60.98</v>
          </cell>
          <cell r="CB242">
            <v>1981.6999999999998</v>
          </cell>
          <cell r="CC242">
            <v>19947.82</v>
          </cell>
          <cell r="CD242">
            <v>416.71000000000004</v>
          </cell>
        </row>
        <row r="243">
          <cell r="A243" t="str">
            <v>100569</v>
          </cell>
          <cell r="R243">
            <v>220</v>
          </cell>
          <cell r="Y243">
            <v>507.96</v>
          </cell>
          <cell r="AB243">
            <v>12670.85</v>
          </cell>
          <cell r="AR243">
            <v>10136.68</v>
          </cell>
          <cell r="AY243">
            <v>2872.81</v>
          </cell>
          <cell r="CB243">
            <v>727.96</v>
          </cell>
          <cell r="CC243">
            <v>25680.34</v>
          </cell>
        </row>
        <row r="244">
          <cell r="A244" t="str">
            <v>100570</v>
          </cell>
          <cell r="AB244">
            <v>27605.9</v>
          </cell>
          <cell r="CC244">
            <v>27605.9</v>
          </cell>
        </row>
        <row r="245">
          <cell r="A245" t="str">
            <v>100572</v>
          </cell>
          <cell r="R245">
            <v>55</v>
          </cell>
          <cell r="AB245">
            <v>22215.11</v>
          </cell>
          <cell r="AR245">
            <v>2522.25</v>
          </cell>
          <cell r="CB245">
            <v>55</v>
          </cell>
          <cell r="CC245">
            <v>24737.360000000001</v>
          </cell>
        </row>
        <row r="246">
          <cell r="A246" t="str">
            <v>100573</v>
          </cell>
          <cell r="O246">
            <v>2208.15</v>
          </cell>
          <cell r="R246">
            <v>220</v>
          </cell>
          <cell r="AB246">
            <v>22443.719999999998</v>
          </cell>
          <cell r="AR246">
            <v>14962.48</v>
          </cell>
          <cell r="CB246">
            <v>2428.15</v>
          </cell>
          <cell r="CC246">
            <v>37406.199999999997</v>
          </cell>
        </row>
        <row r="247">
          <cell r="A247" t="str">
            <v>100574</v>
          </cell>
          <cell r="O247">
            <v>1775.61</v>
          </cell>
          <cell r="R247">
            <v>220</v>
          </cell>
          <cell r="AB247">
            <v>18884.34</v>
          </cell>
          <cell r="AR247">
            <v>12589.56</v>
          </cell>
          <cell r="CB247">
            <v>1995.61</v>
          </cell>
          <cell r="CC247">
            <v>31473.9</v>
          </cell>
        </row>
        <row r="248">
          <cell r="A248" t="str">
            <v>100575</v>
          </cell>
          <cell r="O248">
            <v>2640.24</v>
          </cell>
          <cell r="AB248">
            <v>21664.599999999995</v>
          </cell>
          <cell r="CB248">
            <v>2640.24</v>
          </cell>
          <cell r="CC248">
            <v>21664.599999999995</v>
          </cell>
        </row>
        <row r="249">
          <cell r="A249" t="str">
            <v>100576</v>
          </cell>
          <cell r="O249">
            <v>822.98</v>
          </cell>
          <cell r="R249">
            <v>320</v>
          </cell>
          <cell r="AB249">
            <v>21123.360000000001</v>
          </cell>
          <cell r="AR249">
            <v>14082.24</v>
          </cell>
          <cell r="CB249">
            <v>1142.98</v>
          </cell>
          <cell r="CC249">
            <v>35205.599999999999</v>
          </cell>
        </row>
        <row r="250">
          <cell r="A250" t="str">
            <v>100577</v>
          </cell>
          <cell r="O250">
            <v>3269.96</v>
          </cell>
          <cell r="R250">
            <v>220</v>
          </cell>
          <cell r="AB250">
            <v>21622.62</v>
          </cell>
          <cell r="AR250">
            <v>14415.08</v>
          </cell>
          <cell r="CB250">
            <v>3489.96</v>
          </cell>
          <cell r="CC250">
            <v>36037.699999999997</v>
          </cell>
        </row>
        <row r="251">
          <cell r="A251" t="str">
            <v>100578</v>
          </cell>
          <cell r="C251">
            <v>20</v>
          </cell>
          <cell r="T251">
            <v>2700</v>
          </cell>
          <cell r="AB251">
            <v>25029.449999999997</v>
          </cell>
          <cell r="AC251">
            <v>2781.05</v>
          </cell>
          <cell r="CB251">
            <v>2720</v>
          </cell>
          <cell r="CC251">
            <v>27810.499999999996</v>
          </cell>
        </row>
        <row r="252">
          <cell r="A252" t="str">
            <v>100579</v>
          </cell>
          <cell r="R252">
            <v>55</v>
          </cell>
          <cell r="AB252">
            <v>26441.909999999996</v>
          </cell>
          <cell r="AR252">
            <v>2937.99</v>
          </cell>
          <cell r="CB252">
            <v>55</v>
          </cell>
          <cell r="CC252">
            <v>29379.899999999994</v>
          </cell>
        </row>
        <row r="253">
          <cell r="A253" t="str">
            <v>100580</v>
          </cell>
          <cell r="O253">
            <v>3725.31</v>
          </cell>
          <cell r="AB253">
            <v>28220.2</v>
          </cell>
          <cell r="CB253">
            <v>3725.31</v>
          </cell>
          <cell r="CC253">
            <v>28220.2</v>
          </cell>
        </row>
        <row r="254">
          <cell r="A254" t="str">
            <v>100581</v>
          </cell>
          <cell r="O254">
            <v>1549.42</v>
          </cell>
          <cell r="AB254">
            <v>32173.300000000003</v>
          </cell>
          <cell r="CB254">
            <v>1549.42</v>
          </cell>
          <cell r="CC254">
            <v>32173.300000000003</v>
          </cell>
        </row>
        <row r="255">
          <cell r="A255" t="str">
            <v>100582</v>
          </cell>
          <cell r="O255">
            <v>1320.66</v>
          </cell>
          <cell r="R255">
            <v>320</v>
          </cell>
          <cell r="AB255">
            <v>24065.34</v>
          </cell>
          <cell r="AR255">
            <v>16043.56</v>
          </cell>
          <cell r="CB255">
            <v>1640.66</v>
          </cell>
          <cell r="CC255">
            <v>40108.9</v>
          </cell>
        </row>
        <row r="256">
          <cell r="A256" t="str">
            <v>100583</v>
          </cell>
          <cell r="O256">
            <v>3932.73</v>
          </cell>
          <cell r="R256">
            <v>220</v>
          </cell>
          <cell r="T256">
            <v>2300</v>
          </cell>
          <cell r="AB256">
            <v>24844.679999999997</v>
          </cell>
          <cell r="AR256">
            <v>16563.12</v>
          </cell>
          <cell r="CB256">
            <v>6452.73</v>
          </cell>
          <cell r="CC256">
            <v>41407.799999999996</v>
          </cell>
        </row>
        <row r="257">
          <cell r="A257" t="str">
            <v>100584</v>
          </cell>
          <cell r="O257">
            <v>4114.99</v>
          </cell>
          <cell r="R257">
            <v>220</v>
          </cell>
          <cell r="AB257">
            <v>24720.3</v>
          </cell>
          <cell r="AR257">
            <v>16480.2</v>
          </cell>
          <cell r="CB257">
            <v>4334.99</v>
          </cell>
          <cell r="CC257">
            <v>41200.5</v>
          </cell>
        </row>
        <row r="258">
          <cell r="A258" t="str">
            <v>100585</v>
          </cell>
          <cell r="R258">
            <v>240</v>
          </cell>
          <cell r="W258">
            <v>4938.3999999999996</v>
          </cell>
          <cell r="AB258">
            <v>22607.3</v>
          </cell>
          <cell r="AR258">
            <v>11396.31</v>
          </cell>
          <cell r="BA258">
            <v>3798.77</v>
          </cell>
          <cell r="CB258">
            <v>5178.3999999999996</v>
          </cell>
          <cell r="CC258">
            <v>37802.379999999997</v>
          </cell>
        </row>
        <row r="259">
          <cell r="A259" t="str">
            <v>100587</v>
          </cell>
          <cell r="O259">
            <v>5015.9399999999996</v>
          </cell>
          <cell r="R259">
            <v>55</v>
          </cell>
          <cell r="AB259">
            <v>32106.240000000002</v>
          </cell>
          <cell r="AR259">
            <v>3567.36</v>
          </cell>
          <cell r="CB259">
            <v>5070.9399999999996</v>
          </cell>
          <cell r="CC259">
            <v>35673.599999999999</v>
          </cell>
        </row>
        <row r="260">
          <cell r="A260" t="str">
            <v>100588</v>
          </cell>
          <cell r="AB260">
            <v>32081.300000000007</v>
          </cell>
          <cell r="CC260">
            <v>32081.300000000007</v>
          </cell>
        </row>
        <row r="261">
          <cell r="A261" t="str">
            <v>100590</v>
          </cell>
          <cell r="O261">
            <v>1330.56</v>
          </cell>
          <cell r="P261">
            <v>2588.0000000000005</v>
          </cell>
          <cell r="R261">
            <v>220</v>
          </cell>
          <cell r="AP261">
            <v>16709.7</v>
          </cell>
          <cell r="AR261">
            <v>11139.8</v>
          </cell>
          <cell r="CB261">
            <v>4138.5600000000004</v>
          </cell>
          <cell r="CC261">
            <v>27849.5</v>
          </cell>
        </row>
        <row r="262">
          <cell r="A262" t="str">
            <v>100591</v>
          </cell>
          <cell r="O262">
            <v>1912.98</v>
          </cell>
          <cell r="R262">
            <v>220</v>
          </cell>
          <cell r="AB262">
            <v>27320.16</v>
          </cell>
          <cell r="AR262">
            <v>18213.439999999999</v>
          </cell>
          <cell r="CB262">
            <v>2132.98</v>
          </cell>
          <cell r="CC262">
            <v>45533.599999999999</v>
          </cell>
        </row>
        <row r="263">
          <cell r="A263" t="str">
            <v>100592</v>
          </cell>
          <cell r="O263">
            <v>2188.86</v>
          </cell>
          <cell r="R263">
            <v>55</v>
          </cell>
          <cell r="AB263">
            <v>27378</v>
          </cell>
          <cell r="AR263">
            <v>3042</v>
          </cell>
          <cell r="CB263">
            <v>2243.86</v>
          </cell>
          <cell r="CC263">
            <v>30420</v>
          </cell>
        </row>
        <row r="264">
          <cell r="A264" t="str">
            <v>100593</v>
          </cell>
          <cell r="O264">
            <v>1512.62</v>
          </cell>
          <cell r="R264">
            <v>220</v>
          </cell>
          <cell r="T264">
            <v>3000</v>
          </cell>
          <cell r="AB264">
            <v>22881</v>
          </cell>
          <cell r="AR264">
            <v>15254</v>
          </cell>
          <cell r="CB264">
            <v>4732.62</v>
          </cell>
          <cell r="CC264">
            <v>38135</v>
          </cell>
        </row>
        <row r="265">
          <cell r="A265" t="str">
            <v>100594</v>
          </cell>
          <cell r="C265">
            <v>20</v>
          </cell>
          <cell r="R265">
            <v>380</v>
          </cell>
          <cell r="T265">
            <v>4750</v>
          </cell>
          <cell r="AB265">
            <v>17741.150000000001</v>
          </cell>
          <cell r="AC265">
            <v>3548.23</v>
          </cell>
          <cell r="AR265">
            <v>14192.92</v>
          </cell>
          <cell r="CB265">
            <v>5150</v>
          </cell>
          <cell r="CC265">
            <v>35482.300000000003</v>
          </cell>
        </row>
        <row r="266">
          <cell r="A266" t="str">
            <v>100595</v>
          </cell>
          <cell r="R266">
            <v>55</v>
          </cell>
          <cell r="AB266">
            <v>26603.550000000003</v>
          </cell>
          <cell r="AR266">
            <v>2955.95</v>
          </cell>
          <cell r="CB266">
            <v>55</v>
          </cell>
          <cell r="CC266">
            <v>29559.500000000004</v>
          </cell>
        </row>
        <row r="267">
          <cell r="A267" t="str">
            <v>100596</v>
          </cell>
          <cell r="O267">
            <v>4233.45</v>
          </cell>
          <cell r="AB267">
            <v>30991.8</v>
          </cell>
          <cell r="CB267">
            <v>4233.45</v>
          </cell>
          <cell r="CC267">
            <v>30991.8</v>
          </cell>
        </row>
        <row r="268">
          <cell r="A268" t="str">
            <v>100597</v>
          </cell>
          <cell r="O268">
            <v>3536.75</v>
          </cell>
          <cell r="AB268">
            <v>29161.599999999999</v>
          </cell>
          <cell r="CB268">
            <v>3536.75</v>
          </cell>
          <cell r="CC268">
            <v>29161.599999999999</v>
          </cell>
        </row>
        <row r="269">
          <cell r="A269" t="str">
            <v>100598</v>
          </cell>
          <cell r="AB269">
            <v>26073.100000000002</v>
          </cell>
          <cell r="CC269">
            <v>26073.100000000002</v>
          </cell>
        </row>
        <row r="270">
          <cell r="A270" t="str">
            <v>100599</v>
          </cell>
          <cell r="O270">
            <v>1858.81</v>
          </cell>
          <cell r="R270">
            <v>320</v>
          </cell>
          <cell r="AB270">
            <v>16357.560000000001</v>
          </cell>
          <cell r="AR270">
            <v>10905.04</v>
          </cell>
          <cell r="CB270">
            <v>2178.81</v>
          </cell>
          <cell r="CC270">
            <v>27262.600000000002</v>
          </cell>
        </row>
        <row r="271">
          <cell r="A271" t="str">
            <v>100600</v>
          </cell>
          <cell r="R271">
            <v>55</v>
          </cell>
          <cell r="AB271">
            <v>26438.850000000006</v>
          </cell>
          <cell r="AR271">
            <v>2937.65</v>
          </cell>
          <cell r="CB271">
            <v>55</v>
          </cell>
          <cell r="CC271">
            <v>29376.500000000007</v>
          </cell>
        </row>
        <row r="272">
          <cell r="A272" t="str">
            <v>100601</v>
          </cell>
          <cell r="O272">
            <v>2328.54</v>
          </cell>
          <cell r="AB272">
            <v>32248.400000000001</v>
          </cell>
          <cell r="CB272">
            <v>2328.54</v>
          </cell>
          <cell r="CC272">
            <v>32248.400000000001</v>
          </cell>
        </row>
        <row r="273">
          <cell r="A273" t="str">
            <v>100602</v>
          </cell>
          <cell r="R273">
            <v>55</v>
          </cell>
          <cell r="AB273">
            <v>24000.21</v>
          </cell>
          <cell r="AR273">
            <v>2666.69</v>
          </cell>
          <cell r="CB273">
            <v>55</v>
          </cell>
          <cell r="CC273">
            <v>26666.899999999998</v>
          </cell>
        </row>
        <row r="274">
          <cell r="A274" t="str">
            <v>100603</v>
          </cell>
          <cell r="O274">
            <v>1645.76</v>
          </cell>
          <cell r="AB274">
            <v>34434.5</v>
          </cell>
          <cell r="CB274">
            <v>1645.76</v>
          </cell>
          <cell r="CC274">
            <v>34434.5</v>
          </cell>
        </row>
        <row r="275">
          <cell r="A275" t="str">
            <v>100604</v>
          </cell>
          <cell r="O275">
            <v>2428.66</v>
          </cell>
          <cell r="R275">
            <v>55</v>
          </cell>
          <cell r="AB275">
            <v>32135.399999999994</v>
          </cell>
          <cell r="AR275">
            <v>3570.6</v>
          </cell>
          <cell r="CB275">
            <v>2483.66</v>
          </cell>
          <cell r="CC275">
            <v>35705.999999999993</v>
          </cell>
        </row>
        <row r="276">
          <cell r="A276" t="str">
            <v>100605</v>
          </cell>
          <cell r="R276">
            <v>220</v>
          </cell>
          <cell r="AB276">
            <v>23645.759999999998</v>
          </cell>
          <cell r="AR276">
            <v>15492.900000000001</v>
          </cell>
          <cell r="CB276">
            <v>220</v>
          </cell>
          <cell r="CC276">
            <v>39138.660000000003</v>
          </cell>
        </row>
        <row r="277">
          <cell r="A277" t="str">
            <v>100606</v>
          </cell>
          <cell r="AB277">
            <v>21123.499999999996</v>
          </cell>
          <cell r="CC277">
            <v>21123.499999999996</v>
          </cell>
        </row>
        <row r="278">
          <cell r="A278" t="str">
            <v>100607</v>
          </cell>
          <cell r="O278">
            <v>1279.42</v>
          </cell>
          <cell r="R278">
            <v>220</v>
          </cell>
          <cell r="AB278">
            <v>20928.12</v>
          </cell>
          <cell r="AR278">
            <v>13952.08</v>
          </cell>
          <cell r="CB278">
            <v>1499.42</v>
          </cell>
          <cell r="CC278">
            <v>34880.199999999997</v>
          </cell>
        </row>
        <row r="279">
          <cell r="A279" t="str">
            <v>100608</v>
          </cell>
          <cell r="R279">
            <v>55</v>
          </cell>
          <cell r="AB279">
            <v>24807.51</v>
          </cell>
          <cell r="AR279">
            <v>2756.39</v>
          </cell>
          <cell r="CB279">
            <v>55</v>
          </cell>
          <cell r="CC279">
            <v>27563.899999999998</v>
          </cell>
        </row>
        <row r="280">
          <cell r="A280" t="str">
            <v>100609</v>
          </cell>
          <cell r="O280">
            <v>3559.79</v>
          </cell>
          <cell r="R280">
            <v>55</v>
          </cell>
          <cell r="AB280">
            <v>30949.56</v>
          </cell>
          <cell r="AR280">
            <v>3438.84</v>
          </cell>
          <cell r="CB280">
            <v>3614.79</v>
          </cell>
          <cell r="CC280">
            <v>34388.400000000001</v>
          </cell>
        </row>
        <row r="281">
          <cell r="A281" t="str">
            <v>100610</v>
          </cell>
          <cell r="AB281">
            <v>29175.7</v>
          </cell>
          <cell r="CC281">
            <v>29175.7</v>
          </cell>
        </row>
        <row r="282">
          <cell r="A282" t="str">
            <v>100611</v>
          </cell>
          <cell r="R282">
            <v>55</v>
          </cell>
          <cell r="AB282">
            <v>6105</v>
          </cell>
          <cell r="AR282">
            <v>3052.5</v>
          </cell>
          <cell r="CB282">
            <v>55</v>
          </cell>
          <cell r="CC282">
            <v>9157.5</v>
          </cell>
        </row>
        <row r="283">
          <cell r="A283" t="str">
            <v>100612</v>
          </cell>
          <cell r="O283">
            <v>1418.51</v>
          </cell>
          <cell r="R283">
            <v>220</v>
          </cell>
          <cell r="AB283">
            <v>15363.180000000002</v>
          </cell>
          <cell r="AR283">
            <v>10242.120000000001</v>
          </cell>
          <cell r="CB283">
            <v>1638.51</v>
          </cell>
          <cell r="CC283">
            <v>25605.300000000003</v>
          </cell>
        </row>
        <row r="284">
          <cell r="A284" t="str">
            <v>100613</v>
          </cell>
          <cell r="O284">
            <v>2044.26</v>
          </cell>
          <cell r="R284">
            <v>220</v>
          </cell>
          <cell r="AB284">
            <v>19024.32</v>
          </cell>
          <cell r="AR284">
            <v>12682.88</v>
          </cell>
          <cell r="CB284">
            <v>2264.2600000000002</v>
          </cell>
          <cell r="CC284">
            <v>31707.199999999997</v>
          </cell>
        </row>
        <row r="285">
          <cell r="A285" t="str">
            <v>100614</v>
          </cell>
          <cell r="R285">
            <v>220</v>
          </cell>
          <cell r="AB285">
            <v>22174.14</v>
          </cell>
          <cell r="AR285">
            <v>14782.76</v>
          </cell>
          <cell r="CB285">
            <v>220</v>
          </cell>
          <cell r="CC285">
            <v>36956.9</v>
          </cell>
        </row>
        <row r="286">
          <cell r="A286" t="str">
            <v>100615</v>
          </cell>
          <cell r="O286">
            <v>2418.02</v>
          </cell>
          <cell r="AB286">
            <v>38904.100000000006</v>
          </cell>
          <cell r="CB286">
            <v>2418.02</v>
          </cell>
          <cell r="CC286">
            <v>38904.100000000006</v>
          </cell>
        </row>
        <row r="287">
          <cell r="A287" t="str">
            <v>100618</v>
          </cell>
          <cell r="AB287">
            <v>24496.300000000007</v>
          </cell>
          <cell r="CC287">
            <v>24496.300000000007</v>
          </cell>
        </row>
        <row r="288">
          <cell r="A288" t="str">
            <v>100619</v>
          </cell>
          <cell r="G288">
            <v>352.2</v>
          </cell>
          <cell r="H288">
            <v>264.14999999999998</v>
          </cell>
          <cell r="K288">
            <v>1827.03</v>
          </cell>
          <cell r="L288">
            <v>66.03</v>
          </cell>
          <cell r="AB288">
            <v>5282.9400000000005</v>
          </cell>
          <cell r="AG288">
            <v>1584.89</v>
          </cell>
          <cell r="AK288">
            <v>6779.7999999999993</v>
          </cell>
          <cell r="AL288">
            <v>1540.86</v>
          </cell>
          <cell r="BK288">
            <v>66.040000000000006</v>
          </cell>
          <cell r="CB288">
            <v>2509.4100000000003</v>
          </cell>
          <cell r="CC288">
            <v>15188.490000000002</v>
          </cell>
          <cell r="CD288">
            <v>66.040000000000006</v>
          </cell>
        </row>
        <row r="289">
          <cell r="A289" t="str">
            <v>100620</v>
          </cell>
          <cell r="O289">
            <v>1025.46</v>
          </cell>
          <cell r="R289">
            <v>220</v>
          </cell>
          <cell r="AB289">
            <v>20580.66</v>
          </cell>
          <cell r="AR289">
            <v>13720.44</v>
          </cell>
          <cell r="CB289">
            <v>1245.46</v>
          </cell>
          <cell r="CC289">
            <v>34301.1</v>
          </cell>
        </row>
        <row r="290">
          <cell r="A290" t="str">
            <v>100621</v>
          </cell>
          <cell r="O290">
            <v>3563.28</v>
          </cell>
          <cell r="R290">
            <v>220</v>
          </cell>
          <cell r="AB290">
            <v>18303.719999999998</v>
          </cell>
          <cell r="AR290">
            <v>12202.48</v>
          </cell>
          <cell r="CB290">
            <v>3783.28</v>
          </cell>
          <cell r="CC290">
            <v>30506.199999999997</v>
          </cell>
        </row>
        <row r="291">
          <cell r="A291" t="str">
            <v>100622</v>
          </cell>
          <cell r="O291">
            <v>2899.89</v>
          </cell>
          <cell r="AB291">
            <v>31725.400000000005</v>
          </cell>
          <cell r="CB291">
            <v>2899.89</v>
          </cell>
          <cell r="CC291">
            <v>31725.400000000005</v>
          </cell>
        </row>
        <row r="292">
          <cell r="A292" t="str">
            <v>100623</v>
          </cell>
          <cell r="R292">
            <v>220</v>
          </cell>
          <cell r="AB292">
            <v>17986.5</v>
          </cell>
          <cell r="AR292">
            <v>11991</v>
          </cell>
          <cell r="CB292">
            <v>220</v>
          </cell>
          <cell r="CC292">
            <v>29977.5</v>
          </cell>
        </row>
        <row r="293">
          <cell r="A293" t="str">
            <v>100624</v>
          </cell>
          <cell r="R293">
            <v>220</v>
          </cell>
          <cell r="AB293">
            <v>13870.62</v>
          </cell>
          <cell r="AR293">
            <v>9247.08</v>
          </cell>
          <cell r="CB293">
            <v>220</v>
          </cell>
          <cell r="CC293">
            <v>23117.7</v>
          </cell>
        </row>
        <row r="294">
          <cell r="A294" t="str">
            <v>100625</v>
          </cell>
          <cell r="R294">
            <v>220</v>
          </cell>
          <cell r="AB294">
            <v>18714.420000000002</v>
          </cell>
          <cell r="AR294">
            <v>12476.28</v>
          </cell>
          <cell r="CB294">
            <v>220</v>
          </cell>
          <cell r="CC294">
            <v>31190.700000000004</v>
          </cell>
        </row>
        <row r="295">
          <cell r="A295" t="str">
            <v>100626</v>
          </cell>
          <cell r="G295">
            <v>498.22</v>
          </cell>
          <cell r="H295">
            <v>373.66</v>
          </cell>
          <cell r="K295">
            <v>1494.6299999999999</v>
          </cell>
          <cell r="L295">
            <v>217.97</v>
          </cell>
          <cell r="T295">
            <v>3000</v>
          </cell>
          <cell r="AB295">
            <v>12455.3</v>
          </cell>
          <cell r="AG295">
            <v>4483.8999999999996</v>
          </cell>
          <cell r="AK295">
            <v>3534.1800000000003</v>
          </cell>
          <cell r="AL295">
            <v>2055.12</v>
          </cell>
          <cell r="BB295">
            <v>794.0200000000001</v>
          </cell>
          <cell r="BG295">
            <v>93.41</v>
          </cell>
          <cell r="BH295">
            <v>420.37</v>
          </cell>
          <cell r="BK295">
            <v>70.06</v>
          </cell>
          <cell r="BL295">
            <v>420.37</v>
          </cell>
          <cell r="CB295">
            <v>5584.48</v>
          </cell>
          <cell r="CC295">
            <v>22528.499999999996</v>
          </cell>
          <cell r="CD295">
            <v>1798.23</v>
          </cell>
        </row>
        <row r="296">
          <cell r="A296" t="str">
            <v>100627</v>
          </cell>
          <cell r="O296">
            <v>3839.98</v>
          </cell>
          <cell r="R296">
            <v>220</v>
          </cell>
          <cell r="AB296">
            <v>19859.88</v>
          </cell>
          <cell r="AR296">
            <v>13239.92</v>
          </cell>
          <cell r="CB296">
            <v>4059.98</v>
          </cell>
          <cell r="CC296">
            <v>33099.800000000003</v>
          </cell>
        </row>
        <row r="297">
          <cell r="A297" t="str">
            <v>100629</v>
          </cell>
          <cell r="O297">
            <v>1663.81</v>
          </cell>
          <cell r="R297">
            <v>220</v>
          </cell>
          <cell r="AB297">
            <v>20154.54</v>
          </cell>
          <cell r="AR297">
            <v>13436.36</v>
          </cell>
          <cell r="CB297">
            <v>1883.81</v>
          </cell>
          <cell r="CC297">
            <v>33590.9</v>
          </cell>
        </row>
        <row r="298">
          <cell r="A298" t="str">
            <v>100630</v>
          </cell>
          <cell r="R298">
            <v>55</v>
          </cell>
          <cell r="AB298">
            <v>22264.02</v>
          </cell>
          <cell r="AR298">
            <v>2473.7800000000002</v>
          </cell>
          <cell r="CB298">
            <v>55</v>
          </cell>
          <cell r="CC298">
            <v>24737.8</v>
          </cell>
        </row>
        <row r="299">
          <cell r="A299" t="str">
            <v>100634</v>
          </cell>
          <cell r="R299">
            <v>380</v>
          </cell>
          <cell r="AB299">
            <v>24918</v>
          </cell>
          <cell r="AR299">
            <v>16612</v>
          </cell>
          <cell r="CB299">
            <v>380</v>
          </cell>
          <cell r="CC299">
            <v>41530</v>
          </cell>
        </row>
        <row r="300">
          <cell r="A300" t="str">
            <v>100635</v>
          </cell>
          <cell r="AB300">
            <v>4881.5999999999995</v>
          </cell>
          <cell r="CC300">
            <v>4881.5999999999995</v>
          </cell>
        </row>
        <row r="301">
          <cell r="A301" t="str">
            <v>100638</v>
          </cell>
          <cell r="O301">
            <v>4337.0600000000004</v>
          </cell>
          <cell r="AB301">
            <v>34005.54</v>
          </cell>
          <cell r="CB301">
            <v>4337.0600000000004</v>
          </cell>
          <cell r="CC301">
            <v>34005.54</v>
          </cell>
        </row>
        <row r="302">
          <cell r="A302" t="str">
            <v>100639</v>
          </cell>
          <cell r="R302">
            <v>220</v>
          </cell>
          <cell r="T302">
            <v>3000</v>
          </cell>
          <cell r="AB302">
            <v>22004.16</v>
          </cell>
          <cell r="AR302">
            <v>14669.44</v>
          </cell>
          <cell r="CB302">
            <v>3220</v>
          </cell>
          <cell r="CC302">
            <v>36673.599999999999</v>
          </cell>
        </row>
        <row r="303">
          <cell r="A303" t="str">
            <v>100640</v>
          </cell>
          <cell r="G303">
            <v>335.4</v>
          </cell>
          <cell r="H303">
            <v>251.55</v>
          </cell>
          <cell r="K303">
            <v>2180.13</v>
          </cell>
          <cell r="AB303">
            <v>3354.06</v>
          </cell>
          <cell r="AK303">
            <v>10733.02</v>
          </cell>
          <cell r="BB303">
            <v>47.17</v>
          </cell>
          <cell r="BK303">
            <v>251.55</v>
          </cell>
          <cell r="CB303">
            <v>2767.08</v>
          </cell>
          <cell r="CC303">
            <v>14087.08</v>
          </cell>
          <cell r="CD303">
            <v>298.72000000000003</v>
          </cell>
        </row>
        <row r="304">
          <cell r="A304" t="str">
            <v>100641</v>
          </cell>
          <cell r="AB304">
            <v>28647.399999999994</v>
          </cell>
          <cell r="CC304">
            <v>28647.399999999994</v>
          </cell>
        </row>
        <row r="305">
          <cell r="A305" t="str">
            <v>100642</v>
          </cell>
          <cell r="O305">
            <v>80.680000000000007</v>
          </cell>
          <cell r="AB305">
            <v>24037.099999999995</v>
          </cell>
          <cell r="CB305">
            <v>80.680000000000007</v>
          </cell>
          <cell r="CC305">
            <v>24037.099999999995</v>
          </cell>
        </row>
        <row r="306">
          <cell r="A306" t="str">
            <v>100645</v>
          </cell>
          <cell r="O306">
            <v>664.71</v>
          </cell>
          <cell r="AB306">
            <v>28699.3</v>
          </cell>
          <cell r="CB306">
            <v>664.71</v>
          </cell>
          <cell r="CC306">
            <v>28699.3</v>
          </cell>
        </row>
        <row r="307">
          <cell r="A307" t="str">
            <v>100648</v>
          </cell>
          <cell r="O307">
            <v>2327.7800000000002</v>
          </cell>
          <cell r="R307">
            <v>320</v>
          </cell>
          <cell r="AB307">
            <v>26263.26</v>
          </cell>
          <cell r="AR307">
            <v>17508.84</v>
          </cell>
          <cell r="CB307">
            <v>2647.78</v>
          </cell>
          <cell r="CC307">
            <v>43772.1</v>
          </cell>
        </row>
        <row r="308">
          <cell r="A308" t="str">
            <v>100649</v>
          </cell>
          <cell r="O308">
            <v>4427.75</v>
          </cell>
          <cell r="R308">
            <v>220</v>
          </cell>
          <cell r="AB308">
            <v>32780.46</v>
          </cell>
          <cell r="AR308">
            <v>21853.64</v>
          </cell>
          <cell r="CB308">
            <v>4647.75</v>
          </cell>
          <cell r="CC308">
            <v>54634.1</v>
          </cell>
        </row>
        <row r="309">
          <cell r="A309" t="str">
            <v>100650</v>
          </cell>
          <cell r="R309">
            <v>220</v>
          </cell>
          <cell r="T309">
            <v>2700</v>
          </cell>
          <cell r="AB309">
            <v>14174.819999999998</v>
          </cell>
          <cell r="AR309">
            <v>9449.8799999999992</v>
          </cell>
          <cell r="CB309">
            <v>2920</v>
          </cell>
          <cell r="CC309">
            <v>23624.699999999997</v>
          </cell>
        </row>
        <row r="310">
          <cell r="A310" t="str">
            <v>100651</v>
          </cell>
          <cell r="O310">
            <v>3170.42</v>
          </cell>
          <cell r="R310">
            <v>380</v>
          </cell>
          <cell r="T310">
            <v>3000</v>
          </cell>
          <cell r="AB310">
            <v>24483.420000000002</v>
          </cell>
          <cell r="AR310">
            <v>16322.28</v>
          </cell>
          <cell r="CB310">
            <v>6550.42</v>
          </cell>
          <cell r="CC310">
            <v>40805.700000000004</v>
          </cell>
        </row>
        <row r="311">
          <cell r="A311" t="str">
            <v>100653</v>
          </cell>
          <cell r="O311">
            <v>7189.68</v>
          </cell>
          <cell r="R311">
            <v>380</v>
          </cell>
          <cell r="AB311">
            <v>27518.46</v>
          </cell>
          <cell r="AR311">
            <v>18345.64</v>
          </cell>
          <cell r="CB311">
            <v>7569.68</v>
          </cell>
          <cell r="CC311">
            <v>45864.1</v>
          </cell>
        </row>
        <row r="312">
          <cell r="A312" t="str">
            <v>100654</v>
          </cell>
          <cell r="R312">
            <v>220</v>
          </cell>
          <cell r="T312">
            <v>2700</v>
          </cell>
          <cell r="AB312">
            <v>21028.439999999995</v>
          </cell>
          <cell r="AR312">
            <v>14018.96</v>
          </cell>
          <cell r="CB312">
            <v>2920</v>
          </cell>
          <cell r="CC312">
            <v>35047.399999999994</v>
          </cell>
        </row>
        <row r="313">
          <cell r="A313" t="str">
            <v>100655</v>
          </cell>
          <cell r="O313">
            <v>1344.3</v>
          </cell>
          <cell r="R313">
            <v>320</v>
          </cell>
          <cell r="AB313">
            <v>26359.679999999997</v>
          </cell>
          <cell r="AR313">
            <v>17573.12</v>
          </cell>
          <cell r="CB313">
            <v>1664.3</v>
          </cell>
          <cell r="CC313">
            <v>43932.799999999996</v>
          </cell>
        </row>
        <row r="314">
          <cell r="A314" t="str">
            <v>100657</v>
          </cell>
          <cell r="AB314">
            <v>35987.799999999996</v>
          </cell>
          <cell r="CC314">
            <v>35987.799999999996</v>
          </cell>
        </row>
        <row r="315">
          <cell r="A315" t="str">
            <v>100658</v>
          </cell>
          <cell r="O315">
            <v>419.15</v>
          </cell>
          <cell r="AB315">
            <v>30161.699999999997</v>
          </cell>
          <cell r="CB315">
            <v>419.15</v>
          </cell>
          <cell r="CC315">
            <v>30161.699999999997</v>
          </cell>
        </row>
        <row r="316">
          <cell r="A316" t="str">
            <v>100660</v>
          </cell>
          <cell r="O316">
            <v>5211.49</v>
          </cell>
          <cell r="R316">
            <v>380</v>
          </cell>
          <cell r="AB316">
            <v>26426.76</v>
          </cell>
          <cell r="AR316">
            <v>17617.84</v>
          </cell>
          <cell r="CB316">
            <v>5591.49</v>
          </cell>
          <cell r="CC316">
            <v>44044.6</v>
          </cell>
        </row>
        <row r="317">
          <cell r="A317" t="str">
            <v>100661</v>
          </cell>
          <cell r="G317">
            <v>347.46000000000004</v>
          </cell>
          <cell r="K317">
            <v>861.11000000000013</v>
          </cell>
          <cell r="Y317">
            <v>13.36</v>
          </cell>
          <cell r="AB317">
            <v>7082.5599999999995</v>
          </cell>
          <cell r="AK317">
            <v>7544.5599999999995</v>
          </cell>
          <cell r="AY317">
            <v>1804</v>
          </cell>
          <cell r="CB317">
            <v>1221.93</v>
          </cell>
          <cell r="CC317">
            <v>16431.12</v>
          </cell>
        </row>
        <row r="318">
          <cell r="A318" t="str">
            <v>100662</v>
          </cell>
          <cell r="O318">
            <v>2903.01</v>
          </cell>
          <cell r="R318">
            <v>380</v>
          </cell>
          <cell r="AB318">
            <v>29943.599999999999</v>
          </cell>
          <cell r="AR318">
            <v>19962.400000000001</v>
          </cell>
          <cell r="CB318">
            <v>3283.01</v>
          </cell>
          <cell r="CC318">
            <v>49906</v>
          </cell>
        </row>
        <row r="319">
          <cell r="A319" t="str">
            <v>100663</v>
          </cell>
          <cell r="R319">
            <v>55</v>
          </cell>
          <cell r="AB319">
            <v>31586.850000000006</v>
          </cell>
          <cell r="AR319">
            <v>3509.65</v>
          </cell>
          <cell r="CB319">
            <v>55</v>
          </cell>
          <cell r="CC319">
            <v>35096.500000000007</v>
          </cell>
        </row>
        <row r="320">
          <cell r="A320" t="str">
            <v>100665</v>
          </cell>
          <cell r="O320">
            <v>3623.97</v>
          </cell>
          <cell r="R320">
            <v>220</v>
          </cell>
          <cell r="AB320">
            <v>20229.12</v>
          </cell>
          <cell r="AR320">
            <v>13486.08</v>
          </cell>
          <cell r="CB320">
            <v>3843.97</v>
          </cell>
          <cell r="CC320">
            <v>33715.199999999997</v>
          </cell>
        </row>
        <row r="321">
          <cell r="A321" t="str">
            <v>100669</v>
          </cell>
          <cell r="AB321">
            <v>19010</v>
          </cell>
          <cell r="CC321">
            <v>19010</v>
          </cell>
        </row>
        <row r="322">
          <cell r="A322" t="str">
            <v>100670</v>
          </cell>
          <cell r="W322">
            <v>37654.21</v>
          </cell>
          <cell r="CB322">
            <v>37654.21</v>
          </cell>
        </row>
        <row r="323">
          <cell r="A323" t="str">
            <v>100674</v>
          </cell>
          <cell r="R323">
            <v>320</v>
          </cell>
          <cell r="AB323">
            <v>23378.939999999995</v>
          </cell>
          <cell r="AR323">
            <v>15585.96</v>
          </cell>
          <cell r="CB323">
            <v>320</v>
          </cell>
          <cell r="CC323">
            <v>38964.899999999994</v>
          </cell>
        </row>
        <row r="324">
          <cell r="A324" t="str">
            <v>100675</v>
          </cell>
          <cell r="O324">
            <v>2404.79</v>
          </cell>
          <cell r="R324">
            <v>380</v>
          </cell>
          <cell r="T324">
            <v>2300</v>
          </cell>
          <cell r="AB324">
            <v>23605.38</v>
          </cell>
          <cell r="AR324">
            <v>15736.92</v>
          </cell>
          <cell r="CB324">
            <v>5084.79</v>
          </cell>
          <cell r="CC324">
            <v>39342.300000000003</v>
          </cell>
        </row>
        <row r="325">
          <cell r="A325" t="str">
            <v>100677</v>
          </cell>
          <cell r="O325">
            <v>993.94</v>
          </cell>
          <cell r="R325">
            <v>320</v>
          </cell>
          <cell r="AB325">
            <v>20075.219999999998</v>
          </cell>
          <cell r="AR325">
            <v>13383.48</v>
          </cell>
          <cell r="CB325">
            <v>1313.94</v>
          </cell>
          <cell r="CC325">
            <v>33458.699999999997</v>
          </cell>
        </row>
        <row r="326">
          <cell r="A326" t="str">
            <v>100679</v>
          </cell>
          <cell r="O326">
            <v>2283.87</v>
          </cell>
          <cell r="R326">
            <v>320</v>
          </cell>
          <cell r="AB326">
            <v>23771.460000000003</v>
          </cell>
          <cell r="AR326">
            <v>15587.84</v>
          </cell>
          <cell r="CB326">
            <v>2603.87</v>
          </cell>
          <cell r="CC326">
            <v>39359.300000000003</v>
          </cell>
        </row>
        <row r="327">
          <cell r="A327" t="str">
            <v>100680</v>
          </cell>
          <cell r="O327">
            <v>4722.5600000000004</v>
          </cell>
          <cell r="R327">
            <v>380</v>
          </cell>
          <cell r="W327">
            <v>38059.129999999997</v>
          </cell>
          <cell r="AB327">
            <v>28105.200000000001</v>
          </cell>
          <cell r="AR327">
            <v>18736.8</v>
          </cell>
          <cell r="CB327">
            <v>43161.689999999995</v>
          </cell>
          <cell r="CC327">
            <v>46842</v>
          </cell>
        </row>
        <row r="328">
          <cell r="A328" t="str">
            <v>100681</v>
          </cell>
          <cell r="O328">
            <v>1786.46</v>
          </cell>
          <cell r="R328">
            <v>380</v>
          </cell>
          <cell r="AB328">
            <v>25093.679999999997</v>
          </cell>
          <cell r="AR328">
            <v>16729.12</v>
          </cell>
          <cell r="CB328">
            <v>2166.46</v>
          </cell>
          <cell r="CC328">
            <v>41822.799999999996</v>
          </cell>
        </row>
        <row r="329">
          <cell r="A329" t="str">
            <v>100682</v>
          </cell>
          <cell r="AB329">
            <v>18229.8</v>
          </cell>
          <cell r="CC329">
            <v>18229.8</v>
          </cell>
        </row>
        <row r="330">
          <cell r="A330" t="str">
            <v>100684</v>
          </cell>
          <cell r="O330">
            <v>3092.07</v>
          </cell>
          <cell r="R330">
            <v>380</v>
          </cell>
          <cell r="T330">
            <v>3000</v>
          </cell>
          <cell r="AB330">
            <v>19138.8</v>
          </cell>
          <cell r="AR330">
            <v>12759.2</v>
          </cell>
          <cell r="CB330">
            <v>6472.07</v>
          </cell>
          <cell r="CC330">
            <v>31898</v>
          </cell>
        </row>
        <row r="331">
          <cell r="A331" t="str">
            <v>100685</v>
          </cell>
          <cell r="R331">
            <v>220</v>
          </cell>
          <cell r="AB331">
            <v>18237.66</v>
          </cell>
          <cell r="AR331">
            <v>12158.44</v>
          </cell>
          <cell r="CB331">
            <v>220</v>
          </cell>
          <cell r="CC331">
            <v>30396.1</v>
          </cell>
        </row>
        <row r="332">
          <cell r="A332" t="str">
            <v>100686</v>
          </cell>
          <cell r="G332">
            <v>362.08</v>
          </cell>
          <cell r="K332">
            <v>1426.85</v>
          </cell>
          <cell r="R332">
            <v>220</v>
          </cell>
          <cell r="AB332">
            <v>5521.68</v>
          </cell>
          <cell r="AK332">
            <v>5882.64</v>
          </cell>
          <cell r="AR332">
            <v>5431.32</v>
          </cell>
          <cell r="BB332">
            <v>71.28</v>
          </cell>
          <cell r="BK332">
            <v>67.89</v>
          </cell>
          <cell r="BR332">
            <v>93.35</v>
          </cell>
          <cell r="CB332">
            <v>2008.9299999999998</v>
          </cell>
          <cell r="CC332">
            <v>16835.64</v>
          </cell>
          <cell r="CD332">
            <v>232.52</v>
          </cell>
        </row>
        <row r="333">
          <cell r="A333" t="str">
            <v>100688</v>
          </cell>
          <cell r="C333">
            <v>20</v>
          </cell>
          <cell r="AB333">
            <v>26484.840000000004</v>
          </cell>
          <cell r="AC333">
            <v>2942.76</v>
          </cell>
          <cell r="CB333">
            <v>20</v>
          </cell>
          <cell r="CC333">
            <v>29427.600000000006</v>
          </cell>
        </row>
        <row r="334">
          <cell r="A334" t="str">
            <v>100689</v>
          </cell>
          <cell r="O334">
            <v>2366.14</v>
          </cell>
          <cell r="T334">
            <v>2700</v>
          </cell>
          <cell r="AB334">
            <v>35260.700000000004</v>
          </cell>
          <cell r="CB334">
            <v>5066.1399999999994</v>
          </cell>
          <cell r="CC334">
            <v>35260.700000000004</v>
          </cell>
        </row>
        <row r="335">
          <cell r="A335" t="str">
            <v>100690</v>
          </cell>
          <cell r="C335">
            <v>20</v>
          </cell>
          <cell r="T335">
            <v>3000</v>
          </cell>
          <cell r="AB335">
            <v>29187.590000000004</v>
          </cell>
          <cell r="AC335">
            <v>3609.22</v>
          </cell>
          <cell r="CB335">
            <v>3020</v>
          </cell>
          <cell r="CC335">
            <v>32796.810000000005</v>
          </cell>
        </row>
        <row r="336">
          <cell r="A336" t="str">
            <v>100692</v>
          </cell>
          <cell r="P336">
            <v>2588.0000000000005</v>
          </cell>
          <cell r="R336">
            <v>220</v>
          </cell>
          <cell r="AP336">
            <v>16690.62</v>
          </cell>
          <cell r="AR336">
            <v>11127.08</v>
          </cell>
          <cell r="CB336">
            <v>2808.0000000000005</v>
          </cell>
          <cell r="CC336">
            <v>27817.699999999997</v>
          </cell>
        </row>
        <row r="337">
          <cell r="A337" t="str">
            <v>100695</v>
          </cell>
          <cell r="AB337">
            <v>24390.400000000005</v>
          </cell>
          <cell r="CC337">
            <v>24390.400000000005</v>
          </cell>
        </row>
        <row r="338">
          <cell r="A338" t="str">
            <v>100696</v>
          </cell>
          <cell r="T338">
            <v>2300</v>
          </cell>
          <cell r="AB338">
            <v>31367.399999999994</v>
          </cell>
          <cell r="CB338">
            <v>2300</v>
          </cell>
          <cell r="CC338">
            <v>31367.399999999994</v>
          </cell>
        </row>
        <row r="339">
          <cell r="A339" t="str">
            <v>100698</v>
          </cell>
          <cell r="O339">
            <v>3292.18</v>
          </cell>
          <cell r="R339">
            <v>380</v>
          </cell>
          <cell r="AB339">
            <v>17754.8</v>
          </cell>
          <cell r="AR339">
            <v>14203.84</v>
          </cell>
          <cell r="CB339">
            <v>3672.18</v>
          </cell>
          <cell r="CC339">
            <v>31958.639999999999</v>
          </cell>
        </row>
        <row r="340">
          <cell r="A340" t="str">
            <v>100699</v>
          </cell>
          <cell r="O340">
            <v>1611.71</v>
          </cell>
          <cell r="AB340">
            <v>20761.8</v>
          </cell>
          <cell r="CB340">
            <v>1611.71</v>
          </cell>
          <cell r="CC340">
            <v>20761.8</v>
          </cell>
        </row>
        <row r="341">
          <cell r="A341" t="str">
            <v>100700</v>
          </cell>
          <cell r="O341">
            <v>1546.49</v>
          </cell>
          <cell r="R341">
            <v>475</v>
          </cell>
          <cell r="AB341">
            <v>22279</v>
          </cell>
          <cell r="AR341">
            <v>22279</v>
          </cell>
          <cell r="CB341">
            <v>2021.49</v>
          </cell>
          <cell r="CC341">
            <v>44558</v>
          </cell>
        </row>
        <row r="342">
          <cell r="A342" t="str">
            <v>100702</v>
          </cell>
          <cell r="R342">
            <v>320</v>
          </cell>
          <cell r="AB342">
            <v>17111.219999999998</v>
          </cell>
          <cell r="AR342">
            <v>11407.48</v>
          </cell>
          <cell r="CB342">
            <v>320</v>
          </cell>
          <cell r="CC342">
            <v>28518.699999999997</v>
          </cell>
        </row>
        <row r="343">
          <cell r="A343" t="str">
            <v>100703</v>
          </cell>
          <cell r="O343">
            <v>3452.99</v>
          </cell>
          <cell r="R343">
            <v>380</v>
          </cell>
          <cell r="AB343">
            <v>30417.84</v>
          </cell>
          <cell r="AR343">
            <v>20278.560000000001</v>
          </cell>
          <cell r="CB343">
            <v>3832.99</v>
          </cell>
          <cell r="CC343">
            <v>50696.4</v>
          </cell>
        </row>
        <row r="344">
          <cell r="A344" t="str">
            <v>100705</v>
          </cell>
          <cell r="O344">
            <v>1354.57</v>
          </cell>
          <cell r="R344">
            <v>220</v>
          </cell>
          <cell r="AB344">
            <v>15220.38</v>
          </cell>
          <cell r="AR344">
            <v>10146.92</v>
          </cell>
          <cell r="CB344">
            <v>1574.57</v>
          </cell>
          <cell r="CC344">
            <v>25367.3</v>
          </cell>
        </row>
        <row r="345">
          <cell r="A345" t="str">
            <v>100707</v>
          </cell>
          <cell r="R345">
            <v>220</v>
          </cell>
          <cell r="T345">
            <v>3000</v>
          </cell>
          <cell r="AB345">
            <v>15765.599999999999</v>
          </cell>
          <cell r="AR345">
            <v>10425.64</v>
          </cell>
          <cell r="CB345">
            <v>3220</v>
          </cell>
          <cell r="CC345">
            <v>26191.239999999998</v>
          </cell>
        </row>
        <row r="346">
          <cell r="A346" t="str">
            <v>100708</v>
          </cell>
          <cell r="O346">
            <v>2964.27</v>
          </cell>
          <cell r="R346">
            <v>220</v>
          </cell>
          <cell r="AB346">
            <v>25954.840000000004</v>
          </cell>
          <cell r="AR346">
            <v>17692.32</v>
          </cell>
          <cell r="CB346">
            <v>3184.27</v>
          </cell>
          <cell r="CC346">
            <v>43647.16</v>
          </cell>
        </row>
        <row r="347">
          <cell r="A347" t="str">
            <v>100712</v>
          </cell>
          <cell r="O347">
            <v>2601</v>
          </cell>
          <cell r="P347">
            <v>2566.3999999999992</v>
          </cell>
          <cell r="T347">
            <v>4450</v>
          </cell>
          <cell r="AP347">
            <v>28589.05</v>
          </cell>
          <cell r="CB347">
            <v>9617.4</v>
          </cell>
          <cell r="CC347">
            <v>28589.05</v>
          </cell>
        </row>
        <row r="348">
          <cell r="A348" t="str">
            <v>100717</v>
          </cell>
          <cell r="O348">
            <v>1343.87</v>
          </cell>
          <cell r="R348">
            <v>380</v>
          </cell>
          <cell r="AB348">
            <v>21633.060000000005</v>
          </cell>
          <cell r="AR348">
            <v>14422.04</v>
          </cell>
          <cell r="CB348">
            <v>1723.87</v>
          </cell>
          <cell r="CC348">
            <v>36055.100000000006</v>
          </cell>
        </row>
        <row r="349">
          <cell r="A349" t="str">
            <v>100719</v>
          </cell>
          <cell r="O349">
            <v>3186.47</v>
          </cell>
          <cell r="R349">
            <v>320</v>
          </cell>
          <cell r="AB349">
            <v>22445.82</v>
          </cell>
          <cell r="AR349">
            <v>14963.88</v>
          </cell>
          <cell r="CB349">
            <v>3506.47</v>
          </cell>
          <cell r="CC349">
            <v>37409.699999999997</v>
          </cell>
        </row>
        <row r="350">
          <cell r="A350" t="str">
            <v>100720</v>
          </cell>
          <cell r="O350">
            <v>1848.33</v>
          </cell>
          <cell r="AB350">
            <v>25764.32</v>
          </cell>
          <cell r="CB350">
            <v>1848.33</v>
          </cell>
          <cell r="CC350">
            <v>25764.32</v>
          </cell>
        </row>
        <row r="351">
          <cell r="A351" t="str">
            <v>100722</v>
          </cell>
          <cell r="O351">
            <v>1537.54</v>
          </cell>
          <cell r="R351">
            <v>380</v>
          </cell>
          <cell r="AB351">
            <v>19102.98</v>
          </cell>
          <cell r="AR351">
            <v>12735.32</v>
          </cell>
          <cell r="CB351">
            <v>1917.54</v>
          </cell>
          <cell r="CC351">
            <v>31838.3</v>
          </cell>
        </row>
        <row r="352">
          <cell r="A352" t="str">
            <v>100723</v>
          </cell>
          <cell r="G352">
            <v>365.04</v>
          </cell>
          <cell r="K352">
            <v>1346.1100000000001</v>
          </cell>
          <cell r="L352">
            <v>547.57000000000005</v>
          </cell>
          <cell r="AB352">
            <v>9126.2000000000007</v>
          </cell>
          <cell r="AK352">
            <v>4494.6499999999996</v>
          </cell>
          <cell r="AL352">
            <v>2372.8100000000004</v>
          </cell>
          <cell r="BB352">
            <v>462.01</v>
          </cell>
          <cell r="CB352">
            <v>2258.7200000000003</v>
          </cell>
          <cell r="CC352">
            <v>15993.66</v>
          </cell>
          <cell r="CD352">
            <v>462.01</v>
          </cell>
        </row>
        <row r="353">
          <cell r="A353" t="str">
            <v>100729</v>
          </cell>
          <cell r="O353">
            <v>2079.09</v>
          </cell>
          <cell r="R353">
            <v>220</v>
          </cell>
          <cell r="AB353">
            <v>14838.12</v>
          </cell>
          <cell r="AR353">
            <v>9892.08</v>
          </cell>
          <cell r="CB353">
            <v>2299.09</v>
          </cell>
          <cell r="CC353">
            <v>24730.2</v>
          </cell>
        </row>
        <row r="354">
          <cell r="A354" t="str">
            <v>100731</v>
          </cell>
          <cell r="R354">
            <v>220</v>
          </cell>
          <cell r="AB354">
            <v>12316.680000000002</v>
          </cell>
          <cell r="AR354">
            <v>8211.1200000000008</v>
          </cell>
          <cell r="CB354">
            <v>220</v>
          </cell>
          <cell r="CC354">
            <v>20527.800000000003</v>
          </cell>
        </row>
        <row r="355">
          <cell r="A355" t="str">
            <v>100733</v>
          </cell>
          <cell r="O355">
            <v>1911.35</v>
          </cell>
          <cell r="R355">
            <v>320</v>
          </cell>
          <cell r="AB355">
            <v>20599.259999999998</v>
          </cell>
          <cell r="AR355">
            <v>13732.84</v>
          </cell>
          <cell r="CB355">
            <v>2231.35</v>
          </cell>
          <cell r="CC355">
            <v>34332.1</v>
          </cell>
        </row>
        <row r="356">
          <cell r="A356" t="str">
            <v>100735</v>
          </cell>
          <cell r="P356">
            <v>2455.4</v>
          </cell>
          <cell r="R356">
            <v>220</v>
          </cell>
          <cell r="AP356">
            <v>13634.339999999998</v>
          </cell>
          <cell r="AR356">
            <v>9089.56</v>
          </cell>
          <cell r="CB356">
            <v>2675.4</v>
          </cell>
          <cell r="CC356">
            <v>22723.899999999998</v>
          </cell>
        </row>
        <row r="357">
          <cell r="A357" t="str">
            <v>100736</v>
          </cell>
          <cell r="R357">
            <v>320</v>
          </cell>
          <cell r="AB357">
            <v>11471.640000000001</v>
          </cell>
          <cell r="AR357">
            <v>7647.76</v>
          </cell>
          <cell r="CB357">
            <v>320</v>
          </cell>
          <cell r="CC357">
            <v>19119.400000000001</v>
          </cell>
        </row>
        <row r="358">
          <cell r="A358" t="str">
            <v>100737</v>
          </cell>
          <cell r="R358">
            <v>220</v>
          </cell>
          <cell r="AB358">
            <v>14519.46</v>
          </cell>
          <cell r="AR358">
            <v>9679.64</v>
          </cell>
          <cell r="CB358">
            <v>220</v>
          </cell>
          <cell r="CC358">
            <v>24199.1</v>
          </cell>
        </row>
        <row r="359">
          <cell r="A359" t="str">
            <v>100738</v>
          </cell>
          <cell r="O359">
            <v>1920.15</v>
          </cell>
          <cell r="R359">
            <v>380</v>
          </cell>
          <cell r="AB359">
            <v>23178.480000000003</v>
          </cell>
          <cell r="AR359">
            <v>15452.32</v>
          </cell>
          <cell r="CB359">
            <v>2300.15</v>
          </cell>
          <cell r="CC359">
            <v>38630.800000000003</v>
          </cell>
        </row>
        <row r="360">
          <cell r="A360" t="str">
            <v>100739</v>
          </cell>
          <cell r="R360">
            <v>220</v>
          </cell>
          <cell r="AB360">
            <v>15576.9</v>
          </cell>
          <cell r="AR360">
            <v>10384.6</v>
          </cell>
          <cell r="CB360">
            <v>220</v>
          </cell>
          <cell r="CC360">
            <v>25961.5</v>
          </cell>
        </row>
        <row r="361">
          <cell r="A361" t="str">
            <v>100740</v>
          </cell>
          <cell r="R361">
            <v>320</v>
          </cell>
          <cell r="AB361">
            <v>12796.859999999999</v>
          </cell>
          <cell r="AR361">
            <v>8531.24</v>
          </cell>
          <cell r="CB361">
            <v>320</v>
          </cell>
          <cell r="CC361">
            <v>21328.1</v>
          </cell>
        </row>
        <row r="362">
          <cell r="A362" t="str">
            <v>100741</v>
          </cell>
          <cell r="AB362">
            <v>22505.200000000001</v>
          </cell>
          <cell r="CC362">
            <v>22505.200000000001</v>
          </cell>
        </row>
        <row r="363">
          <cell r="A363" t="str">
            <v>100742</v>
          </cell>
          <cell r="R363">
            <v>320</v>
          </cell>
          <cell r="AB363">
            <v>13701.12</v>
          </cell>
          <cell r="AR363">
            <v>9134.08</v>
          </cell>
          <cell r="CB363">
            <v>320</v>
          </cell>
          <cell r="CC363">
            <v>22835.200000000001</v>
          </cell>
        </row>
        <row r="364">
          <cell r="A364" t="str">
            <v>100743</v>
          </cell>
          <cell r="AB364">
            <v>14780.020000000002</v>
          </cell>
          <cell r="CC364">
            <v>14780.020000000002</v>
          </cell>
        </row>
        <row r="365">
          <cell r="A365" t="str">
            <v>100744</v>
          </cell>
          <cell r="O365">
            <v>4726.66</v>
          </cell>
          <cell r="R365">
            <v>320</v>
          </cell>
          <cell r="AB365">
            <v>26342.400000000001</v>
          </cell>
          <cell r="AR365">
            <v>17561.599999999999</v>
          </cell>
          <cell r="CB365">
            <v>5046.66</v>
          </cell>
          <cell r="CC365">
            <v>43904</v>
          </cell>
        </row>
        <row r="366">
          <cell r="A366" t="str">
            <v>100745</v>
          </cell>
          <cell r="R366">
            <v>220</v>
          </cell>
          <cell r="AB366">
            <v>24125.16</v>
          </cell>
          <cell r="AR366">
            <v>16083.44</v>
          </cell>
          <cell r="CB366">
            <v>220</v>
          </cell>
          <cell r="CC366">
            <v>40208.6</v>
          </cell>
        </row>
        <row r="367">
          <cell r="A367" t="str">
            <v>100746</v>
          </cell>
          <cell r="O367">
            <v>3563.69</v>
          </cell>
          <cell r="R367">
            <v>320</v>
          </cell>
          <cell r="T367">
            <v>4450</v>
          </cell>
          <cell r="Y367">
            <v>212.64</v>
          </cell>
          <cell r="AB367">
            <v>17471.93</v>
          </cell>
          <cell r="AR367">
            <v>13818.070000000002</v>
          </cell>
          <cell r="AY367">
            <v>3653.86</v>
          </cell>
          <cell r="CB367">
            <v>8546.33</v>
          </cell>
          <cell r="CC367">
            <v>34943.86</v>
          </cell>
        </row>
        <row r="368">
          <cell r="A368" t="str">
            <v>100747</v>
          </cell>
          <cell r="AB368">
            <v>1300.49</v>
          </cell>
          <cell r="CC368">
            <v>1300.49</v>
          </cell>
        </row>
        <row r="369">
          <cell r="A369" t="str">
            <v>100751</v>
          </cell>
          <cell r="O369">
            <v>1953.59</v>
          </cell>
          <cell r="R369">
            <v>320</v>
          </cell>
          <cell r="T369">
            <v>2700</v>
          </cell>
          <cell r="AB369">
            <v>21844.079999999998</v>
          </cell>
          <cell r="AR369">
            <v>14562.72</v>
          </cell>
          <cell r="CB369">
            <v>4973.59</v>
          </cell>
          <cell r="CC369">
            <v>36406.799999999996</v>
          </cell>
        </row>
        <row r="370">
          <cell r="A370" t="str">
            <v>100752</v>
          </cell>
          <cell r="O370">
            <v>3855.33</v>
          </cell>
          <cell r="R370">
            <v>380</v>
          </cell>
          <cell r="AB370">
            <v>24117.119999999999</v>
          </cell>
          <cell r="AR370">
            <v>16078.08</v>
          </cell>
          <cell r="CB370">
            <v>4235.33</v>
          </cell>
          <cell r="CC370">
            <v>40195.199999999997</v>
          </cell>
        </row>
        <row r="371">
          <cell r="A371" t="str">
            <v>100756</v>
          </cell>
          <cell r="O371">
            <v>5202.0200000000004</v>
          </cell>
          <cell r="R371">
            <v>320</v>
          </cell>
          <cell r="T371">
            <v>2700</v>
          </cell>
          <cell r="AB371">
            <v>19831.920000000002</v>
          </cell>
          <cell r="AR371">
            <v>13221.28</v>
          </cell>
          <cell r="CB371">
            <v>8222.02</v>
          </cell>
          <cell r="CC371">
            <v>33053.200000000004</v>
          </cell>
        </row>
        <row r="372">
          <cell r="A372" t="str">
            <v>100758</v>
          </cell>
          <cell r="R372">
            <v>320</v>
          </cell>
          <cell r="AB372">
            <v>18405</v>
          </cell>
          <cell r="AR372">
            <v>12270</v>
          </cell>
          <cell r="CB372">
            <v>320</v>
          </cell>
          <cell r="CC372">
            <v>30675</v>
          </cell>
        </row>
        <row r="373">
          <cell r="A373" t="str">
            <v>100761</v>
          </cell>
          <cell r="O373">
            <v>2786.31</v>
          </cell>
          <cell r="R373">
            <v>380</v>
          </cell>
          <cell r="AB373">
            <v>21859.019999999997</v>
          </cell>
          <cell r="AR373">
            <v>14572.68</v>
          </cell>
          <cell r="CB373">
            <v>3166.31</v>
          </cell>
          <cell r="CC373">
            <v>36431.699999999997</v>
          </cell>
        </row>
        <row r="374">
          <cell r="A374" t="str">
            <v>100762</v>
          </cell>
          <cell r="O374">
            <v>1638.79</v>
          </cell>
          <cell r="R374">
            <v>320</v>
          </cell>
          <cell r="AB374">
            <v>19874.46</v>
          </cell>
          <cell r="AR374">
            <v>13249.64</v>
          </cell>
          <cell r="CB374">
            <v>1958.79</v>
          </cell>
          <cell r="CC374">
            <v>33124.1</v>
          </cell>
        </row>
        <row r="375">
          <cell r="A375" t="str">
            <v>100763</v>
          </cell>
          <cell r="C375">
            <v>10</v>
          </cell>
          <cell r="O375">
            <v>1343.35</v>
          </cell>
          <cell r="R375">
            <v>160</v>
          </cell>
          <cell r="AB375">
            <v>8007.1</v>
          </cell>
          <cell r="AR375">
            <v>6005.33</v>
          </cell>
          <cell r="CB375">
            <v>1513.35</v>
          </cell>
          <cell r="CC375">
            <v>14012.43</v>
          </cell>
        </row>
        <row r="376">
          <cell r="A376" t="str">
            <v>100764</v>
          </cell>
          <cell r="R376">
            <v>380</v>
          </cell>
          <cell r="AB376">
            <v>16952.82</v>
          </cell>
          <cell r="AR376">
            <v>11301.88</v>
          </cell>
          <cell r="CB376">
            <v>380</v>
          </cell>
          <cell r="CC376">
            <v>28254.699999999997</v>
          </cell>
        </row>
        <row r="377">
          <cell r="A377" t="str">
            <v>100766</v>
          </cell>
          <cell r="O377">
            <v>1943.66</v>
          </cell>
          <cell r="AB377">
            <v>29313.600000000002</v>
          </cell>
          <cell r="CB377">
            <v>1943.66</v>
          </cell>
          <cell r="CC377">
            <v>29313.600000000002</v>
          </cell>
        </row>
        <row r="378">
          <cell r="A378" t="str">
            <v>100767</v>
          </cell>
          <cell r="R378">
            <v>320</v>
          </cell>
          <cell r="AB378">
            <v>17656.86</v>
          </cell>
          <cell r="AR378">
            <v>11771.24</v>
          </cell>
          <cell r="CB378">
            <v>320</v>
          </cell>
          <cell r="CC378">
            <v>29428.1</v>
          </cell>
        </row>
        <row r="379">
          <cell r="A379" t="str">
            <v>100768</v>
          </cell>
          <cell r="R379">
            <v>220</v>
          </cell>
          <cell r="AB379">
            <v>21603.3</v>
          </cell>
          <cell r="AR379">
            <v>14402.2</v>
          </cell>
          <cell r="CB379">
            <v>220</v>
          </cell>
          <cell r="CC379">
            <v>36005.5</v>
          </cell>
        </row>
        <row r="380">
          <cell r="A380" t="str">
            <v>100771</v>
          </cell>
          <cell r="O380">
            <v>2027.04</v>
          </cell>
          <cell r="AB380">
            <v>21724.899999999994</v>
          </cell>
          <cell r="CB380">
            <v>2027.04</v>
          </cell>
          <cell r="CC380">
            <v>21724.899999999994</v>
          </cell>
        </row>
        <row r="381">
          <cell r="A381" t="str">
            <v>100772</v>
          </cell>
          <cell r="R381">
            <v>220</v>
          </cell>
          <cell r="AB381">
            <v>19152.719999999998</v>
          </cell>
          <cell r="AR381">
            <v>12768.48</v>
          </cell>
          <cell r="CB381">
            <v>220</v>
          </cell>
          <cell r="CC381">
            <v>31921.199999999997</v>
          </cell>
        </row>
        <row r="382">
          <cell r="A382" t="str">
            <v>100774</v>
          </cell>
          <cell r="O382">
            <v>1354.42</v>
          </cell>
          <cell r="AB382">
            <v>21000</v>
          </cell>
          <cell r="CB382">
            <v>1354.42</v>
          </cell>
          <cell r="CC382">
            <v>21000</v>
          </cell>
        </row>
        <row r="383">
          <cell r="A383" t="str">
            <v>100775</v>
          </cell>
          <cell r="AB383">
            <v>21604.399999999998</v>
          </cell>
          <cell r="CC383">
            <v>21604.399999999998</v>
          </cell>
        </row>
        <row r="384">
          <cell r="A384" t="str">
            <v>100776</v>
          </cell>
          <cell r="R384">
            <v>220</v>
          </cell>
          <cell r="AB384">
            <v>11812.44</v>
          </cell>
          <cell r="AR384">
            <v>7874.96</v>
          </cell>
          <cell r="CB384">
            <v>220</v>
          </cell>
          <cell r="CC384">
            <v>19687.400000000001</v>
          </cell>
        </row>
        <row r="385">
          <cell r="A385" t="str">
            <v>100777</v>
          </cell>
          <cell r="AB385">
            <v>23389.7</v>
          </cell>
          <cell r="CC385">
            <v>23389.7</v>
          </cell>
        </row>
        <row r="386">
          <cell r="A386" t="str">
            <v>100778</v>
          </cell>
          <cell r="R386">
            <v>220</v>
          </cell>
          <cell r="AB386">
            <v>12859.67</v>
          </cell>
          <cell r="AR386">
            <v>4748.18</v>
          </cell>
          <cell r="CB386">
            <v>220</v>
          </cell>
          <cell r="CC386">
            <v>17607.849999999999</v>
          </cell>
        </row>
        <row r="387">
          <cell r="A387" t="str">
            <v>100779</v>
          </cell>
          <cell r="O387">
            <v>1377.24</v>
          </cell>
          <cell r="R387">
            <v>320</v>
          </cell>
          <cell r="AB387">
            <v>18926.64</v>
          </cell>
          <cell r="AR387">
            <v>12617.76</v>
          </cell>
          <cell r="CB387">
            <v>1697.24</v>
          </cell>
          <cell r="CC387">
            <v>31544.400000000001</v>
          </cell>
        </row>
        <row r="388">
          <cell r="A388" t="str">
            <v>100780</v>
          </cell>
          <cell r="R388">
            <v>320</v>
          </cell>
          <cell r="AB388">
            <v>14083.740000000002</v>
          </cell>
          <cell r="AR388">
            <v>9389.16</v>
          </cell>
          <cell r="CB388">
            <v>320</v>
          </cell>
          <cell r="CC388">
            <v>23472.9</v>
          </cell>
        </row>
        <row r="389">
          <cell r="A389" t="str">
            <v>100782</v>
          </cell>
          <cell r="O389">
            <v>1924.39</v>
          </cell>
          <cell r="R389">
            <v>320</v>
          </cell>
          <cell r="AB389">
            <v>19570.5</v>
          </cell>
          <cell r="AR389">
            <v>13047</v>
          </cell>
          <cell r="CB389">
            <v>2244.3900000000003</v>
          </cell>
          <cell r="CC389">
            <v>32617.5</v>
          </cell>
        </row>
        <row r="390">
          <cell r="A390" t="str">
            <v>100783</v>
          </cell>
          <cell r="G390">
            <v>486.28</v>
          </cell>
          <cell r="K390">
            <v>1550.02</v>
          </cell>
          <cell r="R390">
            <v>220</v>
          </cell>
          <cell r="AB390">
            <v>4862.82</v>
          </cell>
          <cell r="AK390">
            <v>4609.54</v>
          </cell>
          <cell r="AR390">
            <v>4700.72</v>
          </cell>
          <cell r="BB390">
            <v>30.39</v>
          </cell>
          <cell r="CB390">
            <v>2256.3000000000002</v>
          </cell>
          <cell r="CC390">
            <v>14173.080000000002</v>
          </cell>
          <cell r="CD390">
            <v>30.39</v>
          </cell>
        </row>
        <row r="391">
          <cell r="A391" t="str">
            <v>100784</v>
          </cell>
          <cell r="O391">
            <v>2610.08</v>
          </cell>
          <cell r="R391">
            <v>320</v>
          </cell>
          <cell r="AB391">
            <v>27697.139999999996</v>
          </cell>
          <cell r="AR391">
            <v>18464.759999999998</v>
          </cell>
          <cell r="CB391">
            <v>2930.08</v>
          </cell>
          <cell r="CC391">
            <v>46161.899999999994</v>
          </cell>
        </row>
        <row r="392">
          <cell r="A392" t="str">
            <v>100785</v>
          </cell>
          <cell r="R392">
            <v>320</v>
          </cell>
          <cell r="T392">
            <v>2300</v>
          </cell>
          <cell r="AB392">
            <v>23857.200000000001</v>
          </cell>
          <cell r="AR392">
            <v>15904.8</v>
          </cell>
          <cell r="CB392">
            <v>2620</v>
          </cell>
          <cell r="CC392">
            <v>39762</v>
          </cell>
        </row>
        <row r="393">
          <cell r="A393" t="str">
            <v>100787</v>
          </cell>
          <cell r="O393">
            <v>1336.01</v>
          </cell>
          <cell r="R393">
            <v>320</v>
          </cell>
          <cell r="AB393">
            <v>17908.02</v>
          </cell>
          <cell r="AR393">
            <v>11938.68</v>
          </cell>
          <cell r="CB393">
            <v>1656.01</v>
          </cell>
          <cell r="CC393">
            <v>29846.7</v>
          </cell>
        </row>
        <row r="394">
          <cell r="A394" t="str">
            <v>100788</v>
          </cell>
          <cell r="AB394">
            <v>36435</v>
          </cell>
          <cell r="CC394">
            <v>36435</v>
          </cell>
        </row>
        <row r="395">
          <cell r="A395" t="str">
            <v>100789</v>
          </cell>
          <cell r="O395">
            <v>2474.0300000000002</v>
          </cell>
          <cell r="AB395">
            <v>26359.500000000004</v>
          </cell>
          <cell r="CB395">
            <v>2474.0300000000002</v>
          </cell>
          <cell r="CC395">
            <v>26359.500000000004</v>
          </cell>
        </row>
        <row r="396">
          <cell r="A396" t="str">
            <v>100792</v>
          </cell>
          <cell r="R396">
            <v>220</v>
          </cell>
          <cell r="T396">
            <v>2700</v>
          </cell>
          <cell r="AB396">
            <v>25966.560000000005</v>
          </cell>
          <cell r="AR396">
            <v>17311.04</v>
          </cell>
          <cell r="CB396">
            <v>2920</v>
          </cell>
          <cell r="CC396">
            <v>43277.600000000006</v>
          </cell>
        </row>
        <row r="397">
          <cell r="A397" t="str">
            <v>100793</v>
          </cell>
          <cell r="G397">
            <v>228.09</v>
          </cell>
          <cell r="H397">
            <v>342.13</v>
          </cell>
          <cell r="K397">
            <v>608.23</v>
          </cell>
          <cell r="AB397">
            <v>9123.48</v>
          </cell>
          <cell r="AG397">
            <v>1292.5</v>
          </cell>
          <cell r="AH397">
            <v>1292.5</v>
          </cell>
          <cell r="AK397">
            <v>2432.9299999999998</v>
          </cell>
          <cell r="BB397">
            <v>342.13</v>
          </cell>
          <cell r="BK397">
            <v>969.37</v>
          </cell>
          <cell r="CB397">
            <v>1178.45</v>
          </cell>
          <cell r="CC397">
            <v>14141.41</v>
          </cell>
          <cell r="CD397">
            <v>1311.5</v>
          </cell>
        </row>
        <row r="398">
          <cell r="A398" t="str">
            <v>100794</v>
          </cell>
          <cell r="G398">
            <v>246.08</v>
          </cell>
          <cell r="K398">
            <v>1476.5</v>
          </cell>
          <cell r="L398">
            <v>492.17</v>
          </cell>
          <cell r="AB398">
            <v>9843.3599999999988</v>
          </cell>
          <cell r="AK398">
            <v>3199.09</v>
          </cell>
          <cell r="AL398">
            <v>1148.3900000000001</v>
          </cell>
          <cell r="BB398">
            <v>645.96999999999991</v>
          </cell>
          <cell r="BK398">
            <v>738.25</v>
          </cell>
          <cell r="CB398">
            <v>2214.75</v>
          </cell>
          <cell r="CC398">
            <v>14190.839999999998</v>
          </cell>
          <cell r="CD398">
            <v>1384.2199999999998</v>
          </cell>
        </row>
        <row r="399">
          <cell r="A399" t="str">
            <v>100795</v>
          </cell>
          <cell r="O399">
            <v>1507.16</v>
          </cell>
          <cell r="R399">
            <v>220</v>
          </cell>
          <cell r="AB399">
            <v>16215.96</v>
          </cell>
          <cell r="AR399">
            <v>10810.64</v>
          </cell>
          <cell r="CB399">
            <v>1727.16</v>
          </cell>
          <cell r="CC399">
            <v>27026.6</v>
          </cell>
        </row>
        <row r="400">
          <cell r="A400" t="str">
            <v>100796</v>
          </cell>
          <cell r="AB400">
            <v>37865.599999999999</v>
          </cell>
          <cell r="CC400">
            <v>37865.599999999999</v>
          </cell>
        </row>
        <row r="401">
          <cell r="A401" t="str">
            <v>100797</v>
          </cell>
          <cell r="T401">
            <v>3000</v>
          </cell>
          <cell r="AB401">
            <v>30818.400000000001</v>
          </cell>
          <cell r="CB401">
            <v>3000</v>
          </cell>
          <cell r="CC401">
            <v>30818.400000000001</v>
          </cell>
        </row>
        <row r="402">
          <cell r="A402" t="str">
            <v>100798</v>
          </cell>
          <cell r="AB402">
            <v>23713.800000000007</v>
          </cell>
          <cell r="CC402">
            <v>23713.800000000007</v>
          </cell>
        </row>
        <row r="403">
          <cell r="A403" t="str">
            <v>100799</v>
          </cell>
          <cell r="G403">
            <v>383.9</v>
          </cell>
          <cell r="H403">
            <v>287.93</v>
          </cell>
          <cell r="K403">
            <v>1919.52</v>
          </cell>
          <cell r="AB403">
            <v>2303.4299999999998</v>
          </cell>
          <cell r="AG403">
            <v>2687.32</v>
          </cell>
          <cell r="AH403">
            <v>1343.66</v>
          </cell>
          <cell r="AK403">
            <v>2687.3300000000004</v>
          </cell>
          <cell r="BB403">
            <v>14.4</v>
          </cell>
          <cell r="CB403">
            <v>2591.35</v>
          </cell>
          <cell r="CC403">
            <v>9021.74</v>
          </cell>
          <cell r="CD403">
            <v>14.4</v>
          </cell>
        </row>
        <row r="404">
          <cell r="A404" t="str">
            <v>100800</v>
          </cell>
          <cell r="O404">
            <v>1065.42</v>
          </cell>
          <cell r="AB404">
            <v>3070.8999999999996</v>
          </cell>
          <cell r="BB404">
            <v>116.94999999999999</v>
          </cell>
          <cell r="CB404">
            <v>1065.42</v>
          </cell>
          <cell r="CC404">
            <v>3070.8999999999996</v>
          </cell>
          <cell r="CD404">
            <v>116.94999999999999</v>
          </cell>
        </row>
        <row r="405">
          <cell r="A405" t="str">
            <v>100806</v>
          </cell>
          <cell r="AB405">
            <v>17784.8</v>
          </cell>
          <cell r="CC405">
            <v>17784.8</v>
          </cell>
        </row>
        <row r="406">
          <cell r="A406" t="str">
            <v>100807</v>
          </cell>
          <cell r="AB406">
            <v>17965</v>
          </cell>
          <cell r="CC406">
            <v>17965</v>
          </cell>
        </row>
        <row r="407">
          <cell r="A407" t="str">
            <v>100808</v>
          </cell>
          <cell r="G407">
            <v>307.2</v>
          </cell>
          <cell r="K407">
            <v>1536.01</v>
          </cell>
          <cell r="R407">
            <v>220</v>
          </cell>
          <cell r="AB407">
            <v>6148.880000000001</v>
          </cell>
          <cell r="AK407">
            <v>3729.63</v>
          </cell>
          <cell r="AR407">
            <v>3686.44</v>
          </cell>
          <cell r="BB407">
            <v>50.4</v>
          </cell>
          <cell r="BR407">
            <v>21.6</v>
          </cell>
          <cell r="CB407">
            <v>2063.21</v>
          </cell>
          <cell r="CC407">
            <v>13564.950000000003</v>
          </cell>
          <cell r="CD407">
            <v>72</v>
          </cell>
        </row>
        <row r="408">
          <cell r="A408" t="str">
            <v>100809</v>
          </cell>
          <cell r="G408">
            <v>183.19</v>
          </cell>
          <cell r="H408">
            <v>274.79000000000002</v>
          </cell>
          <cell r="K408">
            <v>2438.7700000000004</v>
          </cell>
          <cell r="L408">
            <v>841.54</v>
          </cell>
          <cell r="R408">
            <v>110</v>
          </cell>
          <cell r="AB408">
            <v>3663.88</v>
          </cell>
          <cell r="AK408">
            <v>5003.51</v>
          </cell>
          <cell r="AL408">
            <v>5387.06</v>
          </cell>
          <cell r="AR408">
            <v>790.03</v>
          </cell>
          <cell r="BK408">
            <v>25.76</v>
          </cell>
          <cell r="BL408">
            <v>8.59</v>
          </cell>
          <cell r="CB408">
            <v>3848.2900000000004</v>
          </cell>
          <cell r="CC408">
            <v>14844.480000000001</v>
          </cell>
          <cell r="CD408">
            <v>34.35</v>
          </cell>
        </row>
        <row r="409">
          <cell r="A409" t="str">
            <v>100811</v>
          </cell>
          <cell r="AB409">
            <v>19083.899999999998</v>
          </cell>
          <cell r="CC409">
            <v>19083.899999999998</v>
          </cell>
        </row>
        <row r="410">
          <cell r="A410" t="str">
            <v>100813</v>
          </cell>
          <cell r="AB410">
            <v>11528.26</v>
          </cell>
          <cell r="CC410">
            <v>11528.26</v>
          </cell>
        </row>
        <row r="411">
          <cell r="A411" t="str">
            <v>100815</v>
          </cell>
          <cell r="AB411">
            <v>25428.100000000002</v>
          </cell>
          <cell r="CC411">
            <v>25428.100000000002</v>
          </cell>
        </row>
        <row r="412">
          <cell r="A412" t="str">
            <v>100816</v>
          </cell>
          <cell r="O412">
            <v>1850.4</v>
          </cell>
          <cell r="T412">
            <v>2700</v>
          </cell>
          <cell r="AB412">
            <v>40367</v>
          </cell>
          <cell r="CB412">
            <v>4550.3999999999996</v>
          </cell>
          <cell r="CC412">
            <v>40367</v>
          </cell>
        </row>
        <row r="413">
          <cell r="A413" t="str">
            <v>100817</v>
          </cell>
          <cell r="R413">
            <v>380</v>
          </cell>
          <cell r="AB413">
            <v>15996.060000000001</v>
          </cell>
          <cell r="AR413">
            <v>10664.04</v>
          </cell>
          <cell r="CB413">
            <v>380</v>
          </cell>
          <cell r="CC413">
            <v>26660.100000000002</v>
          </cell>
        </row>
        <row r="414">
          <cell r="A414" t="str">
            <v>100819</v>
          </cell>
          <cell r="G414">
            <v>361.6</v>
          </cell>
          <cell r="L414">
            <v>1491.6</v>
          </cell>
          <cell r="O414">
            <v>1444.44</v>
          </cell>
          <cell r="R414">
            <v>220</v>
          </cell>
          <cell r="AB414">
            <v>3616</v>
          </cell>
          <cell r="AL414">
            <v>7548.4</v>
          </cell>
          <cell r="AR414">
            <v>5062.3999999999996</v>
          </cell>
          <cell r="BB414">
            <v>203.39999999999998</v>
          </cell>
          <cell r="CB414">
            <v>3517.64</v>
          </cell>
          <cell r="CC414">
            <v>16226.8</v>
          </cell>
          <cell r="CD414">
            <v>203.39999999999998</v>
          </cell>
        </row>
        <row r="415">
          <cell r="A415" t="str">
            <v>100820</v>
          </cell>
          <cell r="R415">
            <v>320</v>
          </cell>
          <cell r="AB415">
            <v>26769.179999999997</v>
          </cell>
          <cell r="AR415">
            <v>17846.12</v>
          </cell>
          <cell r="CB415">
            <v>320</v>
          </cell>
          <cell r="CC415">
            <v>44615.299999999996</v>
          </cell>
        </row>
        <row r="416">
          <cell r="A416" t="str">
            <v>100821</v>
          </cell>
          <cell r="AB416">
            <v>21696.799999999999</v>
          </cell>
          <cell r="CC416">
            <v>21696.799999999999</v>
          </cell>
        </row>
        <row r="417">
          <cell r="A417" t="str">
            <v>100822</v>
          </cell>
          <cell r="O417">
            <v>2892.62</v>
          </cell>
          <cell r="R417">
            <v>320</v>
          </cell>
          <cell r="T417">
            <v>5000</v>
          </cell>
          <cell r="AB417">
            <v>22918.68</v>
          </cell>
          <cell r="AR417">
            <v>15279.12</v>
          </cell>
          <cell r="CB417">
            <v>8212.619999999999</v>
          </cell>
          <cell r="CC417">
            <v>38197.800000000003</v>
          </cell>
        </row>
        <row r="418">
          <cell r="A418" t="str">
            <v>100823</v>
          </cell>
          <cell r="O418">
            <v>1685.94</v>
          </cell>
          <cell r="R418">
            <v>320</v>
          </cell>
          <cell r="AB418">
            <v>25472.16</v>
          </cell>
          <cell r="AR418">
            <v>16981.439999999999</v>
          </cell>
          <cell r="CB418">
            <v>2005.94</v>
          </cell>
          <cell r="CC418">
            <v>42453.599999999999</v>
          </cell>
        </row>
        <row r="419">
          <cell r="A419" t="str">
            <v>100824</v>
          </cell>
          <cell r="R419">
            <v>320</v>
          </cell>
          <cell r="AB419">
            <v>15795.839999999998</v>
          </cell>
          <cell r="AR419">
            <v>10530.56</v>
          </cell>
          <cell r="CB419">
            <v>320</v>
          </cell>
          <cell r="CC419">
            <v>26326.399999999998</v>
          </cell>
        </row>
        <row r="420">
          <cell r="A420" t="str">
            <v>100826</v>
          </cell>
          <cell r="O420">
            <v>5079.01</v>
          </cell>
          <cell r="R420">
            <v>320</v>
          </cell>
          <cell r="AB420">
            <v>24927.780000000002</v>
          </cell>
          <cell r="AR420">
            <v>16618.52</v>
          </cell>
          <cell r="CB420">
            <v>5399.01</v>
          </cell>
          <cell r="CC420">
            <v>41546.300000000003</v>
          </cell>
        </row>
        <row r="421">
          <cell r="A421" t="str">
            <v>100827</v>
          </cell>
          <cell r="R421">
            <v>320</v>
          </cell>
          <cell r="AB421">
            <v>23518.920000000002</v>
          </cell>
          <cell r="AR421">
            <v>15679.28</v>
          </cell>
          <cell r="CB421">
            <v>320</v>
          </cell>
          <cell r="CC421">
            <v>39198.200000000004</v>
          </cell>
        </row>
        <row r="422">
          <cell r="A422" t="str">
            <v>100828</v>
          </cell>
          <cell r="AB422">
            <v>26715.9</v>
          </cell>
          <cell r="CC422">
            <v>26715.9</v>
          </cell>
        </row>
        <row r="423">
          <cell r="A423" t="str">
            <v>100829</v>
          </cell>
          <cell r="G423">
            <v>532.21</v>
          </cell>
          <cell r="H423">
            <v>342.14</v>
          </cell>
          <cell r="K423">
            <v>1140.45</v>
          </cell>
          <cell r="Y423">
            <v>18.71</v>
          </cell>
          <cell r="AB423">
            <v>7603.0499999999993</v>
          </cell>
          <cell r="AG423">
            <v>1292.52</v>
          </cell>
          <cell r="AH423">
            <v>1520.61</v>
          </cell>
          <cell r="AK423">
            <v>3117.25</v>
          </cell>
          <cell r="BB423">
            <v>456.19</v>
          </cell>
          <cell r="BH423">
            <v>114.05</v>
          </cell>
          <cell r="CB423">
            <v>2033.5100000000002</v>
          </cell>
          <cell r="CC423">
            <v>13533.43</v>
          </cell>
          <cell r="CD423">
            <v>570.24</v>
          </cell>
        </row>
        <row r="424">
          <cell r="A424" t="str">
            <v>100830</v>
          </cell>
          <cell r="O424">
            <v>2741.38</v>
          </cell>
          <cell r="AB424">
            <v>4637.33</v>
          </cell>
          <cell r="CB424">
            <v>2741.38</v>
          </cell>
          <cell r="CC424">
            <v>4637.33</v>
          </cell>
        </row>
        <row r="425">
          <cell r="A425" t="str">
            <v>100832</v>
          </cell>
          <cell r="AB425">
            <v>22011.300000000007</v>
          </cell>
          <cell r="CC425">
            <v>22011.300000000007</v>
          </cell>
        </row>
        <row r="426">
          <cell r="A426" t="str">
            <v>100833</v>
          </cell>
          <cell r="O426">
            <v>1234.24</v>
          </cell>
          <cell r="R426">
            <v>320</v>
          </cell>
          <cell r="W426">
            <v>40709.83</v>
          </cell>
          <cell r="AB426">
            <v>30062.639999999996</v>
          </cell>
          <cell r="AR426">
            <v>20041.759999999998</v>
          </cell>
          <cell r="CB426">
            <v>42264.07</v>
          </cell>
          <cell r="CC426">
            <v>50104.399999999994</v>
          </cell>
        </row>
        <row r="427">
          <cell r="A427" t="str">
            <v>100834</v>
          </cell>
          <cell r="O427">
            <v>4350.88</v>
          </cell>
          <cell r="R427">
            <v>220</v>
          </cell>
          <cell r="AB427">
            <v>28835.46</v>
          </cell>
          <cell r="AR427">
            <v>19223.64</v>
          </cell>
          <cell r="CB427">
            <v>4570.88</v>
          </cell>
          <cell r="CC427">
            <v>48059.1</v>
          </cell>
        </row>
        <row r="428">
          <cell r="A428" t="str">
            <v>100835</v>
          </cell>
          <cell r="AB428">
            <v>24106.699999999997</v>
          </cell>
          <cell r="CC428">
            <v>24106.699999999997</v>
          </cell>
        </row>
        <row r="429">
          <cell r="A429" t="str">
            <v>100838</v>
          </cell>
          <cell r="O429">
            <v>1764.39</v>
          </cell>
          <cell r="R429">
            <v>220</v>
          </cell>
          <cell r="AB429">
            <v>14157.660000000002</v>
          </cell>
          <cell r="AR429">
            <v>9438.44</v>
          </cell>
          <cell r="CB429">
            <v>1984.39</v>
          </cell>
          <cell r="CC429">
            <v>23596.100000000002</v>
          </cell>
        </row>
        <row r="430">
          <cell r="A430" t="str">
            <v>100839</v>
          </cell>
          <cell r="O430">
            <v>4148.05</v>
          </cell>
          <cell r="R430">
            <v>320</v>
          </cell>
          <cell r="AB430">
            <v>25650.9</v>
          </cell>
          <cell r="AR430">
            <v>17100.599999999999</v>
          </cell>
          <cell r="CB430">
            <v>4468.05</v>
          </cell>
          <cell r="CC430">
            <v>42751.5</v>
          </cell>
        </row>
        <row r="431">
          <cell r="A431" t="str">
            <v>100840</v>
          </cell>
          <cell r="O431">
            <v>1950.42</v>
          </cell>
          <cell r="R431">
            <v>320</v>
          </cell>
          <cell r="AB431">
            <v>25839.84</v>
          </cell>
          <cell r="AR431">
            <v>17226.560000000001</v>
          </cell>
          <cell r="CB431">
            <v>2270.42</v>
          </cell>
          <cell r="CC431">
            <v>43066.400000000001</v>
          </cell>
        </row>
        <row r="432">
          <cell r="A432" t="str">
            <v>100841</v>
          </cell>
          <cell r="O432">
            <v>1542.66</v>
          </cell>
          <cell r="R432">
            <v>320</v>
          </cell>
          <cell r="AB432">
            <v>17147.34</v>
          </cell>
          <cell r="AR432">
            <v>11431.56</v>
          </cell>
          <cell r="CB432">
            <v>1862.66</v>
          </cell>
          <cell r="CC432">
            <v>28578.9</v>
          </cell>
        </row>
        <row r="433">
          <cell r="A433" t="str">
            <v>100843</v>
          </cell>
          <cell r="O433">
            <v>1262.28</v>
          </cell>
          <cell r="R433">
            <v>320</v>
          </cell>
          <cell r="AB433">
            <v>19543.5</v>
          </cell>
          <cell r="AR433">
            <v>13029</v>
          </cell>
          <cell r="CB433">
            <v>1582.28</v>
          </cell>
          <cell r="CC433">
            <v>32572.5</v>
          </cell>
        </row>
        <row r="434">
          <cell r="A434" t="str">
            <v>100845</v>
          </cell>
          <cell r="O434">
            <v>1986.2</v>
          </cell>
          <cell r="R434">
            <v>320</v>
          </cell>
          <cell r="AB434">
            <v>18412.14</v>
          </cell>
          <cell r="AR434">
            <v>12274.76</v>
          </cell>
          <cell r="CB434">
            <v>2306.1999999999998</v>
          </cell>
          <cell r="CC434">
            <v>30686.9</v>
          </cell>
        </row>
        <row r="435">
          <cell r="A435" t="str">
            <v>100846</v>
          </cell>
          <cell r="R435">
            <v>320</v>
          </cell>
          <cell r="AB435">
            <v>14626.02</v>
          </cell>
          <cell r="AR435">
            <v>9750.68</v>
          </cell>
          <cell r="CB435">
            <v>320</v>
          </cell>
          <cell r="CC435">
            <v>24376.7</v>
          </cell>
        </row>
        <row r="436">
          <cell r="A436" t="str">
            <v>100847</v>
          </cell>
          <cell r="H436">
            <v>387.55</v>
          </cell>
          <cell r="K436">
            <v>1033.48</v>
          </cell>
          <cell r="AB436">
            <v>8267.7799999999988</v>
          </cell>
          <cell r="AH436">
            <v>1377.96</v>
          </cell>
          <cell r="AK436">
            <v>6373.08</v>
          </cell>
          <cell r="BB436">
            <v>1873.18</v>
          </cell>
          <cell r="BH436">
            <v>258.37</v>
          </cell>
          <cell r="BK436">
            <v>645.92000000000007</v>
          </cell>
          <cell r="CB436">
            <v>1421.03</v>
          </cell>
          <cell r="CC436">
            <v>16018.819999999998</v>
          </cell>
          <cell r="CD436">
            <v>2777.4700000000003</v>
          </cell>
        </row>
        <row r="437">
          <cell r="A437" t="str">
            <v>100848</v>
          </cell>
          <cell r="P437">
            <v>2534.7999999999997</v>
          </cell>
          <cell r="R437">
            <v>220</v>
          </cell>
          <cell r="AP437">
            <v>15132.699999999999</v>
          </cell>
          <cell r="AR437">
            <v>9923.08</v>
          </cell>
          <cell r="CB437">
            <v>2754.7999999999997</v>
          </cell>
          <cell r="CC437">
            <v>25055.78</v>
          </cell>
        </row>
        <row r="438">
          <cell r="A438" t="str">
            <v>100849</v>
          </cell>
          <cell r="R438">
            <v>220</v>
          </cell>
          <cell r="AB438">
            <v>16149.780000000002</v>
          </cell>
          <cell r="AR438">
            <v>10766.52</v>
          </cell>
          <cell r="CB438">
            <v>220</v>
          </cell>
          <cell r="CC438">
            <v>26916.300000000003</v>
          </cell>
        </row>
        <row r="439">
          <cell r="A439" t="str">
            <v>100851</v>
          </cell>
          <cell r="O439">
            <v>1742.45</v>
          </cell>
          <cell r="R439">
            <v>400</v>
          </cell>
          <cell r="AB439">
            <v>23855.46</v>
          </cell>
          <cell r="AR439">
            <v>15800.369999999999</v>
          </cell>
          <cell r="CB439">
            <v>2142.4499999999998</v>
          </cell>
          <cell r="CC439">
            <v>39655.83</v>
          </cell>
        </row>
        <row r="440">
          <cell r="A440" t="str">
            <v>100852</v>
          </cell>
          <cell r="O440">
            <v>2215.39</v>
          </cell>
          <cell r="R440">
            <v>320</v>
          </cell>
          <cell r="W440">
            <v>48239.59</v>
          </cell>
          <cell r="AB440">
            <v>35623.08</v>
          </cell>
          <cell r="AR440">
            <v>23748.720000000001</v>
          </cell>
          <cell r="CB440">
            <v>50774.979999999996</v>
          </cell>
          <cell r="CC440">
            <v>59371.8</v>
          </cell>
        </row>
        <row r="441">
          <cell r="A441" t="str">
            <v>100853</v>
          </cell>
          <cell r="G441">
            <v>420.42</v>
          </cell>
          <cell r="K441">
            <v>3100.57</v>
          </cell>
          <cell r="O441">
            <v>2161.87</v>
          </cell>
          <cell r="AB441">
            <v>8408.36</v>
          </cell>
          <cell r="AK441">
            <v>9446.27</v>
          </cell>
          <cell r="BB441">
            <v>315.31</v>
          </cell>
          <cell r="CB441">
            <v>5682.8600000000006</v>
          </cell>
          <cell r="CC441">
            <v>17854.63</v>
          </cell>
          <cell r="CD441">
            <v>315.31</v>
          </cell>
        </row>
        <row r="442">
          <cell r="A442" t="str">
            <v>100854</v>
          </cell>
          <cell r="O442">
            <v>2842.51</v>
          </cell>
          <cell r="AB442">
            <v>26442.000000000004</v>
          </cell>
          <cell r="CB442">
            <v>2842.51</v>
          </cell>
          <cell r="CC442">
            <v>26442.000000000004</v>
          </cell>
        </row>
        <row r="443">
          <cell r="A443" t="str">
            <v>100855</v>
          </cell>
          <cell r="G443">
            <v>209.69</v>
          </cell>
          <cell r="H443">
            <v>314.52999999999997</v>
          </cell>
          <cell r="K443">
            <v>2096.9</v>
          </cell>
          <cell r="O443">
            <v>2837.88</v>
          </cell>
          <cell r="AB443">
            <v>6290.67</v>
          </cell>
          <cell r="AG443">
            <v>1887.2</v>
          </cell>
          <cell r="AH443">
            <v>1887.2</v>
          </cell>
          <cell r="AK443">
            <v>8387.5499999999993</v>
          </cell>
          <cell r="CB443">
            <v>5459</v>
          </cell>
          <cell r="CC443">
            <v>18452.62</v>
          </cell>
        </row>
        <row r="444">
          <cell r="A444" t="str">
            <v>100857</v>
          </cell>
          <cell r="G444">
            <v>371.76</v>
          </cell>
          <cell r="H444">
            <v>278.83</v>
          </cell>
          <cell r="K444">
            <v>743.53</v>
          </cell>
          <cell r="AB444">
            <v>11153.039999999999</v>
          </cell>
          <cell r="AG444">
            <v>1672.96</v>
          </cell>
          <cell r="AH444">
            <v>1487.07</v>
          </cell>
          <cell r="AK444">
            <v>2974.15</v>
          </cell>
          <cell r="CB444">
            <v>1394.12</v>
          </cell>
          <cell r="CC444">
            <v>17287.22</v>
          </cell>
        </row>
        <row r="445">
          <cell r="A445" t="str">
            <v>100858</v>
          </cell>
          <cell r="O445">
            <v>3379.54</v>
          </cell>
          <cell r="R445">
            <v>380</v>
          </cell>
          <cell r="AB445">
            <v>24918</v>
          </cell>
          <cell r="AR445">
            <v>16612</v>
          </cell>
          <cell r="CB445">
            <v>3759.54</v>
          </cell>
          <cell r="CC445">
            <v>41530</v>
          </cell>
        </row>
        <row r="446">
          <cell r="A446" t="str">
            <v>100860</v>
          </cell>
          <cell r="R446">
            <v>320</v>
          </cell>
          <cell r="AB446">
            <v>16063.62</v>
          </cell>
          <cell r="AR446">
            <v>10709.08</v>
          </cell>
          <cell r="CB446">
            <v>320</v>
          </cell>
          <cell r="CC446">
            <v>26772.7</v>
          </cell>
        </row>
        <row r="447">
          <cell r="A447" t="str">
            <v>100861</v>
          </cell>
          <cell r="G447">
            <v>451.12</v>
          </cell>
          <cell r="H447">
            <v>338.34</v>
          </cell>
          <cell r="K447">
            <v>2706.74</v>
          </cell>
          <cell r="O447">
            <v>1624.52</v>
          </cell>
          <cell r="AB447">
            <v>13533.719999999998</v>
          </cell>
          <cell r="AH447">
            <v>2030.06</v>
          </cell>
          <cell r="AK447">
            <v>3609</v>
          </cell>
          <cell r="CB447">
            <v>5120.7199999999993</v>
          </cell>
          <cell r="CC447">
            <v>19172.78</v>
          </cell>
        </row>
        <row r="448">
          <cell r="A448" t="str">
            <v>100862</v>
          </cell>
          <cell r="O448">
            <v>1594.67</v>
          </cell>
          <cell r="AB448">
            <v>37218.699999999997</v>
          </cell>
          <cell r="CB448">
            <v>1594.67</v>
          </cell>
          <cell r="CC448">
            <v>37218.699999999997</v>
          </cell>
        </row>
        <row r="449">
          <cell r="A449" t="str">
            <v>100863</v>
          </cell>
          <cell r="R449">
            <v>320</v>
          </cell>
          <cell r="AB449">
            <v>16130.339999999998</v>
          </cell>
          <cell r="AR449">
            <v>10753.56</v>
          </cell>
          <cell r="CB449">
            <v>320</v>
          </cell>
          <cell r="CC449">
            <v>26883.899999999998</v>
          </cell>
        </row>
        <row r="450">
          <cell r="A450" t="str">
            <v>100864</v>
          </cell>
          <cell r="G450">
            <v>492.25</v>
          </cell>
          <cell r="K450">
            <v>2658.16</v>
          </cell>
          <cell r="O450">
            <v>2936.22</v>
          </cell>
          <cell r="AB450">
            <v>12897.019999999999</v>
          </cell>
          <cell r="AG450">
            <v>1870.56</v>
          </cell>
          <cell r="AK450">
            <v>1181.4000000000001</v>
          </cell>
          <cell r="BB450">
            <v>1255.24</v>
          </cell>
          <cell r="BG450">
            <v>295.35000000000002</v>
          </cell>
          <cell r="BK450">
            <v>295.35000000000002</v>
          </cell>
          <cell r="CB450">
            <v>6086.6299999999992</v>
          </cell>
          <cell r="CC450">
            <v>15948.979999999998</v>
          </cell>
          <cell r="CD450">
            <v>1845.94</v>
          </cell>
        </row>
        <row r="451">
          <cell r="A451" t="str">
            <v>100865</v>
          </cell>
          <cell r="O451">
            <v>3106.6</v>
          </cell>
          <cell r="R451">
            <v>320</v>
          </cell>
          <cell r="AB451">
            <v>23890.980000000003</v>
          </cell>
          <cell r="AR451">
            <v>15927.32</v>
          </cell>
          <cell r="CB451">
            <v>3426.6</v>
          </cell>
          <cell r="CC451">
            <v>39818.300000000003</v>
          </cell>
        </row>
        <row r="452">
          <cell r="A452" t="str">
            <v>100866</v>
          </cell>
          <cell r="R452">
            <v>320</v>
          </cell>
          <cell r="AB452">
            <v>19784.219999999998</v>
          </cell>
          <cell r="AR452">
            <v>13189.48</v>
          </cell>
          <cell r="CB452">
            <v>320</v>
          </cell>
          <cell r="CC452">
            <v>32973.699999999997</v>
          </cell>
        </row>
        <row r="453">
          <cell r="A453" t="str">
            <v>100867</v>
          </cell>
          <cell r="O453">
            <v>1346.97</v>
          </cell>
          <cell r="R453">
            <v>320</v>
          </cell>
          <cell r="AB453">
            <v>20483.219999999998</v>
          </cell>
          <cell r="AR453">
            <v>13655.48</v>
          </cell>
          <cell r="CB453">
            <v>1666.97</v>
          </cell>
          <cell r="CC453">
            <v>34138.699999999997</v>
          </cell>
        </row>
        <row r="454">
          <cell r="A454" t="str">
            <v>100868</v>
          </cell>
          <cell r="O454">
            <v>3233.43</v>
          </cell>
          <cell r="R454">
            <v>320</v>
          </cell>
          <cell r="AB454">
            <v>16485.3</v>
          </cell>
          <cell r="AR454">
            <v>10990.2</v>
          </cell>
          <cell r="CB454">
            <v>3553.43</v>
          </cell>
          <cell r="CC454">
            <v>27475.5</v>
          </cell>
        </row>
        <row r="455">
          <cell r="A455" t="str">
            <v>100869</v>
          </cell>
          <cell r="O455">
            <v>2305.9499999999998</v>
          </cell>
          <cell r="R455">
            <v>320</v>
          </cell>
          <cell r="AB455">
            <v>15685.2</v>
          </cell>
          <cell r="AR455">
            <v>10456.799999999999</v>
          </cell>
          <cell r="CB455">
            <v>2625.95</v>
          </cell>
          <cell r="CC455">
            <v>26142</v>
          </cell>
        </row>
        <row r="456">
          <cell r="A456" t="str">
            <v>100871</v>
          </cell>
          <cell r="O456">
            <v>2167.0700000000002</v>
          </cell>
          <cell r="R456">
            <v>320</v>
          </cell>
          <cell r="AB456">
            <v>23208</v>
          </cell>
          <cell r="AR456">
            <v>15472</v>
          </cell>
          <cell r="CB456">
            <v>2487.0700000000002</v>
          </cell>
          <cell r="CC456">
            <v>38680</v>
          </cell>
        </row>
        <row r="457">
          <cell r="A457" t="str">
            <v>100873</v>
          </cell>
          <cell r="O457">
            <v>2102.02</v>
          </cell>
          <cell r="R457">
            <v>320</v>
          </cell>
          <cell r="AB457">
            <v>20253.12</v>
          </cell>
          <cell r="AR457">
            <v>13502.08</v>
          </cell>
          <cell r="CB457">
            <v>2422.02</v>
          </cell>
          <cell r="CC457">
            <v>33755.199999999997</v>
          </cell>
        </row>
        <row r="458">
          <cell r="A458" t="str">
            <v>100874</v>
          </cell>
          <cell r="O458">
            <v>2898.35</v>
          </cell>
          <cell r="R458">
            <v>320</v>
          </cell>
          <cell r="AB458">
            <v>21491.759999999998</v>
          </cell>
          <cell r="AR458">
            <v>14327.84</v>
          </cell>
          <cell r="CB458">
            <v>3218.35</v>
          </cell>
          <cell r="CC458">
            <v>35819.599999999999</v>
          </cell>
        </row>
        <row r="459">
          <cell r="A459" t="str">
            <v>100876</v>
          </cell>
          <cell r="AB459">
            <v>22558.499999999996</v>
          </cell>
          <cell r="CC459">
            <v>22558.499999999996</v>
          </cell>
        </row>
        <row r="460">
          <cell r="A460" t="str">
            <v>100877</v>
          </cell>
          <cell r="O460">
            <v>1452.49</v>
          </cell>
          <cell r="R460">
            <v>320</v>
          </cell>
          <cell r="AB460">
            <v>18957.18</v>
          </cell>
          <cell r="AR460">
            <v>12638.12</v>
          </cell>
          <cell r="CB460">
            <v>1772.49</v>
          </cell>
          <cell r="CC460">
            <v>31595.300000000003</v>
          </cell>
        </row>
        <row r="461">
          <cell r="A461" t="str">
            <v>100880</v>
          </cell>
          <cell r="R461">
            <v>320</v>
          </cell>
          <cell r="AB461">
            <v>21352.920000000002</v>
          </cell>
          <cell r="AR461">
            <v>14235.28</v>
          </cell>
          <cell r="CB461">
            <v>320</v>
          </cell>
          <cell r="CC461">
            <v>35588.200000000004</v>
          </cell>
        </row>
        <row r="462">
          <cell r="A462" t="str">
            <v>100883</v>
          </cell>
          <cell r="O462">
            <v>3889.57</v>
          </cell>
          <cell r="R462">
            <v>380</v>
          </cell>
          <cell r="T462">
            <v>2300</v>
          </cell>
          <cell r="AB462">
            <v>22960.86</v>
          </cell>
          <cell r="AR462">
            <v>15307.24</v>
          </cell>
          <cell r="CB462">
            <v>6569.57</v>
          </cell>
          <cell r="CC462">
            <v>38268.1</v>
          </cell>
        </row>
        <row r="463">
          <cell r="A463" t="str">
            <v>100884</v>
          </cell>
          <cell r="R463">
            <v>320</v>
          </cell>
          <cell r="AB463">
            <v>16074.660000000002</v>
          </cell>
          <cell r="AR463">
            <v>10716.44</v>
          </cell>
          <cell r="CB463">
            <v>320</v>
          </cell>
          <cell r="CC463">
            <v>26791.100000000002</v>
          </cell>
        </row>
        <row r="464">
          <cell r="A464" t="str">
            <v>100885</v>
          </cell>
          <cell r="AB464">
            <v>37734.299999999996</v>
          </cell>
          <cell r="CC464">
            <v>37734.299999999996</v>
          </cell>
        </row>
        <row r="465">
          <cell r="A465" t="str">
            <v>100886</v>
          </cell>
          <cell r="O465">
            <v>1317.46</v>
          </cell>
          <cell r="R465">
            <v>320</v>
          </cell>
          <cell r="AB465">
            <v>16050.12</v>
          </cell>
          <cell r="AR465">
            <v>10700.08</v>
          </cell>
          <cell r="CB465">
            <v>1637.46</v>
          </cell>
          <cell r="CC465">
            <v>26750.2</v>
          </cell>
        </row>
        <row r="466">
          <cell r="A466" t="str">
            <v>100887</v>
          </cell>
          <cell r="G466">
            <v>601.52</v>
          </cell>
          <cell r="H466">
            <v>902.28</v>
          </cell>
          <cell r="K466">
            <v>2706.8</v>
          </cell>
          <cell r="O466">
            <v>392.77</v>
          </cell>
          <cell r="AB466">
            <v>9298.4</v>
          </cell>
          <cell r="AH466">
            <v>1503.79</v>
          </cell>
          <cell r="AK466">
            <v>3609.08</v>
          </cell>
          <cell r="BB466">
            <v>639.11</v>
          </cell>
          <cell r="CB466">
            <v>4603.3700000000008</v>
          </cell>
          <cell r="CC466">
            <v>14411.269999999999</v>
          </cell>
          <cell r="CD466">
            <v>639.11</v>
          </cell>
        </row>
        <row r="467">
          <cell r="A467" t="str">
            <v>100888</v>
          </cell>
          <cell r="O467">
            <v>4219.12</v>
          </cell>
          <cell r="AB467">
            <v>36374.000000000007</v>
          </cell>
          <cell r="CB467">
            <v>4219.12</v>
          </cell>
          <cell r="CC467">
            <v>36374.000000000007</v>
          </cell>
        </row>
        <row r="468">
          <cell r="A468" t="str">
            <v>100890</v>
          </cell>
          <cell r="R468">
            <v>320</v>
          </cell>
          <cell r="AB468">
            <v>23462.82</v>
          </cell>
          <cell r="AR468">
            <v>15641.88</v>
          </cell>
          <cell r="CB468">
            <v>320</v>
          </cell>
          <cell r="CC468">
            <v>39104.699999999997</v>
          </cell>
        </row>
        <row r="469">
          <cell r="A469" t="str">
            <v>100891</v>
          </cell>
          <cell r="O469">
            <v>1903.87</v>
          </cell>
          <cell r="AB469">
            <v>29223.240000000005</v>
          </cell>
          <cell r="CB469">
            <v>1903.87</v>
          </cell>
          <cell r="CC469">
            <v>29223.240000000005</v>
          </cell>
        </row>
        <row r="470">
          <cell r="A470" t="str">
            <v>100894</v>
          </cell>
          <cell r="R470">
            <v>220</v>
          </cell>
          <cell r="AB470">
            <v>17892.3</v>
          </cell>
          <cell r="AR470">
            <v>11928.2</v>
          </cell>
          <cell r="CB470">
            <v>220</v>
          </cell>
          <cell r="CC470">
            <v>29820.5</v>
          </cell>
        </row>
        <row r="471">
          <cell r="A471" t="str">
            <v>100895</v>
          </cell>
          <cell r="G471">
            <v>328.12</v>
          </cell>
          <cell r="H471">
            <v>369.13</v>
          </cell>
          <cell r="K471">
            <v>2296.7600000000002</v>
          </cell>
          <cell r="AB471">
            <v>1640.56</v>
          </cell>
          <cell r="AH471">
            <v>1394.48</v>
          </cell>
          <cell r="AK471">
            <v>12181.15</v>
          </cell>
          <cell r="BB471">
            <v>492.17</v>
          </cell>
          <cell r="BH471">
            <v>492.17</v>
          </cell>
          <cell r="BK471">
            <v>2230.12</v>
          </cell>
          <cell r="CB471">
            <v>2994.01</v>
          </cell>
          <cell r="CC471">
            <v>15216.189999999999</v>
          </cell>
          <cell r="CD471">
            <v>3214.46</v>
          </cell>
        </row>
        <row r="472">
          <cell r="A472" t="str">
            <v>100896</v>
          </cell>
          <cell r="O472">
            <v>1489.36</v>
          </cell>
          <cell r="R472">
            <v>380</v>
          </cell>
          <cell r="T472">
            <v>2300</v>
          </cell>
          <cell r="AB472">
            <v>16480.04</v>
          </cell>
          <cell r="AR472">
            <v>10632.28</v>
          </cell>
          <cell r="CB472">
            <v>4169.3599999999997</v>
          </cell>
          <cell r="CC472">
            <v>27112.32</v>
          </cell>
        </row>
        <row r="473">
          <cell r="A473" t="str">
            <v>100897</v>
          </cell>
          <cell r="G473">
            <v>276.8</v>
          </cell>
          <cell r="H473">
            <v>415.19</v>
          </cell>
          <cell r="K473">
            <v>3044.7700000000004</v>
          </cell>
          <cell r="O473">
            <v>1324.92</v>
          </cell>
          <cell r="AB473">
            <v>7104.41</v>
          </cell>
          <cell r="AK473">
            <v>6643.09</v>
          </cell>
          <cell r="BB473">
            <v>553.6</v>
          </cell>
          <cell r="BK473">
            <v>553.6</v>
          </cell>
          <cell r="CB473">
            <v>5061.68</v>
          </cell>
          <cell r="CC473">
            <v>13747.5</v>
          </cell>
          <cell r="CD473">
            <v>1107.2</v>
          </cell>
        </row>
        <row r="474">
          <cell r="A474" t="str">
            <v>100899</v>
          </cell>
          <cell r="G474">
            <v>671.76</v>
          </cell>
          <cell r="K474">
            <v>2687.01</v>
          </cell>
          <cell r="AB474">
            <v>12875.210000000001</v>
          </cell>
          <cell r="AG474">
            <v>2127.21</v>
          </cell>
          <cell r="AK474">
            <v>3582.66</v>
          </cell>
          <cell r="BB474">
            <v>2351.14</v>
          </cell>
          <cell r="BG474">
            <v>335.88</v>
          </cell>
          <cell r="BK474">
            <v>671.76</v>
          </cell>
          <cell r="CB474">
            <v>3358.7700000000004</v>
          </cell>
          <cell r="CC474">
            <v>18585.080000000002</v>
          </cell>
          <cell r="CD474">
            <v>3358.7799999999997</v>
          </cell>
        </row>
        <row r="475">
          <cell r="A475" t="str">
            <v>100902</v>
          </cell>
          <cell r="G475">
            <v>307.12</v>
          </cell>
          <cell r="K475">
            <v>1247.69</v>
          </cell>
          <cell r="R475">
            <v>220</v>
          </cell>
          <cell r="AB475">
            <v>6142.4699999999993</v>
          </cell>
          <cell r="AG475">
            <v>1382.05</v>
          </cell>
          <cell r="AK475">
            <v>921.37</v>
          </cell>
          <cell r="AR475">
            <v>5355.4699999999993</v>
          </cell>
          <cell r="BB475">
            <v>43.19</v>
          </cell>
          <cell r="BG475">
            <v>7.2</v>
          </cell>
          <cell r="BR475">
            <v>21.6</v>
          </cell>
          <cell r="CB475">
            <v>1774.81</v>
          </cell>
          <cell r="CC475">
            <v>13801.359999999999</v>
          </cell>
          <cell r="CD475">
            <v>71.990000000000009</v>
          </cell>
        </row>
        <row r="476">
          <cell r="A476" t="str">
            <v>100903</v>
          </cell>
          <cell r="G476">
            <v>366.34</v>
          </cell>
          <cell r="H476">
            <v>274.75</v>
          </cell>
          <cell r="K476">
            <v>1671.42</v>
          </cell>
          <cell r="T476">
            <v>2300</v>
          </cell>
          <cell r="AB476">
            <v>7326.72</v>
          </cell>
          <cell r="AG476">
            <v>1648.51</v>
          </cell>
          <cell r="AH476">
            <v>1465.34</v>
          </cell>
          <cell r="AK476">
            <v>5655.2999999999993</v>
          </cell>
          <cell r="BH476">
            <v>17.170000000000002</v>
          </cell>
          <cell r="CB476">
            <v>4612.51</v>
          </cell>
          <cell r="CC476">
            <v>16095.869999999999</v>
          </cell>
          <cell r="CD476">
            <v>17.170000000000002</v>
          </cell>
        </row>
        <row r="477">
          <cell r="A477" t="str">
            <v>100905</v>
          </cell>
          <cell r="O477">
            <v>2803.19</v>
          </cell>
          <cell r="R477">
            <v>380</v>
          </cell>
          <cell r="AB477">
            <v>22999.079999999998</v>
          </cell>
          <cell r="AR477">
            <v>15332.72</v>
          </cell>
          <cell r="CB477">
            <v>3183.19</v>
          </cell>
          <cell r="CC477">
            <v>38331.799999999996</v>
          </cell>
        </row>
        <row r="478">
          <cell r="A478" t="str">
            <v>100906</v>
          </cell>
          <cell r="G478">
            <v>590.70000000000005</v>
          </cell>
          <cell r="K478">
            <v>2067.46</v>
          </cell>
          <cell r="AB478">
            <v>13044.689999999999</v>
          </cell>
          <cell r="AG478">
            <v>3150.42</v>
          </cell>
          <cell r="BB478">
            <v>1949.31</v>
          </cell>
          <cell r="BG478">
            <v>590.70000000000005</v>
          </cell>
          <cell r="CB478">
            <v>2658.16</v>
          </cell>
          <cell r="CC478">
            <v>16195.109999999999</v>
          </cell>
          <cell r="CD478">
            <v>2540.0100000000002</v>
          </cell>
        </row>
        <row r="479">
          <cell r="A479" t="str">
            <v>100907</v>
          </cell>
          <cell r="G479">
            <v>356.78</v>
          </cell>
          <cell r="H479">
            <v>267.58</v>
          </cell>
          <cell r="K479">
            <v>2408.23</v>
          </cell>
          <cell r="AB479">
            <v>8919.4000000000015</v>
          </cell>
          <cell r="AH479">
            <v>1605.49</v>
          </cell>
          <cell r="AK479">
            <v>4370.5200000000004</v>
          </cell>
          <cell r="CB479">
            <v>3032.59</v>
          </cell>
          <cell r="CC479">
            <v>14895.410000000002</v>
          </cell>
        </row>
        <row r="480">
          <cell r="A480" t="str">
            <v>100908</v>
          </cell>
          <cell r="R480">
            <v>220</v>
          </cell>
          <cell r="AB480">
            <v>13904.339999999998</v>
          </cell>
          <cell r="AR480">
            <v>9269.56</v>
          </cell>
          <cell r="CB480">
            <v>220</v>
          </cell>
          <cell r="CC480">
            <v>23173.899999999998</v>
          </cell>
        </row>
        <row r="481">
          <cell r="A481" t="str">
            <v>100916</v>
          </cell>
          <cell r="AB481">
            <v>23320.2</v>
          </cell>
          <cell r="CC481">
            <v>23320.2</v>
          </cell>
        </row>
        <row r="482">
          <cell r="A482" t="str">
            <v>100917</v>
          </cell>
          <cell r="G482">
            <v>258.37</v>
          </cell>
          <cell r="H482">
            <v>387.55</v>
          </cell>
          <cell r="K482">
            <v>1980.83</v>
          </cell>
          <cell r="O482">
            <v>1321.36</v>
          </cell>
          <cell r="AB482">
            <v>8095.54</v>
          </cell>
          <cell r="AG482">
            <v>1377.96</v>
          </cell>
          <cell r="AK482">
            <v>4392.2699999999995</v>
          </cell>
          <cell r="BB482">
            <v>516.74</v>
          </cell>
          <cell r="BG482">
            <v>258.37</v>
          </cell>
          <cell r="BK482">
            <v>1162.6599999999999</v>
          </cell>
          <cell r="CB482">
            <v>3948.1099999999997</v>
          </cell>
          <cell r="CC482">
            <v>13865.77</v>
          </cell>
          <cell r="CD482">
            <v>1937.77</v>
          </cell>
        </row>
        <row r="483">
          <cell r="A483" t="str">
            <v>100918</v>
          </cell>
          <cell r="AB483">
            <v>26097.8</v>
          </cell>
          <cell r="CC483">
            <v>26097.8</v>
          </cell>
        </row>
        <row r="484">
          <cell r="A484" t="str">
            <v>100921</v>
          </cell>
          <cell r="O484">
            <v>1024.73</v>
          </cell>
          <cell r="AB484">
            <v>33731.899999999994</v>
          </cell>
          <cell r="CB484">
            <v>1024.73</v>
          </cell>
          <cell r="CC484">
            <v>33731.899999999994</v>
          </cell>
        </row>
        <row r="485">
          <cell r="A485" t="str">
            <v>100924</v>
          </cell>
          <cell r="R485">
            <v>320</v>
          </cell>
          <cell r="AB485">
            <v>22306.74</v>
          </cell>
          <cell r="AR485">
            <v>14871.16</v>
          </cell>
          <cell r="CB485">
            <v>320</v>
          </cell>
          <cell r="CC485">
            <v>37177.9</v>
          </cell>
        </row>
        <row r="486">
          <cell r="A486" t="str">
            <v>100926</v>
          </cell>
          <cell r="R486">
            <v>320</v>
          </cell>
          <cell r="T486">
            <v>2300</v>
          </cell>
          <cell r="AB486">
            <v>14405.46</v>
          </cell>
          <cell r="AR486">
            <v>9603.64</v>
          </cell>
          <cell r="CB486">
            <v>2620</v>
          </cell>
          <cell r="CC486">
            <v>24009.1</v>
          </cell>
        </row>
        <row r="487">
          <cell r="A487" t="str">
            <v>100928</v>
          </cell>
          <cell r="O487">
            <v>1726.82</v>
          </cell>
          <cell r="R487">
            <v>320</v>
          </cell>
          <cell r="AB487">
            <v>19808.400000000001</v>
          </cell>
          <cell r="AR487">
            <v>13205.6</v>
          </cell>
          <cell r="CB487">
            <v>2046.82</v>
          </cell>
          <cell r="CC487">
            <v>33014</v>
          </cell>
        </row>
        <row r="488">
          <cell r="A488" t="str">
            <v>100929</v>
          </cell>
          <cell r="R488">
            <v>220</v>
          </cell>
          <cell r="T488">
            <v>2700</v>
          </cell>
          <cell r="AB488">
            <v>23167.920000000002</v>
          </cell>
          <cell r="AR488">
            <v>15445.28</v>
          </cell>
          <cell r="CB488">
            <v>2920</v>
          </cell>
          <cell r="CC488">
            <v>38613.200000000004</v>
          </cell>
        </row>
        <row r="489">
          <cell r="A489" t="str">
            <v>100932</v>
          </cell>
          <cell r="O489">
            <v>1481.99</v>
          </cell>
          <cell r="R489">
            <v>220</v>
          </cell>
          <cell r="Y489">
            <v>1978.38</v>
          </cell>
          <cell r="AB489">
            <v>18135.45</v>
          </cell>
          <cell r="AR489">
            <v>14508.36</v>
          </cell>
          <cell r="AY489">
            <v>3627.09</v>
          </cell>
          <cell r="CB489">
            <v>3680.37</v>
          </cell>
          <cell r="CC489">
            <v>36270.9</v>
          </cell>
        </row>
        <row r="490">
          <cell r="A490" t="str">
            <v>100934</v>
          </cell>
          <cell r="R490">
            <v>380</v>
          </cell>
          <cell r="AB490">
            <v>16104.499999999998</v>
          </cell>
          <cell r="AR490">
            <v>10838.9</v>
          </cell>
          <cell r="CB490">
            <v>380</v>
          </cell>
          <cell r="CC490">
            <v>26943.399999999998</v>
          </cell>
        </row>
        <row r="491">
          <cell r="A491" t="str">
            <v>100939</v>
          </cell>
          <cell r="T491">
            <v>3000</v>
          </cell>
          <cell r="AB491">
            <v>32427.03</v>
          </cell>
          <cell r="CB491">
            <v>3000</v>
          </cell>
          <cell r="CC491">
            <v>32427.03</v>
          </cell>
        </row>
        <row r="492">
          <cell r="A492" t="str">
            <v>100941</v>
          </cell>
          <cell r="G492">
            <v>180.8</v>
          </cell>
          <cell r="H492">
            <v>271.2</v>
          </cell>
          <cell r="K492">
            <v>2440.8000000000002</v>
          </cell>
          <cell r="R492">
            <v>220</v>
          </cell>
          <cell r="AB492">
            <v>7232</v>
          </cell>
          <cell r="AK492">
            <v>2870.2000000000003</v>
          </cell>
          <cell r="AR492">
            <v>5175.3999999999996</v>
          </cell>
          <cell r="BB492">
            <v>101.7</v>
          </cell>
          <cell r="CB492">
            <v>3112.8</v>
          </cell>
          <cell r="CC492">
            <v>15277.6</v>
          </cell>
          <cell r="CD492">
            <v>101.7</v>
          </cell>
        </row>
        <row r="493">
          <cell r="A493" t="str">
            <v>100943</v>
          </cell>
          <cell r="G493">
            <v>149.30000000000001</v>
          </cell>
          <cell r="H493">
            <v>223.95</v>
          </cell>
          <cell r="K493">
            <v>1455.6399999999999</v>
          </cell>
          <cell r="R493">
            <v>220</v>
          </cell>
          <cell r="AB493">
            <v>2985.94</v>
          </cell>
          <cell r="AK493">
            <v>4516.2199999999993</v>
          </cell>
          <cell r="AR493">
            <v>5673.2800000000007</v>
          </cell>
          <cell r="CB493">
            <v>2048.89</v>
          </cell>
          <cell r="CC493">
            <v>13175.44</v>
          </cell>
        </row>
        <row r="494">
          <cell r="A494" t="str">
            <v>100946</v>
          </cell>
          <cell r="W494">
            <v>0</v>
          </cell>
          <cell r="CB494">
            <v>0</v>
          </cell>
        </row>
        <row r="495">
          <cell r="A495" t="str">
            <v>100947</v>
          </cell>
          <cell r="O495">
            <v>2015.46</v>
          </cell>
          <cell r="R495">
            <v>320</v>
          </cell>
          <cell r="AB495">
            <v>21168.84</v>
          </cell>
          <cell r="AR495">
            <v>14112.56</v>
          </cell>
          <cell r="CB495">
            <v>2335.46</v>
          </cell>
          <cell r="CC495">
            <v>35281.4</v>
          </cell>
        </row>
        <row r="496">
          <cell r="A496" t="str">
            <v>100949</v>
          </cell>
          <cell r="R496">
            <v>220</v>
          </cell>
          <cell r="AB496">
            <v>13668.180000000002</v>
          </cell>
          <cell r="AR496">
            <v>9112.1200000000008</v>
          </cell>
          <cell r="CB496">
            <v>220</v>
          </cell>
          <cell r="CC496">
            <v>22780.300000000003</v>
          </cell>
        </row>
        <row r="497">
          <cell r="A497" t="str">
            <v>100950</v>
          </cell>
          <cell r="O497">
            <v>2181.88</v>
          </cell>
          <cell r="R497">
            <v>320</v>
          </cell>
          <cell r="AB497">
            <v>21567.060000000005</v>
          </cell>
          <cell r="AR497">
            <v>14378.04</v>
          </cell>
          <cell r="CB497">
            <v>2501.88</v>
          </cell>
          <cell r="CC497">
            <v>35945.100000000006</v>
          </cell>
        </row>
        <row r="498">
          <cell r="A498" t="str">
            <v>100951</v>
          </cell>
          <cell r="C498">
            <v>125</v>
          </cell>
          <cell r="O498">
            <v>2654.44</v>
          </cell>
          <cell r="R498">
            <v>220</v>
          </cell>
          <cell r="AB498">
            <v>9026.5499999999993</v>
          </cell>
          <cell r="AC498">
            <v>9026.5499999999993</v>
          </cell>
          <cell r="AR498">
            <v>12035.4</v>
          </cell>
          <cell r="CB498">
            <v>2999.44</v>
          </cell>
          <cell r="CC498">
            <v>30088.5</v>
          </cell>
        </row>
        <row r="499">
          <cell r="A499" t="str">
            <v>100952</v>
          </cell>
          <cell r="O499">
            <v>1416.64</v>
          </cell>
          <cell r="R499">
            <v>165</v>
          </cell>
          <cell r="AB499">
            <v>8046.92</v>
          </cell>
          <cell r="AR499">
            <v>7315.38</v>
          </cell>
          <cell r="CB499">
            <v>1581.64</v>
          </cell>
          <cell r="CC499">
            <v>15362.3</v>
          </cell>
        </row>
        <row r="500">
          <cell r="A500" t="str">
            <v>100955</v>
          </cell>
          <cell r="AB500">
            <v>28346.199999999993</v>
          </cell>
          <cell r="CC500">
            <v>28346.199999999993</v>
          </cell>
        </row>
        <row r="501">
          <cell r="A501" t="str">
            <v>100956</v>
          </cell>
          <cell r="H501">
            <v>342.14</v>
          </cell>
          <cell r="K501">
            <v>855.34</v>
          </cell>
          <cell r="AB501">
            <v>3041.22</v>
          </cell>
          <cell r="AH501">
            <v>2813.13</v>
          </cell>
          <cell r="AK501">
            <v>8268.32</v>
          </cell>
          <cell r="BK501">
            <v>342.14</v>
          </cell>
          <cell r="CB501">
            <v>1197.48</v>
          </cell>
          <cell r="CC501">
            <v>14122.67</v>
          </cell>
          <cell r="CD501">
            <v>342.14</v>
          </cell>
        </row>
        <row r="502">
          <cell r="A502" t="str">
            <v>100957</v>
          </cell>
          <cell r="K502">
            <v>784.32</v>
          </cell>
          <cell r="O502">
            <v>2997.68</v>
          </cell>
          <cell r="AB502">
            <v>15686.460000000003</v>
          </cell>
          <cell r="AK502">
            <v>958.61</v>
          </cell>
          <cell r="BB502">
            <v>653.6</v>
          </cell>
          <cell r="BK502">
            <v>392.16</v>
          </cell>
          <cell r="CB502">
            <v>3782</v>
          </cell>
          <cell r="CC502">
            <v>16645.070000000003</v>
          </cell>
          <cell r="CD502">
            <v>1045.76</v>
          </cell>
        </row>
        <row r="503">
          <cell r="A503" t="str">
            <v>100959</v>
          </cell>
          <cell r="G503">
            <v>393.8</v>
          </cell>
          <cell r="H503">
            <v>295.35000000000002</v>
          </cell>
          <cell r="K503">
            <v>2461.27</v>
          </cell>
          <cell r="AB503">
            <v>1969.01</v>
          </cell>
          <cell r="AH503">
            <v>1575.21</v>
          </cell>
          <cell r="AK503">
            <v>13290.810000000001</v>
          </cell>
          <cell r="CB503">
            <v>3150.42</v>
          </cell>
          <cell r="CC503">
            <v>16835.030000000002</v>
          </cell>
        </row>
        <row r="504">
          <cell r="A504" t="str">
            <v>100960</v>
          </cell>
          <cell r="O504">
            <v>1860.32</v>
          </cell>
          <cell r="R504">
            <v>380</v>
          </cell>
          <cell r="AB504">
            <v>24097.019999999997</v>
          </cell>
          <cell r="AR504">
            <v>16064.68</v>
          </cell>
          <cell r="CB504">
            <v>2240.3199999999997</v>
          </cell>
          <cell r="CC504">
            <v>40161.699999999997</v>
          </cell>
        </row>
        <row r="505">
          <cell r="A505" t="str">
            <v>100961</v>
          </cell>
          <cell r="G505">
            <v>349.78</v>
          </cell>
          <cell r="K505">
            <v>2131.4699999999998</v>
          </cell>
          <cell r="L505">
            <v>524.66999999999996</v>
          </cell>
          <cell r="R505">
            <v>220</v>
          </cell>
          <cell r="AB505">
            <v>1748.9</v>
          </cell>
          <cell r="AG505">
            <v>1574.01</v>
          </cell>
          <cell r="AK505">
            <v>5071.8100000000004</v>
          </cell>
          <cell r="AL505">
            <v>1574.01</v>
          </cell>
          <cell r="AR505">
            <v>4514.3499999999995</v>
          </cell>
          <cell r="BB505">
            <v>32.79</v>
          </cell>
          <cell r="BK505">
            <v>49.19</v>
          </cell>
          <cell r="CB505">
            <v>3225.92</v>
          </cell>
          <cell r="CC505">
            <v>14483.080000000002</v>
          </cell>
          <cell r="CD505">
            <v>81.97999999999999</v>
          </cell>
        </row>
        <row r="506">
          <cell r="A506" t="str">
            <v>100962</v>
          </cell>
          <cell r="R506">
            <v>320</v>
          </cell>
          <cell r="AB506">
            <v>13801.62</v>
          </cell>
          <cell r="AR506">
            <v>9201.08</v>
          </cell>
          <cell r="CB506">
            <v>320</v>
          </cell>
          <cell r="CC506">
            <v>23002.7</v>
          </cell>
        </row>
        <row r="507">
          <cell r="A507" t="str">
            <v>100964</v>
          </cell>
          <cell r="G507">
            <v>577.54</v>
          </cell>
          <cell r="H507">
            <v>433.16</v>
          </cell>
          <cell r="J507">
            <v>612</v>
          </cell>
          <cell r="K507">
            <v>2598.9299999999998</v>
          </cell>
          <cell r="Y507">
            <v>13.07</v>
          </cell>
          <cell r="AB507">
            <v>6930.48</v>
          </cell>
          <cell r="AH507">
            <v>1732.62</v>
          </cell>
          <cell r="AJ507">
            <v>5695.99</v>
          </cell>
          <cell r="AK507">
            <v>5205.08</v>
          </cell>
          <cell r="BB507">
            <v>259.89999999999998</v>
          </cell>
          <cell r="BJ507">
            <v>129.94999999999999</v>
          </cell>
          <cell r="BK507">
            <v>162.43</v>
          </cell>
          <cell r="CB507">
            <v>4234.7</v>
          </cell>
          <cell r="CC507">
            <v>19564.169999999998</v>
          </cell>
          <cell r="CD507">
            <v>552.28</v>
          </cell>
        </row>
        <row r="508">
          <cell r="A508" t="str">
            <v>100965</v>
          </cell>
          <cell r="O508">
            <v>2344.8000000000002</v>
          </cell>
          <cell r="AB508">
            <v>26465.200000000001</v>
          </cell>
          <cell r="CB508">
            <v>2344.8000000000002</v>
          </cell>
          <cell r="CC508">
            <v>26465.200000000001</v>
          </cell>
        </row>
        <row r="509">
          <cell r="A509" t="str">
            <v>100966</v>
          </cell>
          <cell r="R509">
            <v>320</v>
          </cell>
          <cell r="AB509">
            <v>16242.180000000002</v>
          </cell>
          <cell r="AR509">
            <v>10828.12</v>
          </cell>
          <cell r="CB509">
            <v>320</v>
          </cell>
          <cell r="CC509">
            <v>27070.300000000003</v>
          </cell>
        </row>
        <row r="510">
          <cell r="A510" t="str">
            <v>100968</v>
          </cell>
          <cell r="G510">
            <v>717.84</v>
          </cell>
          <cell r="K510">
            <v>897.30000000000007</v>
          </cell>
          <cell r="L510">
            <v>358.92</v>
          </cell>
          <cell r="R510">
            <v>220</v>
          </cell>
          <cell r="AB510">
            <v>5383.83</v>
          </cell>
          <cell r="AK510">
            <v>2512.4499999999998</v>
          </cell>
          <cell r="AL510">
            <v>3050.84</v>
          </cell>
          <cell r="AR510">
            <v>5204.37</v>
          </cell>
          <cell r="BB510">
            <v>50.47</v>
          </cell>
          <cell r="BK510">
            <v>33.65</v>
          </cell>
          <cell r="BL510">
            <v>67.3</v>
          </cell>
          <cell r="CB510">
            <v>2194.0600000000004</v>
          </cell>
          <cell r="CC510">
            <v>16151.489999999998</v>
          </cell>
          <cell r="CD510">
            <v>151.42000000000002</v>
          </cell>
        </row>
        <row r="511">
          <cell r="A511" t="str">
            <v>100969</v>
          </cell>
          <cell r="O511">
            <v>1307.78</v>
          </cell>
          <cell r="R511">
            <v>320</v>
          </cell>
          <cell r="AB511">
            <v>15996.060000000001</v>
          </cell>
          <cell r="AR511">
            <v>10664.04</v>
          </cell>
          <cell r="CB511">
            <v>1627.78</v>
          </cell>
          <cell r="CC511">
            <v>26660.100000000002</v>
          </cell>
        </row>
        <row r="512">
          <cell r="A512" t="str">
            <v>100970</v>
          </cell>
          <cell r="O512">
            <v>3414.28</v>
          </cell>
          <cell r="R512">
            <v>380</v>
          </cell>
          <cell r="T512">
            <v>3000</v>
          </cell>
          <cell r="AB512">
            <v>26097.66</v>
          </cell>
          <cell r="AR512">
            <v>17398.439999999999</v>
          </cell>
          <cell r="CB512">
            <v>6794.2800000000007</v>
          </cell>
          <cell r="CC512">
            <v>43496.1</v>
          </cell>
        </row>
        <row r="513">
          <cell r="A513" t="str">
            <v>100972</v>
          </cell>
          <cell r="O513">
            <v>2085.34</v>
          </cell>
          <cell r="R513">
            <v>220</v>
          </cell>
          <cell r="AB513">
            <v>17363.400000000001</v>
          </cell>
          <cell r="AR513">
            <v>11575.6</v>
          </cell>
          <cell r="CB513">
            <v>2305.34</v>
          </cell>
          <cell r="CC513">
            <v>28939</v>
          </cell>
        </row>
        <row r="514">
          <cell r="A514" t="str">
            <v>100973</v>
          </cell>
          <cell r="R514">
            <v>320</v>
          </cell>
          <cell r="Y514">
            <v>120.7</v>
          </cell>
          <cell r="AB514">
            <v>12552.230000000001</v>
          </cell>
          <cell r="AR514">
            <v>9896.9500000000007</v>
          </cell>
          <cell r="AY514">
            <v>2655.28</v>
          </cell>
          <cell r="CB514">
            <v>440.7</v>
          </cell>
          <cell r="CC514">
            <v>25104.46</v>
          </cell>
        </row>
        <row r="515">
          <cell r="A515" t="str">
            <v>100974</v>
          </cell>
          <cell r="O515">
            <v>1466.28</v>
          </cell>
          <cell r="R515">
            <v>320</v>
          </cell>
          <cell r="AB515">
            <v>23871.060000000005</v>
          </cell>
          <cell r="AR515">
            <v>15914.04</v>
          </cell>
          <cell r="CB515">
            <v>1786.28</v>
          </cell>
          <cell r="CC515">
            <v>39785.100000000006</v>
          </cell>
        </row>
        <row r="516">
          <cell r="A516" t="str">
            <v>100975</v>
          </cell>
          <cell r="T516">
            <v>2700</v>
          </cell>
          <cell r="AB516">
            <v>26660.100000000006</v>
          </cell>
          <cell r="CB516">
            <v>2700</v>
          </cell>
          <cell r="CC516">
            <v>26660.100000000006</v>
          </cell>
        </row>
        <row r="517">
          <cell r="A517" t="str">
            <v>100976</v>
          </cell>
          <cell r="AB517">
            <v>28405.800000000003</v>
          </cell>
          <cell r="CC517">
            <v>28405.800000000003</v>
          </cell>
        </row>
        <row r="518">
          <cell r="A518" t="str">
            <v>100978</v>
          </cell>
          <cell r="G518">
            <v>237.6</v>
          </cell>
          <cell r="J518">
            <v>6</v>
          </cell>
          <cell r="K518">
            <v>237.6</v>
          </cell>
          <cell r="R518">
            <v>320</v>
          </cell>
          <cell r="Y518">
            <v>166.67999999999998</v>
          </cell>
          <cell r="AB518">
            <v>11880</v>
          </cell>
          <cell r="AJ518">
            <v>1900.8</v>
          </cell>
          <cell r="AR518">
            <v>9504</v>
          </cell>
          <cell r="CB518">
            <v>967.88</v>
          </cell>
          <cell r="CC518">
            <v>23284.799999999999</v>
          </cell>
        </row>
        <row r="519">
          <cell r="A519" t="str">
            <v>100979</v>
          </cell>
          <cell r="R519">
            <v>320</v>
          </cell>
          <cell r="AB519">
            <v>12316.680000000002</v>
          </cell>
          <cell r="AR519">
            <v>8211.1200000000008</v>
          </cell>
          <cell r="CB519">
            <v>320</v>
          </cell>
          <cell r="CC519">
            <v>20527.800000000003</v>
          </cell>
        </row>
        <row r="520">
          <cell r="A520" t="str">
            <v>100980</v>
          </cell>
          <cell r="R520">
            <v>320</v>
          </cell>
          <cell r="AB520">
            <v>12304.680000000002</v>
          </cell>
          <cell r="AR520">
            <v>8203.1200000000008</v>
          </cell>
          <cell r="CB520">
            <v>320</v>
          </cell>
          <cell r="CC520">
            <v>20507.800000000003</v>
          </cell>
        </row>
        <row r="521">
          <cell r="A521" t="str">
            <v>100981</v>
          </cell>
          <cell r="K521">
            <v>1508.19</v>
          </cell>
          <cell r="O521">
            <v>2018.78</v>
          </cell>
          <cell r="Y521">
            <v>0.14000000000000001</v>
          </cell>
          <cell r="AB521">
            <v>10557.26</v>
          </cell>
          <cell r="AK521">
            <v>1508.19</v>
          </cell>
          <cell r="AY521">
            <v>1508.18</v>
          </cell>
          <cell r="BB521">
            <v>664.55</v>
          </cell>
          <cell r="BK521">
            <v>240.37</v>
          </cell>
          <cell r="BY521">
            <v>14.14</v>
          </cell>
          <cell r="CB521">
            <v>3527.11</v>
          </cell>
          <cell r="CC521">
            <v>13573.630000000001</v>
          </cell>
          <cell r="CD521">
            <v>919.06</v>
          </cell>
        </row>
        <row r="522">
          <cell r="A522" t="str">
            <v>100982</v>
          </cell>
          <cell r="O522">
            <v>1475.47</v>
          </cell>
          <cell r="R522">
            <v>320</v>
          </cell>
          <cell r="AB522">
            <v>17718.719999999998</v>
          </cell>
          <cell r="AR522">
            <v>11812.48</v>
          </cell>
          <cell r="CB522">
            <v>1795.47</v>
          </cell>
          <cell r="CC522">
            <v>29531.199999999997</v>
          </cell>
        </row>
        <row r="523">
          <cell r="A523" t="str">
            <v>100983</v>
          </cell>
          <cell r="O523">
            <v>4119.2700000000004</v>
          </cell>
          <cell r="R523">
            <v>320</v>
          </cell>
          <cell r="AB523">
            <v>24105.66</v>
          </cell>
          <cell r="AR523">
            <v>16070.44</v>
          </cell>
          <cell r="CB523">
            <v>4439.2700000000004</v>
          </cell>
          <cell r="CC523">
            <v>40176.1</v>
          </cell>
        </row>
        <row r="524">
          <cell r="A524" t="str">
            <v>100984</v>
          </cell>
          <cell r="R524">
            <v>320</v>
          </cell>
          <cell r="AB524">
            <v>16481.579999999998</v>
          </cell>
          <cell r="AR524">
            <v>10987.72</v>
          </cell>
          <cell r="CB524">
            <v>320</v>
          </cell>
          <cell r="CC524">
            <v>27469.299999999996</v>
          </cell>
        </row>
        <row r="525">
          <cell r="A525" t="str">
            <v>100985</v>
          </cell>
          <cell r="K525">
            <v>1008.4100000000001</v>
          </cell>
          <cell r="L525">
            <v>679.83</v>
          </cell>
          <cell r="AB525">
            <v>9064.4500000000007</v>
          </cell>
          <cell r="AK525">
            <v>4928.79</v>
          </cell>
          <cell r="AL525">
            <v>2492.7200000000003</v>
          </cell>
          <cell r="BB525">
            <v>254.93</v>
          </cell>
          <cell r="CB525">
            <v>1688.2400000000002</v>
          </cell>
          <cell r="CC525">
            <v>16485.960000000003</v>
          </cell>
          <cell r="CD525">
            <v>254.93</v>
          </cell>
        </row>
        <row r="526">
          <cell r="A526" t="str">
            <v>100986</v>
          </cell>
          <cell r="R526">
            <v>220</v>
          </cell>
          <cell r="AB526">
            <v>13264.439999999999</v>
          </cell>
          <cell r="AR526">
            <v>8842.9599999999991</v>
          </cell>
          <cell r="CB526">
            <v>220</v>
          </cell>
          <cell r="CC526">
            <v>22107.399999999998</v>
          </cell>
        </row>
        <row r="527">
          <cell r="A527" t="str">
            <v>100988</v>
          </cell>
          <cell r="R527">
            <v>320</v>
          </cell>
          <cell r="AB527">
            <v>16074.660000000002</v>
          </cell>
          <cell r="AR527">
            <v>10716.44</v>
          </cell>
          <cell r="CB527">
            <v>320</v>
          </cell>
          <cell r="CC527">
            <v>26791.100000000002</v>
          </cell>
        </row>
        <row r="528">
          <cell r="A528" t="str">
            <v>100989</v>
          </cell>
          <cell r="R528">
            <v>320</v>
          </cell>
          <cell r="AB528">
            <v>14765.58</v>
          </cell>
          <cell r="AR528">
            <v>9843.7199999999993</v>
          </cell>
          <cell r="CB528">
            <v>320</v>
          </cell>
          <cell r="CC528">
            <v>24609.3</v>
          </cell>
        </row>
        <row r="529">
          <cell r="A529" t="str">
            <v>100990</v>
          </cell>
          <cell r="O529">
            <v>1988.7</v>
          </cell>
          <cell r="R529">
            <v>320</v>
          </cell>
          <cell r="AB529">
            <v>15996.060000000001</v>
          </cell>
          <cell r="AR529">
            <v>10397.44</v>
          </cell>
          <cell r="CB529">
            <v>2308.6999999999998</v>
          </cell>
          <cell r="CC529">
            <v>26393.5</v>
          </cell>
        </row>
        <row r="530">
          <cell r="A530" t="str">
            <v>100991</v>
          </cell>
          <cell r="O530">
            <v>704.82</v>
          </cell>
          <cell r="R530">
            <v>320</v>
          </cell>
          <cell r="AB530">
            <v>13308.74</v>
          </cell>
          <cell r="AR530">
            <v>8787.18</v>
          </cell>
          <cell r="CB530">
            <v>1024.8200000000002</v>
          </cell>
          <cell r="CC530">
            <v>22095.919999999998</v>
          </cell>
        </row>
        <row r="531">
          <cell r="A531" t="str">
            <v>100992</v>
          </cell>
          <cell r="O531">
            <v>2055.37</v>
          </cell>
          <cell r="AB531">
            <v>25094.000000000004</v>
          </cell>
          <cell r="CB531">
            <v>2055.37</v>
          </cell>
          <cell r="CC531">
            <v>25094.000000000004</v>
          </cell>
        </row>
        <row r="532">
          <cell r="A532" t="str">
            <v>100994</v>
          </cell>
          <cell r="O532">
            <v>2280.5500000000002</v>
          </cell>
          <cell r="AB532">
            <v>23524.599999999995</v>
          </cell>
          <cell r="CB532">
            <v>2280.5500000000002</v>
          </cell>
          <cell r="CC532">
            <v>23524.599999999995</v>
          </cell>
        </row>
        <row r="533">
          <cell r="A533" t="str">
            <v>100995</v>
          </cell>
          <cell r="T533">
            <v>2300</v>
          </cell>
          <cell r="AB533">
            <v>23990.499999999996</v>
          </cell>
          <cell r="CB533">
            <v>2300</v>
          </cell>
          <cell r="CC533">
            <v>23990.499999999996</v>
          </cell>
        </row>
        <row r="534">
          <cell r="A534" t="str">
            <v>101</v>
          </cell>
          <cell r="E534">
            <v>12616</v>
          </cell>
          <cell r="O534">
            <v>6249.42</v>
          </cell>
          <cell r="Q534">
            <v>353.38</v>
          </cell>
          <cell r="R534">
            <v>380</v>
          </cell>
          <cell r="S534">
            <v>163012.59</v>
          </cell>
          <cell r="W534">
            <v>97807.55</v>
          </cell>
          <cell r="Z534">
            <v>5377.12</v>
          </cell>
          <cell r="AB534">
            <v>50157.720000000008</v>
          </cell>
          <cell r="AR534">
            <v>33438.480000000003</v>
          </cell>
          <cell r="CB534">
            <v>285796.06</v>
          </cell>
          <cell r="CC534">
            <v>83596.200000000012</v>
          </cell>
        </row>
        <row r="535">
          <cell r="A535" t="str">
            <v>101002</v>
          </cell>
          <cell r="AB535">
            <v>18464</v>
          </cell>
          <cell r="CC535">
            <v>18464</v>
          </cell>
        </row>
        <row r="536">
          <cell r="A536" t="str">
            <v>101003</v>
          </cell>
          <cell r="AB536">
            <v>31648.100000000006</v>
          </cell>
          <cell r="CC536">
            <v>31648.100000000006</v>
          </cell>
        </row>
        <row r="537">
          <cell r="A537" t="str">
            <v>101004</v>
          </cell>
          <cell r="O537">
            <v>7005.81</v>
          </cell>
          <cell r="R537">
            <v>95</v>
          </cell>
          <cell r="W537">
            <v>49033.73</v>
          </cell>
          <cell r="AB537">
            <v>12069.84</v>
          </cell>
          <cell r="AR537">
            <v>6034.92</v>
          </cell>
          <cell r="CB537">
            <v>56134.54</v>
          </cell>
          <cell r="CC537">
            <v>18104.760000000002</v>
          </cell>
        </row>
        <row r="538">
          <cell r="A538" t="str">
            <v>101006</v>
          </cell>
          <cell r="G538">
            <v>413.12</v>
          </cell>
          <cell r="H538">
            <v>551.90000000000009</v>
          </cell>
          <cell r="K538">
            <v>2824.71</v>
          </cell>
          <cell r="R538">
            <v>220</v>
          </cell>
          <cell r="AG538">
            <v>1859.04</v>
          </cell>
          <cell r="AH538">
            <v>3408.24</v>
          </cell>
          <cell r="AK538">
            <v>9911.0099999999984</v>
          </cell>
          <cell r="AR538">
            <v>3614.8</v>
          </cell>
          <cell r="BK538">
            <v>406.66999999999996</v>
          </cell>
          <cell r="CB538">
            <v>4009.73</v>
          </cell>
          <cell r="CC538">
            <v>18793.089999999997</v>
          </cell>
          <cell r="CD538">
            <v>406.66999999999996</v>
          </cell>
        </row>
        <row r="539">
          <cell r="A539" t="str">
            <v>101008</v>
          </cell>
          <cell r="T539">
            <v>2700</v>
          </cell>
          <cell r="AB539">
            <v>57660.200000000012</v>
          </cell>
          <cell r="CB539">
            <v>2700</v>
          </cell>
          <cell r="CC539">
            <v>57660.200000000012</v>
          </cell>
        </row>
        <row r="540">
          <cell r="A540" t="str">
            <v>101010</v>
          </cell>
          <cell r="G540">
            <v>328.11</v>
          </cell>
          <cell r="J540">
            <v>1548</v>
          </cell>
          <cell r="K540">
            <v>1312.45</v>
          </cell>
          <cell r="O540">
            <v>2035.58</v>
          </cell>
          <cell r="Y540">
            <v>55.96</v>
          </cell>
          <cell r="AJ540">
            <v>12304.199999999997</v>
          </cell>
          <cell r="AK540">
            <v>656.22</v>
          </cell>
          <cell r="AY540">
            <v>1640.56</v>
          </cell>
          <cell r="BJ540">
            <v>433.53999999999996</v>
          </cell>
          <cell r="BY540">
            <v>64.56</v>
          </cell>
          <cell r="CB540">
            <v>5280.1</v>
          </cell>
          <cell r="CC540">
            <v>14600.979999999996</v>
          </cell>
          <cell r="CD540">
            <v>498.09999999999997</v>
          </cell>
        </row>
        <row r="541">
          <cell r="A541" t="str">
            <v>101012</v>
          </cell>
          <cell r="AB541">
            <v>17723.5</v>
          </cell>
          <cell r="CC541">
            <v>17723.5</v>
          </cell>
        </row>
        <row r="542">
          <cell r="A542" t="str">
            <v>101013</v>
          </cell>
          <cell r="O542">
            <v>4297.3999999999996</v>
          </cell>
          <cell r="AB542">
            <v>33063.100000000006</v>
          </cell>
          <cell r="CB542">
            <v>4297.3999999999996</v>
          </cell>
          <cell r="CC542">
            <v>33063.100000000006</v>
          </cell>
        </row>
        <row r="543">
          <cell r="A543" t="str">
            <v>101014</v>
          </cell>
          <cell r="G543">
            <v>173.6</v>
          </cell>
          <cell r="K543">
            <v>889.69999999999993</v>
          </cell>
          <cell r="AB543">
            <v>8680</v>
          </cell>
          <cell r="AG543">
            <v>1562.4</v>
          </cell>
          <cell r="AK543">
            <v>6054.3</v>
          </cell>
          <cell r="BB543">
            <v>105.78999999999999</v>
          </cell>
          <cell r="BK543">
            <v>16.28</v>
          </cell>
          <cell r="CB543">
            <v>1063.3</v>
          </cell>
          <cell r="CC543">
            <v>16296.7</v>
          </cell>
          <cell r="CD543">
            <v>122.07</v>
          </cell>
        </row>
        <row r="544">
          <cell r="A544" t="str">
            <v>101015</v>
          </cell>
          <cell r="G544">
            <v>174.64</v>
          </cell>
          <cell r="H544">
            <v>523.91999999999996</v>
          </cell>
          <cell r="K544">
            <v>905.94999999999982</v>
          </cell>
          <cell r="R544">
            <v>220</v>
          </cell>
          <cell r="AB544">
            <v>3492.8</v>
          </cell>
          <cell r="AG544">
            <v>1571.76</v>
          </cell>
          <cell r="AK544">
            <v>7651.4199999999992</v>
          </cell>
          <cell r="AR544">
            <v>3318.16</v>
          </cell>
          <cell r="BB544">
            <v>32.75</v>
          </cell>
          <cell r="BK544">
            <v>32.75</v>
          </cell>
          <cell r="CB544">
            <v>1824.5099999999998</v>
          </cell>
          <cell r="CC544">
            <v>16034.14</v>
          </cell>
          <cell r="CD544">
            <v>65.5</v>
          </cell>
        </row>
        <row r="545">
          <cell r="A545" t="str">
            <v>101016</v>
          </cell>
          <cell r="R545">
            <v>320</v>
          </cell>
          <cell r="AB545">
            <v>13302</v>
          </cell>
          <cell r="AR545">
            <v>8868</v>
          </cell>
          <cell r="CB545">
            <v>320</v>
          </cell>
          <cell r="CC545">
            <v>22170</v>
          </cell>
        </row>
        <row r="546">
          <cell r="A546" t="str">
            <v>101017</v>
          </cell>
          <cell r="G546">
            <v>222.55</v>
          </cell>
          <cell r="J546">
            <v>1116</v>
          </cell>
          <cell r="K546">
            <v>1321.4199999999998</v>
          </cell>
          <cell r="L546">
            <v>1112.76</v>
          </cell>
          <cell r="O546">
            <v>1862.45</v>
          </cell>
          <cell r="R546">
            <v>110</v>
          </cell>
          <cell r="Y546">
            <v>44.98</v>
          </cell>
          <cell r="AG546">
            <v>2002.98</v>
          </cell>
          <cell r="AJ546">
            <v>3157.4800000000005</v>
          </cell>
          <cell r="AK546">
            <v>1307.5</v>
          </cell>
          <cell r="AR546">
            <v>1043.22</v>
          </cell>
          <cell r="BG546">
            <v>41.73</v>
          </cell>
          <cell r="CB546">
            <v>5790.1599999999989</v>
          </cell>
          <cell r="CC546">
            <v>7511.1800000000012</v>
          </cell>
          <cell r="CD546">
            <v>41.73</v>
          </cell>
        </row>
        <row r="547">
          <cell r="A547" t="str">
            <v>101018</v>
          </cell>
          <cell r="AB547">
            <v>29099.199999999997</v>
          </cell>
          <cell r="CC547">
            <v>29099.199999999997</v>
          </cell>
        </row>
        <row r="548">
          <cell r="A548" t="str">
            <v>101023</v>
          </cell>
          <cell r="R548">
            <v>220</v>
          </cell>
          <cell r="AB548">
            <v>16795.14</v>
          </cell>
          <cell r="AR548">
            <v>11196.76</v>
          </cell>
          <cell r="CB548">
            <v>220</v>
          </cell>
          <cell r="CC548">
            <v>27991.9</v>
          </cell>
        </row>
        <row r="549">
          <cell r="A549" t="str">
            <v>101025</v>
          </cell>
          <cell r="G549">
            <v>399.43</v>
          </cell>
          <cell r="K549">
            <v>1198.3</v>
          </cell>
          <cell r="O549">
            <v>1498.51</v>
          </cell>
          <cell r="Y549">
            <v>0.28999999999999998</v>
          </cell>
          <cell r="AB549">
            <v>7988.68</v>
          </cell>
          <cell r="AK549">
            <v>2908.38</v>
          </cell>
          <cell r="AY549">
            <v>1635.18</v>
          </cell>
          <cell r="BB549">
            <v>411.91</v>
          </cell>
          <cell r="BK549">
            <v>74.89</v>
          </cell>
          <cell r="CB549">
            <v>3096.5299999999997</v>
          </cell>
          <cell r="CC549">
            <v>12532.240000000002</v>
          </cell>
          <cell r="CD549">
            <v>486.8</v>
          </cell>
        </row>
        <row r="550">
          <cell r="A550" t="str">
            <v>101026</v>
          </cell>
          <cell r="O550">
            <v>2815.97</v>
          </cell>
          <cell r="R550">
            <v>380</v>
          </cell>
          <cell r="AB550">
            <v>15350.46</v>
          </cell>
          <cell r="AR550">
            <v>10233.64</v>
          </cell>
          <cell r="CB550">
            <v>3195.97</v>
          </cell>
          <cell r="CC550">
            <v>25584.1</v>
          </cell>
        </row>
        <row r="551">
          <cell r="A551" t="str">
            <v>101028</v>
          </cell>
          <cell r="AB551">
            <v>31062.3</v>
          </cell>
          <cell r="CC551">
            <v>31062.3</v>
          </cell>
        </row>
        <row r="552">
          <cell r="A552" t="str">
            <v>101029</v>
          </cell>
          <cell r="AB552">
            <v>19706</v>
          </cell>
          <cell r="CC552">
            <v>19706</v>
          </cell>
        </row>
        <row r="553">
          <cell r="A553" t="str">
            <v>101030</v>
          </cell>
          <cell r="G553">
            <v>408.48</v>
          </cell>
          <cell r="H553">
            <v>306.36</v>
          </cell>
          <cell r="L553">
            <v>408.48</v>
          </cell>
          <cell r="AB553">
            <v>10211.900000000001</v>
          </cell>
          <cell r="AG553">
            <v>3676.28</v>
          </cell>
          <cell r="AH553">
            <v>1876.43</v>
          </cell>
          <cell r="AL553">
            <v>3676.28</v>
          </cell>
          <cell r="BB553">
            <v>430.81</v>
          </cell>
          <cell r="CB553">
            <v>1123.3200000000002</v>
          </cell>
          <cell r="CC553">
            <v>19440.890000000003</v>
          </cell>
          <cell r="CD553">
            <v>430.81</v>
          </cell>
        </row>
        <row r="554">
          <cell r="A554" t="str">
            <v>101033</v>
          </cell>
          <cell r="O554">
            <v>2131.8200000000002</v>
          </cell>
          <cell r="R554">
            <v>320</v>
          </cell>
          <cell r="AB554">
            <v>15996.060000000001</v>
          </cell>
          <cell r="AR554">
            <v>10664.04</v>
          </cell>
          <cell r="CB554">
            <v>2451.8200000000002</v>
          </cell>
          <cell r="CC554">
            <v>26660.100000000002</v>
          </cell>
        </row>
        <row r="555">
          <cell r="A555" t="str">
            <v>101035</v>
          </cell>
          <cell r="G555">
            <v>739.98</v>
          </cell>
          <cell r="K555">
            <v>3453.18</v>
          </cell>
          <cell r="AB555">
            <v>6906.34</v>
          </cell>
          <cell r="AG555">
            <v>1726.59</v>
          </cell>
          <cell r="AK555">
            <v>6215.72</v>
          </cell>
          <cell r="BB555">
            <v>443.98</v>
          </cell>
          <cell r="BK555">
            <v>443.98</v>
          </cell>
          <cell r="CB555">
            <v>4193.16</v>
          </cell>
          <cell r="CC555">
            <v>14848.650000000001</v>
          </cell>
          <cell r="CD555">
            <v>887.96</v>
          </cell>
        </row>
        <row r="556">
          <cell r="A556" t="str">
            <v>101037</v>
          </cell>
          <cell r="R556">
            <v>320</v>
          </cell>
          <cell r="AB556">
            <v>17226.54</v>
          </cell>
          <cell r="AR556">
            <v>11484.36</v>
          </cell>
          <cell r="CB556">
            <v>320</v>
          </cell>
          <cell r="CC556">
            <v>28710.9</v>
          </cell>
        </row>
        <row r="557">
          <cell r="A557" t="str">
            <v>101038</v>
          </cell>
          <cell r="H557">
            <v>716.96</v>
          </cell>
          <cell r="J557">
            <v>5550</v>
          </cell>
          <cell r="K557">
            <v>991.35</v>
          </cell>
          <cell r="L557">
            <v>566.48</v>
          </cell>
          <cell r="T557">
            <v>3000</v>
          </cell>
          <cell r="Y557">
            <v>218.49</v>
          </cell>
          <cell r="AJ557">
            <v>8904.4600000000009</v>
          </cell>
          <cell r="AK557">
            <v>2407.5700000000002</v>
          </cell>
          <cell r="AL557">
            <v>2265.94</v>
          </cell>
          <cell r="BJ557">
            <v>1193.47</v>
          </cell>
          <cell r="BK557">
            <v>222.82999999999998</v>
          </cell>
          <cell r="BL557">
            <v>58.93</v>
          </cell>
          <cell r="CB557">
            <v>11043.28</v>
          </cell>
          <cell r="CC557">
            <v>13577.970000000001</v>
          </cell>
          <cell r="CD557">
            <v>1475.23</v>
          </cell>
        </row>
        <row r="558">
          <cell r="A558" t="str">
            <v>101039</v>
          </cell>
          <cell r="O558">
            <v>2267.31</v>
          </cell>
          <cell r="W558">
            <v>20017.560000000001</v>
          </cell>
          <cell r="AB558">
            <v>35000.269999999997</v>
          </cell>
          <cell r="BA558">
            <v>3897.41</v>
          </cell>
          <cell r="CB558">
            <v>22284.870000000003</v>
          </cell>
          <cell r="CC558">
            <v>38897.679999999993</v>
          </cell>
        </row>
        <row r="559">
          <cell r="A559" t="str">
            <v>101043</v>
          </cell>
          <cell r="G559">
            <v>481.2</v>
          </cell>
          <cell r="H559">
            <v>649.62</v>
          </cell>
          <cell r="K559">
            <v>962.40000000000009</v>
          </cell>
          <cell r="O559">
            <v>1319.52</v>
          </cell>
          <cell r="AB559">
            <v>3849.6</v>
          </cell>
          <cell r="AH559">
            <v>3344.34</v>
          </cell>
          <cell r="AK559">
            <v>10345.800000000001</v>
          </cell>
          <cell r="BH559">
            <v>126.32</v>
          </cell>
          <cell r="BK559">
            <v>541.35</v>
          </cell>
          <cell r="CB559">
            <v>3412.7400000000002</v>
          </cell>
          <cell r="CC559">
            <v>17539.740000000002</v>
          </cell>
          <cell r="CD559">
            <v>667.67000000000007</v>
          </cell>
        </row>
        <row r="560">
          <cell r="A560" t="str">
            <v>101044</v>
          </cell>
          <cell r="O560">
            <v>1652.68</v>
          </cell>
          <cell r="AB560">
            <v>19616.600000000002</v>
          </cell>
          <cell r="CB560">
            <v>1652.68</v>
          </cell>
          <cell r="CC560">
            <v>19616.600000000002</v>
          </cell>
        </row>
        <row r="561">
          <cell r="A561" t="str">
            <v>101045</v>
          </cell>
          <cell r="R561">
            <v>220</v>
          </cell>
          <cell r="AB561">
            <v>11128.62</v>
          </cell>
          <cell r="AR561">
            <v>7419.08</v>
          </cell>
          <cell r="CB561">
            <v>220</v>
          </cell>
          <cell r="CC561">
            <v>18547.7</v>
          </cell>
        </row>
        <row r="562">
          <cell r="A562" t="str">
            <v>101046</v>
          </cell>
          <cell r="R562">
            <v>320</v>
          </cell>
          <cell r="T562">
            <v>2700</v>
          </cell>
          <cell r="AB562">
            <v>16525.329999999998</v>
          </cell>
          <cell r="AR562">
            <v>11596.72</v>
          </cell>
          <cell r="CB562">
            <v>3020</v>
          </cell>
          <cell r="CC562">
            <v>28122.049999999996</v>
          </cell>
        </row>
        <row r="563">
          <cell r="A563" t="str">
            <v>101047</v>
          </cell>
          <cell r="O563">
            <v>2612.5300000000002</v>
          </cell>
          <cell r="AB563">
            <v>28640.999999999993</v>
          </cell>
          <cell r="CB563">
            <v>2612.5300000000002</v>
          </cell>
          <cell r="CC563">
            <v>28640.999999999993</v>
          </cell>
        </row>
        <row r="564">
          <cell r="A564" t="str">
            <v>101048</v>
          </cell>
          <cell r="O564">
            <v>2766.61</v>
          </cell>
          <cell r="R564">
            <v>320</v>
          </cell>
          <cell r="W564">
            <v>21608.62</v>
          </cell>
          <cell r="AB564">
            <v>21877.820000000003</v>
          </cell>
          <cell r="AR564">
            <v>17571.16</v>
          </cell>
          <cell r="BA564">
            <v>4392.79</v>
          </cell>
          <cell r="CB564">
            <v>24695.23</v>
          </cell>
          <cell r="CC564">
            <v>43841.770000000004</v>
          </cell>
        </row>
        <row r="565">
          <cell r="A565" t="str">
            <v>101050</v>
          </cell>
          <cell r="O565">
            <v>1857.15</v>
          </cell>
          <cell r="R565">
            <v>320</v>
          </cell>
          <cell r="AB565">
            <v>24422.880000000001</v>
          </cell>
          <cell r="AR565">
            <v>16281.92</v>
          </cell>
          <cell r="CB565">
            <v>2177.15</v>
          </cell>
          <cell r="CC565">
            <v>40704.800000000003</v>
          </cell>
        </row>
        <row r="566">
          <cell r="A566" t="str">
            <v>101052</v>
          </cell>
          <cell r="G566">
            <v>169.63</v>
          </cell>
          <cell r="H566">
            <v>254.44</v>
          </cell>
          <cell r="K566">
            <v>1696.27</v>
          </cell>
          <cell r="R566">
            <v>320</v>
          </cell>
          <cell r="T566">
            <v>3000</v>
          </cell>
          <cell r="AB566">
            <v>3884.38</v>
          </cell>
          <cell r="AG566">
            <v>1611.45</v>
          </cell>
          <cell r="AK566">
            <v>2374.77</v>
          </cell>
          <cell r="AR566">
            <v>6182.85</v>
          </cell>
          <cell r="BK566">
            <v>159.02000000000001</v>
          </cell>
          <cell r="BR566">
            <v>222.63</v>
          </cell>
          <cell r="CB566">
            <v>5440.34</v>
          </cell>
          <cell r="CC566">
            <v>14053.45</v>
          </cell>
          <cell r="CD566">
            <v>381.65</v>
          </cell>
        </row>
        <row r="567">
          <cell r="A567" t="str">
            <v>101053</v>
          </cell>
          <cell r="O567">
            <v>2627.31</v>
          </cell>
          <cell r="R567">
            <v>380</v>
          </cell>
          <cell r="V567">
            <v>74250</v>
          </cell>
          <cell r="W567">
            <v>47377.65</v>
          </cell>
          <cell r="AB567">
            <v>31041.74</v>
          </cell>
          <cell r="AR567">
            <v>24931.16</v>
          </cell>
          <cell r="BA567">
            <v>6232.79</v>
          </cell>
          <cell r="CB567">
            <v>124634.95999999999</v>
          </cell>
          <cell r="CC567">
            <v>62205.69</v>
          </cell>
        </row>
        <row r="568">
          <cell r="A568" t="str">
            <v>101056</v>
          </cell>
          <cell r="H568">
            <v>680.2</v>
          </cell>
          <cell r="K568">
            <v>1360.38</v>
          </cell>
          <cell r="AB568">
            <v>10883.039999999999</v>
          </cell>
          <cell r="AH568">
            <v>1587.11</v>
          </cell>
          <cell r="AK568">
            <v>3854.4100000000003</v>
          </cell>
          <cell r="CB568">
            <v>2040.5800000000002</v>
          </cell>
          <cell r="CC568">
            <v>16324.56</v>
          </cell>
        </row>
        <row r="569">
          <cell r="A569" t="str">
            <v>101057</v>
          </cell>
          <cell r="O569">
            <v>4273.05</v>
          </cell>
          <cell r="R569">
            <v>320</v>
          </cell>
          <cell r="AB569">
            <v>18683.400000000001</v>
          </cell>
          <cell r="AR569">
            <v>12455.6</v>
          </cell>
          <cell r="CB569">
            <v>4593.05</v>
          </cell>
          <cell r="CC569">
            <v>31139</v>
          </cell>
        </row>
        <row r="570">
          <cell r="A570" t="str">
            <v>101058</v>
          </cell>
          <cell r="G570">
            <v>990.96</v>
          </cell>
          <cell r="H570">
            <v>833.86</v>
          </cell>
          <cell r="K570">
            <v>2876.2</v>
          </cell>
          <cell r="AB570">
            <v>5800.74</v>
          </cell>
          <cell r="AG570">
            <v>1280.99</v>
          </cell>
          <cell r="AH570">
            <v>3552.95</v>
          </cell>
          <cell r="AK570">
            <v>5969.9199999999992</v>
          </cell>
          <cell r="BB570">
            <v>3552.9500000000003</v>
          </cell>
          <cell r="BH570">
            <v>725.09</v>
          </cell>
          <cell r="BK570">
            <v>1703.96</v>
          </cell>
          <cell r="CB570">
            <v>4701.0200000000004</v>
          </cell>
          <cell r="CC570">
            <v>16604.599999999999</v>
          </cell>
          <cell r="CD570">
            <v>5982</v>
          </cell>
        </row>
        <row r="571">
          <cell r="A571" t="str">
            <v>101060</v>
          </cell>
          <cell r="G571">
            <v>304.12</v>
          </cell>
          <cell r="K571">
            <v>1577.62</v>
          </cell>
          <cell r="R571">
            <v>320</v>
          </cell>
          <cell r="AB571">
            <v>3041.22</v>
          </cell>
          <cell r="AK571">
            <v>5930.39</v>
          </cell>
          <cell r="AR571">
            <v>4352.75</v>
          </cell>
          <cell r="BB571">
            <v>256.60000000000002</v>
          </cell>
          <cell r="BK571">
            <v>370.64</v>
          </cell>
          <cell r="BR571">
            <v>228.09</v>
          </cell>
          <cell r="CB571">
            <v>2201.7399999999998</v>
          </cell>
          <cell r="CC571">
            <v>13324.36</v>
          </cell>
          <cell r="CD571">
            <v>855.33</v>
          </cell>
        </row>
        <row r="572">
          <cell r="A572" t="str">
            <v>101061</v>
          </cell>
          <cell r="R572">
            <v>220</v>
          </cell>
          <cell r="AB572">
            <v>11795.039999999999</v>
          </cell>
          <cell r="AR572">
            <v>7863.36</v>
          </cell>
          <cell r="CB572">
            <v>220</v>
          </cell>
          <cell r="CC572">
            <v>19658.399999999998</v>
          </cell>
        </row>
        <row r="573">
          <cell r="A573" t="str">
            <v>101062</v>
          </cell>
          <cell r="AB573">
            <v>23964.199999999997</v>
          </cell>
          <cell r="CC573">
            <v>23964.199999999997</v>
          </cell>
        </row>
        <row r="574">
          <cell r="A574" t="str">
            <v>101063</v>
          </cell>
          <cell r="AB574">
            <v>27394.3</v>
          </cell>
          <cell r="CC574">
            <v>27394.3</v>
          </cell>
        </row>
        <row r="575">
          <cell r="A575" t="str">
            <v>101064</v>
          </cell>
          <cell r="O575">
            <v>1482.64</v>
          </cell>
          <cell r="R575">
            <v>320</v>
          </cell>
          <cell r="AB575">
            <v>17437.86</v>
          </cell>
          <cell r="AR575">
            <v>11625.24</v>
          </cell>
          <cell r="CB575">
            <v>1802.64</v>
          </cell>
          <cell r="CC575">
            <v>29063.1</v>
          </cell>
        </row>
        <row r="576">
          <cell r="A576" t="str">
            <v>101065</v>
          </cell>
          <cell r="O576">
            <v>3121.65</v>
          </cell>
          <cell r="R576">
            <v>320</v>
          </cell>
          <cell r="W576">
            <v>19931.310000000001</v>
          </cell>
          <cell r="AB576">
            <v>19276.86</v>
          </cell>
          <cell r="AR576">
            <v>15482.2</v>
          </cell>
          <cell r="BA576">
            <v>3870.55</v>
          </cell>
          <cell r="CB576">
            <v>23372.960000000003</v>
          </cell>
          <cell r="CC576">
            <v>38629.61</v>
          </cell>
        </row>
        <row r="577">
          <cell r="A577" t="str">
            <v>101066</v>
          </cell>
          <cell r="R577">
            <v>380</v>
          </cell>
          <cell r="AB577">
            <v>22584.54</v>
          </cell>
          <cell r="AR577">
            <v>15056.36</v>
          </cell>
          <cell r="CB577">
            <v>380</v>
          </cell>
          <cell r="CC577">
            <v>37640.9</v>
          </cell>
        </row>
        <row r="578">
          <cell r="A578" t="str">
            <v>101073</v>
          </cell>
          <cell r="H578">
            <v>370.66</v>
          </cell>
          <cell r="K578">
            <v>1568.1599999999999</v>
          </cell>
          <cell r="AB578">
            <v>4561.9400000000005</v>
          </cell>
          <cell r="AK578">
            <v>8829.2599999999984</v>
          </cell>
          <cell r="CB578">
            <v>1938.82</v>
          </cell>
          <cell r="CC578">
            <v>13391.199999999999</v>
          </cell>
        </row>
        <row r="579">
          <cell r="A579" t="str">
            <v>101074</v>
          </cell>
          <cell r="O579">
            <v>1753.81</v>
          </cell>
          <cell r="R579">
            <v>380</v>
          </cell>
          <cell r="AB579">
            <v>23608.62</v>
          </cell>
          <cell r="AR579">
            <v>15739.08</v>
          </cell>
          <cell r="CB579">
            <v>2133.81</v>
          </cell>
          <cell r="CC579">
            <v>39347.699999999997</v>
          </cell>
        </row>
        <row r="580">
          <cell r="A580" t="str">
            <v>101075</v>
          </cell>
          <cell r="G580">
            <v>473.48</v>
          </cell>
          <cell r="H580">
            <v>325.52</v>
          </cell>
          <cell r="K580">
            <v>2051.77</v>
          </cell>
          <cell r="AB580">
            <v>9469.68</v>
          </cell>
          <cell r="AH580">
            <v>1361.27</v>
          </cell>
          <cell r="AK580">
            <v>2268.77</v>
          </cell>
          <cell r="BB580">
            <v>3515.63</v>
          </cell>
          <cell r="BH580">
            <v>118.37</v>
          </cell>
          <cell r="BK580">
            <v>621.45000000000005</v>
          </cell>
          <cell r="CB580">
            <v>2850.77</v>
          </cell>
          <cell r="CC580">
            <v>13099.720000000001</v>
          </cell>
          <cell r="CD580">
            <v>4255.45</v>
          </cell>
        </row>
        <row r="581">
          <cell r="A581" t="str">
            <v>101076</v>
          </cell>
          <cell r="R581">
            <v>220</v>
          </cell>
          <cell r="AB581">
            <v>20269.5</v>
          </cell>
          <cell r="AR581">
            <v>13513</v>
          </cell>
          <cell r="CB581">
            <v>220</v>
          </cell>
          <cell r="CC581">
            <v>33782.5</v>
          </cell>
        </row>
        <row r="582">
          <cell r="A582" t="str">
            <v>101078</v>
          </cell>
          <cell r="G582">
            <v>417.68</v>
          </cell>
          <cell r="H582">
            <v>313.26</v>
          </cell>
          <cell r="K582">
            <v>2714.95</v>
          </cell>
          <cell r="O582">
            <v>1359.79</v>
          </cell>
          <cell r="AB582">
            <v>5012.22</v>
          </cell>
          <cell r="AG582">
            <v>3132.6400000000003</v>
          </cell>
          <cell r="AH582">
            <v>1461.9</v>
          </cell>
          <cell r="AK582">
            <v>4448.3500000000004</v>
          </cell>
          <cell r="BB582">
            <v>2224.17</v>
          </cell>
          <cell r="BG582">
            <v>1785.6000000000001</v>
          </cell>
          <cell r="BH582">
            <v>1409.69</v>
          </cell>
          <cell r="BK582">
            <v>407.24</v>
          </cell>
          <cell r="CB582">
            <v>4805.68</v>
          </cell>
          <cell r="CC582">
            <v>14055.11</v>
          </cell>
          <cell r="CD582">
            <v>5826.7000000000007</v>
          </cell>
        </row>
        <row r="583">
          <cell r="A583" t="str">
            <v>101080</v>
          </cell>
          <cell r="R583">
            <v>220</v>
          </cell>
          <cell r="AB583">
            <v>13600.859999999999</v>
          </cell>
          <cell r="AR583">
            <v>9067.24</v>
          </cell>
          <cell r="CB583">
            <v>220</v>
          </cell>
          <cell r="CC583">
            <v>22668.1</v>
          </cell>
        </row>
        <row r="584">
          <cell r="A584" t="str">
            <v>101081</v>
          </cell>
          <cell r="R584">
            <v>220</v>
          </cell>
          <cell r="AB584">
            <v>14273.4</v>
          </cell>
          <cell r="AR584">
            <v>9515.6</v>
          </cell>
          <cell r="CB584">
            <v>220</v>
          </cell>
          <cell r="CC584">
            <v>23789</v>
          </cell>
        </row>
        <row r="585">
          <cell r="A585" t="str">
            <v>101082</v>
          </cell>
          <cell r="G585">
            <v>459.53000000000003</v>
          </cell>
          <cell r="H585">
            <v>344.65</v>
          </cell>
          <cell r="K585">
            <v>1493.47</v>
          </cell>
          <cell r="AB585">
            <v>3063.52</v>
          </cell>
          <cell r="AG585">
            <v>1378.58</v>
          </cell>
          <cell r="AH585">
            <v>1302</v>
          </cell>
          <cell r="AK585">
            <v>7390.74</v>
          </cell>
          <cell r="BB585">
            <v>344.65</v>
          </cell>
          <cell r="BK585">
            <v>114.88</v>
          </cell>
          <cell r="CB585">
            <v>2297.65</v>
          </cell>
          <cell r="CC585">
            <v>13134.84</v>
          </cell>
          <cell r="CD585">
            <v>459.53</v>
          </cell>
        </row>
        <row r="586">
          <cell r="A586" t="str">
            <v>101084</v>
          </cell>
          <cell r="R586">
            <v>320</v>
          </cell>
          <cell r="AB586">
            <v>11483.7</v>
          </cell>
          <cell r="AR586">
            <v>7655.8</v>
          </cell>
          <cell r="CB586">
            <v>320</v>
          </cell>
          <cell r="CC586">
            <v>19139.5</v>
          </cell>
        </row>
        <row r="587">
          <cell r="A587" t="str">
            <v>101085</v>
          </cell>
          <cell r="O587">
            <v>3286.4</v>
          </cell>
          <cell r="R587">
            <v>320</v>
          </cell>
          <cell r="AB587">
            <v>23378.939999999995</v>
          </cell>
          <cell r="AR587">
            <v>15585.96</v>
          </cell>
          <cell r="CB587">
            <v>3606.4</v>
          </cell>
          <cell r="CC587">
            <v>38964.899999999994</v>
          </cell>
        </row>
        <row r="588">
          <cell r="A588" t="str">
            <v>101087</v>
          </cell>
          <cell r="O588">
            <v>3580.96</v>
          </cell>
          <cell r="R588">
            <v>380</v>
          </cell>
          <cell r="AB588">
            <v>20897.82</v>
          </cell>
          <cell r="AR588">
            <v>13931.88</v>
          </cell>
          <cell r="CB588">
            <v>3960.96</v>
          </cell>
          <cell r="CC588">
            <v>34829.699999999997</v>
          </cell>
        </row>
        <row r="589">
          <cell r="A589" t="str">
            <v>101088</v>
          </cell>
          <cell r="R589">
            <v>320</v>
          </cell>
          <cell r="AB589">
            <v>16441.5</v>
          </cell>
          <cell r="AR589">
            <v>10961</v>
          </cell>
          <cell r="CB589">
            <v>320</v>
          </cell>
          <cell r="CC589">
            <v>27402.5</v>
          </cell>
        </row>
        <row r="590">
          <cell r="A590" t="str">
            <v>101089</v>
          </cell>
          <cell r="R590">
            <v>220</v>
          </cell>
          <cell r="T590">
            <v>2700</v>
          </cell>
          <cell r="AB590">
            <v>15171.96</v>
          </cell>
          <cell r="AR590">
            <v>10114.64</v>
          </cell>
          <cell r="CB590">
            <v>2920</v>
          </cell>
          <cell r="CC590">
            <v>25286.6</v>
          </cell>
        </row>
        <row r="591">
          <cell r="A591" t="str">
            <v>101093</v>
          </cell>
          <cell r="O591">
            <v>3692.72</v>
          </cell>
          <cell r="R591">
            <v>320</v>
          </cell>
          <cell r="AB591">
            <v>21040.920000000002</v>
          </cell>
          <cell r="AR591">
            <v>14027.28</v>
          </cell>
          <cell r="CB591">
            <v>4012.72</v>
          </cell>
          <cell r="CC591">
            <v>35068.200000000004</v>
          </cell>
        </row>
        <row r="592">
          <cell r="A592" t="str">
            <v>101095</v>
          </cell>
          <cell r="AB592">
            <v>30645.600000000006</v>
          </cell>
          <cell r="CC592">
            <v>30645.600000000006</v>
          </cell>
        </row>
        <row r="593">
          <cell r="A593" t="str">
            <v>101096</v>
          </cell>
          <cell r="O593">
            <v>2953.33</v>
          </cell>
          <cell r="R593">
            <v>380</v>
          </cell>
          <cell r="AB593">
            <v>26769.24</v>
          </cell>
          <cell r="AR593">
            <v>17846.16</v>
          </cell>
          <cell r="CB593">
            <v>3333.33</v>
          </cell>
          <cell r="CC593">
            <v>44615.4</v>
          </cell>
        </row>
        <row r="594">
          <cell r="A594" t="str">
            <v>101097</v>
          </cell>
          <cell r="O594">
            <v>2195.6799999999998</v>
          </cell>
          <cell r="R594">
            <v>380</v>
          </cell>
          <cell r="AB594">
            <v>16929.599999999999</v>
          </cell>
          <cell r="AR594">
            <v>11286.4</v>
          </cell>
          <cell r="CB594">
            <v>2575.6799999999998</v>
          </cell>
          <cell r="CC594">
            <v>28216</v>
          </cell>
        </row>
        <row r="595">
          <cell r="A595" t="str">
            <v>101098</v>
          </cell>
          <cell r="O595">
            <v>1191.52</v>
          </cell>
          <cell r="AB595">
            <v>25492.2</v>
          </cell>
          <cell r="CB595">
            <v>1191.52</v>
          </cell>
          <cell r="CC595">
            <v>25492.2</v>
          </cell>
        </row>
        <row r="596">
          <cell r="A596" t="str">
            <v>101101</v>
          </cell>
          <cell r="O596">
            <v>2370.96</v>
          </cell>
          <cell r="R596">
            <v>380</v>
          </cell>
          <cell r="AB596">
            <v>19664.88</v>
          </cell>
          <cell r="AR596">
            <v>13109.92</v>
          </cell>
          <cell r="CB596">
            <v>2750.96</v>
          </cell>
          <cell r="CC596">
            <v>32774.800000000003</v>
          </cell>
        </row>
        <row r="597">
          <cell r="A597" t="str">
            <v>101102</v>
          </cell>
          <cell r="R597">
            <v>320</v>
          </cell>
          <cell r="AB597">
            <v>18498</v>
          </cell>
          <cell r="AR597">
            <v>12332</v>
          </cell>
          <cell r="CB597">
            <v>320</v>
          </cell>
          <cell r="CC597">
            <v>30830</v>
          </cell>
        </row>
        <row r="598">
          <cell r="A598" t="str">
            <v>101103</v>
          </cell>
          <cell r="O598">
            <v>2955.11</v>
          </cell>
          <cell r="R598">
            <v>220</v>
          </cell>
          <cell r="AB598">
            <v>17080.2</v>
          </cell>
          <cell r="AR598">
            <v>11386.8</v>
          </cell>
          <cell r="CB598">
            <v>3175.11</v>
          </cell>
          <cell r="CC598">
            <v>28467</v>
          </cell>
        </row>
        <row r="599">
          <cell r="A599" t="str">
            <v>101104</v>
          </cell>
          <cell r="AB599">
            <v>18229.900000000001</v>
          </cell>
          <cell r="CC599">
            <v>18229.900000000001</v>
          </cell>
        </row>
        <row r="600">
          <cell r="A600" t="str">
            <v>101105</v>
          </cell>
          <cell r="O600">
            <v>1281.7</v>
          </cell>
          <cell r="R600">
            <v>220</v>
          </cell>
          <cell r="AB600">
            <v>19523.099999999999</v>
          </cell>
          <cell r="AR600">
            <v>13015.4</v>
          </cell>
          <cell r="CB600">
            <v>1501.7</v>
          </cell>
          <cell r="CC600">
            <v>32538.5</v>
          </cell>
        </row>
        <row r="601">
          <cell r="A601" t="str">
            <v>101106</v>
          </cell>
          <cell r="O601">
            <v>1962.27</v>
          </cell>
          <cell r="R601">
            <v>320</v>
          </cell>
          <cell r="AB601">
            <v>24801.559999999998</v>
          </cell>
          <cell r="AR601">
            <v>16408.18</v>
          </cell>
          <cell r="CB601">
            <v>2282.27</v>
          </cell>
          <cell r="CC601">
            <v>41209.74</v>
          </cell>
        </row>
        <row r="602">
          <cell r="A602" t="str">
            <v>101107</v>
          </cell>
          <cell r="R602">
            <v>320</v>
          </cell>
          <cell r="AB602">
            <v>15000</v>
          </cell>
          <cell r="AR602">
            <v>10000</v>
          </cell>
          <cell r="CB602">
            <v>320</v>
          </cell>
          <cell r="CC602">
            <v>25000</v>
          </cell>
        </row>
        <row r="603">
          <cell r="A603" t="str">
            <v>101110</v>
          </cell>
          <cell r="O603">
            <v>5835.81</v>
          </cell>
          <cell r="R603">
            <v>380</v>
          </cell>
          <cell r="AB603">
            <v>23076.9</v>
          </cell>
          <cell r="AR603">
            <v>15384.6</v>
          </cell>
          <cell r="CB603">
            <v>6215.81</v>
          </cell>
          <cell r="CC603">
            <v>38461.5</v>
          </cell>
        </row>
        <row r="604">
          <cell r="A604" t="str">
            <v>101111</v>
          </cell>
          <cell r="O604">
            <v>2192.62</v>
          </cell>
          <cell r="AB604">
            <v>28523.899999999998</v>
          </cell>
          <cell r="CB604">
            <v>2192.62</v>
          </cell>
          <cell r="CC604">
            <v>28523.899999999998</v>
          </cell>
        </row>
        <row r="605">
          <cell r="A605" t="str">
            <v>101112</v>
          </cell>
          <cell r="O605">
            <v>2975.95</v>
          </cell>
          <cell r="R605">
            <v>320</v>
          </cell>
          <cell r="AB605">
            <v>19242.420000000002</v>
          </cell>
          <cell r="AR605">
            <v>12828.28</v>
          </cell>
          <cell r="CB605">
            <v>3295.95</v>
          </cell>
          <cell r="CC605">
            <v>32070.700000000004</v>
          </cell>
        </row>
        <row r="606">
          <cell r="A606" t="str">
            <v>101113</v>
          </cell>
          <cell r="O606">
            <v>1306.27</v>
          </cell>
          <cell r="R606">
            <v>320</v>
          </cell>
          <cell r="AB606">
            <v>21922.32</v>
          </cell>
          <cell r="AR606">
            <v>14614.88</v>
          </cell>
          <cell r="CB606">
            <v>1626.27</v>
          </cell>
          <cell r="CC606">
            <v>36537.199999999997</v>
          </cell>
        </row>
        <row r="607">
          <cell r="A607" t="str">
            <v>101117</v>
          </cell>
          <cell r="O607">
            <v>1491.52</v>
          </cell>
          <cell r="R607">
            <v>320</v>
          </cell>
          <cell r="Y607">
            <v>71.680000000000007</v>
          </cell>
          <cell r="AB607">
            <v>14667.810000000001</v>
          </cell>
          <cell r="AR607">
            <v>11590.880000000001</v>
          </cell>
          <cell r="AY607">
            <v>3076.93</v>
          </cell>
          <cell r="CB607">
            <v>1883.2</v>
          </cell>
          <cell r="CC607">
            <v>29335.620000000003</v>
          </cell>
        </row>
        <row r="608">
          <cell r="A608" t="str">
            <v>101118</v>
          </cell>
          <cell r="O608">
            <v>1257.98</v>
          </cell>
          <cell r="R608">
            <v>320</v>
          </cell>
          <cell r="T608">
            <v>3000</v>
          </cell>
          <cell r="AB608">
            <v>14001.96</v>
          </cell>
          <cell r="AR608">
            <v>9334.64</v>
          </cell>
          <cell r="CB608">
            <v>4577.9799999999996</v>
          </cell>
          <cell r="CC608">
            <v>23336.6</v>
          </cell>
        </row>
        <row r="609">
          <cell r="A609" t="str">
            <v>101119</v>
          </cell>
          <cell r="AB609">
            <v>23845</v>
          </cell>
          <cell r="CC609">
            <v>23845</v>
          </cell>
        </row>
        <row r="610">
          <cell r="A610" t="str">
            <v>101120</v>
          </cell>
          <cell r="G610">
            <v>340.4</v>
          </cell>
          <cell r="K610">
            <v>616.96</v>
          </cell>
          <cell r="AB610">
            <v>6807.92</v>
          </cell>
          <cell r="AG610">
            <v>3063.58</v>
          </cell>
          <cell r="AK610">
            <v>6190.9699999999993</v>
          </cell>
          <cell r="CB610">
            <v>957.36</v>
          </cell>
          <cell r="CC610">
            <v>16062.47</v>
          </cell>
        </row>
        <row r="611">
          <cell r="A611" t="str">
            <v>101122</v>
          </cell>
          <cell r="G611">
            <v>316.12</v>
          </cell>
          <cell r="K611">
            <v>2054.73</v>
          </cell>
          <cell r="R611">
            <v>320</v>
          </cell>
          <cell r="AB611">
            <v>6322.28</v>
          </cell>
          <cell r="AG611">
            <v>1560.81</v>
          </cell>
          <cell r="AK611">
            <v>1264.45</v>
          </cell>
          <cell r="AR611">
            <v>4554</v>
          </cell>
          <cell r="BB611">
            <v>2504.21</v>
          </cell>
          <cell r="BK611">
            <v>325.99</v>
          </cell>
          <cell r="BR611">
            <v>1022.4300000000001</v>
          </cell>
          <cell r="CB611">
            <v>2690.85</v>
          </cell>
          <cell r="CC611">
            <v>13701.54</v>
          </cell>
          <cell r="CD611">
            <v>3852.63</v>
          </cell>
        </row>
        <row r="612">
          <cell r="A612" t="str">
            <v>101123</v>
          </cell>
          <cell r="AB612">
            <v>19501.5</v>
          </cell>
          <cell r="CC612">
            <v>19501.5</v>
          </cell>
        </row>
        <row r="613">
          <cell r="A613" t="str">
            <v>101124</v>
          </cell>
          <cell r="O613">
            <v>1823.31</v>
          </cell>
          <cell r="AB613">
            <v>23664.309999999994</v>
          </cell>
          <cell r="CB613">
            <v>1823.31</v>
          </cell>
          <cell r="CC613">
            <v>23664.309999999994</v>
          </cell>
        </row>
        <row r="614">
          <cell r="A614" t="str">
            <v>101125</v>
          </cell>
          <cell r="AB614">
            <v>24607.099999999995</v>
          </cell>
          <cell r="CC614">
            <v>24607.099999999995</v>
          </cell>
        </row>
        <row r="615">
          <cell r="A615" t="str">
            <v>101127</v>
          </cell>
          <cell r="O615">
            <v>2328.0700000000002</v>
          </cell>
          <cell r="R615">
            <v>320</v>
          </cell>
          <cell r="AB615">
            <v>18793.86</v>
          </cell>
          <cell r="AR615">
            <v>12529.24</v>
          </cell>
          <cell r="CB615">
            <v>2648.07</v>
          </cell>
          <cell r="CC615">
            <v>31323.1</v>
          </cell>
        </row>
        <row r="616">
          <cell r="A616" t="str">
            <v>101128</v>
          </cell>
          <cell r="AB616">
            <v>19501.5</v>
          </cell>
          <cell r="CC616">
            <v>19501.5</v>
          </cell>
        </row>
        <row r="617">
          <cell r="A617" t="str">
            <v>101131</v>
          </cell>
          <cell r="AB617">
            <v>18229.900000000001</v>
          </cell>
          <cell r="CC617">
            <v>18229.900000000001</v>
          </cell>
        </row>
        <row r="618">
          <cell r="A618" t="str">
            <v>101132</v>
          </cell>
          <cell r="O618">
            <v>1771.63</v>
          </cell>
          <cell r="R618">
            <v>380</v>
          </cell>
          <cell r="AB618">
            <v>18457.079999999998</v>
          </cell>
          <cell r="AR618">
            <v>12304.72</v>
          </cell>
          <cell r="CB618">
            <v>2151.63</v>
          </cell>
          <cell r="CC618">
            <v>30761.799999999996</v>
          </cell>
        </row>
        <row r="619">
          <cell r="A619" t="str">
            <v>101133</v>
          </cell>
          <cell r="R619">
            <v>320</v>
          </cell>
          <cell r="AB619">
            <v>19441.2</v>
          </cell>
          <cell r="AR619">
            <v>12960.8</v>
          </cell>
          <cell r="CB619">
            <v>320</v>
          </cell>
          <cell r="CC619">
            <v>32402</v>
          </cell>
        </row>
        <row r="620">
          <cell r="A620" t="str">
            <v>101134</v>
          </cell>
          <cell r="R620">
            <v>320</v>
          </cell>
          <cell r="AB620">
            <v>21665.939999999995</v>
          </cell>
          <cell r="AR620">
            <v>14443.96</v>
          </cell>
          <cell r="CB620">
            <v>320</v>
          </cell>
          <cell r="CC620">
            <v>36109.899999999994</v>
          </cell>
        </row>
        <row r="621">
          <cell r="A621" t="str">
            <v>101135</v>
          </cell>
          <cell r="R621">
            <v>220</v>
          </cell>
          <cell r="T621">
            <v>5000</v>
          </cell>
          <cell r="AB621">
            <v>19148.04</v>
          </cell>
          <cell r="AR621">
            <v>12765.36</v>
          </cell>
          <cell r="CB621">
            <v>5220</v>
          </cell>
          <cell r="CC621">
            <v>31913.4</v>
          </cell>
        </row>
        <row r="622">
          <cell r="A622" t="str">
            <v>101136</v>
          </cell>
          <cell r="O622">
            <v>3636.45</v>
          </cell>
          <cell r="R622">
            <v>320</v>
          </cell>
          <cell r="AB622">
            <v>20917.980000000003</v>
          </cell>
          <cell r="AR622">
            <v>13945.32</v>
          </cell>
          <cell r="CB622">
            <v>3956.45</v>
          </cell>
          <cell r="CC622">
            <v>34863.300000000003</v>
          </cell>
        </row>
        <row r="623">
          <cell r="A623" t="str">
            <v>101139</v>
          </cell>
          <cell r="R623">
            <v>320</v>
          </cell>
          <cell r="AB623">
            <v>11331.6</v>
          </cell>
          <cell r="AR623">
            <v>7554.4</v>
          </cell>
          <cell r="CB623">
            <v>320</v>
          </cell>
          <cell r="CC623">
            <v>18886</v>
          </cell>
        </row>
        <row r="624">
          <cell r="A624" t="str">
            <v>101141</v>
          </cell>
          <cell r="O624">
            <v>5787</v>
          </cell>
          <cell r="R624">
            <v>320</v>
          </cell>
          <cell r="AB624">
            <v>22153.86</v>
          </cell>
          <cell r="AR624">
            <v>14769.24</v>
          </cell>
          <cell r="CB624">
            <v>6107</v>
          </cell>
          <cell r="CC624">
            <v>36923.1</v>
          </cell>
        </row>
        <row r="625">
          <cell r="A625" t="str">
            <v>101143</v>
          </cell>
          <cell r="G625">
            <v>327.15999999999997</v>
          </cell>
          <cell r="H625">
            <v>230.34</v>
          </cell>
          <cell r="K625">
            <v>1972.57</v>
          </cell>
          <cell r="AB625">
            <v>8479.619999999999</v>
          </cell>
          <cell r="AG625">
            <v>1382.05</v>
          </cell>
          <cell r="AK625">
            <v>4397.0600000000004</v>
          </cell>
          <cell r="BB625">
            <v>75.739999999999995</v>
          </cell>
          <cell r="BK625">
            <v>7.2</v>
          </cell>
          <cell r="CB625">
            <v>2530.0699999999997</v>
          </cell>
          <cell r="CC625">
            <v>14258.73</v>
          </cell>
          <cell r="CD625">
            <v>82.94</v>
          </cell>
        </row>
        <row r="626">
          <cell r="A626" t="str">
            <v>101144</v>
          </cell>
          <cell r="E626">
            <v>13617.25</v>
          </cell>
          <cell r="O626">
            <v>1894.99</v>
          </cell>
          <cell r="R626">
            <v>320</v>
          </cell>
          <cell r="W626">
            <v>20472.96</v>
          </cell>
          <cell r="AB626">
            <v>20116.8</v>
          </cell>
          <cell r="AR626">
            <v>16156.8</v>
          </cell>
          <cell r="BA626">
            <v>4039.2</v>
          </cell>
          <cell r="CB626">
            <v>36305.199999999997</v>
          </cell>
          <cell r="CC626">
            <v>40312.799999999996</v>
          </cell>
        </row>
        <row r="627">
          <cell r="A627" t="str">
            <v>101145</v>
          </cell>
          <cell r="O627">
            <v>10671.66</v>
          </cell>
          <cell r="R627">
            <v>320</v>
          </cell>
          <cell r="W627">
            <v>21919.61</v>
          </cell>
          <cell r="AB627">
            <v>22360.069999999996</v>
          </cell>
          <cell r="AR627">
            <v>17958.48</v>
          </cell>
          <cell r="BA627">
            <v>4489.62</v>
          </cell>
          <cell r="CB627">
            <v>32911.270000000004</v>
          </cell>
          <cell r="CC627">
            <v>44808.17</v>
          </cell>
        </row>
        <row r="628">
          <cell r="A628" t="str">
            <v>101146</v>
          </cell>
          <cell r="R628">
            <v>380</v>
          </cell>
          <cell r="AB628">
            <v>26635.08</v>
          </cell>
          <cell r="AR628">
            <v>17756.72</v>
          </cell>
          <cell r="CB628">
            <v>380</v>
          </cell>
          <cell r="CC628">
            <v>44391.8</v>
          </cell>
        </row>
        <row r="629">
          <cell r="A629" t="str">
            <v>101147</v>
          </cell>
          <cell r="G629">
            <v>355.82</v>
          </cell>
          <cell r="K629">
            <v>2023.76</v>
          </cell>
          <cell r="R629">
            <v>220</v>
          </cell>
          <cell r="AB629">
            <v>7116.52</v>
          </cell>
          <cell r="AG629">
            <v>1534.5</v>
          </cell>
          <cell r="AK629">
            <v>3930.7599999999998</v>
          </cell>
          <cell r="AR629">
            <v>4381.1100000000006</v>
          </cell>
          <cell r="BB629">
            <v>33.36</v>
          </cell>
          <cell r="BR629">
            <v>8.34</v>
          </cell>
          <cell r="CB629">
            <v>2599.58</v>
          </cell>
          <cell r="CC629">
            <v>16962.89</v>
          </cell>
          <cell r="CD629">
            <v>41.7</v>
          </cell>
        </row>
        <row r="630">
          <cell r="A630" t="str">
            <v>101148</v>
          </cell>
          <cell r="R630">
            <v>380</v>
          </cell>
          <cell r="T630">
            <v>2300</v>
          </cell>
          <cell r="AB630">
            <v>25986.179999999997</v>
          </cell>
          <cell r="AR630">
            <v>17324.12</v>
          </cell>
          <cell r="CB630">
            <v>2680</v>
          </cell>
          <cell r="CC630">
            <v>43310.299999999996</v>
          </cell>
        </row>
        <row r="631">
          <cell r="A631" t="str">
            <v>101150</v>
          </cell>
          <cell r="O631">
            <v>2275.02</v>
          </cell>
          <cell r="R631">
            <v>320</v>
          </cell>
          <cell r="AB631">
            <v>11331.6</v>
          </cell>
          <cell r="AR631">
            <v>7554.4</v>
          </cell>
          <cell r="CB631">
            <v>2595.02</v>
          </cell>
          <cell r="CC631">
            <v>18886</v>
          </cell>
        </row>
        <row r="632">
          <cell r="A632" t="str">
            <v>101151</v>
          </cell>
          <cell r="O632">
            <v>2132.7199999999998</v>
          </cell>
          <cell r="R632">
            <v>320</v>
          </cell>
          <cell r="T632">
            <v>2300</v>
          </cell>
          <cell r="AB632">
            <v>21040.68</v>
          </cell>
          <cell r="AR632">
            <v>14027.12</v>
          </cell>
          <cell r="CB632">
            <v>4752.7199999999993</v>
          </cell>
          <cell r="CC632">
            <v>35067.800000000003</v>
          </cell>
        </row>
        <row r="633">
          <cell r="A633" t="str">
            <v>101153</v>
          </cell>
          <cell r="O633">
            <v>1922.42</v>
          </cell>
          <cell r="R633">
            <v>320</v>
          </cell>
          <cell r="AB633">
            <v>15780</v>
          </cell>
          <cell r="AR633">
            <v>10520</v>
          </cell>
          <cell r="CB633">
            <v>2242.42</v>
          </cell>
          <cell r="CC633">
            <v>26300</v>
          </cell>
        </row>
        <row r="634">
          <cell r="A634" t="str">
            <v>101154</v>
          </cell>
          <cell r="G634">
            <v>173.6</v>
          </cell>
          <cell r="H634">
            <v>520.79999999999995</v>
          </cell>
          <cell r="K634">
            <v>1453.9</v>
          </cell>
          <cell r="L634">
            <v>260.39999999999998</v>
          </cell>
          <cell r="AB634">
            <v>3472</v>
          </cell>
          <cell r="AH634">
            <v>3124.8</v>
          </cell>
          <cell r="AK634">
            <v>7114.36</v>
          </cell>
          <cell r="AL634">
            <v>1475.6</v>
          </cell>
          <cell r="BH634">
            <v>26.04</v>
          </cell>
          <cell r="BK634">
            <v>84.63</v>
          </cell>
          <cell r="CB634">
            <v>2408.7000000000003</v>
          </cell>
          <cell r="CC634">
            <v>15186.76</v>
          </cell>
          <cell r="CD634">
            <v>110.66999999999999</v>
          </cell>
        </row>
        <row r="635">
          <cell r="A635" t="str">
            <v>101155</v>
          </cell>
          <cell r="O635">
            <v>1674.43</v>
          </cell>
          <cell r="R635">
            <v>320</v>
          </cell>
          <cell r="T635">
            <v>2700</v>
          </cell>
          <cell r="AB635">
            <v>16897.2</v>
          </cell>
          <cell r="AR635">
            <v>11653.24</v>
          </cell>
          <cell r="CB635">
            <v>4694.43</v>
          </cell>
          <cell r="CC635">
            <v>28550.440000000002</v>
          </cell>
        </row>
        <row r="636">
          <cell r="A636" t="str">
            <v>101159</v>
          </cell>
          <cell r="O636">
            <v>3204.94</v>
          </cell>
          <cell r="R636">
            <v>320</v>
          </cell>
          <cell r="AB636">
            <v>23224.32</v>
          </cell>
          <cell r="AR636">
            <v>15482.88</v>
          </cell>
          <cell r="CB636">
            <v>3524.94</v>
          </cell>
          <cell r="CC636">
            <v>38707.199999999997</v>
          </cell>
        </row>
        <row r="637">
          <cell r="A637" t="str">
            <v>101160</v>
          </cell>
          <cell r="O637">
            <v>5200</v>
          </cell>
          <cell r="R637">
            <v>320</v>
          </cell>
          <cell r="AB637">
            <v>21656.16</v>
          </cell>
          <cell r="AR637">
            <v>14437.44</v>
          </cell>
          <cell r="CB637">
            <v>5520</v>
          </cell>
          <cell r="CC637">
            <v>36093.599999999999</v>
          </cell>
        </row>
        <row r="638">
          <cell r="A638" t="str">
            <v>101161</v>
          </cell>
          <cell r="AB638">
            <v>27527.099999999995</v>
          </cell>
          <cell r="CC638">
            <v>27527.099999999995</v>
          </cell>
        </row>
        <row r="639">
          <cell r="A639" t="str">
            <v>101162</v>
          </cell>
          <cell r="O639">
            <v>2977.79</v>
          </cell>
          <cell r="AB639">
            <v>31597.5</v>
          </cell>
          <cell r="CB639">
            <v>2977.79</v>
          </cell>
          <cell r="CC639">
            <v>31597.5</v>
          </cell>
        </row>
        <row r="640">
          <cell r="A640" t="str">
            <v>101163</v>
          </cell>
          <cell r="E640">
            <v>10003.460000000001</v>
          </cell>
          <cell r="I640">
            <v>1480.65</v>
          </cell>
          <cell r="O640">
            <v>2104.08</v>
          </cell>
          <cell r="R640">
            <v>220</v>
          </cell>
          <cell r="V640">
            <v>5000</v>
          </cell>
          <cell r="W640">
            <v>21067.53</v>
          </cell>
          <cell r="AB640">
            <v>15207.55</v>
          </cell>
          <cell r="AR640">
            <v>12672.96</v>
          </cell>
          <cell r="BA640">
            <v>4224.32</v>
          </cell>
          <cell r="CB640">
            <v>39875.72</v>
          </cell>
          <cell r="CC640">
            <v>32104.829999999998</v>
          </cell>
        </row>
        <row r="641">
          <cell r="A641" t="str">
            <v>101164</v>
          </cell>
          <cell r="R641">
            <v>320</v>
          </cell>
          <cell r="AB641">
            <v>13947.54</v>
          </cell>
          <cell r="AR641">
            <v>9298.36</v>
          </cell>
          <cell r="CB641">
            <v>320</v>
          </cell>
          <cell r="CC641">
            <v>23245.9</v>
          </cell>
        </row>
        <row r="642">
          <cell r="A642" t="str">
            <v>101166</v>
          </cell>
          <cell r="R642">
            <v>55</v>
          </cell>
          <cell r="AB642">
            <v>31319.279999999992</v>
          </cell>
          <cell r="AR642">
            <v>3479.92</v>
          </cell>
          <cell r="CB642">
            <v>55</v>
          </cell>
          <cell r="CC642">
            <v>34799.19999999999</v>
          </cell>
        </row>
        <row r="643">
          <cell r="A643" t="str">
            <v>101167</v>
          </cell>
          <cell r="R643">
            <v>55</v>
          </cell>
          <cell r="AB643">
            <v>19477.71</v>
          </cell>
          <cell r="AR643">
            <v>2164.19</v>
          </cell>
          <cell r="CB643">
            <v>55</v>
          </cell>
          <cell r="CC643">
            <v>21641.899999999998</v>
          </cell>
        </row>
        <row r="644">
          <cell r="A644" t="str">
            <v>101169</v>
          </cell>
          <cell r="O644">
            <v>4114.74</v>
          </cell>
          <cell r="AB644">
            <v>37361.1</v>
          </cell>
          <cell r="CB644">
            <v>4114.74</v>
          </cell>
          <cell r="CC644">
            <v>37361.1</v>
          </cell>
        </row>
        <row r="645">
          <cell r="A645" t="str">
            <v>101170</v>
          </cell>
          <cell r="C645">
            <v>25</v>
          </cell>
          <cell r="G645">
            <v>387.92</v>
          </cell>
          <cell r="K645">
            <v>1660.8100000000002</v>
          </cell>
          <cell r="O645">
            <v>1810.89</v>
          </cell>
          <cell r="R645">
            <v>220</v>
          </cell>
          <cell r="AB645">
            <v>2260.88</v>
          </cell>
          <cell r="AK645">
            <v>4812.71</v>
          </cell>
          <cell r="AR645">
            <v>4036.86</v>
          </cell>
          <cell r="BB645">
            <v>254.58</v>
          </cell>
          <cell r="BK645">
            <v>645.54000000000008</v>
          </cell>
          <cell r="BR645">
            <v>718.27</v>
          </cell>
          <cell r="CB645">
            <v>4104.62</v>
          </cell>
          <cell r="CC645">
            <v>11110.45</v>
          </cell>
          <cell r="CD645">
            <v>1618.39</v>
          </cell>
        </row>
        <row r="646">
          <cell r="A646" t="str">
            <v>101175</v>
          </cell>
          <cell r="G646">
            <v>332.52</v>
          </cell>
          <cell r="K646">
            <v>1838.7399999999998</v>
          </cell>
          <cell r="L646">
            <v>372.69</v>
          </cell>
          <cell r="R646">
            <v>320</v>
          </cell>
          <cell r="T646">
            <v>2700</v>
          </cell>
          <cell r="AB646">
            <v>1662.55</v>
          </cell>
          <cell r="AK646">
            <v>5770.8899999999994</v>
          </cell>
          <cell r="AL646">
            <v>3027.2200000000003</v>
          </cell>
          <cell r="AR646">
            <v>3990.13</v>
          </cell>
          <cell r="CB646">
            <v>5563.95</v>
          </cell>
          <cell r="CC646">
            <v>14450.79</v>
          </cell>
        </row>
        <row r="647">
          <cell r="A647" t="str">
            <v>101176</v>
          </cell>
          <cell r="O647">
            <v>2373.92</v>
          </cell>
          <cell r="R647">
            <v>320</v>
          </cell>
          <cell r="T647">
            <v>2700</v>
          </cell>
          <cell r="AB647">
            <v>20621.579999999998</v>
          </cell>
          <cell r="AR647">
            <v>13747.72</v>
          </cell>
          <cell r="CB647">
            <v>5393.92</v>
          </cell>
          <cell r="CC647">
            <v>34369.299999999996</v>
          </cell>
        </row>
        <row r="648">
          <cell r="A648" t="str">
            <v>101179</v>
          </cell>
          <cell r="G648">
            <v>347.2</v>
          </cell>
          <cell r="K648">
            <v>1562.4</v>
          </cell>
          <cell r="R648">
            <v>220</v>
          </cell>
          <cell r="AB648">
            <v>6944</v>
          </cell>
          <cell r="AG648">
            <v>1562.4</v>
          </cell>
          <cell r="AK648">
            <v>1736</v>
          </cell>
          <cell r="AR648">
            <v>5208</v>
          </cell>
          <cell r="BB648">
            <v>130.19999999999999</v>
          </cell>
          <cell r="CB648">
            <v>2129.6000000000004</v>
          </cell>
          <cell r="CC648">
            <v>15450.4</v>
          </cell>
          <cell r="CD648">
            <v>130.19999999999999</v>
          </cell>
        </row>
        <row r="649">
          <cell r="A649" t="str">
            <v>101180</v>
          </cell>
          <cell r="G649">
            <v>193.06</v>
          </cell>
          <cell r="K649">
            <v>1737.5499999999997</v>
          </cell>
          <cell r="L649">
            <v>386.12</v>
          </cell>
          <cell r="AB649">
            <v>9653.0999999999985</v>
          </cell>
          <cell r="AK649">
            <v>5791.87</v>
          </cell>
          <cell r="AL649">
            <v>1544.5</v>
          </cell>
          <cell r="CB649">
            <v>2316.7299999999996</v>
          </cell>
          <cell r="CC649">
            <v>16989.469999999998</v>
          </cell>
        </row>
        <row r="650">
          <cell r="A650" t="str">
            <v>101181</v>
          </cell>
          <cell r="O650">
            <v>2808.12</v>
          </cell>
          <cell r="R650">
            <v>380</v>
          </cell>
          <cell r="W650">
            <v>46541.14</v>
          </cell>
          <cell r="AB650">
            <v>34368.840000000004</v>
          </cell>
          <cell r="AR650">
            <v>22912.560000000001</v>
          </cell>
          <cell r="CB650">
            <v>49729.26</v>
          </cell>
          <cell r="CC650">
            <v>57281.400000000009</v>
          </cell>
        </row>
        <row r="651">
          <cell r="A651" t="str">
            <v>101182</v>
          </cell>
          <cell r="H651">
            <v>309.14999999999998</v>
          </cell>
          <cell r="K651">
            <v>4250.78</v>
          </cell>
          <cell r="O651">
            <v>1295.17</v>
          </cell>
          <cell r="AB651">
            <v>6182.9400000000005</v>
          </cell>
          <cell r="AK651">
            <v>9970.02</v>
          </cell>
          <cell r="BB651">
            <v>231.86</v>
          </cell>
          <cell r="CB651">
            <v>5855.0999999999995</v>
          </cell>
          <cell r="CC651">
            <v>16152.960000000001</v>
          </cell>
          <cell r="CD651">
            <v>231.86</v>
          </cell>
        </row>
        <row r="652">
          <cell r="A652" t="str">
            <v>101186</v>
          </cell>
          <cell r="H652">
            <v>293.14999999999998</v>
          </cell>
          <cell r="K652">
            <v>195.43</v>
          </cell>
          <cell r="O652">
            <v>1806.09</v>
          </cell>
          <cell r="R652">
            <v>220</v>
          </cell>
          <cell r="Y652">
            <v>293.16000000000003</v>
          </cell>
          <cell r="AB652">
            <v>12605.52</v>
          </cell>
          <cell r="AK652">
            <v>1661.19</v>
          </cell>
          <cell r="AR652">
            <v>4201.84</v>
          </cell>
          <cell r="AY652">
            <v>2247.5</v>
          </cell>
          <cell r="BB652">
            <v>256.51</v>
          </cell>
          <cell r="BK652">
            <v>36.64</v>
          </cell>
          <cell r="BR652">
            <v>256.51</v>
          </cell>
          <cell r="CB652">
            <v>2807.83</v>
          </cell>
          <cell r="CC652">
            <v>20716.050000000003</v>
          </cell>
          <cell r="CD652">
            <v>549.66</v>
          </cell>
        </row>
        <row r="653">
          <cell r="A653" t="str">
            <v>101188</v>
          </cell>
          <cell r="G653">
            <v>820.28</v>
          </cell>
          <cell r="H653">
            <v>307.61</v>
          </cell>
          <cell r="K653">
            <v>1763.61</v>
          </cell>
          <cell r="AB653">
            <v>6562.24</v>
          </cell>
          <cell r="AG653">
            <v>1230.42</v>
          </cell>
          <cell r="AH653">
            <v>615.21</v>
          </cell>
          <cell r="AK653">
            <v>5290.8099999999995</v>
          </cell>
          <cell r="BB653">
            <v>1230.43</v>
          </cell>
          <cell r="BK653">
            <v>184.56</v>
          </cell>
          <cell r="CB653">
            <v>2891.5</v>
          </cell>
          <cell r="CC653">
            <v>13698.679999999998</v>
          </cell>
          <cell r="CD653">
            <v>1414.99</v>
          </cell>
        </row>
        <row r="654">
          <cell r="A654" t="str">
            <v>101189</v>
          </cell>
          <cell r="G654">
            <v>428.66</v>
          </cell>
          <cell r="K654">
            <v>2014.68</v>
          </cell>
          <cell r="O654">
            <v>900.49</v>
          </cell>
          <cell r="AB654">
            <v>5143.8599999999997</v>
          </cell>
          <cell r="AG654">
            <v>1543.15</v>
          </cell>
          <cell r="AK654">
            <v>8123</v>
          </cell>
          <cell r="BB654">
            <v>144.67000000000002</v>
          </cell>
          <cell r="BK654">
            <v>385.78999999999996</v>
          </cell>
          <cell r="CB654">
            <v>3343.83</v>
          </cell>
          <cell r="CC654">
            <v>14810.01</v>
          </cell>
          <cell r="CD654">
            <v>530.46</v>
          </cell>
        </row>
        <row r="655">
          <cell r="A655" t="str">
            <v>101191</v>
          </cell>
          <cell r="G655">
            <v>380.16</v>
          </cell>
          <cell r="H655">
            <v>285.11</v>
          </cell>
          <cell r="K655">
            <v>2090.84</v>
          </cell>
          <cell r="AB655">
            <v>6082.44</v>
          </cell>
          <cell r="AG655">
            <v>1330.53</v>
          </cell>
          <cell r="AK655">
            <v>5132.04</v>
          </cell>
          <cell r="BB655">
            <v>570.23</v>
          </cell>
          <cell r="BK655">
            <v>855.34</v>
          </cell>
          <cell r="CB655">
            <v>2756.11</v>
          </cell>
          <cell r="CC655">
            <v>12545.009999999998</v>
          </cell>
          <cell r="CD655">
            <v>1425.5700000000002</v>
          </cell>
        </row>
        <row r="656">
          <cell r="A656" t="str">
            <v>101192</v>
          </cell>
          <cell r="G656">
            <v>565.36</v>
          </cell>
          <cell r="J656">
            <v>1412.25</v>
          </cell>
          <cell r="K656">
            <v>1713.7600000000002</v>
          </cell>
          <cell r="L656">
            <v>547.70000000000005</v>
          </cell>
          <cell r="R656">
            <v>220</v>
          </cell>
          <cell r="Y656">
            <v>116.26</v>
          </cell>
          <cell r="AJ656">
            <v>11307.28</v>
          </cell>
          <cell r="AK656">
            <v>6528.1900000000005</v>
          </cell>
          <cell r="AR656">
            <v>7932.76</v>
          </cell>
          <cell r="BJ656">
            <v>2855.01</v>
          </cell>
          <cell r="BR656">
            <v>1576.83</v>
          </cell>
          <cell r="CB656">
            <v>4575.3300000000008</v>
          </cell>
          <cell r="CC656">
            <v>25768.230000000003</v>
          </cell>
          <cell r="CD656">
            <v>4431.84</v>
          </cell>
        </row>
        <row r="657">
          <cell r="A657" t="str">
            <v>101193</v>
          </cell>
          <cell r="O657">
            <v>6060.67</v>
          </cell>
          <cell r="R657">
            <v>320</v>
          </cell>
          <cell r="AB657">
            <v>23607.54</v>
          </cell>
          <cell r="AR657">
            <v>15738.36</v>
          </cell>
          <cell r="CB657">
            <v>6380.67</v>
          </cell>
          <cell r="CC657">
            <v>39345.9</v>
          </cell>
        </row>
        <row r="658">
          <cell r="A658" t="str">
            <v>101194</v>
          </cell>
          <cell r="G658">
            <v>257.5</v>
          </cell>
          <cell r="J658">
            <v>888</v>
          </cell>
          <cell r="K658">
            <v>3218.74</v>
          </cell>
          <cell r="R658">
            <v>220</v>
          </cell>
          <cell r="Y658">
            <v>226.37</v>
          </cell>
          <cell r="AJ658">
            <v>5149.9799999999996</v>
          </cell>
          <cell r="AK658">
            <v>10750.579999999998</v>
          </cell>
          <cell r="AR658">
            <v>6437.48</v>
          </cell>
          <cell r="BJ658">
            <v>1431.8600000000001</v>
          </cell>
          <cell r="BK658">
            <v>1366.71</v>
          </cell>
          <cell r="BR658">
            <v>1038.04</v>
          </cell>
          <cell r="CB658">
            <v>4810.6099999999997</v>
          </cell>
          <cell r="CC658">
            <v>22338.039999999997</v>
          </cell>
          <cell r="CD658">
            <v>3836.61</v>
          </cell>
        </row>
        <row r="659">
          <cell r="A659" t="str">
            <v>101195</v>
          </cell>
          <cell r="O659">
            <v>2370.4</v>
          </cell>
          <cell r="R659">
            <v>320</v>
          </cell>
          <cell r="AB659">
            <v>16443.54</v>
          </cell>
          <cell r="AR659">
            <v>10962.36</v>
          </cell>
          <cell r="CB659">
            <v>2690.4</v>
          </cell>
          <cell r="CC659">
            <v>27405.9</v>
          </cell>
        </row>
        <row r="660">
          <cell r="A660" t="str">
            <v>101196</v>
          </cell>
          <cell r="G660">
            <v>524.02</v>
          </cell>
          <cell r="J660">
            <v>747</v>
          </cell>
          <cell r="K660">
            <v>2128.79</v>
          </cell>
          <cell r="L660">
            <v>966.14</v>
          </cell>
          <cell r="R660">
            <v>220</v>
          </cell>
          <cell r="Y660">
            <v>100.9</v>
          </cell>
          <cell r="AB660">
            <v>5207.37</v>
          </cell>
          <cell r="AJ660">
            <v>7385.2899999999991</v>
          </cell>
          <cell r="AK660">
            <v>1834.04</v>
          </cell>
          <cell r="AL660">
            <v>4323.09</v>
          </cell>
          <cell r="AR660">
            <v>3799.09</v>
          </cell>
          <cell r="BB660">
            <v>245.63</v>
          </cell>
          <cell r="BJ660">
            <v>454.09000000000003</v>
          </cell>
          <cell r="BR660">
            <v>228.58</v>
          </cell>
          <cell r="CB660">
            <v>4686.8499999999995</v>
          </cell>
          <cell r="CC660">
            <v>22548.880000000001</v>
          </cell>
          <cell r="CD660">
            <v>928.30000000000007</v>
          </cell>
        </row>
        <row r="661">
          <cell r="A661" t="str">
            <v>101197</v>
          </cell>
          <cell r="R661">
            <v>320</v>
          </cell>
          <cell r="W661">
            <v>5150</v>
          </cell>
          <cell r="AB661">
            <v>19807.7</v>
          </cell>
          <cell r="AR661">
            <v>15846.16</v>
          </cell>
          <cell r="BA661">
            <v>3961.54</v>
          </cell>
          <cell r="CB661">
            <v>5470</v>
          </cell>
          <cell r="CC661">
            <v>39615.4</v>
          </cell>
        </row>
        <row r="662">
          <cell r="A662" t="str">
            <v>101198</v>
          </cell>
          <cell r="R662">
            <v>220</v>
          </cell>
          <cell r="AB662">
            <v>11640.240000000002</v>
          </cell>
          <cell r="AR662">
            <v>7760.16</v>
          </cell>
          <cell r="CB662">
            <v>220</v>
          </cell>
          <cell r="CC662">
            <v>19400.400000000001</v>
          </cell>
        </row>
        <row r="663">
          <cell r="A663" t="str">
            <v>101199</v>
          </cell>
          <cell r="G663">
            <v>358.96</v>
          </cell>
          <cell r="K663">
            <v>1494.15</v>
          </cell>
          <cell r="AB663">
            <v>4307.43</v>
          </cell>
          <cell r="AK663">
            <v>8197.56</v>
          </cell>
          <cell r="CB663">
            <v>1853.1100000000001</v>
          </cell>
          <cell r="CC663">
            <v>12504.99</v>
          </cell>
        </row>
        <row r="664">
          <cell r="A664" t="str">
            <v>101200</v>
          </cell>
          <cell r="G664">
            <v>377.06</v>
          </cell>
          <cell r="K664">
            <v>2488.56</v>
          </cell>
          <cell r="AB664">
            <v>6032.88</v>
          </cell>
          <cell r="AG664">
            <v>1319.69</v>
          </cell>
          <cell r="AK664">
            <v>4863.9999999999991</v>
          </cell>
          <cell r="CB664">
            <v>2865.62</v>
          </cell>
          <cell r="CC664">
            <v>12216.57</v>
          </cell>
        </row>
        <row r="665">
          <cell r="A665" t="str">
            <v>101201</v>
          </cell>
          <cell r="G665">
            <v>425.5</v>
          </cell>
          <cell r="K665">
            <v>2850.84</v>
          </cell>
          <cell r="AB665">
            <v>4893.1900000000005</v>
          </cell>
          <cell r="AG665">
            <v>1489.24</v>
          </cell>
          <cell r="AK665">
            <v>7361.0899999999992</v>
          </cell>
          <cell r="CB665">
            <v>3276.34</v>
          </cell>
          <cell r="CC665">
            <v>13743.52</v>
          </cell>
        </row>
        <row r="666">
          <cell r="A666" t="str">
            <v>101202</v>
          </cell>
          <cell r="G666">
            <v>174.88</v>
          </cell>
          <cell r="H666">
            <v>262.32</v>
          </cell>
          <cell r="K666">
            <v>1049.28</v>
          </cell>
          <cell r="AB666">
            <v>5596.12</v>
          </cell>
          <cell r="AG666">
            <v>1224.1500000000001</v>
          </cell>
          <cell r="AH666">
            <v>1224.1500000000001</v>
          </cell>
          <cell r="AK666">
            <v>4546.84</v>
          </cell>
          <cell r="CB666">
            <v>1486.48</v>
          </cell>
          <cell r="CC666">
            <v>12591.26</v>
          </cell>
        </row>
        <row r="667">
          <cell r="A667" t="str">
            <v>101203</v>
          </cell>
          <cell r="AB667">
            <v>21379.7</v>
          </cell>
          <cell r="CC667">
            <v>21379.7</v>
          </cell>
        </row>
        <row r="668">
          <cell r="A668" t="str">
            <v>101204</v>
          </cell>
          <cell r="G668">
            <v>384.54</v>
          </cell>
          <cell r="K668">
            <v>2307.2800000000002</v>
          </cell>
          <cell r="AB668">
            <v>4614.54</v>
          </cell>
          <cell r="AG668">
            <v>1345.91</v>
          </cell>
          <cell r="AK668">
            <v>6729.56</v>
          </cell>
          <cell r="CB668">
            <v>2691.82</v>
          </cell>
          <cell r="CC668">
            <v>12690.01</v>
          </cell>
        </row>
        <row r="669">
          <cell r="A669" t="str">
            <v>101205</v>
          </cell>
          <cell r="AB669">
            <v>18867.099999999995</v>
          </cell>
          <cell r="CC669">
            <v>18867.099999999995</v>
          </cell>
        </row>
        <row r="670">
          <cell r="A670" t="str">
            <v>101207</v>
          </cell>
          <cell r="R670">
            <v>380</v>
          </cell>
          <cell r="AB670">
            <v>17447.080000000002</v>
          </cell>
          <cell r="AR670">
            <v>11403.32</v>
          </cell>
          <cell r="CB670">
            <v>380</v>
          </cell>
          <cell r="CC670">
            <v>28850.400000000001</v>
          </cell>
        </row>
        <row r="671">
          <cell r="A671" t="str">
            <v>101208</v>
          </cell>
          <cell r="O671">
            <v>1928.44</v>
          </cell>
          <cell r="R671">
            <v>380</v>
          </cell>
          <cell r="AB671">
            <v>15996.060000000001</v>
          </cell>
          <cell r="AR671">
            <v>10664.04</v>
          </cell>
          <cell r="CB671">
            <v>2308.44</v>
          </cell>
          <cell r="CC671">
            <v>26660.100000000002</v>
          </cell>
        </row>
        <row r="672">
          <cell r="A672" t="str">
            <v>101210</v>
          </cell>
          <cell r="G672">
            <v>197.39</v>
          </cell>
          <cell r="K672">
            <v>2763.49</v>
          </cell>
          <cell r="AB672">
            <v>6316.56</v>
          </cell>
          <cell r="AG672">
            <v>1381.74</v>
          </cell>
          <cell r="AK672">
            <v>5132.1899999999996</v>
          </cell>
          <cell r="CB672">
            <v>2960.8799999999997</v>
          </cell>
          <cell r="CC672">
            <v>12830.49</v>
          </cell>
        </row>
        <row r="673">
          <cell r="A673" t="str">
            <v>101212</v>
          </cell>
          <cell r="O673">
            <v>3134.33</v>
          </cell>
          <cell r="AB673">
            <v>22890.999999999996</v>
          </cell>
          <cell r="CB673">
            <v>3134.33</v>
          </cell>
          <cell r="CC673">
            <v>22890.999999999996</v>
          </cell>
        </row>
        <row r="674">
          <cell r="A674" t="str">
            <v>101213</v>
          </cell>
          <cell r="G674">
            <v>576.81000000000006</v>
          </cell>
          <cell r="K674">
            <v>1345.91</v>
          </cell>
          <cell r="AB674">
            <v>7690.9000000000005</v>
          </cell>
          <cell r="AG674">
            <v>2691.82</v>
          </cell>
          <cell r="AK674">
            <v>3076.37</v>
          </cell>
          <cell r="CB674">
            <v>1922.7200000000003</v>
          </cell>
          <cell r="CC674">
            <v>13459.09</v>
          </cell>
        </row>
        <row r="675">
          <cell r="A675" t="str">
            <v>101215</v>
          </cell>
          <cell r="O675">
            <v>2054.44</v>
          </cell>
          <cell r="R675">
            <v>380</v>
          </cell>
          <cell r="T675">
            <v>2300</v>
          </cell>
          <cell r="AB675">
            <v>21082.560000000005</v>
          </cell>
          <cell r="AR675">
            <v>14055.04</v>
          </cell>
          <cell r="CB675">
            <v>4734.4400000000005</v>
          </cell>
          <cell r="CC675">
            <v>35137.600000000006</v>
          </cell>
        </row>
        <row r="676">
          <cell r="A676" t="str">
            <v>101216</v>
          </cell>
          <cell r="R676">
            <v>160</v>
          </cell>
          <cell r="AB676">
            <v>19687.52</v>
          </cell>
          <cell r="AR676">
            <v>4921.88</v>
          </cell>
          <cell r="CB676">
            <v>160</v>
          </cell>
          <cell r="CC676">
            <v>24609.4</v>
          </cell>
        </row>
        <row r="677">
          <cell r="A677" t="str">
            <v>101217</v>
          </cell>
          <cell r="G677">
            <v>513.98</v>
          </cell>
          <cell r="H677">
            <v>385.49</v>
          </cell>
          <cell r="K677">
            <v>2338.6400000000003</v>
          </cell>
          <cell r="AB677">
            <v>14391.580000000002</v>
          </cell>
          <cell r="AH677">
            <v>513.99</v>
          </cell>
          <cell r="AK677">
            <v>2544.23</v>
          </cell>
          <cell r="CB677">
            <v>3238.1100000000006</v>
          </cell>
          <cell r="CC677">
            <v>17449.800000000003</v>
          </cell>
        </row>
        <row r="678">
          <cell r="A678" t="str">
            <v>101220</v>
          </cell>
          <cell r="O678">
            <v>1906.24</v>
          </cell>
          <cell r="R678">
            <v>380</v>
          </cell>
          <cell r="AB678">
            <v>22021.5</v>
          </cell>
          <cell r="AR678">
            <v>14681</v>
          </cell>
          <cell r="CB678">
            <v>2286.2399999999998</v>
          </cell>
          <cell r="CC678">
            <v>36702.5</v>
          </cell>
        </row>
        <row r="679">
          <cell r="A679" t="str">
            <v>101224</v>
          </cell>
          <cell r="P679">
            <v>2588.0000000000005</v>
          </cell>
          <cell r="R679">
            <v>220</v>
          </cell>
          <cell r="AP679">
            <v>21598.799999999999</v>
          </cell>
          <cell r="AR679">
            <v>14399.2</v>
          </cell>
          <cell r="CB679">
            <v>2808.0000000000005</v>
          </cell>
          <cell r="CC679">
            <v>35998</v>
          </cell>
        </row>
        <row r="680">
          <cell r="A680" t="str">
            <v>101225</v>
          </cell>
          <cell r="G680">
            <v>323.86</v>
          </cell>
          <cell r="K680">
            <v>971.56</v>
          </cell>
          <cell r="O680">
            <v>1796.03</v>
          </cell>
          <cell r="T680">
            <v>2300</v>
          </cell>
          <cell r="AB680">
            <v>8096.3</v>
          </cell>
          <cell r="AG680">
            <v>2914.68</v>
          </cell>
          <cell r="AK680">
            <v>3886.2300000000005</v>
          </cell>
          <cell r="CB680">
            <v>5391.45</v>
          </cell>
          <cell r="CC680">
            <v>14897.21</v>
          </cell>
        </row>
        <row r="681">
          <cell r="A681" t="str">
            <v>101226</v>
          </cell>
          <cell r="H681">
            <v>258.37</v>
          </cell>
          <cell r="K681">
            <v>2066.9499999999998</v>
          </cell>
          <cell r="AB681">
            <v>10334.759999999998</v>
          </cell>
          <cell r="AK681">
            <v>4822.8700000000008</v>
          </cell>
          <cell r="BB681">
            <v>1291.8399999999999</v>
          </cell>
          <cell r="BK681">
            <v>371.4</v>
          </cell>
          <cell r="CB681">
            <v>2325.3199999999997</v>
          </cell>
          <cell r="CC681">
            <v>15157.63</v>
          </cell>
          <cell r="CD681">
            <v>1663.2399999999998</v>
          </cell>
        </row>
        <row r="682">
          <cell r="A682" t="str">
            <v>101228</v>
          </cell>
          <cell r="G682">
            <v>561.45000000000005</v>
          </cell>
          <cell r="K682">
            <v>2011.9099999999999</v>
          </cell>
          <cell r="AB682">
            <v>2994.46</v>
          </cell>
          <cell r="AG682">
            <v>3930.24</v>
          </cell>
          <cell r="AK682">
            <v>5474.24</v>
          </cell>
          <cell r="CB682">
            <v>2573.3599999999997</v>
          </cell>
          <cell r="CC682">
            <v>12398.939999999999</v>
          </cell>
        </row>
        <row r="683">
          <cell r="A683" t="str">
            <v>101229</v>
          </cell>
          <cell r="G683">
            <v>698.24</v>
          </cell>
          <cell r="H683">
            <v>523.67999999999995</v>
          </cell>
          <cell r="J683">
            <v>609</v>
          </cell>
          <cell r="K683">
            <v>4189.4399999999996</v>
          </cell>
          <cell r="AB683">
            <v>5585.92</v>
          </cell>
          <cell r="AH683">
            <v>2443.84</v>
          </cell>
          <cell r="AJ683">
            <v>4538.5599999999995</v>
          </cell>
          <cell r="AK683">
            <v>10124.48</v>
          </cell>
          <cell r="CB683">
            <v>6020.36</v>
          </cell>
          <cell r="CC683">
            <v>22692.799999999999</v>
          </cell>
        </row>
        <row r="684">
          <cell r="A684" t="str">
            <v>101230</v>
          </cell>
          <cell r="R684">
            <v>320</v>
          </cell>
          <cell r="AB684">
            <v>22149.360000000001</v>
          </cell>
          <cell r="AR684">
            <v>14766.24</v>
          </cell>
          <cell r="CB684">
            <v>320</v>
          </cell>
          <cell r="CC684">
            <v>36915.599999999999</v>
          </cell>
        </row>
        <row r="685">
          <cell r="A685" t="str">
            <v>101232</v>
          </cell>
          <cell r="C685">
            <v>25</v>
          </cell>
          <cell r="G685">
            <v>489.08</v>
          </cell>
          <cell r="J685">
            <v>1066.5</v>
          </cell>
          <cell r="K685">
            <v>1222.69</v>
          </cell>
          <cell r="L685">
            <v>244.54</v>
          </cell>
          <cell r="O685">
            <v>700.17</v>
          </cell>
          <cell r="R685">
            <v>220</v>
          </cell>
          <cell r="Y685">
            <v>171.13</v>
          </cell>
          <cell r="AB685">
            <v>1222.69</v>
          </cell>
          <cell r="AC685">
            <v>2445.38</v>
          </cell>
          <cell r="AG685">
            <v>2445.39</v>
          </cell>
          <cell r="AJ685">
            <v>7336.14</v>
          </cell>
          <cell r="AK685">
            <v>1222.69</v>
          </cell>
          <cell r="AR685">
            <v>8344.869999999999</v>
          </cell>
          <cell r="BB685">
            <v>389.73</v>
          </cell>
          <cell r="BC685">
            <v>68.78</v>
          </cell>
          <cell r="BG685">
            <v>366.81</v>
          </cell>
          <cell r="BJ685">
            <v>331.94000000000005</v>
          </cell>
          <cell r="BR685">
            <v>389.74</v>
          </cell>
          <cell r="CB685">
            <v>4139.1099999999997</v>
          </cell>
          <cell r="CC685">
            <v>23017.16</v>
          </cell>
          <cell r="CD685">
            <v>1547</v>
          </cell>
        </row>
        <row r="686">
          <cell r="A686" t="str">
            <v>101237</v>
          </cell>
          <cell r="G686">
            <v>193.06</v>
          </cell>
          <cell r="J686">
            <v>6</v>
          </cell>
          <cell r="K686">
            <v>3089</v>
          </cell>
          <cell r="O686">
            <v>1513.19</v>
          </cell>
          <cell r="Y686">
            <v>0.46</v>
          </cell>
          <cell r="AB686">
            <v>9653.0999999999985</v>
          </cell>
          <cell r="AG686">
            <v>1834.09</v>
          </cell>
          <cell r="AK686">
            <v>4730.03</v>
          </cell>
          <cell r="BB686">
            <v>2171.9500000000003</v>
          </cell>
          <cell r="BG686">
            <v>180.99</v>
          </cell>
          <cell r="BK686">
            <v>687.78</v>
          </cell>
          <cell r="CB686">
            <v>4801.71</v>
          </cell>
          <cell r="CC686">
            <v>16217.219999999998</v>
          </cell>
          <cell r="CD686">
            <v>3040.7200000000003</v>
          </cell>
        </row>
        <row r="687">
          <cell r="A687" t="str">
            <v>101238</v>
          </cell>
          <cell r="G687">
            <v>402</v>
          </cell>
          <cell r="H687">
            <v>301.49</v>
          </cell>
          <cell r="K687">
            <v>2663.2</v>
          </cell>
          <cell r="R687">
            <v>220</v>
          </cell>
          <cell r="AB687">
            <v>4547.53</v>
          </cell>
          <cell r="AH687">
            <v>1356.72</v>
          </cell>
          <cell r="AK687">
            <v>6205.76</v>
          </cell>
          <cell r="AR687">
            <v>5125.4000000000005</v>
          </cell>
          <cell r="BB687">
            <v>787.65</v>
          </cell>
          <cell r="BH687">
            <v>75.38</v>
          </cell>
          <cell r="BK687">
            <v>501.23</v>
          </cell>
          <cell r="BR687">
            <v>493.70000000000005</v>
          </cell>
          <cell r="CB687">
            <v>3586.6899999999996</v>
          </cell>
          <cell r="CC687">
            <v>17235.41</v>
          </cell>
          <cell r="CD687">
            <v>1857.96</v>
          </cell>
        </row>
        <row r="688">
          <cell r="A688" t="str">
            <v>101239</v>
          </cell>
          <cell r="R688">
            <v>320</v>
          </cell>
          <cell r="AB688">
            <v>19207.32</v>
          </cell>
          <cell r="AR688">
            <v>12804.88</v>
          </cell>
          <cell r="CB688">
            <v>320</v>
          </cell>
          <cell r="CC688">
            <v>32012.199999999997</v>
          </cell>
        </row>
        <row r="689">
          <cell r="A689" t="str">
            <v>101240</v>
          </cell>
          <cell r="O689">
            <v>4448.6499999999996</v>
          </cell>
          <cell r="R689">
            <v>380</v>
          </cell>
          <cell r="T689">
            <v>2300</v>
          </cell>
          <cell r="AB689">
            <v>23993.4</v>
          </cell>
          <cell r="AR689">
            <v>15995.6</v>
          </cell>
          <cell r="CB689">
            <v>7128.65</v>
          </cell>
          <cell r="CC689">
            <v>39989</v>
          </cell>
        </row>
        <row r="690">
          <cell r="A690" t="str">
            <v>101241</v>
          </cell>
          <cell r="O690">
            <v>7761.24</v>
          </cell>
          <cell r="AB690">
            <v>50569.100000000006</v>
          </cell>
          <cell r="CB690">
            <v>7761.24</v>
          </cell>
          <cell r="CC690">
            <v>50569.100000000006</v>
          </cell>
        </row>
        <row r="691">
          <cell r="A691" t="str">
            <v>101242</v>
          </cell>
          <cell r="O691">
            <v>6616.17</v>
          </cell>
          <cell r="AB691">
            <v>54328.30000000001</v>
          </cell>
          <cell r="CB691">
            <v>6616.17</v>
          </cell>
          <cell r="CC691">
            <v>54328.30000000001</v>
          </cell>
        </row>
        <row r="692">
          <cell r="A692" t="str">
            <v>101244</v>
          </cell>
          <cell r="O692">
            <v>1980.23</v>
          </cell>
          <cell r="R692">
            <v>320</v>
          </cell>
          <cell r="AB692">
            <v>20832.420000000002</v>
          </cell>
          <cell r="AR692">
            <v>13888.28</v>
          </cell>
          <cell r="CB692">
            <v>2300.23</v>
          </cell>
          <cell r="CC692">
            <v>34720.700000000004</v>
          </cell>
        </row>
        <row r="693">
          <cell r="A693" t="str">
            <v>101249</v>
          </cell>
          <cell r="R693">
            <v>320</v>
          </cell>
          <cell r="AB693">
            <v>13817.339999999998</v>
          </cell>
          <cell r="AR693">
            <v>9211.56</v>
          </cell>
          <cell r="CB693">
            <v>320</v>
          </cell>
          <cell r="CC693">
            <v>23028.899999999998</v>
          </cell>
        </row>
        <row r="694">
          <cell r="A694" t="str">
            <v>101251</v>
          </cell>
          <cell r="O694">
            <v>1594.74</v>
          </cell>
          <cell r="R694">
            <v>320</v>
          </cell>
          <cell r="W694">
            <v>18045.68</v>
          </cell>
          <cell r="AB694">
            <v>16352.870000000003</v>
          </cell>
          <cell r="AR694">
            <v>13133.8</v>
          </cell>
          <cell r="BA694">
            <v>3283.45</v>
          </cell>
          <cell r="CB694">
            <v>19960.420000000002</v>
          </cell>
          <cell r="CC694">
            <v>32770.120000000003</v>
          </cell>
        </row>
        <row r="695">
          <cell r="A695" t="str">
            <v>101256</v>
          </cell>
          <cell r="O695">
            <v>2093.9699999999998</v>
          </cell>
          <cell r="R695">
            <v>220</v>
          </cell>
          <cell r="AB695">
            <v>16958.400000000001</v>
          </cell>
          <cell r="AR695">
            <v>11305.6</v>
          </cell>
          <cell r="CB695">
            <v>2313.9699999999998</v>
          </cell>
          <cell r="CC695">
            <v>28264</v>
          </cell>
        </row>
        <row r="696">
          <cell r="A696" t="str">
            <v>101257</v>
          </cell>
          <cell r="O696">
            <v>1737.94</v>
          </cell>
          <cell r="R696">
            <v>320</v>
          </cell>
          <cell r="W696">
            <v>21331.31</v>
          </cell>
          <cell r="AB696">
            <v>21447.81</v>
          </cell>
          <cell r="AR696">
            <v>17225.8</v>
          </cell>
          <cell r="BA696">
            <v>4306.45</v>
          </cell>
          <cell r="CB696">
            <v>23389.25</v>
          </cell>
          <cell r="CC696">
            <v>42980.06</v>
          </cell>
        </row>
        <row r="697">
          <cell r="A697" t="str">
            <v>101258</v>
          </cell>
          <cell r="O697">
            <v>1517.19</v>
          </cell>
          <cell r="AB697">
            <v>32498.300000000003</v>
          </cell>
          <cell r="CB697">
            <v>1517.19</v>
          </cell>
          <cell r="CC697">
            <v>32498.300000000003</v>
          </cell>
        </row>
        <row r="698">
          <cell r="A698" t="str">
            <v>101264</v>
          </cell>
          <cell r="T698">
            <v>4750</v>
          </cell>
          <cell r="AB698">
            <v>18362.2</v>
          </cell>
          <cell r="CB698">
            <v>4750</v>
          </cell>
          <cell r="CC698">
            <v>18362.2</v>
          </cell>
        </row>
        <row r="699">
          <cell r="A699" t="str">
            <v>101265</v>
          </cell>
          <cell r="O699">
            <v>1639.98</v>
          </cell>
          <cell r="R699">
            <v>380</v>
          </cell>
          <cell r="AB699">
            <v>23484.14</v>
          </cell>
          <cell r="AR699">
            <v>15437.94</v>
          </cell>
          <cell r="CB699">
            <v>2019.98</v>
          </cell>
          <cell r="CC699">
            <v>38922.080000000002</v>
          </cell>
        </row>
        <row r="700">
          <cell r="A700" t="str">
            <v>101266</v>
          </cell>
          <cell r="R700">
            <v>320</v>
          </cell>
          <cell r="AB700">
            <v>14108.219999999998</v>
          </cell>
          <cell r="AR700">
            <v>9405.48</v>
          </cell>
          <cell r="CB700">
            <v>320</v>
          </cell>
          <cell r="CC700">
            <v>23513.699999999997</v>
          </cell>
        </row>
        <row r="701">
          <cell r="A701" t="str">
            <v>101268</v>
          </cell>
          <cell r="O701">
            <v>5031.28</v>
          </cell>
          <cell r="R701">
            <v>380</v>
          </cell>
          <cell r="AB701">
            <v>26470.74</v>
          </cell>
          <cell r="AR701">
            <v>17647.16</v>
          </cell>
          <cell r="CB701">
            <v>5411.28</v>
          </cell>
          <cell r="CC701">
            <v>44117.9</v>
          </cell>
        </row>
        <row r="702">
          <cell r="A702" t="str">
            <v>101269</v>
          </cell>
          <cell r="H702">
            <v>446.98</v>
          </cell>
          <cell r="K702">
            <v>744.95</v>
          </cell>
          <cell r="L702">
            <v>898.6</v>
          </cell>
          <cell r="AB702">
            <v>7449.55</v>
          </cell>
          <cell r="AK702">
            <v>3426.8</v>
          </cell>
          <cell r="AL702">
            <v>2081.2200000000003</v>
          </cell>
          <cell r="BB702">
            <v>83.81</v>
          </cell>
          <cell r="CB702">
            <v>2090.5300000000002</v>
          </cell>
          <cell r="CC702">
            <v>12957.57</v>
          </cell>
          <cell r="CD702">
            <v>83.81</v>
          </cell>
        </row>
        <row r="703">
          <cell r="A703" t="str">
            <v>101271</v>
          </cell>
          <cell r="AB703">
            <v>15186.6</v>
          </cell>
          <cell r="CC703">
            <v>15186.6</v>
          </cell>
        </row>
        <row r="704">
          <cell r="A704" t="str">
            <v>101272</v>
          </cell>
          <cell r="AB704">
            <v>24911.599999999999</v>
          </cell>
          <cell r="CC704">
            <v>24911.599999999999</v>
          </cell>
        </row>
        <row r="705">
          <cell r="A705" t="str">
            <v>101273</v>
          </cell>
          <cell r="O705">
            <v>2426.9899999999998</v>
          </cell>
          <cell r="R705">
            <v>320</v>
          </cell>
          <cell r="AB705">
            <v>13367.339999999998</v>
          </cell>
          <cell r="AR705">
            <v>8911.56</v>
          </cell>
          <cell r="CB705">
            <v>2746.99</v>
          </cell>
          <cell r="CC705">
            <v>22278.899999999998</v>
          </cell>
        </row>
        <row r="706">
          <cell r="A706" t="str">
            <v>101274</v>
          </cell>
          <cell r="O706">
            <v>5605.27</v>
          </cell>
          <cell r="R706">
            <v>320</v>
          </cell>
          <cell r="AB706">
            <v>24918</v>
          </cell>
          <cell r="AR706">
            <v>16612</v>
          </cell>
          <cell r="CB706">
            <v>5925.27</v>
          </cell>
          <cell r="CC706">
            <v>41530</v>
          </cell>
        </row>
        <row r="707">
          <cell r="A707" t="str">
            <v>101275</v>
          </cell>
          <cell r="O707">
            <v>1591.8</v>
          </cell>
          <cell r="R707">
            <v>220</v>
          </cell>
          <cell r="AB707">
            <v>22054.920000000002</v>
          </cell>
          <cell r="AR707">
            <v>14703.28</v>
          </cell>
          <cell r="CB707">
            <v>1811.8</v>
          </cell>
          <cell r="CC707">
            <v>36758.200000000004</v>
          </cell>
        </row>
        <row r="708">
          <cell r="A708" t="str">
            <v>101276</v>
          </cell>
          <cell r="G708">
            <v>347.2</v>
          </cell>
          <cell r="H708">
            <v>260.39999999999998</v>
          </cell>
          <cell r="K708">
            <v>1453.9</v>
          </cell>
          <cell r="AB708">
            <v>5208</v>
          </cell>
          <cell r="AH708">
            <v>1562.4</v>
          </cell>
          <cell r="AK708">
            <v>8614.9</v>
          </cell>
          <cell r="BB708">
            <v>618.45000000000005</v>
          </cell>
          <cell r="BH708">
            <v>32.549999999999997</v>
          </cell>
          <cell r="BK708">
            <v>748.65</v>
          </cell>
          <cell r="CB708">
            <v>2061.5</v>
          </cell>
          <cell r="CC708">
            <v>15385.3</v>
          </cell>
          <cell r="CD708">
            <v>1399.65</v>
          </cell>
        </row>
        <row r="709">
          <cell r="A709" t="str">
            <v>101278</v>
          </cell>
          <cell r="R709">
            <v>220</v>
          </cell>
          <cell r="AB709">
            <v>15558.240000000002</v>
          </cell>
          <cell r="AR709">
            <v>10372.16</v>
          </cell>
          <cell r="CB709">
            <v>220</v>
          </cell>
          <cell r="CC709">
            <v>25930.400000000001</v>
          </cell>
        </row>
        <row r="710">
          <cell r="A710" t="str">
            <v>101279</v>
          </cell>
          <cell r="O710">
            <v>1337.55</v>
          </cell>
          <cell r="R710">
            <v>160</v>
          </cell>
          <cell r="AB710">
            <v>4455.78</v>
          </cell>
          <cell r="AR710">
            <v>4455.78</v>
          </cell>
          <cell r="CB710">
            <v>1497.55</v>
          </cell>
          <cell r="CC710">
            <v>8911.56</v>
          </cell>
        </row>
        <row r="711">
          <cell r="A711" t="str">
            <v>101280</v>
          </cell>
          <cell r="O711">
            <v>1879.51</v>
          </cell>
          <cell r="R711">
            <v>220</v>
          </cell>
          <cell r="AB711">
            <v>19955.519999999997</v>
          </cell>
          <cell r="AR711">
            <v>13303.68</v>
          </cell>
          <cell r="CB711">
            <v>2099.5100000000002</v>
          </cell>
          <cell r="CC711">
            <v>33259.199999999997</v>
          </cell>
        </row>
        <row r="712">
          <cell r="A712" t="str">
            <v>101281</v>
          </cell>
          <cell r="G712">
            <v>342.24</v>
          </cell>
          <cell r="K712">
            <v>871.65000000000009</v>
          </cell>
          <cell r="AB712">
            <v>3422.4</v>
          </cell>
          <cell r="AG712">
            <v>1540.08</v>
          </cell>
          <cell r="AK712">
            <v>11106.759999999998</v>
          </cell>
          <cell r="BB712">
            <v>64.17</v>
          </cell>
          <cell r="BK712">
            <v>-128.34</v>
          </cell>
          <cell r="CB712">
            <v>1213.8900000000001</v>
          </cell>
          <cell r="CC712">
            <v>16069.239999999998</v>
          </cell>
          <cell r="CD712">
            <v>-64.17</v>
          </cell>
        </row>
        <row r="713">
          <cell r="A713" t="str">
            <v>101284</v>
          </cell>
          <cell r="O713">
            <v>1965.11</v>
          </cell>
          <cell r="R713">
            <v>220</v>
          </cell>
          <cell r="AB713">
            <v>24609.24</v>
          </cell>
          <cell r="AR713">
            <v>16406.16</v>
          </cell>
          <cell r="CB713">
            <v>2185.1099999999997</v>
          </cell>
          <cell r="CC713">
            <v>41015.4</v>
          </cell>
        </row>
        <row r="714">
          <cell r="A714" t="str">
            <v>101287</v>
          </cell>
          <cell r="AB714">
            <v>25019.399999999998</v>
          </cell>
          <cell r="CC714">
            <v>25019.399999999998</v>
          </cell>
        </row>
        <row r="715">
          <cell r="A715" t="str">
            <v>101288</v>
          </cell>
          <cell r="R715">
            <v>320</v>
          </cell>
          <cell r="AB715">
            <v>19896.66</v>
          </cell>
          <cell r="AR715">
            <v>13264.44</v>
          </cell>
          <cell r="CB715">
            <v>320</v>
          </cell>
          <cell r="CC715">
            <v>33161.1</v>
          </cell>
        </row>
        <row r="716">
          <cell r="A716" t="str">
            <v>101289</v>
          </cell>
          <cell r="G716">
            <v>501.44</v>
          </cell>
          <cell r="H716">
            <v>676.96</v>
          </cell>
          <cell r="K716">
            <v>1353.9</v>
          </cell>
          <cell r="AB716">
            <v>8023.16</v>
          </cell>
          <cell r="AG716">
            <v>1755.07</v>
          </cell>
          <cell r="AH716">
            <v>4011.58</v>
          </cell>
          <cell r="AK716">
            <v>4412.75</v>
          </cell>
          <cell r="BB716">
            <v>1617.1799999999998</v>
          </cell>
          <cell r="BG716">
            <v>37.61</v>
          </cell>
          <cell r="BH716">
            <v>1429.13</v>
          </cell>
          <cell r="BK716">
            <v>338.48</v>
          </cell>
          <cell r="CB716">
            <v>2532.3000000000002</v>
          </cell>
          <cell r="CC716">
            <v>18202.559999999998</v>
          </cell>
          <cell r="CD716">
            <v>3422.4</v>
          </cell>
        </row>
        <row r="717">
          <cell r="A717" t="str">
            <v>101290</v>
          </cell>
          <cell r="R717">
            <v>220</v>
          </cell>
          <cell r="AB717">
            <v>22366.079999999998</v>
          </cell>
          <cell r="AR717">
            <v>14910.72</v>
          </cell>
          <cell r="CB717">
            <v>220</v>
          </cell>
          <cell r="CC717">
            <v>37276.799999999996</v>
          </cell>
        </row>
        <row r="718">
          <cell r="A718" t="str">
            <v>101291</v>
          </cell>
          <cell r="O718">
            <v>1385.67</v>
          </cell>
          <cell r="R718">
            <v>220</v>
          </cell>
          <cell r="AB718">
            <v>17438.16</v>
          </cell>
          <cell r="AR718">
            <v>11625.44</v>
          </cell>
          <cell r="CB718">
            <v>1605.67</v>
          </cell>
          <cell r="CC718">
            <v>29063.599999999999</v>
          </cell>
        </row>
        <row r="719">
          <cell r="A719" t="str">
            <v>101292</v>
          </cell>
          <cell r="O719">
            <v>5542.6</v>
          </cell>
          <cell r="R719">
            <v>320</v>
          </cell>
          <cell r="AB719">
            <v>26028.9</v>
          </cell>
          <cell r="AR719">
            <v>17352.599999999999</v>
          </cell>
          <cell r="CB719">
            <v>5862.6</v>
          </cell>
          <cell r="CC719">
            <v>43381.5</v>
          </cell>
        </row>
        <row r="720">
          <cell r="A720" t="str">
            <v>101293</v>
          </cell>
          <cell r="R720">
            <v>380</v>
          </cell>
          <cell r="AB720">
            <v>22527.599999999999</v>
          </cell>
          <cell r="AR720">
            <v>15018.4</v>
          </cell>
          <cell r="CB720">
            <v>380</v>
          </cell>
          <cell r="CC720">
            <v>37546</v>
          </cell>
        </row>
        <row r="721">
          <cell r="A721" t="str">
            <v>101294</v>
          </cell>
          <cell r="O721">
            <v>4000.6</v>
          </cell>
          <cell r="R721">
            <v>220</v>
          </cell>
          <cell r="AB721">
            <v>18941.7</v>
          </cell>
          <cell r="AR721">
            <v>12627.8</v>
          </cell>
          <cell r="CB721">
            <v>4220.6000000000004</v>
          </cell>
          <cell r="CC721">
            <v>31569.5</v>
          </cell>
        </row>
        <row r="722">
          <cell r="A722" t="str">
            <v>101295</v>
          </cell>
          <cell r="O722">
            <v>2237.33</v>
          </cell>
          <cell r="AB722">
            <v>23962.999999999996</v>
          </cell>
          <cell r="CB722">
            <v>2237.33</v>
          </cell>
          <cell r="CC722">
            <v>23962.999999999996</v>
          </cell>
        </row>
        <row r="723">
          <cell r="A723" t="str">
            <v>101296</v>
          </cell>
          <cell r="O723">
            <v>2478.46</v>
          </cell>
          <cell r="R723">
            <v>220</v>
          </cell>
          <cell r="AB723">
            <v>18971.04</v>
          </cell>
          <cell r="AR723">
            <v>12647.36</v>
          </cell>
          <cell r="CB723">
            <v>2698.46</v>
          </cell>
          <cell r="CC723">
            <v>31618.400000000001</v>
          </cell>
        </row>
        <row r="724">
          <cell r="A724" t="str">
            <v>101297</v>
          </cell>
          <cell r="AB724">
            <v>32670.600000000006</v>
          </cell>
          <cell r="CC724">
            <v>32670.600000000006</v>
          </cell>
        </row>
        <row r="725">
          <cell r="A725" t="str">
            <v>101299</v>
          </cell>
          <cell r="R725">
            <v>220</v>
          </cell>
          <cell r="AB725">
            <v>13285.98</v>
          </cell>
          <cell r="AR725">
            <v>8857.32</v>
          </cell>
          <cell r="CB725">
            <v>220</v>
          </cell>
          <cell r="CC725">
            <v>22143.3</v>
          </cell>
        </row>
        <row r="726">
          <cell r="A726" t="str">
            <v>101300</v>
          </cell>
          <cell r="O726">
            <v>1878.33</v>
          </cell>
          <cell r="R726">
            <v>320</v>
          </cell>
          <cell r="T726">
            <v>2300</v>
          </cell>
          <cell r="AB726">
            <v>24583.620000000003</v>
          </cell>
          <cell r="AR726">
            <v>16389.080000000002</v>
          </cell>
          <cell r="CB726">
            <v>4498.33</v>
          </cell>
          <cell r="CC726">
            <v>40972.700000000004</v>
          </cell>
        </row>
        <row r="727">
          <cell r="A727" t="str">
            <v>101301</v>
          </cell>
          <cell r="AB727">
            <v>18229.3</v>
          </cell>
          <cell r="CC727">
            <v>18229.3</v>
          </cell>
        </row>
        <row r="728">
          <cell r="A728" t="str">
            <v>101302</v>
          </cell>
          <cell r="O728">
            <v>4118.92</v>
          </cell>
          <cell r="R728">
            <v>320</v>
          </cell>
          <cell r="AB728">
            <v>24549.18</v>
          </cell>
          <cell r="AR728">
            <v>16366.12</v>
          </cell>
          <cell r="CB728">
            <v>4438.92</v>
          </cell>
          <cell r="CC728">
            <v>40915.300000000003</v>
          </cell>
        </row>
        <row r="729">
          <cell r="A729" t="str">
            <v>101305</v>
          </cell>
          <cell r="AB729">
            <v>31994.799999999999</v>
          </cell>
          <cell r="CC729">
            <v>31994.799999999999</v>
          </cell>
        </row>
        <row r="730">
          <cell r="A730" t="str">
            <v>101306</v>
          </cell>
          <cell r="O730">
            <v>2044.62</v>
          </cell>
          <cell r="R730">
            <v>220</v>
          </cell>
          <cell r="AB730">
            <v>16239.87</v>
          </cell>
          <cell r="AR730">
            <v>10826.58</v>
          </cell>
          <cell r="CB730">
            <v>2264.62</v>
          </cell>
          <cell r="CC730">
            <v>27066.45</v>
          </cell>
        </row>
        <row r="731">
          <cell r="A731" t="str">
            <v>101307</v>
          </cell>
          <cell r="AB731">
            <v>22976.799999999999</v>
          </cell>
          <cell r="CC731">
            <v>22976.799999999999</v>
          </cell>
        </row>
        <row r="732">
          <cell r="A732" t="str">
            <v>101308</v>
          </cell>
          <cell r="O732">
            <v>2230.4299999999998</v>
          </cell>
          <cell r="R732">
            <v>220</v>
          </cell>
          <cell r="AB732">
            <v>24729.66</v>
          </cell>
          <cell r="AR732">
            <v>16486.439999999999</v>
          </cell>
          <cell r="CB732">
            <v>2450.4299999999998</v>
          </cell>
          <cell r="CC732">
            <v>41216.1</v>
          </cell>
        </row>
        <row r="733">
          <cell r="A733" t="str">
            <v>101309</v>
          </cell>
          <cell r="O733">
            <v>3482.14</v>
          </cell>
          <cell r="R733">
            <v>320</v>
          </cell>
          <cell r="AB733">
            <v>18647.75</v>
          </cell>
          <cell r="AR733">
            <v>14918.2</v>
          </cell>
          <cell r="BA733">
            <v>3729.55</v>
          </cell>
          <cell r="CB733">
            <v>3802.14</v>
          </cell>
          <cell r="CC733">
            <v>37295.5</v>
          </cell>
        </row>
        <row r="734">
          <cell r="A734" t="str">
            <v>101310</v>
          </cell>
          <cell r="G734">
            <v>314.42</v>
          </cell>
          <cell r="K734">
            <v>1798.0900000000001</v>
          </cell>
          <cell r="L734">
            <v>432.33000000000004</v>
          </cell>
          <cell r="AB734">
            <v>3144.2</v>
          </cell>
          <cell r="AG734">
            <v>1414.89</v>
          </cell>
          <cell r="AK734">
            <v>6249.08</v>
          </cell>
          <cell r="AL734">
            <v>2397.4499999999998</v>
          </cell>
          <cell r="CB734">
            <v>2544.84</v>
          </cell>
          <cell r="CC734">
            <v>13205.619999999999</v>
          </cell>
        </row>
        <row r="735">
          <cell r="A735" t="str">
            <v>101311</v>
          </cell>
          <cell r="O735">
            <v>2693.33</v>
          </cell>
          <cell r="R735">
            <v>380</v>
          </cell>
          <cell r="AB735">
            <v>19930.68</v>
          </cell>
          <cell r="AR735">
            <v>13287.12</v>
          </cell>
          <cell r="CB735">
            <v>3073.33</v>
          </cell>
          <cell r="CC735">
            <v>33217.800000000003</v>
          </cell>
        </row>
        <row r="736">
          <cell r="A736" t="str">
            <v>101312</v>
          </cell>
          <cell r="P736">
            <v>-3307.8500000000004</v>
          </cell>
          <cell r="AB736">
            <v>7367.67</v>
          </cell>
          <cell r="AP736">
            <v>17191.23</v>
          </cell>
          <cell r="CB736">
            <v>-3307.8500000000004</v>
          </cell>
          <cell r="CC736">
            <v>24558.9</v>
          </cell>
        </row>
        <row r="737">
          <cell r="A737" t="str">
            <v>101314</v>
          </cell>
          <cell r="AB737">
            <v>17826.600000000002</v>
          </cell>
          <cell r="CC737">
            <v>17826.600000000002</v>
          </cell>
        </row>
        <row r="738">
          <cell r="A738" t="str">
            <v>101315</v>
          </cell>
          <cell r="AB738">
            <v>34466.69999999999</v>
          </cell>
          <cell r="CC738">
            <v>34466.69999999999</v>
          </cell>
        </row>
        <row r="739">
          <cell r="A739" t="str">
            <v>101316</v>
          </cell>
          <cell r="G739">
            <v>364.96</v>
          </cell>
          <cell r="H739">
            <v>273.72000000000003</v>
          </cell>
          <cell r="K739">
            <v>2098.5599999999995</v>
          </cell>
          <cell r="P739">
            <v>212.4</v>
          </cell>
          <cell r="AK739">
            <v>5930.7099999999991</v>
          </cell>
          <cell r="AP739">
            <v>9671.61</v>
          </cell>
          <cell r="BP739">
            <v>547.44000000000005</v>
          </cell>
          <cell r="CB739">
            <v>2949.64</v>
          </cell>
          <cell r="CC739">
            <v>15602.32</v>
          </cell>
          <cell r="CD739">
            <v>547.44000000000005</v>
          </cell>
        </row>
        <row r="740">
          <cell r="A740" t="str">
            <v>101317</v>
          </cell>
          <cell r="AB740">
            <v>18229.900000000001</v>
          </cell>
          <cell r="CC740">
            <v>18229.900000000001</v>
          </cell>
        </row>
        <row r="741">
          <cell r="A741" t="str">
            <v>101318</v>
          </cell>
          <cell r="G741">
            <v>434</v>
          </cell>
          <cell r="J741">
            <v>606</v>
          </cell>
          <cell r="K741">
            <v>1562.4</v>
          </cell>
          <cell r="L741">
            <v>868</v>
          </cell>
          <cell r="Y741">
            <v>43.22</v>
          </cell>
          <cell r="AB741">
            <v>3472</v>
          </cell>
          <cell r="AJ741">
            <v>3341.8</v>
          </cell>
          <cell r="AK741">
            <v>6900.6</v>
          </cell>
          <cell r="AL741">
            <v>651</v>
          </cell>
          <cell r="BJ741">
            <v>118.9</v>
          </cell>
          <cell r="BK741">
            <v>976.5</v>
          </cell>
          <cell r="CB741">
            <v>3513.62</v>
          </cell>
          <cell r="CC741">
            <v>14365.400000000001</v>
          </cell>
          <cell r="CD741">
            <v>1095.4000000000001</v>
          </cell>
        </row>
        <row r="742">
          <cell r="A742" t="str">
            <v>101319</v>
          </cell>
          <cell r="O742">
            <v>897.32</v>
          </cell>
          <cell r="R742">
            <v>320</v>
          </cell>
          <cell r="T742">
            <v>2300</v>
          </cell>
          <cell r="AB742">
            <v>24909.719999999998</v>
          </cell>
          <cell r="AR742">
            <v>16606.48</v>
          </cell>
          <cell r="CB742">
            <v>3517.32</v>
          </cell>
          <cell r="CC742">
            <v>41516.199999999997</v>
          </cell>
        </row>
        <row r="743">
          <cell r="A743" t="str">
            <v>101320</v>
          </cell>
          <cell r="R743">
            <v>220</v>
          </cell>
          <cell r="AB743">
            <v>13967.22</v>
          </cell>
          <cell r="AR743">
            <v>8967.84</v>
          </cell>
          <cell r="CB743">
            <v>220</v>
          </cell>
          <cell r="CC743">
            <v>22935.059999999998</v>
          </cell>
        </row>
        <row r="744">
          <cell r="A744" t="str">
            <v>101321</v>
          </cell>
          <cell r="AB744">
            <v>18457.000000000004</v>
          </cell>
          <cell r="CC744">
            <v>18457.000000000004</v>
          </cell>
        </row>
        <row r="745">
          <cell r="A745" t="str">
            <v>101323</v>
          </cell>
          <cell r="O745">
            <v>2646.43</v>
          </cell>
          <cell r="R745">
            <v>220</v>
          </cell>
          <cell r="AB745">
            <v>20509.5</v>
          </cell>
          <cell r="AR745">
            <v>13673</v>
          </cell>
          <cell r="CB745">
            <v>2866.43</v>
          </cell>
          <cell r="CC745">
            <v>34182.5</v>
          </cell>
        </row>
        <row r="746">
          <cell r="A746" t="str">
            <v>101324</v>
          </cell>
          <cell r="AB746">
            <v>23550.3</v>
          </cell>
          <cell r="CC746">
            <v>23550.3</v>
          </cell>
        </row>
        <row r="747">
          <cell r="A747" t="str">
            <v>101326</v>
          </cell>
          <cell r="O747">
            <v>4680.66</v>
          </cell>
          <cell r="R747">
            <v>380</v>
          </cell>
          <cell r="T747">
            <v>5000</v>
          </cell>
          <cell r="AB747">
            <v>26794.980000000003</v>
          </cell>
          <cell r="AR747">
            <v>17863.32</v>
          </cell>
          <cell r="CB747">
            <v>10060.66</v>
          </cell>
          <cell r="CC747">
            <v>44658.3</v>
          </cell>
        </row>
        <row r="748">
          <cell r="A748" t="str">
            <v>101327</v>
          </cell>
          <cell r="G748">
            <v>469.22</v>
          </cell>
          <cell r="K748">
            <v>1853.4099999999999</v>
          </cell>
          <cell r="AB748">
            <v>9384.3499999999985</v>
          </cell>
          <cell r="AK748">
            <v>7061.74</v>
          </cell>
          <cell r="BB748">
            <v>2956.08</v>
          </cell>
          <cell r="CB748">
            <v>2322.63</v>
          </cell>
          <cell r="CC748">
            <v>16446.089999999997</v>
          </cell>
          <cell r="CD748">
            <v>2956.08</v>
          </cell>
        </row>
        <row r="749">
          <cell r="A749" t="str">
            <v>101328</v>
          </cell>
          <cell r="O749">
            <v>2040.79</v>
          </cell>
          <cell r="R749">
            <v>320</v>
          </cell>
          <cell r="AB749">
            <v>19543.560000000001</v>
          </cell>
          <cell r="AR749">
            <v>13029.04</v>
          </cell>
          <cell r="CB749">
            <v>2360.79</v>
          </cell>
          <cell r="CC749">
            <v>32572.600000000002</v>
          </cell>
        </row>
        <row r="750">
          <cell r="A750" t="str">
            <v>101330</v>
          </cell>
          <cell r="AB750">
            <v>24910.800000000003</v>
          </cell>
          <cell r="CC750">
            <v>24910.800000000003</v>
          </cell>
        </row>
        <row r="751">
          <cell r="A751" t="str">
            <v>101331</v>
          </cell>
          <cell r="G751">
            <v>189.48</v>
          </cell>
          <cell r="K751">
            <v>2273.7599999999998</v>
          </cell>
          <cell r="AB751">
            <v>11368.740000000002</v>
          </cell>
          <cell r="AK751">
            <v>5115.9399999999996</v>
          </cell>
          <cell r="BB751">
            <v>1421.1000000000001</v>
          </cell>
          <cell r="BK751">
            <v>284.22000000000003</v>
          </cell>
          <cell r="CB751">
            <v>2463.2399999999998</v>
          </cell>
          <cell r="CC751">
            <v>16484.68</v>
          </cell>
          <cell r="CD751">
            <v>1705.3200000000002</v>
          </cell>
        </row>
        <row r="752">
          <cell r="A752" t="str">
            <v>101332</v>
          </cell>
          <cell r="O752">
            <v>1282.0899999999999</v>
          </cell>
          <cell r="R752">
            <v>320</v>
          </cell>
          <cell r="AB752">
            <v>14273.4</v>
          </cell>
          <cell r="AR752">
            <v>9515.6</v>
          </cell>
          <cell r="CB752">
            <v>1602.09</v>
          </cell>
          <cell r="CC752">
            <v>23789</v>
          </cell>
        </row>
        <row r="753">
          <cell r="A753" t="str">
            <v>101334</v>
          </cell>
          <cell r="AB753">
            <v>5384.62</v>
          </cell>
          <cell r="CC753">
            <v>5384.62</v>
          </cell>
        </row>
        <row r="754">
          <cell r="A754" t="str">
            <v>101335</v>
          </cell>
          <cell r="AB754">
            <v>32572.5</v>
          </cell>
          <cell r="CC754">
            <v>32572.5</v>
          </cell>
        </row>
        <row r="755">
          <cell r="A755" t="str">
            <v>101336</v>
          </cell>
          <cell r="R755">
            <v>220</v>
          </cell>
          <cell r="AB755">
            <v>17565.719999999998</v>
          </cell>
          <cell r="AR755">
            <v>11710.48</v>
          </cell>
          <cell r="CB755">
            <v>220</v>
          </cell>
          <cell r="CC755">
            <v>29276.199999999997</v>
          </cell>
        </row>
        <row r="756">
          <cell r="A756" t="str">
            <v>101337</v>
          </cell>
          <cell r="O756">
            <v>2130.3000000000002</v>
          </cell>
          <cell r="R756">
            <v>320</v>
          </cell>
          <cell r="AB756">
            <v>22439.939999999995</v>
          </cell>
          <cell r="AR756">
            <v>14959.96</v>
          </cell>
          <cell r="CB756">
            <v>2450.3000000000002</v>
          </cell>
          <cell r="CC756">
            <v>37399.899999999994</v>
          </cell>
        </row>
        <row r="757">
          <cell r="A757" t="str">
            <v>101339</v>
          </cell>
          <cell r="O757">
            <v>3025.42</v>
          </cell>
          <cell r="R757">
            <v>320</v>
          </cell>
          <cell r="AB757">
            <v>18697.560000000001</v>
          </cell>
          <cell r="AR757">
            <v>12465.04</v>
          </cell>
          <cell r="CB757">
            <v>3345.42</v>
          </cell>
          <cell r="CC757">
            <v>31162.600000000002</v>
          </cell>
        </row>
        <row r="758">
          <cell r="A758" t="str">
            <v>101341</v>
          </cell>
          <cell r="P758">
            <v>776.40000000000009</v>
          </cell>
          <cell r="R758">
            <v>55</v>
          </cell>
          <cell r="AB758">
            <v>6326.95</v>
          </cell>
          <cell r="AP758">
            <v>5526.12</v>
          </cell>
          <cell r="CB758">
            <v>831.40000000000009</v>
          </cell>
          <cell r="CC758">
            <v>11853.07</v>
          </cell>
        </row>
        <row r="759">
          <cell r="A759" t="str">
            <v>101342</v>
          </cell>
          <cell r="G759">
            <v>202.88</v>
          </cell>
          <cell r="H759">
            <v>304.33</v>
          </cell>
          <cell r="K759">
            <v>1217.3</v>
          </cell>
          <cell r="L759">
            <v>405.76</v>
          </cell>
          <cell r="O759">
            <v>1460.11</v>
          </cell>
          <cell r="AB759">
            <v>8115.36</v>
          </cell>
          <cell r="AG759">
            <v>1825.96</v>
          </cell>
          <cell r="AH759">
            <v>1825.96</v>
          </cell>
          <cell r="AK759">
            <v>3055.9399999999996</v>
          </cell>
          <cell r="AL759">
            <v>3449.0299999999997</v>
          </cell>
          <cell r="BB759">
            <v>28.53</v>
          </cell>
          <cell r="BH759">
            <v>19.02</v>
          </cell>
          <cell r="CB759">
            <v>3590.38</v>
          </cell>
          <cell r="CC759">
            <v>18272.249999999996</v>
          </cell>
          <cell r="CD759">
            <v>47.55</v>
          </cell>
        </row>
        <row r="760">
          <cell r="A760" t="str">
            <v>101343</v>
          </cell>
          <cell r="R760">
            <v>220</v>
          </cell>
          <cell r="AB760">
            <v>14150.339999999998</v>
          </cell>
          <cell r="AR760">
            <v>9433.56</v>
          </cell>
          <cell r="CB760">
            <v>220</v>
          </cell>
          <cell r="CC760">
            <v>23583.899999999998</v>
          </cell>
        </row>
        <row r="761">
          <cell r="A761" t="str">
            <v>101344</v>
          </cell>
          <cell r="O761">
            <v>135.55000000000001</v>
          </cell>
          <cell r="R761">
            <v>240</v>
          </cell>
          <cell r="AB761">
            <v>15879.08</v>
          </cell>
          <cell r="AR761">
            <v>12214.68</v>
          </cell>
          <cell r="CB761">
            <v>375.55</v>
          </cell>
          <cell r="CC761">
            <v>28093.760000000002</v>
          </cell>
        </row>
        <row r="762">
          <cell r="A762" t="str">
            <v>101345</v>
          </cell>
          <cell r="AB762">
            <v>22586.160000000003</v>
          </cell>
          <cell r="CC762">
            <v>22586.160000000003</v>
          </cell>
        </row>
        <row r="763">
          <cell r="A763" t="str">
            <v>101346</v>
          </cell>
          <cell r="G763">
            <v>289.68</v>
          </cell>
          <cell r="K763">
            <v>1339.8200000000002</v>
          </cell>
          <cell r="L763">
            <v>298.73</v>
          </cell>
          <cell r="AB763">
            <v>1448.44</v>
          </cell>
          <cell r="AK763">
            <v>8554.84</v>
          </cell>
          <cell r="AL763">
            <v>2570.98</v>
          </cell>
          <cell r="CB763">
            <v>1928.2300000000002</v>
          </cell>
          <cell r="CC763">
            <v>12574.26</v>
          </cell>
        </row>
        <row r="764">
          <cell r="A764" t="str">
            <v>101347</v>
          </cell>
          <cell r="G764">
            <v>455.70000000000005</v>
          </cell>
          <cell r="K764">
            <v>1996.4</v>
          </cell>
          <cell r="AB764">
            <v>3472</v>
          </cell>
          <cell r="AG764">
            <v>3124.8</v>
          </cell>
          <cell r="AK764">
            <v>8311.1</v>
          </cell>
          <cell r="BB764">
            <v>24.41</v>
          </cell>
          <cell r="CB764">
            <v>2452.1000000000004</v>
          </cell>
          <cell r="CC764">
            <v>14907.900000000001</v>
          </cell>
          <cell r="CD764">
            <v>24.41</v>
          </cell>
        </row>
        <row r="765">
          <cell r="A765" t="str">
            <v>101349</v>
          </cell>
          <cell r="AB765">
            <v>32518.899999999998</v>
          </cell>
          <cell r="CC765">
            <v>32518.899999999998</v>
          </cell>
        </row>
        <row r="766">
          <cell r="A766" t="str">
            <v>101350</v>
          </cell>
          <cell r="R766">
            <v>320</v>
          </cell>
          <cell r="AB766">
            <v>19511.34</v>
          </cell>
          <cell r="AR766">
            <v>13007.56</v>
          </cell>
          <cell r="CB766">
            <v>320</v>
          </cell>
          <cell r="CC766">
            <v>32518.9</v>
          </cell>
        </row>
        <row r="767">
          <cell r="A767" t="str">
            <v>101351</v>
          </cell>
          <cell r="O767">
            <v>1997.44</v>
          </cell>
          <cell r="R767">
            <v>320</v>
          </cell>
          <cell r="V767">
            <v>5403.16</v>
          </cell>
          <cell r="W767">
            <v>15445.82</v>
          </cell>
          <cell r="AB767">
            <v>20699.899999999998</v>
          </cell>
          <cell r="AR767">
            <v>16625.12</v>
          </cell>
          <cell r="AV767">
            <v>4156.28</v>
          </cell>
          <cell r="CB767">
            <v>23166.42</v>
          </cell>
          <cell r="CC767">
            <v>41481.299999999996</v>
          </cell>
        </row>
        <row r="768">
          <cell r="A768" t="str">
            <v>101352</v>
          </cell>
          <cell r="G768">
            <v>161.76</v>
          </cell>
          <cell r="K768">
            <v>409.45</v>
          </cell>
          <cell r="L768">
            <v>889.68000000000006</v>
          </cell>
          <cell r="R768">
            <v>165</v>
          </cell>
          <cell r="AB768">
            <v>3235.24</v>
          </cell>
          <cell r="AG768">
            <v>1455.85</v>
          </cell>
          <cell r="AK768">
            <v>3053.25</v>
          </cell>
          <cell r="AL768">
            <v>2553.81</v>
          </cell>
          <cell r="AR768">
            <v>2790.38</v>
          </cell>
          <cell r="CB768">
            <v>1625.89</v>
          </cell>
          <cell r="CC768">
            <v>13088.529999999999</v>
          </cell>
        </row>
        <row r="769">
          <cell r="A769" t="str">
            <v>101353</v>
          </cell>
          <cell r="O769">
            <v>2327.2399999999998</v>
          </cell>
          <cell r="R769">
            <v>320</v>
          </cell>
          <cell r="AB769">
            <v>22420.5</v>
          </cell>
          <cell r="AR769">
            <v>14947</v>
          </cell>
          <cell r="CB769">
            <v>2647.24</v>
          </cell>
          <cell r="CC769">
            <v>37367.5</v>
          </cell>
        </row>
        <row r="770">
          <cell r="A770" t="str">
            <v>101355</v>
          </cell>
          <cell r="G770">
            <v>392.6</v>
          </cell>
          <cell r="H770">
            <v>588.91999999999996</v>
          </cell>
          <cell r="K770">
            <v>2159.34</v>
          </cell>
          <cell r="AB770">
            <v>7852.16</v>
          </cell>
          <cell r="AG770">
            <v>1766.74</v>
          </cell>
          <cell r="AH770">
            <v>1766.74</v>
          </cell>
          <cell r="AK770">
            <v>5324.74</v>
          </cell>
          <cell r="BB770">
            <v>588.91</v>
          </cell>
          <cell r="BK770">
            <v>294.45</v>
          </cell>
          <cell r="CB770">
            <v>3140.86</v>
          </cell>
          <cell r="CC770">
            <v>16710.379999999997</v>
          </cell>
          <cell r="CD770">
            <v>883.3599999999999</v>
          </cell>
        </row>
        <row r="771">
          <cell r="A771" t="str">
            <v>101356</v>
          </cell>
          <cell r="O771">
            <v>1781.14</v>
          </cell>
          <cell r="R771">
            <v>320</v>
          </cell>
          <cell r="AB771">
            <v>18621.48</v>
          </cell>
          <cell r="AR771">
            <v>12414.32</v>
          </cell>
          <cell r="CB771">
            <v>2101.1400000000003</v>
          </cell>
          <cell r="CC771">
            <v>31035.8</v>
          </cell>
        </row>
        <row r="772">
          <cell r="A772" t="str">
            <v>101357</v>
          </cell>
          <cell r="AB772">
            <v>22537.999999999996</v>
          </cell>
          <cell r="CC772">
            <v>22537.999999999996</v>
          </cell>
        </row>
        <row r="773">
          <cell r="A773" t="str">
            <v>101358</v>
          </cell>
          <cell r="G773">
            <v>794.28</v>
          </cell>
          <cell r="H773">
            <v>397.14</v>
          </cell>
          <cell r="K773">
            <v>2316.6400000000003</v>
          </cell>
          <cell r="L773">
            <v>264.76</v>
          </cell>
          <cell r="O773">
            <v>1167.19</v>
          </cell>
          <cell r="AB773">
            <v>2118.06</v>
          </cell>
          <cell r="AG773">
            <v>1853.31</v>
          </cell>
          <cell r="AK773">
            <v>11980.309999999998</v>
          </cell>
          <cell r="AL773">
            <v>1588.55</v>
          </cell>
          <cell r="CB773">
            <v>4940.01</v>
          </cell>
          <cell r="CC773">
            <v>17540.229999999996</v>
          </cell>
        </row>
        <row r="774">
          <cell r="A774" t="str">
            <v>101359</v>
          </cell>
          <cell r="G774">
            <v>328.44</v>
          </cell>
          <cell r="K774">
            <v>328.44</v>
          </cell>
          <cell r="L774">
            <v>348.96999999999997</v>
          </cell>
          <cell r="AB774">
            <v>8211.2000000000007</v>
          </cell>
          <cell r="AG774">
            <v>1478.02</v>
          </cell>
          <cell r="AK774">
            <v>1478.02</v>
          </cell>
          <cell r="AL774">
            <v>4249.3</v>
          </cell>
          <cell r="BB774">
            <v>15.4</v>
          </cell>
          <cell r="BK774">
            <v>246.34</v>
          </cell>
          <cell r="BL774">
            <v>15.4</v>
          </cell>
          <cell r="CB774">
            <v>1005.8499999999999</v>
          </cell>
          <cell r="CC774">
            <v>15416.54</v>
          </cell>
          <cell r="CD774">
            <v>277.14</v>
          </cell>
        </row>
        <row r="775">
          <cell r="A775" t="str">
            <v>101360</v>
          </cell>
          <cell r="O775">
            <v>3681.13</v>
          </cell>
          <cell r="R775">
            <v>380</v>
          </cell>
          <cell r="W775">
            <v>62878.400000000001</v>
          </cell>
          <cell r="AB775">
            <v>46433.279999999999</v>
          </cell>
          <cell r="AR775">
            <v>30955.52</v>
          </cell>
          <cell r="CB775">
            <v>66939.53</v>
          </cell>
          <cell r="CC775">
            <v>77388.800000000003</v>
          </cell>
        </row>
        <row r="776">
          <cell r="A776" t="str">
            <v>101362</v>
          </cell>
          <cell r="G776">
            <v>352.86</v>
          </cell>
          <cell r="K776">
            <v>1962.8199999999997</v>
          </cell>
          <cell r="AK776">
            <v>15327.759999999998</v>
          </cell>
          <cell r="CB776">
            <v>2315.6799999999998</v>
          </cell>
          <cell r="CC776">
            <v>15327.759999999998</v>
          </cell>
        </row>
        <row r="777">
          <cell r="A777" t="str">
            <v>101364</v>
          </cell>
          <cell r="T777">
            <v>3000</v>
          </cell>
          <cell r="AB777">
            <v>29202.960000000006</v>
          </cell>
          <cell r="CB777">
            <v>3000</v>
          </cell>
          <cell r="CC777">
            <v>29202.960000000006</v>
          </cell>
        </row>
        <row r="778">
          <cell r="A778" t="str">
            <v>101365</v>
          </cell>
          <cell r="G778">
            <v>357.62</v>
          </cell>
          <cell r="K778">
            <v>2324.58</v>
          </cell>
          <cell r="AB778">
            <v>3576.28</v>
          </cell>
          <cell r="AG778">
            <v>3218.66</v>
          </cell>
          <cell r="AK778">
            <v>8203.1200000000008</v>
          </cell>
          <cell r="BK778">
            <v>268.22000000000003</v>
          </cell>
          <cell r="CB778">
            <v>2682.2</v>
          </cell>
          <cell r="CC778">
            <v>14998.060000000001</v>
          </cell>
          <cell r="CD778">
            <v>268.22000000000003</v>
          </cell>
        </row>
        <row r="779">
          <cell r="A779" t="str">
            <v>101366</v>
          </cell>
          <cell r="G779">
            <v>492.66999999999996</v>
          </cell>
          <cell r="H779">
            <v>246.34</v>
          </cell>
          <cell r="K779">
            <v>1149.57</v>
          </cell>
          <cell r="L779">
            <v>164.22</v>
          </cell>
          <cell r="AB779">
            <v>11536.74</v>
          </cell>
          <cell r="AH779">
            <v>821.12</v>
          </cell>
          <cell r="AK779">
            <v>2299.14</v>
          </cell>
          <cell r="BB779">
            <v>123.16999999999999</v>
          </cell>
          <cell r="CB779">
            <v>2052.7999999999997</v>
          </cell>
          <cell r="CC779">
            <v>14657</v>
          </cell>
          <cell r="CD779">
            <v>123.16999999999999</v>
          </cell>
        </row>
        <row r="780">
          <cell r="A780" t="str">
            <v>101367</v>
          </cell>
          <cell r="O780">
            <v>2502.96</v>
          </cell>
          <cell r="R780">
            <v>380</v>
          </cell>
          <cell r="AB780">
            <v>27181.26</v>
          </cell>
          <cell r="AR780">
            <v>18120.84</v>
          </cell>
          <cell r="CB780">
            <v>2882.96</v>
          </cell>
          <cell r="CC780">
            <v>45302.1</v>
          </cell>
        </row>
        <row r="781">
          <cell r="A781" t="str">
            <v>101368</v>
          </cell>
          <cell r="G781">
            <v>533.17999999999995</v>
          </cell>
          <cell r="H781">
            <v>153.80000000000001</v>
          </cell>
          <cell r="K781">
            <v>1907.1599999999999</v>
          </cell>
          <cell r="L781">
            <v>717.75</v>
          </cell>
          <cell r="AK781">
            <v>11914.56</v>
          </cell>
          <cell r="AL781">
            <v>1230.42</v>
          </cell>
          <cell r="CB781">
            <v>3311.89</v>
          </cell>
          <cell r="CC781">
            <v>13144.98</v>
          </cell>
        </row>
        <row r="782">
          <cell r="A782" t="str">
            <v>101369</v>
          </cell>
          <cell r="O782">
            <v>2209.64</v>
          </cell>
          <cell r="R782">
            <v>320</v>
          </cell>
          <cell r="AB782">
            <v>16208.88</v>
          </cell>
          <cell r="AR782">
            <v>10805.92</v>
          </cell>
          <cell r="CB782">
            <v>2529.64</v>
          </cell>
          <cell r="CC782">
            <v>27014.799999999999</v>
          </cell>
        </row>
        <row r="783">
          <cell r="A783" t="str">
            <v>101374</v>
          </cell>
          <cell r="O783">
            <v>5502.54</v>
          </cell>
          <cell r="R783">
            <v>380</v>
          </cell>
          <cell r="W783">
            <v>48138.19</v>
          </cell>
          <cell r="AB783">
            <v>35548.199999999997</v>
          </cell>
          <cell r="AR783">
            <v>23698.799999999999</v>
          </cell>
          <cell r="CB783">
            <v>54020.73</v>
          </cell>
          <cell r="CC783">
            <v>59247</v>
          </cell>
        </row>
        <row r="784">
          <cell r="A784" t="str">
            <v>101375</v>
          </cell>
          <cell r="R784">
            <v>320</v>
          </cell>
          <cell r="AB784">
            <v>12786.54</v>
          </cell>
          <cell r="AR784">
            <v>8524.36</v>
          </cell>
          <cell r="CB784">
            <v>320</v>
          </cell>
          <cell r="CC784">
            <v>21310.9</v>
          </cell>
        </row>
        <row r="785">
          <cell r="A785" t="str">
            <v>101379</v>
          </cell>
          <cell r="H785">
            <v>524.62</v>
          </cell>
          <cell r="J785">
            <v>264</v>
          </cell>
          <cell r="K785">
            <v>1626.3199999999997</v>
          </cell>
          <cell r="Y785">
            <v>24</v>
          </cell>
          <cell r="AB785">
            <v>2797.96</v>
          </cell>
          <cell r="AH785">
            <v>2588.12</v>
          </cell>
          <cell r="AJ785">
            <v>3007.82</v>
          </cell>
          <cell r="AK785">
            <v>3619.87</v>
          </cell>
          <cell r="BH785">
            <v>52.46</v>
          </cell>
          <cell r="BJ785">
            <v>369.90000000000003</v>
          </cell>
          <cell r="CB785">
            <v>2438.9399999999996</v>
          </cell>
          <cell r="CC785">
            <v>12013.77</v>
          </cell>
          <cell r="CD785">
            <v>422.36</v>
          </cell>
        </row>
        <row r="786">
          <cell r="A786" t="str">
            <v>101380</v>
          </cell>
          <cell r="AB786">
            <v>18362.2</v>
          </cell>
          <cell r="CC786">
            <v>18362.2</v>
          </cell>
        </row>
        <row r="787">
          <cell r="A787" t="str">
            <v>101383</v>
          </cell>
          <cell r="G787">
            <v>366.68</v>
          </cell>
          <cell r="K787">
            <v>721.89</v>
          </cell>
          <cell r="T787">
            <v>2700</v>
          </cell>
          <cell r="AB787">
            <v>9270.17</v>
          </cell>
          <cell r="AG787">
            <v>3312.98</v>
          </cell>
          <cell r="AK787">
            <v>4778.22</v>
          </cell>
          <cell r="BB787">
            <v>8.59</v>
          </cell>
          <cell r="CB787">
            <v>3788.5699999999997</v>
          </cell>
          <cell r="CC787">
            <v>17361.37</v>
          </cell>
          <cell r="CD787">
            <v>8.59</v>
          </cell>
        </row>
        <row r="788">
          <cell r="A788" t="str">
            <v>101384</v>
          </cell>
          <cell r="O788">
            <v>2312</v>
          </cell>
          <cell r="R788">
            <v>220</v>
          </cell>
          <cell r="AB788">
            <v>17466.84</v>
          </cell>
          <cell r="AR788">
            <v>11644.56</v>
          </cell>
          <cell r="CB788">
            <v>2532</v>
          </cell>
          <cell r="CC788">
            <v>29111.4</v>
          </cell>
        </row>
        <row r="789">
          <cell r="A789" t="str">
            <v>101387</v>
          </cell>
          <cell r="O789">
            <v>2582.12</v>
          </cell>
          <cell r="R789">
            <v>320</v>
          </cell>
          <cell r="AB789">
            <v>16822.62</v>
          </cell>
          <cell r="AR789">
            <v>11215.08</v>
          </cell>
          <cell r="CB789">
            <v>2902.12</v>
          </cell>
          <cell r="CC789">
            <v>28037.699999999997</v>
          </cell>
        </row>
        <row r="790">
          <cell r="A790" t="str">
            <v>101388</v>
          </cell>
          <cell r="R790">
            <v>320</v>
          </cell>
          <cell r="AB790">
            <v>23283.599999999999</v>
          </cell>
          <cell r="AR790">
            <v>15522.4</v>
          </cell>
          <cell r="CB790">
            <v>320</v>
          </cell>
          <cell r="CC790">
            <v>38806</v>
          </cell>
        </row>
        <row r="791">
          <cell r="A791" t="str">
            <v>101389</v>
          </cell>
          <cell r="O791">
            <v>1604.92</v>
          </cell>
          <cell r="R791">
            <v>220</v>
          </cell>
          <cell r="AB791">
            <v>18228.96</v>
          </cell>
          <cell r="AR791">
            <v>12152.64</v>
          </cell>
          <cell r="CB791">
            <v>1824.92</v>
          </cell>
          <cell r="CC791">
            <v>30381.599999999999</v>
          </cell>
        </row>
        <row r="792">
          <cell r="A792" t="str">
            <v>101390</v>
          </cell>
          <cell r="AB792">
            <v>20705.100000000006</v>
          </cell>
          <cell r="CC792">
            <v>20705.100000000006</v>
          </cell>
        </row>
        <row r="793">
          <cell r="A793" t="str">
            <v>101391</v>
          </cell>
          <cell r="O793">
            <v>820</v>
          </cell>
          <cell r="AB793">
            <v>25483.100000000002</v>
          </cell>
          <cell r="CB793">
            <v>820</v>
          </cell>
          <cell r="CC793">
            <v>25483.100000000002</v>
          </cell>
        </row>
        <row r="794">
          <cell r="A794" t="str">
            <v>101394</v>
          </cell>
          <cell r="E794">
            <v>10335.77</v>
          </cell>
          <cell r="O794">
            <v>1510.34</v>
          </cell>
          <cell r="R794">
            <v>220</v>
          </cell>
          <cell r="W794">
            <v>18209.41</v>
          </cell>
          <cell r="AB794">
            <v>17262.169999999998</v>
          </cell>
          <cell r="AR794">
            <v>13793.880000000001</v>
          </cell>
          <cell r="BA794">
            <v>3531.05</v>
          </cell>
          <cell r="CB794">
            <v>30275.52</v>
          </cell>
          <cell r="CC794">
            <v>34587.1</v>
          </cell>
        </row>
        <row r="795">
          <cell r="A795" t="str">
            <v>101395</v>
          </cell>
          <cell r="O795">
            <v>2159.67</v>
          </cell>
          <cell r="R795">
            <v>380</v>
          </cell>
          <cell r="AB795">
            <v>24918</v>
          </cell>
          <cell r="AR795">
            <v>16612</v>
          </cell>
          <cell r="CB795">
            <v>2539.67</v>
          </cell>
          <cell r="CC795">
            <v>41530</v>
          </cell>
        </row>
        <row r="796">
          <cell r="A796" t="str">
            <v>101396</v>
          </cell>
          <cell r="O796">
            <v>654.92999999999995</v>
          </cell>
          <cell r="R796">
            <v>320</v>
          </cell>
          <cell r="AB796">
            <v>19848.12</v>
          </cell>
          <cell r="AR796">
            <v>13232.08</v>
          </cell>
          <cell r="CB796">
            <v>974.93</v>
          </cell>
          <cell r="CC796">
            <v>33080.199999999997</v>
          </cell>
        </row>
        <row r="797">
          <cell r="A797" t="str">
            <v>101398</v>
          </cell>
          <cell r="R797">
            <v>320</v>
          </cell>
          <cell r="T797">
            <v>2300</v>
          </cell>
          <cell r="AB797">
            <v>12468.9</v>
          </cell>
          <cell r="AR797">
            <v>8312.6</v>
          </cell>
          <cell r="CB797">
            <v>2620</v>
          </cell>
          <cell r="CC797">
            <v>20781.5</v>
          </cell>
        </row>
        <row r="798">
          <cell r="A798" t="str">
            <v>101400</v>
          </cell>
          <cell r="P798">
            <v>-3055</v>
          </cell>
          <cell r="AB798">
            <v>7593.99</v>
          </cell>
          <cell r="AP798">
            <v>17719.309999999998</v>
          </cell>
          <cell r="CB798">
            <v>-3055</v>
          </cell>
          <cell r="CC798">
            <v>25313.299999999996</v>
          </cell>
        </row>
        <row r="799">
          <cell r="A799" t="str">
            <v>101401</v>
          </cell>
          <cell r="O799">
            <v>2057.14</v>
          </cell>
          <cell r="R799">
            <v>320</v>
          </cell>
          <cell r="AB799">
            <v>27258.3</v>
          </cell>
          <cell r="AR799">
            <v>18172.2</v>
          </cell>
          <cell r="CB799">
            <v>2377.14</v>
          </cell>
          <cell r="CC799">
            <v>45430.5</v>
          </cell>
        </row>
        <row r="800">
          <cell r="A800" t="str">
            <v>101404</v>
          </cell>
          <cell r="H800">
            <v>335.14</v>
          </cell>
          <cell r="J800">
            <v>9</v>
          </cell>
          <cell r="K800">
            <v>1059.07</v>
          </cell>
          <cell r="L800">
            <v>178.75</v>
          </cell>
          <cell r="AB800">
            <v>5719.84</v>
          </cell>
          <cell r="AH800">
            <v>2636.48</v>
          </cell>
          <cell r="AK800">
            <v>3230.81</v>
          </cell>
          <cell r="AL800">
            <v>1260.1600000000001</v>
          </cell>
          <cell r="BB800">
            <v>281.52999999999997</v>
          </cell>
          <cell r="BK800">
            <v>26.81</v>
          </cell>
          <cell r="CB800">
            <v>1581.96</v>
          </cell>
          <cell r="CC800">
            <v>12847.289999999999</v>
          </cell>
          <cell r="CD800">
            <v>308.33999999999997</v>
          </cell>
        </row>
        <row r="801">
          <cell r="A801" t="str">
            <v>101405</v>
          </cell>
          <cell r="R801">
            <v>220</v>
          </cell>
          <cell r="AB801">
            <v>15523.32</v>
          </cell>
          <cell r="AR801">
            <v>10592.08</v>
          </cell>
          <cell r="CB801">
            <v>220</v>
          </cell>
          <cell r="CC801">
            <v>26115.4</v>
          </cell>
        </row>
        <row r="802">
          <cell r="A802" t="str">
            <v>101406</v>
          </cell>
          <cell r="O802">
            <v>2947.92</v>
          </cell>
          <cell r="AB802">
            <v>29011.399999999998</v>
          </cell>
          <cell r="CB802">
            <v>2947.92</v>
          </cell>
          <cell r="CC802">
            <v>29011.399999999998</v>
          </cell>
        </row>
        <row r="803">
          <cell r="A803" t="str">
            <v>101407</v>
          </cell>
          <cell r="R803">
            <v>320</v>
          </cell>
          <cell r="AB803">
            <v>12316.98</v>
          </cell>
          <cell r="AR803">
            <v>8211.32</v>
          </cell>
          <cell r="CB803">
            <v>320</v>
          </cell>
          <cell r="CC803">
            <v>20528.3</v>
          </cell>
        </row>
        <row r="804">
          <cell r="A804" t="str">
            <v>101409</v>
          </cell>
          <cell r="AB804">
            <v>26725.600000000002</v>
          </cell>
          <cell r="CC804">
            <v>26725.600000000002</v>
          </cell>
        </row>
        <row r="805">
          <cell r="A805" t="str">
            <v>101410</v>
          </cell>
          <cell r="R805">
            <v>220</v>
          </cell>
          <cell r="AB805">
            <v>27291.24</v>
          </cell>
          <cell r="AR805">
            <v>18194.16</v>
          </cell>
          <cell r="CB805">
            <v>220</v>
          </cell>
          <cell r="CC805">
            <v>45485.4</v>
          </cell>
        </row>
        <row r="806">
          <cell r="A806" t="str">
            <v>101411</v>
          </cell>
          <cell r="E806">
            <v>10195.58</v>
          </cell>
          <cell r="R806">
            <v>320</v>
          </cell>
          <cell r="W806">
            <v>19318.759999999998</v>
          </cell>
          <cell r="AB806">
            <v>18327</v>
          </cell>
          <cell r="AR806">
            <v>14719.32</v>
          </cell>
          <cell r="BA806">
            <v>3679.83</v>
          </cell>
          <cell r="CB806">
            <v>29834.339999999997</v>
          </cell>
          <cell r="CC806">
            <v>36726.15</v>
          </cell>
        </row>
        <row r="807">
          <cell r="A807" t="str">
            <v>101412</v>
          </cell>
          <cell r="R807">
            <v>220</v>
          </cell>
          <cell r="AB807">
            <v>15195.660000000002</v>
          </cell>
          <cell r="AR807">
            <v>10130.44</v>
          </cell>
          <cell r="CB807">
            <v>220</v>
          </cell>
          <cell r="CC807">
            <v>25326.100000000002</v>
          </cell>
        </row>
        <row r="808">
          <cell r="A808" t="str">
            <v>101413</v>
          </cell>
          <cell r="O808">
            <v>5306.88</v>
          </cell>
          <cell r="R808">
            <v>320</v>
          </cell>
          <cell r="AB808">
            <v>20697</v>
          </cell>
          <cell r="AR808">
            <v>13798</v>
          </cell>
          <cell r="CB808">
            <v>5626.88</v>
          </cell>
          <cell r="CC808">
            <v>34495</v>
          </cell>
        </row>
        <row r="809">
          <cell r="A809" t="str">
            <v>101414</v>
          </cell>
          <cell r="AB809">
            <v>28412.3</v>
          </cell>
          <cell r="CC809">
            <v>28412.3</v>
          </cell>
        </row>
        <row r="810">
          <cell r="A810" t="str">
            <v>101416</v>
          </cell>
          <cell r="AB810">
            <v>35680.600000000006</v>
          </cell>
          <cell r="CC810">
            <v>35680.600000000006</v>
          </cell>
        </row>
        <row r="811">
          <cell r="A811" t="str">
            <v>101419</v>
          </cell>
          <cell r="O811">
            <v>2828.03</v>
          </cell>
          <cell r="R811">
            <v>320</v>
          </cell>
          <cell r="AB811">
            <v>20697</v>
          </cell>
          <cell r="AR811">
            <v>13798</v>
          </cell>
          <cell r="CB811">
            <v>3148.03</v>
          </cell>
          <cell r="CC811">
            <v>34495</v>
          </cell>
        </row>
        <row r="812">
          <cell r="A812" t="str">
            <v>101420</v>
          </cell>
          <cell r="T812">
            <v>2300</v>
          </cell>
          <cell r="AB812">
            <v>21153.800000000007</v>
          </cell>
          <cell r="CB812">
            <v>2300</v>
          </cell>
          <cell r="CC812">
            <v>21153.800000000007</v>
          </cell>
        </row>
        <row r="813">
          <cell r="A813" t="str">
            <v>101421</v>
          </cell>
          <cell r="R813">
            <v>380</v>
          </cell>
          <cell r="X813">
            <v>43.54</v>
          </cell>
          <cell r="AB813">
            <v>17414.900000000001</v>
          </cell>
          <cell r="AR813">
            <v>13931.92</v>
          </cell>
          <cell r="AX813">
            <v>3482.98</v>
          </cell>
          <cell r="CB813">
            <v>423.54</v>
          </cell>
          <cell r="CC813">
            <v>34829.800000000003</v>
          </cell>
        </row>
        <row r="814">
          <cell r="A814" t="str">
            <v>101422</v>
          </cell>
          <cell r="G814">
            <v>322.86</v>
          </cell>
          <cell r="K814">
            <v>2744.37</v>
          </cell>
          <cell r="O814">
            <v>1157.01</v>
          </cell>
          <cell r="AB814">
            <v>9686.0399999999991</v>
          </cell>
          <cell r="AG814">
            <v>1452.9</v>
          </cell>
          <cell r="AK814">
            <v>1937.21</v>
          </cell>
          <cell r="BB814">
            <v>30.27</v>
          </cell>
          <cell r="CB814">
            <v>4224.24</v>
          </cell>
          <cell r="CC814">
            <v>13076.149999999998</v>
          </cell>
          <cell r="CD814">
            <v>30.27</v>
          </cell>
        </row>
        <row r="815">
          <cell r="A815" t="str">
            <v>101424</v>
          </cell>
          <cell r="R815">
            <v>380</v>
          </cell>
          <cell r="AB815">
            <v>21088.62</v>
          </cell>
          <cell r="AR815">
            <v>14059.08</v>
          </cell>
          <cell r="CB815">
            <v>380</v>
          </cell>
          <cell r="CC815">
            <v>35147.699999999997</v>
          </cell>
        </row>
        <row r="816">
          <cell r="A816" t="str">
            <v>101427</v>
          </cell>
          <cell r="O816">
            <v>1368.84</v>
          </cell>
          <cell r="R816">
            <v>320</v>
          </cell>
          <cell r="W816">
            <v>63553.26</v>
          </cell>
          <cell r="AB816">
            <v>46931.64</v>
          </cell>
          <cell r="AR816">
            <v>31287.759999999998</v>
          </cell>
          <cell r="CB816">
            <v>65242.1</v>
          </cell>
          <cell r="CC816">
            <v>78219.399999999994</v>
          </cell>
        </row>
        <row r="817">
          <cell r="A817" t="str">
            <v>101432</v>
          </cell>
          <cell r="R817">
            <v>220</v>
          </cell>
          <cell r="AB817">
            <v>20072.939999999999</v>
          </cell>
          <cell r="AR817">
            <v>14497.119999999999</v>
          </cell>
          <cell r="CB817">
            <v>220</v>
          </cell>
          <cell r="CC817">
            <v>34570.06</v>
          </cell>
        </row>
        <row r="818">
          <cell r="A818" t="str">
            <v>101440</v>
          </cell>
          <cell r="G818">
            <v>405.5</v>
          </cell>
          <cell r="K818">
            <v>790.72</v>
          </cell>
          <cell r="AB818">
            <v>6488.12</v>
          </cell>
          <cell r="AG818">
            <v>1419.28</v>
          </cell>
          <cell r="AK818">
            <v>7096.39</v>
          </cell>
          <cell r="CB818">
            <v>1196.22</v>
          </cell>
          <cell r="CC818">
            <v>15003.79</v>
          </cell>
        </row>
        <row r="819">
          <cell r="A819" t="str">
            <v>101458</v>
          </cell>
          <cell r="R819">
            <v>320</v>
          </cell>
          <cell r="AB819">
            <v>24734.639999999996</v>
          </cell>
          <cell r="AR819">
            <v>16489.759999999998</v>
          </cell>
          <cell r="CB819">
            <v>320</v>
          </cell>
          <cell r="CC819">
            <v>41224.399999999994</v>
          </cell>
        </row>
        <row r="820">
          <cell r="A820" t="str">
            <v>101459</v>
          </cell>
          <cell r="O820">
            <v>50.25</v>
          </cell>
          <cell r="AB820">
            <v>32204.1</v>
          </cell>
          <cell r="CB820">
            <v>50.25</v>
          </cell>
          <cell r="CC820">
            <v>32204.1</v>
          </cell>
        </row>
        <row r="821">
          <cell r="A821" t="str">
            <v>101463</v>
          </cell>
          <cell r="O821">
            <v>1314.82</v>
          </cell>
          <cell r="R821">
            <v>220</v>
          </cell>
          <cell r="AB821">
            <v>26334.179999999997</v>
          </cell>
          <cell r="AR821">
            <v>17556.12</v>
          </cell>
          <cell r="CB821">
            <v>1534.82</v>
          </cell>
          <cell r="CC821">
            <v>43890.299999999996</v>
          </cell>
        </row>
        <row r="822">
          <cell r="A822" t="str">
            <v>101464</v>
          </cell>
          <cell r="O822">
            <v>1459.52</v>
          </cell>
          <cell r="R822">
            <v>220</v>
          </cell>
          <cell r="AB822">
            <v>12905.759999999998</v>
          </cell>
          <cell r="AR822">
            <v>8603.84</v>
          </cell>
          <cell r="CB822">
            <v>1679.52</v>
          </cell>
          <cell r="CC822">
            <v>21509.599999999999</v>
          </cell>
        </row>
        <row r="823">
          <cell r="A823" t="str">
            <v>101465</v>
          </cell>
          <cell r="R823">
            <v>220</v>
          </cell>
          <cell r="AB823">
            <v>10171.44</v>
          </cell>
          <cell r="AR823">
            <v>6780.96</v>
          </cell>
          <cell r="CB823">
            <v>220</v>
          </cell>
          <cell r="CC823">
            <v>16952.400000000001</v>
          </cell>
        </row>
        <row r="824">
          <cell r="A824" t="str">
            <v>101466</v>
          </cell>
          <cell r="O824">
            <v>991.06</v>
          </cell>
          <cell r="AB824">
            <v>26576.799999999999</v>
          </cell>
          <cell r="CB824">
            <v>991.06</v>
          </cell>
          <cell r="CC824">
            <v>26576.799999999999</v>
          </cell>
        </row>
        <row r="825">
          <cell r="A825" t="str">
            <v>101467</v>
          </cell>
          <cell r="O825">
            <v>1919.33</v>
          </cell>
          <cell r="AB825">
            <v>26424.080000000005</v>
          </cell>
          <cell r="CB825">
            <v>1919.33</v>
          </cell>
          <cell r="CC825">
            <v>26424.080000000005</v>
          </cell>
        </row>
        <row r="826">
          <cell r="A826" t="str">
            <v>101469</v>
          </cell>
          <cell r="AB826">
            <v>33290.5</v>
          </cell>
          <cell r="CC826">
            <v>33290.5</v>
          </cell>
        </row>
        <row r="827">
          <cell r="A827" t="str">
            <v>101470</v>
          </cell>
          <cell r="AB827">
            <v>34940.299999999996</v>
          </cell>
          <cell r="CC827">
            <v>34940.299999999996</v>
          </cell>
        </row>
        <row r="828">
          <cell r="A828" t="str">
            <v>101472</v>
          </cell>
          <cell r="R828">
            <v>220</v>
          </cell>
          <cell r="AB828">
            <v>23478.959999999999</v>
          </cell>
          <cell r="AR828">
            <v>15652.64</v>
          </cell>
          <cell r="CB828">
            <v>220</v>
          </cell>
          <cell r="CC828">
            <v>39131.599999999999</v>
          </cell>
        </row>
        <row r="829">
          <cell r="A829" t="str">
            <v>101486</v>
          </cell>
          <cell r="O829">
            <v>1786.13</v>
          </cell>
          <cell r="AB829">
            <v>28899.500000000004</v>
          </cell>
          <cell r="CB829">
            <v>1786.13</v>
          </cell>
          <cell r="CC829">
            <v>28899.500000000004</v>
          </cell>
        </row>
        <row r="830">
          <cell r="A830" t="str">
            <v>101488</v>
          </cell>
          <cell r="R830">
            <v>220</v>
          </cell>
          <cell r="AB830">
            <v>20879.939999999995</v>
          </cell>
          <cell r="AR830">
            <v>13919.96</v>
          </cell>
          <cell r="CB830">
            <v>220</v>
          </cell>
          <cell r="CC830">
            <v>34799.899999999994</v>
          </cell>
        </row>
        <row r="831">
          <cell r="A831" t="str">
            <v>101489</v>
          </cell>
          <cell r="R831">
            <v>55</v>
          </cell>
          <cell r="AB831">
            <v>7915.84</v>
          </cell>
          <cell r="AR831">
            <v>3957.92</v>
          </cell>
          <cell r="CB831">
            <v>55</v>
          </cell>
          <cell r="CC831">
            <v>11873.76</v>
          </cell>
        </row>
        <row r="832">
          <cell r="A832" t="str">
            <v>101490</v>
          </cell>
          <cell r="O832">
            <v>1832.15</v>
          </cell>
          <cell r="R832">
            <v>320</v>
          </cell>
          <cell r="AB832">
            <v>26553.060000000005</v>
          </cell>
          <cell r="AR832">
            <v>17702.04</v>
          </cell>
          <cell r="CB832">
            <v>2152.15</v>
          </cell>
          <cell r="CC832">
            <v>44255.100000000006</v>
          </cell>
        </row>
        <row r="833">
          <cell r="A833" t="str">
            <v>101491</v>
          </cell>
          <cell r="R833">
            <v>220</v>
          </cell>
          <cell r="AB833">
            <v>16652.099999999999</v>
          </cell>
          <cell r="AR833">
            <v>11101.4</v>
          </cell>
          <cell r="CB833">
            <v>220</v>
          </cell>
          <cell r="CC833">
            <v>27753.5</v>
          </cell>
        </row>
        <row r="834">
          <cell r="A834" t="str">
            <v>101492</v>
          </cell>
          <cell r="C834">
            <v>25</v>
          </cell>
          <cell r="P834">
            <v>2588.0000000000005</v>
          </cell>
          <cell r="R834">
            <v>220</v>
          </cell>
          <cell r="AP834">
            <v>17652.95</v>
          </cell>
          <cell r="AR834">
            <v>7565.5499999999993</v>
          </cell>
          <cell r="CB834">
            <v>2833.0000000000005</v>
          </cell>
          <cell r="CC834">
            <v>25218.5</v>
          </cell>
        </row>
        <row r="835">
          <cell r="A835" t="str">
            <v>101493</v>
          </cell>
          <cell r="R835">
            <v>220</v>
          </cell>
          <cell r="AB835">
            <v>20769.3</v>
          </cell>
          <cell r="AR835">
            <v>13846.2</v>
          </cell>
          <cell r="CB835">
            <v>220</v>
          </cell>
          <cell r="CC835">
            <v>34615.5</v>
          </cell>
        </row>
        <row r="836">
          <cell r="A836" t="str">
            <v>101497</v>
          </cell>
          <cell r="R836">
            <v>220</v>
          </cell>
          <cell r="AB836">
            <v>27029.7</v>
          </cell>
          <cell r="AR836">
            <v>18019.8</v>
          </cell>
          <cell r="CB836">
            <v>220</v>
          </cell>
          <cell r="CC836">
            <v>45049.5</v>
          </cell>
        </row>
        <row r="837">
          <cell r="A837" t="str">
            <v>101498</v>
          </cell>
          <cell r="R837">
            <v>320</v>
          </cell>
          <cell r="AB837">
            <v>19927.68</v>
          </cell>
          <cell r="AR837">
            <v>13285.12</v>
          </cell>
          <cell r="CB837">
            <v>320</v>
          </cell>
          <cell r="CC837">
            <v>33212.800000000003</v>
          </cell>
        </row>
        <row r="838">
          <cell r="A838" t="str">
            <v>101499</v>
          </cell>
          <cell r="O838">
            <v>3038.61</v>
          </cell>
          <cell r="R838">
            <v>320</v>
          </cell>
          <cell r="AB838">
            <v>27694.560000000005</v>
          </cell>
          <cell r="AR838">
            <v>18463.04</v>
          </cell>
          <cell r="CB838">
            <v>3358.61</v>
          </cell>
          <cell r="CC838">
            <v>46157.600000000006</v>
          </cell>
        </row>
        <row r="839">
          <cell r="A839" t="str">
            <v>101500</v>
          </cell>
          <cell r="R839">
            <v>320</v>
          </cell>
          <cell r="AB839">
            <v>12377.280000000002</v>
          </cell>
          <cell r="AR839">
            <v>8251.52</v>
          </cell>
          <cell r="CB839">
            <v>320</v>
          </cell>
          <cell r="CC839">
            <v>20628.800000000003</v>
          </cell>
        </row>
        <row r="840">
          <cell r="A840" t="str">
            <v>101503</v>
          </cell>
          <cell r="O840">
            <v>1491.54</v>
          </cell>
          <cell r="R840">
            <v>320</v>
          </cell>
          <cell r="AB840">
            <v>14186.4</v>
          </cell>
          <cell r="AR840">
            <v>9457.6</v>
          </cell>
          <cell r="CB840">
            <v>1811.54</v>
          </cell>
          <cell r="CC840">
            <v>23644</v>
          </cell>
        </row>
        <row r="841">
          <cell r="A841" t="str">
            <v>101504</v>
          </cell>
          <cell r="O841">
            <v>2323.13</v>
          </cell>
          <cell r="R841">
            <v>380</v>
          </cell>
          <cell r="AB841">
            <v>22840.86</v>
          </cell>
          <cell r="AR841">
            <v>15227.24</v>
          </cell>
          <cell r="CB841">
            <v>2703.13</v>
          </cell>
          <cell r="CC841">
            <v>38068.1</v>
          </cell>
        </row>
        <row r="842">
          <cell r="A842" t="str">
            <v>101505</v>
          </cell>
          <cell r="R842">
            <v>220</v>
          </cell>
          <cell r="AB842">
            <v>19184.32</v>
          </cell>
          <cell r="AR842">
            <v>12600.05</v>
          </cell>
          <cell r="CB842">
            <v>220</v>
          </cell>
          <cell r="CC842">
            <v>31784.37</v>
          </cell>
        </row>
        <row r="843">
          <cell r="A843" t="str">
            <v>101506</v>
          </cell>
          <cell r="R843">
            <v>55</v>
          </cell>
          <cell r="T843">
            <v>2700</v>
          </cell>
          <cell r="AB843">
            <v>32670.360000000004</v>
          </cell>
          <cell r="AR843">
            <v>3630.04</v>
          </cell>
          <cell r="CB843">
            <v>2755</v>
          </cell>
          <cell r="CC843">
            <v>36300.400000000001</v>
          </cell>
        </row>
        <row r="844">
          <cell r="A844" t="str">
            <v>101507</v>
          </cell>
          <cell r="O844">
            <v>1775.1</v>
          </cell>
          <cell r="R844">
            <v>380</v>
          </cell>
          <cell r="AB844">
            <v>20790.420000000002</v>
          </cell>
          <cell r="AR844">
            <v>13860.28</v>
          </cell>
          <cell r="CB844">
            <v>2155.1</v>
          </cell>
          <cell r="CC844">
            <v>34650.700000000004</v>
          </cell>
        </row>
        <row r="845">
          <cell r="A845" t="str">
            <v>101508</v>
          </cell>
          <cell r="R845">
            <v>380</v>
          </cell>
          <cell r="AB845">
            <v>23285.280000000002</v>
          </cell>
          <cell r="AR845">
            <v>15523.52</v>
          </cell>
          <cell r="CB845">
            <v>380</v>
          </cell>
          <cell r="CC845">
            <v>38808.800000000003</v>
          </cell>
        </row>
        <row r="846">
          <cell r="A846" t="str">
            <v>101509</v>
          </cell>
          <cell r="O846">
            <v>1993.11</v>
          </cell>
          <cell r="R846">
            <v>320</v>
          </cell>
          <cell r="AB846">
            <v>20777.7</v>
          </cell>
          <cell r="AR846">
            <v>13851.8</v>
          </cell>
          <cell r="CB846">
            <v>2313.1099999999997</v>
          </cell>
          <cell r="CC846">
            <v>34629.5</v>
          </cell>
        </row>
        <row r="847">
          <cell r="A847" t="str">
            <v>101511</v>
          </cell>
          <cell r="T847">
            <v>2700</v>
          </cell>
          <cell r="AB847">
            <v>24996.500000000004</v>
          </cell>
          <cell r="CB847">
            <v>2700</v>
          </cell>
          <cell r="CC847">
            <v>24996.500000000004</v>
          </cell>
        </row>
        <row r="848">
          <cell r="A848" t="str">
            <v>101512</v>
          </cell>
          <cell r="R848">
            <v>330</v>
          </cell>
          <cell r="T848">
            <v>13350</v>
          </cell>
          <cell r="AB848">
            <v>20975.88</v>
          </cell>
          <cell r="AR848">
            <v>20975.88</v>
          </cell>
          <cell r="AT848">
            <v>13983.92</v>
          </cell>
          <cell r="CB848">
            <v>13680</v>
          </cell>
          <cell r="CC848">
            <v>55935.68</v>
          </cell>
        </row>
        <row r="849">
          <cell r="A849" t="str">
            <v>101513</v>
          </cell>
          <cell r="R849">
            <v>220</v>
          </cell>
          <cell r="AB849">
            <v>20841.54</v>
          </cell>
          <cell r="AR849">
            <v>13894.36</v>
          </cell>
          <cell r="CB849">
            <v>220</v>
          </cell>
          <cell r="CC849">
            <v>34735.9</v>
          </cell>
        </row>
        <row r="850">
          <cell r="A850" t="str">
            <v>101515</v>
          </cell>
          <cell r="O850">
            <v>1513.22</v>
          </cell>
          <cell r="R850">
            <v>320</v>
          </cell>
          <cell r="T850">
            <v>2300</v>
          </cell>
          <cell r="AB850">
            <v>24230.7</v>
          </cell>
          <cell r="AR850">
            <v>16153.8</v>
          </cell>
          <cell r="CB850">
            <v>4133.22</v>
          </cell>
          <cell r="CC850">
            <v>40384.5</v>
          </cell>
        </row>
        <row r="851">
          <cell r="A851" t="str">
            <v>101516</v>
          </cell>
          <cell r="AB851">
            <v>3279.7</v>
          </cell>
          <cell r="CC851">
            <v>3279.7</v>
          </cell>
        </row>
        <row r="852">
          <cell r="A852" t="str">
            <v>101517</v>
          </cell>
          <cell r="R852">
            <v>320</v>
          </cell>
          <cell r="AB852">
            <v>20790.420000000002</v>
          </cell>
          <cell r="AR852">
            <v>13860.28</v>
          </cell>
          <cell r="CB852">
            <v>320</v>
          </cell>
          <cell r="CC852">
            <v>34650.700000000004</v>
          </cell>
        </row>
        <row r="853">
          <cell r="A853" t="str">
            <v>101518</v>
          </cell>
          <cell r="R853">
            <v>320</v>
          </cell>
          <cell r="AB853">
            <v>22828.639999999999</v>
          </cell>
          <cell r="AR853">
            <v>5707.16</v>
          </cell>
          <cell r="CB853">
            <v>320</v>
          </cell>
          <cell r="CC853">
            <v>28535.8</v>
          </cell>
        </row>
        <row r="854">
          <cell r="A854" t="str">
            <v>101520</v>
          </cell>
          <cell r="O854">
            <v>1857.94</v>
          </cell>
          <cell r="R854">
            <v>380</v>
          </cell>
          <cell r="AB854">
            <v>25525.139999999996</v>
          </cell>
          <cell r="AR854">
            <v>17016.759999999998</v>
          </cell>
          <cell r="CB854">
            <v>2237.94</v>
          </cell>
          <cell r="CC854">
            <v>42541.899999999994</v>
          </cell>
        </row>
        <row r="855">
          <cell r="A855" t="str">
            <v>101521</v>
          </cell>
          <cell r="T855">
            <v>2300</v>
          </cell>
          <cell r="AB855">
            <v>29995.100000000006</v>
          </cell>
          <cell r="CB855">
            <v>2300</v>
          </cell>
          <cell r="CC855">
            <v>29995.100000000006</v>
          </cell>
        </row>
        <row r="856">
          <cell r="A856" t="str">
            <v>101522</v>
          </cell>
          <cell r="R856">
            <v>320</v>
          </cell>
          <cell r="AB856">
            <v>21156.6</v>
          </cell>
          <cell r="AR856">
            <v>14104.4</v>
          </cell>
          <cell r="CB856">
            <v>320</v>
          </cell>
          <cell r="CC856">
            <v>35261</v>
          </cell>
        </row>
        <row r="857">
          <cell r="A857" t="str">
            <v>101524</v>
          </cell>
          <cell r="R857">
            <v>220</v>
          </cell>
          <cell r="AB857">
            <v>17121.48</v>
          </cell>
          <cell r="AR857">
            <v>11414.32</v>
          </cell>
          <cell r="CB857">
            <v>220</v>
          </cell>
          <cell r="CC857">
            <v>28535.8</v>
          </cell>
        </row>
        <row r="858">
          <cell r="A858" t="str">
            <v>101529</v>
          </cell>
          <cell r="G858">
            <v>305.26</v>
          </cell>
          <cell r="K858">
            <v>944.39</v>
          </cell>
          <cell r="R858">
            <v>220</v>
          </cell>
          <cell r="AB858">
            <v>4578.7700000000004</v>
          </cell>
          <cell r="AK858">
            <v>5189.26</v>
          </cell>
          <cell r="AR858">
            <v>4244.91</v>
          </cell>
          <cell r="BB858">
            <v>85.85</v>
          </cell>
          <cell r="CB858">
            <v>1469.65</v>
          </cell>
          <cell r="CC858">
            <v>14012.94</v>
          </cell>
          <cell r="CD858">
            <v>85.85</v>
          </cell>
        </row>
        <row r="859">
          <cell r="A859" t="str">
            <v>101532</v>
          </cell>
          <cell r="G859">
            <v>173.6</v>
          </cell>
          <cell r="H859">
            <v>520.79999999999995</v>
          </cell>
          <cell r="K859">
            <v>1432.2</v>
          </cell>
          <cell r="L859">
            <v>390.6</v>
          </cell>
          <cell r="T859">
            <v>2300</v>
          </cell>
          <cell r="AB859">
            <v>5208</v>
          </cell>
          <cell r="AH859">
            <v>3124.8</v>
          </cell>
          <cell r="AK859">
            <v>5338.2000000000007</v>
          </cell>
          <cell r="AL859">
            <v>1345.4</v>
          </cell>
          <cell r="CB859">
            <v>4817.2</v>
          </cell>
          <cell r="CC859">
            <v>15016.4</v>
          </cell>
        </row>
        <row r="860">
          <cell r="A860" t="str">
            <v>101533</v>
          </cell>
          <cell r="T860">
            <v>2700</v>
          </cell>
          <cell r="AB860">
            <v>25467.99</v>
          </cell>
          <cell r="CB860">
            <v>2700</v>
          </cell>
          <cell r="CC860">
            <v>25467.99</v>
          </cell>
        </row>
        <row r="861">
          <cell r="A861" t="str">
            <v>101535</v>
          </cell>
          <cell r="O861">
            <v>2335.64</v>
          </cell>
          <cell r="AB861">
            <v>29021.699999999997</v>
          </cell>
          <cell r="CB861">
            <v>2335.64</v>
          </cell>
          <cell r="CC861">
            <v>29021.699999999997</v>
          </cell>
        </row>
        <row r="862">
          <cell r="A862" t="str">
            <v>101537</v>
          </cell>
          <cell r="O862">
            <v>3145.38</v>
          </cell>
          <cell r="AB862">
            <v>34017.799999999996</v>
          </cell>
          <cell r="CB862">
            <v>3145.38</v>
          </cell>
          <cell r="CC862">
            <v>34017.799999999996</v>
          </cell>
        </row>
        <row r="863">
          <cell r="A863" t="str">
            <v>101538</v>
          </cell>
          <cell r="R863">
            <v>220</v>
          </cell>
          <cell r="AB863">
            <v>21561</v>
          </cell>
          <cell r="AR863">
            <v>14197.849999999999</v>
          </cell>
          <cell r="CB863">
            <v>220</v>
          </cell>
          <cell r="CC863">
            <v>35758.85</v>
          </cell>
        </row>
        <row r="864">
          <cell r="A864" t="str">
            <v>101539</v>
          </cell>
          <cell r="I864">
            <v>3169.54</v>
          </cell>
          <cell r="O864">
            <v>1417.83</v>
          </cell>
          <cell r="R864">
            <v>320</v>
          </cell>
          <cell r="AB864">
            <v>21923.040000000001</v>
          </cell>
          <cell r="AR864">
            <v>14615.36</v>
          </cell>
          <cell r="CB864">
            <v>4907.37</v>
          </cell>
          <cell r="CC864">
            <v>36538.400000000001</v>
          </cell>
        </row>
        <row r="865">
          <cell r="A865" t="str">
            <v>101540</v>
          </cell>
          <cell r="R865">
            <v>220</v>
          </cell>
          <cell r="AB865">
            <v>13285.98</v>
          </cell>
          <cell r="AR865">
            <v>8857.32</v>
          </cell>
          <cell r="CB865">
            <v>220</v>
          </cell>
          <cell r="CC865">
            <v>22143.3</v>
          </cell>
        </row>
        <row r="866">
          <cell r="A866" t="str">
            <v>101541</v>
          </cell>
          <cell r="O866">
            <v>1344.91</v>
          </cell>
          <cell r="AB866">
            <v>22627.8</v>
          </cell>
          <cell r="CB866">
            <v>1344.91</v>
          </cell>
          <cell r="CC866">
            <v>22627.8</v>
          </cell>
        </row>
        <row r="867">
          <cell r="A867" t="str">
            <v>101542</v>
          </cell>
          <cell r="R867">
            <v>380</v>
          </cell>
          <cell r="AB867">
            <v>22844.880000000001</v>
          </cell>
          <cell r="AR867">
            <v>15229.92</v>
          </cell>
          <cell r="CB867">
            <v>380</v>
          </cell>
          <cell r="CC867">
            <v>38074.800000000003</v>
          </cell>
        </row>
        <row r="868">
          <cell r="A868" t="str">
            <v>101543</v>
          </cell>
          <cell r="H868">
            <v>520.79999999999995</v>
          </cell>
          <cell r="K868">
            <v>1188.08</v>
          </cell>
          <cell r="AB868">
            <v>8680</v>
          </cell>
          <cell r="AH868">
            <v>3124.8</v>
          </cell>
          <cell r="AK868">
            <v>4019.93</v>
          </cell>
          <cell r="BB868">
            <v>105.8</v>
          </cell>
          <cell r="BH868">
            <v>40.700000000000003</v>
          </cell>
          <cell r="BK868">
            <v>32.549999999999997</v>
          </cell>
          <cell r="CB868">
            <v>1708.8799999999999</v>
          </cell>
          <cell r="CC868">
            <v>15824.73</v>
          </cell>
          <cell r="CD868">
            <v>179.05</v>
          </cell>
        </row>
        <row r="869">
          <cell r="A869" t="str">
            <v>101546</v>
          </cell>
          <cell r="R869">
            <v>220</v>
          </cell>
          <cell r="AB869">
            <v>14178.759999999998</v>
          </cell>
          <cell r="AR869">
            <v>9541.9599999999991</v>
          </cell>
          <cell r="CB869">
            <v>220</v>
          </cell>
          <cell r="CC869">
            <v>23720.719999999998</v>
          </cell>
        </row>
        <row r="870">
          <cell r="A870" t="str">
            <v>101547</v>
          </cell>
          <cell r="O870">
            <v>2898.45</v>
          </cell>
          <cell r="AB870">
            <v>24815.600000000002</v>
          </cell>
          <cell r="CB870">
            <v>2898.45</v>
          </cell>
          <cell r="CC870">
            <v>24815.600000000002</v>
          </cell>
        </row>
        <row r="871">
          <cell r="A871" t="str">
            <v>101548</v>
          </cell>
          <cell r="AB871">
            <v>28374.1</v>
          </cell>
          <cell r="CC871">
            <v>28374.1</v>
          </cell>
        </row>
        <row r="872">
          <cell r="A872" t="str">
            <v>101553</v>
          </cell>
          <cell r="O872">
            <v>1260.05</v>
          </cell>
          <cell r="Y872">
            <v>181.2</v>
          </cell>
          <cell r="AB872">
            <v>33341.07</v>
          </cell>
          <cell r="AY872">
            <v>3986.43</v>
          </cell>
          <cell r="CB872">
            <v>1441.25</v>
          </cell>
          <cell r="CC872">
            <v>37327.5</v>
          </cell>
        </row>
        <row r="873">
          <cell r="A873" t="str">
            <v>101558</v>
          </cell>
          <cell r="R873">
            <v>220</v>
          </cell>
          <cell r="AB873">
            <v>17029.920000000002</v>
          </cell>
          <cell r="AR873">
            <v>11353.28</v>
          </cell>
          <cell r="CB873">
            <v>220</v>
          </cell>
          <cell r="CC873">
            <v>28383.200000000004</v>
          </cell>
        </row>
        <row r="874">
          <cell r="A874" t="str">
            <v>101559</v>
          </cell>
          <cell r="G874">
            <v>498.4</v>
          </cell>
          <cell r="H874">
            <v>373.8</v>
          </cell>
          <cell r="K874">
            <v>1096.4699999999998</v>
          </cell>
          <cell r="AB874">
            <v>9967.9</v>
          </cell>
          <cell r="AG874">
            <v>1744.39</v>
          </cell>
          <cell r="AH874">
            <v>1993.59</v>
          </cell>
          <cell r="AK874">
            <v>4635.08</v>
          </cell>
          <cell r="BB874">
            <v>2953.0000000000005</v>
          </cell>
          <cell r="BK874">
            <v>205.59</v>
          </cell>
          <cell r="CB874">
            <v>1968.6699999999998</v>
          </cell>
          <cell r="CC874">
            <v>18340.96</v>
          </cell>
          <cell r="CD874">
            <v>3158.5900000000006</v>
          </cell>
        </row>
        <row r="875">
          <cell r="A875" t="str">
            <v>101560</v>
          </cell>
          <cell r="AB875">
            <v>323</v>
          </cell>
          <cell r="CC875">
            <v>323</v>
          </cell>
        </row>
        <row r="876">
          <cell r="A876" t="str">
            <v>101564</v>
          </cell>
          <cell r="O876">
            <v>2079.5</v>
          </cell>
          <cell r="R876">
            <v>220</v>
          </cell>
          <cell r="AB876">
            <v>12693.12</v>
          </cell>
          <cell r="AR876">
            <v>8462.08</v>
          </cell>
          <cell r="CB876">
            <v>2299.5</v>
          </cell>
          <cell r="CC876">
            <v>21155.200000000001</v>
          </cell>
        </row>
        <row r="877">
          <cell r="A877" t="str">
            <v>101567</v>
          </cell>
          <cell r="G877">
            <v>561.81000000000006</v>
          </cell>
          <cell r="H877">
            <v>280.91000000000003</v>
          </cell>
          <cell r="K877">
            <v>1872.71</v>
          </cell>
          <cell r="AB877">
            <v>9363.5499999999993</v>
          </cell>
          <cell r="AG877">
            <v>1685.44</v>
          </cell>
          <cell r="AH877">
            <v>1872.71</v>
          </cell>
          <cell r="AK877">
            <v>3370.88</v>
          </cell>
          <cell r="BB877">
            <v>421.36</v>
          </cell>
          <cell r="BG877">
            <v>52.67</v>
          </cell>
          <cell r="BH877">
            <v>35.11</v>
          </cell>
          <cell r="CB877">
            <v>2715.4300000000003</v>
          </cell>
          <cell r="CC877">
            <v>16292.580000000002</v>
          </cell>
          <cell r="CD877">
            <v>509.14000000000004</v>
          </cell>
        </row>
        <row r="878">
          <cell r="A878" t="str">
            <v>101568</v>
          </cell>
          <cell r="O878">
            <v>1786.06</v>
          </cell>
          <cell r="R878">
            <v>220</v>
          </cell>
          <cell r="T878">
            <v>2700</v>
          </cell>
          <cell r="AB878">
            <v>20587.5</v>
          </cell>
          <cell r="AR878">
            <v>13725</v>
          </cell>
          <cell r="CB878">
            <v>4706.0599999999995</v>
          </cell>
          <cell r="CC878">
            <v>34312.5</v>
          </cell>
        </row>
        <row r="879">
          <cell r="A879" t="str">
            <v>101569</v>
          </cell>
          <cell r="O879">
            <v>2009.53</v>
          </cell>
          <cell r="R879">
            <v>320</v>
          </cell>
          <cell r="AB879">
            <v>19038.84</v>
          </cell>
          <cell r="AR879">
            <v>12692.56</v>
          </cell>
          <cell r="CB879">
            <v>2329.5299999999997</v>
          </cell>
          <cell r="CC879">
            <v>31731.4</v>
          </cell>
        </row>
        <row r="880">
          <cell r="A880" t="str">
            <v>101572</v>
          </cell>
          <cell r="R880">
            <v>320</v>
          </cell>
          <cell r="AB880">
            <v>11773.8</v>
          </cell>
          <cell r="AR880">
            <v>7849.2</v>
          </cell>
          <cell r="CB880">
            <v>320</v>
          </cell>
          <cell r="CC880">
            <v>19623</v>
          </cell>
        </row>
        <row r="881">
          <cell r="A881" t="str">
            <v>101574</v>
          </cell>
          <cell r="AB881">
            <v>28183.600000000002</v>
          </cell>
          <cell r="CC881">
            <v>28183.600000000002</v>
          </cell>
        </row>
        <row r="882">
          <cell r="A882" t="str">
            <v>101576</v>
          </cell>
          <cell r="O882">
            <v>689.02</v>
          </cell>
          <cell r="R882">
            <v>220</v>
          </cell>
          <cell r="AB882">
            <v>15233.160000000002</v>
          </cell>
          <cell r="AR882">
            <v>10155.44</v>
          </cell>
          <cell r="CB882">
            <v>909.02</v>
          </cell>
          <cell r="CC882">
            <v>25388.600000000002</v>
          </cell>
        </row>
        <row r="883">
          <cell r="A883" t="str">
            <v>101579</v>
          </cell>
          <cell r="O883">
            <v>5163.37</v>
          </cell>
          <cell r="AB883">
            <v>51227.9</v>
          </cell>
          <cell r="CB883">
            <v>5163.37</v>
          </cell>
          <cell r="CC883">
            <v>51227.9</v>
          </cell>
        </row>
        <row r="884">
          <cell r="A884" t="str">
            <v>101582</v>
          </cell>
          <cell r="O884">
            <v>2877.64</v>
          </cell>
          <cell r="R884">
            <v>220</v>
          </cell>
          <cell r="AB884">
            <v>23301.22</v>
          </cell>
          <cell r="AR884">
            <v>14177.18</v>
          </cell>
          <cell r="CB884">
            <v>3097.64</v>
          </cell>
          <cell r="CC884">
            <v>37478.400000000001</v>
          </cell>
        </row>
        <row r="885">
          <cell r="A885" t="str">
            <v>101592</v>
          </cell>
          <cell r="C885">
            <v>225</v>
          </cell>
          <cell r="O885">
            <v>1878.85</v>
          </cell>
          <cell r="R885">
            <v>320</v>
          </cell>
          <cell r="W885">
            <v>41692.870000000003</v>
          </cell>
          <cell r="AB885">
            <v>25657.15</v>
          </cell>
          <cell r="AC885">
            <v>5131.43</v>
          </cell>
          <cell r="AR885">
            <v>20525.72</v>
          </cell>
          <cell r="CB885">
            <v>44116.72</v>
          </cell>
          <cell r="CC885">
            <v>51314.3</v>
          </cell>
        </row>
        <row r="886">
          <cell r="A886" t="str">
            <v>101594</v>
          </cell>
          <cell r="O886">
            <v>1808.19</v>
          </cell>
          <cell r="R886">
            <v>380</v>
          </cell>
          <cell r="AB886">
            <v>16772.400000000001</v>
          </cell>
          <cell r="AR886">
            <v>11181.6</v>
          </cell>
          <cell r="CB886">
            <v>2188.19</v>
          </cell>
          <cell r="CC886">
            <v>27954</v>
          </cell>
        </row>
        <row r="887">
          <cell r="A887" t="str">
            <v>101595</v>
          </cell>
          <cell r="O887">
            <v>1198.1099999999999</v>
          </cell>
          <cell r="AB887">
            <v>25804.799999999999</v>
          </cell>
          <cell r="CB887">
            <v>1198.1099999999999</v>
          </cell>
          <cell r="CC887">
            <v>25804.799999999999</v>
          </cell>
        </row>
        <row r="888">
          <cell r="A888" t="str">
            <v>101596</v>
          </cell>
          <cell r="O888">
            <v>1376.19</v>
          </cell>
          <cell r="R888">
            <v>320</v>
          </cell>
          <cell r="AB888">
            <v>11746.44</v>
          </cell>
          <cell r="AR888">
            <v>7830.96</v>
          </cell>
          <cell r="CB888">
            <v>1696.19</v>
          </cell>
          <cell r="CC888">
            <v>19577.400000000001</v>
          </cell>
        </row>
        <row r="889">
          <cell r="A889" t="str">
            <v>101597</v>
          </cell>
          <cell r="G889">
            <v>156.62</v>
          </cell>
          <cell r="J889">
            <v>1858.5</v>
          </cell>
          <cell r="K889">
            <v>1174.7</v>
          </cell>
          <cell r="R889">
            <v>220</v>
          </cell>
          <cell r="Y889">
            <v>46.29</v>
          </cell>
          <cell r="AJ889">
            <v>1487.97</v>
          </cell>
          <cell r="AK889">
            <v>2819.3100000000004</v>
          </cell>
          <cell r="AR889">
            <v>2525.63</v>
          </cell>
          <cell r="CB889">
            <v>3456.1099999999997</v>
          </cell>
          <cell r="CC889">
            <v>6832.9100000000008</v>
          </cell>
        </row>
        <row r="890">
          <cell r="A890" t="str">
            <v>101601</v>
          </cell>
          <cell r="R890">
            <v>220</v>
          </cell>
          <cell r="AB890">
            <v>17184</v>
          </cell>
          <cell r="AR890">
            <v>11456</v>
          </cell>
          <cell r="CB890">
            <v>220</v>
          </cell>
          <cell r="CC890">
            <v>28640</v>
          </cell>
        </row>
        <row r="891">
          <cell r="A891" t="str">
            <v>101603</v>
          </cell>
          <cell r="R891">
            <v>320</v>
          </cell>
          <cell r="AB891">
            <v>12496.2</v>
          </cell>
          <cell r="AR891">
            <v>8330.7999999999993</v>
          </cell>
          <cell r="CB891">
            <v>320</v>
          </cell>
          <cell r="CC891">
            <v>20827</v>
          </cell>
        </row>
        <row r="892">
          <cell r="A892" t="str">
            <v>101605</v>
          </cell>
          <cell r="R892">
            <v>380</v>
          </cell>
          <cell r="W892">
            <v>51956.29</v>
          </cell>
          <cell r="AB892">
            <v>38367.72</v>
          </cell>
          <cell r="AR892">
            <v>25578.48</v>
          </cell>
          <cell r="CB892">
            <v>52336.29</v>
          </cell>
          <cell r="CC892">
            <v>63946.2</v>
          </cell>
        </row>
        <row r="893">
          <cell r="A893" t="str">
            <v>101606</v>
          </cell>
          <cell r="C893">
            <v>64.95</v>
          </cell>
          <cell r="T893">
            <v>2300</v>
          </cell>
          <cell r="AB893">
            <v>28802.610000000004</v>
          </cell>
          <cell r="AC893">
            <v>3200.29</v>
          </cell>
          <cell r="CB893">
            <v>2364.9499999999998</v>
          </cell>
          <cell r="CC893">
            <v>32002.900000000005</v>
          </cell>
        </row>
        <row r="894">
          <cell r="A894" t="str">
            <v>101607</v>
          </cell>
          <cell r="R894">
            <v>220</v>
          </cell>
          <cell r="AB894">
            <v>13879.859999999999</v>
          </cell>
          <cell r="AR894">
            <v>9253.24</v>
          </cell>
          <cell r="CB894">
            <v>220</v>
          </cell>
          <cell r="CC894">
            <v>23133.1</v>
          </cell>
        </row>
        <row r="895">
          <cell r="A895" t="str">
            <v>101609</v>
          </cell>
          <cell r="O895">
            <v>2714.2</v>
          </cell>
          <cell r="R895">
            <v>320</v>
          </cell>
          <cell r="AB895">
            <v>18604.259999999998</v>
          </cell>
          <cell r="AR895">
            <v>12402.84</v>
          </cell>
          <cell r="CB895">
            <v>3034.2</v>
          </cell>
          <cell r="CC895">
            <v>31007.1</v>
          </cell>
        </row>
        <row r="896">
          <cell r="A896" t="str">
            <v>101617</v>
          </cell>
          <cell r="R896">
            <v>220</v>
          </cell>
          <cell r="AB896">
            <v>15495.42</v>
          </cell>
          <cell r="AR896">
            <v>10330.280000000001</v>
          </cell>
          <cell r="CB896">
            <v>220</v>
          </cell>
          <cell r="CC896">
            <v>25825.7</v>
          </cell>
        </row>
        <row r="897">
          <cell r="A897" t="str">
            <v>101618</v>
          </cell>
          <cell r="G897">
            <v>294.5</v>
          </cell>
          <cell r="K897">
            <v>669.75</v>
          </cell>
          <cell r="R897">
            <v>220</v>
          </cell>
          <cell r="AB897">
            <v>4560.03</v>
          </cell>
          <cell r="AG897">
            <v>1372.76</v>
          </cell>
          <cell r="AK897">
            <v>3766.7799999999997</v>
          </cell>
          <cell r="AR897">
            <v>4541.03</v>
          </cell>
          <cell r="BB897">
            <v>28.5</v>
          </cell>
          <cell r="CB897">
            <v>1184.25</v>
          </cell>
          <cell r="CC897">
            <v>14240.599999999999</v>
          </cell>
          <cell r="CD897">
            <v>28.5</v>
          </cell>
        </row>
        <row r="898">
          <cell r="A898" t="str">
            <v>101620</v>
          </cell>
          <cell r="G898">
            <v>299.64</v>
          </cell>
          <cell r="K898">
            <v>2247.2600000000002</v>
          </cell>
          <cell r="M898">
            <v>149.82</v>
          </cell>
          <cell r="O898">
            <v>1744.33</v>
          </cell>
          <cell r="AB898">
            <v>7490.85</v>
          </cell>
          <cell r="AG898">
            <v>1348.35</v>
          </cell>
          <cell r="AK898">
            <v>2097.4299999999998</v>
          </cell>
          <cell r="BB898">
            <v>81.459999999999994</v>
          </cell>
          <cell r="CB898">
            <v>4441.05</v>
          </cell>
          <cell r="CC898">
            <v>10936.630000000001</v>
          </cell>
          <cell r="CD898">
            <v>81.459999999999994</v>
          </cell>
        </row>
        <row r="899">
          <cell r="A899" t="str">
            <v>101623</v>
          </cell>
          <cell r="O899">
            <v>1958.59</v>
          </cell>
          <cell r="R899">
            <v>320</v>
          </cell>
          <cell r="AB899">
            <v>27124.080000000002</v>
          </cell>
          <cell r="AR899">
            <v>18082.72</v>
          </cell>
          <cell r="CB899">
            <v>2278.59</v>
          </cell>
          <cell r="CC899">
            <v>45206.8</v>
          </cell>
        </row>
        <row r="900">
          <cell r="A900" t="str">
            <v>101624</v>
          </cell>
          <cell r="R900">
            <v>220</v>
          </cell>
          <cell r="AB900">
            <v>16076.939999999999</v>
          </cell>
          <cell r="AR900">
            <v>10717.96</v>
          </cell>
          <cell r="CB900">
            <v>220</v>
          </cell>
          <cell r="CC900">
            <v>26794.899999999998</v>
          </cell>
        </row>
        <row r="901">
          <cell r="A901" t="str">
            <v>101625</v>
          </cell>
          <cell r="O901">
            <v>3919.2</v>
          </cell>
          <cell r="V901">
            <v>5102.66</v>
          </cell>
          <cell r="W901">
            <v>15003.91</v>
          </cell>
          <cell r="AB901">
            <v>35249.119999999995</v>
          </cell>
          <cell r="AW901">
            <v>3925.12</v>
          </cell>
          <cell r="CB901">
            <v>24025.77</v>
          </cell>
          <cell r="CC901">
            <v>39174.239999999998</v>
          </cell>
        </row>
        <row r="902">
          <cell r="A902" t="str">
            <v>101628</v>
          </cell>
          <cell r="O902">
            <v>2577.1999999999998</v>
          </cell>
          <cell r="AB902">
            <v>40915.100000000013</v>
          </cell>
          <cell r="CB902">
            <v>2577.1999999999998</v>
          </cell>
          <cell r="CC902">
            <v>40915.100000000013</v>
          </cell>
        </row>
        <row r="903">
          <cell r="A903" t="str">
            <v>101630</v>
          </cell>
          <cell r="AB903">
            <v>35219.399999999994</v>
          </cell>
          <cell r="CC903">
            <v>35219.399999999994</v>
          </cell>
        </row>
        <row r="904">
          <cell r="A904" t="str">
            <v>101631</v>
          </cell>
          <cell r="O904">
            <v>1395.74</v>
          </cell>
          <cell r="AB904">
            <v>30760.999999999993</v>
          </cell>
          <cell r="CB904">
            <v>1395.74</v>
          </cell>
          <cell r="CC904">
            <v>30760.999999999993</v>
          </cell>
        </row>
        <row r="905">
          <cell r="A905" t="str">
            <v>101633</v>
          </cell>
          <cell r="R905">
            <v>320</v>
          </cell>
          <cell r="AB905">
            <v>18459.060000000001</v>
          </cell>
          <cell r="AR905">
            <v>12306.04</v>
          </cell>
          <cell r="CB905">
            <v>320</v>
          </cell>
          <cell r="CC905">
            <v>30765.100000000002</v>
          </cell>
        </row>
        <row r="906">
          <cell r="A906" t="str">
            <v>101636</v>
          </cell>
          <cell r="O906">
            <v>2075.7199999999998</v>
          </cell>
          <cell r="AB906">
            <v>27885</v>
          </cell>
          <cell r="CB906">
            <v>2075.7199999999998</v>
          </cell>
          <cell r="CC906">
            <v>27885</v>
          </cell>
        </row>
        <row r="907">
          <cell r="A907" t="str">
            <v>101637</v>
          </cell>
          <cell r="AB907">
            <v>23420.400000000005</v>
          </cell>
          <cell r="CC907">
            <v>23420.400000000005</v>
          </cell>
        </row>
        <row r="908">
          <cell r="A908" t="str">
            <v>101641</v>
          </cell>
          <cell r="O908">
            <v>4651.03</v>
          </cell>
          <cell r="AB908">
            <v>28847.900000000005</v>
          </cell>
          <cell r="CB908">
            <v>4651.03</v>
          </cell>
          <cell r="CC908">
            <v>28847.900000000005</v>
          </cell>
        </row>
        <row r="909">
          <cell r="A909" t="str">
            <v>101642</v>
          </cell>
          <cell r="AB909">
            <v>24911.500000000004</v>
          </cell>
          <cell r="CC909">
            <v>24911.500000000004</v>
          </cell>
        </row>
        <row r="910">
          <cell r="A910" t="str">
            <v>101645</v>
          </cell>
          <cell r="D910">
            <v>56947.479999999996</v>
          </cell>
          <cell r="O910">
            <v>3880.25</v>
          </cell>
          <cell r="R910">
            <v>320</v>
          </cell>
          <cell r="W910">
            <v>100597.77</v>
          </cell>
          <cell r="AB910">
            <v>83647.819999999992</v>
          </cell>
          <cell r="AR910">
            <v>56458.559999999998</v>
          </cell>
          <cell r="CB910">
            <v>161745.5</v>
          </cell>
          <cell r="CC910">
            <v>140106.38</v>
          </cell>
        </row>
        <row r="911">
          <cell r="A911" t="str">
            <v>101646</v>
          </cell>
          <cell r="AB911">
            <v>32129.899999999994</v>
          </cell>
          <cell r="CC911">
            <v>32129.899999999994</v>
          </cell>
        </row>
        <row r="912">
          <cell r="A912" t="str">
            <v>101647</v>
          </cell>
          <cell r="O912">
            <v>2274.8200000000002</v>
          </cell>
          <cell r="AB912">
            <v>10195.86</v>
          </cell>
          <cell r="CB912">
            <v>2274.8200000000002</v>
          </cell>
          <cell r="CC912">
            <v>10195.86</v>
          </cell>
        </row>
        <row r="913">
          <cell r="A913" t="str">
            <v>101663</v>
          </cell>
          <cell r="O913">
            <v>1381.95</v>
          </cell>
          <cell r="R913">
            <v>320</v>
          </cell>
          <cell r="AB913">
            <v>23748.240000000002</v>
          </cell>
          <cell r="AR913">
            <v>15832.16</v>
          </cell>
          <cell r="CB913">
            <v>1701.95</v>
          </cell>
          <cell r="CC913">
            <v>39580.400000000001</v>
          </cell>
        </row>
        <row r="914">
          <cell r="A914" t="str">
            <v>101665</v>
          </cell>
          <cell r="G914">
            <v>366.62</v>
          </cell>
          <cell r="H914">
            <v>274.97000000000003</v>
          </cell>
          <cell r="K914">
            <v>438.80999999999995</v>
          </cell>
          <cell r="O914">
            <v>1812.26</v>
          </cell>
          <cell r="T914">
            <v>3000</v>
          </cell>
          <cell r="AB914">
            <v>8066.2800000000007</v>
          </cell>
          <cell r="AG914">
            <v>1649.82</v>
          </cell>
          <cell r="AH914">
            <v>1649.82</v>
          </cell>
          <cell r="AK914">
            <v>6710.43</v>
          </cell>
          <cell r="BH914">
            <v>524.16</v>
          </cell>
          <cell r="CB914">
            <v>5892.66</v>
          </cell>
          <cell r="CC914">
            <v>18076.349999999999</v>
          </cell>
          <cell r="CD914">
            <v>524.16</v>
          </cell>
        </row>
        <row r="915">
          <cell r="A915" t="str">
            <v>101666</v>
          </cell>
          <cell r="G915">
            <v>452.96</v>
          </cell>
          <cell r="H915">
            <v>339.72</v>
          </cell>
          <cell r="K915">
            <v>1585.3600000000001</v>
          </cell>
          <cell r="O915">
            <v>1450.7</v>
          </cell>
          <cell r="AB915">
            <v>7247.4</v>
          </cell>
          <cell r="AG915">
            <v>1585.37</v>
          </cell>
          <cell r="AH915">
            <v>1585.37</v>
          </cell>
          <cell r="AK915">
            <v>5435.5499999999993</v>
          </cell>
          <cell r="BB915">
            <v>2038.33</v>
          </cell>
          <cell r="CB915">
            <v>3828.74</v>
          </cell>
          <cell r="CC915">
            <v>15853.689999999999</v>
          </cell>
          <cell r="CD915">
            <v>2038.33</v>
          </cell>
        </row>
        <row r="916">
          <cell r="A916" t="str">
            <v>101668</v>
          </cell>
          <cell r="G916">
            <v>607.71</v>
          </cell>
          <cell r="H916">
            <v>303.85000000000002</v>
          </cell>
          <cell r="K916">
            <v>2228.27</v>
          </cell>
          <cell r="AB916">
            <v>3241.1</v>
          </cell>
          <cell r="AG916">
            <v>1417.98</v>
          </cell>
          <cell r="AH916">
            <v>810.28</v>
          </cell>
          <cell r="AK916">
            <v>7697.6100000000006</v>
          </cell>
          <cell r="BB916">
            <v>759.6400000000001</v>
          </cell>
          <cell r="BG916">
            <v>303.85000000000002</v>
          </cell>
          <cell r="BK916">
            <v>607.71</v>
          </cell>
          <cell r="CB916">
            <v>3139.83</v>
          </cell>
          <cell r="CC916">
            <v>13166.970000000001</v>
          </cell>
          <cell r="CD916">
            <v>1671.2000000000003</v>
          </cell>
        </row>
        <row r="917">
          <cell r="A917" t="str">
            <v>101669</v>
          </cell>
          <cell r="G917">
            <v>435.48</v>
          </cell>
          <cell r="H917">
            <v>326.61</v>
          </cell>
          <cell r="K917">
            <v>1306.43</v>
          </cell>
          <cell r="AB917">
            <v>8709.5</v>
          </cell>
          <cell r="AH917">
            <v>1306.43</v>
          </cell>
          <cell r="AK917">
            <v>5443.46</v>
          </cell>
          <cell r="BB917">
            <v>3592.6800000000003</v>
          </cell>
          <cell r="BK917">
            <v>979.82</v>
          </cell>
          <cell r="CB917">
            <v>2068.52</v>
          </cell>
          <cell r="CC917">
            <v>15459.39</v>
          </cell>
          <cell r="CD917">
            <v>4572.5</v>
          </cell>
        </row>
        <row r="918">
          <cell r="A918" t="str">
            <v>101691</v>
          </cell>
          <cell r="R918">
            <v>320</v>
          </cell>
          <cell r="AB918">
            <v>15479.1</v>
          </cell>
          <cell r="AR918">
            <v>10319.4</v>
          </cell>
          <cell r="CB918">
            <v>320</v>
          </cell>
          <cell r="CC918">
            <v>25798.5</v>
          </cell>
        </row>
        <row r="919">
          <cell r="A919" t="str">
            <v>101704</v>
          </cell>
          <cell r="O919">
            <v>958.22</v>
          </cell>
          <cell r="AB919">
            <v>33216.1</v>
          </cell>
          <cell r="CB919">
            <v>958.22</v>
          </cell>
          <cell r="CC919">
            <v>33216.1</v>
          </cell>
        </row>
        <row r="920">
          <cell r="A920" t="str">
            <v>101705</v>
          </cell>
          <cell r="G920">
            <v>627.98</v>
          </cell>
          <cell r="J920">
            <v>1500</v>
          </cell>
          <cell r="K920">
            <v>816.37</v>
          </cell>
          <cell r="L920">
            <v>1946.74</v>
          </cell>
          <cell r="O920">
            <v>694.42</v>
          </cell>
          <cell r="R920">
            <v>220</v>
          </cell>
          <cell r="Y920">
            <v>133.55000000000001</v>
          </cell>
          <cell r="AJ920">
            <v>12214.16</v>
          </cell>
          <cell r="AK920">
            <v>3924.86</v>
          </cell>
          <cell r="AL920">
            <v>941.97</v>
          </cell>
          <cell r="AR920">
            <v>4647.04</v>
          </cell>
          <cell r="BJ920">
            <v>1097.8699999999999</v>
          </cell>
          <cell r="CB920">
            <v>5939.06</v>
          </cell>
          <cell r="CC920">
            <v>21728.030000000002</v>
          </cell>
          <cell r="CD920">
            <v>1097.8699999999999</v>
          </cell>
        </row>
        <row r="921">
          <cell r="A921" t="str">
            <v>101707</v>
          </cell>
          <cell r="T921">
            <v>2700</v>
          </cell>
          <cell r="AB921">
            <v>35036.6</v>
          </cell>
          <cell r="CB921">
            <v>2700</v>
          </cell>
          <cell r="CC921">
            <v>35036.6</v>
          </cell>
        </row>
        <row r="922">
          <cell r="A922" t="str">
            <v>101713</v>
          </cell>
          <cell r="O922">
            <v>2235.88</v>
          </cell>
          <cell r="R922">
            <v>320</v>
          </cell>
          <cell r="AB922">
            <v>19689.480000000003</v>
          </cell>
          <cell r="AR922">
            <v>13126.32</v>
          </cell>
          <cell r="CB922">
            <v>2555.88</v>
          </cell>
          <cell r="CC922">
            <v>32815.800000000003</v>
          </cell>
        </row>
        <row r="923">
          <cell r="A923" t="str">
            <v>101715</v>
          </cell>
          <cell r="O923">
            <v>1666.57</v>
          </cell>
          <cell r="R923">
            <v>320</v>
          </cell>
          <cell r="AB923">
            <v>16044.240000000002</v>
          </cell>
          <cell r="AR923">
            <v>10696.16</v>
          </cell>
          <cell r="CB923">
            <v>1986.57</v>
          </cell>
          <cell r="CC923">
            <v>26740.400000000001</v>
          </cell>
        </row>
        <row r="924">
          <cell r="A924" t="str">
            <v>101716</v>
          </cell>
          <cell r="AB924">
            <v>27003.699999999993</v>
          </cell>
          <cell r="CC924">
            <v>27003.699999999993</v>
          </cell>
        </row>
        <row r="925">
          <cell r="A925" t="str">
            <v>101717</v>
          </cell>
          <cell r="G925">
            <v>199.83</v>
          </cell>
          <cell r="H925">
            <v>299.75</v>
          </cell>
          <cell r="K925">
            <v>2847.71</v>
          </cell>
          <cell r="R925">
            <v>220</v>
          </cell>
          <cell r="AB925">
            <v>2098.4</v>
          </cell>
          <cell r="AK925">
            <v>7683.76</v>
          </cell>
          <cell r="AR925">
            <v>7254.0599999999995</v>
          </cell>
          <cell r="BB925">
            <v>59.02</v>
          </cell>
          <cell r="BK925">
            <v>29.51</v>
          </cell>
          <cell r="BR925">
            <v>93.67</v>
          </cell>
          <cell r="CB925">
            <v>3567.29</v>
          </cell>
          <cell r="CC925">
            <v>17036.22</v>
          </cell>
          <cell r="CD925">
            <v>182.2</v>
          </cell>
        </row>
        <row r="926">
          <cell r="A926" t="str">
            <v>101750</v>
          </cell>
          <cell r="O926">
            <v>2362.13</v>
          </cell>
          <cell r="R926">
            <v>220</v>
          </cell>
          <cell r="AB926">
            <v>16734.36</v>
          </cell>
          <cell r="AR926">
            <v>11156.24</v>
          </cell>
          <cell r="CB926">
            <v>2582.13</v>
          </cell>
          <cell r="CC926">
            <v>27890.6</v>
          </cell>
        </row>
        <row r="927">
          <cell r="A927" t="str">
            <v>101770</v>
          </cell>
          <cell r="AB927">
            <v>34058.30000000001</v>
          </cell>
          <cell r="CC927">
            <v>34058.30000000001</v>
          </cell>
        </row>
        <row r="928">
          <cell r="A928" t="str">
            <v>101772</v>
          </cell>
          <cell r="AB928">
            <v>7663.68</v>
          </cell>
          <cell r="CC928">
            <v>7663.68</v>
          </cell>
        </row>
        <row r="929">
          <cell r="A929" t="str">
            <v>101773</v>
          </cell>
          <cell r="R929">
            <v>320</v>
          </cell>
          <cell r="Y929">
            <v>76.92</v>
          </cell>
          <cell r="AB929">
            <v>16090.56</v>
          </cell>
          <cell r="AR929">
            <v>7949.13</v>
          </cell>
          <cell r="AY929">
            <v>2777.91</v>
          </cell>
          <cell r="CB929">
            <v>396.92</v>
          </cell>
          <cell r="CC929">
            <v>26817.599999999999</v>
          </cell>
        </row>
        <row r="930">
          <cell r="A930" t="str">
            <v>101774</v>
          </cell>
          <cell r="R930">
            <v>220</v>
          </cell>
          <cell r="AB930">
            <v>13454.7</v>
          </cell>
          <cell r="AR930">
            <v>8969.7999999999993</v>
          </cell>
          <cell r="CB930">
            <v>220</v>
          </cell>
          <cell r="CC930">
            <v>22424.5</v>
          </cell>
        </row>
        <row r="931">
          <cell r="A931" t="str">
            <v>101775</v>
          </cell>
          <cell r="O931">
            <v>4456.4799999999996</v>
          </cell>
          <cell r="AB931">
            <v>29188.499999999993</v>
          </cell>
          <cell r="CB931">
            <v>4456.4799999999996</v>
          </cell>
          <cell r="CC931">
            <v>29188.499999999993</v>
          </cell>
        </row>
        <row r="932">
          <cell r="A932" t="str">
            <v>101785</v>
          </cell>
          <cell r="AB932">
            <v>28649.37</v>
          </cell>
          <cell r="CC932">
            <v>28649.37</v>
          </cell>
        </row>
        <row r="933">
          <cell r="A933" t="str">
            <v>101786</v>
          </cell>
          <cell r="O933">
            <v>2112.61</v>
          </cell>
          <cell r="AB933">
            <v>12060.37</v>
          </cell>
          <cell r="CB933">
            <v>2112.61</v>
          </cell>
          <cell r="CC933">
            <v>12060.37</v>
          </cell>
        </row>
        <row r="934">
          <cell r="A934" t="str">
            <v>101794</v>
          </cell>
          <cell r="E934">
            <v>2494.98</v>
          </cell>
          <cell r="O934">
            <v>1526.16</v>
          </cell>
          <cell r="W934">
            <v>19278.22</v>
          </cell>
          <cell r="AB934">
            <v>26876.51</v>
          </cell>
          <cell r="CB934">
            <v>23299.360000000001</v>
          </cell>
          <cell r="CC934">
            <v>26876.51</v>
          </cell>
        </row>
        <row r="935">
          <cell r="A935" t="str">
            <v>101798</v>
          </cell>
          <cell r="AB935">
            <v>35601.500000000007</v>
          </cell>
          <cell r="CC935">
            <v>35601.500000000007</v>
          </cell>
        </row>
        <row r="936">
          <cell r="A936" t="str">
            <v>101802</v>
          </cell>
          <cell r="I936">
            <v>1598.63</v>
          </cell>
          <cell r="O936">
            <v>1621.09</v>
          </cell>
          <cell r="R936">
            <v>220</v>
          </cell>
          <cell r="AB936">
            <v>24387.24</v>
          </cell>
          <cell r="AR936">
            <v>16258.16</v>
          </cell>
          <cell r="CB936">
            <v>3439.7200000000003</v>
          </cell>
          <cell r="CC936">
            <v>40645.4</v>
          </cell>
        </row>
        <row r="937">
          <cell r="A937" t="str">
            <v>101806</v>
          </cell>
          <cell r="AB937">
            <v>19878.5</v>
          </cell>
          <cell r="CC937">
            <v>19878.5</v>
          </cell>
        </row>
        <row r="938">
          <cell r="A938" t="str">
            <v>101812</v>
          </cell>
          <cell r="C938">
            <v>20</v>
          </cell>
          <cell r="R938">
            <v>320</v>
          </cell>
          <cell r="AB938">
            <v>20174.2</v>
          </cell>
          <cell r="AC938">
            <v>4034.84</v>
          </cell>
          <cell r="AR938">
            <v>16139.36</v>
          </cell>
          <cell r="CB938">
            <v>340</v>
          </cell>
          <cell r="CC938">
            <v>40348.400000000001</v>
          </cell>
        </row>
        <row r="939">
          <cell r="A939" t="str">
            <v>101814</v>
          </cell>
          <cell r="R939">
            <v>320</v>
          </cell>
          <cell r="AB939">
            <v>15429.060000000001</v>
          </cell>
          <cell r="AR939">
            <v>10286.040000000001</v>
          </cell>
          <cell r="CB939">
            <v>320</v>
          </cell>
          <cell r="CC939">
            <v>25715.100000000002</v>
          </cell>
        </row>
        <row r="940">
          <cell r="A940" t="str">
            <v>101817</v>
          </cell>
          <cell r="AB940">
            <v>29699.309999999994</v>
          </cell>
          <cell r="CC940">
            <v>29699.309999999994</v>
          </cell>
        </row>
        <row r="941">
          <cell r="A941" t="str">
            <v>101819</v>
          </cell>
          <cell r="O941">
            <v>2244.61</v>
          </cell>
          <cell r="R941">
            <v>320</v>
          </cell>
          <cell r="U941">
            <v>1604.35</v>
          </cell>
          <cell r="AB941">
            <v>20307.84</v>
          </cell>
          <cell r="AR941">
            <v>13538.56</v>
          </cell>
          <cell r="CB941">
            <v>4168.96</v>
          </cell>
          <cell r="CC941">
            <v>33846.400000000001</v>
          </cell>
        </row>
        <row r="942">
          <cell r="A942" t="str">
            <v>101820</v>
          </cell>
          <cell r="O942">
            <v>1437.18</v>
          </cell>
          <cell r="R942">
            <v>220</v>
          </cell>
          <cell r="W942">
            <v>18575.010000000002</v>
          </cell>
          <cell r="AB942">
            <v>17173.690000000002</v>
          </cell>
          <cell r="AR942">
            <v>13793.04</v>
          </cell>
          <cell r="AV942">
            <v>3448.26</v>
          </cell>
          <cell r="CB942">
            <v>20232.190000000002</v>
          </cell>
          <cell r="CC942">
            <v>34414.990000000005</v>
          </cell>
        </row>
        <row r="943">
          <cell r="A943" t="str">
            <v>101821</v>
          </cell>
          <cell r="O943">
            <v>5990.6</v>
          </cell>
          <cell r="R943">
            <v>320</v>
          </cell>
          <cell r="W943">
            <v>47847.72</v>
          </cell>
          <cell r="AB943">
            <v>35333.699999999997</v>
          </cell>
          <cell r="AR943">
            <v>23555.8</v>
          </cell>
          <cell r="CB943">
            <v>54158.32</v>
          </cell>
          <cell r="CC943">
            <v>58889.5</v>
          </cell>
        </row>
        <row r="944">
          <cell r="A944" t="str">
            <v>101822</v>
          </cell>
          <cell r="R944">
            <v>320</v>
          </cell>
          <cell r="W944">
            <v>17785.260000000002</v>
          </cell>
          <cell r="AB944">
            <v>15949.059999999998</v>
          </cell>
          <cell r="AR944">
            <v>12809.48</v>
          </cell>
          <cell r="AV944">
            <v>3202.37</v>
          </cell>
          <cell r="CB944">
            <v>18105.260000000002</v>
          </cell>
          <cell r="CC944">
            <v>31960.909999999996</v>
          </cell>
        </row>
        <row r="945">
          <cell r="A945" t="str">
            <v>101824</v>
          </cell>
          <cell r="O945">
            <v>3297.65</v>
          </cell>
          <cell r="R945">
            <v>320</v>
          </cell>
          <cell r="AB945">
            <v>19770.12</v>
          </cell>
          <cell r="AR945">
            <v>13180.08</v>
          </cell>
          <cell r="CB945">
            <v>3617.65</v>
          </cell>
          <cell r="CC945">
            <v>32950.199999999997</v>
          </cell>
        </row>
        <row r="946">
          <cell r="A946" t="str">
            <v>101825</v>
          </cell>
          <cell r="O946">
            <v>2359.12</v>
          </cell>
          <cell r="AB946">
            <v>30528.699999999993</v>
          </cell>
          <cell r="CB946">
            <v>2359.12</v>
          </cell>
          <cell r="CC946">
            <v>30528.699999999993</v>
          </cell>
        </row>
        <row r="947">
          <cell r="A947" t="str">
            <v>101828</v>
          </cell>
          <cell r="O947">
            <v>8511.9599999999991</v>
          </cell>
          <cell r="R947">
            <v>320</v>
          </cell>
          <cell r="W947">
            <v>49536.34</v>
          </cell>
          <cell r="AB947">
            <v>36580.68</v>
          </cell>
          <cell r="AR947">
            <v>24387.119999999999</v>
          </cell>
          <cell r="CB947">
            <v>58368.299999999996</v>
          </cell>
          <cell r="CC947">
            <v>60967.8</v>
          </cell>
        </row>
        <row r="948">
          <cell r="A948" t="str">
            <v>101830</v>
          </cell>
          <cell r="O948">
            <v>2825.91</v>
          </cell>
          <cell r="R948">
            <v>320</v>
          </cell>
          <cell r="W948">
            <v>18697.34</v>
          </cell>
          <cell r="AB948">
            <v>17363.39</v>
          </cell>
          <cell r="AR948">
            <v>13945.4</v>
          </cell>
          <cell r="AV948">
            <v>3486.35</v>
          </cell>
          <cell r="CB948">
            <v>21843.25</v>
          </cell>
          <cell r="CC948">
            <v>34795.14</v>
          </cell>
        </row>
        <row r="949">
          <cell r="A949" t="str">
            <v>101833</v>
          </cell>
          <cell r="O949">
            <v>1697.71</v>
          </cell>
          <cell r="R949">
            <v>380</v>
          </cell>
          <cell r="AB949">
            <v>17073.240000000002</v>
          </cell>
          <cell r="AR949">
            <v>11382.16</v>
          </cell>
          <cell r="CB949">
            <v>2077.71</v>
          </cell>
          <cell r="CC949">
            <v>28455.4</v>
          </cell>
        </row>
        <row r="950">
          <cell r="A950" t="str">
            <v>101843</v>
          </cell>
          <cell r="O950">
            <v>992.85</v>
          </cell>
          <cell r="T950">
            <v>2300</v>
          </cell>
          <cell r="AB950">
            <v>29717.3</v>
          </cell>
          <cell r="CB950">
            <v>3292.85</v>
          </cell>
          <cell r="CC950">
            <v>29717.3</v>
          </cell>
        </row>
        <row r="951">
          <cell r="A951" t="str">
            <v>101854</v>
          </cell>
          <cell r="O951">
            <v>3018.23</v>
          </cell>
          <cell r="R951">
            <v>220</v>
          </cell>
          <cell r="AB951">
            <v>16652.759999999998</v>
          </cell>
          <cell r="AR951">
            <v>11101.84</v>
          </cell>
          <cell r="CB951">
            <v>3238.23</v>
          </cell>
          <cell r="CC951">
            <v>27754.6</v>
          </cell>
        </row>
        <row r="952">
          <cell r="A952" t="str">
            <v>101859</v>
          </cell>
          <cell r="AB952">
            <v>30550.400000000005</v>
          </cell>
          <cell r="CC952">
            <v>30550.400000000005</v>
          </cell>
        </row>
        <row r="953">
          <cell r="A953" t="str">
            <v>101860</v>
          </cell>
          <cell r="O953">
            <v>84.49</v>
          </cell>
          <cell r="R953">
            <v>380</v>
          </cell>
          <cell r="AB953">
            <v>20479.32</v>
          </cell>
          <cell r="AR953">
            <v>13652.88</v>
          </cell>
          <cell r="CB953">
            <v>464.49</v>
          </cell>
          <cell r="CC953">
            <v>34132.199999999997</v>
          </cell>
        </row>
        <row r="954">
          <cell r="A954" t="str">
            <v>101868</v>
          </cell>
          <cell r="O954">
            <v>2889.71</v>
          </cell>
          <cell r="R954">
            <v>320</v>
          </cell>
          <cell r="W954">
            <v>20592.169999999998</v>
          </cell>
          <cell r="AB954">
            <v>26069.820000000003</v>
          </cell>
          <cell r="AR954">
            <v>17379.88</v>
          </cell>
          <cell r="CB954">
            <v>23801.879999999997</v>
          </cell>
          <cell r="CC954">
            <v>43449.700000000004</v>
          </cell>
        </row>
        <row r="955">
          <cell r="A955" t="str">
            <v>101871</v>
          </cell>
          <cell r="O955">
            <v>3305.82</v>
          </cell>
          <cell r="R955">
            <v>320</v>
          </cell>
          <cell r="AB955">
            <v>21656.04</v>
          </cell>
          <cell r="AR955">
            <v>14437.36</v>
          </cell>
          <cell r="CB955">
            <v>3625.82</v>
          </cell>
          <cell r="CC955">
            <v>36093.4</v>
          </cell>
        </row>
        <row r="956">
          <cell r="A956" t="str">
            <v>101874</v>
          </cell>
          <cell r="O956">
            <v>2197.0700000000002</v>
          </cell>
          <cell r="R956">
            <v>380</v>
          </cell>
          <cell r="AB956">
            <v>18614.219999999998</v>
          </cell>
          <cell r="AR956">
            <v>12409.48</v>
          </cell>
          <cell r="CB956">
            <v>2577.0700000000002</v>
          </cell>
          <cell r="CC956">
            <v>31023.699999999997</v>
          </cell>
        </row>
        <row r="957">
          <cell r="A957" t="str">
            <v>101875</v>
          </cell>
          <cell r="O957">
            <v>1240.72</v>
          </cell>
          <cell r="R957">
            <v>320</v>
          </cell>
          <cell r="AB957">
            <v>13605</v>
          </cell>
          <cell r="AR957">
            <v>9070</v>
          </cell>
          <cell r="CB957">
            <v>1560.72</v>
          </cell>
          <cell r="CC957">
            <v>22675</v>
          </cell>
        </row>
        <row r="958">
          <cell r="A958" t="str">
            <v>101876</v>
          </cell>
          <cell r="T958">
            <v>2300</v>
          </cell>
          <cell r="AB958">
            <v>17263.899999999998</v>
          </cell>
          <cell r="CB958">
            <v>2300</v>
          </cell>
          <cell r="CC958">
            <v>17263.899999999998</v>
          </cell>
        </row>
        <row r="959">
          <cell r="A959" t="str">
            <v>101880</v>
          </cell>
          <cell r="AB959">
            <v>24185.800000000003</v>
          </cell>
          <cell r="CC959">
            <v>24185.800000000003</v>
          </cell>
        </row>
        <row r="960">
          <cell r="A960" t="str">
            <v>101882</v>
          </cell>
          <cell r="O960">
            <v>661.76</v>
          </cell>
          <cell r="R960">
            <v>480</v>
          </cell>
          <cell r="AB960">
            <v>18096.719999999998</v>
          </cell>
          <cell r="AR960">
            <v>12064.48</v>
          </cell>
          <cell r="CB960">
            <v>1141.76</v>
          </cell>
          <cell r="CC960">
            <v>30161.199999999997</v>
          </cell>
        </row>
        <row r="961">
          <cell r="A961" t="str">
            <v>101886</v>
          </cell>
          <cell r="G961">
            <v>304.12</v>
          </cell>
          <cell r="H961">
            <v>456.18</v>
          </cell>
          <cell r="K961">
            <v>803.06</v>
          </cell>
          <cell r="R961">
            <v>220</v>
          </cell>
          <cell r="AB961">
            <v>1520.58</v>
          </cell>
          <cell r="AK961">
            <v>9384.86</v>
          </cell>
          <cell r="AR961">
            <v>2889.1099999999997</v>
          </cell>
          <cell r="BB961">
            <v>17.11</v>
          </cell>
          <cell r="CB961">
            <v>1783.36</v>
          </cell>
          <cell r="CC961">
            <v>13794.55</v>
          </cell>
          <cell r="CD961">
            <v>17.11</v>
          </cell>
        </row>
        <row r="962">
          <cell r="A962" t="str">
            <v>101890</v>
          </cell>
          <cell r="O962">
            <v>2146.6799999999998</v>
          </cell>
          <cell r="R962">
            <v>320</v>
          </cell>
          <cell r="Y962">
            <v>202.38</v>
          </cell>
          <cell r="AB962">
            <v>21047.4</v>
          </cell>
          <cell r="AR962">
            <v>10523.7</v>
          </cell>
          <cell r="AY962">
            <v>3575.36</v>
          </cell>
          <cell r="CB962">
            <v>2669.06</v>
          </cell>
          <cell r="CC962">
            <v>35146.46</v>
          </cell>
        </row>
        <row r="963">
          <cell r="A963" t="str">
            <v>101894</v>
          </cell>
          <cell r="G963">
            <v>321.37</v>
          </cell>
          <cell r="K963">
            <v>1905.3199999999997</v>
          </cell>
          <cell r="AB963">
            <v>9182.25</v>
          </cell>
          <cell r="AG963">
            <v>1698.71</v>
          </cell>
          <cell r="AK963">
            <v>5256.83</v>
          </cell>
          <cell r="BB963">
            <v>662.85</v>
          </cell>
          <cell r="BG963">
            <v>34.43</v>
          </cell>
          <cell r="BK963">
            <v>146.34</v>
          </cell>
          <cell r="CB963">
            <v>2226.6899999999996</v>
          </cell>
          <cell r="CC963">
            <v>16137.789999999999</v>
          </cell>
          <cell r="CD963">
            <v>843.62</v>
          </cell>
        </row>
        <row r="964">
          <cell r="A964" t="str">
            <v>101901</v>
          </cell>
          <cell r="R964">
            <v>220</v>
          </cell>
          <cell r="AB964">
            <v>16525.86</v>
          </cell>
          <cell r="AR964">
            <v>11017.24</v>
          </cell>
          <cell r="CB964">
            <v>220</v>
          </cell>
          <cell r="CC964">
            <v>27543.1</v>
          </cell>
        </row>
        <row r="965">
          <cell r="A965" t="str">
            <v>101902</v>
          </cell>
          <cell r="U965">
            <v>8638.0499999999993</v>
          </cell>
          <cell r="AB965">
            <v>22149.1</v>
          </cell>
          <cell r="CB965">
            <v>8638.0499999999993</v>
          </cell>
          <cell r="CC965">
            <v>22149.1</v>
          </cell>
        </row>
        <row r="966">
          <cell r="A966" t="str">
            <v>101905</v>
          </cell>
          <cell r="G966">
            <v>289.68</v>
          </cell>
          <cell r="H966">
            <v>434.54</v>
          </cell>
          <cell r="K966">
            <v>787.58</v>
          </cell>
          <cell r="L966">
            <v>9.0500000000000007</v>
          </cell>
          <cell r="AB966">
            <v>4345.32</v>
          </cell>
          <cell r="AG966">
            <v>1303.5999999999999</v>
          </cell>
          <cell r="AH966">
            <v>1303.5999999999999</v>
          </cell>
          <cell r="AK966">
            <v>4435.8500000000004</v>
          </cell>
          <cell r="AL966">
            <v>1439.39</v>
          </cell>
          <cell r="BB966">
            <v>88.27</v>
          </cell>
          <cell r="BH966">
            <v>13.58</v>
          </cell>
          <cell r="BK966">
            <v>6.79</v>
          </cell>
          <cell r="CB966">
            <v>1520.8500000000001</v>
          </cell>
          <cell r="CC966">
            <v>12827.76</v>
          </cell>
          <cell r="CD966">
            <v>108.64</v>
          </cell>
        </row>
        <row r="967">
          <cell r="A967" t="str">
            <v>101906</v>
          </cell>
          <cell r="AB967">
            <v>25755</v>
          </cell>
          <cell r="CC967">
            <v>25755</v>
          </cell>
        </row>
        <row r="968">
          <cell r="A968" t="str">
            <v>101907</v>
          </cell>
          <cell r="G968">
            <v>464.26</v>
          </cell>
          <cell r="K968">
            <v>1334.76</v>
          </cell>
          <cell r="L968">
            <v>58.03</v>
          </cell>
          <cell r="P968">
            <v>-252.85</v>
          </cell>
          <cell r="AB968">
            <v>9285.36</v>
          </cell>
          <cell r="AK968">
            <v>5223.0200000000004</v>
          </cell>
          <cell r="AP968">
            <v>6847.96</v>
          </cell>
          <cell r="CB968">
            <v>1604.2</v>
          </cell>
          <cell r="CC968">
            <v>21356.34</v>
          </cell>
        </row>
        <row r="969">
          <cell r="A969" t="str">
            <v>101908</v>
          </cell>
          <cell r="R969">
            <v>220</v>
          </cell>
          <cell r="T969">
            <v>2300</v>
          </cell>
          <cell r="AB969">
            <v>21439.920000000002</v>
          </cell>
          <cell r="AR969">
            <v>14293.28</v>
          </cell>
          <cell r="CB969">
            <v>2520</v>
          </cell>
          <cell r="CC969">
            <v>35733.200000000004</v>
          </cell>
        </row>
        <row r="970">
          <cell r="A970" t="str">
            <v>101909</v>
          </cell>
          <cell r="AB970">
            <v>144.84</v>
          </cell>
          <cell r="CC970">
            <v>144.84</v>
          </cell>
        </row>
        <row r="971">
          <cell r="A971" t="str">
            <v>101910</v>
          </cell>
          <cell r="O971">
            <v>1864.65</v>
          </cell>
          <cell r="V971">
            <v>4918.72</v>
          </cell>
          <cell r="W971">
            <v>14733.41</v>
          </cell>
          <cell r="AB971">
            <v>33978.480000000003</v>
          </cell>
          <cell r="BA971">
            <v>3783.63</v>
          </cell>
          <cell r="CB971">
            <v>21516.78</v>
          </cell>
          <cell r="CC971">
            <v>37762.11</v>
          </cell>
        </row>
        <row r="972">
          <cell r="A972" t="str">
            <v>101911</v>
          </cell>
          <cell r="G972">
            <v>150.91999999999999</v>
          </cell>
          <cell r="H972">
            <v>226.37</v>
          </cell>
          <cell r="K972">
            <v>1065.8399999999999</v>
          </cell>
          <cell r="R972">
            <v>220</v>
          </cell>
          <cell r="AB972">
            <v>3018.32</v>
          </cell>
          <cell r="AK972">
            <v>4819.88</v>
          </cell>
          <cell r="AR972">
            <v>5885.72</v>
          </cell>
          <cell r="BB972">
            <v>35.369999999999997</v>
          </cell>
          <cell r="BH972">
            <v>21.22</v>
          </cell>
          <cell r="BK972">
            <v>70.740000000000009</v>
          </cell>
          <cell r="BR972">
            <v>183.92</v>
          </cell>
          <cell r="CB972">
            <v>1663.1299999999999</v>
          </cell>
          <cell r="CC972">
            <v>13723.920000000002</v>
          </cell>
          <cell r="CD972">
            <v>311.25</v>
          </cell>
        </row>
        <row r="973">
          <cell r="A973" t="str">
            <v>101913</v>
          </cell>
          <cell r="O973">
            <v>3001.36</v>
          </cell>
          <cell r="R973">
            <v>380</v>
          </cell>
          <cell r="W973">
            <v>72582.820000000007</v>
          </cell>
          <cell r="AB973">
            <v>53599.62000000001</v>
          </cell>
          <cell r="AR973">
            <v>35733.08</v>
          </cell>
          <cell r="CB973">
            <v>75964.180000000008</v>
          </cell>
          <cell r="CC973">
            <v>89332.700000000012</v>
          </cell>
        </row>
        <row r="974">
          <cell r="A974" t="str">
            <v>101914</v>
          </cell>
          <cell r="G974">
            <v>144.84</v>
          </cell>
          <cell r="K974">
            <v>633.69000000000005</v>
          </cell>
          <cell r="AB974">
            <v>7160.7300000000005</v>
          </cell>
          <cell r="AG974">
            <v>1303.5999999999999</v>
          </cell>
          <cell r="BB974">
            <v>461.69</v>
          </cell>
          <cell r="CB974">
            <v>778.53000000000009</v>
          </cell>
          <cell r="CC974">
            <v>8464.33</v>
          </cell>
          <cell r="CD974">
            <v>461.69</v>
          </cell>
        </row>
        <row r="975">
          <cell r="A975" t="str">
            <v>101915</v>
          </cell>
          <cell r="O975">
            <v>1595.59</v>
          </cell>
          <cell r="AB975">
            <v>32247.799999999996</v>
          </cell>
          <cell r="CB975">
            <v>1595.59</v>
          </cell>
          <cell r="CC975">
            <v>32247.799999999996</v>
          </cell>
        </row>
        <row r="976">
          <cell r="A976" t="str">
            <v>101920</v>
          </cell>
          <cell r="E976">
            <v>17221.34</v>
          </cell>
          <cell r="O976">
            <v>5262.21</v>
          </cell>
          <cell r="R976">
            <v>320</v>
          </cell>
          <cell r="W976">
            <v>19293.599999999999</v>
          </cell>
          <cell r="AB976">
            <v>18288</v>
          </cell>
          <cell r="AR976">
            <v>14688</v>
          </cell>
          <cell r="AV976">
            <v>3672</v>
          </cell>
          <cell r="CB976">
            <v>42097.149999999994</v>
          </cell>
          <cell r="CC976">
            <v>36648</v>
          </cell>
        </row>
        <row r="977">
          <cell r="A977" t="str">
            <v>101922</v>
          </cell>
          <cell r="T977">
            <v>4450</v>
          </cell>
          <cell r="AB977">
            <v>25593.54</v>
          </cell>
          <cell r="CB977">
            <v>4450</v>
          </cell>
          <cell r="CC977">
            <v>25593.54</v>
          </cell>
        </row>
        <row r="978">
          <cell r="A978" t="str">
            <v>101924</v>
          </cell>
          <cell r="R978">
            <v>320</v>
          </cell>
          <cell r="AB978">
            <v>21905.7</v>
          </cell>
          <cell r="AR978">
            <v>14603.8</v>
          </cell>
          <cell r="CB978">
            <v>320</v>
          </cell>
          <cell r="CC978">
            <v>36509.5</v>
          </cell>
        </row>
        <row r="979">
          <cell r="A979" t="str">
            <v>101931</v>
          </cell>
          <cell r="O979">
            <v>2884.46</v>
          </cell>
          <cell r="R979">
            <v>320</v>
          </cell>
          <cell r="T979">
            <v>2700</v>
          </cell>
          <cell r="AB979">
            <v>20195.400000000001</v>
          </cell>
          <cell r="AR979">
            <v>13463.6</v>
          </cell>
          <cell r="CB979">
            <v>5904.46</v>
          </cell>
          <cell r="CC979">
            <v>33659</v>
          </cell>
        </row>
        <row r="980">
          <cell r="A980" t="str">
            <v>101932</v>
          </cell>
          <cell r="AB980">
            <v>24185.7</v>
          </cell>
          <cell r="CC980">
            <v>24185.7</v>
          </cell>
        </row>
        <row r="981">
          <cell r="A981" t="str">
            <v>101937</v>
          </cell>
          <cell r="R981">
            <v>320</v>
          </cell>
          <cell r="AB981">
            <v>19687.439999999995</v>
          </cell>
          <cell r="AR981">
            <v>13124.96</v>
          </cell>
          <cell r="CB981">
            <v>320</v>
          </cell>
          <cell r="CC981">
            <v>32812.399999999994</v>
          </cell>
        </row>
        <row r="982">
          <cell r="A982" t="str">
            <v>101939</v>
          </cell>
          <cell r="R982">
            <v>220</v>
          </cell>
          <cell r="AB982">
            <v>17012.759999999998</v>
          </cell>
          <cell r="AR982">
            <v>11341.84</v>
          </cell>
          <cell r="CB982">
            <v>220</v>
          </cell>
          <cell r="CC982">
            <v>28354.6</v>
          </cell>
        </row>
        <row r="983">
          <cell r="A983" t="str">
            <v>101941</v>
          </cell>
          <cell r="G983">
            <v>694.4</v>
          </cell>
          <cell r="H983">
            <v>32.549999999999997</v>
          </cell>
          <cell r="K983">
            <v>390.59999999999997</v>
          </cell>
          <cell r="AB983">
            <v>6944</v>
          </cell>
          <cell r="AG983">
            <v>3124.8</v>
          </cell>
          <cell r="AH983">
            <v>1540.7</v>
          </cell>
          <cell r="AK983">
            <v>4643.7999999999993</v>
          </cell>
          <cell r="CB983">
            <v>1117.55</v>
          </cell>
          <cell r="CC983">
            <v>16253.3</v>
          </cell>
        </row>
        <row r="984">
          <cell r="A984" t="str">
            <v>101942</v>
          </cell>
          <cell r="AB984">
            <v>24931.13</v>
          </cell>
          <cell r="CC984">
            <v>24931.13</v>
          </cell>
        </row>
        <row r="985">
          <cell r="A985" t="str">
            <v>101943</v>
          </cell>
          <cell r="O985">
            <v>1959.94</v>
          </cell>
          <cell r="AB985">
            <v>28924.899999999994</v>
          </cell>
          <cell r="CB985">
            <v>1959.94</v>
          </cell>
          <cell r="CC985">
            <v>28924.899999999994</v>
          </cell>
        </row>
        <row r="986">
          <cell r="A986" t="str">
            <v>101944</v>
          </cell>
          <cell r="R986">
            <v>320</v>
          </cell>
          <cell r="AB986">
            <v>19411.38</v>
          </cell>
          <cell r="AR986">
            <v>12940.92</v>
          </cell>
          <cell r="CB986">
            <v>320</v>
          </cell>
          <cell r="CC986">
            <v>32352.300000000003</v>
          </cell>
        </row>
        <row r="987">
          <cell r="A987" t="str">
            <v>101945</v>
          </cell>
          <cell r="G987">
            <v>649.20000000000005</v>
          </cell>
          <cell r="H987">
            <v>324.60000000000002</v>
          </cell>
          <cell r="K987">
            <v>627.56000000000006</v>
          </cell>
          <cell r="L987">
            <v>64.92</v>
          </cell>
          <cell r="AB987">
            <v>865.61</v>
          </cell>
          <cell r="AG987">
            <v>1536.46</v>
          </cell>
          <cell r="AH987">
            <v>973.81</v>
          </cell>
          <cell r="AK987">
            <v>3678.8500000000004</v>
          </cell>
          <cell r="AL987">
            <v>865.61</v>
          </cell>
          <cell r="CB987">
            <v>1666.2800000000002</v>
          </cell>
          <cell r="CC987">
            <v>7920.34</v>
          </cell>
        </row>
        <row r="988">
          <cell r="A988" t="str">
            <v>101946</v>
          </cell>
          <cell r="R988">
            <v>165</v>
          </cell>
          <cell r="AB988">
            <v>8434.6500000000015</v>
          </cell>
          <cell r="AR988">
            <v>8434.6500000000015</v>
          </cell>
          <cell r="CB988">
            <v>165</v>
          </cell>
          <cell r="CC988">
            <v>16869.300000000003</v>
          </cell>
        </row>
        <row r="989">
          <cell r="A989" t="str">
            <v>101947</v>
          </cell>
          <cell r="O989">
            <v>2305.71</v>
          </cell>
          <cell r="R989">
            <v>220</v>
          </cell>
          <cell r="AB989">
            <v>22461.96</v>
          </cell>
          <cell r="AR989">
            <v>14974.64</v>
          </cell>
          <cell r="CB989">
            <v>2525.71</v>
          </cell>
          <cell r="CC989">
            <v>37436.6</v>
          </cell>
        </row>
        <row r="990">
          <cell r="A990" t="str">
            <v>101952</v>
          </cell>
          <cell r="O990">
            <v>1280.6300000000001</v>
          </cell>
          <cell r="R990">
            <v>320</v>
          </cell>
          <cell r="AB990">
            <v>25903.26</v>
          </cell>
          <cell r="AR990">
            <v>17268.84</v>
          </cell>
          <cell r="CB990">
            <v>1600.63</v>
          </cell>
          <cell r="CC990">
            <v>43172.1</v>
          </cell>
        </row>
        <row r="991">
          <cell r="A991" t="str">
            <v>101953</v>
          </cell>
          <cell r="C991">
            <v>20</v>
          </cell>
          <cell r="G991">
            <v>343.58</v>
          </cell>
          <cell r="H991">
            <v>515.36</v>
          </cell>
          <cell r="K991">
            <v>1546.1100000000001</v>
          </cell>
          <cell r="AB991">
            <v>8589.48</v>
          </cell>
          <cell r="AC991">
            <v>1202.53</v>
          </cell>
          <cell r="AH991">
            <v>2576.85</v>
          </cell>
          <cell r="AK991">
            <v>2576.85</v>
          </cell>
          <cell r="BB991">
            <v>80.53</v>
          </cell>
          <cell r="CB991">
            <v>2425.0500000000002</v>
          </cell>
          <cell r="CC991">
            <v>14945.710000000001</v>
          </cell>
          <cell r="CD991">
            <v>80.53</v>
          </cell>
        </row>
        <row r="992">
          <cell r="A992" t="str">
            <v>101956</v>
          </cell>
          <cell r="H992">
            <v>548.4</v>
          </cell>
          <cell r="K992">
            <v>1810.86</v>
          </cell>
          <cell r="AB992">
            <v>7312</v>
          </cell>
          <cell r="AH992">
            <v>1645.2</v>
          </cell>
          <cell r="AK992">
            <v>7146.3399999999992</v>
          </cell>
          <cell r="BB992">
            <v>179.94</v>
          </cell>
          <cell r="BH992">
            <v>34.28</v>
          </cell>
          <cell r="BK992">
            <v>34.28</v>
          </cell>
          <cell r="CB992">
            <v>2359.2599999999998</v>
          </cell>
          <cell r="CC992">
            <v>16103.54</v>
          </cell>
          <cell r="CD992">
            <v>248.5</v>
          </cell>
        </row>
        <row r="993">
          <cell r="A993" t="str">
            <v>101957</v>
          </cell>
          <cell r="G993">
            <v>180.03</v>
          </cell>
          <cell r="K993">
            <v>1642.77</v>
          </cell>
          <cell r="O993">
            <v>1387.82</v>
          </cell>
          <cell r="AB993">
            <v>6301.05</v>
          </cell>
          <cell r="AG993">
            <v>1620.27</v>
          </cell>
          <cell r="AK993">
            <v>7381.23</v>
          </cell>
          <cell r="BB993">
            <v>67.510000000000005</v>
          </cell>
          <cell r="CB993">
            <v>3210.62</v>
          </cell>
          <cell r="CC993">
            <v>15302.55</v>
          </cell>
          <cell r="CD993">
            <v>67.510000000000005</v>
          </cell>
        </row>
        <row r="994">
          <cell r="A994" t="str">
            <v>101958</v>
          </cell>
          <cell r="G994">
            <v>372.02</v>
          </cell>
          <cell r="H994">
            <v>279.02</v>
          </cell>
          <cell r="K994">
            <v>2883.21</v>
          </cell>
          <cell r="Y994">
            <v>0.28000000000000003</v>
          </cell>
          <cell r="AB994">
            <v>5580.42</v>
          </cell>
          <cell r="AG994">
            <v>3348.24</v>
          </cell>
          <cell r="AH994">
            <v>1674.12</v>
          </cell>
          <cell r="AK994">
            <v>4557.34</v>
          </cell>
          <cell r="BB994">
            <v>52.32</v>
          </cell>
          <cell r="CB994">
            <v>3534.53</v>
          </cell>
          <cell r="CC994">
            <v>15160.119999999999</v>
          </cell>
          <cell r="CD994">
            <v>52.32</v>
          </cell>
        </row>
        <row r="995">
          <cell r="A995" t="str">
            <v>101959</v>
          </cell>
          <cell r="O995">
            <v>1084.07</v>
          </cell>
          <cell r="AB995">
            <v>18246.8</v>
          </cell>
          <cell r="CB995">
            <v>1084.07</v>
          </cell>
          <cell r="CC995">
            <v>18246.8</v>
          </cell>
        </row>
        <row r="996">
          <cell r="A996" t="str">
            <v>101960</v>
          </cell>
          <cell r="O996">
            <v>2193.11</v>
          </cell>
          <cell r="R996">
            <v>320</v>
          </cell>
          <cell r="T996">
            <v>2300</v>
          </cell>
          <cell r="AB996">
            <v>24887.4</v>
          </cell>
          <cell r="AR996">
            <v>16591.599999999999</v>
          </cell>
          <cell r="CB996">
            <v>4813.1100000000006</v>
          </cell>
          <cell r="CC996">
            <v>41479</v>
          </cell>
        </row>
        <row r="997">
          <cell r="A997" t="str">
            <v>101962</v>
          </cell>
          <cell r="G997">
            <v>377.92</v>
          </cell>
          <cell r="H997">
            <v>283.44</v>
          </cell>
          <cell r="K997">
            <v>2302.9299999999998</v>
          </cell>
          <cell r="R997">
            <v>165</v>
          </cell>
          <cell r="AB997">
            <v>1889.58</v>
          </cell>
          <cell r="AK997">
            <v>4877.49</v>
          </cell>
          <cell r="AR997">
            <v>3590.21</v>
          </cell>
          <cell r="BK997">
            <v>336.58</v>
          </cell>
          <cell r="CB997">
            <v>3129.29</v>
          </cell>
          <cell r="CC997">
            <v>10357.279999999999</v>
          </cell>
          <cell r="CD997">
            <v>336.58</v>
          </cell>
        </row>
        <row r="998">
          <cell r="A998" t="str">
            <v>101963</v>
          </cell>
          <cell r="P998">
            <v>2455.4</v>
          </cell>
          <cell r="T998">
            <v>5000</v>
          </cell>
          <cell r="AP998">
            <v>21267.600000000006</v>
          </cell>
          <cell r="CB998">
            <v>7455.4</v>
          </cell>
          <cell r="CC998">
            <v>21267.600000000006</v>
          </cell>
        </row>
        <row r="999">
          <cell r="A999" t="str">
            <v>101966</v>
          </cell>
          <cell r="G999">
            <v>0</v>
          </cell>
          <cell r="K999">
            <v>924.74</v>
          </cell>
          <cell r="AB999">
            <v>7637.74</v>
          </cell>
          <cell r="AG999">
            <v>462.37</v>
          </cell>
          <cell r="AK999">
            <v>1772.42</v>
          </cell>
          <cell r="CB999">
            <v>924.74</v>
          </cell>
          <cell r="CC999">
            <v>9872.5299999999988</v>
          </cell>
        </row>
        <row r="1000">
          <cell r="A1000" t="str">
            <v>101967</v>
          </cell>
          <cell r="O1000">
            <v>1558.09</v>
          </cell>
          <cell r="R1000">
            <v>320</v>
          </cell>
          <cell r="AB1000">
            <v>19381.920000000002</v>
          </cell>
          <cell r="AR1000">
            <v>12921.28</v>
          </cell>
          <cell r="CB1000">
            <v>1878.09</v>
          </cell>
          <cell r="CC1000">
            <v>32303.200000000004</v>
          </cell>
        </row>
        <row r="1001">
          <cell r="A1001" t="str">
            <v>101968</v>
          </cell>
          <cell r="R1001">
            <v>320</v>
          </cell>
          <cell r="AB1001">
            <v>16281.42</v>
          </cell>
          <cell r="AR1001">
            <v>10854.28</v>
          </cell>
          <cell r="CB1001">
            <v>320</v>
          </cell>
          <cell r="CC1001">
            <v>27135.7</v>
          </cell>
        </row>
        <row r="1002">
          <cell r="A1002" t="str">
            <v>101970</v>
          </cell>
          <cell r="T1002">
            <v>5000</v>
          </cell>
          <cell r="AB1002">
            <v>26047.3</v>
          </cell>
          <cell r="CB1002">
            <v>5000</v>
          </cell>
          <cell r="CC1002">
            <v>26047.3</v>
          </cell>
        </row>
        <row r="1003">
          <cell r="A1003" t="str">
            <v>101971</v>
          </cell>
          <cell r="AB1003">
            <v>19203.899999999998</v>
          </cell>
          <cell r="CC1003">
            <v>19203.899999999998</v>
          </cell>
        </row>
        <row r="1004">
          <cell r="A1004" t="str">
            <v>101972</v>
          </cell>
          <cell r="O1004">
            <v>1921.33</v>
          </cell>
          <cell r="R1004">
            <v>320</v>
          </cell>
          <cell r="AB1004">
            <v>19680</v>
          </cell>
          <cell r="AR1004">
            <v>13120</v>
          </cell>
          <cell r="CB1004">
            <v>2241.33</v>
          </cell>
          <cell r="CC1004">
            <v>32800</v>
          </cell>
        </row>
        <row r="1005">
          <cell r="A1005" t="str">
            <v>101973</v>
          </cell>
          <cell r="O1005">
            <v>1705.51</v>
          </cell>
          <cell r="T1005">
            <v>3000</v>
          </cell>
          <cell r="AB1005">
            <v>37489.619999999995</v>
          </cell>
          <cell r="CB1005">
            <v>4705.51</v>
          </cell>
          <cell r="CC1005">
            <v>37489.619999999995</v>
          </cell>
        </row>
        <row r="1006">
          <cell r="A1006" t="str">
            <v>101974</v>
          </cell>
          <cell r="R1006">
            <v>220</v>
          </cell>
          <cell r="W1006">
            <v>11016.75</v>
          </cell>
          <cell r="AB1006">
            <v>19538.48</v>
          </cell>
          <cell r="AR1006">
            <v>15692.32</v>
          </cell>
          <cell r="AV1006">
            <v>3923.08</v>
          </cell>
          <cell r="CB1006">
            <v>11236.75</v>
          </cell>
          <cell r="CC1006">
            <v>39153.880000000005</v>
          </cell>
        </row>
        <row r="1007">
          <cell r="A1007" t="str">
            <v>101979</v>
          </cell>
          <cell r="O1007">
            <v>1635.06</v>
          </cell>
          <cell r="R1007">
            <v>320</v>
          </cell>
          <cell r="AB1007">
            <v>18228.060000000001</v>
          </cell>
          <cell r="AR1007">
            <v>12152.04</v>
          </cell>
          <cell r="CB1007">
            <v>1955.06</v>
          </cell>
          <cell r="CC1007">
            <v>30380.100000000002</v>
          </cell>
        </row>
        <row r="1008">
          <cell r="A1008" t="str">
            <v>101980</v>
          </cell>
          <cell r="Y1008">
            <v>310.94</v>
          </cell>
          <cell r="AB1008">
            <v>31715.800000000003</v>
          </cell>
          <cell r="AY1008">
            <v>3765.82</v>
          </cell>
          <cell r="CB1008">
            <v>310.94</v>
          </cell>
          <cell r="CC1008">
            <v>35481.620000000003</v>
          </cell>
        </row>
        <row r="1009">
          <cell r="A1009" t="str">
            <v>101983</v>
          </cell>
          <cell r="AB1009">
            <v>21110.7</v>
          </cell>
          <cell r="CC1009">
            <v>21110.7</v>
          </cell>
        </row>
        <row r="1010">
          <cell r="A1010" t="str">
            <v>101984</v>
          </cell>
          <cell r="R1010">
            <v>220</v>
          </cell>
          <cell r="W1010">
            <v>21510.799999999999</v>
          </cell>
          <cell r="AB1010">
            <v>21726.16</v>
          </cell>
          <cell r="AR1010">
            <v>17449.36</v>
          </cell>
          <cell r="AV1010">
            <v>4362.34</v>
          </cell>
          <cell r="CB1010">
            <v>21730.799999999999</v>
          </cell>
          <cell r="CC1010">
            <v>43537.86</v>
          </cell>
        </row>
        <row r="1011">
          <cell r="A1011" t="str">
            <v>101986</v>
          </cell>
          <cell r="O1011">
            <v>2077.23</v>
          </cell>
          <cell r="R1011">
            <v>320</v>
          </cell>
          <cell r="W1011">
            <v>20487.53</v>
          </cell>
          <cell r="AB1011">
            <v>20575.810000000001</v>
          </cell>
          <cell r="AR1011">
            <v>16787.34</v>
          </cell>
          <cell r="AV1011">
            <v>4307.7</v>
          </cell>
          <cell r="CB1011">
            <v>22884.76</v>
          </cell>
          <cell r="CC1011">
            <v>41670.85</v>
          </cell>
        </row>
        <row r="1012">
          <cell r="A1012" t="str">
            <v>101987</v>
          </cell>
          <cell r="R1012">
            <v>320</v>
          </cell>
          <cell r="T1012">
            <v>2300</v>
          </cell>
          <cell r="AB1012">
            <v>14405.46</v>
          </cell>
          <cell r="AR1012">
            <v>9603.64</v>
          </cell>
          <cell r="CB1012">
            <v>2620</v>
          </cell>
          <cell r="CC1012">
            <v>24009.1</v>
          </cell>
        </row>
        <row r="1013">
          <cell r="A1013" t="str">
            <v>101989</v>
          </cell>
          <cell r="G1013">
            <v>551.28</v>
          </cell>
          <cell r="K1013">
            <v>3612.04</v>
          </cell>
          <cell r="R1013">
            <v>220</v>
          </cell>
          <cell r="AB1013">
            <v>1837.6</v>
          </cell>
          <cell r="AK1013">
            <v>5995.18</v>
          </cell>
          <cell r="AR1013">
            <v>6402.8899999999994</v>
          </cell>
          <cell r="BB1013">
            <v>34.46</v>
          </cell>
          <cell r="BK1013">
            <v>8.61</v>
          </cell>
          <cell r="BR1013">
            <v>77.53</v>
          </cell>
          <cell r="CB1013">
            <v>4383.32</v>
          </cell>
          <cell r="CC1013">
            <v>14235.67</v>
          </cell>
          <cell r="CD1013">
            <v>120.6</v>
          </cell>
        </row>
        <row r="1014">
          <cell r="A1014" t="str">
            <v>101992</v>
          </cell>
          <cell r="AB1014">
            <v>37828.200000000004</v>
          </cell>
          <cell r="CC1014">
            <v>37828.200000000004</v>
          </cell>
        </row>
        <row r="1015">
          <cell r="A1015" t="str">
            <v>101993</v>
          </cell>
          <cell r="O1015">
            <v>2156.09</v>
          </cell>
          <cell r="AB1015">
            <v>39214.800000000003</v>
          </cell>
          <cell r="CB1015">
            <v>2156.09</v>
          </cell>
          <cell r="CC1015">
            <v>39214.800000000003</v>
          </cell>
        </row>
        <row r="1016">
          <cell r="A1016" t="str">
            <v>101995</v>
          </cell>
          <cell r="AB1016">
            <v>35837.600000000013</v>
          </cell>
          <cell r="CC1016">
            <v>35837.600000000013</v>
          </cell>
        </row>
        <row r="1017">
          <cell r="A1017" t="str">
            <v>101997</v>
          </cell>
          <cell r="AB1017">
            <v>27418.800000000007</v>
          </cell>
          <cell r="CC1017">
            <v>27418.800000000007</v>
          </cell>
        </row>
        <row r="1018">
          <cell r="A1018" t="str">
            <v>101999</v>
          </cell>
          <cell r="O1018">
            <v>2039.2</v>
          </cell>
          <cell r="AB1018">
            <v>25755</v>
          </cell>
          <cell r="CB1018">
            <v>2039.2</v>
          </cell>
          <cell r="CC1018">
            <v>25755</v>
          </cell>
        </row>
        <row r="1019">
          <cell r="A1019" t="str">
            <v>102</v>
          </cell>
          <cell r="O1019">
            <v>1688.06</v>
          </cell>
          <cell r="R1019">
            <v>320</v>
          </cell>
          <cell r="T1019">
            <v>3000</v>
          </cell>
          <cell r="AB1019">
            <v>16297.2</v>
          </cell>
          <cell r="AR1019">
            <v>10864.8</v>
          </cell>
          <cell r="CB1019">
            <v>5008.0599999999995</v>
          </cell>
          <cell r="CC1019">
            <v>27162</v>
          </cell>
        </row>
        <row r="1020">
          <cell r="A1020" t="str">
            <v>102000</v>
          </cell>
          <cell r="R1020">
            <v>320</v>
          </cell>
          <cell r="AB1020">
            <v>14739.780000000002</v>
          </cell>
          <cell r="AR1020">
            <v>9826.52</v>
          </cell>
          <cell r="CB1020">
            <v>320</v>
          </cell>
          <cell r="CC1020">
            <v>24566.300000000003</v>
          </cell>
        </row>
        <row r="1021">
          <cell r="A1021" t="str">
            <v>102006</v>
          </cell>
          <cell r="R1021">
            <v>320</v>
          </cell>
          <cell r="AB1021">
            <v>23069.219999999998</v>
          </cell>
          <cell r="AR1021">
            <v>15379.48</v>
          </cell>
          <cell r="CB1021">
            <v>320</v>
          </cell>
          <cell r="CC1021">
            <v>38448.699999999997</v>
          </cell>
        </row>
        <row r="1022">
          <cell r="A1022" t="str">
            <v>102007</v>
          </cell>
          <cell r="AB1022">
            <v>35270.999999999993</v>
          </cell>
          <cell r="CC1022">
            <v>35270.999999999993</v>
          </cell>
        </row>
        <row r="1023">
          <cell r="A1023" t="str">
            <v>102008</v>
          </cell>
          <cell r="R1023">
            <v>380</v>
          </cell>
          <cell r="W1023">
            <v>60156.28</v>
          </cell>
          <cell r="AB1023">
            <v>44423.1</v>
          </cell>
          <cell r="AR1023">
            <v>29615.4</v>
          </cell>
          <cell r="CB1023">
            <v>60536.28</v>
          </cell>
          <cell r="CC1023">
            <v>74038.5</v>
          </cell>
        </row>
        <row r="1024">
          <cell r="A1024" t="str">
            <v>102009</v>
          </cell>
          <cell r="G1024">
            <v>532.22</v>
          </cell>
          <cell r="K1024">
            <v>1064.44</v>
          </cell>
          <cell r="AB1024">
            <v>6082.56</v>
          </cell>
          <cell r="AG1024">
            <v>4105.7299999999996</v>
          </cell>
          <cell r="AK1024">
            <v>3725.5699999999997</v>
          </cell>
          <cell r="BB1024">
            <v>14.26</v>
          </cell>
          <cell r="BG1024">
            <v>35.64</v>
          </cell>
          <cell r="BK1024">
            <v>171.07</v>
          </cell>
          <cell r="CB1024">
            <v>1596.66</v>
          </cell>
          <cell r="CC1024">
            <v>13913.86</v>
          </cell>
          <cell r="CD1024">
            <v>220.97</v>
          </cell>
        </row>
        <row r="1025">
          <cell r="A1025" t="str">
            <v>102013</v>
          </cell>
          <cell r="AB1025">
            <v>34179.1</v>
          </cell>
          <cell r="CC1025">
            <v>34179.1</v>
          </cell>
        </row>
        <row r="1026">
          <cell r="A1026" t="str">
            <v>102014</v>
          </cell>
          <cell r="R1026">
            <v>80</v>
          </cell>
          <cell r="AB1026">
            <v>3081.16</v>
          </cell>
          <cell r="AR1026">
            <v>1540.58</v>
          </cell>
          <cell r="CB1026">
            <v>80</v>
          </cell>
          <cell r="CC1026">
            <v>4621.74</v>
          </cell>
        </row>
        <row r="1027">
          <cell r="A1027" t="str">
            <v>102015</v>
          </cell>
          <cell r="AB1027">
            <v>18197.400000000001</v>
          </cell>
          <cell r="CC1027">
            <v>18197.400000000001</v>
          </cell>
        </row>
        <row r="1028">
          <cell r="A1028" t="str">
            <v>102016</v>
          </cell>
          <cell r="R1028">
            <v>320</v>
          </cell>
          <cell r="AB1028">
            <v>14405.4</v>
          </cell>
          <cell r="AR1028">
            <v>9603.6</v>
          </cell>
          <cell r="CB1028">
            <v>320</v>
          </cell>
          <cell r="CC1028">
            <v>24009</v>
          </cell>
        </row>
        <row r="1029">
          <cell r="A1029" t="str">
            <v>102017</v>
          </cell>
          <cell r="R1029">
            <v>220</v>
          </cell>
          <cell r="T1029">
            <v>3000</v>
          </cell>
          <cell r="AB1029">
            <v>15560.160000000002</v>
          </cell>
          <cell r="AR1029">
            <v>10373.44</v>
          </cell>
          <cell r="CB1029">
            <v>3220</v>
          </cell>
          <cell r="CC1029">
            <v>25933.600000000002</v>
          </cell>
        </row>
        <row r="1030">
          <cell r="A1030" t="str">
            <v>102029</v>
          </cell>
          <cell r="V1030">
            <v>3024.45</v>
          </cell>
          <cell r="W1030">
            <v>8656.84</v>
          </cell>
          <cell r="AB1030">
            <v>20892.88</v>
          </cell>
          <cell r="AV1030">
            <v>2326.5</v>
          </cell>
          <cell r="CB1030">
            <v>11681.29</v>
          </cell>
          <cell r="CC1030">
            <v>23219.38</v>
          </cell>
        </row>
        <row r="1031">
          <cell r="A1031" t="str">
            <v>102030</v>
          </cell>
          <cell r="O1031">
            <v>1162.52</v>
          </cell>
          <cell r="R1031">
            <v>320</v>
          </cell>
          <cell r="AB1031">
            <v>19494.66</v>
          </cell>
          <cell r="AR1031">
            <v>12996.44</v>
          </cell>
          <cell r="CB1031">
            <v>1482.52</v>
          </cell>
          <cell r="CC1031">
            <v>32491.1</v>
          </cell>
        </row>
        <row r="1032">
          <cell r="A1032" t="str">
            <v>102031</v>
          </cell>
          <cell r="R1032">
            <v>220</v>
          </cell>
          <cell r="AB1032">
            <v>21216.019999999997</v>
          </cell>
          <cell r="AR1032">
            <v>13928.41</v>
          </cell>
          <cell r="CB1032">
            <v>220</v>
          </cell>
          <cell r="CC1032">
            <v>35144.429999999993</v>
          </cell>
        </row>
        <row r="1033">
          <cell r="A1033" t="str">
            <v>102032</v>
          </cell>
          <cell r="Y1033">
            <v>8.11</v>
          </cell>
          <cell r="CB1033">
            <v>8.11</v>
          </cell>
        </row>
        <row r="1034">
          <cell r="A1034" t="str">
            <v>102033</v>
          </cell>
          <cell r="O1034">
            <v>3788.2</v>
          </cell>
          <cell r="R1034">
            <v>380</v>
          </cell>
          <cell r="AB1034">
            <v>29697.66</v>
          </cell>
          <cell r="AR1034">
            <v>19798.439999999999</v>
          </cell>
          <cell r="CB1034">
            <v>4168.2</v>
          </cell>
          <cell r="CC1034">
            <v>49496.1</v>
          </cell>
        </row>
        <row r="1035">
          <cell r="A1035" t="str">
            <v>102037</v>
          </cell>
          <cell r="O1035">
            <v>1398.68</v>
          </cell>
          <cell r="R1035">
            <v>240</v>
          </cell>
          <cell r="T1035">
            <v>4750</v>
          </cell>
          <cell r="AB1035">
            <v>12046.34</v>
          </cell>
          <cell r="AR1035">
            <v>5867.32</v>
          </cell>
          <cell r="CB1035">
            <v>6388.68</v>
          </cell>
          <cell r="CC1035">
            <v>17913.66</v>
          </cell>
        </row>
        <row r="1036">
          <cell r="A1036" t="str">
            <v>102041</v>
          </cell>
          <cell r="O1036">
            <v>1264.18</v>
          </cell>
          <cell r="AB1036">
            <v>25945.160000000003</v>
          </cell>
          <cell r="CB1036">
            <v>1264.18</v>
          </cell>
          <cell r="CC1036">
            <v>25945.160000000003</v>
          </cell>
        </row>
        <row r="1037">
          <cell r="A1037" t="str">
            <v>102052</v>
          </cell>
          <cell r="P1037">
            <v>1035.1999999999998</v>
          </cell>
          <cell r="AB1037">
            <v>4089.34</v>
          </cell>
          <cell r="AP1037">
            <v>16357.36</v>
          </cell>
          <cell r="CB1037">
            <v>1035.1999999999998</v>
          </cell>
          <cell r="CC1037">
            <v>20446.7</v>
          </cell>
        </row>
        <row r="1038">
          <cell r="A1038" t="str">
            <v>102054</v>
          </cell>
          <cell r="AB1038">
            <v>34013.100000000006</v>
          </cell>
          <cell r="CC1038">
            <v>34013.100000000006</v>
          </cell>
        </row>
        <row r="1039">
          <cell r="A1039" t="str">
            <v>102055</v>
          </cell>
          <cell r="AB1039">
            <v>32923.100000000006</v>
          </cell>
          <cell r="CC1039">
            <v>32923.100000000006</v>
          </cell>
        </row>
        <row r="1040">
          <cell r="A1040" t="str">
            <v>102058</v>
          </cell>
          <cell r="AB1040">
            <v>20294.400000000001</v>
          </cell>
          <cell r="CC1040">
            <v>20294.400000000001</v>
          </cell>
        </row>
        <row r="1041">
          <cell r="A1041" t="str">
            <v>102069</v>
          </cell>
          <cell r="O1041">
            <v>1935.3</v>
          </cell>
          <cell r="R1041">
            <v>320</v>
          </cell>
          <cell r="V1041">
            <v>4775.45</v>
          </cell>
          <cell r="W1041">
            <v>14522.71</v>
          </cell>
          <cell r="AB1041">
            <v>18295.07</v>
          </cell>
          <cell r="AR1041">
            <v>14693.68</v>
          </cell>
          <cell r="AV1041">
            <v>3673.42</v>
          </cell>
          <cell r="CB1041">
            <v>21553.46</v>
          </cell>
          <cell r="CC1041">
            <v>36662.17</v>
          </cell>
        </row>
        <row r="1042">
          <cell r="A1042" t="str">
            <v>102080</v>
          </cell>
          <cell r="R1042">
            <v>220</v>
          </cell>
          <cell r="AB1042">
            <v>14769</v>
          </cell>
          <cell r="AR1042">
            <v>9846</v>
          </cell>
          <cell r="CB1042">
            <v>220</v>
          </cell>
          <cell r="CC1042">
            <v>24615</v>
          </cell>
        </row>
        <row r="1043">
          <cell r="A1043" t="str">
            <v>102081</v>
          </cell>
          <cell r="AB1043">
            <v>12899.1</v>
          </cell>
          <cell r="CC1043">
            <v>12899.1</v>
          </cell>
        </row>
        <row r="1044">
          <cell r="A1044" t="str">
            <v>102082</v>
          </cell>
          <cell r="R1044">
            <v>320</v>
          </cell>
          <cell r="W1044">
            <v>75961.19</v>
          </cell>
          <cell r="AB1044">
            <v>56094.42</v>
          </cell>
          <cell r="AR1044">
            <v>37396.28</v>
          </cell>
          <cell r="CB1044">
            <v>76281.19</v>
          </cell>
          <cell r="CC1044">
            <v>93490.7</v>
          </cell>
        </row>
        <row r="1045">
          <cell r="A1045" t="str">
            <v>102083</v>
          </cell>
          <cell r="AB1045">
            <v>35925.600000000006</v>
          </cell>
          <cell r="CC1045">
            <v>35925.600000000006</v>
          </cell>
        </row>
        <row r="1046">
          <cell r="A1046" t="str">
            <v>102084</v>
          </cell>
          <cell r="O1046">
            <v>2769.06</v>
          </cell>
          <cell r="R1046">
            <v>80</v>
          </cell>
          <cell r="T1046">
            <v>2700</v>
          </cell>
          <cell r="AB1046">
            <v>26380.889999999996</v>
          </cell>
          <cell r="AR1046">
            <v>2931.21</v>
          </cell>
          <cell r="CB1046">
            <v>5549.0599999999995</v>
          </cell>
          <cell r="CC1046">
            <v>29312.099999999995</v>
          </cell>
        </row>
        <row r="1047">
          <cell r="A1047" t="str">
            <v>102085</v>
          </cell>
          <cell r="O1047">
            <v>2242.81</v>
          </cell>
          <cell r="R1047">
            <v>220</v>
          </cell>
          <cell r="AB1047">
            <v>19735.920000000002</v>
          </cell>
          <cell r="AR1047">
            <v>13157.28</v>
          </cell>
          <cell r="CB1047">
            <v>2462.81</v>
          </cell>
          <cell r="CC1047">
            <v>32893.200000000004</v>
          </cell>
        </row>
        <row r="1048">
          <cell r="A1048" t="str">
            <v>102087</v>
          </cell>
          <cell r="AB1048">
            <v>4499.68</v>
          </cell>
          <cell r="CC1048">
            <v>4499.68</v>
          </cell>
        </row>
        <row r="1049">
          <cell r="A1049" t="str">
            <v>102088</v>
          </cell>
          <cell r="O1049">
            <v>1012.43</v>
          </cell>
          <cell r="P1049">
            <v>2588.0000000000005</v>
          </cell>
          <cell r="AP1049">
            <v>22498.400000000001</v>
          </cell>
          <cell r="CB1049">
            <v>3600.4300000000003</v>
          </cell>
          <cell r="CC1049">
            <v>22498.400000000001</v>
          </cell>
        </row>
        <row r="1050">
          <cell r="A1050" t="str">
            <v>102091</v>
          </cell>
          <cell r="R1050">
            <v>320</v>
          </cell>
          <cell r="AB1050">
            <v>15055.2</v>
          </cell>
          <cell r="AR1050">
            <v>10036.799999999999</v>
          </cell>
          <cell r="CB1050">
            <v>320</v>
          </cell>
          <cell r="CC1050">
            <v>25092</v>
          </cell>
        </row>
        <row r="1051">
          <cell r="A1051" t="str">
            <v>102092</v>
          </cell>
          <cell r="R1051">
            <v>320</v>
          </cell>
          <cell r="AB1051">
            <v>15605.88</v>
          </cell>
          <cell r="AR1051">
            <v>10403.92</v>
          </cell>
          <cell r="CB1051">
            <v>320</v>
          </cell>
          <cell r="CC1051">
            <v>26009.8</v>
          </cell>
        </row>
        <row r="1052">
          <cell r="A1052" t="str">
            <v>102093</v>
          </cell>
          <cell r="AB1052">
            <v>29239.599999999995</v>
          </cell>
          <cell r="CC1052">
            <v>29239.599999999995</v>
          </cell>
        </row>
        <row r="1053">
          <cell r="A1053" t="str">
            <v>102094</v>
          </cell>
          <cell r="AB1053">
            <v>29611.300000000007</v>
          </cell>
          <cell r="CC1053">
            <v>29611.300000000007</v>
          </cell>
        </row>
        <row r="1054">
          <cell r="A1054" t="str">
            <v>102095</v>
          </cell>
          <cell r="G1054">
            <v>449.24</v>
          </cell>
          <cell r="H1054">
            <v>673.88</v>
          </cell>
          <cell r="K1054">
            <v>673.87</v>
          </cell>
          <cell r="AB1054">
            <v>10781.94</v>
          </cell>
          <cell r="AG1054">
            <v>1572.37</v>
          </cell>
          <cell r="AH1054">
            <v>2695.49</v>
          </cell>
          <cell r="AK1054">
            <v>1347.74</v>
          </cell>
          <cell r="CB1054">
            <v>1796.9899999999998</v>
          </cell>
          <cell r="CC1054">
            <v>16397.54</v>
          </cell>
        </row>
        <row r="1055">
          <cell r="A1055" t="str">
            <v>102096</v>
          </cell>
          <cell r="AB1055">
            <v>40408.499999999993</v>
          </cell>
          <cell r="CC1055">
            <v>40408.499999999993</v>
          </cell>
        </row>
        <row r="1056">
          <cell r="A1056" t="str">
            <v>102114</v>
          </cell>
          <cell r="R1056">
            <v>220</v>
          </cell>
          <cell r="AB1056">
            <v>10791.560000000001</v>
          </cell>
          <cell r="AR1056">
            <v>7099.53</v>
          </cell>
          <cell r="CB1056">
            <v>220</v>
          </cell>
          <cell r="CC1056">
            <v>17891.09</v>
          </cell>
        </row>
        <row r="1057">
          <cell r="A1057" t="str">
            <v>102117</v>
          </cell>
          <cell r="AB1057">
            <v>20293.399999999998</v>
          </cell>
          <cell r="CC1057">
            <v>20293.399999999998</v>
          </cell>
        </row>
        <row r="1058">
          <cell r="A1058" t="str">
            <v>102120</v>
          </cell>
          <cell r="E1058">
            <v>15713.749999999998</v>
          </cell>
          <cell r="O1058">
            <v>1967.52</v>
          </cell>
          <cell r="R1058">
            <v>320</v>
          </cell>
          <cell r="V1058">
            <v>4525.38</v>
          </cell>
          <cell r="W1058">
            <v>13662</v>
          </cell>
          <cell r="AB1058">
            <v>16568.52</v>
          </cell>
          <cell r="AR1058">
            <v>13150.659999999998</v>
          </cell>
          <cell r="AV1058">
            <v>3481.06</v>
          </cell>
          <cell r="CB1058">
            <v>36188.649999999994</v>
          </cell>
          <cell r="CC1058">
            <v>33200.239999999998</v>
          </cell>
        </row>
        <row r="1059">
          <cell r="A1059" t="str">
            <v>102122</v>
          </cell>
          <cell r="Y1059">
            <v>123.08</v>
          </cell>
          <cell r="AB1059">
            <v>24006.110000000004</v>
          </cell>
          <cell r="AY1059">
            <v>2838.29</v>
          </cell>
          <cell r="CB1059">
            <v>123.08</v>
          </cell>
          <cell r="CC1059">
            <v>26844.400000000005</v>
          </cell>
        </row>
        <row r="1060">
          <cell r="A1060" t="str">
            <v>102132</v>
          </cell>
          <cell r="AB1060">
            <v>19223.600000000002</v>
          </cell>
          <cell r="CC1060">
            <v>19223.600000000002</v>
          </cell>
        </row>
        <row r="1061">
          <cell r="A1061" t="str">
            <v>102133</v>
          </cell>
          <cell r="E1061">
            <v>16043.119999999999</v>
          </cell>
          <cell r="O1061">
            <v>1756.73</v>
          </cell>
          <cell r="R1061">
            <v>320</v>
          </cell>
          <cell r="W1061">
            <v>19125.18</v>
          </cell>
          <cell r="AB1061">
            <v>18026.829999999998</v>
          </cell>
          <cell r="AR1061">
            <v>14478.24</v>
          </cell>
          <cell r="AV1061">
            <v>3619.56</v>
          </cell>
          <cell r="CB1061">
            <v>37245.03</v>
          </cell>
          <cell r="CC1061">
            <v>36124.629999999997</v>
          </cell>
        </row>
        <row r="1062">
          <cell r="A1062" t="str">
            <v>102137</v>
          </cell>
          <cell r="E1062">
            <v>11565.91</v>
          </cell>
          <cell r="O1062">
            <v>1797.9</v>
          </cell>
          <cell r="W1062">
            <v>17271.96</v>
          </cell>
          <cell r="AB1062">
            <v>27323.289999999997</v>
          </cell>
          <cell r="AV1062">
            <v>3042.55</v>
          </cell>
          <cell r="CB1062">
            <v>30635.769999999997</v>
          </cell>
          <cell r="CC1062">
            <v>30365.839999999997</v>
          </cell>
        </row>
        <row r="1063">
          <cell r="A1063" t="str">
            <v>102141</v>
          </cell>
          <cell r="G1063">
            <v>374.33</v>
          </cell>
          <cell r="H1063">
            <v>520.79999999999995</v>
          </cell>
          <cell r="K1063">
            <v>851.7299999999999</v>
          </cell>
          <cell r="AB1063">
            <v>10416</v>
          </cell>
          <cell r="AH1063">
            <v>873.43</v>
          </cell>
          <cell r="AK1063">
            <v>4529.88</v>
          </cell>
          <cell r="BB1063">
            <v>520.82999999999993</v>
          </cell>
          <cell r="BK1063">
            <v>32.549999999999997</v>
          </cell>
          <cell r="CB1063">
            <v>1746.8599999999997</v>
          </cell>
          <cell r="CC1063">
            <v>15819.310000000001</v>
          </cell>
          <cell r="CD1063">
            <v>553.37999999999988</v>
          </cell>
        </row>
        <row r="1064">
          <cell r="A1064" t="str">
            <v>102142</v>
          </cell>
          <cell r="AB1064">
            <v>21153.800000000007</v>
          </cell>
          <cell r="CC1064">
            <v>21153.800000000007</v>
          </cell>
        </row>
        <row r="1065">
          <cell r="A1065" t="str">
            <v>102144</v>
          </cell>
          <cell r="AB1065">
            <v>21466.799999999999</v>
          </cell>
          <cell r="CC1065">
            <v>21466.799999999999</v>
          </cell>
        </row>
        <row r="1066">
          <cell r="A1066" t="str">
            <v>102145</v>
          </cell>
          <cell r="AB1066">
            <v>44993.2</v>
          </cell>
          <cell r="CC1066">
            <v>44993.2</v>
          </cell>
        </row>
        <row r="1067">
          <cell r="A1067" t="str">
            <v>102146</v>
          </cell>
          <cell r="T1067">
            <v>2300</v>
          </cell>
          <cell r="AB1067">
            <v>28736.699999999997</v>
          </cell>
          <cell r="CB1067">
            <v>2300</v>
          </cell>
          <cell r="CC1067">
            <v>28736.699999999997</v>
          </cell>
        </row>
        <row r="1068">
          <cell r="A1068" t="str">
            <v>102153</v>
          </cell>
          <cell r="R1068">
            <v>220</v>
          </cell>
          <cell r="AB1068">
            <v>15300.9</v>
          </cell>
          <cell r="AR1068">
            <v>10200.6</v>
          </cell>
          <cell r="CB1068">
            <v>220</v>
          </cell>
          <cell r="CC1068">
            <v>25501.5</v>
          </cell>
        </row>
        <row r="1069">
          <cell r="A1069" t="str">
            <v>102155</v>
          </cell>
          <cell r="R1069">
            <v>320</v>
          </cell>
          <cell r="AB1069">
            <v>14008.38</v>
          </cell>
          <cell r="AR1069">
            <v>9338.92</v>
          </cell>
          <cell r="CB1069">
            <v>320</v>
          </cell>
          <cell r="CC1069">
            <v>23347.3</v>
          </cell>
        </row>
        <row r="1070">
          <cell r="A1070" t="str">
            <v>102163</v>
          </cell>
          <cell r="AB1070">
            <v>22874.000000000004</v>
          </cell>
          <cell r="CC1070">
            <v>22874.000000000004</v>
          </cell>
        </row>
        <row r="1071">
          <cell r="A1071" t="str">
            <v>102164</v>
          </cell>
          <cell r="AB1071">
            <v>20500.600000000002</v>
          </cell>
          <cell r="CC1071">
            <v>20500.600000000002</v>
          </cell>
        </row>
        <row r="1072">
          <cell r="A1072" t="str">
            <v>102167</v>
          </cell>
          <cell r="O1072">
            <v>460.66</v>
          </cell>
          <cell r="AB1072">
            <v>24718.400000000001</v>
          </cell>
          <cell r="CB1072">
            <v>460.66</v>
          </cell>
          <cell r="CC1072">
            <v>24718.400000000001</v>
          </cell>
        </row>
        <row r="1073">
          <cell r="A1073" t="str">
            <v>102169</v>
          </cell>
          <cell r="AB1073">
            <v>29139.199999999997</v>
          </cell>
          <cell r="CC1073">
            <v>29139.199999999997</v>
          </cell>
        </row>
        <row r="1074">
          <cell r="A1074" t="str">
            <v>102170</v>
          </cell>
          <cell r="AB1074">
            <v>21268.699999999993</v>
          </cell>
          <cell r="CC1074">
            <v>21268.699999999993</v>
          </cell>
        </row>
        <row r="1075">
          <cell r="A1075" t="str">
            <v>102175</v>
          </cell>
          <cell r="AB1075">
            <v>21933.899999999998</v>
          </cell>
          <cell r="CC1075">
            <v>21933.899999999998</v>
          </cell>
        </row>
        <row r="1076">
          <cell r="A1076" t="str">
            <v>102177</v>
          </cell>
          <cell r="C1076">
            <v>20</v>
          </cell>
          <cell r="AB1076">
            <v>25178.31</v>
          </cell>
          <cell r="AC1076">
            <v>2797.59</v>
          </cell>
          <cell r="CB1076">
            <v>20</v>
          </cell>
          <cell r="CC1076">
            <v>27975.9</v>
          </cell>
        </row>
        <row r="1077">
          <cell r="A1077" t="str">
            <v>102178</v>
          </cell>
          <cell r="R1077">
            <v>220</v>
          </cell>
          <cell r="AB1077">
            <v>13933.259999999998</v>
          </cell>
          <cell r="AR1077">
            <v>9288.84</v>
          </cell>
          <cell r="CB1077">
            <v>220</v>
          </cell>
          <cell r="CC1077">
            <v>23222.1</v>
          </cell>
        </row>
        <row r="1078">
          <cell r="A1078" t="str">
            <v>102180</v>
          </cell>
          <cell r="R1078">
            <v>320</v>
          </cell>
          <cell r="AB1078">
            <v>12678.060000000001</v>
          </cell>
          <cell r="AR1078">
            <v>8452.0400000000009</v>
          </cell>
          <cell r="CB1078">
            <v>320</v>
          </cell>
          <cell r="CC1078">
            <v>21130.100000000002</v>
          </cell>
        </row>
        <row r="1079">
          <cell r="A1079" t="str">
            <v>102181</v>
          </cell>
          <cell r="AB1079">
            <v>18161.7</v>
          </cell>
          <cell r="CC1079">
            <v>18161.7</v>
          </cell>
        </row>
        <row r="1080">
          <cell r="A1080" t="str">
            <v>102182</v>
          </cell>
          <cell r="G1080">
            <v>744.51</v>
          </cell>
          <cell r="H1080">
            <v>372.25</v>
          </cell>
          <cell r="K1080">
            <v>1737.1599999999999</v>
          </cell>
          <cell r="L1080">
            <v>248.17</v>
          </cell>
          <cell r="AB1080">
            <v>11911.98</v>
          </cell>
          <cell r="AG1080">
            <v>1737.16</v>
          </cell>
          <cell r="AK1080">
            <v>1737.1599999999999</v>
          </cell>
          <cell r="AL1080">
            <v>1489</v>
          </cell>
          <cell r="BB1080">
            <v>18.61</v>
          </cell>
          <cell r="CB1080">
            <v>3102.09</v>
          </cell>
          <cell r="CC1080">
            <v>16875.3</v>
          </cell>
          <cell r="CD1080">
            <v>18.61</v>
          </cell>
        </row>
        <row r="1081">
          <cell r="A1081" t="str">
            <v>102184</v>
          </cell>
          <cell r="G1081">
            <v>154.16</v>
          </cell>
          <cell r="H1081">
            <v>231.24</v>
          </cell>
          <cell r="K1081">
            <v>1040.58</v>
          </cell>
          <cell r="L1081">
            <v>308.32</v>
          </cell>
          <cell r="AB1081">
            <v>9249.5399999999991</v>
          </cell>
          <cell r="AH1081">
            <v>1117.6500000000001</v>
          </cell>
          <cell r="AK1081">
            <v>2158.23</v>
          </cell>
          <cell r="AL1081">
            <v>1233.27</v>
          </cell>
          <cell r="BB1081">
            <v>33.239999999999995</v>
          </cell>
          <cell r="BK1081">
            <v>43.36</v>
          </cell>
          <cell r="BL1081">
            <v>93.94</v>
          </cell>
          <cell r="CB1081">
            <v>1734.3</v>
          </cell>
          <cell r="CC1081">
            <v>13758.689999999999</v>
          </cell>
          <cell r="CD1081">
            <v>170.54</v>
          </cell>
        </row>
        <row r="1082">
          <cell r="A1082" t="str">
            <v>102185</v>
          </cell>
          <cell r="R1082">
            <v>220</v>
          </cell>
          <cell r="AB1082">
            <v>13282.259999999998</v>
          </cell>
          <cell r="AR1082">
            <v>8854.84</v>
          </cell>
          <cell r="CB1082">
            <v>220</v>
          </cell>
          <cell r="CC1082">
            <v>22137.1</v>
          </cell>
        </row>
        <row r="1083">
          <cell r="A1083" t="str">
            <v>102190</v>
          </cell>
          <cell r="AB1083">
            <v>30500</v>
          </cell>
          <cell r="CC1083">
            <v>30500</v>
          </cell>
        </row>
        <row r="1084">
          <cell r="A1084" t="str">
            <v>102192</v>
          </cell>
          <cell r="R1084">
            <v>320</v>
          </cell>
          <cell r="AB1084">
            <v>16654.5</v>
          </cell>
          <cell r="AR1084">
            <v>11103</v>
          </cell>
          <cell r="CB1084">
            <v>320</v>
          </cell>
          <cell r="CC1084">
            <v>27757.5</v>
          </cell>
        </row>
        <row r="1085">
          <cell r="A1085" t="str">
            <v>102198</v>
          </cell>
          <cell r="R1085">
            <v>320</v>
          </cell>
          <cell r="AB1085">
            <v>19144.62</v>
          </cell>
          <cell r="AR1085">
            <v>12763.08</v>
          </cell>
          <cell r="CB1085">
            <v>320</v>
          </cell>
          <cell r="CC1085">
            <v>31907.699999999997</v>
          </cell>
        </row>
        <row r="1086">
          <cell r="A1086" t="str">
            <v>102199</v>
          </cell>
          <cell r="R1086">
            <v>320</v>
          </cell>
          <cell r="AB1086">
            <v>10963.08</v>
          </cell>
          <cell r="AR1086">
            <v>7308.72</v>
          </cell>
          <cell r="CB1086">
            <v>320</v>
          </cell>
          <cell r="CC1086">
            <v>18271.8</v>
          </cell>
        </row>
        <row r="1087">
          <cell r="A1087" t="str">
            <v>102200</v>
          </cell>
          <cell r="O1087">
            <v>1654.73</v>
          </cell>
          <cell r="R1087">
            <v>380</v>
          </cell>
          <cell r="W1087">
            <v>35812.15</v>
          </cell>
          <cell r="AB1087">
            <v>36208.21</v>
          </cell>
          <cell r="AR1087">
            <v>24074.010000000002</v>
          </cell>
          <cell r="CB1087">
            <v>37846.880000000005</v>
          </cell>
          <cell r="CC1087">
            <v>60282.22</v>
          </cell>
        </row>
        <row r="1088">
          <cell r="A1088" t="str">
            <v>102202</v>
          </cell>
          <cell r="O1088">
            <v>2157.6999999999998</v>
          </cell>
          <cell r="R1088">
            <v>320</v>
          </cell>
          <cell r="V1088">
            <v>5779.42</v>
          </cell>
          <cell r="W1088">
            <v>15999.15</v>
          </cell>
          <cell r="AB1088">
            <v>22141.379999999997</v>
          </cell>
          <cell r="AR1088">
            <v>17782.84</v>
          </cell>
          <cell r="BA1088">
            <v>4445.71</v>
          </cell>
          <cell r="CB1088">
            <v>24256.269999999997</v>
          </cell>
          <cell r="CC1088">
            <v>44369.93</v>
          </cell>
        </row>
        <row r="1089">
          <cell r="A1089" t="str">
            <v>102203</v>
          </cell>
          <cell r="R1089">
            <v>80</v>
          </cell>
          <cell r="T1089">
            <v>2700</v>
          </cell>
          <cell r="AB1089">
            <v>25147.62</v>
          </cell>
          <cell r="AR1089">
            <v>2794.18</v>
          </cell>
          <cell r="CB1089">
            <v>2780</v>
          </cell>
          <cell r="CC1089">
            <v>27941.8</v>
          </cell>
        </row>
        <row r="1090">
          <cell r="A1090" t="str">
            <v>102204</v>
          </cell>
          <cell r="O1090">
            <v>1517.03</v>
          </cell>
          <cell r="AB1090">
            <v>24886.100000000002</v>
          </cell>
          <cell r="CB1090">
            <v>1517.03</v>
          </cell>
          <cell r="CC1090">
            <v>24886.100000000002</v>
          </cell>
        </row>
        <row r="1091">
          <cell r="A1091" t="str">
            <v>102206</v>
          </cell>
          <cell r="R1091">
            <v>320</v>
          </cell>
          <cell r="AB1091">
            <v>18452.7</v>
          </cell>
          <cell r="AR1091">
            <v>12301.8</v>
          </cell>
          <cell r="CB1091">
            <v>320</v>
          </cell>
          <cell r="CC1091">
            <v>30754.5</v>
          </cell>
        </row>
        <row r="1092">
          <cell r="A1092" t="str">
            <v>102207</v>
          </cell>
          <cell r="T1092">
            <v>3000</v>
          </cell>
          <cell r="AB1092">
            <v>23057.099999999995</v>
          </cell>
          <cell r="CB1092">
            <v>3000</v>
          </cell>
          <cell r="CC1092">
            <v>23057.099999999995</v>
          </cell>
        </row>
        <row r="1093">
          <cell r="A1093" t="str">
            <v>102208</v>
          </cell>
          <cell r="AB1093">
            <v>19590.7</v>
          </cell>
          <cell r="CC1093">
            <v>19590.7</v>
          </cell>
        </row>
        <row r="1094">
          <cell r="A1094" t="str">
            <v>102210</v>
          </cell>
          <cell r="AB1094">
            <v>24722.000000000004</v>
          </cell>
          <cell r="CC1094">
            <v>24722.000000000004</v>
          </cell>
        </row>
        <row r="1095">
          <cell r="A1095" t="str">
            <v>102211</v>
          </cell>
          <cell r="O1095">
            <v>1495.58</v>
          </cell>
          <cell r="R1095">
            <v>220</v>
          </cell>
          <cell r="V1095">
            <v>4185.01</v>
          </cell>
          <cell r="W1095">
            <v>13654.43</v>
          </cell>
          <cell r="AB1095">
            <v>16033.079999999998</v>
          </cell>
          <cell r="AR1095">
            <v>12876.96</v>
          </cell>
          <cell r="BA1095">
            <v>3219.24</v>
          </cell>
          <cell r="CB1095">
            <v>19555.02</v>
          </cell>
          <cell r="CC1095">
            <v>32129.279999999999</v>
          </cell>
        </row>
        <row r="1096">
          <cell r="A1096" t="str">
            <v>102213</v>
          </cell>
          <cell r="G1096">
            <v>357.46</v>
          </cell>
          <cell r="K1096">
            <v>1105.9000000000001</v>
          </cell>
          <cell r="T1096">
            <v>2700</v>
          </cell>
          <cell r="AB1096">
            <v>5361.99</v>
          </cell>
          <cell r="AK1096">
            <v>11377.45</v>
          </cell>
          <cell r="BB1096">
            <v>603.21</v>
          </cell>
          <cell r="BK1096">
            <v>435.65</v>
          </cell>
          <cell r="CB1096">
            <v>4163.3600000000006</v>
          </cell>
          <cell r="CC1096">
            <v>16739.440000000002</v>
          </cell>
          <cell r="CD1096">
            <v>1038.8600000000001</v>
          </cell>
        </row>
        <row r="1097">
          <cell r="A1097" t="str">
            <v>102214</v>
          </cell>
          <cell r="H1097">
            <v>539.6</v>
          </cell>
          <cell r="K1097">
            <v>994.8900000000001</v>
          </cell>
          <cell r="L1097">
            <v>179.87</v>
          </cell>
          <cell r="R1097">
            <v>220</v>
          </cell>
          <cell r="AB1097">
            <v>8993.35</v>
          </cell>
          <cell r="AH1097">
            <v>1697.49</v>
          </cell>
          <cell r="AL1097">
            <v>1528.87</v>
          </cell>
          <cell r="AR1097">
            <v>4316.8</v>
          </cell>
          <cell r="BB1097">
            <v>522.74</v>
          </cell>
          <cell r="BR1097">
            <v>295.09000000000003</v>
          </cell>
          <cell r="CB1097">
            <v>1934.3600000000001</v>
          </cell>
          <cell r="CC1097">
            <v>16536.509999999998</v>
          </cell>
          <cell r="CD1097">
            <v>817.83</v>
          </cell>
        </row>
        <row r="1098">
          <cell r="A1098" t="str">
            <v>102218</v>
          </cell>
          <cell r="AB1098">
            <v>40112</v>
          </cell>
          <cell r="CC1098">
            <v>40112</v>
          </cell>
        </row>
        <row r="1099">
          <cell r="A1099" t="str">
            <v>102220</v>
          </cell>
          <cell r="AB1099">
            <v>30897.999999999996</v>
          </cell>
          <cell r="CC1099">
            <v>30897.999999999996</v>
          </cell>
        </row>
        <row r="1100">
          <cell r="A1100" t="str">
            <v>102221</v>
          </cell>
          <cell r="O1100">
            <v>1763.81</v>
          </cell>
          <cell r="R1100">
            <v>320</v>
          </cell>
          <cell r="AB1100">
            <v>12301.8</v>
          </cell>
          <cell r="AR1100">
            <v>8201.2000000000007</v>
          </cell>
          <cell r="CB1100">
            <v>2083.81</v>
          </cell>
          <cell r="CC1100">
            <v>20503</v>
          </cell>
        </row>
        <row r="1101">
          <cell r="A1101" t="str">
            <v>102223</v>
          </cell>
          <cell r="R1101">
            <v>220</v>
          </cell>
          <cell r="T1101">
            <v>2700</v>
          </cell>
          <cell r="U1101">
            <v>1579.67</v>
          </cell>
          <cell r="AB1101">
            <v>13936.2</v>
          </cell>
          <cell r="AR1101">
            <v>9202.11</v>
          </cell>
          <cell r="CB1101">
            <v>4499.67</v>
          </cell>
          <cell r="CC1101">
            <v>23138.31</v>
          </cell>
        </row>
        <row r="1102">
          <cell r="A1102" t="str">
            <v>102225</v>
          </cell>
          <cell r="O1102">
            <v>1645.58</v>
          </cell>
          <cell r="R1102">
            <v>380</v>
          </cell>
          <cell r="AB1102">
            <v>14326.259999999998</v>
          </cell>
          <cell r="AR1102">
            <v>9550.84</v>
          </cell>
          <cell r="CB1102">
            <v>2025.58</v>
          </cell>
          <cell r="CC1102">
            <v>23877.1</v>
          </cell>
        </row>
        <row r="1103">
          <cell r="A1103" t="str">
            <v>102226</v>
          </cell>
          <cell r="I1103">
            <v>3260.63</v>
          </cell>
          <cell r="O1103">
            <v>1675.48</v>
          </cell>
          <cell r="R1103">
            <v>320</v>
          </cell>
          <cell r="W1103">
            <v>19907.13</v>
          </cell>
          <cell r="AB1103">
            <v>19541.100000000002</v>
          </cell>
          <cell r="AR1103">
            <v>15662.100000000002</v>
          </cell>
          <cell r="BA1103">
            <v>3953.54</v>
          </cell>
          <cell r="CB1103">
            <v>25163.24</v>
          </cell>
          <cell r="CC1103">
            <v>39156.740000000005</v>
          </cell>
        </row>
        <row r="1104">
          <cell r="A1104" t="str">
            <v>102230</v>
          </cell>
          <cell r="C1104">
            <v>20</v>
          </cell>
          <cell r="AB1104">
            <v>22941.81</v>
          </cell>
          <cell r="AC1104">
            <v>2549.09</v>
          </cell>
          <cell r="CB1104">
            <v>20</v>
          </cell>
          <cell r="CC1104">
            <v>25490.9</v>
          </cell>
        </row>
        <row r="1105">
          <cell r="A1105" t="str">
            <v>102233</v>
          </cell>
          <cell r="G1105">
            <v>372.02</v>
          </cell>
          <cell r="K1105">
            <v>883.56999999999994</v>
          </cell>
          <cell r="R1105">
            <v>220</v>
          </cell>
          <cell r="AB1105">
            <v>7440.56</v>
          </cell>
          <cell r="AG1105">
            <v>1674.12</v>
          </cell>
          <cell r="AK1105">
            <v>3115.73</v>
          </cell>
          <cell r="AR1105">
            <v>5115.38</v>
          </cell>
          <cell r="BB1105">
            <v>43.6</v>
          </cell>
          <cell r="BG1105">
            <v>279.02</v>
          </cell>
          <cell r="BK1105">
            <v>26.16</v>
          </cell>
          <cell r="CB1105">
            <v>1475.59</v>
          </cell>
          <cell r="CC1105">
            <v>17345.79</v>
          </cell>
          <cell r="CD1105">
            <v>348.78000000000003</v>
          </cell>
        </row>
        <row r="1106">
          <cell r="A1106" t="str">
            <v>102234</v>
          </cell>
          <cell r="T1106">
            <v>3000</v>
          </cell>
          <cell r="AB1106">
            <v>18217.400000000001</v>
          </cell>
          <cell r="CB1106">
            <v>3000</v>
          </cell>
          <cell r="CC1106">
            <v>18217.400000000001</v>
          </cell>
        </row>
        <row r="1107">
          <cell r="A1107" t="str">
            <v>102237</v>
          </cell>
          <cell r="R1107">
            <v>320</v>
          </cell>
          <cell r="AB1107">
            <v>16713.900000000001</v>
          </cell>
          <cell r="AR1107">
            <v>11142.6</v>
          </cell>
          <cell r="CB1107">
            <v>320</v>
          </cell>
          <cell r="CC1107">
            <v>27856.5</v>
          </cell>
        </row>
        <row r="1108">
          <cell r="A1108" t="str">
            <v>102238</v>
          </cell>
          <cell r="AB1108">
            <v>30807.439999999995</v>
          </cell>
          <cell r="CC1108">
            <v>30807.439999999995</v>
          </cell>
        </row>
        <row r="1109">
          <cell r="A1109" t="str">
            <v>102240</v>
          </cell>
          <cell r="C1109">
            <v>20</v>
          </cell>
          <cell r="O1109">
            <v>1410.58</v>
          </cell>
          <cell r="R1109">
            <v>320</v>
          </cell>
          <cell r="T1109">
            <v>2300</v>
          </cell>
          <cell r="AB1109">
            <v>15979.949999999999</v>
          </cell>
          <cell r="AC1109">
            <v>3195.99</v>
          </cell>
          <cell r="AR1109">
            <v>12783.96</v>
          </cell>
          <cell r="CB1109">
            <v>4050.58</v>
          </cell>
          <cell r="CC1109">
            <v>31959.899999999998</v>
          </cell>
        </row>
        <row r="1110">
          <cell r="A1110" t="str">
            <v>102242</v>
          </cell>
          <cell r="R1110">
            <v>380</v>
          </cell>
          <cell r="W1110">
            <v>31054.12</v>
          </cell>
          <cell r="AB1110">
            <v>30576.360000000004</v>
          </cell>
          <cell r="AR1110">
            <v>20384.240000000002</v>
          </cell>
          <cell r="CB1110">
            <v>31434.12</v>
          </cell>
          <cell r="CC1110">
            <v>50960.600000000006</v>
          </cell>
        </row>
        <row r="1111">
          <cell r="A1111" t="str">
            <v>102246</v>
          </cell>
          <cell r="O1111">
            <v>1855.38</v>
          </cell>
          <cell r="R1111">
            <v>320</v>
          </cell>
          <cell r="AB1111">
            <v>25978.019999999997</v>
          </cell>
          <cell r="AR1111">
            <v>17318.68</v>
          </cell>
          <cell r="CB1111">
            <v>2175.38</v>
          </cell>
          <cell r="CC1111">
            <v>43296.7</v>
          </cell>
        </row>
        <row r="1112">
          <cell r="A1112" t="str">
            <v>102247</v>
          </cell>
          <cell r="AB1112">
            <v>35433.499999999993</v>
          </cell>
          <cell r="CC1112">
            <v>35433.499999999993</v>
          </cell>
        </row>
        <row r="1113">
          <cell r="A1113" t="str">
            <v>102248</v>
          </cell>
          <cell r="G1113">
            <v>619.75</v>
          </cell>
          <cell r="H1113">
            <v>446.16</v>
          </cell>
          <cell r="K1113">
            <v>1784.6200000000001</v>
          </cell>
          <cell r="AB1113">
            <v>5270.5599999999995</v>
          </cell>
          <cell r="AG1113">
            <v>1562.4</v>
          </cell>
          <cell r="AH1113">
            <v>2825.6400000000003</v>
          </cell>
          <cell r="AK1113">
            <v>3276.4400000000005</v>
          </cell>
          <cell r="BB1113">
            <v>757.81999999999994</v>
          </cell>
          <cell r="BG1113">
            <v>32.549999999999997</v>
          </cell>
          <cell r="BH1113">
            <v>257.93</v>
          </cell>
          <cell r="BK1113">
            <v>20.91</v>
          </cell>
          <cell r="CB1113">
            <v>2850.53</v>
          </cell>
          <cell r="CC1113">
            <v>12935.039999999999</v>
          </cell>
          <cell r="CD1113">
            <v>1069.21</v>
          </cell>
        </row>
        <row r="1114">
          <cell r="A1114" t="str">
            <v>102250</v>
          </cell>
          <cell r="R1114">
            <v>380</v>
          </cell>
          <cell r="W1114">
            <v>43347.61</v>
          </cell>
          <cell r="AB1114">
            <v>32010.54</v>
          </cell>
          <cell r="AR1114">
            <v>21340.36</v>
          </cell>
          <cell r="CB1114">
            <v>43727.61</v>
          </cell>
          <cell r="CC1114">
            <v>53350.9</v>
          </cell>
        </row>
        <row r="1115">
          <cell r="A1115" t="str">
            <v>102251</v>
          </cell>
          <cell r="O1115">
            <v>1286.57</v>
          </cell>
          <cell r="AB1115">
            <v>25706.399999999998</v>
          </cell>
          <cell r="CB1115">
            <v>1286.57</v>
          </cell>
          <cell r="CC1115">
            <v>25706.399999999998</v>
          </cell>
        </row>
        <row r="1116">
          <cell r="A1116" t="str">
            <v>102252</v>
          </cell>
          <cell r="O1116">
            <v>1490.31</v>
          </cell>
          <cell r="R1116">
            <v>320</v>
          </cell>
          <cell r="AB1116">
            <v>15112.439999999999</v>
          </cell>
          <cell r="AR1116">
            <v>10074.959999999999</v>
          </cell>
          <cell r="CB1116">
            <v>1810.31</v>
          </cell>
          <cell r="CC1116">
            <v>25187.399999999998</v>
          </cell>
        </row>
        <row r="1117">
          <cell r="A1117" t="str">
            <v>102253</v>
          </cell>
          <cell r="G1117">
            <v>359.18</v>
          </cell>
          <cell r="K1117">
            <v>1953.0400000000002</v>
          </cell>
          <cell r="AB1117">
            <v>7183.6</v>
          </cell>
          <cell r="AG1117">
            <v>1616.31</v>
          </cell>
          <cell r="AK1117">
            <v>6846.8600000000006</v>
          </cell>
          <cell r="BB1117">
            <v>117.86</v>
          </cell>
          <cell r="CB1117">
            <v>2312.2200000000003</v>
          </cell>
          <cell r="CC1117">
            <v>15646.77</v>
          </cell>
          <cell r="CD1117">
            <v>117.86</v>
          </cell>
        </row>
        <row r="1118">
          <cell r="A1118" t="str">
            <v>102254</v>
          </cell>
          <cell r="G1118">
            <v>520.79999999999995</v>
          </cell>
          <cell r="K1118">
            <v>423.15</v>
          </cell>
          <cell r="R1118">
            <v>220</v>
          </cell>
          <cell r="AB1118">
            <v>3472</v>
          </cell>
          <cell r="AG1118">
            <v>1388.8</v>
          </cell>
          <cell r="AK1118">
            <v>4828.25</v>
          </cell>
          <cell r="AR1118">
            <v>6727</v>
          </cell>
          <cell r="BK1118">
            <v>8.14</v>
          </cell>
          <cell r="BR1118">
            <v>32.56</v>
          </cell>
          <cell r="CB1118">
            <v>1163.9499999999998</v>
          </cell>
          <cell r="CC1118">
            <v>16416.05</v>
          </cell>
          <cell r="CD1118">
            <v>40.700000000000003</v>
          </cell>
        </row>
        <row r="1119">
          <cell r="A1119" t="str">
            <v>102255</v>
          </cell>
          <cell r="I1119">
            <v>2969.54</v>
          </cell>
          <cell r="R1119">
            <v>245</v>
          </cell>
          <cell r="U1119">
            <v>1113.58</v>
          </cell>
          <cell r="AB1119">
            <v>12654.839999999998</v>
          </cell>
          <cell r="AR1119">
            <v>8436.56</v>
          </cell>
          <cell r="CB1119">
            <v>4328.12</v>
          </cell>
          <cell r="CC1119">
            <v>21091.399999999998</v>
          </cell>
        </row>
        <row r="1120">
          <cell r="A1120" t="str">
            <v>102257</v>
          </cell>
          <cell r="R1120">
            <v>320</v>
          </cell>
          <cell r="AB1120">
            <v>14885.04</v>
          </cell>
          <cell r="AR1120">
            <v>9923.36</v>
          </cell>
          <cell r="CB1120">
            <v>320</v>
          </cell>
          <cell r="CC1120">
            <v>24808.400000000001</v>
          </cell>
        </row>
        <row r="1121">
          <cell r="A1121" t="str">
            <v>102258</v>
          </cell>
          <cell r="O1121">
            <v>1317.08</v>
          </cell>
          <cell r="AB1121">
            <v>18795.3</v>
          </cell>
          <cell r="CB1121">
            <v>1317.08</v>
          </cell>
          <cell r="CC1121">
            <v>18795.3</v>
          </cell>
        </row>
        <row r="1122">
          <cell r="A1122" t="str">
            <v>102260</v>
          </cell>
          <cell r="O1122">
            <v>1776.92</v>
          </cell>
          <cell r="R1122">
            <v>220</v>
          </cell>
          <cell r="AB1122">
            <v>15425.219999999998</v>
          </cell>
          <cell r="AR1122">
            <v>9769.31</v>
          </cell>
          <cell r="CB1122">
            <v>1996.92</v>
          </cell>
          <cell r="CC1122">
            <v>25194.53</v>
          </cell>
        </row>
        <row r="1123">
          <cell r="A1123" t="str">
            <v>102262</v>
          </cell>
          <cell r="R1123">
            <v>320</v>
          </cell>
          <cell r="T1123">
            <v>3000</v>
          </cell>
          <cell r="AB1123">
            <v>15105.240000000002</v>
          </cell>
          <cell r="AR1123">
            <v>10070.16</v>
          </cell>
          <cell r="CB1123">
            <v>3320</v>
          </cell>
          <cell r="CC1123">
            <v>25175.4</v>
          </cell>
        </row>
        <row r="1124">
          <cell r="A1124" t="str">
            <v>102263</v>
          </cell>
          <cell r="AB1124">
            <v>32850.80000000001</v>
          </cell>
          <cell r="CC1124">
            <v>32850.80000000001</v>
          </cell>
        </row>
        <row r="1125">
          <cell r="A1125" t="str">
            <v>102269</v>
          </cell>
          <cell r="AB1125">
            <v>18894.7</v>
          </cell>
          <cell r="CC1125">
            <v>18894.7</v>
          </cell>
        </row>
        <row r="1126">
          <cell r="A1126" t="str">
            <v>102271</v>
          </cell>
          <cell r="C1126">
            <v>45</v>
          </cell>
          <cell r="AB1126">
            <v>27096.93</v>
          </cell>
          <cell r="AC1126">
            <v>3010.77</v>
          </cell>
          <cell r="CB1126">
            <v>45</v>
          </cell>
          <cell r="CC1126">
            <v>30107.7</v>
          </cell>
        </row>
        <row r="1127">
          <cell r="A1127" t="str">
            <v>102274</v>
          </cell>
          <cell r="O1127">
            <v>2994.67</v>
          </cell>
          <cell r="R1127">
            <v>320</v>
          </cell>
          <cell r="AB1127">
            <v>28528.620000000003</v>
          </cell>
          <cell r="AR1127">
            <v>19019.080000000002</v>
          </cell>
          <cell r="CB1127">
            <v>3314.67</v>
          </cell>
          <cell r="CC1127">
            <v>47547.700000000004</v>
          </cell>
        </row>
        <row r="1128">
          <cell r="A1128" t="str">
            <v>102275</v>
          </cell>
          <cell r="AB1128">
            <v>37890.299999999996</v>
          </cell>
          <cell r="CC1128">
            <v>37890.299999999996</v>
          </cell>
        </row>
        <row r="1129">
          <cell r="A1129" t="str">
            <v>102276</v>
          </cell>
          <cell r="R1129">
            <v>380</v>
          </cell>
          <cell r="T1129">
            <v>5000</v>
          </cell>
          <cell r="AB1129">
            <v>25831.72</v>
          </cell>
          <cell r="AR1129">
            <v>17027.29</v>
          </cell>
          <cell r="CB1129">
            <v>5380</v>
          </cell>
          <cell r="CC1129">
            <v>42859.01</v>
          </cell>
        </row>
        <row r="1130">
          <cell r="A1130" t="str">
            <v>102277</v>
          </cell>
          <cell r="O1130">
            <v>1524.83</v>
          </cell>
          <cell r="R1130">
            <v>320</v>
          </cell>
          <cell r="AB1130">
            <v>24431.16</v>
          </cell>
          <cell r="AR1130">
            <v>16287.44</v>
          </cell>
          <cell r="CB1130">
            <v>1844.83</v>
          </cell>
          <cell r="CC1130">
            <v>40718.6</v>
          </cell>
        </row>
        <row r="1131">
          <cell r="A1131" t="str">
            <v>102280</v>
          </cell>
          <cell r="R1131">
            <v>220</v>
          </cell>
          <cell r="AB1131">
            <v>20377.560000000005</v>
          </cell>
          <cell r="AR1131">
            <v>13585.04</v>
          </cell>
          <cell r="CB1131">
            <v>220</v>
          </cell>
          <cell r="CC1131">
            <v>33962.600000000006</v>
          </cell>
        </row>
        <row r="1132">
          <cell r="A1132" t="str">
            <v>102282</v>
          </cell>
          <cell r="G1132">
            <v>664.21</v>
          </cell>
          <cell r="K1132">
            <v>1079.3399999999999</v>
          </cell>
          <cell r="AB1132">
            <v>6642.16</v>
          </cell>
          <cell r="AG1132">
            <v>1162.3800000000001</v>
          </cell>
          <cell r="AK1132">
            <v>7057.3099999999995</v>
          </cell>
          <cell r="CB1132">
            <v>1743.55</v>
          </cell>
          <cell r="CC1132">
            <v>14861.849999999999</v>
          </cell>
        </row>
        <row r="1133">
          <cell r="A1133" t="str">
            <v>102286</v>
          </cell>
          <cell r="AB1133">
            <v>31960</v>
          </cell>
          <cell r="CC1133">
            <v>31960</v>
          </cell>
        </row>
        <row r="1134">
          <cell r="A1134" t="str">
            <v>102289</v>
          </cell>
          <cell r="G1134">
            <v>359.64</v>
          </cell>
          <cell r="K1134">
            <v>539.46</v>
          </cell>
          <cell r="AB1134">
            <v>8990.9500000000007</v>
          </cell>
          <cell r="AG1134">
            <v>1618.37</v>
          </cell>
          <cell r="AK1134">
            <v>6473.48</v>
          </cell>
          <cell r="CB1134">
            <v>899.1</v>
          </cell>
          <cell r="CC1134">
            <v>17082.8</v>
          </cell>
        </row>
        <row r="1135">
          <cell r="A1135" t="str">
            <v>102291</v>
          </cell>
          <cell r="AB1135">
            <v>30630.599999999991</v>
          </cell>
          <cell r="CC1135">
            <v>30630.599999999991</v>
          </cell>
        </row>
        <row r="1136">
          <cell r="A1136" t="str">
            <v>102292</v>
          </cell>
          <cell r="R1136">
            <v>80</v>
          </cell>
          <cell r="AB1136">
            <v>23194.170000000006</v>
          </cell>
          <cell r="AR1136">
            <v>2577.13</v>
          </cell>
          <cell r="CB1136">
            <v>80</v>
          </cell>
          <cell r="CC1136">
            <v>25771.300000000007</v>
          </cell>
        </row>
        <row r="1137">
          <cell r="A1137" t="str">
            <v>102294</v>
          </cell>
          <cell r="R1137">
            <v>320</v>
          </cell>
          <cell r="T1137">
            <v>2300</v>
          </cell>
          <cell r="AB1137">
            <v>13655.52</v>
          </cell>
          <cell r="AR1137">
            <v>9023.18</v>
          </cell>
          <cell r="CB1137">
            <v>2620</v>
          </cell>
          <cell r="CC1137">
            <v>22678.7</v>
          </cell>
        </row>
        <row r="1138">
          <cell r="A1138" t="str">
            <v>102296</v>
          </cell>
          <cell r="R1138">
            <v>320</v>
          </cell>
          <cell r="AB1138">
            <v>18619.86</v>
          </cell>
          <cell r="AR1138">
            <v>12413.24</v>
          </cell>
          <cell r="CB1138">
            <v>320</v>
          </cell>
          <cell r="CC1138">
            <v>31033.1</v>
          </cell>
        </row>
        <row r="1139">
          <cell r="A1139" t="str">
            <v>102299</v>
          </cell>
          <cell r="AB1139">
            <v>21916.899999999998</v>
          </cell>
          <cell r="CC1139">
            <v>21916.899999999998</v>
          </cell>
        </row>
        <row r="1140">
          <cell r="A1140" t="str">
            <v>102300</v>
          </cell>
          <cell r="R1140">
            <v>320</v>
          </cell>
          <cell r="AB1140">
            <v>23394</v>
          </cell>
          <cell r="AR1140">
            <v>15596</v>
          </cell>
          <cell r="CB1140">
            <v>320</v>
          </cell>
          <cell r="CC1140">
            <v>38990</v>
          </cell>
        </row>
        <row r="1141">
          <cell r="A1141" t="str">
            <v>102303</v>
          </cell>
          <cell r="O1141">
            <v>2049.14</v>
          </cell>
          <cell r="AB1141">
            <v>23777.000000000004</v>
          </cell>
          <cell r="CB1141">
            <v>2049.14</v>
          </cell>
          <cell r="CC1141">
            <v>23777.000000000004</v>
          </cell>
        </row>
        <row r="1142">
          <cell r="A1142" t="str">
            <v>102304</v>
          </cell>
          <cell r="G1142">
            <v>296.88</v>
          </cell>
          <cell r="H1142">
            <v>222.66</v>
          </cell>
          <cell r="K1142">
            <v>1363.8000000000002</v>
          </cell>
          <cell r="AB1142">
            <v>5937.68</v>
          </cell>
          <cell r="AK1142">
            <v>7097.4000000000005</v>
          </cell>
          <cell r="BB1142">
            <v>83.5</v>
          </cell>
          <cell r="CB1142">
            <v>1883.3400000000001</v>
          </cell>
          <cell r="CC1142">
            <v>13035.080000000002</v>
          </cell>
          <cell r="CD1142">
            <v>83.5</v>
          </cell>
        </row>
        <row r="1143">
          <cell r="A1143" t="str">
            <v>102305</v>
          </cell>
          <cell r="G1143">
            <v>347.2</v>
          </cell>
          <cell r="H1143">
            <v>520.79999999999995</v>
          </cell>
          <cell r="K1143">
            <v>2408.6999999999998</v>
          </cell>
          <cell r="R1143">
            <v>220</v>
          </cell>
          <cell r="AG1143">
            <v>1562.4</v>
          </cell>
          <cell r="AH1143">
            <v>1562.4</v>
          </cell>
          <cell r="AK1143">
            <v>6835.5</v>
          </cell>
          <cell r="AR1143">
            <v>4340</v>
          </cell>
          <cell r="BK1143">
            <v>48.83</v>
          </cell>
          <cell r="CB1143">
            <v>3496.7</v>
          </cell>
          <cell r="CC1143">
            <v>14300.3</v>
          </cell>
          <cell r="CD1143">
            <v>48.83</v>
          </cell>
        </row>
        <row r="1144">
          <cell r="A1144" t="str">
            <v>102310</v>
          </cell>
          <cell r="G1144">
            <v>522.78</v>
          </cell>
          <cell r="H1144">
            <v>254.68</v>
          </cell>
          <cell r="K1144">
            <v>2849.2799999999997</v>
          </cell>
          <cell r="R1144">
            <v>220</v>
          </cell>
          <cell r="AB1144">
            <v>1832</v>
          </cell>
          <cell r="AG1144">
            <v>1671.7</v>
          </cell>
          <cell r="AK1144">
            <v>4971.6499999999996</v>
          </cell>
          <cell r="AR1144">
            <v>5386.98</v>
          </cell>
          <cell r="BB1144">
            <v>34.35</v>
          </cell>
          <cell r="BK1144">
            <v>7.96</v>
          </cell>
          <cell r="BR1144">
            <v>97.39</v>
          </cell>
          <cell r="CB1144">
            <v>3846.74</v>
          </cell>
          <cell r="CC1144">
            <v>13862.329999999998</v>
          </cell>
          <cell r="CD1144">
            <v>139.69999999999999</v>
          </cell>
        </row>
        <row r="1145">
          <cell r="A1145" t="str">
            <v>102313</v>
          </cell>
          <cell r="H1145">
            <v>260.39999999999998</v>
          </cell>
          <cell r="K1145">
            <v>1173.9799999999998</v>
          </cell>
          <cell r="AB1145">
            <v>3472</v>
          </cell>
          <cell r="AH1145">
            <v>1562.4</v>
          </cell>
          <cell r="AK1145">
            <v>10804.439999999999</v>
          </cell>
          <cell r="BB1145">
            <v>8.14</v>
          </cell>
          <cell r="BK1145">
            <v>268.54000000000002</v>
          </cell>
          <cell r="CB1145">
            <v>1434.3799999999997</v>
          </cell>
          <cell r="CC1145">
            <v>15838.839999999998</v>
          </cell>
          <cell r="CD1145">
            <v>276.68</v>
          </cell>
        </row>
        <row r="1146">
          <cell r="A1146" t="str">
            <v>102314</v>
          </cell>
          <cell r="G1146">
            <v>173.6</v>
          </cell>
          <cell r="K1146">
            <v>2094.0500000000002</v>
          </cell>
          <cell r="R1146">
            <v>220</v>
          </cell>
          <cell r="AB1146">
            <v>3472</v>
          </cell>
          <cell r="AK1146">
            <v>5034.3999999999996</v>
          </cell>
          <cell r="AR1146">
            <v>6585.9500000000007</v>
          </cell>
          <cell r="CB1146">
            <v>2487.65</v>
          </cell>
          <cell r="CC1146">
            <v>15092.35</v>
          </cell>
        </row>
        <row r="1147">
          <cell r="A1147" t="str">
            <v>102316</v>
          </cell>
          <cell r="G1147">
            <v>347.2</v>
          </cell>
          <cell r="H1147">
            <v>553.34999999999991</v>
          </cell>
          <cell r="K1147">
            <v>1600.38</v>
          </cell>
          <cell r="R1147">
            <v>220</v>
          </cell>
          <cell r="AB1147">
            <v>1736</v>
          </cell>
          <cell r="AG1147">
            <v>1388.8</v>
          </cell>
          <cell r="AH1147">
            <v>1714.3</v>
          </cell>
          <cell r="AK1147">
            <v>4312.88</v>
          </cell>
          <cell r="AR1147">
            <v>6065.15</v>
          </cell>
          <cell r="BB1147">
            <v>113.93</v>
          </cell>
          <cell r="BK1147">
            <v>97.649999999999991</v>
          </cell>
          <cell r="BR1147">
            <v>358.05</v>
          </cell>
          <cell r="CB1147">
            <v>2720.9300000000003</v>
          </cell>
          <cell r="CC1147">
            <v>15217.13</v>
          </cell>
          <cell r="CD1147">
            <v>569.63</v>
          </cell>
        </row>
        <row r="1148">
          <cell r="A1148" t="str">
            <v>102318</v>
          </cell>
          <cell r="AB1148">
            <v>38807.699999999997</v>
          </cell>
          <cell r="CC1148">
            <v>38807.699999999997</v>
          </cell>
        </row>
        <row r="1149">
          <cell r="A1149" t="str">
            <v>102321</v>
          </cell>
          <cell r="AB1149">
            <v>28239.1</v>
          </cell>
          <cell r="CC1149">
            <v>28239.1</v>
          </cell>
        </row>
        <row r="1150">
          <cell r="A1150" t="str">
            <v>102323</v>
          </cell>
          <cell r="AB1150">
            <v>35580.700000000004</v>
          </cell>
          <cell r="CC1150">
            <v>35580.700000000004</v>
          </cell>
        </row>
        <row r="1151">
          <cell r="A1151" t="str">
            <v>102324</v>
          </cell>
          <cell r="R1151">
            <v>320</v>
          </cell>
          <cell r="AB1151">
            <v>12608.1</v>
          </cell>
          <cell r="AR1151">
            <v>8405.4</v>
          </cell>
          <cell r="CB1151">
            <v>320</v>
          </cell>
          <cell r="CC1151">
            <v>21013.5</v>
          </cell>
        </row>
        <row r="1152">
          <cell r="A1152" t="str">
            <v>102325</v>
          </cell>
          <cell r="O1152">
            <v>3263.86</v>
          </cell>
          <cell r="R1152">
            <v>320</v>
          </cell>
          <cell r="AB1152">
            <v>19716.420000000002</v>
          </cell>
          <cell r="AR1152">
            <v>13144.28</v>
          </cell>
          <cell r="CB1152">
            <v>3583.86</v>
          </cell>
          <cell r="CC1152">
            <v>32860.700000000004</v>
          </cell>
        </row>
        <row r="1153">
          <cell r="A1153" t="str">
            <v>102326</v>
          </cell>
          <cell r="AB1153">
            <v>7956.16</v>
          </cell>
          <cell r="CC1153">
            <v>7956.16</v>
          </cell>
        </row>
        <row r="1154">
          <cell r="A1154" t="str">
            <v>102327</v>
          </cell>
          <cell r="R1154">
            <v>55</v>
          </cell>
          <cell r="AB1154">
            <v>25039.709999999995</v>
          </cell>
          <cell r="AR1154">
            <v>2782.19</v>
          </cell>
          <cell r="CB1154">
            <v>55</v>
          </cell>
          <cell r="CC1154">
            <v>27821.899999999994</v>
          </cell>
        </row>
        <row r="1155">
          <cell r="A1155" t="str">
            <v>102329</v>
          </cell>
          <cell r="O1155">
            <v>2148.5300000000002</v>
          </cell>
          <cell r="AB1155">
            <v>3853.66</v>
          </cell>
          <cell r="CB1155">
            <v>2148.5300000000002</v>
          </cell>
          <cell r="CC1155">
            <v>3853.66</v>
          </cell>
        </row>
        <row r="1156">
          <cell r="A1156" t="str">
            <v>102332</v>
          </cell>
          <cell r="O1156">
            <v>871.76</v>
          </cell>
          <cell r="AB1156">
            <v>26708.600000000002</v>
          </cell>
          <cell r="CB1156">
            <v>871.76</v>
          </cell>
          <cell r="CC1156">
            <v>26708.600000000002</v>
          </cell>
        </row>
        <row r="1157">
          <cell r="A1157" t="str">
            <v>102334</v>
          </cell>
          <cell r="R1157">
            <v>220</v>
          </cell>
          <cell r="AB1157">
            <v>20523.96</v>
          </cell>
          <cell r="AR1157">
            <v>13682.64</v>
          </cell>
          <cell r="CB1157">
            <v>220</v>
          </cell>
          <cell r="CC1157">
            <v>34206.6</v>
          </cell>
        </row>
        <row r="1158">
          <cell r="A1158" t="str">
            <v>102339</v>
          </cell>
          <cell r="O1158">
            <v>1329.41</v>
          </cell>
          <cell r="R1158">
            <v>320</v>
          </cell>
          <cell r="AB1158">
            <v>24283.920000000002</v>
          </cell>
          <cell r="AR1158">
            <v>16189.28</v>
          </cell>
          <cell r="CB1158">
            <v>1649.41</v>
          </cell>
          <cell r="CC1158">
            <v>40473.200000000004</v>
          </cell>
        </row>
        <row r="1159">
          <cell r="A1159" t="str">
            <v>102340</v>
          </cell>
          <cell r="R1159">
            <v>220</v>
          </cell>
          <cell r="AB1159">
            <v>16750.86</v>
          </cell>
          <cell r="AR1159">
            <v>11167.24</v>
          </cell>
          <cell r="CB1159">
            <v>220</v>
          </cell>
          <cell r="CC1159">
            <v>27918.1</v>
          </cell>
        </row>
        <row r="1160">
          <cell r="A1160" t="str">
            <v>102341</v>
          </cell>
          <cell r="AB1160">
            <v>8886.52</v>
          </cell>
          <cell r="CC1160">
            <v>8886.52</v>
          </cell>
        </row>
        <row r="1161">
          <cell r="A1161" t="str">
            <v>102342</v>
          </cell>
          <cell r="O1161">
            <v>1393.6</v>
          </cell>
          <cell r="R1161">
            <v>320</v>
          </cell>
          <cell r="AB1161">
            <v>16600.920000000002</v>
          </cell>
          <cell r="AR1161">
            <v>11067.28</v>
          </cell>
          <cell r="CB1161">
            <v>1713.6</v>
          </cell>
          <cell r="CC1161">
            <v>27668.200000000004</v>
          </cell>
        </row>
        <row r="1162">
          <cell r="A1162" t="str">
            <v>102345</v>
          </cell>
          <cell r="R1162">
            <v>220</v>
          </cell>
          <cell r="T1162">
            <v>2700</v>
          </cell>
          <cell r="AB1162">
            <v>14913.54</v>
          </cell>
          <cell r="AR1162">
            <v>9942.36</v>
          </cell>
          <cell r="CB1162">
            <v>2920</v>
          </cell>
          <cell r="CC1162">
            <v>24855.9</v>
          </cell>
        </row>
        <row r="1163">
          <cell r="A1163" t="str">
            <v>102347</v>
          </cell>
          <cell r="R1163">
            <v>220</v>
          </cell>
          <cell r="T1163">
            <v>5000</v>
          </cell>
          <cell r="AB1163">
            <v>15815.96</v>
          </cell>
          <cell r="AR1163">
            <v>10458.94</v>
          </cell>
          <cell r="CB1163">
            <v>5220</v>
          </cell>
          <cell r="CC1163">
            <v>26274.9</v>
          </cell>
        </row>
        <row r="1164">
          <cell r="A1164" t="str">
            <v>102349</v>
          </cell>
          <cell r="AB1164">
            <v>26516.199999999993</v>
          </cell>
          <cell r="CC1164">
            <v>26516.199999999993</v>
          </cell>
        </row>
        <row r="1165">
          <cell r="A1165" t="str">
            <v>102350</v>
          </cell>
          <cell r="R1165">
            <v>220</v>
          </cell>
          <cell r="AB1165">
            <v>12469.5</v>
          </cell>
          <cell r="AR1165">
            <v>8313</v>
          </cell>
          <cell r="CB1165">
            <v>220</v>
          </cell>
          <cell r="CC1165">
            <v>20782.5</v>
          </cell>
        </row>
        <row r="1166">
          <cell r="A1166" t="str">
            <v>102351</v>
          </cell>
          <cell r="R1166">
            <v>320</v>
          </cell>
          <cell r="AB1166">
            <v>14307.029999999999</v>
          </cell>
          <cell r="AR1166">
            <v>9538.02</v>
          </cell>
          <cell r="CB1166">
            <v>320</v>
          </cell>
          <cell r="CC1166">
            <v>23845.05</v>
          </cell>
        </row>
        <row r="1167">
          <cell r="A1167" t="str">
            <v>102353</v>
          </cell>
          <cell r="R1167">
            <v>320</v>
          </cell>
          <cell r="T1167">
            <v>2700</v>
          </cell>
          <cell r="AB1167">
            <v>22249.920000000002</v>
          </cell>
          <cell r="AR1167">
            <v>14833.28</v>
          </cell>
          <cell r="CB1167">
            <v>3020</v>
          </cell>
          <cell r="CC1167">
            <v>37083.200000000004</v>
          </cell>
        </row>
        <row r="1168">
          <cell r="A1168" t="str">
            <v>102354</v>
          </cell>
          <cell r="P1168">
            <v>2534.7999999999997</v>
          </cell>
          <cell r="T1168">
            <v>2700</v>
          </cell>
          <cell r="AP1168">
            <v>20500.7</v>
          </cell>
          <cell r="CB1168">
            <v>5234.7999999999993</v>
          </cell>
          <cell r="CC1168">
            <v>20500.7</v>
          </cell>
        </row>
        <row r="1169">
          <cell r="A1169" t="str">
            <v>102355</v>
          </cell>
          <cell r="R1169">
            <v>320</v>
          </cell>
          <cell r="AB1169">
            <v>14739.780000000002</v>
          </cell>
          <cell r="AR1169">
            <v>9826.52</v>
          </cell>
          <cell r="CB1169">
            <v>320</v>
          </cell>
          <cell r="CC1169">
            <v>24566.300000000003</v>
          </cell>
        </row>
        <row r="1170">
          <cell r="A1170" t="str">
            <v>102356</v>
          </cell>
          <cell r="G1170">
            <v>274.16000000000003</v>
          </cell>
          <cell r="K1170">
            <v>685.42000000000007</v>
          </cell>
          <cell r="AB1170">
            <v>7539.67</v>
          </cell>
          <cell r="AG1170">
            <v>1233.76</v>
          </cell>
          <cell r="AK1170">
            <v>3290.0299999999997</v>
          </cell>
          <cell r="CB1170">
            <v>959.58000000000015</v>
          </cell>
          <cell r="CC1170">
            <v>12063.46</v>
          </cell>
        </row>
        <row r="1171">
          <cell r="A1171" t="str">
            <v>102359</v>
          </cell>
          <cell r="G1171">
            <v>381.32</v>
          </cell>
          <cell r="K1171">
            <v>2049.5700000000002</v>
          </cell>
          <cell r="L1171">
            <v>762.63</v>
          </cell>
          <cell r="T1171">
            <v>2700</v>
          </cell>
          <cell r="AB1171">
            <v>3813.14</v>
          </cell>
          <cell r="AK1171">
            <v>10414.620000000001</v>
          </cell>
          <cell r="AL1171">
            <v>1644.41</v>
          </cell>
          <cell r="CB1171">
            <v>5893.52</v>
          </cell>
          <cell r="CC1171">
            <v>15872.17</v>
          </cell>
        </row>
        <row r="1172">
          <cell r="A1172" t="str">
            <v>102362</v>
          </cell>
          <cell r="R1172">
            <v>220</v>
          </cell>
          <cell r="AB1172">
            <v>8599.6299999999992</v>
          </cell>
          <cell r="AR1172">
            <v>7760.6399999999994</v>
          </cell>
          <cell r="CB1172">
            <v>220</v>
          </cell>
          <cell r="CC1172">
            <v>16360.269999999999</v>
          </cell>
        </row>
        <row r="1173">
          <cell r="A1173" t="str">
            <v>102365</v>
          </cell>
          <cell r="AB1173">
            <v>18027.999999999996</v>
          </cell>
          <cell r="CC1173">
            <v>18027.999999999996</v>
          </cell>
        </row>
        <row r="1174">
          <cell r="A1174" t="str">
            <v>102367</v>
          </cell>
          <cell r="AB1174">
            <v>25421.599999999999</v>
          </cell>
          <cell r="CC1174">
            <v>25421.599999999999</v>
          </cell>
        </row>
        <row r="1175">
          <cell r="A1175" t="str">
            <v>102368</v>
          </cell>
          <cell r="R1175">
            <v>380</v>
          </cell>
          <cell r="W1175">
            <v>35370.080000000002</v>
          </cell>
          <cell r="AB1175">
            <v>26119.439999999995</v>
          </cell>
          <cell r="AR1175">
            <v>17412.96</v>
          </cell>
          <cell r="CB1175">
            <v>35750.080000000002</v>
          </cell>
          <cell r="CC1175">
            <v>43532.399999999994</v>
          </cell>
        </row>
        <row r="1176">
          <cell r="A1176" t="str">
            <v>102369</v>
          </cell>
          <cell r="AB1176">
            <v>27839.199999999997</v>
          </cell>
          <cell r="CC1176">
            <v>27839.199999999997</v>
          </cell>
        </row>
        <row r="1177">
          <cell r="A1177" t="str">
            <v>102370</v>
          </cell>
          <cell r="AB1177">
            <v>47431.200000000004</v>
          </cell>
          <cell r="CC1177">
            <v>47431.200000000004</v>
          </cell>
        </row>
        <row r="1178">
          <cell r="A1178" t="str">
            <v>102371</v>
          </cell>
          <cell r="AB1178">
            <v>32172.399999999994</v>
          </cell>
          <cell r="CC1178">
            <v>32172.399999999994</v>
          </cell>
        </row>
        <row r="1179">
          <cell r="A1179" t="str">
            <v>102373</v>
          </cell>
          <cell r="R1179">
            <v>320</v>
          </cell>
          <cell r="AB1179">
            <v>13088.219999999998</v>
          </cell>
          <cell r="AR1179">
            <v>8725.48</v>
          </cell>
          <cell r="CB1179">
            <v>320</v>
          </cell>
          <cell r="CC1179">
            <v>21813.699999999997</v>
          </cell>
        </row>
        <row r="1180">
          <cell r="A1180" t="str">
            <v>102375</v>
          </cell>
          <cell r="R1180">
            <v>320</v>
          </cell>
          <cell r="W1180">
            <v>47428.23</v>
          </cell>
          <cell r="AB1180">
            <v>35023.919999999998</v>
          </cell>
          <cell r="AR1180">
            <v>23349.279999999999</v>
          </cell>
          <cell r="CB1180">
            <v>47748.23</v>
          </cell>
          <cell r="CC1180">
            <v>58373.2</v>
          </cell>
        </row>
        <row r="1181">
          <cell r="A1181" t="str">
            <v>102377</v>
          </cell>
          <cell r="T1181">
            <v>2700</v>
          </cell>
          <cell r="AB1181">
            <v>33374.660000000003</v>
          </cell>
          <cell r="CB1181">
            <v>2700</v>
          </cell>
          <cell r="CC1181">
            <v>33374.660000000003</v>
          </cell>
        </row>
        <row r="1182">
          <cell r="A1182" t="str">
            <v>102378</v>
          </cell>
          <cell r="P1182">
            <v>-2105.7399999999998</v>
          </cell>
          <cell r="AB1182">
            <v>6568.89</v>
          </cell>
          <cell r="AP1182">
            <v>15327.410000000003</v>
          </cell>
          <cell r="CB1182">
            <v>-2105.7399999999998</v>
          </cell>
          <cell r="CC1182">
            <v>21896.300000000003</v>
          </cell>
        </row>
        <row r="1183">
          <cell r="A1183" t="str">
            <v>102380</v>
          </cell>
          <cell r="H1183">
            <v>296.83</v>
          </cell>
          <cell r="K1183">
            <v>1286.27</v>
          </cell>
          <cell r="AB1183">
            <v>9894.3499999999985</v>
          </cell>
          <cell r="AH1183">
            <v>1780.98</v>
          </cell>
          <cell r="AK1183">
            <v>6629.2100000000009</v>
          </cell>
          <cell r="BB1183">
            <v>1955.3899999999996</v>
          </cell>
          <cell r="BH1183">
            <v>456.38</v>
          </cell>
          <cell r="BK1183">
            <v>797.74</v>
          </cell>
          <cell r="CB1183">
            <v>1583.1</v>
          </cell>
          <cell r="CC1183">
            <v>18304.54</v>
          </cell>
          <cell r="CD1183">
            <v>3209.5099999999993</v>
          </cell>
        </row>
        <row r="1184">
          <cell r="A1184" t="str">
            <v>102383</v>
          </cell>
          <cell r="AB1184">
            <v>26910.800000000003</v>
          </cell>
          <cell r="CC1184">
            <v>26910.800000000003</v>
          </cell>
        </row>
        <row r="1185">
          <cell r="A1185" t="str">
            <v>102385</v>
          </cell>
          <cell r="AB1185">
            <v>19542.5</v>
          </cell>
          <cell r="CC1185">
            <v>19542.5</v>
          </cell>
        </row>
        <row r="1186">
          <cell r="A1186" t="str">
            <v>102386</v>
          </cell>
          <cell r="R1186">
            <v>220</v>
          </cell>
          <cell r="AB1186">
            <v>15092.52</v>
          </cell>
          <cell r="AR1186">
            <v>10061.68</v>
          </cell>
          <cell r="CB1186">
            <v>220</v>
          </cell>
          <cell r="CC1186">
            <v>25154.2</v>
          </cell>
        </row>
        <row r="1187">
          <cell r="A1187" t="str">
            <v>102388</v>
          </cell>
          <cell r="R1187">
            <v>220</v>
          </cell>
          <cell r="AB1187">
            <v>24932.219999999998</v>
          </cell>
          <cell r="AR1187">
            <v>16621.48</v>
          </cell>
          <cell r="CB1187">
            <v>220</v>
          </cell>
          <cell r="CC1187">
            <v>41553.699999999997</v>
          </cell>
        </row>
        <row r="1188">
          <cell r="A1188" t="str">
            <v>102389</v>
          </cell>
          <cell r="O1188">
            <v>5144.3500000000004</v>
          </cell>
          <cell r="T1188">
            <v>2700</v>
          </cell>
          <cell r="AB1188">
            <v>35962.9</v>
          </cell>
          <cell r="CB1188">
            <v>7844.35</v>
          </cell>
          <cell r="CC1188">
            <v>35962.9</v>
          </cell>
        </row>
        <row r="1189">
          <cell r="A1189" t="str">
            <v>102390</v>
          </cell>
          <cell r="O1189">
            <v>1643.46</v>
          </cell>
          <cell r="R1189">
            <v>380</v>
          </cell>
          <cell r="T1189">
            <v>2300</v>
          </cell>
          <cell r="AB1189">
            <v>16406.04</v>
          </cell>
          <cell r="AR1189">
            <v>10937.36</v>
          </cell>
          <cell r="CB1189">
            <v>4323.46</v>
          </cell>
          <cell r="CC1189">
            <v>27343.4</v>
          </cell>
        </row>
        <row r="1190">
          <cell r="A1190" t="str">
            <v>102397</v>
          </cell>
          <cell r="R1190">
            <v>320</v>
          </cell>
          <cell r="AB1190">
            <v>25751.939999999995</v>
          </cell>
          <cell r="AR1190">
            <v>17167.96</v>
          </cell>
          <cell r="CB1190">
            <v>320</v>
          </cell>
          <cell r="CC1190">
            <v>42919.899999999994</v>
          </cell>
        </row>
        <row r="1191">
          <cell r="A1191" t="str">
            <v>102399</v>
          </cell>
          <cell r="R1191">
            <v>320</v>
          </cell>
          <cell r="W1191">
            <v>68573.38</v>
          </cell>
          <cell r="AB1191">
            <v>57475.040000000008</v>
          </cell>
          <cell r="AR1191">
            <v>38823.08</v>
          </cell>
          <cell r="CB1191">
            <v>68893.38</v>
          </cell>
          <cell r="CC1191">
            <v>96298.12000000001</v>
          </cell>
        </row>
        <row r="1192">
          <cell r="A1192" t="str">
            <v>102400</v>
          </cell>
          <cell r="R1192">
            <v>320</v>
          </cell>
          <cell r="AB1192">
            <v>20619.780000000002</v>
          </cell>
          <cell r="AR1192">
            <v>13746.52</v>
          </cell>
          <cell r="CB1192">
            <v>320</v>
          </cell>
          <cell r="CC1192">
            <v>34366.300000000003</v>
          </cell>
        </row>
        <row r="1193">
          <cell r="A1193" t="str">
            <v>102401</v>
          </cell>
          <cell r="R1193">
            <v>320</v>
          </cell>
          <cell r="AB1193">
            <v>17103.18</v>
          </cell>
          <cell r="AR1193">
            <v>11402.12</v>
          </cell>
          <cell r="CB1193">
            <v>320</v>
          </cell>
          <cell r="CC1193">
            <v>28505.300000000003</v>
          </cell>
        </row>
        <row r="1194">
          <cell r="A1194" t="str">
            <v>102402</v>
          </cell>
          <cell r="O1194">
            <v>1956.44</v>
          </cell>
          <cell r="R1194">
            <v>380</v>
          </cell>
          <cell r="AB1194">
            <v>26780.46</v>
          </cell>
          <cell r="AR1194">
            <v>17853.64</v>
          </cell>
          <cell r="CB1194">
            <v>2336.44</v>
          </cell>
          <cell r="CC1194">
            <v>44634.1</v>
          </cell>
        </row>
        <row r="1195">
          <cell r="A1195" t="str">
            <v>102403</v>
          </cell>
          <cell r="R1195">
            <v>320</v>
          </cell>
          <cell r="AB1195">
            <v>20411.82</v>
          </cell>
          <cell r="AR1195">
            <v>13607.88</v>
          </cell>
          <cell r="CB1195">
            <v>320</v>
          </cell>
          <cell r="CC1195">
            <v>34019.699999999997</v>
          </cell>
        </row>
        <row r="1196">
          <cell r="A1196" t="str">
            <v>102404</v>
          </cell>
          <cell r="G1196">
            <v>430.74</v>
          </cell>
          <cell r="K1196">
            <v>1005.03</v>
          </cell>
          <cell r="AB1196">
            <v>12872.030000000002</v>
          </cell>
          <cell r="AG1196">
            <v>1211.4100000000001</v>
          </cell>
          <cell r="AK1196">
            <v>3508.61</v>
          </cell>
          <cell r="BG1196">
            <v>121.14</v>
          </cell>
          <cell r="BK1196">
            <v>659.54</v>
          </cell>
          <cell r="CB1196">
            <v>1435.77</v>
          </cell>
          <cell r="CC1196">
            <v>17592.050000000003</v>
          </cell>
          <cell r="CD1196">
            <v>780.68</v>
          </cell>
        </row>
        <row r="1197">
          <cell r="A1197" t="str">
            <v>102405</v>
          </cell>
          <cell r="AB1197">
            <v>26833.300000000003</v>
          </cell>
          <cell r="CC1197">
            <v>26833.300000000003</v>
          </cell>
        </row>
        <row r="1198">
          <cell r="A1198" t="str">
            <v>102408</v>
          </cell>
          <cell r="E1198">
            <v>11980.02</v>
          </cell>
          <cell r="F1198">
            <v>39771.15</v>
          </cell>
          <cell r="O1198">
            <v>1678.84</v>
          </cell>
          <cell r="R1198">
            <v>320</v>
          </cell>
          <cell r="W1198">
            <v>7275</v>
          </cell>
          <cell r="AB1198">
            <v>14923.08</v>
          </cell>
          <cell r="AR1198">
            <v>14923.08</v>
          </cell>
          <cell r="BA1198">
            <v>373.08</v>
          </cell>
          <cell r="CB1198">
            <v>61025.009999999995</v>
          </cell>
          <cell r="CC1198">
            <v>30219.24</v>
          </cell>
        </row>
        <row r="1199">
          <cell r="A1199" t="str">
            <v>102410</v>
          </cell>
          <cell r="C1199">
            <v>10</v>
          </cell>
          <cell r="T1199">
            <v>2700</v>
          </cell>
          <cell r="AB1199">
            <v>18734.759999999998</v>
          </cell>
          <cell r="AC1199">
            <v>2081.64</v>
          </cell>
          <cell r="CB1199">
            <v>2710</v>
          </cell>
          <cell r="CC1199">
            <v>20816.399999999998</v>
          </cell>
        </row>
        <row r="1200">
          <cell r="A1200" t="str">
            <v>102411</v>
          </cell>
          <cell r="O1200">
            <v>1543.16</v>
          </cell>
          <cell r="R1200">
            <v>320</v>
          </cell>
          <cell r="T1200">
            <v>2300</v>
          </cell>
          <cell r="AB1200">
            <v>20223.84</v>
          </cell>
          <cell r="AR1200">
            <v>13482.56</v>
          </cell>
          <cell r="CB1200">
            <v>4163.16</v>
          </cell>
          <cell r="CC1200">
            <v>33706.400000000001</v>
          </cell>
        </row>
        <row r="1201">
          <cell r="A1201" t="str">
            <v>102413</v>
          </cell>
          <cell r="U1201">
            <v>7500</v>
          </cell>
          <cell r="AB1201">
            <v>28751.199999999993</v>
          </cell>
          <cell r="CB1201">
            <v>7500</v>
          </cell>
          <cell r="CC1201">
            <v>28751.199999999993</v>
          </cell>
        </row>
        <row r="1202">
          <cell r="A1202" t="str">
            <v>102414</v>
          </cell>
          <cell r="O1202">
            <v>658.06</v>
          </cell>
          <cell r="AB1202">
            <v>33953.599999999999</v>
          </cell>
          <cell r="CB1202">
            <v>658.06</v>
          </cell>
          <cell r="CC1202">
            <v>33953.599999999999</v>
          </cell>
        </row>
        <row r="1203">
          <cell r="A1203" t="str">
            <v>102420</v>
          </cell>
          <cell r="R1203">
            <v>220</v>
          </cell>
          <cell r="AB1203">
            <v>19113.719999999998</v>
          </cell>
          <cell r="AR1203">
            <v>12742.48</v>
          </cell>
          <cell r="CB1203">
            <v>220</v>
          </cell>
          <cell r="CC1203">
            <v>31856.199999999997</v>
          </cell>
        </row>
        <row r="1204">
          <cell r="A1204" t="str">
            <v>102423</v>
          </cell>
          <cell r="R1204">
            <v>320</v>
          </cell>
          <cell r="AB1204">
            <v>26188.92</v>
          </cell>
          <cell r="AR1204">
            <v>17459.28</v>
          </cell>
          <cell r="CB1204">
            <v>320</v>
          </cell>
          <cell r="CC1204">
            <v>43648.2</v>
          </cell>
        </row>
        <row r="1205">
          <cell r="A1205" t="str">
            <v>102424</v>
          </cell>
          <cell r="R1205">
            <v>220</v>
          </cell>
          <cell r="T1205">
            <v>4750</v>
          </cell>
          <cell r="AB1205">
            <v>12861.839999999998</v>
          </cell>
          <cell r="AR1205">
            <v>8574.56</v>
          </cell>
          <cell r="CB1205">
            <v>4970</v>
          </cell>
          <cell r="CC1205">
            <v>21436.399999999998</v>
          </cell>
        </row>
        <row r="1206">
          <cell r="A1206" t="str">
            <v>102425</v>
          </cell>
          <cell r="R1206">
            <v>320</v>
          </cell>
          <cell r="AB1206">
            <v>12798.96</v>
          </cell>
          <cell r="AR1206">
            <v>8532.64</v>
          </cell>
          <cell r="CB1206">
            <v>320</v>
          </cell>
          <cell r="CC1206">
            <v>21331.599999999999</v>
          </cell>
        </row>
        <row r="1207">
          <cell r="A1207" t="str">
            <v>102426</v>
          </cell>
          <cell r="C1207">
            <v>50</v>
          </cell>
          <cell r="T1207">
            <v>2300</v>
          </cell>
          <cell r="AB1207">
            <v>21041.639999999996</v>
          </cell>
          <cell r="AC1207">
            <v>2337.96</v>
          </cell>
          <cell r="CB1207">
            <v>2350</v>
          </cell>
          <cell r="CC1207">
            <v>23379.599999999995</v>
          </cell>
        </row>
        <row r="1208">
          <cell r="A1208" t="str">
            <v>102429</v>
          </cell>
          <cell r="AB1208">
            <v>19847.8</v>
          </cell>
          <cell r="CC1208">
            <v>19847.8</v>
          </cell>
        </row>
        <row r="1209">
          <cell r="A1209" t="str">
            <v>102430</v>
          </cell>
          <cell r="AB1209">
            <v>29672.200000000004</v>
          </cell>
          <cell r="CC1209">
            <v>29672.200000000004</v>
          </cell>
        </row>
        <row r="1210">
          <cell r="A1210" t="str">
            <v>102432</v>
          </cell>
          <cell r="O1210">
            <v>1560.43</v>
          </cell>
          <cell r="R1210">
            <v>320</v>
          </cell>
          <cell r="AB1210">
            <v>24293.7</v>
          </cell>
          <cell r="AR1210">
            <v>16195.8</v>
          </cell>
          <cell r="CB1210">
            <v>1880.43</v>
          </cell>
          <cell r="CC1210">
            <v>40489.5</v>
          </cell>
        </row>
        <row r="1211">
          <cell r="A1211" t="str">
            <v>102440</v>
          </cell>
          <cell r="R1211">
            <v>320</v>
          </cell>
          <cell r="T1211">
            <v>2300</v>
          </cell>
          <cell r="AB1211">
            <v>14405.46</v>
          </cell>
          <cell r="AR1211">
            <v>9603.64</v>
          </cell>
          <cell r="CB1211">
            <v>2620</v>
          </cell>
          <cell r="CC1211">
            <v>24009.1</v>
          </cell>
        </row>
        <row r="1212">
          <cell r="A1212" t="str">
            <v>102442</v>
          </cell>
          <cell r="P1212">
            <v>2566.3999999999992</v>
          </cell>
          <cell r="AP1212">
            <v>27961.8</v>
          </cell>
          <cell r="CB1212">
            <v>2566.3999999999992</v>
          </cell>
          <cell r="CC1212">
            <v>27961.8</v>
          </cell>
        </row>
        <row r="1213">
          <cell r="A1213" t="str">
            <v>102443</v>
          </cell>
          <cell r="O1213">
            <v>2610.4499999999998</v>
          </cell>
          <cell r="R1213">
            <v>320</v>
          </cell>
          <cell r="W1213">
            <v>46071.839999999997</v>
          </cell>
          <cell r="AB1213">
            <v>35876.519999999997</v>
          </cell>
          <cell r="AR1213">
            <v>23299.599999999999</v>
          </cell>
          <cell r="CB1213">
            <v>49002.289999999994</v>
          </cell>
          <cell r="CC1213">
            <v>59176.119999999995</v>
          </cell>
        </row>
        <row r="1214">
          <cell r="A1214" t="str">
            <v>102444</v>
          </cell>
          <cell r="AB1214">
            <v>29377.399999999994</v>
          </cell>
          <cell r="CC1214">
            <v>29377.399999999994</v>
          </cell>
        </row>
        <row r="1215">
          <cell r="A1215" t="str">
            <v>102445</v>
          </cell>
          <cell r="R1215">
            <v>80</v>
          </cell>
          <cell r="AB1215">
            <v>31227.119999999999</v>
          </cell>
          <cell r="AR1215">
            <v>3469.68</v>
          </cell>
          <cell r="CB1215">
            <v>80</v>
          </cell>
          <cell r="CC1215">
            <v>34696.799999999996</v>
          </cell>
        </row>
        <row r="1216">
          <cell r="A1216" t="str">
            <v>102446</v>
          </cell>
          <cell r="T1216">
            <v>5000</v>
          </cell>
          <cell r="AB1216">
            <v>38156.799999999996</v>
          </cell>
          <cell r="CB1216">
            <v>5000</v>
          </cell>
          <cell r="CC1216">
            <v>38156.799999999996</v>
          </cell>
        </row>
        <row r="1217">
          <cell r="A1217" t="str">
            <v>102447</v>
          </cell>
          <cell r="G1217">
            <v>173.6</v>
          </cell>
          <cell r="K1217">
            <v>173.6</v>
          </cell>
          <cell r="L1217">
            <v>1497.3</v>
          </cell>
          <cell r="T1217">
            <v>2700</v>
          </cell>
          <cell r="AB1217">
            <v>5208</v>
          </cell>
          <cell r="AG1217">
            <v>1562.4</v>
          </cell>
          <cell r="AK1217">
            <v>1578.68</v>
          </cell>
          <cell r="AL1217">
            <v>7182.7000000000007</v>
          </cell>
          <cell r="BG1217">
            <v>16.28</v>
          </cell>
          <cell r="BK1217">
            <v>48.83</v>
          </cell>
          <cell r="BL1217">
            <v>32.549999999999997</v>
          </cell>
          <cell r="CB1217">
            <v>4544.5</v>
          </cell>
          <cell r="CC1217">
            <v>15531.78</v>
          </cell>
          <cell r="CD1217">
            <v>97.66</v>
          </cell>
        </row>
        <row r="1218">
          <cell r="A1218" t="str">
            <v>102448</v>
          </cell>
          <cell r="K1218">
            <v>2071.02</v>
          </cell>
          <cell r="AB1218">
            <v>7600.1</v>
          </cell>
          <cell r="AK1218">
            <v>5529.04</v>
          </cell>
          <cell r="BB1218">
            <v>28.5</v>
          </cell>
          <cell r="BK1218">
            <v>85.5</v>
          </cell>
          <cell r="CB1218">
            <v>2071.02</v>
          </cell>
          <cell r="CC1218">
            <v>13129.14</v>
          </cell>
          <cell r="CD1218">
            <v>114</v>
          </cell>
        </row>
        <row r="1219">
          <cell r="A1219" t="str">
            <v>102449</v>
          </cell>
          <cell r="AB1219">
            <v>31284.1</v>
          </cell>
          <cell r="CC1219">
            <v>31284.1</v>
          </cell>
        </row>
        <row r="1220">
          <cell r="A1220" t="str">
            <v>102451</v>
          </cell>
          <cell r="G1220">
            <v>288.39999999999998</v>
          </cell>
          <cell r="H1220">
            <v>432.58</v>
          </cell>
          <cell r="K1220">
            <v>865.18000000000006</v>
          </cell>
          <cell r="R1220">
            <v>220</v>
          </cell>
          <cell r="AB1220">
            <v>1441.96</v>
          </cell>
          <cell r="AH1220">
            <v>2307.14</v>
          </cell>
          <cell r="AK1220">
            <v>4974.76</v>
          </cell>
          <cell r="AR1220">
            <v>4794.5199999999995</v>
          </cell>
          <cell r="CB1220">
            <v>1806.16</v>
          </cell>
          <cell r="CC1220">
            <v>13518.380000000001</v>
          </cell>
        </row>
        <row r="1221">
          <cell r="A1221" t="str">
            <v>102452</v>
          </cell>
          <cell r="Y1221">
            <v>61.12</v>
          </cell>
          <cell r="AB1221">
            <v>18458.75</v>
          </cell>
          <cell r="AY1221">
            <v>2159.63</v>
          </cell>
          <cell r="CB1221">
            <v>61.12</v>
          </cell>
          <cell r="CC1221">
            <v>20618.38</v>
          </cell>
        </row>
        <row r="1222">
          <cell r="A1222" t="str">
            <v>102456</v>
          </cell>
          <cell r="O1222">
            <v>2302.5700000000002</v>
          </cell>
          <cell r="R1222">
            <v>320</v>
          </cell>
          <cell r="V1222">
            <v>4681.8100000000004</v>
          </cell>
          <cell r="W1222">
            <v>14385</v>
          </cell>
          <cell r="AB1222">
            <v>17936.329999999998</v>
          </cell>
          <cell r="AR1222">
            <v>14405.56</v>
          </cell>
          <cell r="BA1222">
            <v>3601.39</v>
          </cell>
          <cell r="CB1222">
            <v>21689.38</v>
          </cell>
          <cell r="CC1222">
            <v>35943.279999999999</v>
          </cell>
        </row>
        <row r="1223">
          <cell r="A1223" t="str">
            <v>102461</v>
          </cell>
          <cell r="G1223">
            <v>347.2</v>
          </cell>
          <cell r="H1223">
            <v>520.79999999999995</v>
          </cell>
          <cell r="K1223">
            <v>786.63</v>
          </cell>
          <cell r="AB1223">
            <v>11110.400000000001</v>
          </cell>
          <cell r="AH1223">
            <v>2777.6000000000004</v>
          </cell>
          <cell r="AK1223">
            <v>2685.38</v>
          </cell>
          <cell r="BB1223">
            <v>16.28</v>
          </cell>
          <cell r="CB1223">
            <v>1654.63</v>
          </cell>
          <cell r="CC1223">
            <v>16573.38</v>
          </cell>
          <cell r="CD1223">
            <v>16.28</v>
          </cell>
        </row>
        <row r="1224">
          <cell r="A1224" t="str">
            <v>102463</v>
          </cell>
          <cell r="R1224">
            <v>320</v>
          </cell>
          <cell r="AB1224">
            <v>17216.099999999999</v>
          </cell>
          <cell r="AR1224">
            <v>11477.4</v>
          </cell>
          <cell r="CB1224">
            <v>320</v>
          </cell>
          <cell r="CC1224">
            <v>28693.5</v>
          </cell>
        </row>
        <row r="1225">
          <cell r="A1225" t="str">
            <v>102465</v>
          </cell>
          <cell r="R1225">
            <v>320</v>
          </cell>
          <cell r="AB1225">
            <v>26764.139999999996</v>
          </cell>
          <cell r="AR1225">
            <v>17842.759999999998</v>
          </cell>
          <cell r="CB1225">
            <v>320</v>
          </cell>
          <cell r="CC1225">
            <v>44606.899999999994</v>
          </cell>
        </row>
        <row r="1226">
          <cell r="A1226" t="str">
            <v>102466</v>
          </cell>
          <cell r="AB1226">
            <v>16153.899999999998</v>
          </cell>
          <cell r="CC1226">
            <v>16153.899999999998</v>
          </cell>
        </row>
        <row r="1227">
          <cell r="A1227" t="str">
            <v>102467</v>
          </cell>
          <cell r="AB1227">
            <v>36538.499999999993</v>
          </cell>
          <cell r="CC1227">
            <v>36538.499999999993</v>
          </cell>
        </row>
        <row r="1228">
          <cell r="A1228" t="str">
            <v>102468</v>
          </cell>
          <cell r="G1228">
            <v>347.2</v>
          </cell>
          <cell r="H1228">
            <v>520.79999999999995</v>
          </cell>
          <cell r="K1228">
            <v>1898.75</v>
          </cell>
          <cell r="P1228">
            <v>2397.1999999999998</v>
          </cell>
          <cell r="AP1228">
            <v>14766.85</v>
          </cell>
          <cell r="BP1228">
            <v>260.39999999999998</v>
          </cell>
          <cell r="CB1228">
            <v>5163.95</v>
          </cell>
          <cell r="CC1228">
            <v>14766.85</v>
          </cell>
          <cell r="CD1228">
            <v>260.39999999999998</v>
          </cell>
        </row>
        <row r="1229">
          <cell r="A1229" t="str">
            <v>102470</v>
          </cell>
          <cell r="O1229">
            <v>1414.78</v>
          </cell>
          <cell r="R1229">
            <v>320</v>
          </cell>
          <cell r="AB1229">
            <v>22362.480000000003</v>
          </cell>
          <cell r="AR1229">
            <v>14908.32</v>
          </cell>
          <cell r="CB1229">
            <v>1734.78</v>
          </cell>
          <cell r="CC1229">
            <v>37270.800000000003</v>
          </cell>
        </row>
        <row r="1230">
          <cell r="A1230" t="str">
            <v>102471</v>
          </cell>
          <cell r="R1230">
            <v>320</v>
          </cell>
          <cell r="AB1230">
            <v>23423.1</v>
          </cell>
          <cell r="AR1230">
            <v>15615.4</v>
          </cell>
          <cell r="CB1230">
            <v>320</v>
          </cell>
          <cell r="CC1230">
            <v>39038.5</v>
          </cell>
        </row>
        <row r="1231">
          <cell r="A1231" t="str">
            <v>102473</v>
          </cell>
          <cell r="O1231">
            <v>4377.78</v>
          </cell>
          <cell r="R1231">
            <v>320</v>
          </cell>
          <cell r="AB1231">
            <v>25922.76</v>
          </cell>
          <cell r="AR1231">
            <v>17281.84</v>
          </cell>
          <cell r="CB1231">
            <v>4697.78</v>
          </cell>
          <cell r="CC1231">
            <v>43204.6</v>
          </cell>
        </row>
        <row r="1232">
          <cell r="A1232" t="str">
            <v>102474</v>
          </cell>
          <cell r="O1232">
            <v>3602.76</v>
          </cell>
          <cell r="R1232">
            <v>380</v>
          </cell>
          <cell r="S1232">
            <v>134722.51</v>
          </cell>
          <cell r="W1232">
            <v>137500.01</v>
          </cell>
          <cell r="Z1232">
            <v>22573.08</v>
          </cell>
          <cell r="AB1232">
            <v>63461.52</v>
          </cell>
          <cell r="AR1232">
            <v>42307.68</v>
          </cell>
          <cell r="CB1232">
            <v>298778.36000000004</v>
          </cell>
          <cell r="CC1232">
            <v>105769.2</v>
          </cell>
        </row>
        <row r="1233">
          <cell r="A1233" t="str">
            <v>102479</v>
          </cell>
          <cell r="O1233">
            <v>1391.33</v>
          </cell>
          <cell r="AB1233">
            <v>25176.699999999997</v>
          </cell>
          <cell r="CB1233">
            <v>1391.33</v>
          </cell>
          <cell r="CC1233">
            <v>25176.699999999997</v>
          </cell>
        </row>
        <row r="1234">
          <cell r="A1234" t="str">
            <v>102481</v>
          </cell>
          <cell r="O1234">
            <v>12986.4</v>
          </cell>
          <cell r="R1234">
            <v>320</v>
          </cell>
          <cell r="W1234">
            <v>80392</v>
          </cell>
          <cell r="AB1234">
            <v>59366.400000000001</v>
          </cell>
          <cell r="AR1234">
            <v>39577.599999999999</v>
          </cell>
          <cell r="CB1234">
            <v>93698.4</v>
          </cell>
          <cell r="CC1234">
            <v>98944</v>
          </cell>
        </row>
        <row r="1235">
          <cell r="A1235" t="str">
            <v>102484</v>
          </cell>
          <cell r="O1235">
            <v>3350.91</v>
          </cell>
          <cell r="AB1235">
            <v>41426.299999999996</v>
          </cell>
          <cell r="CB1235">
            <v>3350.91</v>
          </cell>
          <cell r="CC1235">
            <v>41426.299999999996</v>
          </cell>
        </row>
        <row r="1236">
          <cell r="A1236" t="str">
            <v>102486</v>
          </cell>
          <cell r="R1236">
            <v>220</v>
          </cell>
          <cell r="T1236">
            <v>4750</v>
          </cell>
          <cell r="AB1236">
            <v>11219.1</v>
          </cell>
          <cell r="AR1236">
            <v>7479.4</v>
          </cell>
          <cell r="CB1236">
            <v>4970</v>
          </cell>
          <cell r="CC1236">
            <v>18698.5</v>
          </cell>
        </row>
        <row r="1237">
          <cell r="A1237" t="str">
            <v>102490</v>
          </cell>
          <cell r="AB1237">
            <v>23852.399999999994</v>
          </cell>
          <cell r="CC1237">
            <v>23852.399999999994</v>
          </cell>
        </row>
        <row r="1238">
          <cell r="A1238" t="str">
            <v>102492</v>
          </cell>
          <cell r="AB1238">
            <v>29509.500000000004</v>
          </cell>
          <cell r="CC1238">
            <v>29509.500000000004</v>
          </cell>
        </row>
        <row r="1239">
          <cell r="A1239" t="str">
            <v>102493</v>
          </cell>
          <cell r="G1239">
            <v>226.2</v>
          </cell>
          <cell r="K1239">
            <v>696</v>
          </cell>
          <cell r="L1239">
            <v>365.4</v>
          </cell>
          <cell r="AB1239">
            <v>5246.1</v>
          </cell>
          <cell r="AG1239">
            <v>783</v>
          </cell>
          <cell r="AK1239">
            <v>643.79999999999995</v>
          </cell>
          <cell r="AL1239">
            <v>3288.6</v>
          </cell>
          <cell r="CB1239">
            <v>1287.5999999999999</v>
          </cell>
          <cell r="CC1239">
            <v>9961.5</v>
          </cell>
        </row>
        <row r="1240">
          <cell r="A1240" t="str">
            <v>102494</v>
          </cell>
          <cell r="R1240">
            <v>320</v>
          </cell>
          <cell r="AB1240">
            <v>15262.5</v>
          </cell>
          <cell r="AR1240">
            <v>10175</v>
          </cell>
          <cell r="CB1240">
            <v>320</v>
          </cell>
          <cell r="CC1240">
            <v>25437.5</v>
          </cell>
        </row>
        <row r="1241">
          <cell r="A1241" t="str">
            <v>102499</v>
          </cell>
          <cell r="T1241">
            <v>2300</v>
          </cell>
          <cell r="AB1241">
            <v>24813.600000000002</v>
          </cell>
          <cell r="CB1241">
            <v>2300</v>
          </cell>
          <cell r="CC1241">
            <v>24813.600000000002</v>
          </cell>
        </row>
        <row r="1242">
          <cell r="A1242" t="str">
            <v>102501</v>
          </cell>
          <cell r="G1242">
            <v>520.79999999999995</v>
          </cell>
          <cell r="H1242">
            <v>260.39999999999998</v>
          </cell>
          <cell r="K1242">
            <v>694.41000000000008</v>
          </cell>
          <cell r="T1242">
            <v>2300</v>
          </cell>
          <cell r="AB1242">
            <v>5208</v>
          </cell>
          <cell r="AG1242">
            <v>4687.2000000000007</v>
          </cell>
          <cell r="AH1242">
            <v>1562.4</v>
          </cell>
          <cell r="AK1242">
            <v>4513.6100000000006</v>
          </cell>
          <cell r="BB1242">
            <v>122.07000000000001</v>
          </cell>
          <cell r="CB1242">
            <v>3775.61</v>
          </cell>
          <cell r="CC1242">
            <v>15971.210000000001</v>
          </cell>
          <cell r="CD1242">
            <v>122.07000000000001</v>
          </cell>
        </row>
        <row r="1243">
          <cell r="A1243" t="str">
            <v>102504</v>
          </cell>
          <cell r="T1243">
            <v>2300</v>
          </cell>
          <cell r="AB1243">
            <v>26456.100000000002</v>
          </cell>
          <cell r="CB1243">
            <v>2300</v>
          </cell>
          <cell r="CC1243">
            <v>26456.100000000002</v>
          </cell>
        </row>
        <row r="1244">
          <cell r="A1244" t="str">
            <v>102509</v>
          </cell>
          <cell r="R1244">
            <v>220</v>
          </cell>
          <cell r="AB1244">
            <v>16201.740000000002</v>
          </cell>
          <cell r="AR1244">
            <v>10801.16</v>
          </cell>
          <cell r="CB1244">
            <v>220</v>
          </cell>
          <cell r="CC1244">
            <v>27002.9</v>
          </cell>
        </row>
        <row r="1245">
          <cell r="A1245" t="str">
            <v>102511</v>
          </cell>
          <cell r="C1245">
            <v>20</v>
          </cell>
          <cell r="AB1245">
            <v>20590.37</v>
          </cell>
          <cell r="AC1245">
            <v>2383.09</v>
          </cell>
          <cell r="CB1245">
            <v>20</v>
          </cell>
          <cell r="CC1245">
            <v>22973.46</v>
          </cell>
        </row>
        <row r="1246">
          <cell r="A1246" t="str">
            <v>102513</v>
          </cell>
          <cell r="G1246">
            <v>332.12</v>
          </cell>
          <cell r="H1246">
            <v>249.08</v>
          </cell>
          <cell r="K1246">
            <v>1328.45</v>
          </cell>
          <cell r="AB1246">
            <v>8178.2599999999984</v>
          </cell>
          <cell r="AG1246">
            <v>1452.99</v>
          </cell>
          <cell r="AK1246">
            <v>4981.68</v>
          </cell>
          <cell r="BB1246">
            <v>31.14</v>
          </cell>
          <cell r="CB1246">
            <v>1909.65</v>
          </cell>
          <cell r="CC1246">
            <v>14612.929999999998</v>
          </cell>
          <cell r="CD1246">
            <v>31.14</v>
          </cell>
        </row>
        <row r="1247">
          <cell r="A1247" t="str">
            <v>102518</v>
          </cell>
          <cell r="G1247">
            <v>223.07999999999998</v>
          </cell>
          <cell r="H1247">
            <v>334.61</v>
          </cell>
          <cell r="K1247">
            <v>1338.46</v>
          </cell>
          <cell r="AB1247">
            <v>4461.54</v>
          </cell>
          <cell r="AG1247">
            <v>2751.2799999999997</v>
          </cell>
          <cell r="AH1247">
            <v>1264.0999999999999</v>
          </cell>
          <cell r="AK1247">
            <v>4758.96</v>
          </cell>
          <cell r="BG1247">
            <v>334.61</v>
          </cell>
          <cell r="CB1247">
            <v>1896.15</v>
          </cell>
          <cell r="CC1247">
            <v>13235.880000000001</v>
          </cell>
          <cell r="CD1247">
            <v>334.61</v>
          </cell>
        </row>
        <row r="1248">
          <cell r="A1248" t="str">
            <v>102520</v>
          </cell>
          <cell r="AB1248">
            <v>28638.499999999993</v>
          </cell>
          <cell r="CC1248">
            <v>28638.499999999993</v>
          </cell>
        </row>
        <row r="1249">
          <cell r="A1249" t="str">
            <v>102521</v>
          </cell>
          <cell r="O1249">
            <v>1756.19</v>
          </cell>
          <cell r="AB1249">
            <v>34523.100000000006</v>
          </cell>
          <cell r="CB1249">
            <v>1756.19</v>
          </cell>
          <cell r="CC1249">
            <v>34523.100000000006</v>
          </cell>
        </row>
        <row r="1250">
          <cell r="A1250" t="str">
            <v>102524</v>
          </cell>
          <cell r="R1250">
            <v>320</v>
          </cell>
          <cell r="AB1250">
            <v>15262.5</v>
          </cell>
          <cell r="AR1250">
            <v>10175</v>
          </cell>
          <cell r="CB1250">
            <v>320</v>
          </cell>
          <cell r="CC1250">
            <v>25437.5</v>
          </cell>
        </row>
        <row r="1251">
          <cell r="A1251" t="str">
            <v>102534</v>
          </cell>
          <cell r="C1251">
            <v>20</v>
          </cell>
          <cell r="AB1251">
            <v>31259.969999999994</v>
          </cell>
          <cell r="AC1251">
            <v>3593.1</v>
          </cell>
          <cell r="CB1251">
            <v>20</v>
          </cell>
          <cell r="CC1251">
            <v>34853.069999999992</v>
          </cell>
        </row>
        <row r="1252">
          <cell r="A1252" t="str">
            <v>102536</v>
          </cell>
          <cell r="G1252">
            <v>283.32</v>
          </cell>
          <cell r="H1252">
            <v>212.49</v>
          </cell>
          <cell r="K1252">
            <v>646.30999999999995</v>
          </cell>
          <cell r="L1252">
            <v>141.66</v>
          </cell>
          <cell r="AB1252">
            <v>7082.8399999999992</v>
          </cell>
          <cell r="AG1252">
            <v>1274.9100000000001</v>
          </cell>
          <cell r="AK1252">
            <v>3461.74</v>
          </cell>
          <cell r="AL1252">
            <v>1133.25</v>
          </cell>
          <cell r="BG1252">
            <v>3.98</v>
          </cell>
          <cell r="CB1252">
            <v>1283.78</v>
          </cell>
          <cell r="CC1252">
            <v>12952.74</v>
          </cell>
          <cell r="CD1252">
            <v>3.98</v>
          </cell>
        </row>
        <row r="1253">
          <cell r="A1253" t="str">
            <v>102552</v>
          </cell>
          <cell r="O1253">
            <v>3453.12</v>
          </cell>
          <cell r="AB1253">
            <v>29340.499999999996</v>
          </cell>
          <cell r="CB1253">
            <v>3453.12</v>
          </cell>
          <cell r="CC1253">
            <v>29340.499999999996</v>
          </cell>
        </row>
        <row r="1254">
          <cell r="A1254" t="str">
            <v>102553</v>
          </cell>
          <cell r="AB1254">
            <v>35221.199999999997</v>
          </cell>
          <cell r="CC1254">
            <v>35221.199999999997</v>
          </cell>
        </row>
        <row r="1255">
          <cell r="A1255" t="str">
            <v>102556</v>
          </cell>
          <cell r="AB1255">
            <v>40113.499999999993</v>
          </cell>
          <cell r="CC1255">
            <v>40113.499999999993</v>
          </cell>
        </row>
        <row r="1256">
          <cell r="A1256" t="str">
            <v>102557</v>
          </cell>
          <cell r="R1256">
            <v>320</v>
          </cell>
          <cell r="AB1256">
            <v>16006.2</v>
          </cell>
          <cell r="AR1256">
            <v>10670.8</v>
          </cell>
          <cell r="CB1256">
            <v>320</v>
          </cell>
          <cell r="CC1256">
            <v>26677</v>
          </cell>
        </row>
        <row r="1257">
          <cell r="A1257" t="str">
            <v>102560</v>
          </cell>
          <cell r="AB1257">
            <v>22012.000000000004</v>
          </cell>
          <cell r="CC1257">
            <v>22012.000000000004</v>
          </cell>
        </row>
        <row r="1258">
          <cell r="A1258" t="str">
            <v>102563</v>
          </cell>
          <cell r="R1258">
            <v>220</v>
          </cell>
          <cell r="AB1258">
            <v>20007.66</v>
          </cell>
          <cell r="AR1258">
            <v>13338.44</v>
          </cell>
          <cell r="CB1258">
            <v>220</v>
          </cell>
          <cell r="CC1258">
            <v>33346.1</v>
          </cell>
        </row>
        <row r="1259">
          <cell r="A1259" t="str">
            <v>102564</v>
          </cell>
          <cell r="R1259">
            <v>320</v>
          </cell>
          <cell r="AB1259">
            <v>15000</v>
          </cell>
          <cell r="AR1259">
            <v>10000</v>
          </cell>
          <cell r="CB1259">
            <v>320</v>
          </cell>
          <cell r="CC1259">
            <v>25000</v>
          </cell>
        </row>
        <row r="1260">
          <cell r="A1260" t="str">
            <v>102565</v>
          </cell>
          <cell r="R1260">
            <v>320</v>
          </cell>
          <cell r="AB1260">
            <v>15927.719999999998</v>
          </cell>
          <cell r="AR1260">
            <v>10618.48</v>
          </cell>
          <cell r="CB1260">
            <v>320</v>
          </cell>
          <cell r="CC1260">
            <v>26546.199999999997</v>
          </cell>
        </row>
        <row r="1261">
          <cell r="A1261" t="str">
            <v>102568</v>
          </cell>
          <cell r="R1261">
            <v>220</v>
          </cell>
          <cell r="AB1261">
            <v>15337.5</v>
          </cell>
          <cell r="AR1261">
            <v>10225</v>
          </cell>
          <cell r="CB1261">
            <v>220</v>
          </cell>
          <cell r="CC1261">
            <v>25562.5</v>
          </cell>
        </row>
        <row r="1262">
          <cell r="A1262" t="str">
            <v>102570</v>
          </cell>
          <cell r="G1262">
            <v>235.42</v>
          </cell>
          <cell r="H1262">
            <v>110.35</v>
          </cell>
          <cell r="K1262">
            <v>470.82999999999993</v>
          </cell>
          <cell r="T1262">
            <v>2700</v>
          </cell>
          <cell r="AB1262">
            <v>7062.48</v>
          </cell>
          <cell r="AG1262">
            <v>2295.31</v>
          </cell>
          <cell r="AH1262">
            <v>2280.59</v>
          </cell>
          <cell r="AK1262">
            <v>1942.1800000000003</v>
          </cell>
          <cell r="BB1262">
            <v>1037.3</v>
          </cell>
          <cell r="BG1262">
            <v>838.67</v>
          </cell>
          <cell r="BH1262">
            <v>728.32</v>
          </cell>
          <cell r="CB1262">
            <v>3516.6</v>
          </cell>
          <cell r="CC1262">
            <v>13580.56</v>
          </cell>
          <cell r="CD1262">
            <v>2604.29</v>
          </cell>
        </row>
        <row r="1263">
          <cell r="A1263" t="str">
            <v>102572</v>
          </cell>
          <cell r="G1263">
            <v>312.26</v>
          </cell>
          <cell r="K1263">
            <v>1346.59</v>
          </cell>
          <cell r="R1263">
            <v>220</v>
          </cell>
          <cell r="AB1263">
            <v>1531.98</v>
          </cell>
          <cell r="AG1263">
            <v>1405.13</v>
          </cell>
          <cell r="AK1263">
            <v>6391.38</v>
          </cell>
          <cell r="AR1263">
            <v>4566.67</v>
          </cell>
          <cell r="BK1263">
            <v>29.27</v>
          </cell>
          <cell r="CB1263">
            <v>1878.85</v>
          </cell>
          <cell r="CC1263">
            <v>13895.16</v>
          </cell>
          <cell r="CD1263">
            <v>29.27</v>
          </cell>
        </row>
        <row r="1264">
          <cell r="A1264" t="str">
            <v>102574</v>
          </cell>
          <cell r="R1264">
            <v>320</v>
          </cell>
          <cell r="AB1264">
            <v>20007.66</v>
          </cell>
          <cell r="AR1264">
            <v>13338.44</v>
          </cell>
          <cell r="CB1264">
            <v>320</v>
          </cell>
          <cell r="CC1264">
            <v>33346.1</v>
          </cell>
        </row>
        <row r="1265">
          <cell r="A1265" t="str">
            <v>102582</v>
          </cell>
          <cell r="R1265">
            <v>320</v>
          </cell>
          <cell r="AB1265">
            <v>29116.139999999996</v>
          </cell>
          <cell r="AR1265">
            <v>19410.759999999998</v>
          </cell>
          <cell r="CB1265">
            <v>320</v>
          </cell>
          <cell r="CC1265">
            <v>48526.899999999994</v>
          </cell>
        </row>
        <row r="1266">
          <cell r="A1266" t="str">
            <v>102583</v>
          </cell>
          <cell r="R1266">
            <v>320</v>
          </cell>
          <cell r="AB1266">
            <v>14323.259999999998</v>
          </cell>
          <cell r="AR1266">
            <v>9548.84</v>
          </cell>
          <cell r="CB1266">
            <v>320</v>
          </cell>
          <cell r="CC1266">
            <v>23872.1</v>
          </cell>
        </row>
        <row r="1267">
          <cell r="A1267" t="str">
            <v>102584</v>
          </cell>
          <cell r="R1267">
            <v>220</v>
          </cell>
          <cell r="AB1267">
            <v>18969.900000000001</v>
          </cell>
          <cell r="AR1267">
            <v>12517.03</v>
          </cell>
          <cell r="CB1267">
            <v>220</v>
          </cell>
          <cell r="CC1267">
            <v>31486.93</v>
          </cell>
        </row>
        <row r="1268">
          <cell r="A1268" t="str">
            <v>102585</v>
          </cell>
          <cell r="R1268">
            <v>320</v>
          </cell>
          <cell r="AB1268">
            <v>9979.3799999999992</v>
          </cell>
          <cell r="AR1268">
            <v>6652.92</v>
          </cell>
          <cell r="CB1268">
            <v>320</v>
          </cell>
          <cell r="CC1268">
            <v>16632.3</v>
          </cell>
        </row>
        <row r="1269">
          <cell r="A1269" t="str">
            <v>102586</v>
          </cell>
          <cell r="R1269">
            <v>220</v>
          </cell>
          <cell r="AB1269">
            <v>28107.66</v>
          </cell>
          <cell r="AR1269">
            <v>18738.439999999999</v>
          </cell>
          <cell r="CB1269">
            <v>220</v>
          </cell>
          <cell r="CC1269">
            <v>46846.1</v>
          </cell>
        </row>
        <row r="1270">
          <cell r="A1270" t="str">
            <v>102587</v>
          </cell>
          <cell r="O1270">
            <v>1832.6</v>
          </cell>
          <cell r="AB1270">
            <v>23538.499999999996</v>
          </cell>
          <cell r="CB1270">
            <v>1832.6</v>
          </cell>
          <cell r="CC1270">
            <v>23538.499999999996</v>
          </cell>
        </row>
        <row r="1271">
          <cell r="A1271" t="str">
            <v>102594</v>
          </cell>
          <cell r="I1271">
            <v>3424.64</v>
          </cell>
          <cell r="R1271">
            <v>320</v>
          </cell>
          <cell r="T1271">
            <v>2300</v>
          </cell>
          <cell r="AB1271">
            <v>23480.76</v>
          </cell>
          <cell r="AR1271">
            <v>15653.84</v>
          </cell>
          <cell r="CB1271">
            <v>6044.6399999999994</v>
          </cell>
          <cell r="CC1271">
            <v>39134.6</v>
          </cell>
        </row>
        <row r="1272">
          <cell r="A1272" t="str">
            <v>102596</v>
          </cell>
          <cell r="R1272">
            <v>220</v>
          </cell>
          <cell r="AB1272">
            <v>12270</v>
          </cell>
          <cell r="AR1272">
            <v>8180</v>
          </cell>
          <cell r="CB1272">
            <v>220</v>
          </cell>
          <cell r="CC1272">
            <v>20450</v>
          </cell>
        </row>
        <row r="1273">
          <cell r="A1273" t="str">
            <v>102597</v>
          </cell>
          <cell r="R1273">
            <v>320</v>
          </cell>
          <cell r="AB1273">
            <v>22888.26</v>
          </cell>
          <cell r="AR1273">
            <v>15258.84</v>
          </cell>
          <cell r="CB1273">
            <v>320</v>
          </cell>
          <cell r="CC1273">
            <v>38147.1</v>
          </cell>
        </row>
        <row r="1274">
          <cell r="A1274" t="str">
            <v>102599</v>
          </cell>
          <cell r="H1274">
            <v>500.62</v>
          </cell>
          <cell r="K1274">
            <v>2175.5700000000002</v>
          </cell>
          <cell r="R1274">
            <v>220</v>
          </cell>
          <cell r="AB1274">
            <v>5006.1000000000004</v>
          </cell>
          <cell r="AH1274">
            <v>1506</v>
          </cell>
          <cell r="AK1274">
            <v>5339.84</v>
          </cell>
          <cell r="AR1274">
            <v>2336.1800000000003</v>
          </cell>
          <cell r="BH1274">
            <v>9.3800000000000008</v>
          </cell>
          <cell r="BK1274">
            <v>71.959999999999994</v>
          </cell>
          <cell r="CB1274">
            <v>2896.19</v>
          </cell>
          <cell r="CC1274">
            <v>14188.12</v>
          </cell>
          <cell r="CD1274">
            <v>81.339999999999989</v>
          </cell>
        </row>
        <row r="1275">
          <cell r="A1275" t="str">
            <v>102601</v>
          </cell>
          <cell r="G1275">
            <v>254.38</v>
          </cell>
          <cell r="H1275">
            <v>351.03999999999996</v>
          </cell>
          <cell r="I1275">
            <v>792.41</v>
          </cell>
          <cell r="K1275">
            <v>1414.33</v>
          </cell>
          <cell r="R1275">
            <v>220</v>
          </cell>
          <cell r="AB1275">
            <v>4884</v>
          </cell>
          <cell r="AH1275">
            <v>2543.75</v>
          </cell>
          <cell r="AK1275">
            <v>4548.2299999999996</v>
          </cell>
          <cell r="AR1275">
            <v>2442</v>
          </cell>
          <cell r="BB1275">
            <v>30.53</v>
          </cell>
          <cell r="BR1275">
            <v>30.53</v>
          </cell>
          <cell r="CB1275">
            <v>3032.16</v>
          </cell>
          <cell r="CC1275">
            <v>14417.98</v>
          </cell>
          <cell r="CD1275">
            <v>61.06</v>
          </cell>
        </row>
        <row r="1276">
          <cell r="A1276" t="str">
            <v>102602</v>
          </cell>
          <cell r="G1276">
            <v>146.52000000000001</v>
          </cell>
          <cell r="H1276">
            <v>357.14</v>
          </cell>
          <cell r="K1276">
            <v>1080.5900000000001</v>
          </cell>
          <cell r="AB1276">
            <v>7326</v>
          </cell>
          <cell r="AG1276">
            <v>1318.68</v>
          </cell>
          <cell r="AH1276">
            <v>1318.68</v>
          </cell>
          <cell r="AK1276">
            <v>3223.4400000000005</v>
          </cell>
          <cell r="CB1276">
            <v>1584.25</v>
          </cell>
          <cell r="CC1276">
            <v>13186.800000000001</v>
          </cell>
        </row>
        <row r="1277">
          <cell r="A1277" t="str">
            <v>102605</v>
          </cell>
          <cell r="AB1277">
            <v>31446.799999999999</v>
          </cell>
          <cell r="CC1277">
            <v>31446.799999999999</v>
          </cell>
        </row>
        <row r="1278">
          <cell r="A1278" t="str">
            <v>102607</v>
          </cell>
          <cell r="G1278">
            <v>325.60000000000002</v>
          </cell>
          <cell r="K1278">
            <v>1663.61</v>
          </cell>
          <cell r="AB1278">
            <v>4884</v>
          </cell>
          <cell r="AG1278">
            <v>1465.2</v>
          </cell>
          <cell r="AK1278">
            <v>7941.5899999999992</v>
          </cell>
          <cell r="BB1278">
            <v>244.2</v>
          </cell>
          <cell r="CB1278">
            <v>1989.21</v>
          </cell>
          <cell r="CC1278">
            <v>14290.789999999999</v>
          </cell>
          <cell r="CD1278">
            <v>244.2</v>
          </cell>
        </row>
        <row r="1279">
          <cell r="A1279" t="str">
            <v>102608</v>
          </cell>
          <cell r="G1279">
            <v>361.6</v>
          </cell>
          <cell r="K1279">
            <v>1604.6</v>
          </cell>
          <cell r="T1279">
            <v>2700</v>
          </cell>
          <cell r="AB1279">
            <v>7232</v>
          </cell>
          <cell r="AK1279">
            <v>9234.3599999999988</v>
          </cell>
          <cell r="BB1279">
            <v>130.53</v>
          </cell>
          <cell r="BK1279">
            <v>376.29999999999995</v>
          </cell>
          <cell r="CB1279">
            <v>4666.2</v>
          </cell>
          <cell r="CC1279">
            <v>16466.36</v>
          </cell>
          <cell r="CD1279">
            <v>506.82999999999993</v>
          </cell>
        </row>
        <row r="1280">
          <cell r="A1280" t="str">
            <v>102609</v>
          </cell>
          <cell r="R1280">
            <v>320</v>
          </cell>
          <cell r="W1280">
            <v>51058.15</v>
          </cell>
          <cell r="AB1280">
            <v>39275.509999999995</v>
          </cell>
          <cell r="AR1280">
            <v>25764.729999999996</v>
          </cell>
          <cell r="CB1280">
            <v>51378.15</v>
          </cell>
          <cell r="CC1280">
            <v>65040.239999999991</v>
          </cell>
        </row>
        <row r="1281">
          <cell r="A1281" t="str">
            <v>102610</v>
          </cell>
          <cell r="F1281">
            <v>24761.88</v>
          </cell>
          <cell r="R1281">
            <v>240</v>
          </cell>
          <cell r="W1281">
            <v>50297.57</v>
          </cell>
          <cell r="AB1281">
            <v>18571.41</v>
          </cell>
          <cell r="AR1281">
            <v>15476.18</v>
          </cell>
          <cell r="CB1281">
            <v>75299.45</v>
          </cell>
          <cell r="CC1281">
            <v>34047.589999999997</v>
          </cell>
        </row>
        <row r="1282">
          <cell r="A1282" t="str">
            <v>102612</v>
          </cell>
          <cell r="T1282">
            <v>2300</v>
          </cell>
          <cell r="AB1282">
            <v>18625.3</v>
          </cell>
          <cell r="CB1282">
            <v>2300</v>
          </cell>
          <cell r="CC1282">
            <v>18625.3</v>
          </cell>
        </row>
        <row r="1283">
          <cell r="A1283" t="str">
            <v>102613</v>
          </cell>
          <cell r="Y1283">
            <v>414.96</v>
          </cell>
          <cell r="AB1283">
            <v>27861.149999999994</v>
          </cell>
          <cell r="AY1283">
            <v>3260.35</v>
          </cell>
          <cell r="CB1283">
            <v>414.96</v>
          </cell>
          <cell r="CC1283">
            <v>31121.499999999993</v>
          </cell>
        </row>
        <row r="1284">
          <cell r="A1284" t="str">
            <v>102615</v>
          </cell>
          <cell r="R1284">
            <v>320</v>
          </cell>
          <cell r="W1284">
            <v>54320.34</v>
          </cell>
          <cell r="Y1284">
            <v>33.43</v>
          </cell>
          <cell r="AB1284">
            <v>34096.46</v>
          </cell>
          <cell r="AR1284">
            <v>27076.6</v>
          </cell>
          <cell r="AY1284">
            <v>7019.86</v>
          </cell>
          <cell r="CB1284">
            <v>54673.77</v>
          </cell>
          <cell r="CC1284">
            <v>68192.92</v>
          </cell>
        </row>
        <row r="1285">
          <cell r="A1285" t="str">
            <v>102619</v>
          </cell>
          <cell r="AB1285">
            <v>29215.890000000003</v>
          </cell>
          <cell r="CC1285">
            <v>29215.890000000003</v>
          </cell>
        </row>
        <row r="1286">
          <cell r="A1286" t="str">
            <v>102622</v>
          </cell>
          <cell r="R1286">
            <v>220</v>
          </cell>
          <cell r="AB1286">
            <v>24797.219999999998</v>
          </cell>
          <cell r="AR1286">
            <v>16531.48</v>
          </cell>
          <cell r="CB1286">
            <v>220</v>
          </cell>
          <cell r="CC1286">
            <v>41328.699999999997</v>
          </cell>
        </row>
        <row r="1287">
          <cell r="A1287" t="str">
            <v>102623</v>
          </cell>
          <cell r="R1287">
            <v>220</v>
          </cell>
          <cell r="AB1287">
            <v>30083.939999999995</v>
          </cell>
          <cell r="AR1287">
            <v>20055.96</v>
          </cell>
          <cell r="CB1287">
            <v>220</v>
          </cell>
          <cell r="CC1287">
            <v>50139.899999999994</v>
          </cell>
        </row>
        <row r="1288">
          <cell r="A1288" t="str">
            <v>102624</v>
          </cell>
          <cell r="R1288">
            <v>220</v>
          </cell>
          <cell r="AB1288">
            <v>19032.12</v>
          </cell>
          <cell r="AR1288">
            <v>12688.08</v>
          </cell>
          <cell r="CB1288">
            <v>220</v>
          </cell>
          <cell r="CC1288">
            <v>31720.199999999997</v>
          </cell>
        </row>
        <row r="1289">
          <cell r="A1289" t="str">
            <v>102625</v>
          </cell>
          <cell r="AB1289">
            <v>41898.000000000007</v>
          </cell>
          <cell r="CC1289">
            <v>41898.000000000007</v>
          </cell>
        </row>
        <row r="1290">
          <cell r="A1290" t="str">
            <v>102628</v>
          </cell>
          <cell r="R1290">
            <v>220</v>
          </cell>
          <cell r="AB1290">
            <v>22905.96</v>
          </cell>
          <cell r="AR1290">
            <v>15270.64</v>
          </cell>
          <cell r="CB1290">
            <v>220</v>
          </cell>
          <cell r="CC1290">
            <v>38176.6</v>
          </cell>
        </row>
        <row r="1291">
          <cell r="A1291" t="str">
            <v>102629</v>
          </cell>
          <cell r="R1291">
            <v>220</v>
          </cell>
          <cell r="AB1291">
            <v>17510.88</v>
          </cell>
          <cell r="AR1291">
            <v>11673.92</v>
          </cell>
          <cell r="CB1291">
            <v>220</v>
          </cell>
          <cell r="CC1291">
            <v>29184.800000000003</v>
          </cell>
        </row>
        <row r="1292">
          <cell r="A1292" t="str">
            <v>102630</v>
          </cell>
          <cell r="R1292">
            <v>220</v>
          </cell>
          <cell r="AB1292">
            <v>30892.2</v>
          </cell>
          <cell r="AR1292">
            <v>20594.8</v>
          </cell>
          <cell r="CB1292">
            <v>220</v>
          </cell>
          <cell r="CC1292">
            <v>51487</v>
          </cell>
        </row>
        <row r="1293">
          <cell r="A1293" t="str">
            <v>102631</v>
          </cell>
          <cell r="R1293">
            <v>220</v>
          </cell>
          <cell r="AB1293">
            <v>22293</v>
          </cell>
          <cell r="AR1293">
            <v>14862</v>
          </cell>
          <cell r="CB1293">
            <v>220</v>
          </cell>
          <cell r="CC1293">
            <v>37155</v>
          </cell>
        </row>
        <row r="1294">
          <cell r="A1294" t="str">
            <v>102632</v>
          </cell>
          <cell r="R1294">
            <v>220</v>
          </cell>
          <cell r="AB1294">
            <v>22656</v>
          </cell>
          <cell r="AR1294">
            <v>15104</v>
          </cell>
          <cell r="CB1294">
            <v>220</v>
          </cell>
          <cell r="CC1294">
            <v>37760</v>
          </cell>
        </row>
        <row r="1295">
          <cell r="A1295" t="str">
            <v>102633</v>
          </cell>
          <cell r="R1295">
            <v>220</v>
          </cell>
          <cell r="AB1295">
            <v>19867.079999999998</v>
          </cell>
          <cell r="AR1295">
            <v>13244.72</v>
          </cell>
          <cell r="CB1295">
            <v>220</v>
          </cell>
          <cell r="CC1295">
            <v>33111.799999999996</v>
          </cell>
        </row>
        <row r="1296">
          <cell r="A1296" t="str">
            <v>102634</v>
          </cell>
          <cell r="R1296">
            <v>220</v>
          </cell>
          <cell r="AB1296">
            <v>20110.5</v>
          </cell>
          <cell r="AR1296">
            <v>13407</v>
          </cell>
          <cell r="CB1296">
            <v>220</v>
          </cell>
          <cell r="CC1296">
            <v>33517.5</v>
          </cell>
        </row>
        <row r="1297">
          <cell r="A1297" t="str">
            <v>102635</v>
          </cell>
          <cell r="R1297">
            <v>220</v>
          </cell>
          <cell r="AB1297">
            <v>19731</v>
          </cell>
          <cell r="AR1297">
            <v>13154</v>
          </cell>
          <cell r="CB1297">
            <v>220</v>
          </cell>
          <cell r="CC1297">
            <v>32885</v>
          </cell>
        </row>
        <row r="1298">
          <cell r="A1298" t="str">
            <v>102637</v>
          </cell>
          <cell r="G1298">
            <v>194.88</v>
          </cell>
          <cell r="J1298">
            <v>1728</v>
          </cell>
          <cell r="K1298">
            <v>1656.4700000000003</v>
          </cell>
          <cell r="R1298">
            <v>220</v>
          </cell>
          <cell r="Y1298">
            <v>66.63</v>
          </cell>
          <cell r="AJ1298">
            <v>6625.85</v>
          </cell>
          <cell r="AK1298">
            <v>5748.89</v>
          </cell>
          <cell r="AR1298">
            <v>3897.56</v>
          </cell>
          <cell r="BJ1298">
            <v>2502.96</v>
          </cell>
          <cell r="CB1298">
            <v>3865.9800000000005</v>
          </cell>
          <cell r="CC1298">
            <v>16272.300000000001</v>
          </cell>
          <cell r="CD1298">
            <v>2502.96</v>
          </cell>
        </row>
        <row r="1299">
          <cell r="A1299" t="str">
            <v>102638</v>
          </cell>
          <cell r="R1299">
            <v>220</v>
          </cell>
          <cell r="AB1299">
            <v>20360.099999999999</v>
          </cell>
          <cell r="AR1299">
            <v>13573.4</v>
          </cell>
          <cell r="CB1299">
            <v>220</v>
          </cell>
          <cell r="CC1299">
            <v>33933.5</v>
          </cell>
        </row>
        <row r="1300">
          <cell r="A1300" t="str">
            <v>102641</v>
          </cell>
          <cell r="O1300">
            <v>4495.1899999999996</v>
          </cell>
          <cell r="AB1300">
            <v>33182.699999999997</v>
          </cell>
          <cell r="CB1300">
            <v>4495.1899999999996</v>
          </cell>
          <cell r="CC1300">
            <v>33182.699999999997</v>
          </cell>
        </row>
        <row r="1301">
          <cell r="A1301" t="str">
            <v>102642</v>
          </cell>
          <cell r="R1301">
            <v>220</v>
          </cell>
          <cell r="AB1301">
            <v>22377.24</v>
          </cell>
          <cell r="AR1301">
            <v>14918.16</v>
          </cell>
          <cell r="CB1301">
            <v>220</v>
          </cell>
          <cell r="CC1301">
            <v>37295.4</v>
          </cell>
        </row>
        <row r="1302">
          <cell r="A1302" t="str">
            <v>102643</v>
          </cell>
          <cell r="R1302">
            <v>220</v>
          </cell>
          <cell r="AB1302">
            <v>25882.92</v>
          </cell>
          <cell r="AR1302">
            <v>17255.28</v>
          </cell>
          <cell r="CB1302">
            <v>220</v>
          </cell>
          <cell r="CC1302">
            <v>43138.2</v>
          </cell>
        </row>
        <row r="1303">
          <cell r="A1303" t="str">
            <v>102644</v>
          </cell>
          <cell r="R1303">
            <v>220</v>
          </cell>
          <cell r="AB1303">
            <v>22647.119999999999</v>
          </cell>
          <cell r="AR1303">
            <v>15098.08</v>
          </cell>
          <cell r="CB1303">
            <v>220</v>
          </cell>
          <cell r="CC1303">
            <v>37745.199999999997</v>
          </cell>
        </row>
        <row r="1304">
          <cell r="A1304" t="str">
            <v>102646</v>
          </cell>
          <cell r="R1304">
            <v>320</v>
          </cell>
          <cell r="W1304">
            <v>42925.84</v>
          </cell>
          <cell r="AB1304">
            <v>31699.08</v>
          </cell>
          <cell r="AR1304">
            <v>21132.720000000001</v>
          </cell>
          <cell r="CB1304">
            <v>43245.84</v>
          </cell>
          <cell r="CC1304">
            <v>52831.8</v>
          </cell>
        </row>
        <row r="1305">
          <cell r="A1305" t="str">
            <v>102647</v>
          </cell>
          <cell r="R1305">
            <v>220</v>
          </cell>
          <cell r="AB1305">
            <v>16415.099999999999</v>
          </cell>
          <cell r="AR1305">
            <v>10943.4</v>
          </cell>
          <cell r="CB1305">
            <v>220</v>
          </cell>
          <cell r="CC1305">
            <v>27358.5</v>
          </cell>
        </row>
        <row r="1306">
          <cell r="A1306" t="str">
            <v>102649</v>
          </cell>
          <cell r="R1306">
            <v>220</v>
          </cell>
          <cell r="Y1306">
            <v>11.73</v>
          </cell>
          <cell r="AB1306">
            <v>10028.799999999999</v>
          </cell>
          <cell r="AR1306">
            <v>7772.32</v>
          </cell>
          <cell r="CB1306">
            <v>231.73</v>
          </cell>
          <cell r="CC1306">
            <v>17801.12</v>
          </cell>
        </row>
        <row r="1307">
          <cell r="A1307" t="str">
            <v>102650</v>
          </cell>
          <cell r="AB1307">
            <v>38072</v>
          </cell>
          <cell r="CC1307">
            <v>38072</v>
          </cell>
        </row>
        <row r="1308">
          <cell r="A1308" t="str">
            <v>102651</v>
          </cell>
          <cell r="R1308">
            <v>220</v>
          </cell>
          <cell r="AB1308">
            <v>26637.480000000003</v>
          </cell>
          <cell r="AR1308">
            <v>17758.32</v>
          </cell>
          <cell r="CB1308">
            <v>220</v>
          </cell>
          <cell r="CC1308">
            <v>44395.8</v>
          </cell>
        </row>
        <row r="1309">
          <cell r="A1309" t="str">
            <v>102652</v>
          </cell>
          <cell r="R1309">
            <v>220</v>
          </cell>
          <cell r="AB1309">
            <v>15896.46</v>
          </cell>
          <cell r="AR1309">
            <v>10597.64</v>
          </cell>
          <cell r="CB1309">
            <v>220</v>
          </cell>
          <cell r="CC1309">
            <v>26494.1</v>
          </cell>
        </row>
        <row r="1310">
          <cell r="A1310" t="str">
            <v>102653</v>
          </cell>
          <cell r="R1310">
            <v>220</v>
          </cell>
          <cell r="AB1310">
            <v>22656</v>
          </cell>
          <cell r="AR1310">
            <v>15104</v>
          </cell>
          <cell r="CB1310">
            <v>220</v>
          </cell>
          <cell r="CC1310">
            <v>37760</v>
          </cell>
        </row>
        <row r="1311">
          <cell r="A1311" t="str">
            <v>102654</v>
          </cell>
          <cell r="R1311">
            <v>220</v>
          </cell>
          <cell r="AB1311">
            <v>20936.400000000001</v>
          </cell>
          <cell r="AR1311">
            <v>13957.6</v>
          </cell>
          <cell r="CB1311">
            <v>220</v>
          </cell>
          <cell r="CC1311">
            <v>34894</v>
          </cell>
        </row>
        <row r="1312">
          <cell r="A1312" t="str">
            <v>102655</v>
          </cell>
          <cell r="R1312">
            <v>220</v>
          </cell>
          <cell r="AB1312">
            <v>18015.420000000002</v>
          </cell>
          <cell r="AR1312">
            <v>12010.28</v>
          </cell>
          <cell r="CB1312">
            <v>220</v>
          </cell>
          <cell r="CC1312">
            <v>30025.700000000004</v>
          </cell>
        </row>
        <row r="1313">
          <cell r="A1313" t="str">
            <v>102657</v>
          </cell>
          <cell r="R1313">
            <v>220</v>
          </cell>
          <cell r="AB1313">
            <v>19239.36</v>
          </cell>
          <cell r="AR1313">
            <v>12826.24</v>
          </cell>
          <cell r="CB1313">
            <v>220</v>
          </cell>
          <cell r="CC1313">
            <v>32065.599999999999</v>
          </cell>
        </row>
        <row r="1314">
          <cell r="A1314" t="str">
            <v>102659</v>
          </cell>
          <cell r="G1314">
            <v>344.56</v>
          </cell>
          <cell r="H1314">
            <v>258.42</v>
          </cell>
          <cell r="K1314">
            <v>2067.34</v>
          </cell>
          <cell r="AB1314">
            <v>5168.34</v>
          </cell>
          <cell r="AG1314">
            <v>3273.2799999999997</v>
          </cell>
          <cell r="AH1314">
            <v>1550.5</v>
          </cell>
          <cell r="AK1314">
            <v>4813</v>
          </cell>
          <cell r="BB1314">
            <v>32.299999999999997</v>
          </cell>
          <cell r="BG1314">
            <v>48.45</v>
          </cell>
          <cell r="BK1314">
            <v>113.06</v>
          </cell>
          <cell r="CB1314">
            <v>2670.32</v>
          </cell>
          <cell r="CC1314">
            <v>14805.119999999999</v>
          </cell>
          <cell r="CD1314">
            <v>193.81</v>
          </cell>
        </row>
        <row r="1315">
          <cell r="A1315" t="str">
            <v>102660</v>
          </cell>
          <cell r="R1315">
            <v>220</v>
          </cell>
          <cell r="AB1315">
            <v>24489.119999999999</v>
          </cell>
          <cell r="AR1315">
            <v>16326.08</v>
          </cell>
          <cell r="CB1315">
            <v>220</v>
          </cell>
          <cell r="CC1315">
            <v>40815.199999999997</v>
          </cell>
        </row>
        <row r="1316">
          <cell r="A1316" t="str">
            <v>102661</v>
          </cell>
          <cell r="R1316">
            <v>220</v>
          </cell>
          <cell r="AB1316">
            <v>20501.519999999997</v>
          </cell>
          <cell r="AR1316">
            <v>13667.68</v>
          </cell>
          <cell r="CB1316">
            <v>220</v>
          </cell>
          <cell r="CC1316">
            <v>34169.199999999997</v>
          </cell>
        </row>
        <row r="1317">
          <cell r="A1317" t="str">
            <v>102662</v>
          </cell>
          <cell r="G1317">
            <v>412.8</v>
          </cell>
          <cell r="J1317">
            <v>2190</v>
          </cell>
          <cell r="K1317">
            <v>2012.3800000000003</v>
          </cell>
          <cell r="R1317">
            <v>275</v>
          </cell>
          <cell r="Y1317">
            <v>537.28</v>
          </cell>
          <cell r="AB1317">
            <v>3095.94</v>
          </cell>
          <cell r="AG1317">
            <v>2089.7600000000002</v>
          </cell>
          <cell r="AJ1317">
            <v>6140.29</v>
          </cell>
          <cell r="AK1317">
            <v>5675.89</v>
          </cell>
          <cell r="AR1317">
            <v>5159.8999999999996</v>
          </cell>
          <cell r="BB1317">
            <v>5843.58</v>
          </cell>
          <cell r="BJ1317">
            <v>1622.54</v>
          </cell>
          <cell r="BK1317">
            <v>1893.26</v>
          </cell>
          <cell r="BR1317">
            <v>735.29000000000008</v>
          </cell>
          <cell r="CB1317">
            <v>5427.46</v>
          </cell>
          <cell r="CC1317">
            <v>22161.78</v>
          </cell>
          <cell r="CD1317">
            <v>10094.67</v>
          </cell>
        </row>
        <row r="1318">
          <cell r="A1318" t="str">
            <v>102663</v>
          </cell>
          <cell r="R1318">
            <v>220</v>
          </cell>
          <cell r="AB1318">
            <v>22248.6</v>
          </cell>
          <cell r="AR1318">
            <v>14832.4</v>
          </cell>
          <cell r="CB1318">
            <v>220</v>
          </cell>
          <cell r="CC1318">
            <v>37081</v>
          </cell>
        </row>
        <row r="1319">
          <cell r="A1319" t="str">
            <v>102664</v>
          </cell>
          <cell r="R1319">
            <v>220</v>
          </cell>
          <cell r="AB1319">
            <v>17546.099999999999</v>
          </cell>
          <cell r="AR1319">
            <v>11697.4</v>
          </cell>
          <cell r="CB1319">
            <v>220</v>
          </cell>
          <cell r="CC1319">
            <v>29243.5</v>
          </cell>
        </row>
        <row r="1320">
          <cell r="A1320" t="str">
            <v>102665</v>
          </cell>
          <cell r="AB1320">
            <v>33474.5</v>
          </cell>
          <cell r="CC1320">
            <v>33474.5</v>
          </cell>
        </row>
        <row r="1321">
          <cell r="A1321" t="str">
            <v>102666</v>
          </cell>
          <cell r="R1321">
            <v>220</v>
          </cell>
          <cell r="AB1321">
            <v>24803.280000000002</v>
          </cell>
          <cell r="AR1321">
            <v>16535.52</v>
          </cell>
          <cell r="CB1321">
            <v>220</v>
          </cell>
          <cell r="CC1321">
            <v>41338.800000000003</v>
          </cell>
        </row>
        <row r="1322">
          <cell r="A1322" t="str">
            <v>102667</v>
          </cell>
          <cell r="R1322">
            <v>220</v>
          </cell>
          <cell r="AB1322">
            <v>24000.12</v>
          </cell>
          <cell r="AR1322">
            <v>16000.08</v>
          </cell>
          <cell r="CB1322">
            <v>220</v>
          </cell>
          <cell r="CC1322">
            <v>40000.199999999997</v>
          </cell>
        </row>
        <row r="1323">
          <cell r="A1323" t="str">
            <v>102668</v>
          </cell>
          <cell r="AB1323">
            <v>30302.5</v>
          </cell>
          <cell r="CC1323">
            <v>30302.5</v>
          </cell>
        </row>
        <row r="1324">
          <cell r="A1324" t="str">
            <v>102670</v>
          </cell>
          <cell r="R1324">
            <v>220</v>
          </cell>
          <cell r="AB1324">
            <v>21159.53</v>
          </cell>
          <cell r="AR1324">
            <v>14179.07</v>
          </cell>
          <cell r="CB1324">
            <v>220</v>
          </cell>
          <cell r="CC1324">
            <v>35338.6</v>
          </cell>
        </row>
        <row r="1325">
          <cell r="A1325" t="str">
            <v>102671</v>
          </cell>
          <cell r="R1325">
            <v>220</v>
          </cell>
          <cell r="AB1325">
            <v>17756.099999999999</v>
          </cell>
          <cell r="AR1325">
            <v>11837.4</v>
          </cell>
          <cell r="CB1325">
            <v>220</v>
          </cell>
          <cell r="CC1325">
            <v>29593.5</v>
          </cell>
        </row>
        <row r="1326">
          <cell r="A1326" t="str">
            <v>102672</v>
          </cell>
          <cell r="G1326">
            <v>223.12</v>
          </cell>
          <cell r="J1326">
            <v>354</v>
          </cell>
          <cell r="K1326">
            <v>2454.3099999999995</v>
          </cell>
          <cell r="R1326">
            <v>220</v>
          </cell>
          <cell r="Y1326">
            <v>439.19</v>
          </cell>
          <cell r="AB1326">
            <v>4462.3599999999997</v>
          </cell>
          <cell r="AJ1326">
            <v>2231.1799999999998</v>
          </cell>
          <cell r="AK1326">
            <v>8464.5300000000007</v>
          </cell>
          <cell r="AR1326">
            <v>5550.05</v>
          </cell>
          <cell r="BB1326">
            <v>1338.71</v>
          </cell>
          <cell r="BJ1326">
            <v>460.18</v>
          </cell>
          <cell r="BK1326">
            <v>962.2</v>
          </cell>
          <cell r="BR1326">
            <v>1673.3799999999999</v>
          </cell>
          <cell r="CB1326">
            <v>3690.6199999999994</v>
          </cell>
          <cell r="CC1326">
            <v>20708.12</v>
          </cell>
          <cell r="CD1326">
            <v>4434.47</v>
          </cell>
        </row>
        <row r="1327">
          <cell r="A1327" t="str">
            <v>102673</v>
          </cell>
          <cell r="G1327">
            <v>412.8</v>
          </cell>
          <cell r="J1327">
            <v>1098</v>
          </cell>
          <cell r="K1327">
            <v>2683.1600000000003</v>
          </cell>
          <cell r="R1327">
            <v>220</v>
          </cell>
          <cell r="Y1327">
            <v>207.93</v>
          </cell>
          <cell r="AB1327">
            <v>2063.96</v>
          </cell>
          <cell r="AJ1327">
            <v>4992.2</v>
          </cell>
          <cell r="AK1327">
            <v>6424.07</v>
          </cell>
          <cell r="AR1327">
            <v>4127.92</v>
          </cell>
          <cell r="BB1327">
            <v>154.80000000000001</v>
          </cell>
          <cell r="BJ1327">
            <v>407.73</v>
          </cell>
          <cell r="BK1327">
            <v>251.55</v>
          </cell>
          <cell r="BR1327">
            <v>800.37</v>
          </cell>
          <cell r="CB1327">
            <v>4621.8900000000003</v>
          </cell>
          <cell r="CC1327">
            <v>17608.150000000001</v>
          </cell>
          <cell r="CD1327">
            <v>1614.4499999999998</v>
          </cell>
        </row>
        <row r="1328">
          <cell r="A1328" t="str">
            <v>102674</v>
          </cell>
          <cell r="G1328">
            <v>161.30000000000001</v>
          </cell>
          <cell r="H1328">
            <v>483.9</v>
          </cell>
          <cell r="K1328">
            <v>1129.1000000000001</v>
          </cell>
          <cell r="AB1328">
            <v>3225.98</v>
          </cell>
          <cell r="AG1328">
            <v>1270.23</v>
          </cell>
          <cell r="AH1328">
            <v>2903.38</v>
          </cell>
          <cell r="AK1328">
            <v>7258.4500000000007</v>
          </cell>
          <cell r="BB1328">
            <v>241.95</v>
          </cell>
          <cell r="BH1328">
            <v>181.46</v>
          </cell>
          <cell r="BK1328">
            <v>241.95</v>
          </cell>
          <cell r="CB1328">
            <v>1774.3000000000002</v>
          </cell>
          <cell r="CC1328">
            <v>14658.04</v>
          </cell>
          <cell r="CD1328">
            <v>665.3599999999999</v>
          </cell>
        </row>
        <row r="1329">
          <cell r="A1329" t="str">
            <v>102675</v>
          </cell>
          <cell r="R1329">
            <v>320</v>
          </cell>
          <cell r="W1329">
            <v>41335.94</v>
          </cell>
          <cell r="AB1329">
            <v>30525</v>
          </cell>
          <cell r="AR1329">
            <v>20350</v>
          </cell>
          <cell r="CB1329">
            <v>41655.94</v>
          </cell>
          <cell r="CC1329">
            <v>50875</v>
          </cell>
        </row>
        <row r="1330">
          <cell r="A1330" t="str">
            <v>102676</v>
          </cell>
        </row>
        <row r="1331">
          <cell r="A1331" t="str">
            <v>102677</v>
          </cell>
          <cell r="R1331">
            <v>220</v>
          </cell>
          <cell r="AB1331">
            <v>20912.759999999998</v>
          </cell>
          <cell r="AR1331">
            <v>13941.84</v>
          </cell>
          <cell r="CB1331">
            <v>220</v>
          </cell>
          <cell r="CC1331">
            <v>34854.6</v>
          </cell>
        </row>
        <row r="1332">
          <cell r="A1332" t="str">
            <v>102679</v>
          </cell>
          <cell r="R1332">
            <v>220</v>
          </cell>
          <cell r="AB1332">
            <v>22203.780000000002</v>
          </cell>
          <cell r="AR1332">
            <v>14802.52</v>
          </cell>
          <cell r="CB1332">
            <v>220</v>
          </cell>
          <cell r="CC1332">
            <v>37006.300000000003</v>
          </cell>
        </row>
        <row r="1333">
          <cell r="A1333" t="str">
            <v>102680</v>
          </cell>
          <cell r="R1333">
            <v>220</v>
          </cell>
          <cell r="AB1333">
            <v>15970.64</v>
          </cell>
          <cell r="AR1333">
            <v>10509.71</v>
          </cell>
          <cell r="CB1333">
            <v>220</v>
          </cell>
          <cell r="CC1333">
            <v>26480.35</v>
          </cell>
        </row>
        <row r="1334">
          <cell r="A1334" t="str">
            <v>102681</v>
          </cell>
          <cell r="R1334">
            <v>220</v>
          </cell>
          <cell r="AB1334">
            <v>29448.84</v>
          </cell>
          <cell r="AR1334">
            <v>19632.560000000001</v>
          </cell>
          <cell r="CB1334">
            <v>220</v>
          </cell>
          <cell r="CC1334">
            <v>49081.4</v>
          </cell>
        </row>
        <row r="1335">
          <cell r="A1335" t="str">
            <v>102682</v>
          </cell>
          <cell r="R1335">
            <v>165</v>
          </cell>
          <cell r="AB1335">
            <v>12124.34</v>
          </cell>
          <cell r="AR1335">
            <v>7222.96</v>
          </cell>
          <cell r="CB1335">
            <v>165</v>
          </cell>
          <cell r="CC1335">
            <v>19347.3</v>
          </cell>
        </row>
        <row r="1336">
          <cell r="A1336" t="str">
            <v>102683</v>
          </cell>
          <cell r="R1336">
            <v>220</v>
          </cell>
          <cell r="AB1336">
            <v>20033.82</v>
          </cell>
          <cell r="AR1336">
            <v>13355.88</v>
          </cell>
          <cell r="CB1336">
            <v>220</v>
          </cell>
          <cell r="CC1336">
            <v>33389.699999999997</v>
          </cell>
        </row>
        <row r="1337">
          <cell r="A1337" t="str">
            <v>102684</v>
          </cell>
          <cell r="AB1337">
            <v>26851.809999999998</v>
          </cell>
          <cell r="CC1337">
            <v>26851.809999999998</v>
          </cell>
        </row>
        <row r="1338">
          <cell r="A1338" t="str">
            <v>102685</v>
          </cell>
          <cell r="R1338">
            <v>220</v>
          </cell>
          <cell r="AB1338">
            <v>20509.86</v>
          </cell>
          <cell r="AR1338">
            <v>13673.24</v>
          </cell>
          <cell r="CB1338">
            <v>220</v>
          </cell>
          <cell r="CC1338">
            <v>34183.1</v>
          </cell>
        </row>
        <row r="1339">
          <cell r="A1339" t="str">
            <v>102686</v>
          </cell>
          <cell r="G1339">
            <v>386.34</v>
          </cell>
          <cell r="K1339">
            <v>2318.0700000000002</v>
          </cell>
          <cell r="L1339">
            <v>193.17</v>
          </cell>
          <cell r="AB1339">
            <v>1738.56</v>
          </cell>
          <cell r="AG1339">
            <v>1352.22</v>
          </cell>
          <cell r="AK1339">
            <v>10045.030000000002</v>
          </cell>
          <cell r="AL1339">
            <v>1545.39</v>
          </cell>
          <cell r="CB1339">
            <v>2897.5800000000004</v>
          </cell>
          <cell r="CC1339">
            <v>14681.2</v>
          </cell>
        </row>
        <row r="1340">
          <cell r="A1340" t="str">
            <v>102687</v>
          </cell>
          <cell r="AB1340">
            <v>47880.7</v>
          </cell>
          <cell r="CC1340">
            <v>47880.7</v>
          </cell>
        </row>
        <row r="1341">
          <cell r="A1341" t="str">
            <v>102688</v>
          </cell>
          <cell r="P1341">
            <v>2588.0000000000005</v>
          </cell>
          <cell r="R1341">
            <v>220</v>
          </cell>
          <cell r="AP1341">
            <v>25903.079999999998</v>
          </cell>
          <cell r="AR1341">
            <v>14801.76</v>
          </cell>
          <cell r="CB1341">
            <v>2808.0000000000005</v>
          </cell>
          <cell r="CC1341">
            <v>40704.839999999997</v>
          </cell>
        </row>
        <row r="1342">
          <cell r="A1342" t="str">
            <v>102690</v>
          </cell>
          <cell r="R1342">
            <v>220</v>
          </cell>
          <cell r="AB1342">
            <v>15455.46</v>
          </cell>
          <cell r="AR1342">
            <v>10303.64</v>
          </cell>
          <cell r="CB1342">
            <v>220</v>
          </cell>
          <cell r="CC1342">
            <v>25759.1</v>
          </cell>
        </row>
        <row r="1343">
          <cell r="A1343" t="str">
            <v>102691</v>
          </cell>
          <cell r="R1343">
            <v>220</v>
          </cell>
          <cell r="AB1343">
            <v>20803.2</v>
          </cell>
          <cell r="AR1343">
            <v>13868.8</v>
          </cell>
          <cell r="CB1343">
            <v>220</v>
          </cell>
          <cell r="CC1343">
            <v>34672</v>
          </cell>
        </row>
        <row r="1344">
          <cell r="A1344" t="str">
            <v>102692</v>
          </cell>
          <cell r="X1344">
            <v>6183.14</v>
          </cell>
          <cell r="AB1344">
            <v>6870.16</v>
          </cell>
          <cell r="CB1344">
            <v>6183.14</v>
          </cell>
          <cell r="CC1344">
            <v>6870.16</v>
          </cell>
        </row>
        <row r="1345">
          <cell r="A1345" t="str">
            <v>102693</v>
          </cell>
          <cell r="G1345">
            <v>206.4</v>
          </cell>
          <cell r="J1345">
            <v>1102.5</v>
          </cell>
          <cell r="K1345">
            <v>1444.7900000000002</v>
          </cell>
          <cell r="R1345">
            <v>220</v>
          </cell>
          <cell r="T1345">
            <v>3000</v>
          </cell>
          <cell r="Y1345">
            <v>371.1</v>
          </cell>
          <cell r="AB1345">
            <v>2063.96</v>
          </cell>
          <cell r="AJ1345">
            <v>5985.48</v>
          </cell>
          <cell r="AK1345">
            <v>7997.84</v>
          </cell>
          <cell r="AR1345">
            <v>3728.0299999999997</v>
          </cell>
          <cell r="BB1345">
            <v>193.5</v>
          </cell>
          <cell r="BJ1345">
            <v>1030.94</v>
          </cell>
          <cell r="BK1345">
            <v>775.68</v>
          </cell>
          <cell r="BR1345">
            <v>386.99</v>
          </cell>
          <cell r="CB1345">
            <v>6344.7900000000009</v>
          </cell>
          <cell r="CC1345">
            <v>19775.309999999998</v>
          </cell>
          <cell r="CD1345">
            <v>2387.1099999999997</v>
          </cell>
        </row>
        <row r="1346">
          <cell r="A1346" t="str">
            <v>102694</v>
          </cell>
          <cell r="G1346">
            <v>341.22</v>
          </cell>
          <cell r="H1346">
            <v>255.92</v>
          </cell>
          <cell r="K1346">
            <v>1706.1400000000003</v>
          </cell>
          <cell r="AB1346">
            <v>2953.77</v>
          </cell>
          <cell r="AG1346">
            <v>1194.3</v>
          </cell>
          <cell r="AH1346">
            <v>853.07</v>
          </cell>
          <cell r="AK1346">
            <v>4073.4300000000003</v>
          </cell>
          <cell r="CB1346">
            <v>2303.2800000000002</v>
          </cell>
          <cell r="CC1346">
            <v>9074.57</v>
          </cell>
        </row>
        <row r="1347">
          <cell r="A1347" t="str">
            <v>102695</v>
          </cell>
          <cell r="R1347">
            <v>220</v>
          </cell>
          <cell r="AB1347">
            <v>25857.599999999999</v>
          </cell>
          <cell r="AR1347">
            <v>17238.400000000001</v>
          </cell>
          <cell r="CB1347">
            <v>220</v>
          </cell>
          <cell r="CC1347">
            <v>43096</v>
          </cell>
        </row>
        <row r="1348">
          <cell r="A1348" t="str">
            <v>102697</v>
          </cell>
          <cell r="R1348">
            <v>220</v>
          </cell>
          <cell r="AB1348">
            <v>19509.3</v>
          </cell>
          <cell r="AR1348">
            <v>13006.2</v>
          </cell>
          <cell r="CB1348">
            <v>220</v>
          </cell>
          <cell r="CC1348">
            <v>32515.5</v>
          </cell>
        </row>
        <row r="1349">
          <cell r="A1349" t="str">
            <v>102699</v>
          </cell>
          <cell r="AB1349">
            <v>21927.999999999996</v>
          </cell>
          <cell r="CC1349">
            <v>21927.999999999996</v>
          </cell>
        </row>
        <row r="1350">
          <cell r="A1350" t="str">
            <v>102700</v>
          </cell>
          <cell r="R1350">
            <v>220</v>
          </cell>
          <cell r="AB1350">
            <v>26180.519999999997</v>
          </cell>
          <cell r="AR1350">
            <v>17453.68</v>
          </cell>
          <cell r="CB1350">
            <v>220</v>
          </cell>
          <cell r="CC1350">
            <v>43634.2</v>
          </cell>
        </row>
        <row r="1351">
          <cell r="A1351" t="str">
            <v>102701</v>
          </cell>
          <cell r="R1351">
            <v>220</v>
          </cell>
          <cell r="AB1351">
            <v>16336.62</v>
          </cell>
          <cell r="AR1351">
            <v>10776.9</v>
          </cell>
          <cell r="CB1351">
            <v>220</v>
          </cell>
          <cell r="CC1351">
            <v>27113.52</v>
          </cell>
        </row>
        <row r="1352">
          <cell r="A1352" t="str">
            <v>102702</v>
          </cell>
          <cell r="R1352">
            <v>220</v>
          </cell>
          <cell r="AB1352">
            <v>20419.980000000003</v>
          </cell>
          <cell r="AR1352">
            <v>13613.32</v>
          </cell>
          <cell r="CB1352">
            <v>220</v>
          </cell>
          <cell r="CC1352">
            <v>34033.300000000003</v>
          </cell>
        </row>
        <row r="1353">
          <cell r="A1353" t="str">
            <v>102705</v>
          </cell>
        </row>
        <row r="1354">
          <cell r="A1354" t="str">
            <v>102708</v>
          </cell>
          <cell r="R1354">
            <v>220</v>
          </cell>
          <cell r="AB1354">
            <v>20164.560000000005</v>
          </cell>
          <cell r="AR1354">
            <v>13443.04</v>
          </cell>
          <cell r="CB1354">
            <v>220</v>
          </cell>
          <cell r="CC1354">
            <v>33607.600000000006</v>
          </cell>
        </row>
        <row r="1355">
          <cell r="A1355" t="str">
            <v>102709</v>
          </cell>
          <cell r="R1355">
            <v>220</v>
          </cell>
          <cell r="AB1355">
            <v>22109.88</v>
          </cell>
          <cell r="AR1355">
            <v>14739.92</v>
          </cell>
          <cell r="CB1355">
            <v>220</v>
          </cell>
          <cell r="CC1355">
            <v>36849.800000000003</v>
          </cell>
        </row>
        <row r="1356">
          <cell r="A1356" t="str">
            <v>102710</v>
          </cell>
          <cell r="R1356">
            <v>320</v>
          </cell>
          <cell r="W1356">
            <v>95859.48</v>
          </cell>
          <cell r="AB1356">
            <v>70788.539999999994</v>
          </cell>
          <cell r="AR1356">
            <v>47192.36</v>
          </cell>
          <cell r="CB1356">
            <v>96179.48</v>
          </cell>
          <cell r="CC1356">
            <v>117980.9</v>
          </cell>
        </row>
        <row r="1357">
          <cell r="A1357" t="str">
            <v>102711</v>
          </cell>
          <cell r="G1357">
            <v>175.45</v>
          </cell>
          <cell r="H1357">
            <v>526.36</v>
          </cell>
          <cell r="K1357">
            <v>1929.95</v>
          </cell>
          <cell r="AB1357">
            <v>8761.5400000000009</v>
          </cell>
          <cell r="AH1357">
            <v>1403.6</v>
          </cell>
          <cell r="AK1357">
            <v>3859.8999999999996</v>
          </cell>
          <cell r="BB1357">
            <v>16.45</v>
          </cell>
          <cell r="CB1357">
            <v>2631.76</v>
          </cell>
          <cell r="CC1357">
            <v>14025.04</v>
          </cell>
          <cell r="CD1357">
            <v>16.45</v>
          </cell>
        </row>
        <row r="1358">
          <cell r="A1358" t="str">
            <v>102712</v>
          </cell>
          <cell r="R1358">
            <v>220</v>
          </cell>
          <cell r="AB1358">
            <v>20732.579999999998</v>
          </cell>
          <cell r="AR1358">
            <v>13821.72</v>
          </cell>
          <cell r="CB1358">
            <v>220</v>
          </cell>
          <cell r="CC1358">
            <v>34554.299999999996</v>
          </cell>
        </row>
        <row r="1359">
          <cell r="A1359" t="str">
            <v>102713</v>
          </cell>
          <cell r="R1359">
            <v>220</v>
          </cell>
          <cell r="AB1359">
            <v>23770.439999999995</v>
          </cell>
          <cell r="AR1359">
            <v>15846.96</v>
          </cell>
          <cell r="CB1359">
            <v>220</v>
          </cell>
          <cell r="CC1359">
            <v>39617.399999999994</v>
          </cell>
        </row>
        <row r="1360">
          <cell r="A1360" t="str">
            <v>102717</v>
          </cell>
          <cell r="O1360">
            <v>1251.8599999999999</v>
          </cell>
          <cell r="AB1360">
            <v>25034.1</v>
          </cell>
          <cell r="CB1360">
            <v>1251.8599999999999</v>
          </cell>
          <cell r="CC1360">
            <v>25034.1</v>
          </cell>
        </row>
        <row r="1361">
          <cell r="A1361" t="str">
            <v>102718</v>
          </cell>
          <cell r="O1361">
            <v>1836.58</v>
          </cell>
          <cell r="AB1361">
            <v>26854.1</v>
          </cell>
          <cell r="CB1361">
            <v>1836.58</v>
          </cell>
          <cell r="CC1361">
            <v>26854.1</v>
          </cell>
        </row>
        <row r="1362">
          <cell r="A1362" t="str">
            <v>102720</v>
          </cell>
          <cell r="AB1362">
            <v>30085.100000000006</v>
          </cell>
          <cell r="CC1362">
            <v>30085.100000000006</v>
          </cell>
        </row>
        <row r="1363">
          <cell r="A1363" t="str">
            <v>102721</v>
          </cell>
          <cell r="T1363">
            <v>4750</v>
          </cell>
          <cell r="AB1363">
            <v>28142.799999999996</v>
          </cell>
          <cell r="CB1363">
            <v>4750</v>
          </cell>
          <cell r="CC1363">
            <v>28142.799999999996</v>
          </cell>
        </row>
        <row r="1364">
          <cell r="A1364" t="str">
            <v>102722</v>
          </cell>
          <cell r="R1364">
            <v>320</v>
          </cell>
          <cell r="AB1364">
            <v>15262.5</v>
          </cell>
          <cell r="AR1364">
            <v>10175</v>
          </cell>
          <cell r="CB1364">
            <v>320</v>
          </cell>
          <cell r="CC1364">
            <v>25437.5</v>
          </cell>
        </row>
        <row r="1365">
          <cell r="A1365" t="str">
            <v>102724</v>
          </cell>
          <cell r="C1365">
            <v>25</v>
          </cell>
          <cell r="AB1365">
            <v>20076.12</v>
          </cell>
          <cell r="AC1365">
            <v>2230.6799999999998</v>
          </cell>
          <cell r="CB1365">
            <v>25</v>
          </cell>
          <cell r="CC1365">
            <v>22306.799999999999</v>
          </cell>
        </row>
        <row r="1366">
          <cell r="A1366" t="str">
            <v>102737</v>
          </cell>
          <cell r="C1366">
            <v>10</v>
          </cell>
          <cell r="AB1366">
            <v>16065</v>
          </cell>
          <cell r="AC1366">
            <v>1785</v>
          </cell>
          <cell r="CB1366">
            <v>10</v>
          </cell>
          <cell r="CC1366">
            <v>17850</v>
          </cell>
        </row>
        <row r="1367">
          <cell r="A1367" t="str">
            <v>102739</v>
          </cell>
          <cell r="R1367">
            <v>320</v>
          </cell>
          <cell r="Y1367">
            <v>76.92</v>
          </cell>
          <cell r="AB1367">
            <v>15920.64</v>
          </cell>
          <cell r="AR1367">
            <v>7864.17</v>
          </cell>
          <cell r="AY1367">
            <v>2749.59</v>
          </cell>
          <cell r="CB1367">
            <v>396.92</v>
          </cell>
          <cell r="CC1367">
            <v>26534.399999999998</v>
          </cell>
        </row>
        <row r="1368">
          <cell r="A1368" t="str">
            <v>102740</v>
          </cell>
          <cell r="AB1368">
            <v>35740.700000000004</v>
          </cell>
          <cell r="CC1368">
            <v>35740.700000000004</v>
          </cell>
        </row>
        <row r="1369">
          <cell r="A1369" t="str">
            <v>102741</v>
          </cell>
          <cell r="R1369">
            <v>320</v>
          </cell>
          <cell r="AB1369">
            <v>12804.550000000001</v>
          </cell>
          <cell r="AR1369">
            <v>8343.01</v>
          </cell>
          <cell r="CB1369">
            <v>320</v>
          </cell>
          <cell r="CC1369">
            <v>21147.56</v>
          </cell>
        </row>
        <row r="1370">
          <cell r="A1370" t="str">
            <v>102742</v>
          </cell>
          <cell r="R1370">
            <v>220</v>
          </cell>
          <cell r="AB1370">
            <v>14088.42</v>
          </cell>
          <cell r="AR1370">
            <v>9392.2800000000007</v>
          </cell>
          <cell r="CB1370">
            <v>220</v>
          </cell>
          <cell r="CC1370">
            <v>23480.7</v>
          </cell>
        </row>
        <row r="1371">
          <cell r="A1371" t="str">
            <v>102744</v>
          </cell>
          <cell r="T1371">
            <v>2700</v>
          </cell>
          <cell r="AB1371">
            <v>18803.099999999999</v>
          </cell>
          <cell r="CB1371">
            <v>2700</v>
          </cell>
          <cell r="CC1371">
            <v>18803.099999999999</v>
          </cell>
        </row>
        <row r="1372">
          <cell r="A1372" t="str">
            <v>102748</v>
          </cell>
          <cell r="R1372">
            <v>380</v>
          </cell>
          <cell r="T1372">
            <v>2700</v>
          </cell>
          <cell r="AB1372">
            <v>28170.159999999996</v>
          </cell>
          <cell r="AR1372">
            <v>17918.12</v>
          </cell>
          <cell r="CB1372">
            <v>3080</v>
          </cell>
          <cell r="CC1372">
            <v>46088.28</v>
          </cell>
        </row>
        <row r="1373">
          <cell r="A1373" t="str">
            <v>102757</v>
          </cell>
          <cell r="R1373">
            <v>320</v>
          </cell>
          <cell r="AB1373">
            <v>13164.48</v>
          </cell>
          <cell r="AR1373">
            <v>8776.32</v>
          </cell>
          <cell r="CB1373">
            <v>320</v>
          </cell>
          <cell r="CC1373">
            <v>21940.799999999999</v>
          </cell>
        </row>
        <row r="1374">
          <cell r="A1374" t="str">
            <v>102759</v>
          </cell>
          <cell r="R1374">
            <v>220</v>
          </cell>
          <cell r="AB1374">
            <v>23764.32</v>
          </cell>
          <cell r="AR1374">
            <v>15842.88</v>
          </cell>
          <cell r="CB1374">
            <v>220</v>
          </cell>
          <cell r="CC1374">
            <v>39607.199999999997</v>
          </cell>
        </row>
        <row r="1375">
          <cell r="A1375" t="str">
            <v>102760</v>
          </cell>
          <cell r="G1375">
            <v>292.62</v>
          </cell>
          <cell r="K1375">
            <v>603.53</v>
          </cell>
          <cell r="L1375">
            <v>347.49</v>
          </cell>
          <cell r="AB1375">
            <v>5852.4</v>
          </cell>
          <cell r="AK1375">
            <v>5120.8500000000004</v>
          </cell>
          <cell r="AL1375">
            <v>2432.3999999999996</v>
          </cell>
          <cell r="BB1375">
            <v>61.72</v>
          </cell>
          <cell r="BK1375">
            <v>281.19</v>
          </cell>
          <cell r="CB1375">
            <v>1243.6399999999999</v>
          </cell>
          <cell r="CC1375">
            <v>13405.65</v>
          </cell>
          <cell r="CD1375">
            <v>342.90999999999997</v>
          </cell>
        </row>
        <row r="1376">
          <cell r="A1376" t="str">
            <v>102761</v>
          </cell>
          <cell r="R1376">
            <v>320</v>
          </cell>
          <cell r="AB1376">
            <v>15001.38</v>
          </cell>
          <cell r="AR1376">
            <v>10000.92</v>
          </cell>
          <cell r="CB1376">
            <v>320</v>
          </cell>
          <cell r="CC1376">
            <v>25002.3</v>
          </cell>
        </row>
        <row r="1377">
          <cell r="A1377" t="str">
            <v>102762</v>
          </cell>
          <cell r="R1377">
            <v>380</v>
          </cell>
          <cell r="AB1377">
            <v>20369.7</v>
          </cell>
          <cell r="AR1377">
            <v>13579.8</v>
          </cell>
          <cell r="CB1377">
            <v>380</v>
          </cell>
          <cell r="CC1377">
            <v>33949.5</v>
          </cell>
        </row>
        <row r="1378">
          <cell r="A1378" t="str">
            <v>102765</v>
          </cell>
          <cell r="R1378">
            <v>320</v>
          </cell>
          <cell r="AB1378">
            <v>12028.38</v>
          </cell>
          <cell r="AR1378">
            <v>8018.92</v>
          </cell>
          <cell r="CB1378">
            <v>320</v>
          </cell>
          <cell r="CC1378">
            <v>20047.3</v>
          </cell>
        </row>
        <row r="1379">
          <cell r="A1379" t="str">
            <v>102766</v>
          </cell>
          <cell r="AB1379">
            <v>26742.7</v>
          </cell>
          <cell r="CC1379">
            <v>26742.7</v>
          </cell>
        </row>
        <row r="1380">
          <cell r="A1380" t="str">
            <v>102767</v>
          </cell>
          <cell r="G1380">
            <v>482.62</v>
          </cell>
          <cell r="H1380">
            <v>159.26</v>
          </cell>
          <cell r="K1380">
            <v>1655.4100000000003</v>
          </cell>
          <cell r="L1380">
            <v>154.44</v>
          </cell>
          <cell r="AB1380">
            <v>4633.1400000000003</v>
          </cell>
          <cell r="AG1380">
            <v>2239.3500000000004</v>
          </cell>
          <cell r="AH1380">
            <v>617.75</v>
          </cell>
          <cell r="AK1380">
            <v>3547.26</v>
          </cell>
          <cell r="AL1380">
            <v>1245.1600000000001</v>
          </cell>
          <cell r="BB1380">
            <v>28.96</v>
          </cell>
          <cell r="BG1380">
            <v>28.96</v>
          </cell>
          <cell r="CB1380">
            <v>2451.7300000000005</v>
          </cell>
          <cell r="CC1380">
            <v>12282.66</v>
          </cell>
          <cell r="CD1380">
            <v>57.92</v>
          </cell>
        </row>
        <row r="1381">
          <cell r="A1381" t="str">
            <v>102768</v>
          </cell>
          <cell r="G1381">
            <v>347.2</v>
          </cell>
          <cell r="H1381">
            <v>520.79999999999995</v>
          </cell>
          <cell r="K1381">
            <v>683.55</v>
          </cell>
          <cell r="T1381">
            <v>2300</v>
          </cell>
          <cell r="AB1381">
            <v>8680</v>
          </cell>
          <cell r="AH1381">
            <v>2951.2</v>
          </cell>
          <cell r="AK1381">
            <v>4350.8500000000004</v>
          </cell>
          <cell r="BB1381">
            <v>366.19</v>
          </cell>
          <cell r="BH1381">
            <v>260.39999999999998</v>
          </cell>
          <cell r="CB1381">
            <v>3851.55</v>
          </cell>
          <cell r="CC1381">
            <v>15982.050000000001</v>
          </cell>
          <cell r="CD1381">
            <v>626.58999999999992</v>
          </cell>
        </row>
        <row r="1382">
          <cell r="A1382" t="str">
            <v>102769</v>
          </cell>
          <cell r="R1382">
            <v>320</v>
          </cell>
          <cell r="W1382">
            <v>72070.289999999994</v>
          </cell>
          <cell r="AB1382">
            <v>53221.140000000007</v>
          </cell>
          <cell r="AR1382">
            <v>35480.76</v>
          </cell>
          <cell r="CB1382">
            <v>72390.289999999994</v>
          </cell>
          <cell r="CC1382">
            <v>88701.900000000009</v>
          </cell>
        </row>
        <row r="1383">
          <cell r="A1383" t="str">
            <v>102773</v>
          </cell>
          <cell r="G1383">
            <v>176.58</v>
          </cell>
          <cell r="K1383">
            <v>1765.82</v>
          </cell>
          <cell r="AB1383">
            <v>8829.1</v>
          </cell>
          <cell r="AG1383">
            <v>1622.35</v>
          </cell>
          <cell r="AK1383">
            <v>5385.7599999999993</v>
          </cell>
          <cell r="BB1383">
            <v>380.76</v>
          </cell>
          <cell r="BK1383">
            <v>33.11</v>
          </cell>
          <cell r="CB1383">
            <v>1942.3999999999999</v>
          </cell>
          <cell r="CC1383">
            <v>15837.21</v>
          </cell>
          <cell r="CD1383">
            <v>413.87</v>
          </cell>
        </row>
        <row r="1384">
          <cell r="A1384" t="str">
            <v>102778</v>
          </cell>
          <cell r="T1384">
            <v>3000</v>
          </cell>
          <cell r="AB1384">
            <v>49178.700000000004</v>
          </cell>
          <cell r="CB1384">
            <v>3000</v>
          </cell>
          <cell r="CC1384">
            <v>49178.700000000004</v>
          </cell>
        </row>
        <row r="1385">
          <cell r="A1385" t="str">
            <v>102780</v>
          </cell>
          <cell r="C1385">
            <v>10</v>
          </cell>
          <cell r="T1385">
            <v>2700</v>
          </cell>
          <cell r="AB1385">
            <v>42908.21</v>
          </cell>
          <cell r="AC1385">
            <v>4689.42</v>
          </cell>
          <cell r="CB1385">
            <v>2710</v>
          </cell>
          <cell r="CC1385">
            <v>47597.63</v>
          </cell>
        </row>
        <row r="1386">
          <cell r="A1386" t="str">
            <v>102783</v>
          </cell>
          <cell r="R1386">
            <v>320</v>
          </cell>
          <cell r="AB1386">
            <v>19514.400000000001</v>
          </cell>
          <cell r="AR1386">
            <v>13009.6</v>
          </cell>
          <cell r="CB1386">
            <v>320</v>
          </cell>
          <cell r="CC1386">
            <v>32524</v>
          </cell>
        </row>
        <row r="1387">
          <cell r="A1387" t="str">
            <v>102784</v>
          </cell>
          <cell r="R1387">
            <v>320</v>
          </cell>
          <cell r="AB1387">
            <v>13031.7</v>
          </cell>
          <cell r="AR1387">
            <v>8687.7999999999993</v>
          </cell>
          <cell r="CB1387">
            <v>320</v>
          </cell>
          <cell r="CC1387">
            <v>21719.5</v>
          </cell>
        </row>
        <row r="1388">
          <cell r="A1388" t="str">
            <v>102809</v>
          </cell>
          <cell r="R1388">
            <v>220</v>
          </cell>
          <cell r="AB1388">
            <v>22945.200000000001</v>
          </cell>
          <cell r="AR1388">
            <v>15296.8</v>
          </cell>
          <cell r="CB1388">
            <v>220</v>
          </cell>
          <cell r="CC1388">
            <v>38242</v>
          </cell>
        </row>
        <row r="1389">
          <cell r="A1389" t="str">
            <v>102812</v>
          </cell>
          <cell r="R1389">
            <v>320</v>
          </cell>
          <cell r="AB1389">
            <v>12206.58</v>
          </cell>
          <cell r="AR1389">
            <v>8137.72</v>
          </cell>
          <cell r="CB1389">
            <v>320</v>
          </cell>
          <cell r="CC1389">
            <v>20344.3</v>
          </cell>
        </row>
        <row r="1390">
          <cell r="A1390" t="str">
            <v>102814</v>
          </cell>
          <cell r="AB1390">
            <v>34515.299999999996</v>
          </cell>
          <cell r="CC1390">
            <v>34515.299999999996</v>
          </cell>
        </row>
        <row r="1391">
          <cell r="A1391" t="str">
            <v>102815</v>
          </cell>
          <cell r="AB1391">
            <v>29086.6</v>
          </cell>
          <cell r="CC1391">
            <v>29086.6</v>
          </cell>
        </row>
        <row r="1392">
          <cell r="A1392" t="str">
            <v>102818</v>
          </cell>
          <cell r="AB1392">
            <v>32913.4</v>
          </cell>
          <cell r="CC1392">
            <v>32913.4</v>
          </cell>
        </row>
        <row r="1393">
          <cell r="A1393" t="str">
            <v>102822</v>
          </cell>
          <cell r="G1393">
            <v>160.65</v>
          </cell>
          <cell r="K1393">
            <v>517.1</v>
          </cell>
          <cell r="L1393">
            <v>240.97</v>
          </cell>
          <cell r="R1393">
            <v>320</v>
          </cell>
          <cell r="AB1393">
            <v>4819.5</v>
          </cell>
          <cell r="AK1393">
            <v>2926.83</v>
          </cell>
          <cell r="AL1393">
            <v>1209.8900000000001</v>
          </cell>
          <cell r="AR1393">
            <v>6195.0499999999993</v>
          </cell>
          <cell r="BB1393">
            <v>82.83</v>
          </cell>
          <cell r="BR1393">
            <v>52.71</v>
          </cell>
          <cell r="CB1393">
            <v>1238.72</v>
          </cell>
          <cell r="CC1393">
            <v>15151.269999999999</v>
          </cell>
          <cell r="CD1393">
            <v>135.54</v>
          </cell>
        </row>
        <row r="1394">
          <cell r="A1394" t="str">
            <v>102823</v>
          </cell>
          <cell r="R1394">
            <v>220</v>
          </cell>
          <cell r="AB1394">
            <v>19666.379999999997</v>
          </cell>
          <cell r="AR1394">
            <v>12973.939999999999</v>
          </cell>
          <cell r="CB1394">
            <v>220</v>
          </cell>
          <cell r="CC1394">
            <v>32640.319999999996</v>
          </cell>
        </row>
        <row r="1395">
          <cell r="A1395" t="str">
            <v>102827</v>
          </cell>
          <cell r="R1395">
            <v>320</v>
          </cell>
          <cell r="AB1395">
            <v>16521.18</v>
          </cell>
          <cell r="AR1395">
            <v>11014.12</v>
          </cell>
          <cell r="CB1395">
            <v>320</v>
          </cell>
          <cell r="CC1395">
            <v>27535.300000000003</v>
          </cell>
        </row>
        <row r="1396">
          <cell r="A1396" t="str">
            <v>102829</v>
          </cell>
          <cell r="G1396">
            <v>492.6</v>
          </cell>
          <cell r="J1396">
            <v>666</v>
          </cell>
          <cell r="K1396">
            <v>3294.2699999999995</v>
          </cell>
          <cell r="Y1396">
            <v>24.79</v>
          </cell>
          <cell r="AB1396">
            <v>2463</v>
          </cell>
          <cell r="AJ1396">
            <v>9113.1</v>
          </cell>
          <cell r="AK1396">
            <v>9267.0400000000009</v>
          </cell>
          <cell r="CB1396">
            <v>4477.6599999999989</v>
          </cell>
          <cell r="CC1396">
            <v>20843.14</v>
          </cell>
        </row>
        <row r="1397">
          <cell r="A1397" t="str">
            <v>102832</v>
          </cell>
          <cell r="R1397">
            <v>320</v>
          </cell>
          <cell r="W1397">
            <v>49244.81</v>
          </cell>
          <cell r="AB1397">
            <v>36365.4</v>
          </cell>
          <cell r="AR1397">
            <v>24243.599999999999</v>
          </cell>
          <cell r="CB1397">
            <v>49564.81</v>
          </cell>
          <cell r="CC1397">
            <v>60609</v>
          </cell>
        </row>
        <row r="1398">
          <cell r="A1398" t="str">
            <v>102833</v>
          </cell>
          <cell r="R1398">
            <v>320</v>
          </cell>
          <cell r="AB1398">
            <v>12208.56</v>
          </cell>
          <cell r="AR1398">
            <v>8139.04</v>
          </cell>
          <cell r="CB1398">
            <v>320</v>
          </cell>
          <cell r="CC1398">
            <v>20347.599999999999</v>
          </cell>
        </row>
        <row r="1399">
          <cell r="A1399" t="str">
            <v>102834</v>
          </cell>
          <cell r="G1399">
            <v>345.34</v>
          </cell>
          <cell r="J1399">
            <v>654</v>
          </cell>
          <cell r="K1399">
            <v>1575.5800000000002</v>
          </cell>
          <cell r="L1399">
            <v>172.67</v>
          </cell>
          <cell r="O1399">
            <v>1979.53</v>
          </cell>
          <cell r="Y1399">
            <v>7.43</v>
          </cell>
          <cell r="AJ1399">
            <v>6043.29</v>
          </cell>
          <cell r="AK1399">
            <v>9357.3799999999992</v>
          </cell>
          <cell r="BJ1399">
            <v>99.24</v>
          </cell>
          <cell r="BK1399">
            <v>32.369999999999997</v>
          </cell>
          <cell r="CB1399">
            <v>4734.55</v>
          </cell>
          <cell r="CC1399">
            <v>15400.669999999998</v>
          </cell>
          <cell r="CD1399">
            <v>131.60999999999999</v>
          </cell>
        </row>
        <row r="1400">
          <cell r="A1400" t="str">
            <v>102835</v>
          </cell>
          <cell r="R1400">
            <v>220</v>
          </cell>
          <cell r="AB1400">
            <v>16864.68</v>
          </cell>
          <cell r="AR1400">
            <v>11243.12</v>
          </cell>
          <cell r="CB1400">
            <v>220</v>
          </cell>
          <cell r="CC1400">
            <v>28107.800000000003</v>
          </cell>
        </row>
        <row r="1401">
          <cell r="A1401" t="str">
            <v>102838</v>
          </cell>
          <cell r="AB1401">
            <v>20963.78</v>
          </cell>
          <cell r="CC1401">
            <v>20963.78</v>
          </cell>
        </row>
        <row r="1402">
          <cell r="A1402" t="str">
            <v>102840</v>
          </cell>
          <cell r="G1402">
            <v>486.72</v>
          </cell>
          <cell r="J1402">
            <v>707.25</v>
          </cell>
          <cell r="K1402">
            <v>3087.5800000000004</v>
          </cell>
          <cell r="O1402">
            <v>1045.6099999999999</v>
          </cell>
          <cell r="Y1402">
            <v>115.01</v>
          </cell>
          <cell r="AB1402">
            <v>4867.1000000000004</v>
          </cell>
          <cell r="AJ1402">
            <v>4426.03</v>
          </cell>
          <cell r="AK1402">
            <v>11620.22</v>
          </cell>
          <cell r="BB1402">
            <v>45.63</v>
          </cell>
          <cell r="BJ1402">
            <v>129.28</v>
          </cell>
          <cell r="BK1402">
            <v>331.62</v>
          </cell>
          <cell r="CB1402">
            <v>5442.17</v>
          </cell>
          <cell r="CC1402">
            <v>20913.349999999999</v>
          </cell>
          <cell r="CD1402">
            <v>506.53</v>
          </cell>
        </row>
        <row r="1403">
          <cell r="A1403" t="str">
            <v>102842</v>
          </cell>
          <cell r="AB1403">
            <v>429.42</v>
          </cell>
          <cell r="CC1403">
            <v>429.42</v>
          </cell>
        </row>
        <row r="1404">
          <cell r="A1404" t="str">
            <v>102843</v>
          </cell>
          <cell r="R1404">
            <v>320</v>
          </cell>
          <cell r="T1404">
            <v>2700</v>
          </cell>
          <cell r="Y1404">
            <v>76.92</v>
          </cell>
          <cell r="AB1404">
            <v>13293.479999999998</v>
          </cell>
          <cell r="AR1404">
            <v>6550.59</v>
          </cell>
          <cell r="AY1404">
            <v>2311.73</v>
          </cell>
          <cell r="CB1404">
            <v>3096.92</v>
          </cell>
          <cell r="CC1404">
            <v>22155.8</v>
          </cell>
        </row>
        <row r="1405">
          <cell r="A1405" t="str">
            <v>102844</v>
          </cell>
          <cell r="R1405">
            <v>320</v>
          </cell>
          <cell r="Y1405">
            <v>7.66</v>
          </cell>
          <cell r="AB1405">
            <v>10512.48</v>
          </cell>
          <cell r="AR1405">
            <v>7008.32</v>
          </cell>
          <cell r="CB1405">
            <v>327.66000000000003</v>
          </cell>
          <cell r="CC1405">
            <v>17520.8</v>
          </cell>
        </row>
        <row r="1406">
          <cell r="A1406" t="str">
            <v>102845</v>
          </cell>
          <cell r="R1406">
            <v>320</v>
          </cell>
          <cell r="AB1406">
            <v>19872.84</v>
          </cell>
          <cell r="AR1406">
            <v>13248.56</v>
          </cell>
          <cell r="CB1406">
            <v>320</v>
          </cell>
          <cell r="CC1406">
            <v>33121.4</v>
          </cell>
        </row>
        <row r="1407">
          <cell r="A1407" t="str">
            <v>102846</v>
          </cell>
          <cell r="AB1407">
            <v>25375</v>
          </cell>
          <cell r="CC1407">
            <v>25375</v>
          </cell>
        </row>
        <row r="1408">
          <cell r="A1408" t="str">
            <v>102848</v>
          </cell>
          <cell r="AB1408">
            <v>29170.7</v>
          </cell>
          <cell r="CC1408">
            <v>29170.7</v>
          </cell>
        </row>
        <row r="1409">
          <cell r="A1409" t="str">
            <v>102849</v>
          </cell>
          <cell r="R1409">
            <v>320</v>
          </cell>
          <cell r="AB1409">
            <v>24639.66</v>
          </cell>
          <cell r="AR1409">
            <v>16426.439999999999</v>
          </cell>
          <cell r="CB1409">
            <v>320</v>
          </cell>
          <cell r="CC1409">
            <v>41066.1</v>
          </cell>
        </row>
        <row r="1410">
          <cell r="A1410" t="str">
            <v>102850</v>
          </cell>
          <cell r="R1410">
            <v>220</v>
          </cell>
          <cell r="AB1410">
            <v>29495.16</v>
          </cell>
          <cell r="AR1410">
            <v>19663.439999999999</v>
          </cell>
          <cell r="CB1410">
            <v>220</v>
          </cell>
          <cell r="CC1410">
            <v>49158.6</v>
          </cell>
        </row>
        <row r="1411">
          <cell r="A1411" t="str">
            <v>102852</v>
          </cell>
          <cell r="AB1411">
            <v>8634.9</v>
          </cell>
          <cell r="CC1411">
            <v>8634.9</v>
          </cell>
        </row>
        <row r="1412">
          <cell r="A1412" t="str">
            <v>102856</v>
          </cell>
          <cell r="G1412">
            <v>169.48</v>
          </cell>
          <cell r="H1412">
            <v>254.21</v>
          </cell>
          <cell r="K1412">
            <v>2542.1299999999997</v>
          </cell>
          <cell r="R1412">
            <v>220</v>
          </cell>
          <cell r="AB1412">
            <v>3389.5</v>
          </cell>
          <cell r="AK1412">
            <v>4427.55</v>
          </cell>
          <cell r="AR1412">
            <v>6270.58</v>
          </cell>
          <cell r="CB1412">
            <v>3185.8199999999997</v>
          </cell>
          <cell r="CC1412">
            <v>14087.630000000001</v>
          </cell>
        </row>
        <row r="1413">
          <cell r="A1413" t="str">
            <v>102861</v>
          </cell>
          <cell r="U1413">
            <v>9847.5</v>
          </cell>
          <cell r="AB1413">
            <v>25250</v>
          </cell>
          <cell r="CB1413">
            <v>9847.5</v>
          </cell>
          <cell r="CC1413">
            <v>25250</v>
          </cell>
        </row>
        <row r="1414">
          <cell r="A1414" t="str">
            <v>102863</v>
          </cell>
          <cell r="AB1414">
            <v>30059.599999999995</v>
          </cell>
          <cell r="CC1414">
            <v>30059.599999999995</v>
          </cell>
        </row>
        <row r="1415">
          <cell r="A1415" t="str">
            <v>102864</v>
          </cell>
          <cell r="AB1415">
            <v>17363.099999999999</v>
          </cell>
          <cell r="CC1415">
            <v>17363.099999999999</v>
          </cell>
        </row>
        <row r="1416">
          <cell r="A1416" t="str">
            <v>102867</v>
          </cell>
          <cell r="R1416">
            <v>220</v>
          </cell>
          <cell r="AB1416">
            <v>14079.780000000002</v>
          </cell>
          <cell r="AR1416">
            <v>9386.52</v>
          </cell>
          <cell r="CB1416">
            <v>220</v>
          </cell>
          <cell r="CC1416">
            <v>23466.300000000003</v>
          </cell>
        </row>
        <row r="1417">
          <cell r="A1417" t="str">
            <v>102869</v>
          </cell>
          <cell r="C1417">
            <v>20</v>
          </cell>
          <cell r="AB1417">
            <v>29754.18</v>
          </cell>
          <cell r="AC1417">
            <v>3306.02</v>
          </cell>
          <cell r="CB1417">
            <v>20</v>
          </cell>
          <cell r="CC1417">
            <v>33060.199999999997</v>
          </cell>
        </row>
        <row r="1418">
          <cell r="A1418" t="str">
            <v>102870</v>
          </cell>
          <cell r="AB1418">
            <v>29062.5</v>
          </cell>
          <cell r="CC1418">
            <v>29062.5</v>
          </cell>
        </row>
        <row r="1419">
          <cell r="A1419" t="str">
            <v>102871</v>
          </cell>
          <cell r="T1419">
            <v>2300</v>
          </cell>
          <cell r="AB1419">
            <v>28326.6</v>
          </cell>
          <cell r="CB1419">
            <v>2300</v>
          </cell>
          <cell r="CC1419">
            <v>28326.6</v>
          </cell>
        </row>
        <row r="1420">
          <cell r="A1420" t="str">
            <v>102872</v>
          </cell>
          <cell r="R1420">
            <v>320</v>
          </cell>
          <cell r="T1420">
            <v>2300</v>
          </cell>
          <cell r="AB1420">
            <v>25226.34</v>
          </cell>
          <cell r="AR1420">
            <v>16817.560000000001</v>
          </cell>
          <cell r="CB1420">
            <v>2620</v>
          </cell>
          <cell r="CC1420">
            <v>42043.9</v>
          </cell>
        </row>
        <row r="1421">
          <cell r="A1421" t="str">
            <v>102873</v>
          </cell>
          <cell r="AB1421">
            <v>28105.400000000005</v>
          </cell>
          <cell r="CC1421">
            <v>28105.400000000005</v>
          </cell>
        </row>
        <row r="1422">
          <cell r="A1422" t="str">
            <v>102877</v>
          </cell>
          <cell r="AB1422">
            <v>26821.300000000007</v>
          </cell>
          <cell r="CC1422">
            <v>26821.300000000007</v>
          </cell>
        </row>
        <row r="1423">
          <cell r="A1423" t="str">
            <v>102884</v>
          </cell>
          <cell r="R1423">
            <v>320</v>
          </cell>
          <cell r="T1423">
            <v>2700</v>
          </cell>
          <cell r="AB1423">
            <v>22086</v>
          </cell>
          <cell r="AR1423">
            <v>14724</v>
          </cell>
          <cell r="CB1423">
            <v>3020</v>
          </cell>
          <cell r="CC1423">
            <v>36810</v>
          </cell>
        </row>
        <row r="1424">
          <cell r="A1424" t="str">
            <v>102894</v>
          </cell>
          <cell r="R1424">
            <v>220</v>
          </cell>
          <cell r="T1424">
            <v>2700</v>
          </cell>
          <cell r="AB1424">
            <v>13263.240000000002</v>
          </cell>
          <cell r="AR1424">
            <v>8842.16</v>
          </cell>
          <cell r="CB1424">
            <v>2920</v>
          </cell>
          <cell r="CC1424">
            <v>22105.4</v>
          </cell>
        </row>
        <row r="1425">
          <cell r="A1425" t="str">
            <v>102896</v>
          </cell>
          <cell r="G1425">
            <v>463.98</v>
          </cell>
          <cell r="H1425">
            <v>231.99</v>
          </cell>
          <cell r="K1425">
            <v>1150.28</v>
          </cell>
          <cell r="AB1425">
            <v>4485.1399999999994</v>
          </cell>
          <cell r="AG1425">
            <v>2010.58</v>
          </cell>
          <cell r="AH1425">
            <v>1391.94</v>
          </cell>
          <cell r="AK1425">
            <v>3489.52</v>
          </cell>
          <cell r="BB1425">
            <v>72.5</v>
          </cell>
          <cell r="BK1425">
            <v>7.25</v>
          </cell>
          <cell r="CB1425">
            <v>1846.25</v>
          </cell>
          <cell r="CC1425">
            <v>11377.18</v>
          </cell>
          <cell r="CD1425">
            <v>79.75</v>
          </cell>
        </row>
        <row r="1426">
          <cell r="A1426" t="str">
            <v>102897</v>
          </cell>
          <cell r="G1426">
            <v>509.88</v>
          </cell>
          <cell r="K1426">
            <v>1056.19</v>
          </cell>
          <cell r="L1426">
            <v>145.68</v>
          </cell>
          <cell r="AB1426">
            <v>2913.6</v>
          </cell>
          <cell r="AG1426">
            <v>1092.5999999999999</v>
          </cell>
          <cell r="AK1426">
            <v>7657.3099999999995</v>
          </cell>
          <cell r="AL1426">
            <v>1165.44</v>
          </cell>
          <cell r="BB1426">
            <v>61.46</v>
          </cell>
          <cell r="CB1426">
            <v>1711.7500000000002</v>
          </cell>
          <cell r="CC1426">
            <v>12828.949999999999</v>
          </cell>
          <cell r="CD1426">
            <v>61.46</v>
          </cell>
        </row>
        <row r="1427">
          <cell r="A1427" t="str">
            <v>102898</v>
          </cell>
          <cell r="G1427">
            <v>291.36</v>
          </cell>
          <cell r="K1427">
            <v>905.95</v>
          </cell>
          <cell r="L1427">
            <v>336.89</v>
          </cell>
          <cell r="AB1427">
            <v>5827.2</v>
          </cell>
          <cell r="AG1427">
            <v>1311.12</v>
          </cell>
          <cell r="AK1427">
            <v>2344.54</v>
          </cell>
          <cell r="AL1427">
            <v>3569.1600000000003</v>
          </cell>
          <cell r="BB1427">
            <v>539.47</v>
          </cell>
          <cell r="CB1427">
            <v>1534.1999999999998</v>
          </cell>
          <cell r="CC1427">
            <v>13052.02</v>
          </cell>
          <cell r="CD1427">
            <v>539.47</v>
          </cell>
        </row>
        <row r="1428">
          <cell r="A1428" t="str">
            <v>102904</v>
          </cell>
          <cell r="G1428">
            <v>409.73</v>
          </cell>
          <cell r="K1428">
            <v>1311.1200000000001</v>
          </cell>
          <cell r="L1428">
            <v>145.68</v>
          </cell>
          <cell r="AB1428">
            <v>1456.8</v>
          </cell>
          <cell r="AG1428">
            <v>1311.12</v>
          </cell>
          <cell r="AK1428">
            <v>8658.8599999999988</v>
          </cell>
          <cell r="AL1428">
            <v>1311.12</v>
          </cell>
          <cell r="BB1428">
            <v>27.32</v>
          </cell>
          <cell r="CB1428">
            <v>1866.5300000000002</v>
          </cell>
          <cell r="CC1428">
            <v>12737.899999999998</v>
          </cell>
          <cell r="CD1428">
            <v>27.32</v>
          </cell>
        </row>
        <row r="1429">
          <cell r="A1429" t="str">
            <v>102906</v>
          </cell>
          <cell r="R1429">
            <v>220</v>
          </cell>
          <cell r="AB1429">
            <v>17382.18</v>
          </cell>
          <cell r="AR1429">
            <v>11588.12</v>
          </cell>
          <cell r="CB1429">
            <v>220</v>
          </cell>
          <cell r="CC1429">
            <v>28970.300000000003</v>
          </cell>
        </row>
        <row r="1430">
          <cell r="A1430" t="str">
            <v>102907</v>
          </cell>
          <cell r="G1430">
            <v>582.72</v>
          </cell>
          <cell r="H1430">
            <v>437.04</v>
          </cell>
          <cell r="K1430">
            <v>1206.42</v>
          </cell>
          <cell r="AB1430">
            <v>1456.8</v>
          </cell>
          <cell r="AG1430">
            <v>1748.16</v>
          </cell>
          <cell r="AH1430">
            <v>1420.38</v>
          </cell>
          <cell r="AK1430">
            <v>4233.83</v>
          </cell>
          <cell r="CB1430">
            <v>2226.1800000000003</v>
          </cell>
          <cell r="CC1430">
            <v>8859.17</v>
          </cell>
        </row>
        <row r="1431">
          <cell r="A1431" t="str">
            <v>102908</v>
          </cell>
          <cell r="AB1431">
            <v>35797.5</v>
          </cell>
          <cell r="CC1431">
            <v>35797.5</v>
          </cell>
        </row>
        <row r="1432">
          <cell r="A1432" t="str">
            <v>102910</v>
          </cell>
          <cell r="G1432">
            <v>319.52</v>
          </cell>
          <cell r="K1432">
            <v>1437.8499999999997</v>
          </cell>
          <cell r="AB1432">
            <v>5581.6900000000005</v>
          </cell>
          <cell r="AG1432">
            <v>1597.62</v>
          </cell>
          <cell r="AK1432">
            <v>7189.3099999999995</v>
          </cell>
          <cell r="BK1432">
            <v>59.91</v>
          </cell>
          <cell r="CB1432">
            <v>1757.3699999999997</v>
          </cell>
          <cell r="CC1432">
            <v>14368.619999999999</v>
          </cell>
          <cell r="CD1432">
            <v>59.91</v>
          </cell>
        </row>
        <row r="1433">
          <cell r="A1433" t="str">
            <v>102912</v>
          </cell>
          <cell r="G1433">
            <v>319.52</v>
          </cell>
          <cell r="K1433">
            <v>758.87</v>
          </cell>
          <cell r="L1433">
            <v>319.52</v>
          </cell>
          <cell r="AB1433">
            <v>7988.0999999999995</v>
          </cell>
          <cell r="AK1433">
            <v>6909.7199999999993</v>
          </cell>
          <cell r="BB1433">
            <v>748.87999999999988</v>
          </cell>
          <cell r="BK1433">
            <v>239.64</v>
          </cell>
          <cell r="CB1433">
            <v>1397.9099999999999</v>
          </cell>
          <cell r="CC1433">
            <v>14897.82</v>
          </cell>
          <cell r="CD1433">
            <v>988.51999999999987</v>
          </cell>
        </row>
        <row r="1434">
          <cell r="A1434" t="str">
            <v>102914</v>
          </cell>
          <cell r="R1434">
            <v>220</v>
          </cell>
          <cell r="AB1434">
            <v>16475.04</v>
          </cell>
          <cell r="AR1434">
            <v>10983.36</v>
          </cell>
          <cell r="CB1434">
            <v>220</v>
          </cell>
          <cell r="CC1434">
            <v>27458.400000000001</v>
          </cell>
        </row>
        <row r="1435">
          <cell r="A1435" t="str">
            <v>102916</v>
          </cell>
          <cell r="AB1435">
            <v>23090.100000000006</v>
          </cell>
          <cell r="CC1435">
            <v>23090.100000000006</v>
          </cell>
        </row>
        <row r="1436">
          <cell r="A1436" t="str">
            <v>102921</v>
          </cell>
          <cell r="R1436">
            <v>220</v>
          </cell>
          <cell r="AB1436">
            <v>11740.38</v>
          </cell>
          <cell r="AR1436">
            <v>7826.92</v>
          </cell>
          <cell r="CB1436">
            <v>220</v>
          </cell>
          <cell r="CC1436">
            <v>19567.3</v>
          </cell>
        </row>
        <row r="1437">
          <cell r="A1437" t="str">
            <v>102928</v>
          </cell>
          <cell r="AB1437">
            <v>27282.000000000004</v>
          </cell>
          <cell r="CC1437">
            <v>27282.000000000004</v>
          </cell>
        </row>
        <row r="1438">
          <cell r="A1438" t="str">
            <v>102930</v>
          </cell>
          <cell r="AB1438">
            <v>34492.300000000003</v>
          </cell>
          <cell r="CC1438">
            <v>34492.300000000003</v>
          </cell>
        </row>
        <row r="1439">
          <cell r="A1439" t="str">
            <v>102931</v>
          </cell>
          <cell r="R1439">
            <v>380</v>
          </cell>
          <cell r="W1439">
            <v>47353.56</v>
          </cell>
          <cell r="AB1439">
            <v>34968.78</v>
          </cell>
          <cell r="AR1439">
            <v>23312.52</v>
          </cell>
          <cell r="CB1439">
            <v>47733.56</v>
          </cell>
          <cell r="CC1439">
            <v>58281.3</v>
          </cell>
        </row>
        <row r="1440">
          <cell r="A1440" t="str">
            <v>102932</v>
          </cell>
          <cell r="T1440">
            <v>2700</v>
          </cell>
          <cell r="AB1440">
            <v>30173.229999999996</v>
          </cell>
          <cell r="CB1440">
            <v>2700</v>
          </cell>
          <cell r="CC1440">
            <v>30173.229999999996</v>
          </cell>
        </row>
        <row r="1441">
          <cell r="A1441" t="str">
            <v>102941</v>
          </cell>
          <cell r="P1441">
            <v>2588.0000000000005</v>
          </cell>
          <cell r="AP1441">
            <v>31139.1</v>
          </cell>
          <cell r="CB1441">
            <v>2588.0000000000005</v>
          </cell>
          <cell r="CC1441">
            <v>31139.1</v>
          </cell>
        </row>
        <row r="1442">
          <cell r="A1442" t="str">
            <v>102944</v>
          </cell>
          <cell r="R1442">
            <v>320</v>
          </cell>
          <cell r="T1442">
            <v>2700</v>
          </cell>
          <cell r="AB1442">
            <v>30393.719999999998</v>
          </cell>
          <cell r="AR1442">
            <v>20262.48</v>
          </cell>
          <cell r="CB1442">
            <v>3020</v>
          </cell>
          <cell r="CC1442">
            <v>50656.2</v>
          </cell>
        </row>
        <row r="1443">
          <cell r="A1443" t="str">
            <v>102946</v>
          </cell>
          <cell r="G1443">
            <v>338.14</v>
          </cell>
          <cell r="K1443">
            <v>1183.4899999999998</v>
          </cell>
          <cell r="T1443">
            <v>2700</v>
          </cell>
          <cell r="AB1443">
            <v>6762.72</v>
          </cell>
          <cell r="AG1443">
            <v>1521.61</v>
          </cell>
          <cell r="AK1443">
            <v>7386.15</v>
          </cell>
          <cell r="BB1443">
            <v>1172.8999999999999</v>
          </cell>
          <cell r="BG1443">
            <v>95.1</v>
          </cell>
          <cell r="BK1443">
            <v>412.09999999999997</v>
          </cell>
          <cell r="CB1443">
            <v>4221.6299999999992</v>
          </cell>
          <cell r="CC1443">
            <v>15670.48</v>
          </cell>
          <cell r="CD1443">
            <v>1680.0999999999997</v>
          </cell>
        </row>
        <row r="1444">
          <cell r="A1444" t="str">
            <v>102947</v>
          </cell>
          <cell r="AB1444">
            <v>38132.1</v>
          </cell>
          <cell r="CC1444">
            <v>38132.1</v>
          </cell>
        </row>
        <row r="1445">
          <cell r="A1445" t="str">
            <v>102948</v>
          </cell>
          <cell r="R1445">
            <v>320</v>
          </cell>
          <cell r="AB1445">
            <v>18110.099999999999</v>
          </cell>
          <cell r="AR1445">
            <v>12073.4</v>
          </cell>
          <cell r="CB1445">
            <v>320</v>
          </cell>
          <cell r="CC1445">
            <v>30183.5</v>
          </cell>
        </row>
        <row r="1446">
          <cell r="A1446" t="str">
            <v>102954</v>
          </cell>
          <cell r="R1446">
            <v>110</v>
          </cell>
          <cell r="X1446">
            <v>2404.06</v>
          </cell>
          <cell r="AB1446">
            <v>9015.2100000000009</v>
          </cell>
          <cell r="AR1446">
            <v>6010.14</v>
          </cell>
          <cell r="CB1446">
            <v>2514.06</v>
          </cell>
          <cell r="CC1446">
            <v>15025.350000000002</v>
          </cell>
        </row>
        <row r="1447">
          <cell r="A1447" t="str">
            <v>102955</v>
          </cell>
          <cell r="R1447">
            <v>380</v>
          </cell>
          <cell r="W1447">
            <v>37882.730000000003</v>
          </cell>
          <cell r="AB1447">
            <v>28317.719999999998</v>
          </cell>
          <cell r="AR1447">
            <v>18878.48</v>
          </cell>
          <cell r="CB1447">
            <v>38262.730000000003</v>
          </cell>
          <cell r="CC1447">
            <v>47196.2</v>
          </cell>
        </row>
        <row r="1448">
          <cell r="A1448" t="str">
            <v>102956</v>
          </cell>
          <cell r="AB1448">
            <v>49344.799999999988</v>
          </cell>
          <cell r="CC1448">
            <v>49344.799999999988</v>
          </cell>
        </row>
        <row r="1449">
          <cell r="A1449" t="str">
            <v>102957</v>
          </cell>
          <cell r="AB1449">
            <v>22034.199999999997</v>
          </cell>
          <cell r="CC1449">
            <v>22034.199999999997</v>
          </cell>
        </row>
        <row r="1450">
          <cell r="A1450" t="str">
            <v>102958</v>
          </cell>
          <cell r="R1450">
            <v>320</v>
          </cell>
          <cell r="AB1450">
            <v>13055.04</v>
          </cell>
          <cell r="AR1450">
            <v>8703.36</v>
          </cell>
          <cell r="CB1450">
            <v>320</v>
          </cell>
          <cell r="CC1450">
            <v>21758.400000000001</v>
          </cell>
        </row>
        <row r="1451">
          <cell r="A1451" t="str">
            <v>102959</v>
          </cell>
          <cell r="R1451">
            <v>220</v>
          </cell>
          <cell r="AB1451">
            <v>12278.24</v>
          </cell>
          <cell r="AR1451">
            <v>8132.34</v>
          </cell>
          <cell r="CB1451">
            <v>220</v>
          </cell>
          <cell r="CC1451">
            <v>20410.580000000002</v>
          </cell>
        </row>
        <row r="1452">
          <cell r="A1452" t="str">
            <v>102964</v>
          </cell>
          <cell r="AB1452">
            <v>21111.029999999995</v>
          </cell>
          <cell r="CC1452">
            <v>21111.029999999995</v>
          </cell>
        </row>
        <row r="1453">
          <cell r="A1453" t="str">
            <v>102966</v>
          </cell>
          <cell r="R1453">
            <v>165</v>
          </cell>
          <cell r="X1453">
            <v>1570.37</v>
          </cell>
          <cell r="AB1453">
            <v>11777.76</v>
          </cell>
          <cell r="AR1453">
            <v>9814.7999999999993</v>
          </cell>
          <cell r="CB1453">
            <v>1735.37</v>
          </cell>
          <cell r="CC1453">
            <v>21592.559999999998</v>
          </cell>
        </row>
        <row r="1454">
          <cell r="A1454" t="str">
            <v>102967</v>
          </cell>
          <cell r="AB1454">
            <v>22692.3</v>
          </cell>
          <cell r="CC1454">
            <v>22692.3</v>
          </cell>
        </row>
        <row r="1455">
          <cell r="A1455" t="str">
            <v>102968</v>
          </cell>
          <cell r="AB1455">
            <v>19417.650000000001</v>
          </cell>
          <cell r="CC1455">
            <v>19417.650000000001</v>
          </cell>
        </row>
        <row r="1456">
          <cell r="A1456" t="str">
            <v>102970</v>
          </cell>
          <cell r="R1456">
            <v>320</v>
          </cell>
          <cell r="AB1456">
            <v>18183.719999999998</v>
          </cell>
          <cell r="AR1456">
            <v>12122.48</v>
          </cell>
          <cell r="CB1456">
            <v>320</v>
          </cell>
          <cell r="CC1456">
            <v>30306.199999999997</v>
          </cell>
        </row>
        <row r="1457">
          <cell r="A1457" t="str">
            <v>102971</v>
          </cell>
          <cell r="R1457">
            <v>380</v>
          </cell>
          <cell r="AB1457">
            <v>22846.26</v>
          </cell>
          <cell r="AR1457">
            <v>15230.84</v>
          </cell>
          <cell r="CB1457">
            <v>380</v>
          </cell>
          <cell r="CC1457">
            <v>38077.1</v>
          </cell>
        </row>
        <row r="1458">
          <cell r="A1458" t="str">
            <v>102972</v>
          </cell>
          <cell r="R1458">
            <v>220</v>
          </cell>
          <cell r="AB1458">
            <v>25543.26</v>
          </cell>
          <cell r="AR1458">
            <v>17028.84</v>
          </cell>
          <cell r="CB1458">
            <v>220</v>
          </cell>
          <cell r="CC1458">
            <v>42572.1</v>
          </cell>
        </row>
        <row r="1459">
          <cell r="A1459" t="str">
            <v>102975</v>
          </cell>
          <cell r="G1459">
            <v>-720</v>
          </cell>
          <cell r="K1459">
            <v>1530</v>
          </cell>
          <cell r="AB1459">
            <v>11790</v>
          </cell>
          <cell r="AG1459">
            <v>3240</v>
          </cell>
          <cell r="AK1459">
            <v>3240</v>
          </cell>
          <cell r="CB1459">
            <v>810</v>
          </cell>
          <cell r="CC1459">
            <v>18270</v>
          </cell>
        </row>
        <row r="1460">
          <cell r="A1460" t="str">
            <v>102976</v>
          </cell>
          <cell r="R1460">
            <v>220</v>
          </cell>
          <cell r="AB1460">
            <v>13126.259999999998</v>
          </cell>
          <cell r="AR1460">
            <v>8750.84</v>
          </cell>
          <cell r="CB1460">
            <v>220</v>
          </cell>
          <cell r="CC1460">
            <v>21877.1</v>
          </cell>
        </row>
        <row r="1461">
          <cell r="A1461" t="str">
            <v>102977</v>
          </cell>
          <cell r="G1461">
            <v>424.53</v>
          </cell>
          <cell r="K1461">
            <v>2288.37</v>
          </cell>
          <cell r="AB1461">
            <v>2454.0500000000002</v>
          </cell>
          <cell r="AG1461">
            <v>1625.68</v>
          </cell>
          <cell r="AK1461">
            <v>7258.6</v>
          </cell>
          <cell r="CB1461">
            <v>2712.8999999999996</v>
          </cell>
          <cell r="CC1461">
            <v>11338.330000000002</v>
          </cell>
        </row>
        <row r="1462">
          <cell r="A1462" t="str">
            <v>102979</v>
          </cell>
          <cell r="R1462">
            <v>320</v>
          </cell>
          <cell r="AB1462">
            <v>12291.96</v>
          </cell>
          <cell r="AR1462">
            <v>8194.64</v>
          </cell>
          <cell r="CB1462">
            <v>320</v>
          </cell>
          <cell r="CC1462">
            <v>20486.599999999999</v>
          </cell>
        </row>
        <row r="1463">
          <cell r="A1463" t="str">
            <v>102980</v>
          </cell>
          <cell r="AB1463">
            <v>36923.1</v>
          </cell>
          <cell r="CC1463">
            <v>36923.1</v>
          </cell>
        </row>
        <row r="1464">
          <cell r="A1464" t="str">
            <v>102982</v>
          </cell>
          <cell r="U1464">
            <v>8700</v>
          </cell>
          <cell r="AB1464">
            <v>33628.800000000003</v>
          </cell>
          <cell r="CB1464">
            <v>8700</v>
          </cell>
          <cell r="CC1464">
            <v>33628.800000000003</v>
          </cell>
        </row>
        <row r="1465">
          <cell r="A1465" t="str">
            <v>102986</v>
          </cell>
          <cell r="AB1465">
            <v>33596.799999999996</v>
          </cell>
          <cell r="CC1465">
            <v>33596.799999999996</v>
          </cell>
        </row>
        <row r="1466">
          <cell r="A1466" t="str">
            <v>102987</v>
          </cell>
          <cell r="R1466">
            <v>220</v>
          </cell>
          <cell r="AB1466">
            <v>23278.799999999999</v>
          </cell>
          <cell r="AR1466">
            <v>15519.2</v>
          </cell>
          <cell r="CB1466">
            <v>220</v>
          </cell>
          <cell r="CC1466">
            <v>38798</v>
          </cell>
        </row>
        <row r="1467">
          <cell r="A1467" t="str">
            <v>102988</v>
          </cell>
          <cell r="C1467">
            <v>-20</v>
          </cell>
          <cell r="CB1467">
            <v>-20</v>
          </cell>
        </row>
        <row r="1468">
          <cell r="A1468" t="str">
            <v>102989</v>
          </cell>
          <cell r="AB1468">
            <v>23221.199999999993</v>
          </cell>
          <cell r="CC1468">
            <v>23221.199999999993</v>
          </cell>
        </row>
        <row r="1469">
          <cell r="A1469" t="str">
            <v>102992</v>
          </cell>
          <cell r="R1469">
            <v>320</v>
          </cell>
          <cell r="AB1469">
            <v>13967.280000000002</v>
          </cell>
          <cell r="AR1469">
            <v>9311.52</v>
          </cell>
          <cell r="CB1469">
            <v>320</v>
          </cell>
          <cell r="CC1469">
            <v>23278.800000000003</v>
          </cell>
        </row>
        <row r="1470">
          <cell r="A1470" t="str">
            <v>102994</v>
          </cell>
          <cell r="R1470">
            <v>220</v>
          </cell>
          <cell r="AB1470">
            <v>13967.33</v>
          </cell>
          <cell r="AR1470">
            <v>12415.4</v>
          </cell>
          <cell r="CB1470">
            <v>220</v>
          </cell>
          <cell r="CC1470">
            <v>26382.73</v>
          </cell>
        </row>
        <row r="1471">
          <cell r="A1471" t="str">
            <v>102995</v>
          </cell>
          <cell r="T1471">
            <v>2300</v>
          </cell>
          <cell r="AB1471">
            <v>27158.600000000002</v>
          </cell>
          <cell r="CB1471">
            <v>2300</v>
          </cell>
          <cell r="CC1471">
            <v>27158.600000000002</v>
          </cell>
        </row>
        <row r="1472">
          <cell r="A1472" t="str">
            <v>102996</v>
          </cell>
          <cell r="R1472">
            <v>220</v>
          </cell>
          <cell r="AB1472">
            <v>11220.18</v>
          </cell>
          <cell r="AR1472">
            <v>7480.12</v>
          </cell>
          <cell r="CB1472">
            <v>220</v>
          </cell>
          <cell r="CC1472">
            <v>18700.3</v>
          </cell>
        </row>
        <row r="1473">
          <cell r="A1473" t="str">
            <v>103001</v>
          </cell>
          <cell r="AB1473">
            <v>27118.400000000001</v>
          </cell>
          <cell r="CC1473">
            <v>27118.400000000001</v>
          </cell>
        </row>
        <row r="1474">
          <cell r="A1474" t="str">
            <v>103002</v>
          </cell>
          <cell r="R1474">
            <v>220</v>
          </cell>
          <cell r="AB1474">
            <v>31383.42</v>
          </cell>
          <cell r="AR1474">
            <v>20922.28</v>
          </cell>
          <cell r="CB1474">
            <v>220</v>
          </cell>
          <cell r="CC1474">
            <v>52305.7</v>
          </cell>
        </row>
        <row r="1475">
          <cell r="A1475" t="str">
            <v>103003</v>
          </cell>
          <cell r="R1475">
            <v>320</v>
          </cell>
          <cell r="AB1475">
            <v>21882.060000000005</v>
          </cell>
          <cell r="AR1475">
            <v>14588.04</v>
          </cell>
          <cell r="CB1475">
            <v>320</v>
          </cell>
          <cell r="CC1475">
            <v>36470.100000000006</v>
          </cell>
        </row>
        <row r="1476">
          <cell r="A1476" t="str">
            <v>103004</v>
          </cell>
          <cell r="R1476">
            <v>220</v>
          </cell>
          <cell r="AB1476">
            <v>19088.7</v>
          </cell>
          <cell r="AR1476">
            <v>12725.8</v>
          </cell>
          <cell r="CB1476">
            <v>220</v>
          </cell>
          <cell r="CC1476">
            <v>31814.5</v>
          </cell>
        </row>
        <row r="1477">
          <cell r="A1477" t="str">
            <v>103005</v>
          </cell>
          <cell r="R1477">
            <v>220</v>
          </cell>
          <cell r="AB1477">
            <v>18152.88</v>
          </cell>
          <cell r="AR1477">
            <v>12101.92</v>
          </cell>
          <cell r="CB1477">
            <v>220</v>
          </cell>
          <cell r="CC1477">
            <v>30254.800000000003</v>
          </cell>
        </row>
        <row r="1478">
          <cell r="A1478" t="str">
            <v>103006</v>
          </cell>
          <cell r="G1478">
            <v>459.99</v>
          </cell>
          <cell r="H1478">
            <v>460</v>
          </cell>
          <cell r="K1478">
            <v>766.65000000000009</v>
          </cell>
          <cell r="AB1478">
            <v>7666.5</v>
          </cell>
          <cell r="AG1478">
            <v>2299.9499999999998</v>
          </cell>
          <cell r="AH1478">
            <v>2616.19</v>
          </cell>
          <cell r="AK1478">
            <v>1226.6400000000001</v>
          </cell>
          <cell r="BB1478">
            <v>43.12</v>
          </cell>
          <cell r="BG1478">
            <v>35.94</v>
          </cell>
          <cell r="CB1478">
            <v>1686.64</v>
          </cell>
          <cell r="CC1478">
            <v>13809.28</v>
          </cell>
          <cell r="CD1478">
            <v>79.06</v>
          </cell>
        </row>
        <row r="1479">
          <cell r="A1479" t="str">
            <v>103011</v>
          </cell>
          <cell r="R1479">
            <v>320</v>
          </cell>
          <cell r="AB1479">
            <v>19276.439999999999</v>
          </cell>
          <cell r="AR1479">
            <v>12850.96</v>
          </cell>
          <cell r="CB1479">
            <v>320</v>
          </cell>
          <cell r="CC1479">
            <v>32127.399999999998</v>
          </cell>
        </row>
        <row r="1480">
          <cell r="A1480" t="str">
            <v>103012</v>
          </cell>
          <cell r="AB1480">
            <v>20593.899999999998</v>
          </cell>
          <cell r="CC1480">
            <v>20593.899999999998</v>
          </cell>
        </row>
        <row r="1481">
          <cell r="A1481" t="str">
            <v>103013</v>
          </cell>
          <cell r="R1481">
            <v>220</v>
          </cell>
          <cell r="T1481">
            <v>3000</v>
          </cell>
          <cell r="Y1481">
            <v>244.43</v>
          </cell>
          <cell r="AB1481">
            <v>12465.830000000002</v>
          </cell>
          <cell r="AR1481">
            <v>9777.1200000000008</v>
          </cell>
          <cell r="AY1481">
            <v>2688.71</v>
          </cell>
          <cell r="CB1481">
            <v>3464.43</v>
          </cell>
          <cell r="CC1481">
            <v>24931.660000000003</v>
          </cell>
        </row>
        <row r="1482">
          <cell r="A1482" t="str">
            <v>103015</v>
          </cell>
          <cell r="AB1482">
            <v>19332.5</v>
          </cell>
          <cell r="CC1482">
            <v>19332.5</v>
          </cell>
        </row>
        <row r="1483">
          <cell r="A1483" t="str">
            <v>103017</v>
          </cell>
          <cell r="R1483">
            <v>220</v>
          </cell>
          <cell r="AB1483">
            <v>18809.16</v>
          </cell>
          <cell r="AR1483">
            <v>12539.44</v>
          </cell>
          <cell r="CB1483">
            <v>220</v>
          </cell>
          <cell r="CC1483">
            <v>31348.6</v>
          </cell>
        </row>
        <row r="1484">
          <cell r="A1484" t="str">
            <v>103019</v>
          </cell>
          <cell r="AB1484">
            <v>35799.19999999999</v>
          </cell>
          <cell r="CC1484">
            <v>35799.19999999999</v>
          </cell>
        </row>
        <row r="1485">
          <cell r="A1485" t="str">
            <v>103020</v>
          </cell>
          <cell r="R1485">
            <v>220</v>
          </cell>
          <cell r="AB1485">
            <v>17437.5</v>
          </cell>
          <cell r="AR1485">
            <v>11625</v>
          </cell>
          <cell r="CB1485">
            <v>220</v>
          </cell>
          <cell r="CC1485">
            <v>29062.5</v>
          </cell>
        </row>
        <row r="1486">
          <cell r="A1486" t="str">
            <v>103021</v>
          </cell>
          <cell r="G1486">
            <v>108.95</v>
          </cell>
          <cell r="H1486">
            <v>217.89</v>
          </cell>
          <cell r="K1486">
            <v>735.38</v>
          </cell>
          <cell r="L1486">
            <v>435.78</v>
          </cell>
          <cell r="R1486">
            <v>220</v>
          </cell>
          <cell r="AB1486">
            <v>2905.2</v>
          </cell>
          <cell r="AH1486">
            <v>1198.4000000000001</v>
          </cell>
          <cell r="AK1486">
            <v>2614.6800000000003</v>
          </cell>
          <cell r="AL1486">
            <v>2614.6799999999998</v>
          </cell>
          <cell r="AR1486">
            <v>3922.02</v>
          </cell>
          <cell r="BB1486">
            <v>54.47</v>
          </cell>
          <cell r="BH1486">
            <v>27.24</v>
          </cell>
          <cell r="BL1486">
            <v>27.24</v>
          </cell>
          <cell r="CB1486">
            <v>1718</v>
          </cell>
          <cell r="CC1486">
            <v>13254.980000000001</v>
          </cell>
          <cell r="CD1486">
            <v>108.94999999999999</v>
          </cell>
        </row>
        <row r="1487">
          <cell r="A1487" t="str">
            <v>103022</v>
          </cell>
          <cell r="E1487">
            <v>9736.6</v>
          </cell>
          <cell r="T1487">
            <v>2300</v>
          </cell>
          <cell r="V1487">
            <v>5750</v>
          </cell>
          <cell r="W1487">
            <v>16125.01</v>
          </cell>
          <cell r="AB1487">
            <v>39807.720000000008</v>
          </cell>
          <cell r="AV1487">
            <v>4423.08</v>
          </cell>
          <cell r="CB1487">
            <v>33911.61</v>
          </cell>
          <cell r="CC1487">
            <v>44230.80000000001</v>
          </cell>
        </row>
        <row r="1488">
          <cell r="A1488" t="str">
            <v>103024</v>
          </cell>
          <cell r="AB1488">
            <v>757.5</v>
          </cell>
          <cell r="CC1488">
            <v>757.5</v>
          </cell>
        </row>
        <row r="1489">
          <cell r="A1489" t="str">
            <v>103025</v>
          </cell>
          <cell r="AB1489">
            <v>41091.299999999996</v>
          </cell>
          <cell r="CC1489">
            <v>41091.299999999996</v>
          </cell>
        </row>
        <row r="1490">
          <cell r="A1490" t="str">
            <v>103026</v>
          </cell>
          <cell r="AB1490">
            <v>30133.699999999993</v>
          </cell>
          <cell r="CC1490">
            <v>30133.699999999993</v>
          </cell>
        </row>
        <row r="1491">
          <cell r="A1491" t="str">
            <v>103027</v>
          </cell>
          <cell r="H1491">
            <v>326.83999999999997</v>
          </cell>
          <cell r="K1491">
            <v>1234.71</v>
          </cell>
          <cell r="AB1491">
            <v>7263</v>
          </cell>
          <cell r="AK1491">
            <v>5810.4000000000005</v>
          </cell>
          <cell r="BB1491">
            <v>54.47</v>
          </cell>
          <cell r="CB1491">
            <v>1561.55</v>
          </cell>
          <cell r="CC1491">
            <v>13073.400000000001</v>
          </cell>
          <cell r="CD1491">
            <v>54.47</v>
          </cell>
        </row>
        <row r="1492">
          <cell r="A1492" t="str">
            <v>103028</v>
          </cell>
          <cell r="R1492">
            <v>220</v>
          </cell>
          <cell r="AB1492">
            <v>12803.339999999998</v>
          </cell>
          <cell r="AR1492">
            <v>8535.56</v>
          </cell>
          <cell r="CB1492">
            <v>220</v>
          </cell>
          <cell r="CC1492">
            <v>21338.899999999998</v>
          </cell>
        </row>
        <row r="1493">
          <cell r="A1493" t="str">
            <v>103029</v>
          </cell>
          <cell r="E1493">
            <v>7981.33</v>
          </cell>
          <cell r="R1493">
            <v>240</v>
          </cell>
          <cell r="W1493">
            <v>18840</v>
          </cell>
          <cell r="AB1493">
            <v>21115.39</v>
          </cell>
          <cell r="AR1493">
            <v>10592.31</v>
          </cell>
          <cell r="BA1493">
            <v>3530.77</v>
          </cell>
          <cell r="CB1493">
            <v>27061.33</v>
          </cell>
          <cell r="CC1493">
            <v>35238.469999999994</v>
          </cell>
        </row>
        <row r="1494">
          <cell r="A1494" t="str">
            <v>103030</v>
          </cell>
          <cell r="R1494">
            <v>285</v>
          </cell>
          <cell r="AB1494">
            <v>25776.939999999995</v>
          </cell>
          <cell r="AR1494">
            <v>11047.26</v>
          </cell>
          <cell r="CB1494">
            <v>285</v>
          </cell>
          <cell r="CC1494">
            <v>36824.199999999997</v>
          </cell>
        </row>
        <row r="1495">
          <cell r="A1495" t="str">
            <v>103031</v>
          </cell>
          <cell r="R1495">
            <v>320</v>
          </cell>
          <cell r="AB1495">
            <v>20950.980000000003</v>
          </cell>
          <cell r="AR1495">
            <v>13967.32</v>
          </cell>
          <cell r="CB1495">
            <v>320</v>
          </cell>
          <cell r="CC1495">
            <v>34918.300000000003</v>
          </cell>
        </row>
        <row r="1496">
          <cell r="A1496" t="str">
            <v>103033</v>
          </cell>
          <cell r="P1496">
            <v>2588.0000000000005</v>
          </cell>
          <cell r="AP1496">
            <v>23278.800000000007</v>
          </cell>
          <cell r="CB1496">
            <v>2588.0000000000005</v>
          </cell>
          <cell r="CC1496">
            <v>23278.800000000007</v>
          </cell>
        </row>
        <row r="1497">
          <cell r="A1497" t="str">
            <v>103034</v>
          </cell>
          <cell r="AB1497">
            <v>28698.600000000002</v>
          </cell>
          <cell r="CC1497">
            <v>28698.600000000002</v>
          </cell>
        </row>
        <row r="1498">
          <cell r="A1498" t="str">
            <v>103035</v>
          </cell>
          <cell r="AB1498">
            <v>25930.400000000005</v>
          </cell>
          <cell r="CC1498">
            <v>25930.400000000005</v>
          </cell>
        </row>
        <row r="1499">
          <cell r="A1499" t="str">
            <v>103036</v>
          </cell>
          <cell r="AB1499">
            <v>11148.710000000001</v>
          </cell>
          <cell r="BB1499">
            <v>223.53</v>
          </cell>
          <cell r="CC1499">
            <v>11148.710000000001</v>
          </cell>
          <cell r="CD1499">
            <v>223.53</v>
          </cell>
        </row>
        <row r="1500">
          <cell r="A1500" t="str">
            <v>103037</v>
          </cell>
          <cell r="AB1500">
            <v>16524.16</v>
          </cell>
          <cell r="CC1500">
            <v>16524.16</v>
          </cell>
        </row>
        <row r="1501">
          <cell r="A1501" t="str">
            <v>103038</v>
          </cell>
          <cell r="G1501">
            <v>364.12</v>
          </cell>
          <cell r="K1501">
            <v>1479.23</v>
          </cell>
          <cell r="AB1501">
            <v>9102.9499999999989</v>
          </cell>
          <cell r="AG1501">
            <v>1638.53</v>
          </cell>
          <cell r="AK1501">
            <v>5621.08</v>
          </cell>
          <cell r="BB1501">
            <v>153.61000000000001</v>
          </cell>
          <cell r="CB1501">
            <v>1843.35</v>
          </cell>
          <cell r="CC1501">
            <v>16362.56</v>
          </cell>
          <cell r="CD1501">
            <v>153.61000000000001</v>
          </cell>
        </row>
        <row r="1502">
          <cell r="A1502" t="str">
            <v>103039</v>
          </cell>
          <cell r="R1502">
            <v>320</v>
          </cell>
          <cell r="W1502">
            <v>47343.81</v>
          </cell>
          <cell r="AB1502">
            <v>34961.58</v>
          </cell>
          <cell r="AR1502">
            <v>23307.72</v>
          </cell>
          <cell r="CB1502">
            <v>47663.81</v>
          </cell>
          <cell r="CC1502">
            <v>58269.3</v>
          </cell>
        </row>
        <row r="1503">
          <cell r="A1503" t="str">
            <v>103040</v>
          </cell>
          <cell r="AB1503">
            <v>20741.300000000007</v>
          </cell>
          <cell r="CC1503">
            <v>20741.300000000007</v>
          </cell>
        </row>
        <row r="1504">
          <cell r="A1504" t="str">
            <v>103041</v>
          </cell>
          <cell r="AB1504">
            <v>33019.299999999996</v>
          </cell>
          <cell r="CC1504">
            <v>33019.299999999996</v>
          </cell>
        </row>
        <row r="1505">
          <cell r="A1505" t="str">
            <v>103042</v>
          </cell>
          <cell r="R1505">
            <v>320</v>
          </cell>
          <cell r="AB1505">
            <v>26887.340000000004</v>
          </cell>
          <cell r="AR1505">
            <v>17761.940000000002</v>
          </cell>
          <cell r="CB1505">
            <v>320</v>
          </cell>
          <cell r="CC1505">
            <v>44649.280000000006</v>
          </cell>
        </row>
        <row r="1506">
          <cell r="A1506" t="str">
            <v>103043</v>
          </cell>
          <cell r="I1506">
            <v>3259.94</v>
          </cell>
          <cell r="R1506">
            <v>1440</v>
          </cell>
          <cell r="Y1506">
            <v>-800</v>
          </cell>
          <cell r="AB1506">
            <v>20976.959999999999</v>
          </cell>
          <cell r="AR1506">
            <v>10488.48</v>
          </cell>
          <cell r="AY1506">
            <v>3496.16</v>
          </cell>
          <cell r="CB1506">
            <v>3899.9400000000005</v>
          </cell>
          <cell r="CC1506">
            <v>34961.599999999999</v>
          </cell>
        </row>
        <row r="1507">
          <cell r="A1507" t="str">
            <v>103044</v>
          </cell>
          <cell r="R1507">
            <v>320</v>
          </cell>
          <cell r="AB1507">
            <v>24442.799999999999</v>
          </cell>
          <cell r="AR1507">
            <v>16295.2</v>
          </cell>
          <cell r="CB1507">
            <v>320</v>
          </cell>
          <cell r="CC1507">
            <v>40738</v>
          </cell>
        </row>
        <row r="1508">
          <cell r="A1508" t="str">
            <v>103045</v>
          </cell>
          <cell r="AB1508">
            <v>26677.000000000004</v>
          </cell>
          <cell r="CC1508">
            <v>26677.000000000004</v>
          </cell>
        </row>
        <row r="1509">
          <cell r="A1509" t="str">
            <v>103046</v>
          </cell>
          <cell r="AB1509">
            <v>52442.299999999988</v>
          </cell>
          <cell r="CC1509">
            <v>52442.299999999988</v>
          </cell>
        </row>
        <row r="1510">
          <cell r="A1510" t="str">
            <v>103051</v>
          </cell>
          <cell r="T1510">
            <v>2700</v>
          </cell>
          <cell r="AB1510">
            <v>21727.000000000004</v>
          </cell>
          <cell r="CB1510">
            <v>2700</v>
          </cell>
          <cell r="CC1510">
            <v>21727.000000000004</v>
          </cell>
        </row>
        <row r="1511">
          <cell r="A1511" t="str">
            <v>103052</v>
          </cell>
          <cell r="AB1511">
            <v>21583.200000000001</v>
          </cell>
          <cell r="CC1511">
            <v>21583.200000000001</v>
          </cell>
        </row>
        <row r="1512">
          <cell r="A1512" t="str">
            <v>103053</v>
          </cell>
          <cell r="R1512">
            <v>320</v>
          </cell>
          <cell r="AB1512">
            <v>26887.08</v>
          </cell>
          <cell r="AR1512">
            <v>17924.72</v>
          </cell>
          <cell r="CB1512">
            <v>320</v>
          </cell>
          <cell r="CC1512">
            <v>44811.8</v>
          </cell>
        </row>
        <row r="1513">
          <cell r="A1513" t="str">
            <v>103055</v>
          </cell>
          <cell r="H1513">
            <v>253.84</v>
          </cell>
          <cell r="K1513">
            <v>782.66000000000008</v>
          </cell>
          <cell r="L1513">
            <v>338.44</v>
          </cell>
          <cell r="AB1513">
            <v>8461.25</v>
          </cell>
          <cell r="AH1513">
            <v>1523.02</v>
          </cell>
          <cell r="AK1513">
            <v>2792.21</v>
          </cell>
          <cell r="AL1513">
            <v>3024.89</v>
          </cell>
          <cell r="BB1513">
            <v>47.59</v>
          </cell>
          <cell r="BH1513">
            <v>31.73</v>
          </cell>
          <cell r="BK1513">
            <v>15.86</v>
          </cell>
          <cell r="CB1513">
            <v>1374.94</v>
          </cell>
          <cell r="CC1513">
            <v>15801.369999999999</v>
          </cell>
          <cell r="CD1513">
            <v>95.18</v>
          </cell>
        </row>
        <row r="1514">
          <cell r="A1514" t="str">
            <v>103056</v>
          </cell>
          <cell r="G1514">
            <v>306.27999999999997</v>
          </cell>
          <cell r="H1514">
            <v>229.71</v>
          </cell>
          <cell r="I1514">
            <v>1584.79</v>
          </cell>
          <cell r="K1514">
            <v>1012.8499999999999</v>
          </cell>
          <cell r="P1514">
            <v>1940.5999999999997</v>
          </cell>
          <cell r="R1514">
            <v>220</v>
          </cell>
          <cell r="AK1514">
            <v>5635</v>
          </cell>
          <cell r="AP1514">
            <v>11706.720000000001</v>
          </cell>
          <cell r="BK1514">
            <v>358.16999999999996</v>
          </cell>
          <cell r="BP1514">
            <v>606.54999999999995</v>
          </cell>
          <cell r="CB1514">
            <v>5294.23</v>
          </cell>
          <cell r="CC1514">
            <v>17341.72</v>
          </cell>
          <cell r="CD1514">
            <v>964.71999999999991</v>
          </cell>
        </row>
        <row r="1515">
          <cell r="A1515" t="str">
            <v>103057</v>
          </cell>
          <cell r="R1515">
            <v>320</v>
          </cell>
          <cell r="AB1515">
            <v>23245.14</v>
          </cell>
          <cell r="AR1515">
            <v>15496.76</v>
          </cell>
          <cell r="CB1515">
            <v>320</v>
          </cell>
          <cell r="CC1515">
            <v>38741.9</v>
          </cell>
        </row>
        <row r="1516">
          <cell r="A1516" t="str">
            <v>103058</v>
          </cell>
          <cell r="G1516">
            <v>306.27999999999997</v>
          </cell>
          <cell r="K1516">
            <v>1167.7</v>
          </cell>
          <cell r="AB1516">
            <v>3062.8</v>
          </cell>
          <cell r="AG1516">
            <v>1378.26</v>
          </cell>
          <cell r="AK1516">
            <v>9427.68</v>
          </cell>
          <cell r="BK1516">
            <v>21.54</v>
          </cell>
          <cell r="CB1516">
            <v>1473.98</v>
          </cell>
          <cell r="CC1516">
            <v>13868.740000000002</v>
          </cell>
          <cell r="CD1516">
            <v>21.54</v>
          </cell>
        </row>
        <row r="1517">
          <cell r="A1517" t="str">
            <v>103059</v>
          </cell>
          <cell r="G1517">
            <v>145.15</v>
          </cell>
          <cell r="H1517">
            <v>408.22</v>
          </cell>
          <cell r="R1517">
            <v>220</v>
          </cell>
          <cell r="AB1517">
            <v>7257.3</v>
          </cell>
          <cell r="AH1517">
            <v>1306.31</v>
          </cell>
          <cell r="AR1517">
            <v>5533.68</v>
          </cell>
          <cell r="BB1517">
            <v>138.80000000000001</v>
          </cell>
          <cell r="BR1517">
            <v>74.84</v>
          </cell>
          <cell r="CB1517">
            <v>773.37</v>
          </cell>
          <cell r="CC1517">
            <v>14097.29</v>
          </cell>
          <cell r="CD1517">
            <v>213.64000000000001</v>
          </cell>
        </row>
        <row r="1518">
          <cell r="A1518" t="str">
            <v>103060</v>
          </cell>
          <cell r="G1518">
            <v>141.47999999999999</v>
          </cell>
          <cell r="H1518">
            <v>212.23</v>
          </cell>
          <cell r="K1518">
            <v>2299.12</v>
          </cell>
          <cell r="R1518">
            <v>220</v>
          </cell>
          <cell r="AB1518">
            <v>2829.6899999999996</v>
          </cell>
          <cell r="AH1518">
            <v>1273.3599999999999</v>
          </cell>
          <cell r="AK1518">
            <v>3537.12</v>
          </cell>
          <cell r="AR1518">
            <v>3926.21</v>
          </cell>
          <cell r="BB1518">
            <v>53.06</v>
          </cell>
          <cell r="CB1518">
            <v>2872.83</v>
          </cell>
          <cell r="CC1518">
            <v>11566.38</v>
          </cell>
          <cell r="CD1518">
            <v>53.06</v>
          </cell>
        </row>
        <row r="1519">
          <cell r="A1519" t="str">
            <v>103061</v>
          </cell>
          <cell r="T1519">
            <v>4750</v>
          </cell>
          <cell r="AB1519">
            <v>21264.1</v>
          </cell>
          <cell r="CB1519">
            <v>4750</v>
          </cell>
          <cell r="CC1519">
            <v>21264.1</v>
          </cell>
        </row>
        <row r="1520">
          <cell r="A1520" t="str">
            <v>103064</v>
          </cell>
          <cell r="AB1520">
            <v>25763.4</v>
          </cell>
          <cell r="CC1520">
            <v>25763.4</v>
          </cell>
        </row>
        <row r="1521">
          <cell r="A1521" t="str">
            <v>103067</v>
          </cell>
          <cell r="R1521">
            <v>320</v>
          </cell>
          <cell r="AB1521">
            <v>23359.079999999998</v>
          </cell>
          <cell r="AR1521">
            <v>15572.72</v>
          </cell>
          <cell r="CB1521">
            <v>320</v>
          </cell>
          <cell r="CC1521">
            <v>38931.799999999996</v>
          </cell>
        </row>
        <row r="1522">
          <cell r="A1522" t="str">
            <v>103072</v>
          </cell>
          <cell r="R1522">
            <v>220</v>
          </cell>
          <cell r="AB1522">
            <v>21689.34</v>
          </cell>
          <cell r="AR1522">
            <v>14459.56</v>
          </cell>
          <cell r="CB1522">
            <v>220</v>
          </cell>
          <cell r="CC1522">
            <v>36148.9</v>
          </cell>
        </row>
        <row r="1523">
          <cell r="A1523" t="str">
            <v>103074</v>
          </cell>
          <cell r="R1523">
            <v>110</v>
          </cell>
          <cell r="T1523">
            <v>2700</v>
          </cell>
          <cell r="Y1523">
            <v>271.19</v>
          </cell>
          <cell r="AB1523">
            <v>8407.01</v>
          </cell>
          <cell r="AR1523">
            <v>4067.91</v>
          </cell>
          <cell r="AY1523">
            <v>2983.13</v>
          </cell>
          <cell r="CB1523">
            <v>3081.19</v>
          </cell>
          <cell r="CC1523">
            <v>15458.05</v>
          </cell>
        </row>
        <row r="1524">
          <cell r="A1524" t="str">
            <v>103075</v>
          </cell>
          <cell r="R1524">
            <v>320</v>
          </cell>
          <cell r="AB1524">
            <v>16271.640000000001</v>
          </cell>
          <cell r="AR1524">
            <v>10847.76</v>
          </cell>
          <cell r="CB1524">
            <v>320</v>
          </cell>
          <cell r="CC1524">
            <v>27119.4</v>
          </cell>
        </row>
        <row r="1525">
          <cell r="A1525" t="str">
            <v>103076</v>
          </cell>
          <cell r="G1525">
            <v>146.29</v>
          </cell>
          <cell r="K1525">
            <v>539.42999999999995</v>
          </cell>
          <cell r="AB1525">
            <v>4411.43</v>
          </cell>
          <cell r="AG1525">
            <v>585.14</v>
          </cell>
          <cell r="AK1525">
            <v>1654.86</v>
          </cell>
          <cell r="CB1525">
            <v>685.71999999999991</v>
          </cell>
          <cell r="CC1525">
            <v>6651.43</v>
          </cell>
        </row>
        <row r="1526">
          <cell r="A1526" t="str">
            <v>103077</v>
          </cell>
          <cell r="AB1526">
            <v>36417.399999999987</v>
          </cell>
          <cell r="CC1526">
            <v>36417.399999999987</v>
          </cell>
        </row>
        <row r="1527">
          <cell r="A1527" t="str">
            <v>103078</v>
          </cell>
          <cell r="AB1527">
            <v>26923.100000000002</v>
          </cell>
          <cell r="CC1527">
            <v>26923.100000000002</v>
          </cell>
        </row>
        <row r="1528">
          <cell r="A1528" t="str">
            <v>103079</v>
          </cell>
          <cell r="AB1528">
            <v>26096.799999999999</v>
          </cell>
          <cell r="CC1528">
            <v>26096.799999999999</v>
          </cell>
        </row>
        <row r="1529">
          <cell r="A1529" t="str">
            <v>103080</v>
          </cell>
          <cell r="W1529">
            <v>19281.010000000002</v>
          </cell>
          <cell r="AB1529">
            <v>32940.800000000003</v>
          </cell>
          <cell r="BA1529">
            <v>3668.08</v>
          </cell>
          <cell r="CB1529">
            <v>19281.010000000002</v>
          </cell>
          <cell r="CC1529">
            <v>36608.880000000005</v>
          </cell>
        </row>
        <row r="1530">
          <cell r="A1530" t="str">
            <v>103081</v>
          </cell>
          <cell r="R1530">
            <v>220</v>
          </cell>
          <cell r="T1530">
            <v>2300</v>
          </cell>
          <cell r="AB1530">
            <v>13556.219999999998</v>
          </cell>
          <cell r="AR1530">
            <v>9037.48</v>
          </cell>
          <cell r="CB1530">
            <v>2520</v>
          </cell>
          <cell r="CC1530">
            <v>22593.699999999997</v>
          </cell>
        </row>
        <row r="1531">
          <cell r="A1531" t="str">
            <v>103091</v>
          </cell>
          <cell r="R1531">
            <v>320</v>
          </cell>
          <cell r="AB1531">
            <v>18923.099999999999</v>
          </cell>
          <cell r="AR1531">
            <v>12615.4</v>
          </cell>
          <cell r="CB1531">
            <v>320</v>
          </cell>
          <cell r="CC1531">
            <v>31538.5</v>
          </cell>
        </row>
        <row r="1532">
          <cell r="A1532" t="str">
            <v>103097</v>
          </cell>
          <cell r="AB1532">
            <v>23089.399999999998</v>
          </cell>
          <cell r="CC1532">
            <v>23089.399999999998</v>
          </cell>
        </row>
        <row r="1533">
          <cell r="A1533" t="str">
            <v>103098</v>
          </cell>
          <cell r="R1533">
            <v>320</v>
          </cell>
          <cell r="AB1533">
            <v>11983.56</v>
          </cell>
          <cell r="AR1533">
            <v>7989.04</v>
          </cell>
          <cell r="CB1533">
            <v>320</v>
          </cell>
          <cell r="CC1533">
            <v>19972.599999999999</v>
          </cell>
        </row>
        <row r="1534">
          <cell r="A1534" t="str">
            <v>103103</v>
          </cell>
          <cell r="R1534">
            <v>320</v>
          </cell>
          <cell r="AB1534">
            <v>17461.259999999998</v>
          </cell>
          <cell r="AR1534">
            <v>11640.84</v>
          </cell>
          <cell r="CB1534">
            <v>320</v>
          </cell>
          <cell r="CC1534">
            <v>29102.1</v>
          </cell>
        </row>
        <row r="1535">
          <cell r="A1535" t="str">
            <v>103123</v>
          </cell>
          <cell r="C1535">
            <v>20</v>
          </cell>
          <cell r="AB1535">
            <v>27894.87</v>
          </cell>
          <cell r="AC1535">
            <v>3099.43</v>
          </cell>
          <cell r="CB1535">
            <v>20</v>
          </cell>
          <cell r="CC1535">
            <v>30994.3</v>
          </cell>
        </row>
        <row r="1536">
          <cell r="A1536" t="str">
            <v>103124</v>
          </cell>
          <cell r="C1536">
            <v>20</v>
          </cell>
          <cell r="AB1536">
            <v>26150.850000000006</v>
          </cell>
          <cell r="AC1536">
            <v>2905.65</v>
          </cell>
          <cell r="CB1536">
            <v>20</v>
          </cell>
          <cell r="CC1536">
            <v>29056.500000000007</v>
          </cell>
        </row>
        <row r="1537">
          <cell r="A1537" t="str">
            <v>103125</v>
          </cell>
          <cell r="G1537">
            <v>441.76</v>
          </cell>
          <cell r="J1537">
            <v>933</v>
          </cell>
          <cell r="K1537">
            <v>2125.96</v>
          </cell>
          <cell r="R1537">
            <v>220</v>
          </cell>
          <cell r="Y1537">
            <v>22.6</v>
          </cell>
          <cell r="AJ1537">
            <v>4224.3</v>
          </cell>
          <cell r="AK1537">
            <v>7150.93</v>
          </cell>
          <cell r="AR1537">
            <v>8172.5</v>
          </cell>
          <cell r="BK1537">
            <v>82.83</v>
          </cell>
          <cell r="CB1537">
            <v>3743.32</v>
          </cell>
          <cell r="CC1537">
            <v>19547.73</v>
          </cell>
          <cell r="CD1537">
            <v>82.83</v>
          </cell>
        </row>
        <row r="1538">
          <cell r="A1538" t="str">
            <v>103131</v>
          </cell>
          <cell r="U1538">
            <v>6500</v>
          </cell>
          <cell r="AB1538">
            <v>25000</v>
          </cell>
          <cell r="CB1538">
            <v>6500</v>
          </cell>
          <cell r="CC1538">
            <v>25000</v>
          </cell>
        </row>
        <row r="1539">
          <cell r="A1539" t="str">
            <v>103133</v>
          </cell>
          <cell r="P1539">
            <v>2455.4</v>
          </cell>
          <cell r="AP1539">
            <v>23173.100000000002</v>
          </cell>
          <cell r="CB1539">
            <v>2455.4</v>
          </cell>
          <cell r="CC1539">
            <v>23173.100000000002</v>
          </cell>
        </row>
        <row r="1540">
          <cell r="A1540" t="str">
            <v>103138</v>
          </cell>
          <cell r="R1540">
            <v>320</v>
          </cell>
          <cell r="T1540">
            <v>3000</v>
          </cell>
          <cell r="AB1540">
            <v>27779.1</v>
          </cell>
          <cell r="AR1540">
            <v>18161.120000000003</v>
          </cell>
          <cell r="CB1540">
            <v>3320</v>
          </cell>
          <cell r="CC1540">
            <v>45940.22</v>
          </cell>
        </row>
        <row r="1541">
          <cell r="A1541" t="str">
            <v>103139</v>
          </cell>
          <cell r="R1541">
            <v>320</v>
          </cell>
          <cell r="AB1541">
            <v>23234.76</v>
          </cell>
          <cell r="AR1541">
            <v>15489.84</v>
          </cell>
          <cell r="CB1541">
            <v>320</v>
          </cell>
          <cell r="CC1541">
            <v>38724.6</v>
          </cell>
        </row>
        <row r="1542">
          <cell r="A1542" t="str">
            <v>103143</v>
          </cell>
          <cell r="R1542">
            <v>320</v>
          </cell>
          <cell r="T1542">
            <v>3000</v>
          </cell>
          <cell r="AB1542">
            <v>17428.579999999998</v>
          </cell>
          <cell r="AR1542">
            <v>11673.369999999999</v>
          </cell>
          <cell r="CB1542">
            <v>3320</v>
          </cell>
          <cell r="CC1542">
            <v>29101.949999999997</v>
          </cell>
        </row>
        <row r="1543">
          <cell r="A1543" t="str">
            <v>103144</v>
          </cell>
          <cell r="AB1543">
            <v>48397.399999999987</v>
          </cell>
          <cell r="CC1543">
            <v>48397.399999999987</v>
          </cell>
        </row>
        <row r="1544">
          <cell r="A1544" t="str">
            <v>103145</v>
          </cell>
          <cell r="G1544">
            <v>306.27999999999997</v>
          </cell>
          <cell r="H1544">
            <v>229.72</v>
          </cell>
          <cell r="K1544">
            <v>1110.29</v>
          </cell>
          <cell r="AB1544">
            <v>3062.9</v>
          </cell>
          <cell r="AH1544">
            <v>1177.3</v>
          </cell>
          <cell r="AK1544">
            <v>9504.5400000000009</v>
          </cell>
          <cell r="BB1544">
            <v>28.71</v>
          </cell>
          <cell r="BK1544">
            <v>57.43</v>
          </cell>
          <cell r="CB1544">
            <v>1646.29</v>
          </cell>
          <cell r="CC1544">
            <v>13744.740000000002</v>
          </cell>
          <cell r="CD1544">
            <v>86.14</v>
          </cell>
        </row>
        <row r="1545">
          <cell r="A1545" t="str">
            <v>103146</v>
          </cell>
          <cell r="G1545">
            <v>290.27999999999997</v>
          </cell>
          <cell r="H1545">
            <v>217.71</v>
          </cell>
          <cell r="K1545">
            <v>1179.2799999999997</v>
          </cell>
          <cell r="AB1545">
            <v>5805.68</v>
          </cell>
          <cell r="AG1545">
            <v>1306.28</v>
          </cell>
          <cell r="AK1545">
            <v>5787.5499999999993</v>
          </cell>
          <cell r="BB1545">
            <v>27.21</v>
          </cell>
          <cell r="CB1545">
            <v>1687.2699999999998</v>
          </cell>
          <cell r="CC1545">
            <v>12899.509999999998</v>
          </cell>
          <cell r="CD1545">
            <v>27.21</v>
          </cell>
        </row>
        <row r="1546">
          <cell r="A1546" t="str">
            <v>103147</v>
          </cell>
          <cell r="AB1546">
            <v>23965.400000000005</v>
          </cell>
          <cell r="CC1546">
            <v>23965.400000000005</v>
          </cell>
        </row>
        <row r="1547">
          <cell r="A1547" t="str">
            <v>103148</v>
          </cell>
          <cell r="G1547">
            <v>290.27999999999997</v>
          </cell>
          <cell r="K1547">
            <v>1451.4099999999999</v>
          </cell>
          <cell r="AB1547">
            <v>4209.13</v>
          </cell>
          <cell r="AG1547">
            <v>2612.56</v>
          </cell>
          <cell r="AK1547">
            <v>5805.69</v>
          </cell>
          <cell r="BB1547">
            <v>95.25</v>
          </cell>
          <cell r="CB1547">
            <v>1741.6899999999998</v>
          </cell>
          <cell r="CC1547">
            <v>12627.380000000001</v>
          </cell>
          <cell r="CD1547">
            <v>95.25</v>
          </cell>
        </row>
        <row r="1548">
          <cell r="A1548" t="str">
            <v>103149</v>
          </cell>
          <cell r="G1548">
            <v>290.27999999999997</v>
          </cell>
          <cell r="K1548">
            <v>1451.4099999999999</v>
          </cell>
          <cell r="AB1548">
            <v>4354.26</v>
          </cell>
          <cell r="AG1548">
            <v>1306.28</v>
          </cell>
          <cell r="AK1548">
            <v>7111.9699999999993</v>
          </cell>
          <cell r="BB1548">
            <v>6.8</v>
          </cell>
          <cell r="BK1548">
            <v>27.21</v>
          </cell>
          <cell r="CB1548">
            <v>1741.6899999999998</v>
          </cell>
          <cell r="CC1548">
            <v>12772.509999999998</v>
          </cell>
          <cell r="CD1548">
            <v>34.01</v>
          </cell>
        </row>
        <row r="1549">
          <cell r="A1549" t="str">
            <v>103154</v>
          </cell>
          <cell r="G1549">
            <v>290.27999999999997</v>
          </cell>
          <cell r="H1549">
            <v>217.71</v>
          </cell>
          <cell r="K1549">
            <v>1306.28</v>
          </cell>
          <cell r="AB1549">
            <v>8708.5400000000009</v>
          </cell>
          <cell r="AG1549">
            <v>2648.85</v>
          </cell>
          <cell r="AH1549">
            <v>1315.35</v>
          </cell>
          <cell r="AK1549">
            <v>145.13999999999999</v>
          </cell>
          <cell r="BB1549">
            <v>27.22</v>
          </cell>
          <cell r="BG1549">
            <v>27.21</v>
          </cell>
          <cell r="CB1549">
            <v>1814.27</v>
          </cell>
          <cell r="CC1549">
            <v>12817.880000000001</v>
          </cell>
          <cell r="CD1549">
            <v>54.43</v>
          </cell>
        </row>
        <row r="1550">
          <cell r="A1550" t="str">
            <v>103157</v>
          </cell>
          <cell r="G1550">
            <v>290.27999999999997</v>
          </cell>
          <cell r="K1550">
            <v>870.85</v>
          </cell>
          <cell r="L1550">
            <v>163.27999999999997</v>
          </cell>
          <cell r="AB1550">
            <v>8708.52</v>
          </cell>
          <cell r="AG1550">
            <v>1306.28</v>
          </cell>
          <cell r="AK1550">
            <v>1016</v>
          </cell>
          <cell r="AL1550">
            <v>2158.9899999999998</v>
          </cell>
          <cell r="BB1550">
            <v>81.64</v>
          </cell>
          <cell r="CB1550">
            <v>1324.41</v>
          </cell>
          <cell r="CC1550">
            <v>13189.79</v>
          </cell>
          <cell r="CD1550">
            <v>81.64</v>
          </cell>
        </row>
        <row r="1551">
          <cell r="A1551" t="str">
            <v>103158</v>
          </cell>
          <cell r="G1551">
            <v>314.27999999999997</v>
          </cell>
          <cell r="H1551">
            <v>235.72</v>
          </cell>
          <cell r="K1551">
            <v>1124.5600000000002</v>
          </cell>
          <cell r="L1551">
            <v>181.69</v>
          </cell>
          <cell r="AG1551">
            <v>2047.79</v>
          </cell>
          <cell r="AK1551">
            <v>3437.5200000000004</v>
          </cell>
          <cell r="AL1551">
            <v>2956.2799999999997</v>
          </cell>
          <cell r="BK1551">
            <v>7.37</v>
          </cell>
          <cell r="CB1551">
            <v>1856.2500000000002</v>
          </cell>
          <cell r="CC1551">
            <v>8441.59</v>
          </cell>
          <cell r="CD1551">
            <v>7.37</v>
          </cell>
        </row>
        <row r="1552">
          <cell r="A1552" t="str">
            <v>103159</v>
          </cell>
          <cell r="AB1552">
            <v>24138.699999999993</v>
          </cell>
          <cell r="CC1552">
            <v>24138.699999999993</v>
          </cell>
        </row>
        <row r="1553">
          <cell r="A1553" t="str">
            <v>103161</v>
          </cell>
          <cell r="G1553">
            <v>371.4</v>
          </cell>
          <cell r="J1553">
            <v>1141.5</v>
          </cell>
          <cell r="K1553">
            <v>1799.0000000000002</v>
          </cell>
          <cell r="R1553">
            <v>220</v>
          </cell>
          <cell r="Y1553">
            <v>93.03</v>
          </cell>
          <cell r="AB1553">
            <v>3714.08</v>
          </cell>
          <cell r="AJ1553">
            <v>3331.0699999999997</v>
          </cell>
          <cell r="AK1553">
            <v>4097.09</v>
          </cell>
          <cell r="AR1553">
            <v>5338.99</v>
          </cell>
          <cell r="BB1553">
            <v>235.02999999999997</v>
          </cell>
          <cell r="BJ1553">
            <v>27.92</v>
          </cell>
          <cell r="BK1553">
            <v>104.46</v>
          </cell>
          <cell r="CB1553">
            <v>3624.9300000000007</v>
          </cell>
          <cell r="CC1553">
            <v>16481.23</v>
          </cell>
          <cell r="CD1553">
            <v>367.40999999999997</v>
          </cell>
        </row>
        <row r="1554">
          <cell r="A1554" t="str">
            <v>103163</v>
          </cell>
          <cell r="G1554">
            <v>290.27999999999997</v>
          </cell>
          <cell r="K1554">
            <v>875.40000000000009</v>
          </cell>
          <cell r="L1554">
            <v>254</v>
          </cell>
          <cell r="R1554">
            <v>220</v>
          </cell>
          <cell r="AG1554">
            <v>1306.28</v>
          </cell>
          <cell r="AK1554">
            <v>4939.38</v>
          </cell>
          <cell r="AL1554">
            <v>1306.28</v>
          </cell>
          <cell r="AR1554">
            <v>5542.619999999999</v>
          </cell>
          <cell r="BK1554">
            <v>61.23</v>
          </cell>
          <cell r="CB1554">
            <v>1639.68</v>
          </cell>
          <cell r="CC1554">
            <v>13094.559999999998</v>
          </cell>
          <cell r="CD1554">
            <v>61.23</v>
          </cell>
        </row>
        <row r="1555">
          <cell r="A1555" t="str">
            <v>103165</v>
          </cell>
          <cell r="G1555">
            <v>336.84</v>
          </cell>
          <cell r="K1555">
            <v>842.1099999999999</v>
          </cell>
          <cell r="AB1555">
            <v>8421.15</v>
          </cell>
          <cell r="AG1555">
            <v>1526.34</v>
          </cell>
          <cell r="AK1555">
            <v>5726.3899999999994</v>
          </cell>
          <cell r="BB1555">
            <v>78.949999999999989</v>
          </cell>
          <cell r="BK1555">
            <v>31.58</v>
          </cell>
          <cell r="CB1555">
            <v>1178.9499999999998</v>
          </cell>
          <cell r="CC1555">
            <v>15673.88</v>
          </cell>
          <cell r="CD1555">
            <v>110.52999999999999</v>
          </cell>
        </row>
        <row r="1556">
          <cell r="A1556" t="str">
            <v>103166</v>
          </cell>
          <cell r="G1556">
            <v>290.27999999999997</v>
          </cell>
          <cell r="K1556">
            <v>571.49</v>
          </cell>
          <cell r="L1556">
            <v>72.569999999999993</v>
          </cell>
          <cell r="AB1556">
            <v>5805.68</v>
          </cell>
          <cell r="AG1556">
            <v>1306.28</v>
          </cell>
          <cell r="AK1556">
            <v>5234.2</v>
          </cell>
          <cell r="AL1556">
            <v>1233.71</v>
          </cell>
          <cell r="CB1556">
            <v>934.33999999999992</v>
          </cell>
          <cell r="CC1556">
            <v>13579.869999999999</v>
          </cell>
        </row>
        <row r="1557">
          <cell r="A1557" t="str">
            <v>103167</v>
          </cell>
          <cell r="AB1557">
            <v>20250</v>
          </cell>
          <cell r="CC1557">
            <v>20250</v>
          </cell>
        </row>
        <row r="1558">
          <cell r="A1558" t="str">
            <v>103175</v>
          </cell>
          <cell r="R1558">
            <v>80</v>
          </cell>
          <cell r="AB1558">
            <v>10700</v>
          </cell>
          <cell r="AR1558">
            <v>1070</v>
          </cell>
          <cell r="CB1558">
            <v>80</v>
          </cell>
          <cell r="CC1558">
            <v>11770</v>
          </cell>
        </row>
        <row r="1559">
          <cell r="A1559" t="str">
            <v>103185</v>
          </cell>
          <cell r="G1559">
            <v>576</v>
          </cell>
          <cell r="H1559">
            <v>432</v>
          </cell>
          <cell r="K1559">
            <v>792</v>
          </cell>
          <cell r="AB1559">
            <v>2880</v>
          </cell>
          <cell r="AG1559">
            <v>2448</v>
          </cell>
          <cell r="AH1559">
            <v>1098</v>
          </cell>
          <cell r="AK1559">
            <v>6336</v>
          </cell>
          <cell r="CB1559">
            <v>1800</v>
          </cell>
          <cell r="CC1559">
            <v>12762</v>
          </cell>
        </row>
        <row r="1560">
          <cell r="A1560" t="str">
            <v>103188</v>
          </cell>
          <cell r="G1560">
            <v>352.8</v>
          </cell>
          <cell r="K1560">
            <v>882</v>
          </cell>
          <cell r="AB1560">
            <v>10584</v>
          </cell>
          <cell r="AG1560">
            <v>1587.6</v>
          </cell>
          <cell r="AK1560">
            <v>4233.6000000000004</v>
          </cell>
          <cell r="BB1560">
            <v>66.150000000000006</v>
          </cell>
          <cell r="CB1560">
            <v>1234.8</v>
          </cell>
          <cell r="CC1560">
            <v>16405.2</v>
          </cell>
          <cell r="CD1560">
            <v>66.150000000000006</v>
          </cell>
        </row>
        <row r="1561">
          <cell r="A1561" t="str">
            <v>103189</v>
          </cell>
          <cell r="AB1561">
            <v>25104.199999999997</v>
          </cell>
          <cell r="CC1561">
            <v>25104.199999999997</v>
          </cell>
        </row>
        <row r="1562">
          <cell r="A1562" t="str">
            <v>103190</v>
          </cell>
          <cell r="R1562">
            <v>320</v>
          </cell>
          <cell r="AB1562">
            <v>9889.92</v>
          </cell>
          <cell r="AR1562">
            <v>6593.28</v>
          </cell>
          <cell r="CB1562">
            <v>320</v>
          </cell>
          <cell r="CC1562">
            <v>16483.2</v>
          </cell>
        </row>
        <row r="1563">
          <cell r="A1563" t="str">
            <v>103191</v>
          </cell>
          <cell r="T1563">
            <v>2700</v>
          </cell>
          <cell r="AB1563">
            <v>20761.310000000001</v>
          </cell>
          <cell r="CB1563">
            <v>2700</v>
          </cell>
          <cell r="CC1563">
            <v>20761.310000000001</v>
          </cell>
        </row>
        <row r="1564">
          <cell r="A1564" t="str">
            <v>103192</v>
          </cell>
          <cell r="R1564">
            <v>220</v>
          </cell>
          <cell r="AB1564">
            <v>12612.359999999999</v>
          </cell>
          <cell r="AR1564">
            <v>8408.24</v>
          </cell>
          <cell r="CB1564">
            <v>220</v>
          </cell>
          <cell r="CC1564">
            <v>21020.6</v>
          </cell>
        </row>
        <row r="1565">
          <cell r="A1565" t="str">
            <v>103193</v>
          </cell>
          <cell r="R1565">
            <v>220</v>
          </cell>
          <cell r="AB1565">
            <v>18169.68</v>
          </cell>
          <cell r="AR1565">
            <v>12113.12</v>
          </cell>
          <cell r="CB1565">
            <v>220</v>
          </cell>
          <cell r="CC1565">
            <v>30282.800000000003</v>
          </cell>
        </row>
        <row r="1566">
          <cell r="A1566" t="str">
            <v>103194</v>
          </cell>
          <cell r="R1566">
            <v>160</v>
          </cell>
          <cell r="AB1566">
            <v>19692.320000000003</v>
          </cell>
          <cell r="AR1566">
            <v>4923.08</v>
          </cell>
          <cell r="CB1566">
            <v>160</v>
          </cell>
          <cell r="CC1566">
            <v>24615.4</v>
          </cell>
        </row>
        <row r="1567">
          <cell r="A1567" t="str">
            <v>103195</v>
          </cell>
          <cell r="AB1567">
            <v>17520.8</v>
          </cell>
          <cell r="CC1567">
            <v>17520.8</v>
          </cell>
        </row>
        <row r="1568">
          <cell r="A1568" t="str">
            <v>103196</v>
          </cell>
          <cell r="R1568">
            <v>220</v>
          </cell>
          <cell r="AB1568">
            <v>13882.740000000002</v>
          </cell>
          <cell r="AR1568">
            <v>9255.16</v>
          </cell>
          <cell r="CB1568">
            <v>220</v>
          </cell>
          <cell r="CC1568">
            <v>23137.9</v>
          </cell>
        </row>
        <row r="1569">
          <cell r="A1569" t="str">
            <v>103198</v>
          </cell>
          <cell r="R1569">
            <v>160</v>
          </cell>
          <cell r="AB1569">
            <v>17120</v>
          </cell>
          <cell r="AR1569">
            <v>4280</v>
          </cell>
          <cell r="CB1569">
            <v>160</v>
          </cell>
          <cell r="CC1569">
            <v>21400</v>
          </cell>
        </row>
        <row r="1570">
          <cell r="A1570" t="str">
            <v>103199</v>
          </cell>
          <cell r="AB1570">
            <v>18726</v>
          </cell>
          <cell r="CC1570">
            <v>18726</v>
          </cell>
        </row>
        <row r="1571">
          <cell r="A1571" t="str">
            <v>103200</v>
          </cell>
          <cell r="U1571">
            <v>1572.4</v>
          </cell>
          <cell r="AB1571">
            <v>21153.899999999998</v>
          </cell>
          <cell r="CB1571">
            <v>1572.4</v>
          </cell>
          <cell r="CC1571">
            <v>21153.899999999998</v>
          </cell>
        </row>
        <row r="1572">
          <cell r="A1572" t="str">
            <v>103202</v>
          </cell>
          <cell r="G1572">
            <v>288</v>
          </cell>
          <cell r="K1572">
            <v>576</v>
          </cell>
          <cell r="L1572">
            <v>144</v>
          </cell>
          <cell r="R1572">
            <v>220</v>
          </cell>
          <cell r="AB1572">
            <v>5760</v>
          </cell>
          <cell r="AG1572">
            <v>1296</v>
          </cell>
          <cell r="AL1572">
            <v>1296</v>
          </cell>
          <cell r="AR1572">
            <v>5040</v>
          </cell>
          <cell r="BB1572">
            <v>54</v>
          </cell>
          <cell r="CB1572">
            <v>1228</v>
          </cell>
          <cell r="CC1572">
            <v>13392</v>
          </cell>
          <cell r="CD1572">
            <v>54</v>
          </cell>
        </row>
        <row r="1573">
          <cell r="A1573" t="str">
            <v>103203</v>
          </cell>
          <cell r="G1573">
            <v>168</v>
          </cell>
          <cell r="H1573">
            <v>252</v>
          </cell>
          <cell r="K1573">
            <v>1963.5</v>
          </cell>
          <cell r="L1573">
            <v>168</v>
          </cell>
          <cell r="AB1573">
            <v>6720</v>
          </cell>
          <cell r="AG1573">
            <v>1522.5</v>
          </cell>
          <cell r="AH1573">
            <v>1512</v>
          </cell>
          <cell r="AK1573">
            <v>3244.5</v>
          </cell>
          <cell r="AL1573">
            <v>1344</v>
          </cell>
          <cell r="BB1573">
            <v>39.379999999999995</v>
          </cell>
          <cell r="BH1573">
            <v>7.88</v>
          </cell>
          <cell r="BK1573">
            <v>63.01</v>
          </cell>
          <cell r="CB1573">
            <v>2551.5</v>
          </cell>
          <cell r="CC1573">
            <v>14343</v>
          </cell>
          <cell r="CD1573">
            <v>110.27</v>
          </cell>
        </row>
        <row r="1574">
          <cell r="A1574" t="str">
            <v>103204</v>
          </cell>
          <cell r="R1574">
            <v>320</v>
          </cell>
          <cell r="AB1574">
            <v>17307.719999999998</v>
          </cell>
          <cell r="AR1574">
            <v>11538.48</v>
          </cell>
          <cell r="CB1574">
            <v>320</v>
          </cell>
          <cell r="CC1574">
            <v>28846.199999999997</v>
          </cell>
        </row>
        <row r="1575">
          <cell r="A1575" t="str">
            <v>103205</v>
          </cell>
          <cell r="R1575">
            <v>220</v>
          </cell>
          <cell r="AB1575">
            <v>11838.48</v>
          </cell>
          <cell r="AR1575">
            <v>7892.32</v>
          </cell>
          <cell r="CB1575">
            <v>220</v>
          </cell>
          <cell r="CC1575">
            <v>19730.8</v>
          </cell>
        </row>
        <row r="1576">
          <cell r="A1576" t="str">
            <v>103206</v>
          </cell>
          <cell r="AB1576">
            <v>26676.899999999998</v>
          </cell>
          <cell r="CC1576">
            <v>26676.899999999998</v>
          </cell>
        </row>
        <row r="1577">
          <cell r="A1577" t="str">
            <v>103207</v>
          </cell>
          <cell r="AB1577">
            <v>47371.1</v>
          </cell>
          <cell r="CC1577">
            <v>47371.1</v>
          </cell>
        </row>
        <row r="1578">
          <cell r="A1578" t="str">
            <v>103208</v>
          </cell>
          <cell r="R1578">
            <v>320</v>
          </cell>
          <cell r="AB1578">
            <v>17307.719999999998</v>
          </cell>
          <cell r="AR1578">
            <v>11538.48</v>
          </cell>
          <cell r="CB1578">
            <v>320</v>
          </cell>
          <cell r="CC1578">
            <v>28846.199999999997</v>
          </cell>
        </row>
        <row r="1579">
          <cell r="A1579" t="str">
            <v>103211</v>
          </cell>
          <cell r="R1579">
            <v>220</v>
          </cell>
          <cell r="AB1579">
            <v>12692.339999999998</v>
          </cell>
          <cell r="AR1579">
            <v>8461.56</v>
          </cell>
          <cell r="CB1579">
            <v>220</v>
          </cell>
          <cell r="CC1579">
            <v>21153.899999999998</v>
          </cell>
        </row>
        <row r="1580">
          <cell r="A1580" t="str">
            <v>103223</v>
          </cell>
          <cell r="G1580">
            <v>186.56</v>
          </cell>
          <cell r="Y1580">
            <v>560</v>
          </cell>
          <cell r="AB1580">
            <v>13992</v>
          </cell>
          <cell r="AG1580">
            <v>1679.04</v>
          </cell>
          <cell r="AY1580">
            <v>2145.6</v>
          </cell>
          <cell r="BB1580">
            <v>244.85999999999999</v>
          </cell>
          <cell r="BG1580">
            <v>489.72</v>
          </cell>
          <cell r="CB1580">
            <v>746.56</v>
          </cell>
          <cell r="CC1580">
            <v>17816.64</v>
          </cell>
          <cell r="CD1580">
            <v>734.58</v>
          </cell>
        </row>
        <row r="1581">
          <cell r="A1581" t="str">
            <v>103224</v>
          </cell>
          <cell r="R1581">
            <v>220</v>
          </cell>
          <cell r="T1581">
            <v>2700</v>
          </cell>
          <cell r="AB1581">
            <v>29538.480000000003</v>
          </cell>
          <cell r="AR1581">
            <v>19692.32</v>
          </cell>
          <cell r="CB1581">
            <v>2920</v>
          </cell>
          <cell r="CC1581">
            <v>49230.8</v>
          </cell>
        </row>
        <row r="1582">
          <cell r="A1582" t="str">
            <v>103225</v>
          </cell>
          <cell r="P1582">
            <v>2588.0000000000005</v>
          </cell>
          <cell r="R1582">
            <v>320</v>
          </cell>
          <cell r="Y1582">
            <v>64.599999999999994</v>
          </cell>
          <cell r="AP1582">
            <v>19808.7</v>
          </cell>
          <cell r="AR1582">
            <v>13205.8</v>
          </cell>
          <cell r="CB1582">
            <v>2972.6000000000004</v>
          </cell>
          <cell r="CC1582">
            <v>33014.5</v>
          </cell>
        </row>
        <row r="1583">
          <cell r="A1583" t="str">
            <v>103226</v>
          </cell>
          <cell r="G1583">
            <v>322.72000000000003</v>
          </cell>
          <cell r="K1583">
            <v>1936.3200000000002</v>
          </cell>
          <cell r="AB1583">
            <v>3227.2</v>
          </cell>
          <cell r="AG1583">
            <v>2904.48</v>
          </cell>
          <cell r="AK1583">
            <v>7745.2799999999988</v>
          </cell>
          <cell r="BK1583">
            <v>484.08</v>
          </cell>
          <cell r="CB1583">
            <v>2259.04</v>
          </cell>
          <cell r="CC1583">
            <v>13876.96</v>
          </cell>
          <cell r="CD1583">
            <v>484.08</v>
          </cell>
        </row>
        <row r="1584">
          <cell r="A1584" t="str">
            <v>103227</v>
          </cell>
          <cell r="H1584">
            <v>228</v>
          </cell>
          <cell r="K1584">
            <v>1349</v>
          </cell>
          <cell r="AB1584">
            <v>7600</v>
          </cell>
          <cell r="AH1584">
            <v>1387</v>
          </cell>
          <cell r="AK1584">
            <v>4712</v>
          </cell>
          <cell r="BB1584">
            <v>28.5</v>
          </cell>
          <cell r="CB1584">
            <v>1577</v>
          </cell>
          <cell r="CC1584">
            <v>13699</v>
          </cell>
          <cell r="CD1584">
            <v>28.5</v>
          </cell>
        </row>
        <row r="1585">
          <cell r="A1585" t="str">
            <v>103228</v>
          </cell>
          <cell r="AB1585">
            <v>22500</v>
          </cell>
          <cell r="CC1585">
            <v>22500</v>
          </cell>
        </row>
        <row r="1586">
          <cell r="A1586" t="str">
            <v>103229</v>
          </cell>
          <cell r="R1586">
            <v>220</v>
          </cell>
          <cell r="AB1586">
            <v>19730.82</v>
          </cell>
          <cell r="AR1586">
            <v>13153.88</v>
          </cell>
          <cell r="CB1586">
            <v>220</v>
          </cell>
          <cell r="CC1586">
            <v>32884.699999999997</v>
          </cell>
        </row>
        <row r="1587">
          <cell r="A1587" t="str">
            <v>103236</v>
          </cell>
          <cell r="I1587">
            <v>5516.02</v>
          </cell>
          <cell r="R1587">
            <v>380</v>
          </cell>
          <cell r="V1587">
            <v>7406.24</v>
          </cell>
          <cell r="W1587">
            <v>34384.93</v>
          </cell>
          <cell r="Y1587">
            <v>322.49</v>
          </cell>
          <cell r="AB1587">
            <v>33432.300000000003</v>
          </cell>
          <cell r="AR1587">
            <v>16768.84</v>
          </cell>
          <cell r="AW1587">
            <v>5697.11</v>
          </cell>
          <cell r="AY1587">
            <v>5697.11</v>
          </cell>
          <cell r="CB1587">
            <v>48009.68</v>
          </cell>
          <cell r="CC1587">
            <v>61595.360000000001</v>
          </cell>
        </row>
        <row r="1588">
          <cell r="A1588" t="str">
            <v>103241</v>
          </cell>
          <cell r="G1588">
            <v>192.24</v>
          </cell>
          <cell r="H1588">
            <v>288.36</v>
          </cell>
          <cell r="J1588">
            <v>1201.5</v>
          </cell>
          <cell r="K1588">
            <v>1345.68</v>
          </cell>
          <cell r="R1588">
            <v>220</v>
          </cell>
          <cell r="Y1588">
            <v>413.36</v>
          </cell>
          <cell r="AB1588">
            <v>1922.4</v>
          </cell>
          <cell r="AJ1588">
            <v>4613.76</v>
          </cell>
          <cell r="AK1588">
            <v>3460.32</v>
          </cell>
          <cell r="AR1588">
            <v>7689.6</v>
          </cell>
          <cell r="BB1588">
            <v>720.9</v>
          </cell>
          <cell r="BJ1588">
            <v>1839.3600000000001</v>
          </cell>
          <cell r="BK1588">
            <v>1421.09</v>
          </cell>
          <cell r="BR1588">
            <v>2487.1099999999997</v>
          </cell>
          <cell r="CB1588">
            <v>3661.14</v>
          </cell>
          <cell r="CC1588">
            <v>17686.080000000002</v>
          </cell>
          <cell r="CD1588">
            <v>6468.46</v>
          </cell>
        </row>
        <row r="1589">
          <cell r="A1589" t="str">
            <v>103242</v>
          </cell>
          <cell r="G1589">
            <v>343.8</v>
          </cell>
          <cell r="K1589">
            <v>962.64</v>
          </cell>
          <cell r="AB1589">
            <v>6876</v>
          </cell>
          <cell r="AG1589">
            <v>2131.56</v>
          </cell>
          <cell r="AK1589">
            <v>3438</v>
          </cell>
          <cell r="CB1589">
            <v>1306.44</v>
          </cell>
          <cell r="CC1589">
            <v>12445.56</v>
          </cell>
        </row>
        <row r="1590">
          <cell r="A1590" t="str">
            <v>103243</v>
          </cell>
          <cell r="G1590">
            <v>169.28</v>
          </cell>
          <cell r="J1590">
            <v>501</v>
          </cell>
          <cell r="K1590">
            <v>2285.2799999999997</v>
          </cell>
          <cell r="Y1590">
            <v>19.25</v>
          </cell>
          <cell r="AB1590">
            <v>8561.39</v>
          </cell>
          <cell r="AJ1590">
            <v>4761</v>
          </cell>
          <cell r="AK1590">
            <v>1269.5999999999999</v>
          </cell>
          <cell r="BB1590">
            <v>175.37</v>
          </cell>
          <cell r="BJ1590">
            <v>190.44</v>
          </cell>
          <cell r="CB1590">
            <v>2974.8099999999995</v>
          </cell>
          <cell r="CC1590">
            <v>14591.99</v>
          </cell>
          <cell r="CD1590">
            <v>365.81</v>
          </cell>
        </row>
        <row r="1591">
          <cell r="A1591" t="str">
            <v>103244</v>
          </cell>
          <cell r="I1591">
            <v>1637.17</v>
          </cell>
          <cell r="AB1591">
            <v>17230.780000000002</v>
          </cell>
          <cell r="CB1591">
            <v>1637.17</v>
          </cell>
          <cell r="CC1591">
            <v>17230.780000000002</v>
          </cell>
        </row>
        <row r="1592">
          <cell r="A1592" t="str">
            <v>103245</v>
          </cell>
          <cell r="AB1592">
            <v>20000</v>
          </cell>
          <cell r="CC1592">
            <v>20000</v>
          </cell>
        </row>
        <row r="1593">
          <cell r="A1593" t="str">
            <v>103256</v>
          </cell>
          <cell r="H1593">
            <v>215.04</v>
          </cell>
          <cell r="L1593">
            <v>58.239999999999995</v>
          </cell>
          <cell r="AB1593">
            <v>10035.200000000001</v>
          </cell>
          <cell r="AH1593">
            <v>1290.24</v>
          </cell>
          <cell r="AL1593">
            <v>2808.96</v>
          </cell>
          <cell r="BB1593">
            <v>873.60000000000014</v>
          </cell>
          <cell r="CB1593">
            <v>273.27999999999997</v>
          </cell>
          <cell r="CC1593">
            <v>14134.400000000001</v>
          </cell>
          <cell r="CD1593">
            <v>873.60000000000014</v>
          </cell>
        </row>
        <row r="1594">
          <cell r="A1594" t="str">
            <v>103258</v>
          </cell>
          <cell r="H1594">
            <v>216</v>
          </cell>
          <cell r="K1594">
            <v>1134</v>
          </cell>
          <cell r="L1594">
            <v>441</v>
          </cell>
          <cell r="AB1594">
            <v>5940</v>
          </cell>
          <cell r="AK1594">
            <v>5265</v>
          </cell>
          <cell r="AL1594">
            <v>1719</v>
          </cell>
          <cell r="BB1594">
            <v>270</v>
          </cell>
          <cell r="BK1594">
            <v>216</v>
          </cell>
          <cell r="BL1594">
            <v>216</v>
          </cell>
          <cell r="CB1594">
            <v>1791</v>
          </cell>
          <cell r="CC1594">
            <v>12924</v>
          </cell>
          <cell r="CD1594">
            <v>702</v>
          </cell>
        </row>
        <row r="1595">
          <cell r="A1595" t="str">
            <v>103259</v>
          </cell>
          <cell r="R1595">
            <v>80</v>
          </cell>
          <cell r="AB1595">
            <v>22153.860000000004</v>
          </cell>
          <cell r="AR1595">
            <v>2461.54</v>
          </cell>
          <cell r="CB1595">
            <v>80</v>
          </cell>
          <cell r="CC1595">
            <v>24615.400000000005</v>
          </cell>
        </row>
        <row r="1596">
          <cell r="A1596" t="str">
            <v>103260</v>
          </cell>
          <cell r="R1596">
            <v>380</v>
          </cell>
          <cell r="AB1596">
            <v>15000</v>
          </cell>
          <cell r="AR1596">
            <v>10000</v>
          </cell>
          <cell r="CB1596">
            <v>380</v>
          </cell>
          <cell r="CC1596">
            <v>25000</v>
          </cell>
        </row>
        <row r="1597">
          <cell r="A1597" t="str">
            <v>103261</v>
          </cell>
          <cell r="G1597">
            <v>468.24</v>
          </cell>
          <cell r="K1597">
            <v>1190.1099999999999</v>
          </cell>
          <cell r="L1597">
            <v>136.57</v>
          </cell>
          <cell r="R1597">
            <v>110</v>
          </cell>
          <cell r="AB1597">
            <v>6243.2</v>
          </cell>
          <cell r="AG1597">
            <v>1248.6400000000001</v>
          </cell>
          <cell r="AK1597">
            <v>3355.7200000000003</v>
          </cell>
          <cell r="AL1597">
            <v>1287.6600000000001</v>
          </cell>
          <cell r="AR1597">
            <v>1521.78</v>
          </cell>
          <cell r="BB1597">
            <v>907.22</v>
          </cell>
          <cell r="BK1597">
            <v>526.77</v>
          </cell>
          <cell r="CB1597">
            <v>1904.9199999999998</v>
          </cell>
          <cell r="CC1597">
            <v>13657.000000000002</v>
          </cell>
          <cell r="CD1597">
            <v>1433.99</v>
          </cell>
        </row>
        <row r="1598">
          <cell r="A1598" t="str">
            <v>103262</v>
          </cell>
          <cell r="R1598">
            <v>380</v>
          </cell>
          <cell r="AB1598">
            <v>21918</v>
          </cell>
          <cell r="AR1598">
            <v>14612</v>
          </cell>
          <cell r="CB1598">
            <v>380</v>
          </cell>
          <cell r="CC1598">
            <v>36530</v>
          </cell>
        </row>
        <row r="1599">
          <cell r="A1599" t="str">
            <v>103263</v>
          </cell>
          <cell r="AB1599">
            <v>24810.800000000003</v>
          </cell>
          <cell r="CC1599">
            <v>24810.800000000003</v>
          </cell>
        </row>
        <row r="1600">
          <cell r="A1600" t="str">
            <v>103264</v>
          </cell>
          <cell r="AB1600">
            <v>28846.199999999993</v>
          </cell>
          <cell r="CC1600">
            <v>28846.199999999993</v>
          </cell>
        </row>
        <row r="1601">
          <cell r="A1601" t="str">
            <v>103265</v>
          </cell>
          <cell r="G1601">
            <v>327.7</v>
          </cell>
          <cell r="K1601">
            <v>1310.82</v>
          </cell>
          <cell r="AB1601">
            <v>8192.65</v>
          </cell>
          <cell r="AG1601">
            <v>2949.36</v>
          </cell>
          <cell r="AK1601">
            <v>3686.6799999999994</v>
          </cell>
          <cell r="CB1601">
            <v>1638.52</v>
          </cell>
          <cell r="CC1601">
            <v>14828.689999999999</v>
          </cell>
        </row>
        <row r="1602">
          <cell r="A1602" t="str">
            <v>103266</v>
          </cell>
          <cell r="G1602">
            <v>406.56</v>
          </cell>
          <cell r="K1602">
            <v>2236.08</v>
          </cell>
          <cell r="AB1602">
            <v>10164</v>
          </cell>
          <cell r="AG1602">
            <v>1829.52</v>
          </cell>
          <cell r="AK1602">
            <v>5691.84</v>
          </cell>
          <cell r="CB1602">
            <v>2642.64</v>
          </cell>
          <cell r="CC1602">
            <v>17685.36</v>
          </cell>
        </row>
        <row r="1603">
          <cell r="A1603" t="str">
            <v>103267</v>
          </cell>
          <cell r="AB1603">
            <v>29037.000000000004</v>
          </cell>
          <cell r="CC1603">
            <v>29037.000000000004</v>
          </cell>
        </row>
        <row r="1604">
          <cell r="A1604" t="str">
            <v>103268</v>
          </cell>
          <cell r="G1604">
            <v>353.76</v>
          </cell>
          <cell r="K1604">
            <v>619.08000000000004</v>
          </cell>
          <cell r="AB1604">
            <v>9728.4</v>
          </cell>
          <cell r="AK1604">
            <v>7207.8700000000008</v>
          </cell>
          <cell r="BB1604">
            <v>1243.7</v>
          </cell>
          <cell r="CB1604">
            <v>972.84</v>
          </cell>
          <cell r="CC1604">
            <v>16936.27</v>
          </cell>
          <cell r="CD1604">
            <v>1243.7</v>
          </cell>
        </row>
        <row r="1605">
          <cell r="A1605" t="str">
            <v>103269</v>
          </cell>
          <cell r="G1605">
            <v>659.54</v>
          </cell>
          <cell r="R1605">
            <v>165</v>
          </cell>
          <cell r="T1605">
            <v>3000</v>
          </cell>
          <cell r="AB1605">
            <v>12342.82</v>
          </cell>
          <cell r="AG1605">
            <v>1709.42</v>
          </cell>
          <cell r="AR1605">
            <v>6581.9400000000005</v>
          </cell>
          <cell r="BB1605">
            <v>5612.8300000000008</v>
          </cell>
          <cell r="BG1605">
            <v>888.36</v>
          </cell>
          <cell r="BR1605">
            <v>1120.5500000000002</v>
          </cell>
          <cell r="CB1605">
            <v>3824.54</v>
          </cell>
          <cell r="CC1605">
            <v>20634.18</v>
          </cell>
          <cell r="CD1605">
            <v>7621.7400000000007</v>
          </cell>
        </row>
        <row r="1606">
          <cell r="A1606" t="str">
            <v>103270</v>
          </cell>
          <cell r="G1606">
            <v>327.7</v>
          </cell>
          <cell r="K1606">
            <v>1802.37</v>
          </cell>
          <cell r="AB1606">
            <v>8192.6400000000012</v>
          </cell>
          <cell r="AG1606">
            <v>1474.68</v>
          </cell>
          <cell r="AK1606">
            <v>4587.88</v>
          </cell>
          <cell r="BB1606">
            <v>122.89</v>
          </cell>
          <cell r="CB1606">
            <v>2130.0699999999997</v>
          </cell>
          <cell r="CC1606">
            <v>14255.2</v>
          </cell>
          <cell r="CD1606">
            <v>122.89</v>
          </cell>
        </row>
        <row r="1607">
          <cell r="A1607" t="str">
            <v>103296</v>
          </cell>
          <cell r="R1607">
            <v>220</v>
          </cell>
          <cell r="AB1607">
            <v>15692.280000000002</v>
          </cell>
          <cell r="AR1607">
            <v>10461.52</v>
          </cell>
          <cell r="CB1607">
            <v>220</v>
          </cell>
          <cell r="CC1607">
            <v>26153.800000000003</v>
          </cell>
        </row>
        <row r="1608">
          <cell r="A1608" t="str">
            <v>103298</v>
          </cell>
          <cell r="R1608">
            <v>220</v>
          </cell>
          <cell r="AB1608">
            <v>10576.900000000001</v>
          </cell>
          <cell r="AR1608">
            <v>8461.52</v>
          </cell>
          <cell r="BA1608">
            <v>2115.38</v>
          </cell>
          <cell r="CB1608">
            <v>220</v>
          </cell>
          <cell r="CC1608">
            <v>21153.800000000003</v>
          </cell>
        </row>
        <row r="1609">
          <cell r="A1609" t="str">
            <v>103299</v>
          </cell>
          <cell r="AB1609">
            <v>24846.199999999997</v>
          </cell>
          <cell r="CC1609">
            <v>24846.199999999997</v>
          </cell>
        </row>
        <row r="1610">
          <cell r="A1610" t="str">
            <v>103301</v>
          </cell>
          <cell r="R1610">
            <v>320</v>
          </cell>
          <cell r="AB1610">
            <v>19643.099999999999</v>
          </cell>
          <cell r="AR1610">
            <v>13095.4</v>
          </cell>
          <cell r="CB1610">
            <v>320</v>
          </cell>
          <cell r="CC1610">
            <v>32738.5</v>
          </cell>
        </row>
        <row r="1611">
          <cell r="A1611" t="str">
            <v>103302</v>
          </cell>
          <cell r="R1611">
            <v>220</v>
          </cell>
          <cell r="AB1611">
            <v>25384.620000000003</v>
          </cell>
          <cell r="AR1611">
            <v>16923.080000000002</v>
          </cell>
          <cell r="CB1611">
            <v>220</v>
          </cell>
          <cell r="CC1611">
            <v>42307.700000000004</v>
          </cell>
        </row>
        <row r="1612">
          <cell r="A1612" t="str">
            <v>103303</v>
          </cell>
          <cell r="R1612">
            <v>380</v>
          </cell>
          <cell r="AB1612">
            <v>21461.519999999997</v>
          </cell>
          <cell r="AR1612">
            <v>14307.68</v>
          </cell>
          <cell r="CB1612">
            <v>380</v>
          </cell>
          <cell r="CC1612">
            <v>35769.199999999997</v>
          </cell>
        </row>
        <row r="1613">
          <cell r="A1613" t="str">
            <v>103304</v>
          </cell>
          <cell r="R1613">
            <v>110</v>
          </cell>
          <cell r="AB1613">
            <v>11100.02</v>
          </cell>
          <cell r="AR1613">
            <v>5692.32</v>
          </cell>
          <cell r="CB1613">
            <v>110</v>
          </cell>
          <cell r="CC1613">
            <v>16792.34</v>
          </cell>
        </row>
        <row r="1614">
          <cell r="A1614" t="str">
            <v>103305</v>
          </cell>
          <cell r="G1614">
            <v>334.56</v>
          </cell>
          <cell r="L1614">
            <v>203.87</v>
          </cell>
          <cell r="AB1614">
            <v>9639.51</v>
          </cell>
          <cell r="AG1614">
            <v>1505.52</v>
          </cell>
          <cell r="AL1614">
            <v>1301.6500000000001</v>
          </cell>
          <cell r="BB1614">
            <v>94.1</v>
          </cell>
          <cell r="CB1614">
            <v>538.43000000000006</v>
          </cell>
          <cell r="CC1614">
            <v>12446.68</v>
          </cell>
          <cell r="CD1614">
            <v>94.1</v>
          </cell>
        </row>
        <row r="1615">
          <cell r="A1615" t="str">
            <v>103306</v>
          </cell>
          <cell r="R1615">
            <v>380</v>
          </cell>
          <cell r="W1615">
            <v>57202.53</v>
          </cell>
          <cell r="AB1615">
            <v>43961.57</v>
          </cell>
          <cell r="AR1615">
            <v>35307.72</v>
          </cell>
          <cell r="BA1615">
            <v>8826.93</v>
          </cell>
          <cell r="CB1615">
            <v>57582.53</v>
          </cell>
          <cell r="CC1615">
            <v>88096.22</v>
          </cell>
        </row>
        <row r="1616">
          <cell r="A1616" t="str">
            <v>103308</v>
          </cell>
          <cell r="AB1616">
            <v>36923.1</v>
          </cell>
          <cell r="CC1616">
            <v>36923.1</v>
          </cell>
        </row>
        <row r="1617">
          <cell r="A1617" t="str">
            <v>103309</v>
          </cell>
          <cell r="R1617">
            <v>220</v>
          </cell>
          <cell r="AB1617">
            <v>17076.900000000001</v>
          </cell>
          <cell r="AR1617">
            <v>11384.6</v>
          </cell>
          <cell r="CB1617">
            <v>220</v>
          </cell>
          <cell r="CC1617">
            <v>28461.5</v>
          </cell>
        </row>
        <row r="1618">
          <cell r="A1618" t="str">
            <v>103311</v>
          </cell>
          <cell r="R1618">
            <v>220</v>
          </cell>
          <cell r="AB1618">
            <v>13384.62</v>
          </cell>
          <cell r="AR1618">
            <v>8923.08</v>
          </cell>
          <cell r="CB1618">
            <v>220</v>
          </cell>
          <cell r="CC1618">
            <v>22307.7</v>
          </cell>
        </row>
        <row r="1619">
          <cell r="A1619" t="str">
            <v>103314</v>
          </cell>
          <cell r="R1619">
            <v>240</v>
          </cell>
          <cell r="W1619">
            <v>5587.65</v>
          </cell>
          <cell r="AB1619">
            <v>12288.46</v>
          </cell>
          <cell r="AR1619">
            <v>10592.31</v>
          </cell>
          <cell r="CB1619">
            <v>5827.65</v>
          </cell>
          <cell r="CC1619">
            <v>22880.769999999997</v>
          </cell>
        </row>
        <row r="1620">
          <cell r="A1620" t="str">
            <v>103316</v>
          </cell>
          <cell r="R1620">
            <v>320</v>
          </cell>
          <cell r="W1620">
            <v>42187.519999999997</v>
          </cell>
          <cell r="AB1620">
            <v>41538.480000000003</v>
          </cell>
          <cell r="AR1620">
            <v>27692.32</v>
          </cell>
          <cell r="CB1620">
            <v>42507.519999999997</v>
          </cell>
          <cell r="CC1620">
            <v>69230.8</v>
          </cell>
        </row>
        <row r="1621">
          <cell r="A1621" t="str">
            <v>103324</v>
          </cell>
          <cell r="AB1621">
            <v>38461.500000000007</v>
          </cell>
          <cell r="CC1621">
            <v>38461.500000000007</v>
          </cell>
        </row>
        <row r="1622">
          <cell r="A1622" t="str">
            <v>103328</v>
          </cell>
          <cell r="G1622">
            <v>415.52</v>
          </cell>
          <cell r="K1622">
            <v>1558.1999999999998</v>
          </cell>
          <cell r="R1622">
            <v>320</v>
          </cell>
          <cell r="T1622">
            <v>2700</v>
          </cell>
          <cell r="AB1622">
            <v>4155.2</v>
          </cell>
          <cell r="AG1622">
            <v>2007.48</v>
          </cell>
          <cell r="AK1622">
            <v>9636.17</v>
          </cell>
          <cell r="AR1622">
            <v>4066.9</v>
          </cell>
          <cell r="BB1622">
            <v>995.3</v>
          </cell>
          <cell r="BG1622">
            <v>175.3</v>
          </cell>
          <cell r="BK1622">
            <v>206.46</v>
          </cell>
          <cell r="BR1622">
            <v>352.54</v>
          </cell>
          <cell r="CB1622">
            <v>4993.7199999999993</v>
          </cell>
          <cell r="CC1622">
            <v>19865.75</v>
          </cell>
          <cell r="CD1622">
            <v>1729.6</v>
          </cell>
        </row>
        <row r="1623">
          <cell r="A1623" t="str">
            <v>103329</v>
          </cell>
          <cell r="AB1623">
            <v>33846.1</v>
          </cell>
          <cell r="CC1623">
            <v>33846.1</v>
          </cell>
        </row>
        <row r="1624">
          <cell r="A1624" t="str">
            <v>103330</v>
          </cell>
          <cell r="AB1624">
            <v>16538.5</v>
          </cell>
          <cell r="CC1624">
            <v>16538.5</v>
          </cell>
        </row>
        <row r="1625">
          <cell r="A1625" t="str">
            <v>103332</v>
          </cell>
          <cell r="AB1625">
            <v>28846.199999999993</v>
          </cell>
          <cell r="CC1625">
            <v>28846.199999999993</v>
          </cell>
        </row>
        <row r="1626">
          <cell r="A1626" t="str">
            <v>103333</v>
          </cell>
          <cell r="R1626">
            <v>380</v>
          </cell>
          <cell r="AB1626">
            <v>26538.480000000003</v>
          </cell>
          <cell r="AR1626">
            <v>17692.32</v>
          </cell>
          <cell r="CB1626">
            <v>380</v>
          </cell>
          <cell r="CC1626">
            <v>44230.8</v>
          </cell>
        </row>
        <row r="1627">
          <cell r="A1627" t="str">
            <v>103334</v>
          </cell>
          <cell r="AB1627">
            <v>19067.400000000001</v>
          </cell>
          <cell r="CC1627">
            <v>19067.400000000001</v>
          </cell>
        </row>
        <row r="1628">
          <cell r="A1628" t="str">
            <v>103335</v>
          </cell>
          <cell r="AB1628">
            <v>25384.599999999995</v>
          </cell>
          <cell r="CC1628">
            <v>25384.599999999995</v>
          </cell>
        </row>
        <row r="1629">
          <cell r="A1629" t="str">
            <v>103336</v>
          </cell>
          <cell r="P1629">
            <v>2534.7999999999997</v>
          </cell>
          <cell r="R1629">
            <v>380</v>
          </cell>
          <cell r="W1629">
            <v>40370.43</v>
          </cell>
          <cell r="AP1629">
            <v>31261.57</v>
          </cell>
          <cell r="AR1629">
            <v>25107.72</v>
          </cell>
          <cell r="BA1629">
            <v>6276.93</v>
          </cell>
          <cell r="CB1629">
            <v>43285.23</v>
          </cell>
          <cell r="CC1629">
            <v>62646.22</v>
          </cell>
        </row>
        <row r="1630">
          <cell r="A1630" t="str">
            <v>103339</v>
          </cell>
          <cell r="R1630">
            <v>320</v>
          </cell>
          <cell r="W1630">
            <v>19320.61</v>
          </cell>
          <cell r="AB1630">
            <v>21492.329999999998</v>
          </cell>
          <cell r="AR1630">
            <v>17261.560000000001</v>
          </cell>
          <cell r="BA1630">
            <v>4315.3900000000003</v>
          </cell>
          <cell r="CB1630">
            <v>19640.61</v>
          </cell>
          <cell r="CC1630">
            <v>43069.279999999999</v>
          </cell>
        </row>
        <row r="1631">
          <cell r="A1631" t="str">
            <v>103344</v>
          </cell>
          <cell r="R1631">
            <v>320</v>
          </cell>
          <cell r="W1631">
            <v>13428.310000000001</v>
          </cell>
          <cell r="AB1631">
            <v>20515.43</v>
          </cell>
          <cell r="AR1631">
            <v>16476.96</v>
          </cell>
          <cell r="BA1631">
            <v>4119.24</v>
          </cell>
          <cell r="CB1631">
            <v>13748.310000000001</v>
          </cell>
          <cell r="CC1631">
            <v>41111.629999999997</v>
          </cell>
        </row>
        <row r="1632">
          <cell r="A1632" t="str">
            <v>103347</v>
          </cell>
          <cell r="H1632">
            <v>375.38</v>
          </cell>
          <cell r="K1632">
            <v>519.75</v>
          </cell>
          <cell r="AB1632">
            <v>10780</v>
          </cell>
          <cell r="AH1632">
            <v>1289.75</v>
          </cell>
          <cell r="AK1632">
            <v>2772</v>
          </cell>
          <cell r="BB1632">
            <v>5168.6400000000003</v>
          </cell>
          <cell r="BH1632">
            <v>28.88</v>
          </cell>
          <cell r="CB1632">
            <v>895.13</v>
          </cell>
          <cell r="CC1632">
            <v>14841.75</v>
          </cell>
          <cell r="CD1632">
            <v>5197.5200000000004</v>
          </cell>
        </row>
        <row r="1633">
          <cell r="A1633" t="str">
            <v>103348</v>
          </cell>
          <cell r="R1633">
            <v>320</v>
          </cell>
          <cell r="AB1633">
            <v>13401.240000000002</v>
          </cell>
          <cell r="AR1633">
            <v>8934.16</v>
          </cell>
          <cell r="CB1633">
            <v>320</v>
          </cell>
          <cell r="CC1633">
            <v>22335.4</v>
          </cell>
        </row>
        <row r="1634">
          <cell r="A1634" t="str">
            <v>103349</v>
          </cell>
          <cell r="AB1634">
            <v>24230.7</v>
          </cell>
          <cell r="CC1634">
            <v>24230.7</v>
          </cell>
        </row>
        <row r="1635">
          <cell r="A1635" t="str">
            <v>103353</v>
          </cell>
          <cell r="G1635">
            <v>288</v>
          </cell>
          <cell r="H1635">
            <v>371.25</v>
          </cell>
          <cell r="K1635">
            <v>801</v>
          </cell>
          <cell r="L1635">
            <v>157.5</v>
          </cell>
          <cell r="AB1635">
            <v>2880</v>
          </cell>
          <cell r="AG1635">
            <v>1296</v>
          </cell>
          <cell r="AK1635">
            <v>6111</v>
          </cell>
          <cell r="AL1635">
            <v>2619</v>
          </cell>
          <cell r="BK1635">
            <v>162</v>
          </cell>
          <cell r="CB1635">
            <v>1617.75</v>
          </cell>
          <cell r="CC1635">
            <v>12906</v>
          </cell>
          <cell r="CD1635">
            <v>162</v>
          </cell>
        </row>
        <row r="1636">
          <cell r="A1636" t="str">
            <v>103354</v>
          </cell>
          <cell r="R1636">
            <v>320</v>
          </cell>
          <cell r="T1636">
            <v>2700</v>
          </cell>
          <cell r="AB1636">
            <v>25384.620000000003</v>
          </cell>
          <cell r="AR1636">
            <v>16923.080000000002</v>
          </cell>
          <cell r="CB1636">
            <v>3020</v>
          </cell>
          <cell r="CC1636">
            <v>42307.700000000004</v>
          </cell>
        </row>
        <row r="1637">
          <cell r="A1637" t="str">
            <v>103355</v>
          </cell>
          <cell r="G1637">
            <v>334.56</v>
          </cell>
          <cell r="H1637">
            <v>250.92</v>
          </cell>
          <cell r="K1637">
            <v>1014.14</v>
          </cell>
          <cell r="L1637">
            <v>669.12</v>
          </cell>
          <cell r="AB1637">
            <v>8369.23</v>
          </cell>
          <cell r="AG1637">
            <v>1338.24</v>
          </cell>
          <cell r="AK1637">
            <v>2352.38</v>
          </cell>
          <cell r="AL1637">
            <v>2509.1999999999998</v>
          </cell>
          <cell r="BB1637">
            <v>117.61</v>
          </cell>
          <cell r="BG1637">
            <v>7.84</v>
          </cell>
          <cell r="BK1637">
            <v>7.84</v>
          </cell>
          <cell r="CB1637">
            <v>2268.7399999999998</v>
          </cell>
          <cell r="CC1637">
            <v>14569.05</v>
          </cell>
          <cell r="CD1637">
            <v>133.29</v>
          </cell>
        </row>
        <row r="1638">
          <cell r="A1638" t="str">
            <v>103356</v>
          </cell>
          <cell r="R1638">
            <v>320</v>
          </cell>
          <cell r="AB1638">
            <v>18461.52</v>
          </cell>
          <cell r="AR1638">
            <v>12307.68</v>
          </cell>
          <cell r="CB1638">
            <v>320</v>
          </cell>
          <cell r="CC1638">
            <v>30769.200000000001</v>
          </cell>
        </row>
        <row r="1639">
          <cell r="A1639" t="str">
            <v>103359</v>
          </cell>
          <cell r="AB1639">
            <v>22498.499999999996</v>
          </cell>
          <cell r="CC1639">
            <v>22498.499999999996</v>
          </cell>
        </row>
        <row r="1640">
          <cell r="A1640" t="str">
            <v>103365</v>
          </cell>
          <cell r="R1640">
            <v>380</v>
          </cell>
          <cell r="AB1640">
            <v>13846.2</v>
          </cell>
          <cell r="AR1640">
            <v>9230.7999999999993</v>
          </cell>
          <cell r="CB1640">
            <v>380</v>
          </cell>
          <cell r="CC1640">
            <v>23077</v>
          </cell>
        </row>
        <row r="1641">
          <cell r="A1641" t="str">
            <v>103366</v>
          </cell>
          <cell r="G1641">
            <v>144</v>
          </cell>
          <cell r="H1641">
            <v>216</v>
          </cell>
          <cell r="K1641">
            <v>477</v>
          </cell>
          <cell r="L1641">
            <v>144</v>
          </cell>
          <cell r="AB1641">
            <v>7200</v>
          </cell>
          <cell r="AH1641">
            <v>1296</v>
          </cell>
          <cell r="AK1641">
            <v>3748.5</v>
          </cell>
          <cell r="AL1641">
            <v>1300.5</v>
          </cell>
          <cell r="BB1641">
            <v>195.75</v>
          </cell>
          <cell r="BH1641">
            <v>13.5</v>
          </cell>
          <cell r="CB1641">
            <v>981</v>
          </cell>
          <cell r="CC1641">
            <v>13545</v>
          </cell>
          <cell r="CD1641">
            <v>209.25</v>
          </cell>
        </row>
        <row r="1642">
          <cell r="A1642" t="str">
            <v>103368</v>
          </cell>
          <cell r="AB1642">
            <v>38461.500000000007</v>
          </cell>
          <cell r="CC1642">
            <v>38461.500000000007</v>
          </cell>
        </row>
        <row r="1643">
          <cell r="A1643" t="str">
            <v>103369</v>
          </cell>
          <cell r="G1643">
            <v>288</v>
          </cell>
          <cell r="K1643">
            <v>540</v>
          </cell>
          <cell r="AB1643">
            <v>6480</v>
          </cell>
          <cell r="AG1643">
            <v>576</v>
          </cell>
          <cell r="AK1643">
            <v>3519</v>
          </cell>
          <cell r="BB1643">
            <v>81</v>
          </cell>
          <cell r="CB1643">
            <v>828</v>
          </cell>
          <cell r="CC1643">
            <v>10575</v>
          </cell>
          <cell r="CD1643">
            <v>81</v>
          </cell>
        </row>
        <row r="1644">
          <cell r="A1644" t="str">
            <v>103371</v>
          </cell>
          <cell r="R1644">
            <v>380</v>
          </cell>
          <cell r="W1644">
            <v>34371.599999999999</v>
          </cell>
          <cell r="AB1644">
            <v>38076.959999999999</v>
          </cell>
          <cell r="AR1644">
            <v>25384.639999999999</v>
          </cell>
          <cell r="CB1644">
            <v>34751.599999999999</v>
          </cell>
          <cell r="CC1644">
            <v>63461.599999999999</v>
          </cell>
        </row>
        <row r="1645">
          <cell r="A1645" t="str">
            <v>103372</v>
          </cell>
          <cell r="R1645">
            <v>220</v>
          </cell>
          <cell r="AB1645">
            <v>14538.42</v>
          </cell>
          <cell r="AR1645">
            <v>9692.2800000000007</v>
          </cell>
          <cell r="CB1645">
            <v>220</v>
          </cell>
          <cell r="CC1645">
            <v>24230.7</v>
          </cell>
        </row>
        <row r="1646">
          <cell r="A1646" t="str">
            <v>103373</v>
          </cell>
          <cell r="AB1646">
            <v>10419.24</v>
          </cell>
          <cell r="CC1646">
            <v>10419.24</v>
          </cell>
        </row>
        <row r="1647">
          <cell r="A1647" t="str">
            <v>103374</v>
          </cell>
          <cell r="R1647">
            <v>220</v>
          </cell>
          <cell r="AB1647">
            <v>14070</v>
          </cell>
          <cell r="AR1647">
            <v>9380</v>
          </cell>
          <cell r="CB1647">
            <v>220</v>
          </cell>
          <cell r="CC1647">
            <v>23450</v>
          </cell>
        </row>
        <row r="1648">
          <cell r="A1648" t="str">
            <v>103382</v>
          </cell>
          <cell r="R1648">
            <v>110</v>
          </cell>
          <cell r="AB1648">
            <v>7155</v>
          </cell>
          <cell r="AR1648">
            <v>4770</v>
          </cell>
          <cell r="CB1648">
            <v>110</v>
          </cell>
          <cell r="CC1648">
            <v>11925</v>
          </cell>
        </row>
        <row r="1649">
          <cell r="A1649" t="str">
            <v>103384</v>
          </cell>
          <cell r="T1649">
            <v>2700</v>
          </cell>
          <cell r="AB1649">
            <v>30769.3</v>
          </cell>
          <cell r="CB1649">
            <v>2700</v>
          </cell>
          <cell r="CC1649">
            <v>30769.3</v>
          </cell>
        </row>
        <row r="1650">
          <cell r="A1650" t="str">
            <v>103386</v>
          </cell>
          <cell r="AB1650">
            <v>12403.85</v>
          </cell>
          <cell r="CC1650">
            <v>12403.85</v>
          </cell>
        </row>
        <row r="1651">
          <cell r="A1651" t="str">
            <v>103390</v>
          </cell>
          <cell r="AB1651">
            <v>37692</v>
          </cell>
          <cell r="CC1651">
            <v>37692</v>
          </cell>
        </row>
        <row r="1652">
          <cell r="A1652" t="str">
            <v>103392</v>
          </cell>
          <cell r="R1652">
            <v>220</v>
          </cell>
          <cell r="AB1652">
            <v>20769.240000000002</v>
          </cell>
          <cell r="AR1652">
            <v>13846.16</v>
          </cell>
          <cell r="CB1652">
            <v>220</v>
          </cell>
          <cell r="CC1652">
            <v>34615.4</v>
          </cell>
        </row>
        <row r="1653">
          <cell r="A1653" t="str">
            <v>103400</v>
          </cell>
          <cell r="R1653">
            <v>220</v>
          </cell>
          <cell r="W1653">
            <v>15628.220000000001</v>
          </cell>
          <cell r="AB1653">
            <v>15630.809999999998</v>
          </cell>
          <cell r="AR1653">
            <v>12553.88</v>
          </cell>
          <cell r="BA1653">
            <v>3138.47</v>
          </cell>
          <cell r="CB1653">
            <v>15848.220000000001</v>
          </cell>
          <cell r="CC1653">
            <v>31323.159999999996</v>
          </cell>
        </row>
        <row r="1654">
          <cell r="A1654" t="str">
            <v>103401</v>
          </cell>
          <cell r="R1654">
            <v>220</v>
          </cell>
          <cell r="AB1654">
            <v>17169.240000000002</v>
          </cell>
          <cell r="AR1654">
            <v>11446.16</v>
          </cell>
          <cell r="CB1654">
            <v>220</v>
          </cell>
          <cell r="CC1654">
            <v>28615.4</v>
          </cell>
        </row>
        <row r="1655">
          <cell r="A1655" t="str">
            <v>103402</v>
          </cell>
          <cell r="C1655">
            <v>20</v>
          </cell>
          <cell r="AB1655">
            <v>33923.07</v>
          </cell>
          <cell r="AC1655">
            <v>3769.23</v>
          </cell>
          <cell r="CB1655">
            <v>20</v>
          </cell>
          <cell r="CC1655">
            <v>37692.300000000003</v>
          </cell>
        </row>
        <row r="1656">
          <cell r="A1656" t="str">
            <v>103403</v>
          </cell>
          <cell r="AB1656">
            <v>17520.8</v>
          </cell>
          <cell r="CC1656">
            <v>17520.8</v>
          </cell>
        </row>
        <row r="1657">
          <cell r="A1657" t="str">
            <v>103405</v>
          </cell>
          <cell r="G1657">
            <v>288</v>
          </cell>
          <cell r="H1657">
            <v>216</v>
          </cell>
          <cell r="K1657">
            <v>945</v>
          </cell>
          <cell r="L1657">
            <v>288</v>
          </cell>
          <cell r="AB1657">
            <v>4309.2</v>
          </cell>
          <cell r="AK1657">
            <v>5922</v>
          </cell>
          <cell r="AL1657">
            <v>2502</v>
          </cell>
          <cell r="BK1657">
            <v>27</v>
          </cell>
          <cell r="CB1657">
            <v>1737</v>
          </cell>
          <cell r="CC1657">
            <v>12733.2</v>
          </cell>
          <cell r="CD1657">
            <v>27</v>
          </cell>
        </row>
        <row r="1658">
          <cell r="A1658" t="str">
            <v>103407</v>
          </cell>
          <cell r="V1658">
            <v>5355.01</v>
          </cell>
          <cell r="W1658">
            <v>12684.119999999999</v>
          </cell>
          <cell r="AB1658">
            <v>36992.389999999992</v>
          </cell>
          <cell r="AW1658">
            <v>4119.24</v>
          </cell>
          <cell r="CB1658">
            <v>18039.129999999997</v>
          </cell>
          <cell r="CC1658">
            <v>41111.62999999999</v>
          </cell>
        </row>
        <row r="1659">
          <cell r="A1659" t="str">
            <v>103408</v>
          </cell>
          <cell r="R1659">
            <v>380</v>
          </cell>
          <cell r="AB1659">
            <v>22384.62</v>
          </cell>
          <cell r="AR1659">
            <v>14923.08</v>
          </cell>
          <cell r="CB1659">
            <v>380</v>
          </cell>
          <cell r="CC1659">
            <v>37307.699999999997</v>
          </cell>
        </row>
        <row r="1660">
          <cell r="A1660" t="str">
            <v>103410</v>
          </cell>
          <cell r="R1660">
            <v>220</v>
          </cell>
          <cell r="AB1660">
            <v>17538.420000000002</v>
          </cell>
          <cell r="AR1660">
            <v>11692.28</v>
          </cell>
          <cell r="CB1660">
            <v>220</v>
          </cell>
          <cell r="CC1660">
            <v>29230.700000000004</v>
          </cell>
        </row>
        <row r="1661">
          <cell r="A1661" t="str">
            <v>103411</v>
          </cell>
          <cell r="V1661">
            <v>5610.01</v>
          </cell>
          <cell r="W1661">
            <v>13066.279999999999</v>
          </cell>
          <cell r="AB1661">
            <v>38753.89</v>
          </cell>
          <cell r="AW1661">
            <v>4315.3900000000003</v>
          </cell>
          <cell r="CB1661">
            <v>18676.29</v>
          </cell>
          <cell r="CC1661">
            <v>43069.279999999999</v>
          </cell>
        </row>
        <row r="1662">
          <cell r="A1662" t="str">
            <v>103412</v>
          </cell>
          <cell r="AB1662">
            <v>24230.7</v>
          </cell>
          <cell r="CC1662">
            <v>24230.7</v>
          </cell>
        </row>
        <row r="1663">
          <cell r="A1663" t="str">
            <v>103415</v>
          </cell>
          <cell r="G1663">
            <v>288</v>
          </cell>
          <cell r="H1663">
            <v>432</v>
          </cell>
          <cell r="K1663">
            <v>468</v>
          </cell>
          <cell r="AB1663">
            <v>5040</v>
          </cell>
          <cell r="AH1663">
            <v>1872</v>
          </cell>
          <cell r="AK1663">
            <v>6453</v>
          </cell>
          <cell r="BB1663">
            <v>109.35</v>
          </cell>
          <cell r="BH1663">
            <v>20.25</v>
          </cell>
          <cell r="BK1663">
            <v>13.5</v>
          </cell>
          <cell r="CB1663">
            <v>1188</v>
          </cell>
          <cell r="CC1663">
            <v>13365</v>
          </cell>
          <cell r="CD1663">
            <v>143.1</v>
          </cell>
        </row>
        <row r="1664">
          <cell r="A1664" t="str">
            <v>103416</v>
          </cell>
          <cell r="R1664">
            <v>220</v>
          </cell>
          <cell r="AB1664">
            <v>10615.38</v>
          </cell>
          <cell r="AR1664">
            <v>7076.92</v>
          </cell>
          <cell r="CB1664">
            <v>220</v>
          </cell>
          <cell r="CC1664">
            <v>17692.3</v>
          </cell>
        </row>
        <row r="1665">
          <cell r="A1665" t="str">
            <v>103418</v>
          </cell>
          <cell r="AB1665">
            <v>23846.199999999993</v>
          </cell>
          <cell r="CC1665">
            <v>23846.199999999993</v>
          </cell>
        </row>
        <row r="1666">
          <cell r="A1666" t="str">
            <v>103419</v>
          </cell>
          <cell r="G1666">
            <v>280</v>
          </cell>
          <cell r="K1666">
            <v>420</v>
          </cell>
          <cell r="L1666">
            <v>560</v>
          </cell>
          <cell r="AB1666">
            <v>5460</v>
          </cell>
          <cell r="AG1666">
            <v>840</v>
          </cell>
          <cell r="AL1666">
            <v>1120</v>
          </cell>
          <cell r="CB1666">
            <v>1260</v>
          </cell>
          <cell r="CC1666">
            <v>7420</v>
          </cell>
        </row>
        <row r="1667">
          <cell r="A1667" t="str">
            <v>103424</v>
          </cell>
          <cell r="R1667">
            <v>220</v>
          </cell>
          <cell r="AB1667">
            <v>13846.2</v>
          </cell>
          <cell r="AR1667">
            <v>9230.7999999999993</v>
          </cell>
          <cell r="CB1667">
            <v>220</v>
          </cell>
          <cell r="CC1667">
            <v>23077</v>
          </cell>
        </row>
        <row r="1668">
          <cell r="A1668" t="str">
            <v>103428</v>
          </cell>
          <cell r="R1668">
            <v>220</v>
          </cell>
          <cell r="AB1668">
            <v>18519.240000000002</v>
          </cell>
          <cell r="AR1668">
            <v>12346.16</v>
          </cell>
          <cell r="CB1668">
            <v>220</v>
          </cell>
          <cell r="CC1668">
            <v>30865.4</v>
          </cell>
        </row>
        <row r="1669">
          <cell r="A1669" t="str">
            <v>103430</v>
          </cell>
          <cell r="R1669">
            <v>320</v>
          </cell>
          <cell r="W1669">
            <v>25063.66</v>
          </cell>
          <cell r="AB1669">
            <v>31730.76</v>
          </cell>
          <cell r="AR1669">
            <v>21153.84</v>
          </cell>
          <cell r="CB1669">
            <v>25383.66</v>
          </cell>
          <cell r="CC1669">
            <v>52884.6</v>
          </cell>
        </row>
        <row r="1670">
          <cell r="A1670" t="str">
            <v>103432</v>
          </cell>
          <cell r="AB1670">
            <v>21890</v>
          </cell>
          <cell r="CC1670">
            <v>21890</v>
          </cell>
        </row>
        <row r="1671">
          <cell r="A1671" t="str">
            <v>103433</v>
          </cell>
          <cell r="AB1671">
            <v>46153.799999999996</v>
          </cell>
          <cell r="CC1671">
            <v>46153.799999999996</v>
          </cell>
        </row>
        <row r="1672">
          <cell r="A1672" t="str">
            <v>103442</v>
          </cell>
          <cell r="R1672">
            <v>320</v>
          </cell>
          <cell r="W1672">
            <v>23125.01</v>
          </cell>
          <cell r="AB1672">
            <v>34153.86</v>
          </cell>
          <cell r="AR1672">
            <v>22769.24</v>
          </cell>
          <cell r="CB1672">
            <v>23445.01</v>
          </cell>
          <cell r="CC1672">
            <v>56923.100000000006</v>
          </cell>
        </row>
        <row r="1673">
          <cell r="A1673" t="str">
            <v>103443</v>
          </cell>
          <cell r="AB1673">
            <v>36538.499999999993</v>
          </cell>
          <cell r="CC1673">
            <v>36538.499999999993</v>
          </cell>
        </row>
        <row r="1674">
          <cell r="A1674" t="str">
            <v>103444</v>
          </cell>
          <cell r="AB1674">
            <v>18287.999999999996</v>
          </cell>
          <cell r="CC1674">
            <v>18287.999999999996</v>
          </cell>
        </row>
        <row r="1675">
          <cell r="A1675" t="str">
            <v>103445</v>
          </cell>
          <cell r="AB1675">
            <v>25000</v>
          </cell>
          <cell r="CC1675">
            <v>25000</v>
          </cell>
        </row>
        <row r="1676">
          <cell r="A1676" t="str">
            <v>103446</v>
          </cell>
          <cell r="G1676">
            <v>144</v>
          </cell>
          <cell r="I1676">
            <v>792.41</v>
          </cell>
          <cell r="K1676">
            <v>576</v>
          </cell>
          <cell r="L1676">
            <v>144</v>
          </cell>
          <cell r="AB1676">
            <v>10080</v>
          </cell>
          <cell r="AG1676">
            <v>1296</v>
          </cell>
          <cell r="AK1676">
            <v>864</v>
          </cell>
          <cell r="AL1676">
            <v>1305</v>
          </cell>
          <cell r="BB1676">
            <v>60.75</v>
          </cell>
          <cell r="BL1676">
            <v>40.5</v>
          </cell>
          <cell r="CB1676">
            <v>1656.4099999999999</v>
          </cell>
          <cell r="CC1676">
            <v>13545</v>
          </cell>
          <cell r="CD1676">
            <v>101.25</v>
          </cell>
        </row>
        <row r="1677">
          <cell r="A1677" t="str">
            <v>103447</v>
          </cell>
          <cell r="R1677">
            <v>320</v>
          </cell>
          <cell r="AB1677">
            <v>25848</v>
          </cell>
          <cell r="AR1677">
            <v>17232</v>
          </cell>
          <cell r="CB1677">
            <v>320</v>
          </cell>
          <cell r="CC1677">
            <v>43080</v>
          </cell>
        </row>
        <row r="1678">
          <cell r="A1678" t="str">
            <v>103448</v>
          </cell>
          <cell r="AB1678">
            <v>17520.8</v>
          </cell>
          <cell r="CC1678">
            <v>17520.8</v>
          </cell>
        </row>
        <row r="1679">
          <cell r="A1679" t="str">
            <v>103449</v>
          </cell>
          <cell r="AB1679">
            <v>19424</v>
          </cell>
          <cell r="CC1679">
            <v>19424</v>
          </cell>
        </row>
        <row r="1680">
          <cell r="A1680" t="str">
            <v>103457</v>
          </cell>
          <cell r="AB1680">
            <v>16923.099999999999</v>
          </cell>
          <cell r="CC1680">
            <v>16923.099999999999</v>
          </cell>
        </row>
        <row r="1681">
          <cell r="A1681" t="str">
            <v>103463</v>
          </cell>
          <cell r="AB1681">
            <v>34615.4</v>
          </cell>
          <cell r="CC1681">
            <v>34615.4</v>
          </cell>
        </row>
        <row r="1682">
          <cell r="A1682" t="str">
            <v>103464</v>
          </cell>
          <cell r="G1682">
            <v>167.28</v>
          </cell>
          <cell r="H1682">
            <v>250.92</v>
          </cell>
          <cell r="K1682">
            <v>1578.71</v>
          </cell>
          <cell r="AB1682">
            <v>5010.04</v>
          </cell>
          <cell r="AH1682">
            <v>1505.52</v>
          </cell>
          <cell r="AK1682">
            <v>8290.82</v>
          </cell>
          <cell r="BB1682">
            <v>86.25</v>
          </cell>
          <cell r="CB1682">
            <v>1996.91</v>
          </cell>
          <cell r="CC1682">
            <v>14806.38</v>
          </cell>
          <cell r="CD1682">
            <v>86.25</v>
          </cell>
        </row>
        <row r="1683">
          <cell r="A1683" t="str">
            <v>103465</v>
          </cell>
          <cell r="G1683">
            <v>352</v>
          </cell>
          <cell r="H1683">
            <v>264</v>
          </cell>
          <cell r="K1683">
            <v>1677.5</v>
          </cell>
          <cell r="AB1683">
            <v>5280</v>
          </cell>
          <cell r="AG1683">
            <v>1584</v>
          </cell>
          <cell r="AH1683">
            <v>1584</v>
          </cell>
          <cell r="AK1683">
            <v>6946.5</v>
          </cell>
          <cell r="BB1683">
            <v>33</v>
          </cell>
          <cell r="BG1683">
            <v>16.5</v>
          </cell>
          <cell r="BH1683">
            <v>16.5</v>
          </cell>
          <cell r="BK1683">
            <v>99</v>
          </cell>
          <cell r="CB1683">
            <v>2293.5</v>
          </cell>
          <cell r="CC1683">
            <v>15394.5</v>
          </cell>
          <cell r="CD1683">
            <v>165</v>
          </cell>
        </row>
        <row r="1684">
          <cell r="A1684" t="str">
            <v>103466</v>
          </cell>
          <cell r="AB1684">
            <v>20461.560000000001</v>
          </cell>
          <cell r="CC1684">
            <v>20461.560000000001</v>
          </cell>
        </row>
        <row r="1685">
          <cell r="A1685" t="str">
            <v>103467</v>
          </cell>
          <cell r="AB1685">
            <v>21922.999999999996</v>
          </cell>
          <cell r="CC1685">
            <v>21922.999999999996</v>
          </cell>
        </row>
        <row r="1686">
          <cell r="A1686" t="str">
            <v>103468</v>
          </cell>
          <cell r="AB1686">
            <v>23384.7</v>
          </cell>
          <cell r="CC1686">
            <v>23384.7</v>
          </cell>
        </row>
        <row r="1687">
          <cell r="A1687" t="str">
            <v>103484</v>
          </cell>
          <cell r="AB1687">
            <v>34615.4</v>
          </cell>
          <cell r="CC1687">
            <v>34615.4</v>
          </cell>
        </row>
        <row r="1688">
          <cell r="A1688" t="str">
            <v>103486</v>
          </cell>
          <cell r="AB1688">
            <v>17307.7</v>
          </cell>
          <cell r="CC1688">
            <v>17307.7</v>
          </cell>
        </row>
        <row r="1689">
          <cell r="A1689" t="str">
            <v>103488</v>
          </cell>
          <cell r="AB1689">
            <v>21538.499999999996</v>
          </cell>
          <cell r="CC1689">
            <v>21538.499999999996</v>
          </cell>
        </row>
        <row r="1690">
          <cell r="A1690" t="str">
            <v>103489</v>
          </cell>
          <cell r="P1690">
            <v>190.79999999999995</v>
          </cell>
          <cell r="AP1690">
            <v>16153.800000000003</v>
          </cell>
          <cell r="CB1690">
            <v>190.79999999999995</v>
          </cell>
          <cell r="CC1690">
            <v>16153.800000000003</v>
          </cell>
        </row>
        <row r="1691">
          <cell r="A1691" t="str">
            <v>103491</v>
          </cell>
          <cell r="AB1691">
            <v>23076.899999999998</v>
          </cell>
          <cell r="CC1691">
            <v>23076.899999999998</v>
          </cell>
        </row>
        <row r="1692">
          <cell r="A1692" t="str">
            <v>103493</v>
          </cell>
          <cell r="AB1692">
            <v>34400</v>
          </cell>
          <cell r="CC1692">
            <v>34400</v>
          </cell>
        </row>
        <row r="1693">
          <cell r="A1693" t="str">
            <v>103495</v>
          </cell>
          <cell r="AB1693">
            <v>25000</v>
          </cell>
          <cell r="CC1693">
            <v>25000</v>
          </cell>
        </row>
        <row r="1694">
          <cell r="A1694" t="str">
            <v>103496</v>
          </cell>
          <cell r="R1694">
            <v>220</v>
          </cell>
          <cell r="AB1694">
            <v>24634.66</v>
          </cell>
          <cell r="AR1694">
            <v>16355.8</v>
          </cell>
          <cell r="CB1694">
            <v>220</v>
          </cell>
          <cell r="CC1694">
            <v>40990.46</v>
          </cell>
        </row>
        <row r="1695">
          <cell r="A1695" t="str">
            <v>103499</v>
          </cell>
          <cell r="G1695">
            <v>476.96</v>
          </cell>
          <cell r="K1695">
            <v>3756.0599999999995</v>
          </cell>
          <cell r="U1695">
            <v>1484.77</v>
          </cell>
          <cell r="AB1695">
            <v>2384.8000000000002</v>
          </cell>
          <cell r="AG1695">
            <v>2146.3200000000002</v>
          </cell>
          <cell r="AK1695">
            <v>15083.859999999999</v>
          </cell>
          <cell r="CB1695">
            <v>5717.7899999999991</v>
          </cell>
          <cell r="CC1695">
            <v>19614.98</v>
          </cell>
        </row>
        <row r="1696">
          <cell r="A1696" t="str">
            <v>103518</v>
          </cell>
          <cell r="G1696">
            <v>416</v>
          </cell>
          <cell r="J1696">
            <v>675</v>
          </cell>
          <cell r="K1696">
            <v>1820</v>
          </cell>
          <cell r="L1696">
            <v>416</v>
          </cell>
          <cell r="R1696">
            <v>220</v>
          </cell>
          <cell r="Y1696">
            <v>2.86</v>
          </cell>
          <cell r="AB1696">
            <v>2080</v>
          </cell>
          <cell r="AJ1696">
            <v>1664</v>
          </cell>
          <cell r="AK1696">
            <v>8788</v>
          </cell>
          <cell r="AL1696">
            <v>3575</v>
          </cell>
          <cell r="AR1696">
            <v>3757</v>
          </cell>
          <cell r="BB1696">
            <v>39</v>
          </cell>
          <cell r="BK1696">
            <v>39</v>
          </cell>
          <cell r="CB1696">
            <v>3549.86</v>
          </cell>
          <cell r="CC1696">
            <v>19864</v>
          </cell>
          <cell r="CD1696">
            <v>78</v>
          </cell>
        </row>
        <row r="1697">
          <cell r="A1697" t="str">
            <v>103519</v>
          </cell>
          <cell r="G1697">
            <v>288</v>
          </cell>
          <cell r="K1697">
            <v>1440</v>
          </cell>
          <cell r="L1697">
            <v>144</v>
          </cell>
          <cell r="AB1697">
            <v>5760</v>
          </cell>
          <cell r="AK1697">
            <v>6786</v>
          </cell>
          <cell r="BK1697">
            <v>13.5</v>
          </cell>
          <cell r="CB1697">
            <v>1872</v>
          </cell>
          <cell r="CC1697">
            <v>12546</v>
          </cell>
          <cell r="CD1697">
            <v>13.5</v>
          </cell>
        </row>
        <row r="1698">
          <cell r="A1698" t="str">
            <v>103520</v>
          </cell>
          <cell r="AB1698">
            <v>27346.079999999998</v>
          </cell>
          <cell r="CC1698">
            <v>27346.079999999998</v>
          </cell>
        </row>
        <row r="1699">
          <cell r="A1699" t="str">
            <v>103521</v>
          </cell>
          <cell r="G1699">
            <v>489.36</v>
          </cell>
          <cell r="K1699">
            <v>1004.21</v>
          </cell>
          <cell r="AB1699">
            <v>6524.8</v>
          </cell>
          <cell r="AG1699">
            <v>1468.08</v>
          </cell>
          <cell r="AK1699">
            <v>6825.55</v>
          </cell>
          <cell r="BB1699">
            <v>38.24</v>
          </cell>
          <cell r="BK1699">
            <v>30.58</v>
          </cell>
          <cell r="CB1699">
            <v>1493.5700000000002</v>
          </cell>
          <cell r="CC1699">
            <v>14818.43</v>
          </cell>
          <cell r="CD1699">
            <v>68.819999999999993</v>
          </cell>
        </row>
        <row r="1700">
          <cell r="A1700" t="str">
            <v>103522</v>
          </cell>
          <cell r="G1700">
            <v>139.19999999999999</v>
          </cell>
          <cell r="K1700">
            <v>348</v>
          </cell>
          <cell r="AB1700">
            <v>6664</v>
          </cell>
          <cell r="AG1700">
            <v>565.5</v>
          </cell>
          <cell r="AK1700">
            <v>348</v>
          </cell>
          <cell r="BB1700">
            <v>65.25</v>
          </cell>
          <cell r="CB1700">
            <v>487.2</v>
          </cell>
          <cell r="CC1700">
            <v>7577.5</v>
          </cell>
          <cell r="CD1700">
            <v>65.25</v>
          </cell>
        </row>
        <row r="1701">
          <cell r="A1701" t="str">
            <v>103523</v>
          </cell>
          <cell r="R1701">
            <v>220</v>
          </cell>
          <cell r="AB1701">
            <v>15000</v>
          </cell>
          <cell r="AR1701">
            <v>10000</v>
          </cell>
          <cell r="CB1701">
            <v>220</v>
          </cell>
          <cell r="CC1701">
            <v>25000</v>
          </cell>
        </row>
        <row r="1702">
          <cell r="A1702" t="str">
            <v>103530</v>
          </cell>
          <cell r="R1702">
            <v>165</v>
          </cell>
          <cell r="AB1702">
            <v>25576.949999999997</v>
          </cell>
          <cell r="AR1702">
            <v>10961.55</v>
          </cell>
          <cell r="CB1702">
            <v>165</v>
          </cell>
          <cell r="CC1702">
            <v>36538.5</v>
          </cell>
        </row>
        <row r="1703">
          <cell r="A1703" t="str">
            <v>103531</v>
          </cell>
          <cell r="AB1703">
            <v>38076.9</v>
          </cell>
          <cell r="CC1703">
            <v>38076.9</v>
          </cell>
        </row>
        <row r="1704">
          <cell r="A1704" t="str">
            <v>103532</v>
          </cell>
          <cell r="I1704">
            <v>2969.54</v>
          </cell>
          <cell r="T1704">
            <v>2300</v>
          </cell>
          <cell r="AB1704">
            <v>51115.4</v>
          </cell>
          <cell r="CB1704">
            <v>5269.54</v>
          </cell>
          <cell r="CC1704">
            <v>51115.4</v>
          </cell>
        </row>
        <row r="1705">
          <cell r="A1705" t="str">
            <v>103537</v>
          </cell>
          <cell r="C1705">
            <v>50</v>
          </cell>
          <cell r="R1705">
            <v>320</v>
          </cell>
          <cell r="AB1705">
            <v>17692.3</v>
          </cell>
          <cell r="AC1705">
            <v>3538.46</v>
          </cell>
          <cell r="AR1705">
            <v>14153.84</v>
          </cell>
          <cell r="CB1705">
            <v>370</v>
          </cell>
          <cell r="CC1705">
            <v>35384.6</v>
          </cell>
        </row>
        <row r="1706">
          <cell r="A1706" t="str">
            <v>103545</v>
          </cell>
          <cell r="AB1706">
            <v>10830.76</v>
          </cell>
          <cell r="CC1706">
            <v>10830.76</v>
          </cell>
        </row>
        <row r="1707">
          <cell r="A1707" t="str">
            <v>103547</v>
          </cell>
          <cell r="AB1707">
            <v>1107.69</v>
          </cell>
          <cell r="CC1707">
            <v>1107.69</v>
          </cell>
        </row>
        <row r="1708">
          <cell r="A1708" t="str">
            <v>103549</v>
          </cell>
          <cell r="G1708">
            <v>296</v>
          </cell>
          <cell r="K1708">
            <v>1036</v>
          </cell>
          <cell r="L1708">
            <v>296</v>
          </cell>
          <cell r="AB1708">
            <v>4440</v>
          </cell>
          <cell r="AG1708">
            <v>1332</v>
          </cell>
          <cell r="AK1708">
            <v>6234.5</v>
          </cell>
          <cell r="AL1708">
            <v>1202.5</v>
          </cell>
          <cell r="CB1708">
            <v>1628</v>
          </cell>
          <cell r="CC1708">
            <v>13209</v>
          </cell>
        </row>
        <row r="1709">
          <cell r="A1709" t="str">
            <v>103550</v>
          </cell>
          <cell r="AB1709">
            <v>24423.100000000002</v>
          </cell>
          <cell r="CC1709">
            <v>24423.100000000002</v>
          </cell>
        </row>
        <row r="1710">
          <cell r="A1710" t="str">
            <v>103554</v>
          </cell>
          <cell r="AB1710">
            <v>28846.199999999993</v>
          </cell>
          <cell r="CC1710">
            <v>28846.199999999993</v>
          </cell>
        </row>
        <row r="1711">
          <cell r="A1711" t="str">
            <v>103556</v>
          </cell>
          <cell r="R1711">
            <v>220</v>
          </cell>
          <cell r="AB1711">
            <v>18461.579999999998</v>
          </cell>
          <cell r="AR1711">
            <v>12307.72</v>
          </cell>
          <cell r="CB1711">
            <v>220</v>
          </cell>
          <cell r="CC1711">
            <v>30769.299999999996</v>
          </cell>
        </row>
        <row r="1712">
          <cell r="A1712" t="str">
            <v>103559</v>
          </cell>
          <cell r="AB1712">
            <v>29807.7</v>
          </cell>
          <cell r="CC1712">
            <v>29807.7</v>
          </cell>
        </row>
        <row r="1713">
          <cell r="A1713" t="str">
            <v>103560</v>
          </cell>
          <cell r="R1713">
            <v>320</v>
          </cell>
          <cell r="AB1713">
            <v>16730.759999999998</v>
          </cell>
          <cell r="AR1713">
            <v>11153.84</v>
          </cell>
          <cell r="CB1713">
            <v>320</v>
          </cell>
          <cell r="CC1713">
            <v>27884.6</v>
          </cell>
        </row>
        <row r="1714">
          <cell r="A1714" t="str">
            <v>103562</v>
          </cell>
          <cell r="R1714">
            <v>380</v>
          </cell>
          <cell r="AB1714">
            <v>19615.38</v>
          </cell>
          <cell r="AR1714">
            <v>13076.92</v>
          </cell>
          <cell r="CB1714">
            <v>380</v>
          </cell>
          <cell r="CC1714">
            <v>32692.300000000003</v>
          </cell>
        </row>
        <row r="1715">
          <cell r="A1715" t="str">
            <v>103563</v>
          </cell>
          <cell r="R1715">
            <v>320</v>
          </cell>
          <cell r="AB1715">
            <v>31153.8</v>
          </cell>
          <cell r="AR1715">
            <v>20769.2</v>
          </cell>
          <cell r="CB1715">
            <v>320</v>
          </cell>
          <cell r="CC1715">
            <v>51923</v>
          </cell>
        </row>
        <row r="1716">
          <cell r="A1716" t="str">
            <v>103564</v>
          </cell>
          <cell r="G1716">
            <v>295.36</v>
          </cell>
          <cell r="K1716">
            <v>544.57000000000005</v>
          </cell>
          <cell r="AB1716">
            <v>8860.7999999999993</v>
          </cell>
          <cell r="AG1716">
            <v>1329.12</v>
          </cell>
          <cell r="AK1716">
            <v>3738.15</v>
          </cell>
          <cell r="CB1716">
            <v>839.93000000000006</v>
          </cell>
          <cell r="CC1716">
            <v>13928.069999999998</v>
          </cell>
        </row>
        <row r="1717">
          <cell r="A1717" t="str">
            <v>103565</v>
          </cell>
          <cell r="R1717">
            <v>320</v>
          </cell>
          <cell r="AB1717">
            <v>12692.339999999998</v>
          </cell>
          <cell r="AR1717">
            <v>8461.56</v>
          </cell>
          <cell r="CB1717">
            <v>320</v>
          </cell>
          <cell r="CC1717">
            <v>21153.899999999998</v>
          </cell>
        </row>
        <row r="1718">
          <cell r="A1718" t="str">
            <v>103571</v>
          </cell>
          <cell r="AB1718">
            <v>36538.499999999993</v>
          </cell>
          <cell r="CC1718">
            <v>36538.499999999993</v>
          </cell>
        </row>
        <row r="1719">
          <cell r="A1719" t="str">
            <v>103572</v>
          </cell>
          <cell r="AB1719">
            <v>22307.7</v>
          </cell>
          <cell r="CC1719">
            <v>22307.7</v>
          </cell>
        </row>
        <row r="1720">
          <cell r="A1720" t="str">
            <v>103578</v>
          </cell>
          <cell r="AB1720">
            <v>34615.4</v>
          </cell>
          <cell r="CC1720">
            <v>34615.4</v>
          </cell>
        </row>
        <row r="1721">
          <cell r="A1721" t="str">
            <v>103580</v>
          </cell>
          <cell r="AB1721">
            <v>28461.599999999999</v>
          </cell>
          <cell r="CC1721">
            <v>28461.599999999999</v>
          </cell>
        </row>
        <row r="1722">
          <cell r="A1722" t="str">
            <v>103581</v>
          </cell>
          <cell r="AB1722">
            <v>21538.499999999996</v>
          </cell>
          <cell r="CC1722">
            <v>21538.499999999996</v>
          </cell>
        </row>
        <row r="1723">
          <cell r="A1723" t="str">
            <v>103582</v>
          </cell>
          <cell r="AB1723">
            <v>17520.8</v>
          </cell>
          <cell r="CC1723">
            <v>17520.8</v>
          </cell>
        </row>
        <row r="1724">
          <cell r="A1724" t="str">
            <v>103594</v>
          </cell>
          <cell r="AB1724">
            <v>30000</v>
          </cell>
          <cell r="CC1724">
            <v>30000</v>
          </cell>
        </row>
        <row r="1725">
          <cell r="A1725" t="str">
            <v>103595</v>
          </cell>
          <cell r="R1725">
            <v>320</v>
          </cell>
          <cell r="AB1725">
            <v>21230.76</v>
          </cell>
          <cell r="AR1725">
            <v>14153.84</v>
          </cell>
          <cell r="CB1725">
            <v>320</v>
          </cell>
          <cell r="CC1725">
            <v>35384.6</v>
          </cell>
        </row>
        <row r="1726">
          <cell r="A1726" t="str">
            <v>103596</v>
          </cell>
          <cell r="R1726">
            <v>220</v>
          </cell>
          <cell r="AB1726">
            <v>10923.08</v>
          </cell>
          <cell r="AR1726">
            <v>9557.6999999999989</v>
          </cell>
          <cell r="CB1726">
            <v>220</v>
          </cell>
          <cell r="CC1726">
            <v>20480.78</v>
          </cell>
        </row>
        <row r="1727">
          <cell r="A1727" t="str">
            <v>103597</v>
          </cell>
          <cell r="R1727">
            <v>320</v>
          </cell>
          <cell r="AB1727">
            <v>14769.240000000002</v>
          </cell>
          <cell r="AR1727">
            <v>9846.16</v>
          </cell>
          <cell r="CB1727">
            <v>320</v>
          </cell>
          <cell r="CC1727">
            <v>24615.4</v>
          </cell>
        </row>
        <row r="1728">
          <cell r="A1728" t="str">
            <v>103598</v>
          </cell>
          <cell r="R1728">
            <v>160</v>
          </cell>
          <cell r="AB1728">
            <v>5884.62</v>
          </cell>
          <cell r="AR1728">
            <v>3825</v>
          </cell>
          <cell r="CB1728">
            <v>160</v>
          </cell>
          <cell r="CC1728">
            <v>9709.619999999999</v>
          </cell>
        </row>
        <row r="1729">
          <cell r="A1729" t="str">
            <v>103599</v>
          </cell>
          <cell r="R1729">
            <v>320</v>
          </cell>
          <cell r="AB1729">
            <v>29423.1</v>
          </cell>
          <cell r="AR1729">
            <v>19615.400000000001</v>
          </cell>
          <cell r="CB1729">
            <v>320</v>
          </cell>
          <cell r="CC1729">
            <v>49038.5</v>
          </cell>
        </row>
        <row r="1730">
          <cell r="A1730" t="str">
            <v>103601</v>
          </cell>
          <cell r="AB1730">
            <v>28846.199999999993</v>
          </cell>
          <cell r="CC1730">
            <v>28846.199999999993</v>
          </cell>
        </row>
        <row r="1731">
          <cell r="A1731" t="str">
            <v>103603</v>
          </cell>
          <cell r="G1731">
            <v>288</v>
          </cell>
          <cell r="K1731">
            <v>1152</v>
          </cell>
          <cell r="L1731">
            <v>90</v>
          </cell>
          <cell r="AB1731">
            <v>4320</v>
          </cell>
          <cell r="AG1731">
            <v>1296</v>
          </cell>
          <cell r="AK1731">
            <v>5904</v>
          </cell>
          <cell r="AL1731">
            <v>1350</v>
          </cell>
          <cell r="CB1731">
            <v>1530</v>
          </cell>
          <cell r="CC1731">
            <v>12870</v>
          </cell>
        </row>
        <row r="1732">
          <cell r="A1732" t="str">
            <v>103604</v>
          </cell>
          <cell r="G1732">
            <v>640</v>
          </cell>
          <cell r="K1732">
            <v>1920</v>
          </cell>
          <cell r="L1732">
            <v>160</v>
          </cell>
          <cell r="AB1732">
            <v>1600</v>
          </cell>
          <cell r="AK1732">
            <v>11045</v>
          </cell>
          <cell r="AL1732">
            <v>1125</v>
          </cell>
          <cell r="BB1732">
            <v>30</v>
          </cell>
          <cell r="BK1732">
            <v>180</v>
          </cell>
          <cell r="BL1732">
            <v>22.5</v>
          </cell>
          <cell r="CB1732">
            <v>2720</v>
          </cell>
          <cell r="CC1732">
            <v>13770</v>
          </cell>
          <cell r="CD1732">
            <v>232.5</v>
          </cell>
        </row>
        <row r="1733">
          <cell r="A1733" t="str">
            <v>103605</v>
          </cell>
          <cell r="R1733">
            <v>320</v>
          </cell>
          <cell r="AB1733">
            <v>21230.76</v>
          </cell>
          <cell r="AR1733">
            <v>14153.84</v>
          </cell>
          <cell r="CB1733">
            <v>320</v>
          </cell>
          <cell r="CC1733">
            <v>35384.6</v>
          </cell>
        </row>
        <row r="1734">
          <cell r="A1734" t="str">
            <v>103606</v>
          </cell>
          <cell r="R1734">
            <v>220</v>
          </cell>
          <cell r="AB1734">
            <v>14076.9</v>
          </cell>
          <cell r="AR1734">
            <v>9384.6</v>
          </cell>
          <cell r="CB1734">
            <v>220</v>
          </cell>
          <cell r="CC1734">
            <v>23461.5</v>
          </cell>
        </row>
        <row r="1735">
          <cell r="A1735" t="str">
            <v>103607</v>
          </cell>
          <cell r="R1735">
            <v>320</v>
          </cell>
          <cell r="U1735">
            <v>5140.3900000000003</v>
          </cell>
          <cell r="W1735">
            <v>13110.01</v>
          </cell>
          <cell r="AB1735">
            <v>21492.329999999998</v>
          </cell>
          <cell r="AR1735">
            <v>17261.560000000001</v>
          </cell>
          <cell r="BA1735">
            <v>3722.02</v>
          </cell>
          <cell r="CB1735">
            <v>18570.400000000001</v>
          </cell>
          <cell r="CC1735">
            <v>42475.909999999996</v>
          </cell>
        </row>
        <row r="1736">
          <cell r="A1736" t="str">
            <v>103608</v>
          </cell>
          <cell r="AB1736">
            <v>21153.800000000007</v>
          </cell>
          <cell r="CC1736">
            <v>21153.800000000007</v>
          </cell>
        </row>
        <row r="1737">
          <cell r="A1737" t="str">
            <v>103609</v>
          </cell>
          <cell r="R1737">
            <v>320</v>
          </cell>
          <cell r="U1737">
            <v>3692.32</v>
          </cell>
          <cell r="V1737">
            <v>4000.01</v>
          </cell>
          <cell r="W1737">
            <v>7419.75</v>
          </cell>
          <cell r="AB1737">
            <v>15692.34</v>
          </cell>
          <cell r="AR1737">
            <v>12307.72</v>
          </cell>
          <cell r="CB1737">
            <v>15432.08</v>
          </cell>
          <cell r="CC1737">
            <v>28000.059999999998</v>
          </cell>
        </row>
        <row r="1738">
          <cell r="A1738" t="str">
            <v>103611</v>
          </cell>
          <cell r="AB1738">
            <v>14500.029999999999</v>
          </cell>
          <cell r="CC1738">
            <v>14500.029999999999</v>
          </cell>
        </row>
        <row r="1739">
          <cell r="A1739" t="str">
            <v>103612</v>
          </cell>
          <cell r="AB1739">
            <v>47692.399999999987</v>
          </cell>
          <cell r="CC1739">
            <v>47692.399999999987</v>
          </cell>
        </row>
        <row r="1740">
          <cell r="A1740" t="str">
            <v>103616</v>
          </cell>
          <cell r="G1740">
            <v>288</v>
          </cell>
          <cell r="K1740">
            <v>1152</v>
          </cell>
          <cell r="AB1740">
            <v>7200</v>
          </cell>
          <cell r="AG1740">
            <v>1314</v>
          </cell>
          <cell r="AK1740">
            <v>4536</v>
          </cell>
          <cell r="BB1740">
            <v>297</v>
          </cell>
          <cell r="BG1740">
            <v>67.5</v>
          </cell>
          <cell r="BK1740">
            <v>148.5</v>
          </cell>
          <cell r="CB1740">
            <v>1440</v>
          </cell>
          <cell r="CC1740">
            <v>13050</v>
          </cell>
          <cell r="CD1740">
            <v>513</v>
          </cell>
        </row>
        <row r="1741">
          <cell r="A1741" t="str">
            <v>103617</v>
          </cell>
          <cell r="G1741">
            <v>307.2</v>
          </cell>
          <cell r="K1741">
            <v>1075.2</v>
          </cell>
          <cell r="AB1741">
            <v>9216</v>
          </cell>
          <cell r="AG1741">
            <v>1382.4</v>
          </cell>
          <cell r="AK1741">
            <v>3388.8</v>
          </cell>
          <cell r="BB1741">
            <v>93.6</v>
          </cell>
          <cell r="BG1741">
            <v>14.4</v>
          </cell>
          <cell r="BK1741">
            <v>43.2</v>
          </cell>
          <cell r="CB1741">
            <v>1382.4</v>
          </cell>
          <cell r="CC1741">
            <v>13987.2</v>
          </cell>
          <cell r="CD1741">
            <v>151.19999999999999</v>
          </cell>
        </row>
        <row r="1742">
          <cell r="A1742" t="str">
            <v>103618</v>
          </cell>
          <cell r="AB1742">
            <v>40192.399999999987</v>
          </cell>
          <cell r="CC1742">
            <v>40192.399999999987</v>
          </cell>
        </row>
        <row r="1743">
          <cell r="A1743" t="str">
            <v>103619</v>
          </cell>
          <cell r="R1743">
            <v>380</v>
          </cell>
          <cell r="AB1743">
            <v>22615.38</v>
          </cell>
          <cell r="AR1743">
            <v>15076.92</v>
          </cell>
          <cell r="CB1743">
            <v>380</v>
          </cell>
          <cell r="CC1743">
            <v>37692.300000000003</v>
          </cell>
        </row>
        <row r="1744">
          <cell r="A1744" t="str">
            <v>103620</v>
          </cell>
          <cell r="AB1744">
            <v>28846.199999999993</v>
          </cell>
          <cell r="CC1744">
            <v>28846.199999999993</v>
          </cell>
        </row>
        <row r="1745">
          <cell r="A1745" t="str">
            <v>103621</v>
          </cell>
          <cell r="R1745">
            <v>220</v>
          </cell>
          <cell r="AB1745">
            <v>20269.22</v>
          </cell>
          <cell r="AR1745">
            <v>13240.39</v>
          </cell>
          <cell r="CB1745">
            <v>220</v>
          </cell>
          <cell r="CC1745">
            <v>33509.61</v>
          </cell>
        </row>
        <row r="1746">
          <cell r="A1746" t="str">
            <v>103622</v>
          </cell>
          <cell r="AB1746">
            <v>34615.4</v>
          </cell>
          <cell r="CC1746">
            <v>34615.4</v>
          </cell>
        </row>
        <row r="1747">
          <cell r="A1747" t="str">
            <v>103623</v>
          </cell>
          <cell r="R1747">
            <v>220</v>
          </cell>
          <cell r="AB1747">
            <v>15261.54</v>
          </cell>
          <cell r="AR1747">
            <v>9969.24</v>
          </cell>
          <cell r="CB1747">
            <v>220</v>
          </cell>
          <cell r="CC1747">
            <v>25230.78</v>
          </cell>
        </row>
        <row r="1748">
          <cell r="A1748" t="str">
            <v>103624</v>
          </cell>
          <cell r="AB1748">
            <v>46923.1</v>
          </cell>
          <cell r="CC1748">
            <v>46923.1</v>
          </cell>
        </row>
        <row r="1749">
          <cell r="A1749" t="str">
            <v>103627</v>
          </cell>
          <cell r="R1749">
            <v>320</v>
          </cell>
          <cell r="U1749">
            <v>4586.55</v>
          </cell>
          <cell r="V1749">
            <v>5406.01</v>
          </cell>
          <cell r="W1749">
            <v>7137</v>
          </cell>
          <cell r="AB1749">
            <v>24869.280000000002</v>
          </cell>
          <cell r="AR1749">
            <v>16633.88</v>
          </cell>
          <cell r="CB1749">
            <v>17449.560000000001</v>
          </cell>
          <cell r="CC1749">
            <v>41503.160000000003</v>
          </cell>
        </row>
        <row r="1750">
          <cell r="A1750" t="str">
            <v>103628</v>
          </cell>
          <cell r="AB1750">
            <v>26153.800000000007</v>
          </cell>
          <cell r="CC1750">
            <v>26153.800000000007</v>
          </cell>
        </row>
        <row r="1751">
          <cell r="A1751" t="str">
            <v>103629</v>
          </cell>
          <cell r="AB1751">
            <v>40384.700000000004</v>
          </cell>
          <cell r="CC1751">
            <v>40384.700000000004</v>
          </cell>
        </row>
        <row r="1752">
          <cell r="A1752" t="str">
            <v>103631</v>
          </cell>
          <cell r="AB1752">
            <v>26923.100000000002</v>
          </cell>
          <cell r="CC1752">
            <v>26923.100000000002</v>
          </cell>
        </row>
        <row r="1753">
          <cell r="A1753" t="str">
            <v>103634</v>
          </cell>
          <cell r="R1753">
            <v>320</v>
          </cell>
          <cell r="AB1753">
            <v>22557.719999999998</v>
          </cell>
          <cell r="AR1753">
            <v>15038.48</v>
          </cell>
          <cell r="CB1753">
            <v>320</v>
          </cell>
          <cell r="CC1753">
            <v>37596.199999999997</v>
          </cell>
        </row>
        <row r="1754">
          <cell r="A1754" t="str">
            <v>103636</v>
          </cell>
          <cell r="R1754">
            <v>220</v>
          </cell>
          <cell r="AB1754">
            <v>18960</v>
          </cell>
          <cell r="AR1754">
            <v>12640</v>
          </cell>
          <cell r="CB1754">
            <v>220</v>
          </cell>
          <cell r="CC1754">
            <v>31600</v>
          </cell>
        </row>
        <row r="1755">
          <cell r="A1755" t="str">
            <v>103637</v>
          </cell>
          <cell r="R1755">
            <v>320</v>
          </cell>
          <cell r="AB1755">
            <v>24230.76</v>
          </cell>
          <cell r="AR1755">
            <v>16153.84</v>
          </cell>
          <cell r="CB1755">
            <v>320</v>
          </cell>
          <cell r="CC1755">
            <v>40384.6</v>
          </cell>
        </row>
        <row r="1756">
          <cell r="A1756" t="str">
            <v>103639</v>
          </cell>
          <cell r="AB1756">
            <v>20769.199999999997</v>
          </cell>
          <cell r="CC1756">
            <v>20769.199999999997</v>
          </cell>
        </row>
        <row r="1757">
          <cell r="A1757" t="str">
            <v>103640</v>
          </cell>
          <cell r="AB1757">
            <v>34615.4</v>
          </cell>
          <cell r="CC1757">
            <v>34615.4</v>
          </cell>
        </row>
        <row r="1758">
          <cell r="A1758" t="str">
            <v>103641</v>
          </cell>
          <cell r="AB1758">
            <v>18287.999999999996</v>
          </cell>
          <cell r="CC1758">
            <v>18287.999999999996</v>
          </cell>
        </row>
        <row r="1759">
          <cell r="A1759" t="str">
            <v>103642</v>
          </cell>
          <cell r="AB1759">
            <v>33076.899999999994</v>
          </cell>
          <cell r="CC1759">
            <v>33076.899999999994</v>
          </cell>
        </row>
        <row r="1760">
          <cell r="A1760" t="str">
            <v>103643</v>
          </cell>
          <cell r="R1760">
            <v>220</v>
          </cell>
          <cell r="AB1760">
            <v>15564</v>
          </cell>
          <cell r="AR1760">
            <v>10376</v>
          </cell>
          <cell r="CB1760">
            <v>220</v>
          </cell>
          <cell r="CC1760">
            <v>25940</v>
          </cell>
        </row>
        <row r="1761">
          <cell r="A1761" t="str">
            <v>103644</v>
          </cell>
          <cell r="R1761">
            <v>320</v>
          </cell>
          <cell r="AB1761">
            <v>12692.339999999998</v>
          </cell>
          <cell r="AR1761">
            <v>8461.56</v>
          </cell>
          <cell r="CB1761">
            <v>320</v>
          </cell>
          <cell r="CC1761">
            <v>21153.899999999998</v>
          </cell>
        </row>
        <row r="1762">
          <cell r="A1762" t="str">
            <v>103652</v>
          </cell>
          <cell r="R1762">
            <v>320</v>
          </cell>
          <cell r="AB1762">
            <v>25384.620000000003</v>
          </cell>
          <cell r="AR1762">
            <v>16923.080000000002</v>
          </cell>
          <cell r="CB1762">
            <v>320</v>
          </cell>
          <cell r="CC1762">
            <v>42307.700000000004</v>
          </cell>
        </row>
        <row r="1763">
          <cell r="A1763" t="str">
            <v>103656</v>
          </cell>
          <cell r="E1763">
            <v>827.5</v>
          </cell>
          <cell r="P1763">
            <v>1940.5999999999997</v>
          </cell>
          <cell r="R1763">
            <v>220</v>
          </cell>
          <cell r="U1763">
            <v>3807.69</v>
          </cell>
          <cell r="W1763">
            <v>11900.26</v>
          </cell>
          <cell r="Y1763">
            <v>203.04</v>
          </cell>
          <cell r="AP1763">
            <v>21407.71</v>
          </cell>
          <cell r="AR1763">
            <v>17176.939999999999</v>
          </cell>
          <cell r="BA1763">
            <v>4315.3900000000003</v>
          </cell>
          <cell r="CB1763">
            <v>18899.09</v>
          </cell>
          <cell r="CC1763">
            <v>42900.039999999994</v>
          </cell>
        </row>
        <row r="1764">
          <cell r="A1764" t="str">
            <v>103657</v>
          </cell>
          <cell r="R1764">
            <v>95</v>
          </cell>
          <cell r="AB1764">
            <v>29394</v>
          </cell>
          <cell r="AR1764">
            <v>3266</v>
          </cell>
          <cell r="CB1764">
            <v>95</v>
          </cell>
          <cell r="CC1764">
            <v>32660</v>
          </cell>
        </row>
        <row r="1765">
          <cell r="A1765" t="str">
            <v>103658</v>
          </cell>
          <cell r="AB1765">
            <v>39615.4</v>
          </cell>
          <cell r="CC1765">
            <v>39615.4</v>
          </cell>
        </row>
        <row r="1766">
          <cell r="A1766" t="str">
            <v>103661</v>
          </cell>
          <cell r="C1766">
            <v>100</v>
          </cell>
          <cell r="R1766">
            <v>220</v>
          </cell>
          <cell r="AB1766">
            <v>11692.32</v>
          </cell>
          <cell r="AC1766">
            <v>5846.16</v>
          </cell>
          <cell r="AR1766">
            <v>11692.32</v>
          </cell>
          <cell r="CB1766">
            <v>320</v>
          </cell>
          <cell r="CC1766">
            <v>29230.799999999999</v>
          </cell>
        </row>
        <row r="1767">
          <cell r="A1767" t="str">
            <v>103663</v>
          </cell>
          <cell r="R1767">
            <v>220</v>
          </cell>
          <cell r="W1767">
            <v>11750</v>
          </cell>
          <cell r="AB1767">
            <v>22115.4</v>
          </cell>
          <cell r="AR1767">
            <v>17692.32</v>
          </cell>
          <cell r="BA1767">
            <v>4423.08</v>
          </cell>
          <cell r="CB1767">
            <v>11970</v>
          </cell>
          <cell r="CC1767">
            <v>44230.8</v>
          </cell>
        </row>
        <row r="1768">
          <cell r="A1768" t="str">
            <v>103664</v>
          </cell>
          <cell r="AB1768">
            <v>37500</v>
          </cell>
          <cell r="CC1768">
            <v>37500</v>
          </cell>
        </row>
        <row r="1769">
          <cell r="A1769" t="str">
            <v>103665</v>
          </cell>
          <cell r="AB1769">
            <v>32692.3</v>
          </cell>
          <cell r="CC1769">
            <v>32692.3</v>
          </cell>
        </row>
        <row r="1770">
          <cell r="A1770" t="str">
            <v>103666</v>
          </cell>
          <cell r="AB1770">
            <v>36538.499999999993</v>
          </cell>
          <cell r="CC1770">
            <v>36538.499999999993</v>
          </cell>
        </row>
        <row r="1771">
          <cell r="A1771" t="str">
            <v>103667</v>
          </cell>
          <cell r="AB1771">
            <v>26400</v>
          </cell>
          <cell r="CC1771">
            <v>26400</v>
          </cell>
        </row>
        <row r="1772">
          <cell r="A1772" t="str">
            <v>103668</v>
          </cell>
          <cell r="C1772">
            <v>20</v>
          </cell>
          <cell r="AB1772">
            <v>32192.309999999998</v>
          </cell>
          <cell r="AC1772">
            <v>3807.69</v>
          </cell>
          <cell r="CB1772">
            <v>20</v>
          </cell>
          <cell r="CC1772">
            <v>36000</v>
          </cell>
        </row>
        <row r="1773">
          <cell r="A1773" t="str">
            <v>103670</v>
          </cell>
          <cell r="R1773">
            <v>320</v>
          </cell>
          <cell r="AB1773">
            <v>11076.9</v>
          </cell>
          <cell r="AR1773">
            <v>7384.6</v>
          </cell>
          <cell r="CB1773">
            <v>320</v>
          </cell>
          <cell r="CC1773">
            <v>18461.5</v>
          </cell>
        </row>
        <row r="1774">
          <cell r="A1774" t="str">
            <v>103671</v>
          </cell>
          <cell r="AB1774">
            <v>40384.6</v>
          </cell>
          <cell r="CC1774">
            <v>40384.6</v>
          </cell>
        </row>
        <row r="1775">
          <cell r="A1775" t="str">
            <v>103672</v>
          </cell>
          <cell r="U1775">
            <v>4275</v>
          </cell>
          <cell r="V1775">
            <v>6298.5</v>
          </cell>
          <cell r="W1775">
            <v>6330.75</v>
          </cell>
          <cell r="AB1775">
            <v>48355</v>
          </cell>
          <cell r="CB1775">
            <v>16904.25</v>
          </cell>
          <cell r="CC1775">
            <v>48355</v>
          </cell>
        </row>
        <row r="1776">
          <cell r="A1776" t="str">
            <v>103673</v>
          </cell>
          <cell r="AB1776">
            <v>16077.000000000004</v>
          </cell>
          <cell r="CC1776">
            <v>16077.000000000004</v>
          </cell>
        </row>
        <row r="1777">
          <cell r="A1777" t="str">
            <v>103678</v>
          </cell>
          <cell r="AB1777">
            <v>25000</v>
          </cell>
          <cell r="CC1777">
            <v>25000</v>
          </cell>
        </row>
        <row r="1778">
          <cell r="A1778" t="str">
            <v>103680</v>
          </cell>
          <cell r="G1778">
            <v>288</v>
          </cell>
          <cell r="H1778">
            <v>297</v>
          </cell>
          <cell r="K1778">
            <v>954</v>
          </cell>
          <cell r="L1778">
            <v>288</v>
          </cell>
          <cell r="AB1778">
            <v>5760</v>
          </cell>
          <cell r="AH1778">
            <v>720</v>
          </cell>
          <cell r="AK1778">
            <v>3744</v>
          </cell>
          <cell r="AL1778">
            <v>2443.5</v>
          </cell>
          <cell r="BB1778">
            <v>27</v>
          </cell>
          <cell r="BK1778">
            <v>54</v>
          </cell>
          <cell r="CB1778">
            <v>1827</v>
          </cell>
          <cell r="CC1778">
            <v>12667.5</v>
          </cell>
          <cell r="CD1778">
            <v>81</v>
          </cell>
        </row>
        <row r="1779">
          <cell r="A1779" t="str">
            <v>103681</v>
          </cell>
          <cell r="AB1779">
            <v>19320.300000000003</v>
          </cell>
          <cell r="CC1779">
            <v>19320.300000000003</v>
          </cell>
        </row>
        <row r="1780">
          <cell r="A1780" t="str">
            <v>103684</v>
          </cell>
          <cell r="U1780">
            <v>3980.77</v>
          </cell>
          <cell r="V1780">
            <v>5865</v>
          </cell>
          <cell r="W1780">
            <v>6290.25</v>
          </cell>
          <cell r="Y1780">
            <v>212.16</v>
          </cell>
          <cell r="AB1780">
            <v>40338.480000000003</v>
          </cell>
          <cell r="AY1780">
            <v>4511.54</v>
          </cell>
          <cell r="CB1780">
            <v>16348.18</v>
          </cell>
          <cell r="CC1780">
            <v>44850.020000000004</v>
          </cell>
        </row>
        <row r="1781">
          <cell r="A1781" t="str">
            <v>103689</v>
          </cell>
          <cell r="AB1781">
            <v>28846.199999999993</v>
          </cell>
          <cell r="CC1781">
            <v>28846.199999999993</v>
          </cell>
        </row>
        <row r="1782">
          <cell r="A1782" t="str">
            <v>103692</v>
          </cell>
          <cell r="R1782">
            <v>55</v>
          </cell>
          <cell r="AB1782">
            <v>31421.699999999997</v>
          </cell>
          <cell r="AR1782">
            <v>3491.3</v>
          </cell>
          <cell r="CB1782">
            <v>55</v>
          </cell>
          <cell r="CC1782">
            <v>34913</v>
          </cell>
        </row>
        <row r="1783">
          <cell r="A1783" t="str">
            <v>103693</v>
          </cell>
          <cell r="AB1783">
            <v>26538.499999999996</v>
          </cell>
          <cell r="CC1783">
            <v>26538.499999999996</v>
          </cell>
        </row>
        <row r="1784">
          <cell r="A1784" t="str">
            <v>103696</v>
          </cell>
          <cell r="R1784">
            <v>220</v>
          </cell>
          <cell r="AB1784">
            <v>16384.8</v>
          </cell>
          <cell r="AR1784">
            <v>10923.2</v>
          </cell>
          <cell r="CB1784">
            <v>220</v>
          </cell>
          <cell r="CC1784">
            <v>27308</v>
          </cell>
        </row>
        <row r="1785">
          <cell r="A1785" t="str">
            <v>103697</v>
          </cell>
          <cell r="AB1785">
            <v>29676.899999999994</v>
          </cell>
          <cell r="CC1785">
            <v>29676.899999999994</v>
          </cell>
        </row>
        <row r="1786">
          <cell r="A1786" t="str">
            <v>103698</v>
          </cell>
          <cell r="R1786">
            <v>220</v>
          </cell>
          <cell r="AB1786">
            <v>15346.140000000001</v>
          </cell>
          <cell r="AR1786">
            <v>10230.76</v>
          </cell>
          <cell r="CB1786">
            <v>220</v>
          </cell>
          <cell r="CC1786">
            <v>25576.9</v>
          </cell>
        </row>
        <row r="1787">
          <cell r="A1787" t="str">
            <v>103699</v>
          </cell>
          <cell r="R1787">
            <v>380</v>
          </cell>
          <cell r="AB1787">
            <v>21461.519999999997</v>
          </cell>
          <cell r="AR1787">
            <v>14307.68</v>
          </cell>
          <cell r="CB1787">
            <v>380</v>
          </cell>
          <cell r="CC1787">
            <v>35769.199999999997</v>
          </cell>
        </row>
        <row r="1788">
          <cell r="A1788" t="str">
            <v>103700</v>
          </cell>
          <cell r="AB1788">
            <v>26923.100000000002</v>
          </cell>
          <cell r="CC1788">
            <v>26923.100000000002</v>
          </cell>
        </row>
        <row r="1789">
          <cell r="A1789" t="str">
            <v>103701</v>
          </cell>
          <cell r="R1789">
            <v>220</v>
          </cell>
          <cell r="AB1789">
            <v>12880.140000000001</v>
          </cell>
          <cell r="AR1789">
            <v>8586.76</v>
          </cell>
          <cell r="CB1789">
            <v>220</v>
          </cell>
          <cell r="CC1789">
            <v>21466.9</v>
          </cell>
        </row>
        <row r="1790">
          <cell r="A1790" t="str">
            <v>103702</v>
          </cell>
          <cell r="G1790">
            <v>388.48</v>
          </cell>
          <cell r="K1790">
            <v>485.6</v>
          </cell>
          <cell r="AB1790">
            <v>9712</v>
          </cell>
          <cell r="AG1790">
            <v>2525.12</v>
          </cell>
          <cell r="AK1790">
            <v>5341.6</v>
          </cell>
          <cell r="BB1790">
            <v>291.36</v>
          </cell>
          <cell r="CB1790">
            <v>874.08</v>
          </cell>
          <cell r="CC1790">
            <v>17578.72</v>
          </cell>
          <cell r="CD1790">
            <v>291.36</v>
          </cell>
        </row>
        <row r="1791">
          <cell r="A1791" t="str">
            <v>103703</v>
          </cell>
          <cell r="AB1791">
            <v>23269.199999999997</v>
          </cell>
          <cell r="CC1791">
            <v>23269.199999999997</v>
          </cell>
        </row>
        <row r="1792">
          <cell r="A1792" t="str">
            <v>103704</v>
          </cell>
          <cell r="AB1792">
            <v>18488.800000000007</v>
          </cell>
          <cell r="CC1792">
            <v>18488.800000000007</v>
          </cell>
        </row>
        <row r="1793">
          <cell r="A1793" t="str">
            <v>103705</v>
          </cell>
          <cell r="R1793">
            <v>220</v>
          </cell>
          <cell r="AB1793">
            <v>13153.859999999999</v>
          </cell>
          <cell r="AR1793">
            <v>8769.24</v>
          </cell>
          <cell r="CB1793">
            <v>220</v>
          </cell>
          <cell r="CC1793">
            <v>21923.1</v>
          </cell>
        </row>
        <row r="1794">
          <cell r="A1794" t="str">
            <v>103706</v>
          </cell>
          <cell r="R1794">
            <v>320</v>
          </cell>
          <cell r="W1794">
            <v>5124.75</v>
          </cell>
          <cell r="AB1794">
            <v>28153.860000000004</v>
          </cell>
          <cell r="AR1794">
            <v>18769.240000000002</v>
          </cell>
          <cell r="CB1794">
            <v>5444.75</v>
          </cell>
          <cell r="CC1794">
            <v>46923.100000000006</v>
          </cell>
        </row>
        <row r="1795">
          <cell r="A1795" t="str">
            <v>103707</v>
          </cell>
          <cell r="AB1795">
            <v>21923.100000000002</v>
          </cell>
          <cell r="CC1795">
            <v>21923.100000000002</v>
          </cell>
        </row>
        <row r="1796">
          <cell r="A1796" t="str">
            <v>103709</v>
          </cell>
          <cell r="R1796">
            <v>220</v>
          </cell>
          <cell r="AB1796">
            <v>18923.099999999999</v>
          </cell>
          <cell r="AR1796">
            <v>12615.4</v>
          </cell>
          <cell r="CB1796">
            <v>220</v>
          </cell>
          <cell r="CC1796">
            <v>31538.5</v>
          </cell>
        </row>
        <row r="1797">
          <cell r="A1797" t="str">
            <v>103711</v>
          </cell>
          <cell r="R1797">
            <v>80</v>
          </cell>
          <cell r="AB1797">
            <v>19381.5</v>
          </cell>
          <cell r="AR1797">
            <v>2153.5</v>
          </cell>
          <cell r="CB1797">
            <v>80</v>
          </cell>
          <cell r="CC1797">
            <v>21535</v>
          </cell>
        </row>
        <row r="1798">
          <cell r="A1798" t="str">
            <v>103712</v>
          </cell>
          <cell r="AB1798">
            <v>22307.7</v>
          </cell>
          <cell r="CC1798">
            <v>22307.7</v>
          </cell>
        </row>
        <row r="1799">
          <cell r="A1799" t="str">
            <v>103713</v>
          </cell>
          <cell r="G1799">
            <v>379.04</v>
          </cell>
          <cell r="K1799">
            <v>379.03999999999996</v>
          </cell>
          <cell r="P1799">
            <v>2588.0000000000005</v>
          </cell>
          <cell r="AP1799">
            <v>18193.920000000002</v>
          </cell>
          <cell r="CB1799">
            <v>3346.0800000000004</v>
          </cell>
          <cell r="CC1799">
            <v>18193.920000000002</v>
          </cell>
        </row>
        <row r="1800">
          <cell r="A1800" t="str">
            <v>103714</v>
          </cell>
          <cell r="AB1800">
            <v>21538.499999999996</v>
          </cell>
          <cell r="CC1800">
            <v>21538.499999999996</v>
          </cell>
        </row>
        <row r="1801">
          <cell r="A1801" t="str">
            <v>103717</v>
          </cell>
          <cell r="AB1801">
            <v>29807.7</v>
          </cell>
          <cell r="CC1801">
            <v>29807.7</v>
          </cell>
        </row>
        <row r="1802">
          <cell r="A1802" t="str">
            <v>103719</v>
          </cell>
          <cell r="R1802">
            <v>320</v>
          </cell>
          <cell r="AB1802">
            <v>11926.2</v>
          </cell>
          <cell r="AR1802">
            <v>7950.8</v>
          </cell>
          <cell r="CB1802">
            <v>320</v>
          </cell>
          <cell r="CC1802">
            <v>19877</v>
          </cell>
        </row>
        <row r="1803">
          <cell r="A1803" t="str">
            <v>103720</v>
          </cell>
          <cell r="V1803">
            <v>3432</v>
          </cell>
          <cell r="W1803">
            <v>2903.25</v>
          </cell>
          <cell r="AB1803">
            <v>25520</v>
          </cell>
          <cell r="CB1803">
            <v>6335.25</v>
          </cell>
          <cell r="CC1803">
            <v>25520</v>
          </cell>
        </row>
        <row r="1804">
          <cell r="A1804" t="str">
            <v>103721</v>
          </cell>
          <cell r="R1804">
            <v>380</v>
          </cell>
          <cell r="AB1804">
            <v>21461.519999999997</v>
          </cell>
          <cell r="AR1804">
            <v>14307.68</v>
          </cell>
          <cell r="CB1804">
            <v>380</v>
          </cell>
          <cell r="CC1804">
            <v>35769.199999999997</v>
          </cell>
        </row>
        <row r="1805">
          <cell r="A1805" t="str">
            <v>103726</v>
          </cell>
          <cell r="AB1805">
            <v>36538.499999999993</v>
          </cell>
          <cell r="CC1805">
            <v>36538.499999999993</v>
          </cell>
        </row>
        <row r="1806">
          <cell r="A1806" t="str">
            <v>103727</v>
          </cell>
          <cell r="G1806">
            <v>304</v>
          </cell>
          <cell r="K1806">
            <v>1064</v>
          </cell>
          <cell r="L1806">
            <v>152</v>
          </cell>
          <cell r="AB1806">
            <v>9120</v>
          </cell>
          <cell r="AG1806">
            <v>1368</v>
          </cell>
          <cell r="AK1806">
            <v>1976</v>
          </cell>
          <cell r="AL1806">
            <v>1216</v>
          </cell>
          <cell r="BB1806">
            <v>249.38</v>
          </cell>
          <cell r="CB1806">
            <v>1520</v>
          </cell>
          <cell r="CC1806">
            <v>13680</v>
          </cell>
          <cell r="CD1806">
            <v>249.38</v>
          </cell>
        </row>
        <row r="1807">
          <cell r="A1807" t="str">
            <v>103729</v>
          </cell>
          <cell r="R1807">
            <v>320</v>
          </cell>
          <cell r="AB1807">
            <v>17127.599999999999</v>
          </cell>
          <cell r="AR1807">
            <v>11418.4</v>
          </cell>
          <cell r="CB1807">
            <v>320</v>
          </cell>
          <cell r="CC1807">
            <v>28546</v>
          </cell>
        </row>
        <row r="1808">
          <cell r="A1808" t="str">
            <v>103730</v>
          </cell>
          <cell r="R1808">
            <v>320</v>
          </cell>
          <cell r="AB1808">
            <v>28846.139999999996</v>
          </cell>
          <cell r="AR1808">
            <v>19230.759999999998</v>
          </cell>
          <cell r="CB1808">
            <v>320</v>
          </cell>
          <cell r="CC1808">
            <v>48076.899999999994</v>
          </cell>
        </row>
        <row r="1809">
          <cell r="A1809" t="str">
            <v>103732</v>
          </cell>
          <cell r="AB1809">
            <v>46923.000000000007</v>
          </cell>
          <cell r="CC1809">
            <v>46923.000000000007</v>
          </cell>
        </row>
        <row r="1810">
          <cell r="A1810" t="str">
            <v>103733</v>
          </cell>
          <cell r="AB1810">
            <v>30000</v>
          </cell>
          <cell r="CC1810">
            <v>30000</v>
          </cell>
        </row>
        <row r="1811">
          <cell r="A1811" t="str">
            <v>103734</v>
          </cell>
          <cell r="AB1811">
            <v>32307.7</v>
          </cell>
          <cell r="CC1811">
            <v>32307.7</v>
          </cell>
        </row>
        <row r="1812">
          <cell r="A1812" t="str">
            <v>103735</v>
          </cell>
          <cell r="G1812">
            <v>160</v>
          </cell>
          <cell r="H1812">
            <v>480</v>
          </cell>
          <cell r="K1812">
            <v>700</v>
          </cell>
          <cell r="L1812">
            <v>160</v>
          </cell>
          <cell r="AB1812">
            <v>4800</v>
          </cell>
          <cell r="AH1812">
            <v>1440</v>
          </cell>
          <cell r="AK1812">
            <v>7140</v>
          </cell>
          <cell r="AL1812">
            <v>1280</v>
          </cell>
          <cell r="BB1812">
            <v>60</v>
          </cell>
          <cell r="BK1812">
            <v>30</v>
          </cell>
          <cell r="CB1812">
            <v>1500</v>
          </cell>
          <cell r="CC1812">
            <v>14660</v>
          </cell>
          <cell r="CD1812">
            <v>90</v>
          </cell>
        </row>
        <row r="1813">
          <cell r="A1813" t="str">
            <v>103739</v>
          </cell>
          <cell r="AB1813">
            <v>23077.000000000004</v>
          </cell>
          <cell r="CC1813">
            <v>23077.000000000004</v>
          </cell>
        </row>
        <row r="1814">
          <cell r="A1814" t="str">
            <v>103740</v>
          </cell>
          <cell r="AB1814">
            <v>34615.4</v>
          </cell>
          <cell r="CC1814">
            <v>34615.4</v>
          </cell>
        </row>
        <row r="1815">
          <cell r="A1815" t="str">
            <v>103741</v>
          </cell>
          <cell r="G1815">
            <v>152</v>
          </cell>
          <cell r="K1815">
            <v>855</v>
          </cell>
          <cell r="AK1815">
            <v>2033</v>
          </cell>
          <cell r="CB1815">
            <v>1007</v>
          </cell>
          <cell r="CC1815">
            <v>2033</v>
          </cell>
        </row>
        <row r="1816">
          <cell r="A1816" t="str">
            <v>103744</v>
          </cell>
          <cell r="R1816">
            <v>320</v>
          </cell>
          <cell r="V1816">
            <v>5000</v>
          </cell>
          <cell r="AB1816">
            <v>26772</v>
          </cell>
          <cell r="AR1816">
            <v>17848</v>
          </cell>
          <cell r="CB1816">
            <v>5320</v>
          </cell>
          <cell r="CC1816">
            <v>44620</v>
          </cell>
        </row>
        <row r="1817">
          <cell r="A1817" t="str">
            <v>103745</v>
          </cell>
          <cell r="G1817">
            <v>432.6</v>
          </cell>
          <cell r="K1817">
            <v>1081.5</v>
          </cell>
          <cell r="L1817">
            <v>648.90000000000009</v>
          </cell>
          <cell r="AB1817">
            <v>6921.6</v>
          </cell>
          <cell r="AG1817">
            <v>1514.1</v>
          </cell>
          <cell r="AK1817">
            <v>2379.3000000000002</v>
          </cell>
          <cell r="AL1817">
            <v>4326</v>
          </cell>
          <cell r="CB1817">
            <v>2163</v>
          </cell>
          <cell r="CC1817">
            <v>15141</v>
          </cell>
        </row>
        <row r="1818">
          <cell r="A1818" t="str">
            <v>103751</v>
          </cell>
          <cell r="R1818">
            <v>320</v>
          </cell>
          <cell r="W1818">
            <v>5250.01</v>
          </cell>
          <cell r="AB1818">
            <v>20192.349999999999</v>
          </cell>
          <cell r="AR1818">
            <v>16153.88</v>
          </cell>
          <cell r="BA1818">
            <v>4038.47</v>
          </cell>
          <cell r="CB1818">
            <v>5570.01</v>
          </cell>
          <cell r="CC1818">
            <v>40384.699999999997</v>
          </cell>
        </row>
        <row r="1819">
          <cell r="A1819" t="str">
            <v>103752</v>
          </cell>
          <cell r="R1819">
            <v>240</v>
          </cell>
          <cell r="AB1819">
            <v>18846.169999999998</v>
          </cell>
          <cell r="AR1819">
            <v>8076.93</v>
          </cell>
          <cell r="CB1819">
            <v>240</v>
          </cell>
          <cell r="CC1819">
            <v>26923.1</v>
          </cell>
        </row>
        <row r="1820">
          <cell r="A1820" t="str">
            <v>103755</v>
          </cell>
          <cell r="AB1820">
            <v>26538.499999999996</v>
          </cell>
          <cell r="CC1820">
            <v>26538.499999999996</v>
          </cell>
        </row>
        <row r="1821">
          <cell r="A1821" t="str">
            <v>103758</v>
          </cell>
          <cell r="AB1821">
            <v>32692.3</v>
          </cell>
          <cell r="CC1821">
            <v>32692.3</v>
          </cell>
        </row>
        <row r="1822">
          <cell r="A1822" t="str">
            <v>103760</v>
          </cell>
          <cell r="K1822">
            <v>361.6</v>
          </cell>
          <cell r="L1822">
            <v>180.8</v>
          </cell>
          <cell r="R1822">
            <v>220</v>
          </cell>
          <cell r="AB1822">
            <v>7232</v>
          </cell>
          <cell r="AK1822">
            <v>3254.4</v>
          </cell>
          <cell r="AR1822">
            <v>7051.2</v>
          </cell>
          <cell r="CB1822">
            <v>762.40000000000009</v>
          </cell>
          <cell r="CC1822">
            <v>17537.599999999999</v>
          </cell>
        </row>
        <row r="1823">
          <cell r="A1823" t="str">
            <v>103761</v>
          </cell>
          <cell r="R1823">
            <v>320</v>
          </cell>
          <cell r="AB1823">
            <v>25384.620000000003</v>
          </cell>
          <cell r="AR1823">
            <v>16923.080000000002</v>
          </cell>
          <cell r="CB1823">
            <v>320</v>
          </cell>
          <cell r="CC1823">
            <v>42307.700000000004</v>
          </cell>
        </row>
        <row r="1824">
          <cell r="A1824" t="str">
            <v>103762</v>
          </cell>
          <cell r="AB1824">
            <v>38461.600000000006</v>
          </cell>
          <cell r="CC1824">
            <v>38461.600000000006</v>
          </cell>
        </row>
        <row r="1825">
          <cell r="A1825" t="str">
            <v>103763</v>
          </cell>
          <cell r="R1825">
            <v>160</v>
          </cell>
          <cell r="AB1825">
            <v>20601.600000000002</v>
          </cell>
          <cell r="AR1825">
            <v>5150.3999999999996</v>
          </cell>
          <cell r="CB1825">
            <v>160</v>
          </cell>
          <cell r="CC1825">
            <v>25752</v>
          </cell>
        </row>
        <row r="1826">
          <cell r="A1826" t="str">
            <v>103764</v>
          </cell>
          <cell r="AB1826">
            <v>16153.899999999998</v>
          </cell>
          <cell r="CC1826">
            <v>16153.899999999998</v>
          </cell>
        </row>
        <row r="1827">
          <cell r="A1827" t="str">
            <v>103766</v>
          </cell>
          <cell r="R1827">
            <v>320</v>
          </cell>
          <cell r="AB1827">
            <v>17058.48</v>
          </cell>
          <cell r="AR1827">
            <v>11372.32</v>
          </cell>
          <cell r="CB1827">
            <v>320</v>
          </cell>
          <cell r="CC1827">
            <v>28430.799999999999</v>
          </cell>
        </row>
        <row r="1828">
          <cell r="A1828" t="str">
            <v>103767</v>
          </cell>
          <cell r="R1828">
            <v>165</v>
          </cell>
          <cell r="AB1828">
            <v>27086.76</v>
          </cell>
          <cell r="AR1828">
            <v>10797.11</v>
          </cell>
          <cell r="CB1828">
            <v>165</v>
          </cell>
          <cell r="CC1828">
            <v>37883.869999999995</v>
          </cell>
        </row>
        <row r="1829">
          <cell r="A1829" t="str">
            <v>103772</v>
          </cell>
          <cell r="G1829">
            <v>80</v>
          </cell>
          <cell r="AB1829">
            <v>2170</v>
          </cell>
          <cell r="AG1829">
            <v>720</v>
          </cell>
          <cell r="BB1829">
            <v>435</v>
          </cell>
          <cell r="CB1829">
            <v>80</v>
          </cell>
          <cell r="CC1829">
            <v>2890</v>
          </cell>
          <cell r="CD1829">
            <v>435</v>
          </cell>
        </row>
        <row r="1830">
          <cell r="A1830" t="str">
            <v>103775</v>
          </cell>
          <cell r="G1830">
            <v>336</v>
          </cell>
          <cell r="K1830">
            <v>840</v>
          </cell>
          <cell r="AB1830">
            <v>11760</v>
          </cell>
          <cell r="AG1830">
            <v>3024</v>
          </cell>
          <cell r="AK1830">
            <v>840</v>
          </cell>
          <cell r="BB1830">
            <v>94.5</v>
          </cell>
          <cell r="CB1830">
            <v>1176</v>
          </cell>
          <cell r="CC1830">
            <v>15624</v>
          </cell>
          <cell r="CD1830">
            <v>94.5</v>
          </cell>
        </row>
        <row r="1831">
          <cell r="A1831" t="str">
            <v>103776</v>
          </cell>
          <cell r="AB1831">
            <v>41923.1</v>
          </cell>
          <cell r="CC1831">
            <v>41923.1</v>
          </cell>
        </row>
        <row r="1832">
          <cell r="A1832" t="str">
            <v>103777</v>
          </cell>
          <cell r="R1832">
            <v>220</v>
          </cell>
          <cell r="AB1832">
            <v>13846.140000000001</v>
          </cell>
          <cell r="AR1832">
            <v>9230.76</v>
          </cell>
          <cell r="CB1832">
            <v>220</v>
          </cell>
          <cell r="CC1832">
            <v>23076.9</v>
          </cell>
        </row>
        <row r="1833">
          <cell r="A1833" t="str">
            <v>103778</v>
          </cell>
          <cell r="G1833">
            <v>320</v>
          </cell>
          <cell r="H1833">
            <v>240</v>
          </cell>
          <cell r="K1833">
            <v>435</v>
          </cell>
          <cell r="AB1833">
            <v>7880</v>
          </cell>
          <cell r="AG1833">
            <v>2860</v>
          </cell>
          <cell r="AK1833">
            <v>4205</v>
          </cell>
          <cell r="BB1833">
            <v>345</v>
          </cell>
          <cell r="BG1833">
            <v>30</v>
          </cell>
          <cell r="CB1833">
            <v>995</v>
          </cell>
          <cell r="CC1833">
            <v>14945</v>
          </cell>
          <cell r="CD1833">
            <v>375</v>
          </cell>
        </row>
        <row r="1834">
          <cell r="A1834" t="str">
            <v>103779</v>
          </cell>
          <cell r="R1834">
            <v>80</v>
          </cell>
          <cell r="AB1834">
            <v>3692.31</v>
          </cell>
          <cell r="AR1834">
            <v>738.46</v>
          </cell>
          <cell r="CB1834">
            <v>80</v>
          </cell>
          <cell r="CC1834">
            <v>4430.7700000000004</v>
          </cell>
        </row>
        <row r="1835">
          <cell r="A1835" t="str">
            <v>103781</v>
          </cell>
          <cell r="AB1835">
            <v>42307.600000000013</v>
          </cell>
          <cell r="CC1835">
            <v>42307.600000000013</v>
          </cell>
        </row>
        <row r="1836">
          <cell r="A1836" t="str">
            <v>103783</v>
          </cell>
          <cell r="R1836">
            <v>160</v>
          </cell>
          <cell r="AB1836">
            <v>23084.959999999995</v>
          </cell>
          <cell r="AR1836">
            <v>5771.24</v>
          </cell>
          <cell r="CB1836">
            <v>160</v>
          </cell>
          <cell r="CC1836">
            <v>28856.199999999997</v>
          </cell>
        </row>
        <row r="1837">
          <cell r="A1837" t="str">
            <v>103784</v>
          </cell>
          <cell r="G1837">
            <v>423</v>
          </cell>
          <cell r="H1837">
            <v>352.5</v>
          </cell>
          <cell r="K1837">
            <v>1739</v>
          </cell>
          <cell r="L1837">
            <v>235</v>
          </cell>
          <cell r="AB1837">
            <v>5640</v>
          </cell>
          <cell r="AG1837">
            <v>3348.75</v>
          </cell>
          <cell r="AK1837">
            <v>5781</v>
          </cell>
          <cell r="AL1837">
            <v>1410</v>
          </cell>
          <cell r="BB1837">
            <v>423</v>
          </cell>
          <cell r="BG1837">
            <v>35.25</v>
          </cell>
          <cell r="BK1837">
            <v>299.63</v>
          </cell>
          <cell r="CB1837">
            <v>2749.5</v>
          </cell>
          <cell r="CC1837">
            <v>16179.75</v>
          </cell>
          <cell r="CD1837">
            <v>757.88</v>
          </cell>
        </row>
        <row r="1838">
          <cell r="A1838" t="str">
            <v>103785</v>
          </cell>
          <cell r="I1838">
            <v>2969.54</v>
          </cell>
          <cell r="R1838">
            <v>320</v>
          </cell>
          <cell r="AB1838">
            <v>27692.280000000002</v>
          </cell>
          <cell r="AR1838">
            <v>18461.52</v>
          </cell>
          <cell r="CB1838">
            <v>3289.54</v>
          </cell>
          <cell r="CC1838">
            <v>46153.8</v>
          </cell>
        </row>
        <row r="1839">
          <cell r="A1839" t="str">
            <v>103787</v>
          </cell>
          <cell r="AB1839">
            <v>28269.3</v>
          </cell>
          <cell r="CC1839">
            <v>28269.3</v>
          </cell>
        </row>
        <row r="1840">
          <cell r="A1840" t="str">
            <v>103788</v>
          </cell>
          <cell r="AB1840">
            <v>26538.499999999996</v>
          </cell>
          <cell r="CC1840">
            <v>26538.499999999996</v>
          </cell>
        </row>
        <row r="1841">
          <cell r="A1841" t="str">
            <v>103789</v>
          </cell>
          <cell r="R1841">
            <v>160</v>
          </cell>
          <cell r="AB1841">
            <v>16000</v>
          </cell>
          <cell r="AR1841">
            <v>4000</v>
          </cell>
          <cell r="CB1841">
            <v>160</v>
          </cell>
          <cell r="CC1841">
            <v>20000</v>
          </cell>
        </row>
        <row r="1842">
          <cell r="A1842" t="str">
            <v>103792</v>
          </cell>
          <cell r="R1842">
            <v>220</v>
          </cell>
          <cell r="AB1842">
            <v>20730.77</v>
          </cell>
          <cell r="AR1842">
            <v>15076.92</v>
          </cell>
          <cell r="CB1842">
            <v>220</v>
          </cell>
          <cell r="CC1842">
            <v>35807.69</v>
          </cell>
        </row>
        <row r="1843">
          <cell r="A1843" t="str">
            <v>103801</v>
          </cell>
          <cell r="R1843">
            <v>220</v>
          </cell>
          <cell r="AB1843">
            <v>21923.1</v>
          </cell>
          <cell r="AR1843">
            <v>14615.4</v>
          </cell>
          <cell r="CB1843">
            <v>220</v>
          </cell>
          <cell r="CC1843">
            <v>36538.5</v>
          </cell>
        </row>
        <row r="1844">
          <cell r="A1844" t="str">
            <v>103802</v>
          </cell>
          <cell r="AB1844">
            <v>30769.3</v>
          </cell>
          <cell r="CC1844">
            <v>30769.3</v>
          </cell>
        </row>
        <row r="1845">
          <cell r="A1845" t="str">
            <v>103803</v>
          </cell>
          <cell r="AB1845">
            <v>14711.54</v>
          </cell>
          <cell r="CC1845">
            <v>14711.54</v>
          </cell>
        </row>
        <row r="1846">
          <cell r="A1846" t="str">
            <v>103806</v>
          </cell>
          <cell r="AB1846">
            <v>35384.6</v>
          </cell>
          <cell r="CC1846">
            <v>35384.6</v>
          </cell>
        </row>
        <row r="1847">
          <cell r="A1847" t="str">
            <v>103809</v>
          </cell>
          <cell r="AB1847">
            <v>6663.2199999999993</v>
          </cell>
          <cell r="CC1847">
            <v>6663.2199999999993</v>
          </cell>
        </row>
        <row r="1848">
          <cell r="A1848" t="str">
            <v>103810</v>
          </cell>
          <cell r="G1848">
            <v>326.88</v>
          </cell>
          <cell r="K1848">
            <v>1532.25</v>
          </cell>
          <cell r="AB1848">
            <v>3268.8</v>
          </cell>
          <cell r="AK1848">
            <v>10235.43</v>
          </cell>
          <cell r="CB1848">
            <v>1859.13</v>
          </cell>
          <cell r="CC1848">
            <v>13504.23</v>
          </cell>
        </row>
        <row r="1849">
          <cell r="A1849" t="str">
            <v>103811</v>
          </cell>
          <cell r="AB1849">
            <v>24449.120000000003</v>
          </cell>
          <cell r="CC1849">
            <v>24449.120000000003</v>
          </cell>
        </row>
        <row r="1850">
          <cell r="A1850" t="str">
            <v>103812</v>
          </cell>
          <cell r="G1850">
            <v>281.92</v>
          </cell>
          <cell r="K1850">
            <v>643.1400000000001</v>
          </cell>
          <cell r="L1850">
            <v>299.54000000000002</v>
          </cell>
          <cell r="AB1850">
            <v>1409.6</v>
          </cell>
          <cell r="AG1850">
            <v>422.88</v>
          </cell>
          <cell r="AK1850">
            <v>7673.5199999999995</v>
          </cell>
          <cell r="AL1850">
            <v>2519.66</v>
          </cell>
          <cell r="CB1850">
            <v>1224.6000000000001</v>
          </cell>
          <cell r="CC1850">
            <v>12025.66</v>
          </cell>
        </row>
        <row r="1851">
          <cell r="A1851" t="str">
            <v>103813</v>
          </cell>
          <cell r="AB1851">
            <v>23701.069999999996</v>
          </cell>
          <cell r="CC1851">
            <v>23701.069999999996</v>
          </cell>
        </row>
        <row r="1852">
          <cell r="A1852" t="str">
            <v>103814</v>
          </cell>
          <cell r="AB1852">
            <v>35430.859999999993</v>
          </cell>
          <cell r="CC1852">
            <v>35430.859999999993</v>
          </cell>
        </row>
        <row r="1853">
          <cell r="A1853" t="str">
            <v>103815</v>
          </cell>
          <cell r="AB1853">
            <v>24183.899999999994</v>
          </cell>
          <cell r="CC1853">
            <v>24183.899999999994</v>
          </cell>
        </row>
        <row r="1854">
          <cell r="A1854" t="str">
            <v>103816</v>
          </cell>
          <cell r="G1854">
            <v>316.32</v>
          </cell>
          <cell r="K1854">
            <v>790.8</v>
          </cell>
          <cell r="R1854">
            <v>320</v>
          </cell>
          <cell r="AB1854">
            <v>4744.7999999999993</v>
          </cell>
          <cell r="AG1854">
            <v>474.48</v>
          </cell>
          <cell r="AK1854">
            <v>2688.7200000000003</v>
          </cell>
          <cell r="AR1854">
            <v>5851.92</v>
          </cell>
          <cell r="BB1854">
            <v>29.66</v>
          </cell>
          <cell r="CB1854">
            <v>1427.12</v>
          </cell>
          <cell r="CC1854">
            <v>13759.919999999998</v>
          </cell>
          <cell r="CD1854">
            <v>29.66</v>
          </cell>
        </row>
        <row r="1855">
          <cell r="A1855" t="str">
            <v>103817</v>
          </cell>
          <cell r="AB1855">
            <v>25649.029999999995</v>
          </cell>
          <cell r="CC1855">
            <v>25649.029999999995</v>
          </cell>
        </row>
        <row r="1856">
          <cell r="A1856" t="str">
            <v>103818</v>
          </cell>
          <cell r="G1856">
            <v>255.68</v>
          </cell>
          <cell r="K1856">
            <v>914.86</v>
          </cell>
          <cell r="L1856">
            <v>491.39</v>
          </cell>
          <cell r="AB1856">
            <v>2540.8200000000002</v>
          </cell>
          <cell r="AG1856">
            <v>387.52</v>
          </cell>
          <cell r="AK1856">
            <v>3967.04</v>
          </cell>
          <cell r="AL1856">
            <v>3251.94</v>
          </cell>
          <cell r="CB1856">
            <v>1661.9299999999998</v>
          </cell>
          <cell r="CC1856">
            <v>10147.32</v>
          </cell>
        </row>
        <row r="1857">
          <cell r="A1857" t="str">
            <v>103819</v>
          </cell>
          <cell r="G1857">
            <v>320.8</v>
          </cell>
          <cell r="K1857">
            <v>1463.65</v>
          </cell>
          <cell r="AB1857">
            <v>6416</v>
          </cell>
          <cell r="AG1857">
            <v>1924.8</v>
          </cell>
          <cell r="AK1857">
            <v>4952.3499999999995</v>
          </cell>
          <cell r="BB1857">
            <v>4.51</v>
          </cell>
          <cell r="CB1857">
            <v>1784.45</v>
          </cell>
          <cell r="CC1857">
            <v>13293.149999999998</v>
          </cell>
          <cell r="CD1857">
            <v>4.51</v>
          </cell>
        </row>
        <row r="1858">
          <cell r="A1858" t="str">
            <v>103820</v>
          </cell>
          <cell r="AB1858">
            <v>0</v>
          </cell>
          <cell r="CC1858">
            <v>0</v>
          </cell>
        </row>
        <row r="1859">
          <cell r="A1859" t="str">
            <v>103821</v>
          </cell>
          <cell r="AB1859">
            <v>27745.599999999999</v>
          </cell>
          <cell r="CC1859">
            <v>27745.599999999999</v>
          </cell>
        </row>
        <row r="1860">
          <cell r="A1860" t="str">
            <v>103822</v>
          </cell>
          <cell r="AB1860">
            <v>18574.12</v>
          </cell>
          <cell r="CC1860">
            <v>18574.12</v>
          </cell>
        </row>
        <row r="1861">
          <cell r="A1861" t="str">
            <v>103823</v>
          </cell>
          <cell r="AB1861">
            <v>25313.920000000002</v>
          </cell>
          <cell r="CC1861">
            <v>25313.920000000002</v>
          </cell>
        </row>
        <row r="1862">
          <cell r="A1862" t="str">
            <v>103824</v>
          </cell>
          <cell r="AB1862">
            <v>25914.010000000002</v>
          </cell>
          <cell r="CC1862">
            <v>25914.010000000002</v>
          </cell>
        </row>
        <row r="1863">
          <cell r="A1863" t="str">
            <v>103825</v>
          </cell>
          <cell r="AB1863">
            <v>34903</v>
          </cell>
          <cell r="CC1863">
            <v>34903</v>
          </cell>
        </row>
        <row r="1864">
          <cell r="A1864" t="str">
            <v>103826</v>
          </cell>
          <cell r="AB1864">
            <v>30047.660000000003</v>
          </cell>
          <cell r="CC1864">
            <v>30047.660000000003</v>
          </cell>
        </row>
        <row r="1865">
          <cell r="A1865" t="str">
            <v>103827</v>
          </cell>
          <cell r="AB1865">
            <v>20826.95</v>
          </cell>
          <cell r="CC1865">
            <v>20826.95</v>
          </cell>
        </row>
        <row r="1866">
          <cell r="A1866" t="str">
            <v>103831</v>
          </cell>
          <cell r="V1866">
            <v>3320.03</v>
          </cell>
          <cell r="AB1866">
            <v>31110</v>
          </cell>
          <cell r="CB1866">
            <v>3320.03</v>
          </cell>
          <cell r="CC1866">
            <v>31110</v>
          </cell>
        </row>
        <row r="1867">
          <cell r="A1867" t="str">
            <v>103833</v>
          </cell>
          <cell r="AB1867">
            <v>31153.860000000004</v>
          </cell>
          <cell r="CC1867">
            <v>31153.860000000004</v>
          </cell>
        </row>
        <row r="1868">
          <cell r="A1868" t="str">
            <v>103834</v>
          </cell>
          <cell r="AB1868">
            <v>21137.69</v>
          </cell>
          <cell r="CC1868">
            <v>21137.69</v>
          </cell>
        </row>
        <row r="1869">
          <cell r="A1869" t="str">
            <v>103835</v>
          </cell>
          <cell r="AB1869">
            <v>18076.949999999997</v>
          </cell>
          <cell r="CC1869">
            <v>18076.949999999997</v>
          </cell>
        </row>
        <row r="1870">
          <cell r="A1870" t="str">
            <v>103836</v>
          </cell>
          <cell r="AB1870">
            <v>20096.209999999995</v>
          </cell>
          <cell r="CC1870">
            <v>20096.209999999995</v>
          </cell>
        </row>
        <row r="1871">
          <cell r="A1871" t="str">
            <v>103837</v>
          </cell>
          <cell r="AB1871">
            <v>16415.690000000002</v>
          </cell>
          <cell r="CC1871">
            <v>16415.690000000002</v>
          </cell>
        </row>
        <row r="1872">
          <cell r="A1872" t="str">
            <v>103838</v>
          </cell>
          <cell r="G1872">
            <v>353.92</v>
          </cell>
          <cell r="K1872">
            <v>973.28</v>
          </cell>
          <cell r="AB1872">
            <v>7786.24</v>
          </cell>
          <cell r="AG1872">
            <v>2300.48</v>
          </cell>
          <cell r="AK1872">
            <v>5397.2800000000007</v>
          </cell>
          <cell r="BB1872">
            <v>132.72</v>
          </cell>
          <cell r="CB1872">
            <v>1327.2</v>
          </cell>
          <cell r="CC1872">
            <v>15484</v>
          </cell>
          <cell r="CD1872">
            <v>132.72</v>
          </cell>
        </row>
        <row r="1873">
          <cell r="A1873" t="str">
            <v>103839</v>
          </cell>
          <cell r="R1873">
            <v>240</v>
          </cell>
          <cell r="AB1873">
            <v>17000.039999999997</v>
          </cell>
          <cell r="AR1873">
            <v>7846.17</v>
          </cell>
          <cell r="CB1873">
            <v>240</v>
          </cell>
          <cell r="CC1873">
            <v>24846.21</v>
          </cell>
        </row>
        <row r="1874">
          <cell r="A1874" t="str">
            <v>103840</v>
          </cell>
          <cell r="R1874">
            <v>95</v>
          </cell>
          <cell r="AB1874">
            <v>33346.180000000008</v>
          </cell>
          <cell r="AR1874">
            <v>3923.08</v>
          </cell>
          <cell r="CB1874">
            <v>95</v>
          </cell>
          <cell r="CC1874">
            <v>37269.260000000009</v>
          </cell>
        </row>
        <row r="1875">
          <cell r="A1875" t="str">
            <v>103841</v>
          </cell>
          <cell r="AB1875">
            <v>32153.889999999992</v>
          </cell>
          <cell r="CC1875">
            <v>32153.889999999992</v>
          </cell>
        </row>
        <row r="1876">
          <cell r="A1876" t="str">
            <v>103842</v>
          </cell>
          <cell r="R1876">
            <v>320</v>
          </cell>
          <cell r="AB1876">
            <v>23798.059999999998</v>
          </cell>
          <cell r="AR1876">
            <v>17307.68</v>
          </cell>
          <cell r="CB1876">
            <v>320</v>
          </cell>
          <cell r="CC1876">
            <v>41105.74</v>
          </cell>
        </row>
        <row r="1877">
          <cell r="A1877" t="str">
            <v>103847</v>
          </cell>
          <cell r="V1877">
            <v>1500</v>
          </cell>
          <cell r="AB1877">
            <v>24307.760000000002</v>
          </cell>
          <cell r="CB1877">
            <v>1500</v>
          </cell>
          <cell r="CC1877">
            <v>24307.760000000002</v>
          </cell>
        </row>
        <row r="1878">
          <cell r="A1878" t="str">
            <v>103859</v>
          </cell>
          <cell r="AB1878">
            <v>25961.579999999994</v>
          </cell>
          <cell r="CC1878">
            <v>25961.579999999994</v>
          </cell>
        </row>
        <row r="1879">
          <cell r="A1879" t="str">
            <v>103860</v>
          </cell>
          <cell r="G1879">
            <v>168.16</v>
          </cell>
          <cell r="K1879">
            <v>1219.1599999999999</v>
          </cell>
          <cell r="L1879">
            <v>168.16</v>
          </cell>
          <cell r="AB1879">
            <v>5297.0400000000009</v>
          </cell>
          <cell r="AK1879">
            <v>5423.16</v>
          </cell>
          <cell r="AL1879">
            <v>1429.36</v>
          </cell>
          <cell r="BK1879">
            <v>63.06</v>
          </cell>
          <cell r="CB1879">
            <v>1555.48</v>
          </cell>
          <cell r="CC1879">
            <v>12149.560000000001</v>
          </cell>
          <cell r="CD1879">
            <v>63.06</v>
          </cell>
        </row>
        <row r="1880">
          <cell r="A1880" t="str">
            <v>103861</v>
          </cell>
          <cell r="AB1880">
            <v>30504.149999999994</v>
          </cell>
          <cell r="CC1880">
            <v>30504.149999999994</v>
          </cell>
        </row>
        <row r="1881">
          <cell r="A1881" t="str">
            <v>103862</v>
          </cell>
          <cell r="AB1881">
            <v>20769.21</v>
          </cell>
          <cell r="CC1881">
            <v>20769.21</v>
          </cell>
        </row>
        <row r="1882">
          <cell r="A1882" t="str">
            <v>103863</v>
          </cell>
          <cell r="AB1882">
            <v>36000</v>
          </cell>
          <cell r="CC1882">
            <v>36000</v>
          </cell>
        </row>
        <row r="1883">
          <cell r="A1883" t="str">
            <v>103864</v>
          </cell>
          <cell r="AB1883">
            <v>2685</v>
          </cell>
          <cell r="CC1883">
            <v>2685</v>
          </cell>
        </row>
        <row r="1884">
          <cell r="A1884" t="str">
            <v>103865</v>
          </cell>
          <cell r="AB1884">
            <v>31057.729999999992</v>
          </cell>
          <cell r="CC1884">
            <v>31057.729999999992</v>
          </cell>
        </row>
        <row r="1885">
          <cell r="A1885" t="str">
            <v>103868</v>
          </cell>
          <cell r="AB1885">
            <v>22062.149999999998</v>
          </cell>
          <cell r="CC1885">
            <v>22062.149999999998</v>
          </cell>
        </row>
        <row r="1886">
          <cell r="A1886" t="str">
            <v>103869</v>
          </cell>
          <cell r="AB1886">
            <v>24810.93</v>
          </cell>
          <cell r="CC1886">
            <v>24810.93</v>
          </cell>
        </row>
        <row r="1887">
          <cell r="A1887" t="str">
            <v>103871</v>
          </cell>
          <cell r="AB1887">
            <v>25378.789999999994</v>
          </cell>
          <cell r="CC1887">
            <v>25378.789999999994</v>
          </cell>
        </row>
        <row r="1888">
          <cell r="A1888" t="str">
            <v>103872</v>
          </cell>
          <cell r="AB1888">
            <v>34033.409999999996</v>
          </cell>
          <cell r="CC1888">
            <v>34033.409999999996</v>
          </cell>
        </row>
        <row r="1889">
          <cell r="A1889" t="str">
            <v>103873</v>
          </cell>
          <cell r="G1889">
            <v>190</v>
          </cell>
          <cell r="K1889">
            <v>570</v>
          </cell>
          <cell r="AB1889">
            <v>8284</v>
          </cell>
          <cell r="AG1889">
            <v>1330</v>
          </cell>
          <cell r="AK1889">
            <v>2470</v>
          </cell>
          <cell r="CB1889">
            <v>760</v>
          </cell>
          <cell r="CC1889">
            <v>12084</v>
          </cell>
        </row>
        <row r="1890">
          <cell r="A1890" t="str">
            <v>103874</v>
          </cell>
          <cell r="AB1890">
            <v>31875</v>
          </cell>
          <cell r="CC1890">
            <v>31875</v>
          </cell>
        </row>
        <row r="1891">
          <cell r="A1891" t="str">
            <v>103875</v>
          </cell>
          <cell r="R1891">
            <v>285</v>
          </cell>
          <cell r="V1891">
            <v>15000</v>
          </cell>
          <cell r="AB1891">
            <v>30769.25</v>
          </cell>
          <cell r="AR1891">
            <v>18461.550000000003</v>
          </cell>
          <cell r="CB1891">
            <v>15285</v>
          </cell>
          <cell r="CC1891">
            <v>49230.8</v>
          </cell>
        </row>
        <row r="1892">
          <cell r="A1892" t="str">
            <v>103877</v>
          </cell>
          <cell r="G1892">
            <v>144</v>
          </cell>
          <cell r="AB1892">
            <v>9078.2999999999993</v>
          </cell>
          <cell r="AG1892">
            <v>1296</v>
          </cell>
          <cell r="CB1892">
            <v>144</v>
          </cell>
          <cell r="CC1892">
            <v>10374.299999999999</v>
          </cell>
        </row>
        <row r="1893">
          <cell r="A1893" t="str">
            <v>103878</v>
          </cell>
          <cell r="R1893">
            <v>240</v>
          </cell>
          <cell r="AB1893">
            <v>32692.350000000002</v>
          </cell>
          <cell r="AR1893">
            <v>19615.41</v>
          </cell>
          <cell r="CB1893">
            <v>240</v>
          </cell>
          <cell r="CC1893">
            <v>52307.76</v>
          </cell>
        </row>
        <row r="1894">
          <cell r="A1894" t="str">
            <v>103879</v>
          </cell>
          <cell r="R1894">
            <v>80</v>
          </cell>
          <cell r="AB1894">
            <v>17250.03</v>
          </cell>
          <cell r="AR1894">
            <v>2653.85</v>
          </cell>
          <cell r="CB1894">
            <v>80</v>
          </cell>
          <cell r="CC1894">
            <v>19903.879999999997</v>
          </cell>
        </row>
        <row r="1895">
          <cell r="A1895" t="str">
            <v>103880</v>
          </cell>
          <cell r="R1895">
            <v>285</v>
          </cell>
          <cell r="AB1895">
            <v>22846.190000000002</v>
          </cell>
          <cell r="AR1895">
            <v>15230.79</v>
          </cell>
          <cell r="CB1895">
            <v>285</v>
          </cell>
          <cell r="CC1895">
            <v>38076.980000000003</v>
          </cell>
        </row>
        <row r="1896">
          <cell r="A1896" t="str">
            <v>103881</v>
          </cell>
          <cell r="AB1896">
            <v>13538.399999999998</v>
          </cell>
          <cell r="CC1896">
            <v>13538.399999999998</v>
          </cell>
        </row>
        <row r="1897">
          <cell r="A1897" t="str">
            <v>103885</v>
          </cell>
          <cell r="AB1897">
            <v>16625.050000000003</v>
          </cell>
          <cell r="CC1897">
            <v>16625.050000000003</v>
          </cell>
        </row>
        <row r="1898">
          <cell r="A1898" t="str">
            <v>103889</v>
          </cell>
          <cell r="H1898">
            <v>300</v>
          </cell>
          <cell r="J1898">
            <v>33</v>
          </cell>
          <cell r="K1898">
            <v>200</v>
          </cell>
          <cell r="AB1898">
            <v>4000</v>
          </cell>
          <cell r="AH1898">
            <v>1400</v>
          </cell>
          <cell r="AJ1898">
            <v>1600</v>
          </cell>
          <cell r="AK1898">
            <v>1400</v>
          </cell>
          <cell r="BJ1898">
            <v>30</v>
          </cell>
          <cell r="CB1898">
            <v>533</v>
          </cell>
          <cell r="CC1898">
            <v>8400</v>
          </cell>
          <cell r="CD1898">
            <v>30</v>
          </cell>
        </row>
        <row r="1899">
          <cell r="A1899" t="str">
            <v>103897</v>
          </cell>
          <cell r="G1899">
            <v>181.36</v>
          </cell>
          <cell r="K1899">
            <v>725.44</v>
          </cell>
          <cell r="AB1899">
            <v>5440.7999999999993</v>
          </cell>
          <cell r="AG1899">
            <v>1632.24</v>
          </cell>
          <cell r="AK1899">
            <v>2901.76</v>
          </cell>
          <cell r="BG1899">
            <v>272.04000000000002</v>
          </cell>
          <cell r="CB1899">
            <v>906.80000000000007</v>
          </cell>
          <cell r="CC1899">
            <v>9974.7999999999993</v>
          </cell>
          <cell r="CD1899">
            <v>272.04000000000002</v>
          </cell>
        </row>
        <row r="1900">
          <cell r="A1900" t="str">
            <v>103899</v>
          </cell>
          <cell r="G1900">
            <v>224.16</v>
          </cell>
          <cell r="AB1900">
            <v>7247.84</v>
          </cell>
          <cell r="AG1900">
            <v>1232.8800000000001</v>
          </cell>
          <cell r="BB1900">
            <v>112.08</v>
          </cell>
          <cell r="BG1900">
            <v>336.24</v>
          </cell>
          <cell r="CB1900">
            <v>224.16</v>
          </cell>
          <cell r="CC1900">
            <v>8480.7200000000012</v>
          </cell>
          <cell r="CD1900">
            <v>448.32</v>
          </cell>
        </row>
        <row r="1901">
          <cell r="A1901" t="str">
            <v>103900</v>
          </cell>
          <cell r="AB1901">
            <v>16923.060000000001</v>
          </cell>
          <cell r="CC1901">
            <v>16923.060000000001</v>
          </cell>
        </row>
        <row r="1902">
          <cell r="A1902" t="str">
            <v>103903</v>
          </cell>
          <cell r="R1902">
            <v>160</v>
          </cell>
          <cell r="AB1902">
            <v>12115.39</v>
          </cell>
          <cell r="AR1902">
            <v>6923.08</v>
          </cell>
          <cell r="CB1902">
            <v>160</v>
          </cell>
          <cell r="CC1902">
            <v>19038.47</v>
          </cell>
        </row>
        <row r="1903">
          <cell r="A1903" t="str">
            <v>103905</v>
          </cell>
          <cell r="V1903">
            <v>3290.32</v>
          </cell>
          <cell r="AB1903">
            <v>17538.48</v>
          </cell>
          <cell r="CB1903">
            <v>3290.32</v>
          </cell>
          <cell r="CC1903">
            <v>17538.48</v>
          </cell>
        </row>
        <row r="1904">
          <cell r="A1904" t="str">
            <v>103906</v>
          </cell>
          <cell r="H1904">
            <v>288.75</v>
          </cell>
          <cell r="K1904">
            <v>192.5</v>
          </cell>
          <cell r="AB1904">
            <v>6160</v>
          </cell>
          <cell r="AH1904">
            <v>1347.5</v>
          </cell>
          <cell r="AK1904">
            <v>1347.5</v>
          </cell>
          <cell r="BB1904">
            <v>1097.25</v>
          </cell>
          <cell r="CB1904">
            <v>481.25</v>
          </cell>
          <cell r="CC1904">
            <v>8855</v>
          </cell>
          <cell r="CD1904">
            <v>1097.25</v>
          </cell>
        </row>
        <row r="1905">
          <cell r="A1905" t="str">
            <v>103907</v>
          </cell>
          <cell r="R1905">
            <v>80</v>
          </cell>
          <cell r="AB1905">
            <v>9149.99</v>
          </cell>
          <cell r="AR1905">
            <v>2346.15</v>
          </cell>
          <cell r="CB1905">
            <v>80</v>
          </cell>
          <cell r="CC1905">
            <v>11496.14</v>
          </cell>
        </row>
        <row r="1906">
          <cell r="A1906" t="str">
            <v>103913</v>
          </cell>
          <cell r="G1906">
            <v>235.6</v>
          </cell>
          <cell r="K1906">
            <v>471.2</v>
          </cell>
          <cell r="AB1906">
            <v>9282.64</v>
          </cell>
          <cell r="AK1906">
            <v>1178</v>
          </cell>
          <cell r="BB1906">
            <v>1873.02</v>
          </cell>
          <cell r="BK1906">
            <v>1060.2</v>
          </cell>
          <cell r="CB1906">
            <v>706.8</v>
          </cell>
          <cell r="CC1906">
            <v>10460.64</v>
          </cell>
          <cell r="CD1906">
            <v>2933.2200000000003</v>
          </cell>
        </row>
        <row r="1907">
          <cell r="A1907" t="str">
            <v>103914</v>
          </cell>
          <cell r="AB1907">
            <v>14307.719999999998</v>
          </cell>
          <cell r="CC1907">
            <v>14307.719999999998</v>
          </cell>
        </row>
        <row r="1908">
          <cell r="A1908" t="str">
            <v>103915</v>
          </cell>
          <cell r="AB1908">
            <v>17307.719999999998</v>
          </cell>
          <cell r="CC1908">
            <v>17307.719999999998</v>
          </cell>
        </row>
        <row r="1909">
          <cell r="A1909" t="str">
            <v>103917</v>
          </cell>
          <cell r="G1909">
            <v>160</v>
          </cell>
          <cell r="K1909">
            <v>780</v>
          </cell>
          <cell r="L1909">
            <v>164</v>
          </cell>
          <cell r="AK1909">
            <v>8416</v>
          </cell>
          <cell r="CB1909">
            <v>1104</v>
          </cell>
          <cell r="CC1909">
            <v>8416</v>
          </cell>
        </row>
        <row r="1910">
          <cell r="A1910" t="str">
            <v>103918</v>
          </cell>
          <cell r="AB1910">
            <v>19746</v>
          </cell>
          <cell r="CC1910">
            <v>19746</v>
          </cell>
        </row>
        <row r="1911">
          <cell r="A1911" t="str">
            <v>103919</v>
          </cell>
          <cell r="AB1911">
            <v>12122.6</v>
          </cell>
          <cell r="CC1911">
            <v>12122.6</v>
          </cell>
        </row>
        <row r="1912">
          <cell r="A1912" t="str">
            <v>103988</v>
          </cell>
          <cell r="AB1912">
            <v>37400</v>
          </cell>
          <cell r="CC1912">
            <v>37400</v>
          </cell>
        </row>
        <row r="1913">
          <cell r="A1913" t="str">
            <v>103999</v>
          </cell>
          <cell r="AB1913">
            <v>16557.660000000003</v>
          </cell>
          <cell r="CC1913">
            <v>16557.660000000003</v>
          </cell>
        </row>
        <row r="1914">
          <cell r="A1914" t="str">
            <v>104</v>
          </cell>
          <cell r="O1914">
            <v>3961.1</v>
          </cell>
          <cell r="R1914">
            <v>320</v>
          </cell>
          <cell r="W1914">
            <v>45190.1</v>
          </cell>
          <cell r="AB1914">
            <v>33371.159999999996</v>
          </cell>
          <cell r="AR1914">
            <v>22247.439999999999</v>
          </cell>
          <cell r="CB1914">
            <v>49471.199999999997</v>
          </cell>
          <cell r="CC1914">
            <v>55618.599999999991</v>
          </cell>
        </row>
        <row r="1915">
          <cell r="A1915" t="str">
            <v>104000</v>
          </cell>
          <cell r="AB1915">
            <v>7008.32</v>
          </cell>
          <cell r="CC1915">
            <v>7008.32</v>
          </cell>
        </row>
        <row r="1916">
          <cell r="A1916" t="str">
            <v>104002</v>
          </cell>
          <cell r="AB1916">
            <v>14711.58</v>
          </cell>
          <cell r="CC1916">
            <v>14711.58</v>
          </cell>
        </row>
        <row r="1917">
          <cell r="A1917" t="str">
            <v>104004</v>
          </cell>
          <cell r="AB1917">
            <v>14711.58</v>
          </cell>
          <cell r="CC1917">
            <v>14711.58</v>
          </cell>
        </row>
        <row r="1918">
          <cell r="A1918" t="str">
            <v>104006</v>
          </cell>
          <cell r="AB1918">
            <v>16920</v>
          </cell>
          <cell r="CC1918">
            <v>16920</v>
          </cell>
        </row>
        <row r="1919">
          <cell r="A1919" t="str">
            <v>104008</v>
          </cell>
          <cell r="W1919">
            <v>6100</v>
          </cell>
          <cell r="AB1919">
            <v>16423.09</v>
          </cell>
          <cell r="BA1919">
            <v>4692.3100000000004</v>
          </cell>
          <cell r="CB1919">
            <v>6100</v>
          </cell>
          <cell r="CC1919">
            <v>21115.4</v>
          </cell>
        </row>
        <row r="1920">
          <cell r="A1920" t="str">
            <v>104009</v>
          </cell>
          <cell r="AB1920">
            <v>8009.5899999999992</v>
          </cell>
          <cell r="CC1920">
            <v>8009.5899999999992</v>
          </cell>
        </row>
        <row r="1921">
          <cell r="A1921" t="str">
            <v>104011</v>
          </cell>
          <cell r="AB1921">
            <v>15057.679999999998</v>
          </cell>
          <cell r="CC1921">
            <v>15057.679999999998</v>
          </cell>
        </row>
        <row r="1922">
          <cell r="A1922" t="str">
            <v>104012</v>
          </cell>
          <cell r="AB1922">
            <v>12980.79</v>
          </cell>
          <cell r="CC1922">
            <v>12980.79</v>
          </cell>
        </row>
        <row r="1923">
          <cell r="A1923" t="str">
            <v>104013</v>
          </cell>
          <cell r="AB1923">
            <v>10730.789999999997</v>
          </cell>
          <cell r="CC1923">
            <v>10730.789999999997</v>
          </cell>
        </row>
        <row r="1924">
          <cell r="A1924" t="str">
            <v>104014</v>
          </cell>
          <cell r="R1924">
            <v>80</v>
          </cell>
          <cell r="AB1924">
            <v>14538.449999999999</v>
          </cell>
          <cell r="AR1924">
            <v>4846.1499999999996</v>
          </cell>
          <cell r="CB1924">
            <v>80</v>
          </cell>
          <cell r="CC1924">
            <v>19384.599999999999</v>
          </cell>
        </row>
        <row r="1925">
          <cell r="A1925" t="str">
            <v>104015</v>
          </cell>
          <cell r="AB1925">
            <v>12307.68</v>
          </cell>
          <cell r="CC1925">
            <v>12307.68</v>
          </cell>
        </row>
        <row r="1926">
          <cell r="A1926" t="str">
            <v>104018</v>
          </cell>
          <cell r="V1926">
            <v>3711.93</v>
          </cell>
          <cell r="AB1926">
            <v>10000</v>
          </cell>
          <cell r="CB1926">
            <v>3711.93</v>
          </cell>
          <cell r="CC1926">
            <v>10000</v>
          </cell>
        </row>
        <row r="1927">
          <cell r="A1927" t="str">
            <v>104032</v>
          </cell>
          <cell r="V1927">
            <v>6000</v>
          </cell>
          <cell r="AB1927">
            <v>10984.62</v>
          </cell>
          <cell r="CB1927">
            <v>6000</v>
          </cell>
          <cell r="CC1927">
            <v>10984.62</v>
          </cell>
        </row>
        <row r="1928">
          <cell r="A1928" t="str">
            <v>104033</v>
          </cell>
          <cell r="R1928">
            <v>80</v>
          </cell>
          <cell r="AB1928">
            <v>12740.4</v>
          </cell>
          <cell r="AR1928">
            <v>5096.16</v>
          </cell>
          <cell r="CB1928">
            <v>80</v>
          </cell>
          <cell r="CC1928">
            <v>17836.559999999998</v>
          </cell>
        </row>
        <row r="1929">
          <cell r="A1929" t="str">
            <v>104034</v>
          </cell>
          <cell r="AB1929">
            <v>7836.55</v>
          </cell>
          <cell r="CC1929">
            <v>7836.55</v>
          </cell>
        </row>
        <row r="1930">
          <cell r="A1930" t="str">
            <v>104035</v>
          </cell>
          <cell r="AB1930">
            <v>13846.14</v>
          </cell>
          <cell r="CC1930">
            <v>13846.14</v>
          </cell>
        </row>
        <row r="1931">
          <cell r="A1931" t="str">
            <v>104036</v>
          </cell>
          <cell r="AB1931">
            <v>8086.53</v>
          </cell>
          <cell r="CC1931">
            <v>8086.53</v>
          </cell>
        </row>
        <row r="1932">
          <cell r="A1932" t="str">
            <v>104037</v>
          </cell>
          <cell r="P1932">
            <v>199.38</v>
          </cell>
          <cell r="AB1932">
            <v>5769.24</v>
          </cell>
          <cell r="AP1932">
            <v>2884.62</v>
          </cell>
          <cell r="CB1932">
            <v>199.38</v>
          </cell>
          <cell r="CC1932">
            <v>8653.86</v>
          </cell>
        </row>
        <row r="1933">
          <cell r="A1933" t="str">
            <v>104038</v>
          </cell>
          <cell r="AB1933">
            <v>429.34</v>
          </cell>
          <cell r="CC1933">
            <v>429.34</v>
          </cell>
        </row>
        <row r="1934">
          <cell r="A1934" t="str">
            <v>104039</v>
          </cell>
          <cell r="AB1934">
            <v>11769.210000000001</v>
          </cell>
          <cell r="CC1934">
            <v>11769.210000000001</v>
          </cell>
        </row>
        <row r="1935">
          <cell r="A1935" t="str">
            <v>104047</v>
          </cell>
          <cell r="AB1935">
            <v>5208.93</v>
          </cell>
          <cell r="CC1935">
            <v>5208.93</v>
          </cell>
        </row>
        <row r="1936">
          <cell r="A1936" t="str">
            <v>104048</v>
          </cell>
          <cell r="AB1936">
            <v>5153.84</v>
          </cell>
          <cell r="CC1936">
            <v>5153.84</v>
          </cell>
        </row>
        <row r="1937">
          <cell r="A1937" t="str">
            <v>104049</v>
          </cell>
          <cell r="AB1937">
            <v>5288</v>
          </cell>
          <cell r="CC1937">
            <v>5288</v>
          </cell>
        </row>
        <row r="1938">
          <cell r="A1938" t="str">
            <v>104050</v>
          </cell>
          <cell r="W1938">
            <v>4750.01</v>
          </cell>
          <cell r="AB1938">
            <v>7307.7</v>
          </cell>
          <cell r="BA1938">
            <v>3653.85</v>
          </cell>
          <cell r="CB1938">
            <v>4750.01</v>
          </cell>
          <cell r="CC1938">
            <v>10961.55</v>
          </cell>
        </row>
        <row r="1939">
          <cell r="A1939" t="str">
            <v>104051</v>
          </cell>
          <cell r="W1939">
            <v>5250.01</v>
          </cell>
          <cell r="AB1939">
            <v>8076.94</v>
          </cell>
          <cell r="BA1939">
            <v>4038.47</v>
          </cell>
          <cell r="CB1939">
            <v>5250.01</v>
          </cell>
          <cell r="CC1939">
            <v>12115.41</v>
          </cell>
        </row>
        <row r="1940">
          <cell r="A1940" t="str">
            <v>104052</v>
          </cell>
          <cell r="AB1940">
            <v>13461.529999999999</v>
          </cell>
          <cell r="CC1940">
            <v>13461.529999999999</v>
          </cell>
        </row>
        <row r="1941">
          <cell r="A1941" t="str">
            <v>104053</v>
          </cell>
          <cell r="AB1941">
            <v>5192.3</v>
          </cell>
          <cell r="CC1941">
            <v>5192.3</v>
          </cell>
        </row>
        <row r="1942">
          <cell r="A1942" t="str">
            <v>104054</v>
          </cell>
          <cell r="AB1942">
            <v>9692.3100000000013</v>
          </cell>
          <cell r="CC1942">
            <v>9692.3100000000013</v>
          </cell>
        </row>
        <row r="1943">
          <cell r="A1943" t="str">
            <v>104055</v>
          </cell>
          <cell r="AB1943">
            <v>5016</v>
          </cell>
          <cell r="CC1943">
            <v>5016</v>
          </cell>
        </row>
        <row r="1944">
          <cell r="A1944" t="str">
            <v>104056</v>
          </cell>
          <cell r="AB1944">
            <v>9230.76</v>
          </cell>
          <cell r="CC1944">
            <v>9230.76</v>
          </cell>
        </row>
        <row r="1945">
          <cell r="A1945" t="str">
            <v>104060</v>
          </cell>
          <cell r="AB1945">
            <v>8173.08</v>
          </cell>
          <cell r="CC1945">
            <v>8173.08</v>
          </cell>
        </row>
        <row r="1946">
          <cell r="A1946" t="str">
            <v>104061</v>
          </cell>
          <cell r="AB1946">
            <v>7384.6100000000006</v>
          </cell>
          <cell r="CC1946">
            <v>7384.6100000000006</v>
          </cell>
        </row>
        <row r="1947">
          <cell r="A1947" t="str">
            <v>104073</v>
          </cell>
          <cell r="AB1947">
            <v>3149.6400000000003</v>
          </cell>
          <cell r="CC1947">
            <v>3149.6400000000003</v>
          </cell>
        </row>
        <row r="1948">
          <cell r="A1948" t="str">
            <v>104074</v>
          </cell>
          <cell r="AB1948">
            <v>2900.04</v>
          </cell>
          <cell r="BB1948">
            <v>55.78</v>
          </cell>
          <cell r="CC1948">
            <v>2900.04</v>
          </cell>
          <cell r="CD1948">
            <v>55.78</v>
          </cell>
        </row>
        <row r="1949">
          <cell r="A1949" t="str">
            <v>104075</v>
          </cell>
          <cell r="AB1949">
            <v>5384.62</v>
          </cell>
          <cell r="CC1949">
            <v>5384.62</v>
          </cell>
        </row>
        <row r="1950">
          <cell r="A1950" t="str">
            <v>104076</v>
          </cell>
          <cell r="K1950">
            <v>167.28</v>
          </cell>
          <cell r="L1950">
            <v>167.28</v>
          </cell>
          <cell r="AB1950">
            <v>1589.16</v>
          </cell>
          <cell r="AL1950">
            <v>1348.7</v>
          </cell>
          <cell r="CB1950">
            <v>334.56</v>
          </cell>
          <cell r="CC1950">
            <v>2937.86</v>
          </cell>
        </row>
        <row r="1951">
          <cell r="A1951" t="str">
            <v>104077</v>
          </cell>
          <cell r="AB1951">
            <v>8076.94</v>
          </cell>
          <cell r="CC1951">
            <v>8076.94</v>
          </cell>
        </row>
        <row r="1952">
          <cell r="A1952" t="str">
            <v>104079</v>
          </cell>
          <cell r="AB1952">
            <v>3646.25</v>
          </cell>
          <cell r="CC1952">
            <v>3646.25</v>
          </cell>
        </row>
        <row r="1953">
          <cell r="A1953" t="str">
            <v>104082</v>
          </cell>
          <cell r="AB1953">
            <v>3076.8</v>
          </cell>
          <cell r="BB1953">
            <v>28.84</v>
          </cell>
          <cell r="CC1953">
            <v>3076.8</v>
          </cell>
          <cell r="CD1953">
            <v>28.84</v>
          </cell>
        </row>
        <row r="1954">
          <cell r="A1954" t="str">
            <v>104083</v>
          </cell>
          <cell r="AB1954">
            <v>4307.7</v>
          </cell>
          <cell r="CC1954">
            <v>4307.7</v>
          </cell>
        </row>
        <row r="1955">
          <cell r="A1955" t="str">
            <v>104084</v>
          </cell>
          <cell r="V1955">
            <v>2000</v>
          </cell>
          <cell r="AB1955">
            <v>4961.54</v>
          </cell>
          <cell r="CB1955">
            <v>2000</v>
          </cell>
          <cell r="CC1955">
            <v>4961.54</v>
          </cell>
        </row>
        <row r="1956">
          <cell r="A1956" t="str">
            <v>104085</v>
          </cell>
          <cell r="AB1956">
            <v>8461.5400000000009</v>
          </cell>
          <cell r="CC1956">
            <v>8461.5400000000009</v>
          </cell>
        </row>
        <row r="1957">
          <cell r="A1957" t="str">
            <v>104086</v>
          </cell>
          <cell r="AB1957">
            <v>4384.62</v>
          </cell>
          <cell r="CC1957">
            <v>4384.62</v>
          </cell>
        </row>
        <row r="1958">
          <cell r="A1958" t="str">
            <v>104087</v>
          </cell>
          <cell r="V1958">
            <v>3600.01</v>
          </cell>
          <cell r="AB1958">
            <v>5815.4</v>
          </cell>
          <cell r="CB1958">
            <v>3600.01</v>
          </cell>
          <cell r="CC1958">
            <v>5815.4</v>
          </cell>
        </row>
        <row r="1959">
          <cell r="A1959" t="str">
            <v>104088</v>
          </cell>
          <cell r="AB1959">
            <v>8480.7899999999991</v>
          </cell>
          <cell r="CC1959">
            <v>8480.7899999999991</v>
          </cell>
        </row>
        <row r="1960">
          <cell r="A1960" t="str">
            <v>104089</v>
          </cell>
          <cell r="AB1960">
            <v>9384.6200000000008</v>
          </cell>
          <cell r="CC1960">
            <v>9384.6200000000008</v>
          </cell>
        </row>
        <row r="1961">
          <cell r="A1961" t="str">
            <v>104091</v>
          </cell>
          <cell r="AB1961">
            <v>5202.92</v>
          </cell>
          <cell r="CC1961">
            <v>5202.92</v>
          </cell>
        </row>
        <row r="1962">
          <cell r="A1962" t="str">
            <v>104092</v>
          </cell>
          <cell r="V1962">
            <v>5250.01</v>
          </cell>
          <cell r="AB1962">
            <v>10096.18</v>
          </cell>
          <cell r="CB1962">
            <v>5250.01</v>
          </cell>
          <cell r="CC1962">
            <v>10096.18</v>
          </cell>
        </row>
        <row r="1963">
          <cell r="A1963" t="str">
            <v>104093</v>
          </cell>
          <cell r="AB1963">
            <v>4769.24</v>
          </cell>
          <cell r="CC1963">
            <v>4769.24</v>
          </cell>
        </row>
        <row r="1964">
          <cell r="A1964" t="str">
            <v>104094</v>
          </cell>
          <cell r="AB1964">
            <v>5153.8599999999997</v>
          </cell>
          <cell r="CC1964">
            <v>5153.8599999999997</v>
          </cell>
        </row>
        <row r="1965">
          <cell r="A1965" t="str">
            <v>104095</v>
          </cell>
          <cell r="AB1965">
            <v>3273.84</v>
          </cell>
          <cell r="CC1965">
            <v>3273.84</v>
          </cell>
        </row>
        <row r="1966">
          <cell r="A1966" t="str">
            <v>104096</v>
          </cell>
          <cell r="AB1966">
            <v>5388.1100000000006</v>
          </cell>
          <cell r="CC1966">
            <v>5388.1100000000006</v>
          </cell>
        </row>
        <row r="1967">
          <cell r="A1967" t="str">
            <v>104097</v>
          </cell>
          <cell r="AB1967">
            <v>6461.54</v>
          </cell>
          <cell r="CC1967">
            <v>6461.54</v>
          </cell>
        </row>
        <row r="1968">
          <cell r="A1968" t="str">
            <v>104104</v>
          </cell>
          <cell r="AB1968">
            <v>5000</v>
          </cell>
          <cell r="CC1968">
            <v>5000</v>
          </cell>
        </row>
        <row r="1969">
          <cell r="A1969" t="str">
            <v>104107</v>
          </cell>
          <cell r="AB1969">
            <v>3120</v>
          </cell>
          <cell r="CC1969">
            <v>3120</v>
          </cell>
        </row>
        <row r="1970">
          <cell r="A1970" t="str">
            <v>105</v>
          </cell>
          <cell r="O1970">
            <v>1974.23</v>
          </cell>
          <cell r="R1970">
            <v>320</v>
          </cell>
          <cell r="AB1970">
            <v>27692.34</v>
          </cell>
          <cell r="AR1970">
            <v>18461.560000000001</v>
          </cell>
          <cell r="CB1970">
            <v>2294.23</v>
          </cell>
          <cell r="CC1970">
            <v>46153.9</v>
          </cell>
        </row>
        <row r="1971">
          <cell r="A1971" t="str">
            <v>106</v>
          </cell>
          <cell r="O1971">
            <v>1722.23</v>
          </cell>
          <cell r="R1971">
            <v>320</v>
          </cell>
          <cell r="W1971">
            <v>45404.45</v>
          </cell>
          <cell r="AB1971">
            <v>33529.439999999995</v>
          </cell>
          <cell r="AR1971">
            <v>22352.959999999999</v>
          </cell>
          <cell r="CB1971">
            <v>47446.68</v>
          </cell>
          <cell r="CC1971">
            <v>55882.399999999994</v>
          </cell>
        </row>
        <row r="1972">
          <cell r="A1972" t="str">
            <v>110</v>
          </cell>
          <cell r="R1972">
            <v>220</v>
          </cell>
          <cell r="AB1972">
            <v>14989.08</v>
          </cell>
          <cell r="AR1972">
            <v>9992.7199999999993</v>
          </cell>
          <cell r="CB1972">
            <v>220</v>
          </cell>
          <cell r="CC1972">
            <v>24981.8</v>
          </cell>
        </row>
        <row r="1973">
          <cell r="A1973" t="str">
            <v>111</v>
          </cell>
          <cell r="O1973">
            <v>4861.66</v>
          </cell>
          <cell r="R1973">
            <v>220</v>
          </cell>
          <cell r="AB1973">
            <v>19076.219999999998</v>
          </cell>
          <cell r="AR1973">
            <v>12717.48</v>
          </cell>
          <cell r="CB1973">
            <v>5081.66</v>
          </cell>
          <cell r="CC1973">
            <v>31793.699999999997</v>
          </cell>
        </row>
        <row r="1974">
          <cell r="A1974" t="str">
            <v>112</v>
          </cell>
          <cell r="O1974">
            <v>2835.17</v>
          </cell>
          <cell r="R1974">
            <v>220</v>
          </cell>
          <cell r="AB1974">
            <v>19629.96</v>
          </cell>
          <cell r="AR1974">
            <v>13086.64</v>
          </cell>
          <cell r="CB1974">
            <v>3055.17</v>
          </cell>
          <cell r="CC1974">
            <v>32716.6</v>
          </cell>
        </row>
        <row r="1975">
          <cell r="A1975" t="str">
            <v>113</v>
          </cell>
          <cell r="O1975">
            <v>3724.02</v>
          </cell>
          <cell r="AB1975">
            <v>27301.300000000007</v>
          </cell>
          <cell r="CB1975">
            <v>3724.02</v>
          </cell>
          <cell r="CC1975">
            <v>27301.300000000007</v>
          </cell>
        </row>
        <row r="1976">
          <cell r="A1976" t="str">
            <v>115</v>
          </cell>
          <cell r="O1976">
            <v>2082.2800000000002</v>
          </cell>
          <cell r="AB1976">
            <v>40218.6</v>
          </cell>
          <cell r="CB1976">
            <v>2082.2800000000002</v>
          </cell>
          <cell r="CC1976">
            <v>40218.6</v>
          </cell>
        </row>
        <row r="1977">
          <cell r="A1977" t="str">
            <v>117</v>
          </cell>
          <cell r="C1977">
            <v>30</v>
          </cell>
          <cell r="O1977">
            <v>1728.76</v>
          </cell>
          <cell r="R1977">
            <v>320</v>
          </cell>
          <cell r="T1977">
            <v>3000</v>
          </cell>
          <cell r="AB1977">
            <v>22150.55</v>
          </cell>
          <cell r="AC1977">
            <v>4430.1099999999997</v>
          </cell>
          <cell r="AR1977">
            <v>17720.439999999999</v>
          </cell>
          <cell r="CB1977">
            <v>5078.76</v>
          </cell>
          <cell r="CC1977">
            <v>44301.1</v>
          </cell>
        </row>
        <row r="1978">
          <cell r="A1978" t="str">
            <v>118</v>
          </cell>
          <cell r="O1978">
            <v>1845.81</v>
          </cell>
          <cell r="R1978">
            <v>320</v>
          </cell>
          <cell r="T1978">
            <v>2700</v>
          </cell>
          <cell r="AB1978">
            <v>22251.480000000003</v>
          </cell>
          <cell r="AR1978">
            <v>14834.32</v>
          </cell>
          <cell r="CB1978">
            <v>4865.8099999999995</v>
          </cell>
          <cell r="CC1978">
            <v>37085.800000000003</v>
          </cell>
        </row>
        <row r="1979">
          <cell r="A1979" t="str">
            <v>119</v>
          </cell>
          <cell r="O1979">
            <v>3020.55</v>
          </cell>
          <cell r="R1979">
            <v>320</v>
          </cell>
          <cell r="AB1979">
            <v>21778.2</v>
          </cell>
          <cell r="AR1979">
            <v>14518.8</v>
          </cell>
          <cell r="CB1979">
            <v>3340.55</v>
          </cell>
          <cell r="CC1979">
            <v>36297</v>
          </cell>
        </row>
        <row r="1980">
          <cell r="A1980" t="str">
            <v>122</v>
          </cell>
          <cell r="O1980">
            <v>1790.43</v>
          </cell>
          <cell r="R1980">
            <v>220</v>
          </cell>
          <cell r="AB1980">
            <v>23220.719999999998</v>
          </cell>
          <cell r="AR1980">
            <v>15480.48</v>
          </cell>
          <cell r="CB1980">
            <v>2010.43</v>
          </cell>
          <cell r="CC1980">
            <v>38701.199999999997</v>
          </cell>
        </row>
        <row r="1981">
          <cell r="A1981" t="str">
            <v>124</v>
          </cell>
          <cell r="O1981">
            <v>1904.38</v>
          </cell>
          <cell r="R1981">
            <v>320</v>
          </cell>
          <cell r="AB1981">
            <v>18552.060000000001</v>
          </cell>
          <cell r="AR1981">
            <v>12368.04</v>
          </cell>
          <cell r="CB1981">
            <v>2224.38</v>
          </cell>
          <cell r="CC1981">
            <v>30920.100000000002</v>
          </cell>
        </row>
        <row r="1982">
          <cell r="A1982" t="str">
            <v>125</v>
          </cell>
          <cell r="R1982">
            <v>220</v>
          </cell>
          <cell r="AB1982">
            <v>22088.579999999998</v>
          </cell>
          <cell r="AR1982">
            <v>14725.72</v>
          </cell>
          <cell r="CB1982">
            <v>220</v>
          </cell>
          <cell r="CC1982">
            <v>36814.299999999996</v>
          </cell>
        </row>
        <row r="1983">
          <cell r="A1983" t="str">
            <v>126</v>
          </cell>
          <cell r="O1983">
            <v>2357.77</v>
          </cell>
          <cell r="R1983">
            <v>220</v>
          </cell>
          <cell r="AB1983">
            <v>22010.639999999999</v>
          </cell>
          <cell r="AR1983">
            <v>14673.76</v>
          </cell>
          <cell r="CB1983">
            <v>2577.77</v>
          </cell>
          <cell r="CC1983">
            <v>36684.400000000001</v>
          </cell>
        </row>
        <row r="1984">
          <cell r="A1984" t="str">
            <v>127</v>
          </cell>
          <cell r="R1984">
            <v>220</v>
          </cell>
          <cell r="AB1984">
            <v>17008.329999999998</v>
          </cell>
          <cell r="AR1984">
            <v>11362.56</v>
          </cell>
          <cell r="CB1984">
            <v>220</v>
          </cell>
          <cell r="CC1984">
            <v>28370.89</v>
          </cell>
        </row>
        <row r="1985">
          <cell r="A1985" t="str">
            <v>130</v>
          </cell>
          <cell r="O1985">
            <v>1327.16</v>
          </cell>
          <cell r="R1985">
            <v>220</v>
          </cell>
          <cell r="AB1985">
            <v>17284.259999999998</v>
          </cell>
          <cell r="AR1985">
            <v>11522.84</v>
          </cell>
          <cell r="CB1985">
            <v>1547.16</v>
          </cell>
          <cell r="CC1985">
            <v>28807.1</v>
          </cell>
        </row>
        <row r="1986">
          <cell r="A1986" t="str">
            <v>131</v>
          </cell>
          <cell r="O1986">
            <v>2966.53</v>
          </cell>
          <cell r="P1986">
            <v>-3360.37</v>
          </cell>
          <cell r="R1986">
            <v>220</v>
          </cell>
          <cell r="AB1986">
            <v>8309.31</v>
          </cell>
          <cell r="AP1986">
            <v>8309.31</v>
          </cell>
          <cell r="AR1986">
            <v>11079.08</v>
          </cell>
          <cell r="CB1986">
            <v>-173.83999999999969</v>
          </cell>
          <cell r="CC1986">
            <v>27697.699999999997</v>
          </cell>
        </row>
        <row r="1987">
          <cell r="A1987" t="str">
            <v>133</v>
          </cell>
          <cell r="O1987">
            <v>8309.59</v>
          </cell>
          <cell r="R1987">
            <v>320</v>
          </cell>
          <cell r="W1987">
            <v>42293.39</v>
          </cell>
          <cell r="AB1987">
            <v>31232.04</v>
          </cell>
          <cell r="AR1987">
            <v>20821.36</v>
          </cell>
          <cell r="CB1987">
            <v>50922.979999999996</v>
          </cell>
          <cell r="CC1987">
            <v>52053.4</v>
          </cell>
        </row>
        <row r="1988">
          <cell r="A1988" t="str">
            <v>136</v>
          </cell>
          <cell r="O1988">
            <v>1946.36</v>
          </cell>
          <cell r="R1988">
            <v>220</v>
          </cell>
          <cell r="T1988">
            <v>2700</v>
          </cell>
          <cell r="AB1988">
            <v>23964.18</v>
          </cell>
          <cell r="AR1988">
            <v>15976.12</v>
          </cell>
          <cell r="CB1988">
            <v>4866.3599999999997</v>
          </cell>
          <cell r="CC1988">
            <v>39940.300000000003</v>
          </cell>
        </row>
        <row r="1989">
          <cell r="A1989" t="str">
            <v>139</v>
          </cell>
          <cell r="R1989">
            <v>55</v>
          </cell>
          <cell r="AB1989">
            <v>30539.88</v>
          </cell>
          <cell r="AR1989">
            <v>3393.32</v>
          </cell>
          <cell r="CB1989">
            <v>55</v>
          </cell>
          <cell r="CC1989">
            <v>33933.200000000004</v>
          </cell>
        </row>
        <row r="1990">
          <cell r="A1990" t="str">
            <v>140</v>
          </cell>
          <cell r="O1990">
            <v>722.86</v>
          </cell>
          <cell r="R1990">
            <v>220</v>
          </cell>
          <cell r="AB1990">
            <v>22233.420000000002</v>
          </cell>
          <cell r="AR1990">
            <v>14822.28</v>
          </cell>
          <cell r="CB1990">
            <v>942.86</v>
          </cell>
          <cell r="CC1990">
            <v>37055.700000000004</v>
          </cell>
        </row>
        <row r="1991">
          <cell r="A1991" t="str">
            <v>145</v>
          </cell>
          <cell r="AB1991">
            <v>28004.399999999994</v>
          </cell>
          <cell r="CC1991">
            <v>28004.399999999994</v>
          </cell>
        </row>
        <row r="1992">
          <cell r="A1992" t="str">
            <v>146</v>
          </cell>
          <cell r="O1992">
            <v>3630.01</v>
          </cell>
          <cell r="R1992">
            <v>320</v>
          </cell>
          <cell r="W1992">
            <v>37376.22</v>
          </cell>
          <cell r="AB1992">
            <v>27600.9</v>
          </cell>
          <cell r="AR1992">
            <v>18400.599999999999</v>
          </cell>
          <cell r="CB1992">
            <v>41326.230000000003</v>
          </cell>
          <cell r="CC1992">
            <v>46001.5</v>
          </cell>
        </row>
        <row r="1993">
          <cell r="A1993" t="str">
            <v>148</v>
          </cell>
          <cell r="O1993">
            <v>528.91999999999996</v>
          </cell>
          <cell r="U1993">
            <v>9500</v>
          </cell>
          <cell r="AB1993">
            <v>37783.800000000003</v>
          </cell>
          <cell r="CB1993">
            <v>10028.92</v>
          </cell>
          <cell r="CC1993">
            <v>37783.800000000003</v>
          </cell>
        </row>
        <row r="1994">
          <cell r="A1994" t="str">
            <v>150</v>
          </cell>
          <cell r="O1994">
            <v>4995.34</v>
          </cell>
          <cell r="R1994">
            <v>320</v>
          </cell>
          <cell r="W1994">
            <v>47336.01</v>
          </cell>
          <cell r="AB1994">
            <v>34955.82</v>
          </cell>
          <cell r="AR1994">
            <v>23303.88</v>
          </cell>
          <cell r="CB1994">
            <v>52651.350000000006</v>
          </cell>
          <cell r="CC1994">
            <v>58259.7</v>
          </cell>
        </row>
        <row r="1995">
          <cell r="A1995" t="str">
            <v>151</v>
          </cell>
          <cell r="U1995">
            <v>10000</v>
          </cell>
          <cell r="AB1995">
            <v>54893.2</v>
          </cell>
          <cell r="CB1995">
            <v>10000</v>
          </cell>
          <cell r="CC1995">
            <v>54893.2</v>
          </cell>
        </row>
        <row r="1996">
          <cell r="A1996" t="str">
            <v>152</v>
          </cell>
          <cell r="O1996">
            <v>2944.54</v>
          </cell>
          <cell r="AB1996">
            <v>40642.1</v>
          </cell>
          <cell r="CB1996">
            <v>2944.54</v>
          </cell>
          <cell r="CC1996">
            <v>40642.1</v>
          </cell>
        </row>
        <row r="1997">
          <cell r="A1997" t="str">
            <v>155</v>
          </cell>
          <cell r="O1997">
            <v>2309.13</v>
          </cell>
          <cell r="R1997">
            <v>220</v>
          </cell>
          <cell r="AB1997">
            <v>29956.26</v>
          </cell>
          <cell r="AR1997">
            <v>19970.84</v>
          </cell>
          <cell r="CB1997">
            <v>2529.13</v>
          </cell>
          <cell r="CC1997">
            <v>49927.1</v>
          </cell>
        </row>
        <row r="1998">
          <cell r="A1998" t="str">
            <v>158</v>
          </cell>
          <cell r="AB1998">
            <v>17392.400000000001</v>
          </cell>
          <cell r="CC1998">
            <v>17392.400000000001</v>
          </cell>
        </row>
        <row r="1999">
          <cell r="A1999" t="str">
            <v>161</v>
          </cell>
          <cell r="O1999">
            <v>1859.67</v>
          </cell>
          <cell r="AB1999">
            <v>32651.300000000007</v>
          </cell>
          <cell r="CB1999">
            <v>1859.67</v>
          </cell>
          <cell r="CC1999">
            <v>32651.300000000007</v>
          </cell>
        </row>
        <row r="2000">
          <cell r="A2000" t="str">
            <v>164</v>
          </cell>
          <cell r="O2000">
            <v>1538.65</v>
          </cell>
          <cell r="AB2000">
            <v>37443.800000000003</v>
          </cell>
          <cell r="CB2000">
            <v>1538.65</v>
          </cell>
          <cell r="CC2000">
            <v>37443.800000000003</v>
          </cell>
        </row>
        <row r="2001">
          <cell r="A2001" t="str">
            <v>165</v>
          </cell>
          <cell r="AB2001">
            <v>1754.4</v>
          </cell>
          <cell r="CC2001">
            <v>1754.4</v>
          </cell>
        </row>
        <row r="2002">
          <cell r="A2002" t="str">
            <v>166</v>
          </cell>
          <cell r="O2002">
            <v>1060.18</v>
          </cell>
          <cell r="AB2002">
            <v>35815</v>
          </cell>
          <cell r="CB2002">
            <v>1060.18</v>
          </cell>
          <cell r="CC2002">
            <v>35815</v>
          </cell>
        </row>
        <row r="2003">
          <cell r="A2003" t="str">
            <v>168</v>
          </cell>
          <cell r="O2003">
            <v>3962.91</v>
          </cell>
          <cell r="R2003">
            <v>380</v>
          </cell>
          <cell r="W2003">
            <v>61004.13</v>
          </cell>
          <cell r="AB2003">
            <v>45049.2</v>
          </cell>
          <cell r="AR2003">
            <v>30032.799999999999</v>
          </cell>
          <cell r="CB2003">
            <v>65347.039999999994</v>
          </cell>
          <cell r="CC2003">
            <v>75082</v>
          </cell>
        </row>
        <row r="2004">
          <cell r="A2004" t="str">
            <v>170</v>
          </cell>
          <cell r="O2004">
            <v>3845.89</v>
          </cell>
          <cell r="AB2004">
            <v>26822.600000000006</v>
          </cell>
          <cell r="CB2004">
            <v>3845.89</v>
          </cell>
          <cell r="CC2004">
            <v>26822.600000000006</v>
          </cell>
        </row>
        <row r="2005">
          <cell r="A2005" t="str">
            <v>171</v>
          </cell>
          <cell r="AB2005">
            <v>26283.319999999996</v>
          </cell>
          <cell r="CC2005">
            <v>26283.319999999996</v>
          </cell>
        </row>
        <row r="2006">
          <cell r="A2006" t="str">
            <v>173</v>
          </cell>
          <cell r="P2006">
            <v>1811.6</v>
          </cell>
          <cell r="AB2006">
            <v>397.05</v>
          </cell>
          <cell r="AP2006">
            <v>17072.900000000001</v>
          </cell>
          <cell r="CB2006">
            <v>1811.6</v>
          </cell>
          <cell r="CC2006">
            <v>17469.95</v>
          </cell>
        </row>
        <row r="2007">
          <cell r="A2007" t="str">
            <v>175</v>
          </cell>
          <cell r="O2007">
            <v>1507.54</v>
          </cell>
          <cell r="AB2007">
            <v>30290.7</v>
          </cell>
          <cell r="CB2007">
            <v>1507.54</v>
          </cell>
          <cell r="CC2007">
            <v>30290.7</v>
          </cell>
        </row>
        <row r="2008">
          <cell r="A2008" t="str">
            <v>176</v>
          </cell>
          <cell r="O2008">
            <v>4808.07</v>
          </cell>
          <cell r="AB2008">
            <v>36810</v>
          </cell>
          <cell r="CB2008">
            <v>4808.07</v>
          </cell>
          <cell r="CC2008">
            <v>36810</v>
          </cell>
        </row>
        <row r="2009">
          <cell r="A2009" t="str">
            <v>178</v>
          </cell>
          <cell r="O2009">
            <v>3025.45</v>
          </cell>
          <cell r="R2009">
            <v>320</v>
          </cell>
          <cell r="T2009">
            <v>2700</v>
          </cell>
          <cell r="AB2009">
            <v>18938.82</v>
          </cell>
          <cell r="AR2009">
            <v>12625.88</v>
          </cell>
          <cell r="CB2009">
            <v>6045.45</v>
          </cell>
          <cell r="CC2009">
            <v>31564.699999999997</v>
          </cell>
        </row>
        <row r="2010">
          <cell r="A2010" t="str">
            <v>179</v>
          </cell>
          <cell r="O2010">
            <v>2135.8200000000002</v>
          </cell>
          <cell r="AB2010">
            <v>31377.999999999996</v>
          </cell>
          <cell r="CB2010">
            <v>2135.8200000000002</v>
          </cell>
          <cell r="CC2010">
            <v>31377.999999999996</v>
          </cell>
        </row>
        <row r="2011">
          <cell r="A2011" t="str">
            <v>181</v>
          </cell>
          <cell r="O2011">
            <v>2273.64</v>
          </cell>
          <cell r="R2011">
            <v>320</v>
          </cell>
          <cell r="W2011">
            <v>42049.88</v>
          </cell>
          <cell r="AB2011">
            <v>31052.219999999998</v>
          </cell>
          <cell r="AR2011">
            <v>20701.48</v>
          </cell>
          <cell r="CB2011">
            <v>44643.519999999997</v>
          </cell>
          <cell r="CC2011">
            <v>51753.7</v>
          </cell>
        </row>
        <row r="2012">
          <cell r="A2012" t="str">
            <v>182</v>
          </cell>
          <cell r="O2012">
            <v>5386.47</v>
          </cell>
          <cell r="AB2012">
            <v>39014.19999999999</v>
          </cell>
          <cell r="CB2012">
            <v>5386.47</v>
          </cell>
          <cell r="CC2012">
            <v>39014.19999999999</v>
          </cell>
        </row>
        <row r="2013">
          <cell r="A2013" t="str">
            <v>183</v>
          </cell>
          <cell r="O2013">
            <v>1617.08</v>
          </cell>
          <cell r="R2013">
            <v>320</v>
          </cell>
          <cell r="AB2013">
            <v>26958.480000000003</v>
          </cell>
          <cell r="AR2013">
            <v>17972.32</v>
          </cell>
          <cell r="CB2013">
            <v>1937.08</v>
          </cell>
          <cell r="CC2013">
            <v>44930.8</v>
          </cell>
        </row>
        <row r="2014">
          <cell r="A2014" t="str">
            <v>185</v>
          </cell>
          <cell r="O2014">
            <v>1606.89</v>
          </cell>
          <cell r="AB2014">
            <v>27142.600000000006</v>
          </cell>
          <cell r="CB2014">
            <v>1606.89</v>
          </cell>
          <cell r="CC2014">
            <v>27142.600000000006</v>
          </cell>
        </row>
        <row r="2015">
          <cell r="A2015" t="str">
            <v>186</v>
          </cell>
          <cell r="O2015">
            <v>4102.1899999999996</v>
          </cell>
          <cell r="R2015">
            <v>320</v>
          </cell>
          <cell r="W2015">
            <v>71916</v>
          </cell>
          <cell r="AB2015">
            <v>53107.199999999997</v>
          </cell>
          <cell r="AR2015">
            <v>35404.800000000003</v>
          </cell>
          <cell r="CB2015">
            <v>76338.19</v>
          </cell>
          <cell r="CC2015">
            <v>88512</v>
          </cell>
        </row>
        <row r="2016">
          <cell r="A2016" t="str">
            <v>187</v>
          </cell>
          <cell r="O2016">
            <v>2384.2800000000002</v>
          </cell>
          <cell r="AB2016">
            <v>35423.30000000001</v>
          </cell>
          <cell r="CB2016">
            <v>2384.2800000000002</v>
          </cell>
          <cell r="CC2016">
            <v>35423.30000000001</v>
          </cell>
        </row>
        <row r="2017">
          <cell r="A2017" t="str">
            <v>190</v>
          </cell>
          <cell r="O2017">
            <v>1338.94</v>
          </cell>
          <cell r="AB2017">
            <v>33791.899999999994</v>
          </cell>
          <cell r="CB2017">
            <v>1338.94</v>
          </cell>
          <cell r="CC2017">
            <v>33791.899999999994</v>
          </cell>
        </row>
        <row r="2018">
          <cell r="A2018" t="str">
            <v>193</v>
          </cell>
          <cell r="O2018">
            <v>1940.94</v>
          </cell>
          <cell r="R2018">
            <v>320</v>
          </cell>
          <cell r="AB2018">
            <v>23014.26</v>
          </cell>
          <cell r="AR2018">
            <v>15342.84</v>
          </cell>
          <cell r="CB2018">
            <v>2260.94</v>
          </cell>
          <cell r="CC2018">
            <v>38357.1</v>
          </cell>
        </row>
        <row r="2019">
          <cell r="A2019" t="str">
            <v>194</v>
          </cell>
          <cell r="O2019">
            <v>2874.95</v>
          </cell>
          <cell r="R2019">
            <v>320</v>
          </cell>
          <cell r="AB2019">
            <v>22938.420000000002</v>
          </cell>
          <cell r="AR2019">
            <v>15292.28</v>
          </cell>
          <cell r="CB2019">
            <v>3194.95</v>
          </cell>
          <cell r="CC2019">
            <v>38230.700000000004</v>
          </cell>
        </row>
        <row r="2020">
          <cell r="A2020" t="str">
            <v>195</v>
          </cell>
          <cell r="O2020">
            <v>2203.9299999999998</v>
          </cell>
          <cell r="AB2020">
            <v>33215.100000000013</v>
          </cell>
          <cell r="CB2020">
            <v>2203.9299999999998</v>
          </cell>
          <cell r="CC2020">
            <v>33215.100000000013</v>
          </cell>
        </row>
        <row r="2021">
          <cell r="A2021" t="str">
            <v>197</v>
          </cell>
          <cell r="O2021">
            <v>6399.66</v>
          </cell>
          <cell r="R2021">
            <v>320</v>
          </cell>
          <cell r="W2021">
            <v>42959.56</v>
          </cell>
          <cell r="AB2021">
            <v>31723.980000000003</v>
          </cell>
          <cell r="AR2021">
            <v>21149.32</v>
          </cell>
          <cell r="CB2021">
            <v>49679.22</v>
          </cell>
          <cell r="CC2021">
            <v>52873.3</v>
          </cell>
        </row>
        <row r="2022">
          <cell r="A2022" t="str">
            <v>199</v>
          </cell>
          <cell r="AB2022">
            <v>33217.600000000013</v>
          </cell>
          <cell r="CC2022">
            <v>33217.600000000013</v>
          </cell>
        </row>
        <row r="2023">
          <cell r="A2023" t="str">
            <v>202</v>
          </cell>
          <cell r="O2023">
            <v>3629.3</v>
          </cell>
          <cell r="AB2023">
            <v>35008.400000000001</v>
          </cell>
          <cell r="CB2023">
            <v>3629.3</v>
          </cell>
          <cell r="CC2023">
            <v>35008.400000000001</v>
          </cell>
        </row>
        <row r="2024">
          <cell r="A2024" t="str">
            <v>204</v>
          </cell>
          <cell r="AB2024">
            <v>31037.979999999996</v>
          </cell>
          <cell r="CC2024">
            <v>31037.979999999996</v>
          </cell>
        </row>
        <row r="2025">
          <cell r="A2025" t="str">
            <v>2046</v>
          </cell>
          <cell r="O2025">
            <v>3301.91</v>
          </cell>
          <cell r="R2025">
            <v>380</v>
          </cell>
          <cell r="T2025">
            <v>3000</v>
          </cell>
          <cell r="AB2025">
            <v>23769.260000000002</v>
          </cell>
          <cell r="AR2025">
            <v>15718.380000000001</v>
          </cell>
          <cell r="CB2025">
            <v>6681.91</v>
          </cell>
          <cell r="CC2025">
            <v>39487.64</v>
          </cell>
        </row>
        <row r="2026">
          <cell r="A2026" t="str">
            <v>206</v>
          </cell>
          <cell r="O2026">
            <v>1961.57</v>
          </cell>
          <cell r="R2026">
            <v>380</v>
          </cell>
          <cell r="W2026">
            <v>55382.68</v>
          </cell>
          <cell r="AB2026">
            <v>40897.980000000003</v>
          </cell>
          <cell r="AR2026">
            <v>27265.32</v>
          </cell>
          <cell r="CB2026">
            <v>57724.25</v>
          </cell>
          <cell r="CC2026">
            <v>68163.3</v>
          </cell>
        </row>
        <row r="2027">
          <cell r="A2027" t="str">
            <v>207</v>
          </cell>
          <cell r="AB2027">
            <v>33114.299999999996</v>
          </cell>
          <cell r="CC2027">
            <v>33114.299999999996</v>
          </cell>
        </row>
        <row r="2028">
          <cell r="A2028" t="str">
            <v>208</v>
          </cell>
          <cell r="O2028">
            <v>1716.74</v>
          </cell>
          <cell r="AB2028">
            <v>30986.799999999999</v>
          </cell>
          <cell r="CB2028">
            <v>1716.74</v>
          </cell>
          <cell r="CC2028">
            <v>30986.799999999999</v>
          </cell>
        </row>
        <row r="2029">
          <cell r="A2029" t="str">
            <v>210</v>
          </cell>
          <cell r="O2029">
            <v>1852.88</v>
          </cell>
          <cell r="T2029">
            <v>2300</v>
          </cell>
          <cell r="AB2029">
            <v>34025.600000000006</v>
          </cell>
          <cell r="CB2029">
            <v>4152.88</v>
          </cell>
          <cell r="CC2029">
            <v>34025.600000000006</v>
          </cell>
        </row>
        <row r="2030">
          <cell r="A2030" t="str">
            <v>211</v>
          </cell>
          <cell r="AB2030">
            <v>3805.71</v>
          </cell>
          <cell r="CC2030">
            <v>3805.71</v>
          </cell>
        </row>
        <row r="2031">
          <cell r="A2031" t="str">
            <v>212</v>
          </cell>
          <cell r="O2031">
            <v>5583.31</v>
          </cell>
          <cell r="R2031">
            <v>220</v>
          </cell>
          <cell r="AB2031">
            <v>24401.1</v>
          </cell>
          <cell r="AR2031">
            <v>16213.89</v>
          </cell>
          <cell r="CB2031">
            <v>5803.31</v>
          </cell>
          <cell r="CC2031">
            <v>40614.99</v>
          </cell>
        </row>
        <row r="2032">
          <cell r="A2032" t="str">
            <v>214</v>
          </cell>
          <cell r="AB2032">
            <v>30201.899999999994</v>
          </cell>
          <cell r="CC2032">
            <v>30201.899999999994</v>
          </cell>
        </row>
        <row r="2033">
          <cell r="A2033" t="str">
            <v>217</v>
          </cell>
          <cell r="AB2033">
            <v>30135.999999999993</v>
          </cell>
          <cell r="CC2033">
            <v>30135.999999999993</v>
          </cell>
        </row>
        <row r="2034">
          <cell r="A2034" t="str">
            <v>218</v>
          </cell>
          <cell r="AB2034">
            <v>17513.699999999993</v>
          </cell>
          <cell r="CC2034">
            <v>17513.699999999993</v>
          </cell>
        </row>
        <row r="2035">
          <cell r="A2035" t="str">
            <v>223</v>
          </cell>
          <cell r="O2035">
            <v>2076.65</v>
          </cell>
          <cell r="R2035">
            <v>320</v>
          </cell>
          <cell r="W2035">
            <v>34216.410000000003</v>
          </cell>
          <cell r="AB2035">
            <v>25267.5</v>
          </cell>
          <cell r="AR2035">
            <v>16845</v>
          </cell>
          <cell r="CB2035">
            <v>36613.060000000005</v>
          </cell>
          <cell r="CC2035">
            <v>42112.5</v>
          </cell>
        </row>
        <row r="2036">
          <cell r="A2036" t="str">
            <v>225</v>
          </cell>
          <cell r="O2036">
            <v>1401.8</v>
          </cell>
          <cell r="R2036">
            <v>55</v>
          </cell>
          <cell r="T2036">
            <v>2700</v>
          </cell>
          <cell r="AB2036">
            <v>28536.12</v>
          </cell>
          <cell r="AR2036">
            <v>3170.68</v>
          </cell>
          <cell r="CB2036">
            <v>4156.8</v>
          </cell>
          <cell r="CC2036">
            <v>31706.799999999999</v>
          </cell>
        </row>
        <row r="2037">
          <cell r="A2037" t="str">
            <v>226</v>
          </cell>
          <cell r="O2037">
            <v>1435.43</v>
          </cell>
          <cell r="R2037">
            <v>220</v>
          </cell>
          <cell r="T2037">
            <v>2300</v>
          </cell>
          <cell r="AB2037">
            <v>14377.550000000001</v>
          </cell>
          <cell r="AR2037">
            <v>9489.18</v>
          </cell>
          <cell r="CB2037">
            <v>3955.4300000000003</v>
          </cell>
          <cell r="CC2037">
            <v>23866.730000000003</v>
          </cell>
        </row>
        <row r="2038">
          <cell r="A2038" t="str">
            <v>227</v>
          </cell>
          <cell r="O2038">
            <v>1548.1</v>
          </cell>
          <cell r="R2038">
            <v>220</v>
          </cell>
          <cell r="AB2038">
            <v>18547.68</v>
          </cell>
          <cell r="AR2038">
            <v>12365.12</v>
          </cell>
          <cell r="CB2038">
            <v>1768.1</v>
          </cell>
          <cell r="CC2038">
            <v>30912.800000000003</v>
          </cell>
        </row>
        <row r="2039">
          <cell r="A2039" t="str">
            <v>228</v>
          </cell>
          <cell r="O2039">
            <v>1501.18</v>
          </cell>
          <cell r="AB2039">
            <v>41757.9</v>
          </cell>
          <cell r="CB2039">
            <v>1501.18</v>
          </cell>
          <cell r="CC2039">
            <v>41757.9</v>
          </cell>
        </row>
        <row r="2040">
          <cell r="A2040" t="str">
            <v>229</v>
          </cell>
          <cell r="O2040">
            <v>1913.77</v>
          </cell>
          <cell r="R2040">
            <v>380</v>
          </cell>
          <cell r="AB2040">
            <v>23831.88</v>
          </cell>
          <cell r="AR2040">
            <v>15887.92</v>
          </cell>
          <cell r="CB2040">
            <v>2293.77</v>
          </cell>
          <cell r="CC2040">
            <v>39719.800000000003</v>
          </cell>
        </row>
        <row r="2041">
          <cell r="A2041" t="str">
            <v>231</v>
          </cell>
          <cell r="O2041">
            <v>1663.4</v>
          </cell>
          <cell r="R2041">
            <v>220</v>
          </cell>
          <cell r="AB2041">
            <v>18453.719999999998</v>
          </cell>
          <cell r="AR2041">
            <v>12302.48</v>
          </cell>
          <cell r="CB2041">
            <v>1883.4</v>
          </cell>
          <cell r="CC2041">
            <v>30756.199999999997</v>
          </cell>
        </row>
        <row r="2042">
          <cell r="A2042" t="str">
            <v>232</v>
          </cell>
          <cell r="R2042">
            <v>320</v>
          </cell>
          <cell r="AB2042">
            <v>20094.54</v>
          </cell>
          <cell r="AR2042">
            <v>13396.36</v>
          </cell>
          <cell r="CB2042">
            <v>320</v>
          </cell>
          <cell r="CC2042">
            <v>33490.9</v>
          </cell>
        </row>
        <row r="2043">
          <cell r="A2043" t="str">
            <v>235</v>
          </cell>
          <cell r="R2043">
            <v>320</v>
          </cell>
          <cell r="AB2043">
            <v>16820.64</v>
          </cell>
          <cell r="AR2043">
            <v>11213.76</v>
          </cell>
          <cell r="CB2043">
            <v>320</v>
          </cell>
          <cell r="CC2043">
            <v>28034.400000000001</v>
          </cell>
        </row>
        <row r="2044">
          <cell r="A2044" t="str">
            <v>237</v>
          </cell>
          <cell r="O2044">
            <v>3445.03</v>
          </cell>
          <cell r="R2044">
            <v>220</v>
          </cell>
          <cell r="AB2044">
            <v>19392.12</v>
          </cell>
          <cell r="AR2044">
            <v>12928.08</v>
          </cell>
          <cell r="CB2044">
            <v>3665.03</v>
          </cell>
          <cell r="CC2044">
            <v>32320.199999999997</v>
          </cell>
        </row>
        <row r="2045">
          <cell r="A2045" t="str">
            <v>238</v>
          </cell>
          <cell r="R2045">
            <v>220</v>
          </cell>
          <cell r="AB2045">
            <v>17312.280000000002</v>
          </cell>
          <cell r="AR2045">
            <v>11541.52</v>
          </cell>
          <cell r="CB2045">
            <v>220</v>
          </cell>
          <cell r="CC2045">
            <v>28853.800000000003</v>
          </cell>
        </row>
        <row r="2046">
          <cell r="A2046" t="str">
            <v>240</v>
          </cell>
          <cell r="R2046">
            <v>220</v>
          </cell>
          <cell r="AB2046">
            <v>22994.280000000002</v>
          </cell>
          <cell r="AR2046">
            <v>15329.52</v>
          </cell>
          <cell r="CB2046">
            <v>220</v>
          </cell>
          <cell r="CC2046">
            <v>38323.800000000003</v>
          </cell>
        </row>
        <row r="2047">
          <cell r="A2047" t="str">
            <v>241</v>
          </cell>
          <cell r="O2047">
            <v>1438.29</v>
          </cell>
          <cell r="R2047">
            <v>220</v>
          </cell>
          <cell r="AB2047">
            <v>18058.740000000002</v>
          </cell>
          <cell r="AR2047">
            <v>12039.16</v>
          </cell>
          <cell r="CB2047">
            <v>1658.29</v>
          </cell>
          <cell r="CC2047">
            <v>30097.9</v>
          </cell>
        </row>
        <row r="2048">
          <cell r="A2048" t="str">
            <v>243</v>
          </cell>
          <cell r="O2048">
            <v>251.47</v>
          </cell>
          <cell r="R2048">
            <v>220</v>
          </cell>
          <cell r="AB2048">
            <v>21013.74</v>
          </cell>
          <cell r="AR2048">
            <v>14009.16</v>
          </cell>
          <cell r="CB2048">
            <v>471.47</v>
          </cell>
          <cell r="CC2048">
            <v>35022.9</v>
          </cell>
        </row>
        <row r="2049">
          <cell r="A2049" t="str">
            <v>245</v>
          </cell>
          <cell r="AB2049">
            <v>8616.84</v>
          </cell>
          <cell r="CC2049">
            <v>8616.84</v>
          </cell>
        </row>
        <row r="2050">
          <cell r="A2050" t="str">
            <v>246</v>
          </cell>
          <cell r="O2050">
            <v>886.41</v>
          </cell>
          <cell r="AB2050">
            <v>29000.800000000003</v>
          </cell>
          <cell r="CB2050">
            <v>886.41</v>
          </cell>
          <cell r="CC2050">
            <v>29000.800000000003</v>
          </cell>
        </row>
        <row r="2051">
          <cell r="A2051" t="str">
            <v>247</v>
          </cell>
          <cell r="AB2051">
            <v>26025.600000000002</v>
          </cell>
          <cell r="CC2051">
            <v>26025.600000000002</v>
          </cell>
        </row>
        <row r="2052">
          <cell r="A2052" t="str">
            <v>248</v>
          </cell>
          <cell r="O2052">
            <v>94.18</v>
          </cell>
          <cell r="P2052">
            <v>1781.3999999999996</v>
          </cell>
          <cell r="AP2052">
            <v>33426.500000000007</v>
          </cell>
          <cell r="CB2052">
            <v>1875.5799999999997</v>
          </cell>
          <cell r="CC2052">
            <v>33426.500000000007</v>
          </cell>
        </row>
        <row r="2053">
          <cell r="A2053" t="str">
            <v>249</v>
          </cell>
          <cell r="O2053">
            <v>1300.96</v>
          </cell>
          <cell r="R2053">
            <v>320</v>
          </cell>
          <cell r="AB2053">
            <v>23851.74</v>
          </cell>
          <cell r="AR2053">
            <v>15901.16</v>
          </cell>
          <cell r="CB2053">
            <v>1620.96</v>
          </cell>
          <cell r="CC2053">
            <v>39752.9</v>
          </cell>
        </row>
        <row r="2054">
          <cell r="A2054" t="str">
            <v>250</v>
          </cell>
          <cell r="AB2054">
            <v>27365.9</v>
          </cell>
          <cell r="CC2054">
            <v>27365.9</v>
          </cell>
        </row>
        <row r="2055">
          <cell r="A2055" t="str">
            <v>251</v>
          </cell>
          <cell r="R2055">
            <v>220</v>
          </cell>
          <cell r="AB2055">
            <v>17509.920000000002</v>
          </cell>
          <cell r="AR2055">
            <v>11673.28</v>
          </cell>
          <cell r="CB2055">
            <v>220</v>
          </cell>
          <cell r="CC2055">
            <v>29183.200000000004</v>
          </cell>
        </row>
        <row r="2056">
          <cell r="A2056" t="str">
            <v>252</v>
          </cell>
          <cell r="O2056">
            <v>1032.52</v>
          </cell>
          <cell r="R2056">
            <v>320</v>
          </cell>
          <cell r="AB2056">
            <v>22329.119999999999</v>
          </cell>
          <cell r="AR2056">
            <v>14886.08</v>
          </cell>
          <cell r="CB2056">
            <v>1352.52</v>
          </cell>
          <cell r="CC2056">
            <v>37215.199999999997</v>
          </cell>
        </row>
        <row r="2057">
          <cell r="A2057" t="str">
            <v>253</v>
          </cell>
          <cell r="O2057">
            <v>1417.07</v>
          </cell>
          <cell r="AB2057">
            <v>22240.3</v>
          </cell>
          <cell r="CB2057">
            <v>1417.07</v>
          </cell>
          <cell r="CC2057">
            <v>22240.3</v>
          </cell>
        </row>
        <row r="2058">
          <cell r="A2058" t="str">
            <v>254</v>
          </cell>
          <cell r="O2058">
            <v>247.32</v>
          </cell>
          <cell r="AB2058">
            <v>25993.300000000003</v>
          </cell>
          <cell r="CB2058">
            <v>247.32</v>
          </cell>
          <cell r="CC2058">
            <v>25993.300000000003</v>
          </cell>
        </row>
        <row r="2059">
          <cell r="A2059" t="str">
            <v>255</v>
          </cell>
          <cell r="O2059">
            <v>3607.8</v>
          </cell>
          <cell r="R2059">
            <v>380</v>
          </cell>
          <cell r="W2059">
            <v>36811.370000000003</v>
          </cell>
          <cell r="AB2059">
            <v>27183.780000000002</v>
          </cell>
          <cell r="AR2059">
            <v>18122.52</v>
          </cell>
          <cell r="CB2059">
            <v>40799.170000000006</v>
          </cell>
          <cell r="CC2059">
            <v>45306.3</v>
          </cell>
        </row>
        <row r="2060">
          <cell r="A2060" t="str">
            <v>257</v>
          </cell>
          <cell r="O2060">
            <v>3115.84</v>
          </cell>
          <cell r="U2060">
            <v>1564.78</v>
          </cell>
          <cell r="AB2060">
            <v>28969.8</v>
          </cell>
          <cell r="CB2060">
            <v>4680.62</v>
          </cell>
          <cell r="CC2060">
            <v>28969.8</v>
          </cell>
        </row>
        <row r="2061">
          <cell r="A2061" t="str">
            <v>258</v>
          </cell>
          <cell r="I2061">
            <v>1591.94</v>
          </cell>
          <cell r="O2061">
            <v>1694.17</v>
          </cell>
          <cell r="AB2061">
            <v>41995</v>
          </cell>
          <cell r="CB2061">
            <v>3286.11</v>
          </cell>
          <cell r="CC2061">
            <v>41995</v>
          </cell>
        </row>
        <row r="2062">
          <cell r="A2062" t="str">
            <v>259</v>
          </cell>
          <cell r="O2062">
            <v>2622.43</v>
          </cell>
          <cell r="U2062">
            <v>1549.99</v>
          </cell>
          <cell r="AB2062">
            <v>29310.2</v>
          </cell>
          <cell r="CB2062">
            <v>4172.42</v>
          </cell>
          <cell r="CC2062">
            <v>29310.2</v>
          </cell>
        </row>
        <row r="2063">
          <cell r="A2063" t="str">
            <v>260</v>
          </cell>
          <cell r="O2063">
            <v>4144.46</v>
          </cell>
          <cell r="U2063">
            <v>1580.31</v>
          </cell>
          <cell r="AB2063">
            <v>33935.700000000004</v>
          </cell>
          <cell r="CB2063">
            <v>5724.77</v>
          </cell>
          <cell r="CC2063">
            <v>33935.700000000004</v>
          </cell>
        </row>
        <row r="2064">
          <cell r="A2064" t="str">
            <v>265</v>
          </cell>
          <cell r="O2064">
            <v>2408.48</v>
          </cell>
          <cell r="R2064">
            <v>320</v>
          </cell>
          <cell r="W2064">
            <v>35061.57</v>
          </cell>
          <cell r="AB2064">
            <v>25891.620000000003</v>
          </cell>
          <cell r="AR2064">
            <v>17261.080000000002</v>
          </cell>
          <cell r="CB2064">
            <v>37790.050000000003</v>
          </cell>
          <cell r="CC2064">
            <v>43152.700000000004</v>
          </cell>
        </row>
        <row r="2065">
          <cell r="A2065" t="str">
            <v>266</v>
          </cell>
          <cell r="O2065">
            <v>1496.38</v>
          </cell>
          <cell r="R2065">
            <v>380</v>
          </cell>
          <cell r="AB2065">
            <v>28972.620000000003</v>
          </cell>
          <cell r="AR2065">
            <v>19315.080000000002</v>
          </cell>
          <cell r="CB2065">
            <v>1876.38</v>
          </cell>
          <cell r="CC2065">
            <v>48287.700000000004</v>
          </cell>
        </row>
        <row r="2066">
          <cell r="A2066" t="str">
            <v>267</v>
          </cell>
          <cell r="O2066">
            <v>4639.07</v>
          </cell>
          <cell r="AB2066">
            <v>35365.9</v>
          </cell>
          <cell r="CB2066">
            <v>4639.07</v>
          </cell>
          <cell r="CC2066">
            <v>35365.9</v>
          </cell>
        </row>
        <row r="2067">
          <cell r="A2067" t="str">
            <v>268</v>
          </cell>
          <cell r="O2067">
            <v>1910.67</v>
          </cell>
          <cell r="AB2067">
            <v>35999.800000000003</v>
          </cell>
          <cell r="CB2067">
            <v>1910.67</v>
          </cell>
          <cell r="CC2067">
            <v>35999.800000000003</v>
          </cell>
        </row>
        <row r="2068">
          <cell r="A2068" t="str">
            <v>270</v>
          </cell>
          <cell r="O2068">
            <v>9113.07</v>
          </cell>
          <cell r="R2068">
            <v>320</v>
          </cell>
          <cell r="W2068">
            <v>52341.25</v>
          </cell>
          <cell r="AB2068">
            <v>38652</v>
          </cell>
          <cell r="AR2068">
            <v>25768</v>
          </cell>
          <cell r="CB2068">
            <v>61774.32</v>
          </cell>
          <cell r="CC2068">
            <v>64420</v>
          </cell>
        </row>
        <row r="2069">
          <cell r="A2069" t="str">
            <v>274</v>
          </cell>
          <cell r="O2069">
            <v>692.37</v>
          </cell>
          <cell r="AB2069">
            <v>34418.699999999997</v>
          </cell>
          <cell r="CB2069">
            <v>692.37</v>
          </cell>
          <cell r="CC2069">
            <v>34418.699999999997</v>
          </cell>
        </row>
        <row r="2070">
          <cell r="A2070" t="str">
            <v>275</v>
          </cell>
          <cell r="O2070">
            <v>1577.42</v>
          </cell>
          <cell r="AB2070">
            <v>28789.8</v>
          </cell>
          <cell r="CB2070">
            <v>1577.42</v>
          </cell>
          <cell r="CC2070">
            <v>28789.8</v>
          </cell>
        </row>
        <row r="2071">
          <cell r="A2071" t="str">
            <v>276</v>
          </cell>
          <cell r="O2071">
            <v>1337.94</v>
          </cell>
          <cell r="AB2071">
            <v>33613.599999999999</v>
          </cell>
          <cell r="CB2071">
            <v>1337.94</v>
          </cell>
          <cell r="CC2071">
            <v>33613.599999999999</v>
          </cell>
        </row>
        <row r="2072">
          <cell r="A2072" t="str">
            <v>279</v>
          </cell>
          <cell r="O2072">
            <v>3399.77</v>
          </cell>
          <cell r="AB2072">
            <v>19242.400000000001</v>
          </cell>
          <cell r="CB2072">
            <v>3399.77</v>
          </cell>
          <cell r="CC2072">
            <v>19242.400000000001</v>
          </cell>
        </row>
        <row r="2073">
          <cell r="A2073" t="str">
            <v>280</v>
          </cell>
          <cell r="C2073">
            <v>25</v>
          </cell>
          <cell r="E2073">
            <v>12565.009999999998</v>
          </cell>
          <cell r="O2073">
            <v>3271.96</v>
          </cell>
          <cell r="W2073">
            <v>18966.89</v>
          </cell>
          <cell r="AB2073">
            <v>32062.509999999995</v>
          </cell>
          <cell r="BA2073">
            <v>3570.28</v>
          </cell>
          <cell r="CB2073">
            <v>34828.86</v>
          </cell>
          <cell r="CC2073">
            <v>35632.789999999994</v>
          </cell>
        </row>
        <row r="2074">
          <cell r="A2074" t="str">
            <v>284</v>
          </cell>
          <cell r="O2074">
            <v>4100.4399999999996</v>
          </cell>
          <cell r="AB2074">
            <v>27545.800000000003</v>
          </cell>
          <cell r="CB2074">
            <v>4100.4399999999996</v>
          </cell>
          <cell r="CC2074">
            <v>27545.800000000003</v>
          </cell>
        </row>
        <row r="2075">
          <cell r="A2075" t="str">
            <v>287</v>
          </cell>
          <cell r="O2075">
            <v>2654.29</v>
          </cell>
          <cell r="AB2075">
            <v>24619.199999999997</v>
          </cell>
          <cell r="CB2075">
            <v>2654.29</v>
          </cell>
          <cell r="CC2075">
            <v>24619.199999999997</v>
          </cell>
        </row>
        <row r="2076">
          <cell r="A2076" t="str">
            <v>288</v>
          </cell>
          <cell r="G2076">
            <v>348.42</v>
          </cell>
          <cell r="K2076">
            <v>1451.7499999999998</v>
          </cell>
          <cell r="L2076">
            <v>348.42</v>
          </cell>
          <cell r="AB2076">
            <v>5237.9399999999996</v>
          </cell>
          <cell r="AG2076">
            <v>3147.41</v>
          </cell>
          <cell r="AK2076">
            <v>5609.59</v>
          </cell>
          <cell r="AL2076">
            <v>1370.46</v>
          </cell>
          <cell r="CB2076">
            <v>2148.5899999999997</v>
          </cell>
          <cell r="CC2076">
            <v>15365.399999999998</v>
          </cell>
        </row>
        <row r="2077">
          <cell r="A2077" t="str">
            <v>289</v>
          </cell>
          <cell r="O2077">
            <v>3947.22</v>
          </cell>
          <cell r="AB2077">
            <v>35365.100000000013</v>
          </cell>
          <cell r="CB2077">
            <v>3947.22</v>
          </cell>
          <cell r="CC2077">
            <v>35365.100000000013</v>
          </cell>
        </row>
        <row r="2078">
          <cell r="A2078" t="str">
            <v>290</v>
          </cell>
          <cell r="O2078">
            <v>2221.7800000000002</v>
          </cell>
          <cell r="AB2078">
            <v>27579.500000000004</v>
          </cell>
          <cell r="CB2078">
            <v>2221.7800000000002</v>
          </cell>
          <cell r="CC2078">
            <v>27579.500000000004</v>
          </cell>
        </row>
        <row r="2079">
          <cell r="A2079" t="str">
            <v>291</v>
          </cell>
          <cell r="E2079">
            <v>20016.740000000002</v>
          </cell>
          <cell r="O2079">
            <v>4993.07</v>
          </cell>
          <cell r="W2079">
            <v>15819.34</v>
          </cell>
          <cell r="AB2079">
            <v>39079.61</v>
          </cell>
          <cell r="BA2079">
            <v>4351.66</v>
          </cell>
          <cell r="CB2079">
            <v>40829.15</v>
          </cell>
          <cell r="CC2079">
            <v>43431.270000000004</v>
          </cell>
        </row>
        <row r="2080">
          <cell r="A2080" t="str">
            <v>293</v>
          </cell>
          <cell r="O2080">
            <v>292.36</v>
          </cell>
          <cell r="R2080">
            <v>220</v>
          </cell>
          <cell r="AB2080">
            <v>25063.5</v>
          </cell>
          <cell r="AR2080">
            <v>16709</v>
          </cell>
          <cell r="CB2080">
            <v>512.36</v>
          </cell>
          <cell r="CC2080">
            <v>41772.5</v>
          </cell>
        </row>
        <row r="2081">
          <cell r="A2081" t="str">
            <v>295</v>
          </cell>
          <cell r="O2081">
            <v>1928.1</v>
          </cell>
          <cell r="R2081">
            <v>380</v>
          </cell>
          <cell r="W2081">
            <v>59241.16</v>
          </cell>
          <cell r="AB2081">
            <v>43747.32</v>
          </cell>
          <cell r="AR2081">
            <v>29164.880000000001</v>
          </cell>
          <cell r="CB2081">
            <v>61549.26</v>
          </cell>
          <cell r="CC2081">
            <v>72912.2</v>
          </cell>
        </row>
        <row r="2082">
          <cell r="A2082" t="str">
            <v>297</v>
          </cell>
          <cell r="O2082">
            <v>2512.86</v>
          </cell>
          <cell r="R2082">
            <v>320</v>
          </cell>
          <cell r="AB2082">
            <v>22996.68</v>
          </cell>
          <cell r="AR2082">
            <v>15331.12</v>
          </cell>
          <cell r="CB2082">
            <v>2832.86</v>
          </cell>
          <cell r="CC2082">
            <v>38327.800000000003</v>
          </cell>
        </row>
        <row r="2083">
          <cell r="A2083" t="str">
            <v>299</v>
          </cell>
          <cell r="R2083">
            <v>160</v>
          </cell>
          <cell r="AB2083">
            <v>19889.52</v>
          </cell>
          <cell r="AR2083">
            <v>4972.38</v>
          </cell>
          <cell r="CB2083">
            <v>160</v>
          </cell>
          <cell r="CC2083">
            <v>24861.9</v>
          </cell>
        </row>
        <row r="2084">
          <cell r="A2084" t="str">
            <v>301</v>
          </cell>
          <cell r="O2084">
            <v>1756.29</v>
          </cell>
          <cell r="AB2084">
            <v>35706.400000000001</v>
          </cell>
          <cell r="CB2084">
            <v>1756.29</v>
          </cell>
          <cell r="CC2084">
            <v>35706.400000000001</v>
          </cell>
        </row>
        <row r="2085">
          <cell r="A2085" t="str">
            <v>303</v>
          </cell>
          <cell r="O2085">
            <v>4046.5</v>
          </cell>
          <cell r="AB2085">
            <v>40408</v>
          </cell>
          <cell r="CB2085">
            <v>4046.5</v>
          </cell>
          <cell r="CC2085">
            <v>40408</v>
          </cell>
        </row>
        <row r="2086">
          <cell r="A2086" t="str">
            <v>304</v>
          </cell>
          <cell r="O2086">
            <v>1558.66</v>
          </cell>
          <cell r="AB2086">
            <v>37307.399999999987</v>
          </cell>
          <cell r="CB2086">
            <v>1558.66</v>
          </cell>
          <cell r="CC2086">
            <v>37307.399999999987</v>
          </cell>
        </row>
        <row r="2087">
          <cell r="A2087" t="str">
            <v>306</v>
          </cell>
          <cell r="O2087">
            <v>4979.84</v>
          </cell>
          <cell r="R2087">
            <v>320</v>
          </cell>
          <cell r="AB2087">
            <v>28406.400000000001</v>
          </cell>
          <cell r="AR2087">
            <v>18937.599999999999</v>
          </cell>
          <cell r="CB2087">
            <v>5299.84</v>
          </cell>
          <cell r="CC2087">
            <v>47344</v>
          </cell>
        </row>
        <row r="2088">
          <cell r="A2088" t="str">
            <v>308</v>
          </cell>
          <cell r="R2088">
            <v>320</v>
          </cell>
          <cell r="W2088">
            <v>41061.480000000003</v>
          </cell>
          <cell r="AB2088">
            <v>30322.320000000003</v>
          </cell>
          <cell r="AR2088">
            <v>20214.88</v>
          </cell>
          <cell r="CB2088">
            <v>41381.480000000003</v>
          </cell>
          <cell r="CC2088">
            <v>50537.200000000004</v>
          </cell>
        </row>
        <row r="2089">
          <cell r="A2089" t="str">
            <v>309</v>
          </cell>
          <cell r="AB2089">
            <v>30961.599999999999</v>
          </cell>
          <cell r="CC2089">
            <v>30961.599999999999</v>
          </cell>
        </row>
        <row r="2090">
          <cell r="A2090" t="str">
            <v>311</v>
          </cell>
          <cell r="O2090">
            <v>7880.41</v>
          </cell>
          <cell r="R2090">
            <v>320</v>
          </cell>
          <cell r="W2090">
            <v>49608</v>
          </cell>
          <cell r="AB2090">
            <v>36633.599999999999</v>
          </cell>
          <cell r="AR2090">
            <v>24422.400000000001</v>
          </cell>
          <cell r="CB2090">
            <v>57808.41</v>
          </cell>
          <cell r="CC2090">
            <v>61056</v>
          </cell>
        </row>
        <row r="2091">
          <cell r="A2091" t="str">
            <v>313</v>
          </cell>
          <cell r="O2091">
            <v>6400.66</v>
          </cell>
          <cell r="U2091">
            <v>3877.66</v>
          </cell>
          <cell r="W2091">
            <v>16446</v>
          </cell>
          <cell r="AB2091">
            <v>4216.93</v>
          </cell>
          <cell r="CB2091">
            <v>26724.32</v>
          </cell>
          <cell r="CC2091">
            <v>4216.93</v>
          </cell>
        </row>
        <row r="2092">
          <cell r="A2092" t="str">
            <v>316</v>
          </cell>
          <cell r="O2092">
            <v>3913.84</v>
          </cell>
          <cell r="R2092">
            <v>285</v>
          </cell>
          <cell r="W2092">
            <v>55298.43</v>
          </cell>
          <cell r="AB2092">
            <v>27904.44</v>
          </cell>
          <cell r="AR2092">
            <v>20417.88</v>
          </cell>
          <cell r="CB2092">
            <v>59497.270000000004</v>
          </cell>
          <cell r="CC2092">
            <v>48322.32</v>
          </cell>
        </row>
        <row r="2093">
          <cell r="A2093" t="str">
            <v>317</v>
          </cell>
          <cell r="O2093">
            <v>1796.25</v>
          </cell>
          <cell r="AB2093">
            <v>26797.3</v>
          </cell>
          <cell r="CB2093">
            <v>1796.25</v>
          </cell>
          <cell r="CC2093">
            <v>26797.3</v>
          </cell>
        </row>
        <row r="2094">
          <cell r="A2094" t="str">
            <v>318</v>
          </cell>
          <cell r="O2094">
            <v>3387.34</v>
          </cell>
          <cell r="R2094">
            <v>220</v>
          </cell>
          <cell r="AB2094">
            <v>21420.060000000005</v>
          </cell>
          <cell r="AR2094">
            <v>14280.04</v>
          </cell>
          <cell r="CB2094">
            <v>3607.34</v>
          </cell>
          <cell r="CC2094">
            <v>35700.100000000006</v>
          </cell>
        </row>
        <row r="2095">
          <cell r="A2095" t="str">
            <v>319</v>
          </cell>
          <cell r="O2095">
            <v>3032.49</v>
          </cell>
          <cell r="U2095">
            <v>3971.38</v>
          </cell>
          <cell r="AB2095">
            <v>33138.400000000001</v>
          </cell>
          <cell r="CB2095">
            <v>7003.87</v>
          </cell>
          <cell r="CC2095">
            <v>33138.400000000001</v>
          </cell>
        </row>
        <row r="2096">
          <cell r="A2096" t="str">
            <v>320</v>
          </cell>
          <cell r="O2096">
            <v>526.70000000000005</v>
          </cell>
          <cell r="R2096">
            <v>220</v>
          </cell>
          <cell r="AB2096">
            <v>17235.599999999999</v>
          </cell>
          <cell r="AR2096">
            <v>11490.4</v>
          </cell>
          <cell r="CB2096">
            <v>746.7</v>
          </cell>
          <cell r="CC2096">
            <v>28726</v>
          </cell>
        </row>
        <row r="2097">
          <cell r="A2097" t="str">
            <v>321</v>
          </cell>
          <cell r="R2097">
            <v>320</v>
          </cell>
          <cell r="T2097">
            <v>2700</v>
          </cell>
          <cell r="AB2097">
            <v>22146.959999999999</v>
          </cell>
          <cell r="AR2097">
            <v>14764.64</v>
          </cell>
          <cell r="CB2097">
            <v>3020</v>
          </cell>
          <cell r="CC2097">
            <v>36911.599999999999</v>
          </cell>
        </row>
        <row r="2098">
          <cell r="A2098" t="str">
            <v>324</v>
          </cell>
          <cell r="O2098">
            <v>8115.84</v>
          </cell>
          <cell r="R2098">
            <v>320</v>
          </cell>
          <cell r="W2098">
            <v>55798.03</v>
          </cell>
          <cell r="AB2098">
            <v>41204.699999999997</v>
          </cell>
          <cell r="AR2098">
            <v>27469.8</v>
          </cell>
          <cell r="CB2098">
            <v>64233.869999999995</v>
          </cell>
          <cell r="CC2098">
            <v>68674.5</v>
          </cell>
        </row>
        <row r="2099">
          <cell r="A2099" t="str">
            <v>325</v>
          </cell>
          <cell r="O2099">
            <v>4802.7700000000004</v>
          </cell>
          <cell r="U2099">
            <v>1598.1799999999998</v>
          </cell>
          <cell r="AB2099">
            <v>39893</v>
          </cell>
          <cell r="CB2099">
            <v>6400.9500000000007</v>
          </cell>
          <cell r="CC2099">
            <v>39893</v>
          </cell>
        </row>
        <row r="2100">
          <cell r="A2100" t="str">
            <v>326</v>
          </cell>
          <cell r="O2100">
            <v>1902.69</v>
          </cell>
          <cell r="R2100">
            <v>220</v>
          </cell>
          <cell r="T2100">
            <v>3000</v>
          </cell>
          <cell r="AB2100">
            <v>18321.54</v>
          </cell>
          <cell r="AR2100">
            <v>12214.36</v>
          </cell>
          <cell r="CB2100">
            <v>5122.6900000000005</v>
          </cell>
          <cell r="CC2100">
            <v>30535.9</v>
          </cell>
        </row>
        <row r="2101">
          <cell r="A2101" t="str">
            <v>327</v>
          </cell>
          <cell r="AB2101">
            <v>43089.19999999999</v>
          </cell>
          <cell r="CC2101">
            <v>43089.19999999999</v>
          </cell>
        </row>
        <row r="2102">
          <cell r="A2102" t="str">
            <v>328</v>
          </cell>
          <cell r="O2102">
            <v>1187.82</v>
          </cell>
          <cell r="R2102">
            <v>220</v>
          </cell>
          <cell r="U2102">
            <v>1577.3600000000001</v>
          </cell>
          <cell r="AB2102">
            <v>26463.179999999997</v>
          </cell>
          <cell r="AR2102">
            <v>17642.12</v>
          </cell>
          <cell r="CB2102">
            <v>2985.1800000000003</v>
          </cell>
          <cell r="CC2102">
            <v>44105.299999999996</v>
          </cell>
        </row>
        <row r="2103">
          <cell r="A2103" t="str">
            <v>330</v>
          </cell>
          <cell r="O2103">
            <v>1431.38</v>
          </cell>
          <cell r="R2103">
            <v>380</v>
          </cell>
          <cell r="T2103">
            <v>5000</v>
          </cell>
          <cell r="AB2103">
            <v>14789.46</v>
          </cell>
          <cell r="AR2103">
            <v>9859.64</v>
          </cell>
          <cell r="CB2103">
            <v>6811.38</v>
          </cell>
          <cell r="CC2103">
            <v>24649.1</v>
          </cell>
        </row>
        <row r="2104">
          <cell r="A2104" t="str">
            <v>331</v>
          </cell>
          <cell r="T2104">
            <v>2300</v>
          </cell>
          <cell r="AB2104">
            <v>36553.699999999997</v>
          </cell>
          <cell r="CB2104">
            <v>2300</v>
          </cell>
          <cell r="CC2104">
            <v>36553.699999999997</v>
          </cell>
        </row>
        <row r="2105">
          <cell r="A2105" t="str">
            <v>332</v>
          </cell>
          <cell r="O2105">
            <v>685.97</v>
          </cell>
          <cell r="U2105">
            <v>4044.83</v>
          </cell>
          <cell r="AB2105">
            <v>46662.9</v>
          </cell>
          <cell r="CB2105">
            <v>4730.8</v>
          </cell>
          <cell r="CC2105">
            <v>46662.9</v>
          </cell>
        </row>
        <row r="2106">
          <cell r="A2106" t="str">
            <v>334</v>
          </cell>
          <cell r="O2106">
            <v>156.11000000000001</v>
          </cell>
          <cell r="R2106">
            <v>220</v>
          </cell>
          <cell r="AB2106">
            <v>17433.599999999999</v>
          </cell>
          <cell r="AR2106">
            <v>11622.4</v>
          </cell>
          <cell r="CB2106">
            <v>376.11</v>
          </cell>
          <cell r="CC2106">
            <v>29056</v>
          </cell>
        </row>
        <row r="2107">
          <cell r="A2107" t="str">
            <v>335</v>
          </cell>
          <cell r="O2107">
            <v>1342.08</v>
          </cell>
          <cell r="R2107">
            <v>220</v>
          </cell>
          <cell r="AB2107">
            <v>17990.16</v>
          </cell>
          <cell r="AR2107">
            <v>11993.44</v>
          </cell>
          <cell r="CB2107">
            <v>1562.08</v>
          </cell>
          <cell r="CC2107">
            <v>29983.599999999999</v>
          </cell>
        </row>
        <row r="2108">
          <cell r="A2108" t="str">
            <v>336</v>
          </cell>
          <cell r="O2108">
            <v>2820.59</v>
          </cell>
          <cell r="R2108">
            <v>320</v>
          </cell>
          <cell r="AB2108">
            <v>16544.46</v>
          </cell>
          <cell r="AR2108">
            <v>11029.64</v>
          </cell>
          <cell r="CB2108">
            <v>3140.59</v>
          </cell>
          <cell r="CC2108">
            <v>27574.1</v>
          </cell>
        </row>
        <row r="2109">
          <cell r="A2109" t="str">
            <v>338</v>
          </cell>
          <cell r="O2109">
            <v>2033.64</v>
          </cell>
          <cell r="R2109">
            <v>220</v>
          </cell>
          <cell r="T2109">
            <v>2300</v>
          </cell>
          <cell r="AB2109">
            <v>18478.439999999999</v>
          </cell>
          <cell r="AR2109">
            <v>12318.96</v>
          </cell>
          <cell r="CB2109">
            <v>4553.6400000000003</v>
          </cell>
          <cell r="CC2109">
            <v>30797.399999999998</v>
          </cell>
        </row>
        <row r="2110">
          <cell r="A2110" t="str">
            <v>340</v>
          </cell>
          <cell r="O2110">
            <v>2970.14</v>
          </cell>
          <cell r="R2110">
            <v>320</v>
          </cell>
          <cell r="AB2110">
            <v>21764.280000000002</v>
          </cell>
          <cell r="AR2110">
            <v>14509.52</v>
          </cell>
          <cell r="CB2110">
            <v>3290.14</v>
          </cell>
          <cell r="CC2110">
            <v>36273.800000000003</v>
          </cell>
        </row>
        <row r="2111">
          <cell r="A2111" t="str">
            <v>342</v>
          </cell>
          <cell r="O2111">
            <v>6576.16</v>
          </cell>
          <cell r="R2111">
            <v>320</v>
          </cell>
          <cell r="AB2111">
            <v>10449.36</v>
          </cell>
          <cell r="AR2111">
            <v>5653.7599999999993</v>
          </cell>
          <cell r="CB2111">
            <v>6896.16</v>
          </cell>
          <cell r="CC2111">
            <v>16103.119999999999</v>
          </cell>
        </row>
        <row r="2112">
          <cell r="A2112" t="str">
            <v>348</v>
          </cell>
          <cell r="AB2112">
            <v>45205.7</v>
          </cell>
          <cell r="CC2112">
            <v>45205.7</v>
          </cell>
        </row>
        <row r="2113">
          <cell r="A2113" t="str">
            <v>350</v>
          </cell>
          <cell r="O2113">
            <v>3470.91</v>
          </cell>
          <cell r="AB2113">
            <v>42184.700000000004</v>
          </cell>
          <cell r="CB2113">
            <v>3470.91</v>
          </cell>
          <cell r="CC2113">
            <v>42184.700000000004</v>
          </cell>
        </row>
        <row r="2114">
          <cell r="A2114" t="str">
            <v>352</v>
          </cell>
          <cell r="O2114">
            <v>866.69</v>
          </cell>
          <cell r="AB2114">
            <v>31763.699999999993</v>
          </cell>
          <cell r="CB2114">
            <v>866.69</v>
          </cell>
          <cell r="CC2114">
            <v>31763.699999999993</v>
          </cell>
        </row>
        <row r="2115">
          <cell r="A2115" t="str">
            <v>353</v>
          </cell>
          <cell r="AB2115">
            <v>43522.600000000013</v>
          </cell>
          <cell r="CC2115">
            <v>43522.600000000013</v>
          </cell>
        </row>
        <row r="2116">
          <cell r="A2116" t="str">
            <v>355</v>
          </cell>
          <cell r="O2116">
            <v>1335.64</v>
          </cell>
          <cell r="T2116">
            <v>3000</v>
          </cell>
          <cell r="AB2116">
            <v>46025.599999999999</v>
          </cell>
          <cell r="CB2116">
            <v>4335.6400000000003</v>
          </cell>
          <cell r="CC2116">
            <v>46025.599999999999</v>
          </cell>
        </row>
        <row r="2117">
          <cell r="A2117" t="str">
            <v>357</v>
          </cell>
          <cell r="O2117">
            <v>2146.02</v>
          </cell>
          <cell r="AB2117">
            <v>37928.399999999994</v>
          </cell>
          <cell r="CB2117">
            <v>2146.02</v>
          </cell>
          <cell r="CC2117">
            <v>37928.399999999994</v>
          </cell>
        </row>
        <row r="2118">
          <cell r="A2118" t="str">
            <v>358</v>
          </cell>
          <cell r="O2118">
            <v>1957.78</v>
          </cell>
          <cell r="AB2118">
            <v>32228.100000000006</v>
          </cell>
          <cell r="CB2118">
            <v>1957.78</v>
          </cell>
          <cell r="CC2118">
            <v>32228.100000000006</v>
          </cell>
        </row>
        <row r="2119">
          <cell r="A2119" t="str">
            <v>359</v>
          </cell>
          <cell r="O2119">
            <v>3079.23</v>
          </cell>
          <cell r="R2119">
            <v>380</v>
          </cell>
          <cell r="W2119">
            <v>56848.19</v>
          </cell>
          <cell r="Z2119">
            <v>5134.66</v>
          </cell>
          <cell r="AB2119">
            <v>48570.380000000005</v>
          </cell>
          <cell r="AR2119">
            <v>32796.959999999999</v>
          </cell>
          <cell r="CB2119">
            <v>65442.080000000002</v>
          </cell>
          <cell r="CC2119">
            <v>81367.34</v>
          </cell>
        </row>
        <row r="2120">
          <cell r="A2120" t="str">
            <v>360</v>
          </cell>
          <cell r="O2120">
            <v>4158.25</v>
          </cell>
          <cell r="V2120">
            <v>21480.78</v>
          </cell>
          <cell r="AB2120">
            <v>41309.19999999999</v>
          </cell>
          <cell r="CB2120">
            <v>25639.03</v>
          </cell>
          <cell r="CC2120">
            <v>41309.19999999999</v>
          </cell>
        </row>
        <row r="2121">
          <cell r="A2121" t="str">
            <v>363</v>
          </cell>
          <cell r="O2121">
            <v>2313.46</v>
          </cell>
          <cell r="AB2121">
            <v>41094.6</v>
          </cell>
          <cell r="CB2121">
            <v>2313.46</v>
          </cell>
          <cell r="CC2121">
            <v>41094.6</v>
          </cell>
        </row>
        <row r="2122">
          <cell r="A2122" t="str">
            <v>366</v>
          </cell>
          <cell r="T2122">
            <v>3000</v>
          </cell>
          <cell r="AB2122">
            <v>35186.6</v>
          </cell>
          <cell r="CB2122">
            <v>3000</v>
          </cell>
          <cell r="CC2122">
            <v>35186.6</v>
          </cell>
        </row>
        <row r="2123">
          <cell r="A2123" t="str">
            <v>367</v>
          </cell>
          <cell r="O2123">
            <v>3949.98</v>
          </cell>
          <cell r="AB2123">
            <v>46091.600000000006</v>
          </cell>
          <cell r="CB2123">
            <v>3949.98</v>
          </cell>
          <cell r="CC2123">
            <v>46091.600000000006</v>
          </cell>
        </row>
        <row r="2124">
          <cell r="A2124" t="str">
            <v>370</v>
          </cell>
          <cell r="O2124">
            <v>1887.03</v>
          </cell>
          <cell r="AB2124">
            <v>33649.899999999987</v>
          </cell>
          <cell r="CB2124">
            <v>1887.03</v>
          </cell>
          <cell r="CC2124">
            <v>33649.899999999987</v>
          </cell>
        </row>
        <row r="2125">
          <cell r="A2125" t="str">
            <v>372</v>
          </cell>
          <cell r="O2125">
            <v>7058.24</v>
          </cell>
          <cell r="R2125">
            <v>320</v>
          </cell>
          <cell r="T2125">
            <v>2300</v>
          </cell>
          <cell r="AB2125">
            <v>30340.92</v>
          </cell>
          <cell r="AR2125">
            <v>19571.68</v>
          </cell>
          <cell r="CB2125">
            <v>9678.24</v>
          </cell>
          <cell r="CC2125">
            <v>49912.6</v>
          </cell>
        </row>
        <row r="2126">
          <cell r="A2126" t="str">
            <v>373</v>
          </cell>
          <cell r="O2126">
            <v>9459.66</v>
          </cell>
          <cell r="R2126">
            <v>320</v>
          </cell>
          <cell r="W2126">
            <v>16822.5</v>
          </cell>
          <cell r="AB2126">
            <v>25651.729999999996</v>
          </cell>
          <cell r="AR2126">
            <v>20529.61</v>
          </cell>
          <cell r="BA2126">
            <v>5217.74</v>
          </cell>
          <cell r="CB2126">
            <v>26602.16</v>
          </cell>
          <cell r="CC2126">
            <v>51399.079999999994</v>
          </cell>
        </row>
        <row r="2127">
          <cell r="A2127" t="str">
            <v>375</v>
          </cell>
          <cell r="O2127">
            <v>4001.68</v>
          </cell>
          <cell r="R2127">
            <v>380</v>
          </cell>
          <cell r="T2127">
            <v>4450</v>
          </cell>
          <cell r="AB2127">
            <v>33125.82</v>
          </cell>
          <cell r="AR2127">
            <v>22083.88</v>
          </cell>
          <cell r="CB2127">
            <v>8831.68</v>
          </cell>
          <cell r="CC2127">
            <v>55209.7</v>
          </cell>
        </row>
        <row r="2128">
          <cell r="A2128" t="str">
            <v>376</v>
          </cell>
          <cell r="AB2128">
            <v>35806.1</v>
          </cell>
          <cell r="CC2128">
            <v>35806.1</v>
          </cell>
        </row>
        <row r="2129">
          <cell r="A2129" t="str">
            <v>377</v>
          </cell>
          <cell r="O2129">
            <v>1322.42</v>
          </cell>
          <cell r="AB2129">
            <v>35844.5</v>
          </cell>
          <cell r="CB2129">
            <v>1322.42</v>
          </cell>
          <cell r="CC2129">
            <v>35844.5</v>
          </cell>
        </row>
        <row r="2130">
          <cell r="A2130" t="str">
            <v>378</v>
          </cell>
          <cell r="O2130">
            <v>2169.21</v>
          </cell>
          <cell r="AB2130">
            <v>32628.2</v>
          </cell>
          <cell r="CB2130">
            <v>2169.21</v>
          </cell>
          <cell r="CC2130">
            <v>32628.2</v>
          </cell>
        </row>
        <row r="2131">
          <cell r="A2131" t="str">
            <v>379</v>
          </cell>
          <cell r="O2131">
            <v>4364.26</v>
          </cell>
          <cell r="P2131">
            <v>-52.519999999999996</v>
          </cell>
          <cell r="AB2131">
            <v>6910</v>
          </cell>
          <cell r="AP2131">
            <v>27640</v>
          </cell>
          <cell r="CB2131">
            <v>4311.74</v>
          </cell>
          <cell r="CC2131">
            <v>34550</v>
          </cell>
        </row>
        <row r="2132">
          <cell r="A2132" t="str">
            <v>381</v>
          </cell>
          <cell r="O2132">
            <v>2472.5700000000002</v>
          </cell>
          <cell r="V2132">
            <v>21004.2</v>
          </cell>
          <cell r="AB2132">
            <v>40392.699999999997</v>
          </cell>
          <cell r="CB2132">
            <v>23476.77</v>
          </cell>
          <cell r="CC2132">
            <v>40392.699999999997</v>
          </cell>
        </row>
        <row r="2133">
          <cell r="A2133" t="str">
            <v>382</v>
          </cell>
          <cell r="AB2133">
            <v>35210.80000000001</v>
          </cell>
          <cell r="CC2133">
            <v>35210.80000000001</v>
          </cell>
        </row>
        <row r="2134">
          <cell r="A2134" t="str">
            <v>383</v>
          </cell>
          <cell r="O2134">
            <v>4880.25</v>
          </cell>
          <cell r="AB2134">
            <v>37673.599999999999</v>
          </cell>
          <cell r="CB2134">
            <v>4880.25</v>
          </cell>
          <cell r="CC2134">
            <v>37673.599999999999</v>
          </cell>
        </row>
        <row r="2135">
          <cell r="A2135" t="str">
            <v>385</v>
          </cell>
          <cell r="AB2135">
            <v>31060.299999999996</v>
          </cell>
          <cell r="CC2135">
            <v>31060.299999999996</v>
          </cell>
        </row>
        <row r="2136">
          <cell r="A2136" t="str">
            <v>386</v>
          </cell>
          <cell r="O2136">
            <v>3945.46</v>
          </cell>
          <cell r="AB2136">
            <v>45924.000000000007</v>
          </cell>
          <cell r="CB2136">
            <v>3945.46</v>
          </cell>
          <cell r="CC2136">
            <v>45924.000000000007</v>
          </cell>
        </row>
        <row r="2137">
          <cell r="A2137" t="str">
            <v>387</v>
          </cell>
          <cell r="AB2137">
            <v>35291.199999999997</v>
          </cell>
          <cell r="CC2137">
            <v>35291.199999999997</v>
          </cell>
        </row>
        <row r="2138">
          <cell r="A2138" t="str">
            <v>390</v>
          </cell>
          <cell r="O2138">
            <v>3325.5</v>
          </cell>
          <cell r="R2138">
            <v>380</v>
          </cell>
          <cell r="W2138">
            <v>54445.38</v>
          </cell>
          <cell r="AB2138">
            <v>40205.82</v>
          </cell>
          <cell r="AR2138">
            <v>26803.88</v>
          </cell>
          <cell r="CB2138">
            <v>58150.879999999997</v>
          </cell>
          <cell r="CC2138">
            <v>67009.7</v>
          </cell>
        </row>
        <row r="2139">
          <cell r="A2139" t="str">
            <v>391</v>
          </cell>
          <cell r="AB2139">
            <v>50258.1</v>
          </cell>
          <cell r="CC2139">
            <v>50258.1</v>
          </cell>
        </row>
        <row r="2140">
          <cell r="A2140" t="str">
            <v>392</v>
          </cell>
          <cell r="O2140">
            <v>5902.22</v>
          </cell>
          <cell r="AB2140">
            <v>37335</v>
          </cell>
          <cell r="CB2140">
            <v>5902.22</v>
          </cell>
          <cell r="CC2140">
            <v>37335</v>
          </cell>
        </row>
        <row r="2141">
          <cell r="A2141" t="str">
            <v>393</v>
          </cell>
          <cell r="AB2141">
            <v>34474.5</v>
          </cell>
          <cell r="CC2141">
            <v>34474.5</v>
          </cell>
        </row>
        <row r="2142">
          <cell r="A2142" t="str">
            <v>396</v>
          </cell>
          <cell r="O2142">
            <v>3546.86</v>
          </cell>
          <cell r="AB2142">
            <v>37746.799999999996</v>
          </cell>
          <cell r="CB2142">
            <v>3546.86</v>
          </cell>
          <cell r="CC2142">
            <v>37746.799999999996</v>
          </cell>
        </row>
        <row r="2143">
          <cell r="A2143" t="str">
            <v>397</v>
          </cell>
          <cell r="O2143">
            <v>5383.35</v>
          </cell>
          <cell r="AB2143">
            <v>41917.399999999987</v>
          </cell>
          <cell r="CB2143">
            <v>5383.35</v>
          </cell>
          <cell r="CC2143">
            <v>41917.399999999987</v>
          </cell>
        </row>
        <row r="2144">
          <cell r="A2144" t="str">
            <v>400</v>
          </cell>
          <cell r="AB2144">
            <v>34219.5</v>
          </cell>
          <cell r="CC2144">
            <v>34219.5</v>
          </cell>
        </row>
        <row r="2145">
          <cell r="A2145" t="str">
            <v>402</v>
          </cell>
          <cell r="O2145">
            <v>3251.01</v>
          </cell>
          <cell r="R2145">
            <v>320</v>
          </cell>
          <cell r="W2145">
            <v>72907.09</v>
          </cell>
          <cell r="AB2145">
            <v>53839.08</v>
          </cell>
          <cell r="AR2145">
            <v>35892.720000000001</v>
          </cell>
          <cell r="CB2145">
            <v>76478.099999999991</v>
          </cell>
          <cell r="CC2145">
            <v>89731.8</v>
          </cell>
        </row>
        <row r="2146">
          <cell r="A2146" t="str">
            <v>403</v>
          </cell>
          <cell r="O2146">
            <v>11282.55</v>
          </cell>
          <cell r="R2146">
            <v>320</v>
          </cell>
          <cell r="W2146">
            <v>81337.75</v>
          </cell>
          <cell r="AB2146">
            <v>60064.800000000003</v>
          </cell>
          <cell r="AR2146">
            <v>40043.199999999997</v>
          </cell>
          <cell r="CB2146">
            <v>92940.3</v>
          </cell>
          <cell r="CC2146">
            <v>100108</v>
          </cell>
        </row>
        <row r="2147">
          <cell r="A2147" t="str">
            <v>405</v>
          </cell>
          <cell r="R2147">
            <v>320</v>
          </cell>
          <cell r="T2147">
            <v>2300</v>
          </cell>
          <cell r="AB2147">
            <v>30577.139999999996</v>
          </cell>
          <cell r="AR2147">
            <v>20384.759999999998</v>
          </cell>
          <cell r="CB2147">
            <v>2620</v>
          </cell>
          <cell r="CC2147">
            <v>50961.899999999994</v>
          </cell>
        </row>
        <row r="2148">
          <cell r="A2148" t="str">
            <v>406</v>
          </cell>
          <cell r="O2148">
            <v>3049.34</v>
          </cell>
          <cell r="CB2148">
            <v>3049.34</v>
          </cell>
        </row>
        <row r="2149">
          <cell r="A2149" t="str">
            <v>407</v>
          </cell>
          <cell r="AB2149">
            <v>28959.620000000003</v>
          </cell>
          <cell r="CC2149">
            <v>28959.620000000003</v>
          </cell>
        </row>
        <row r="2150">
          <cell r="A2150" t="str">
            <v>408</v>
          </cell>
          <cell r="O2150">
            <v>2450.17</v>
          </cell>
          <cell r="AB2150">
            <v>28243.62</v>
          </cell>
          <cell r="CB2150">
            <v>2450.17</v>
          </cell>
          <cell r="CC2150">
            <v>28243.62</v>
          </cell>
        </row>
        <row r="2151">
          <cell r="A2151" t="str">
            <v>409</v>
          </cell>
          <cell r="O2151">
            <v>301.39999999999998</v>
          </cell>
          <cell r="AB2151">
            <v>36355.700000000004</v>
          </cell>
          <cell r="CB2151">
            <v>301.39999999999998</v>
          </cell>
          <cell r="CC2151">
            <v>36355.700000000004</v>
          </cell>
        </row>
        <row r="2152">
          <cell r="A2152" t="str">
            <v>410</v>
          </cell>
          <cell r="O2152">
            <v>3728.19</v>
          </cell>
          <cell r="AB2152">
            <v>49430.6</v>
          </cell>
          <cell r="CB2152">
            <v>3728.19</v>
          </cell>
          <cell r="CC2152">
            <v>49430.6</v>
          </cell>
        </row>
        <row r="2153">
          <cell r="A2153" t="str">
            <v>412</v>
          </cell>
          <cell r="O2153">
            <v>4029.9</v>
          </cell>
          <cell r="AB2153">
            <v>45263.9</v>
          </cell>
          <cell r="CB2153">
            <v>4029.9</v>
          </cell>
          <cell r="CC2153">
            <v>45263.9</v>
          </cell>
        </row>
        <row r="2154">
          <cell r="A2154" t="str">
            <v>413</v>
          </cell>
          <cell r="W2154">
            <v>47335.76</v>
          </cell>
          <cell r="AB2154">
            <v>58259.400000000009</v>
          </cell>
          <cell r="CB2154">
            <v>47335.76</v>
          </cell>
          <cell r="CC2154">
            <v>58259.400000000009</v>
          </cell>
        </row>
        <row r="2155">
          <cell r="A2155" t="str">
            <v>414</v>
          </cell>
          <cell r="O2155">
            <v>2536.27</v>
          </cell>
          <cell r="R2155">
            <v>320</v>
          </cell>
          <cell r="W2155">
            <v>58753.09</v>
          </cell>
          <cell r="AB2155">
            <v>43386.9</v>
          </cell>
          <cell r="AR2155">
            <v>28924.6</v>
          </cell>
          <cell r="CB2155">
            <v>61609.359999999993</v>
          </cell>
          <cell r="CC2155">
            <v>72311.5</v>
          </cell>
        </row>
        <row r="2156">
          <cell r="A2156" t="str">
            <v>415</v>
          </cell>
          <cell r="O2156">
            <v>5813.72</v>
          </cell>
          <cell r="T2156">
            <v>3000</v>
          </cell>
          <cell r="AB2156">
            <v>44712.5</v>
          </cell>
          <cell r="CB2156">
            <v>8813.7200000000012</v>
          </cell>
          <cell r="CC2156">
            <v>44712.5</v>
          </cell>
        </row>
        <row r="2157">
          <cell r="A2157" t="str">
            <v>416</v>
          </cell>
          <cell r="AB2157">
            <v>25383.200000000001</v>
          </cell>
          <cell r="CC2157">
            <v>25383.200000000001</v>
          </cell>
        </row>
        <row r="2158">
          <cell r="A2158" t="str">
            <v>417</v>
          </cell>
          <cell r="O2158">
            <v>1853.04</v>
          </cell>
          <cell r="AB2158">
            <v>37930.100000000013</v>
          </cell>
          <cell r="CB2158">
            <v>1853.04</v>
          </cell>
          <cell r="CC2158">
            <v>37930.100000000013</v>
          </cell>
        </row>
        <row r="2159">
          <cell r="A2159" t="str">
            <v>419</v>
          </cell>
          <cell r="C2159">
            <v>50</v>
          </cell>
          <cell r="O2159">
            <v>2594.2800000000002</v>
          </cell>
          <cell r="R2159">
            <v>320</v>
          </cell>
          <cell r="W2159">
            <v>56334.36</v>
          </cell>
          <cell r="AB2159">
            <v>34667.300000000003</v>
          </cell>
          <cell r="AC2159">
            <v>6933.46</v>
          </cell>
          <cell r="AR2159">
            <v>27733.84</v>
          </cell>
          <cell r="CB2159">
            <v>59298.64</v>
          </cell>
          <cell r="CC2159">
            <v>69334.600000000006</v>
          </cell>
        </row>
        <row r="2160">
          <cell r="A2160" t="str">
            <v>420</v>
          </cell>
          <cell r="O2160">
            <v>6608.73</v>
          </cell>
          <cell r="AB2160">
            <v>42231.9</v>
          </cell>
          <cell r="CB2160">
            <v>6608.73</v>
          </cell>
          <cell r="CC2160">
            <v>42231.9</v>
          </cell>
        </row>
        <row r="2161">
          <cell r="A2161" t="str">
            <v>421</v>
          </cell>
          <cell r="O2161">
            <v>2562.31</v>
          </cell>
          <cell r="P2161">
            <v>2588.0000000000005</v>
          </cell>
          <cell r="AP2161">
            <v>32335.999999999993</v>
          </cell>
          <cell r="CB2161">
            <v>5150.3100000000004</v>
          </cell>
          <cell r="CC2161">
            <v>32335.999999999993</v>
          </cell>
        </row>
        <row r="2162">
          <cell r="A2162" t="str">
            <v>42101</v>
          </cell>
          <cell r="R2162">
            <v>380</v>
          </cell>
          <cell r="S2162">
            <v>410025.25</v>
          </cell>
          <cell r="W2162">
            <v>244062.65</v>
          </cell>
          <cell r="Z2162">
            <v>50710.71</v>
          </cell>
          <cell r="AB2162">
            <v>90115.44</v>
          </cell>
          <cell r="AR2162">
            <v>60076.959999999999</v>
          </cell>
          <cell r="CB2162">
            <v>705178.61</v>
          </cell>
          <cell r="CC2162">
            <v>150192.4</v>
          </cell>
        </row>
        <row r="2163">
          <cell r="A2163" t="str">
            <v>422</v>
          </cell>
          <cell r="O2163">
            <v>3340.27</v>
          </cell>
          <cell r="AB2163">
            <v>38999.299999999996</v>
          </cell>
          <cell r="CB2163">
            <v>3340.27</v>
          </cell>
          <cell r="CC2163">
            <v>38999.299999999996</v>
          </cell>
        </row>
        <row r="2164">
          <cell r="A2164" t="str">
            <v>426</v>
          </cell>
          <cell r="AB2164">
            <v>35975</v>
          </cell>
          <cell r="CC2164">
            <v>35975</v>
          </cell>
        </row>
        <row r="2165">
          <cell r="A2165" t="str">
            <v>428</v>
          </cell>
          <cell r="O2165">
            <v>1850.45</v>
          </cell>
          <cell r="AB2165">
            <v>34852.1</v>
          </cell>
          <cell r="CB2165">
            <v>1850.45</v>
          </cell>
          <cell r="CC2165">
            <v>34852.1</v>
          </cell>
        </row>
        <row r="2166">
          <cell r="A2166" t="str">
            <v>429</v>
          </cell>
          <cell r="O2166">
            <v>1962.49</v>
          </cell>
          <cell r="AB2166">
            <v>40271.4</v>
          </cell>
          <cell r="CB2166">
            <v>1962.49</v>
          </cell>
          <cell r="CC2166">
            <v>40271.4</v>
          </cell>
        </row>
        <row r="2167">
          <cell r="A2167" t="str">
            <v>432</v>
          </cell>
          <cell r="O2167">
            <v>1237.71</v>
          </cell>
          <cell r="AB2167">
            <v>42418.000000000007</v>
          </cell>
          <cell r="CB2167">
            <v>1237.71</v>
          </cell>
          <cell r="CC2167">
            <v>42418.000000000007</v>
          </cell>
        </row>
        <row r="2168">
          <cell r="A2168" t="str">
            <v>434</v>
          </cell>
          <cell r="O2168">
            <v>1714.5</v>
          </cell>
          <cell r="T2168">
            <v>2700</v>
          </cell>
          <cell r="AB2168">
            <v>40236.799999999996</v>
          </cell>
          <cell r="CB2168">
            <v>4414.5</v>
          </cell>
          <cell r="CC2168">
            <v>40236.799999999996</v>
          </cell>
        </row>
        <row r="2169">
          <cell r="A2169" t="str">
            <v>435</v>
          </cell>
          <cell r="O2169">
            <v>2790.01</v>
          </cell>
          <cell r="T2169">
            <v>3000</v>
          </cell>
          <cell r="AB2169">
            <v>53031.69999999999</v>
          </cell>
          <cell r="CB2169">
            <v>5790.01</v>
          </cell>
          <cell r="CC2169">
            <v>53031.69999999999</v>
          </cell>
        </row>
        <row r="2170">
          <cell r="A2170" t="str">
            <v>438</v>
          </cell>
          <cell r="O2170">
            <v>9668.19</v>
          </cell>
          <cell r="R2170">
            <v>320</v>
          </cell>
          <cell r="W2170">
            <v>74717.740000000005</v>
          </cell>
          <cell r="AB2170">
            <v>55176.18</v>
          </cell>
          <cell r="AR2170">
            <v>36784.120000000003</v>
          </cell>
          <cell r="CB2170">
            <v>84705.930000000008</v>
          </cell>
          <cell r="CC2170">
            <v>91960.3</v>
          </cell>
        </row>
        <row r="2171">
          <cell r="A2171" t="str">
            <v>439</v>
          </cell>
          <cell r="O2171">
            <v>4123.04</v>
          </cell>
          <cell r="AB2171">
            <v>45914.700000000004</v>
          </cell>
          <cell r="CB2171">
            <v>4123.04</v>
          </cell>
          <cell r="CC2171">
            <v>45914.700000000004</v>
          </cell>
        </row>
        <row r="2172">
          <cell r="A2172" t="str">
            <v>440</v>
          </cell>
          <cell r="O2172">
            <v>4893.16</v>
          </cell>
          <cell r="AB2172">
            <v>34305.600000000006</v>
          </cell>
          <cell r="CB2172">
            <v>4893.16</v>
          </cell>
          <cell r="CC2172">
            <v>34305.600000000006</v>
          </cell>
        </row>
        <row r="2173">
          <cell r="A2173" t="str">
            <v>441</v>
          </cell>
          <cell r="O2173">
            <v>2063.56</v>
          </cell>
          <cell r="AB2173">
            <v>41184.6</v>
          </cell>
          <cell r="CB2173">
            <v>2063.56</v>
          </cell>
          <cell r="CC2173">
            <v>41184.6</v>
          </cell>
        </row>
        <row r="2174">
          <cell r="A2174" t="str">
            <v>442</v>
          </cell>
          <cell r="AB2174">
            <v>34506.799999999996</v>
          </cell>
          <cell r="CC2174">
            <v>34506.799999999996</v>
          </cell>
        </row>
        <row r="2175">
          <cell r="A2175" t="str">
            <v>443</v>
          </cell>
          <cell r="O2175">
            <v>1628.89</v>
          </cell>
          <cell r="R2175">
            <v>380</v>
          </cell>
          <cell r="W2175">
            <v>76254.67</v>
          </cell>
          <cell r="AB2175">
            <v>63912.93</v>
          </cell>
          <cell r="AR2175">
            <v>43171.72</v>
          </cell>
          <cell r="CB2175">
            <v>78263.56</v>
          </cell>
          <cell r="CC2175">
            <v>107084.65</v>
          </cell>
        </row>
        <row r="2176">
          <cell r="A2176" t="str">
            <v>444</v>
          </cell>
          <cell r="O2176">
            <v>3712</v>
          </cell>
          <cell r="V2176">
            <v>21947.69</v>
          </cell>
          <cell r="AB2176">
            <v>42207.1</v>
          </cell>
          <cell r="CB2176">
            <v>25659.69</v>
          </cell>
          <cell r="CC2176">
            <v>42207.1</v>
          </cell>
        </row>
        <row r="2177">
          <cell r="A2177" t="str">
            <v>445</v>
          </cell>
          <cell r="O2177">
            <v>1848</v>
          </cell>
          <cell r="AB2177">
            <v>37358.30000000001</v>
          </cell>
          <cell r="CB2177">
            <v>1848</v>
          </cell>
          <cell r="CC2177">
            <v>37358.30000000001</v>
          </cell>
        </row>
        <row r="2178">
          <cell r="A2178" t="str">
            <v>446</v>
          </cell>
          <cell r="O2178">
            <v>350.8</v>
          </cell>
          <cell r="AB2178">
            <v>41486.600000000006</v>
          </cell>
          <cell r="CB2178">
            <v>350.8</v>
          </cell>
          <cell r="CC2178">
            <v>41486.600000000006</v>
          </cell>
        </row>
        <row r="2179">
          <cell r="A2179" t="str">
            <v>448</v>
          </cell>
          <cell r="O2179">
            <v>1485.25</v>
          </cell>
          <cell r="AB2179">
            <v>32755.800000000003</v>
          </cell>
          <cell r="CB2179">
            <v>1485.25</v>
          </cell>
          <cell r="CC2179">
            <v>32755.800000000003</v>
          </cell>
        </row>
        <row r="2180">
          <cell r="A2180" t="str">
            <v>451</v>
          </cell>
          <cell r="O2180">
            <v>3295.69</v>
          </cell>
          <cell r="R2180">
            <v>320</v>
          </cell>
          <cell r="T2180">
            <v>2700</v>
          </cell>
          <cell r="AB2180">
            <v>24885.060000000005</v>
          </cell>
          <cell r="AR2180">
            <v>16590.04</v>
          </cell>
          <cell r="CB2180">
            <v>6315.6900000000005</v>
          </cell>
          <cell r="CC2180">
            <v>41475.100000000006</v>
          </cell>
        </row>
        <row r="2181">
          <cell r="A2181" t="str">
            <v>452</v>
          </cell>
          <cell r="R2181">
            <v>380</v>
          </cell>
          <cell r="AB2181">
            <v>30903.24</v>
          </cell>
          <cell r="AR2181">
            <v>20602.16</v>
          </cell>
          <cell r="CB2181">
            <v>380</v>
          </cell>
          <cell r="CC2181">
            <v>51505.4</v>
          </cell>
        </row>
        <row r="2182">
          <cell r="A2182" t="str">
            <v>453</v>
          </cell>
          <cell r="O2182">
            <v>2108.2199999999998</v>
          </cell>
          <cell r="AB2182">
            <v>39928.30000000001</v>
          </cell>
          <cell r="CB2182">
            <v>2108.2199999999998</v>
          </cell>
          <cell r="CC2182">
            <v>39928.30000000001</v>
          </cell>
        </row>
        <row r="2183">
          <cell r="A2183" t="str">
            <v>455</v>
          </cell>
          <cell r="T2183">
            <v>2700</v>
          </cell>
          <cell r="AB2183">
            <v>22299.8</v>
          </cell>
          <cell r="CB2183">
            <v>2700</v>
          </cell>
          <cell r="CC2183">
            <v>22299.8</v>
          </cell>
        </row>
        <row r="2184">
          <cell r="A2184" t="str">
            <v>456</v>
          </cell>
          <cell r="O2184">
            <v>7325.59</v>
          </cell>
          <cell r="AB2184">
            <v>45073.799999999996</v>
          </cell>
          <cell r="CB2184">
            <v>7325.59</v>
          </cell>
          <cell r="CC2184">
            <v>45073.799999999996</v>
          </cell>
        </row>
        <row r="2185">
          <cell r="A2185" t="str">
            <v>457</v>
          </cell>
          <cell r="O2185">
            <v>3800.34</v>
          </cell>
          <cell r="AB2185">
            <v>48235.80000000001</v>
          </cell>
          <cell r="CB2185">
            <v>3800.34</v>
          </cell>
          <cell r="CC2185">
            <v>48235.80000000001</v>
          </cell>
        </row>
        <row r="2186">
          <cell r="A2186" t="str">
            <v>459</v>
          </cell>
          <cell r="C2186">
            <v>20</v>
          </cell>
          <cell r="AB2186">
            <v>29266.199999999997</v>
          </cell>
          <cell r="AC2186">
            <v>3251.8</v>
          </cell>
          <cell r="CB2186">
            <v>20</v>
          </cell>
          <cell r="CC2186">
            <v>32517.999999999996</v>
          </cell>
        </row>
        <row r="2187">
          <cell r="A2187" t="str">
            <v>460</v>
          </cell>
          <cell r="C2187">
            <v>20</v>
          </cell>
          <cell r="O2187">
            <v>2649.77</v>
          </cell>
          <cell r="AB2187">
            <v>28868.13</v>
          </cell>
          <cell r="AC2187">
            <v>3207.57</v>
          </cell>
          <cell r="CB2187">
            <v>2669.77</v>
          </cell>
          <cell r="CC2187">
            <v>32075.7</v>
          </cell>
        </row>
        <row r="2188">
          <cell r="A2188" t="str">
            <v>462</v>
          </cell>
          <cell r="R2188">
            <v>220</v>
          </cell>
          <cell r="AB2188">
            <v>25099.320000000003</v>
          </cell>
          <cell r="AR2188">
            <v>16732.88</v>
          </cell>
          <cell r="CB2188">
            <v>220</v>
          </cell>
          <cell r="CC2188">
            <v>41832.200000000004</v>
          </cell>
        </row>
        <row r="2189">
          <cell r="A2189" t="str">
            <v>463</v>
          </cell>
          <cell r="AB2189">
            <v>1906.24</v>
          </cell>
          <cell r="CC2189">
            <v>1906.24</v>
          </cell>
        </row>
        <row r="2190">
          <cell r="A2190" t="str">
            <v>464</v>
          </cell>
          <cell r="O2190">
            <v>1686.73</v>
          </cell>
          <cell r="R2190">
            <v>380</v>
          </cell>
          <cell r="AB2190">
            <v>25703.58</v>
          </cell>
          <cell r="AR2190">
            <v>17135.72</v>
          </cell>
          <cell r="CB2190">
            <v>2066.73</v>
          </cell>
          <cell r="CC2190">
            <v>42839.3</v>
          </cell>
        </row>
        <row r="2191">
          <cell r="A2191" t="str">
            <v>465</v>
          </cell>
          <cell r="O2191">
            <v>5633.68</v>
          </cell>
          <cell r="AB2191">
            <v>14918.369999999999</v>
          </cell>
          <cell r="CB2191">
            <v>5633.68</v>
          </cell>
          <cell r="CC2191">
            <v>14918.369999999999</v>
          </cell>
        </row>
        <row r="2192">
          <cell r="A2192" t="str">
            <v>466</v>
          </cell>
          <cell r="O2192">
            <v>2618.79</v>
          </cell>
          <cell r="R2192">
            <v>320</v>
          </cell>
          <cell r="W2192">
            <v>16327.51</v>
          </cell>
          <cell r="AB2192">
            <v>22996.810000000005</v>
          </cell>
          <cell r="AR2192">
            <v>18469.88</v>
          </cell>
          <cell r="BA2192">
            <v>4617.47</v>
          </cell>
          <cell r="CB2192">
            <v>19266.3</v>
          </cell>
          <cell r="CC2192">
            <v>46084.160000000003</v>
          </cell>
        </row>
        <row r="2193">
          <cell r="A2193" t="str">
            <v>472</v>
          </cell>
          <cell r="AB2193">
            <v>12932.85</v>
          </cell>
          <cell r="CC2193">
            <v>12932.85</v>
          </cell>
        </row>
        <row r="2194">
          <cell r="A2194" t="str">
            <v>473</v>
          </cell>
          <cell r="AB2194">
            <v>10712.18</v>
          </cell>
          <cell r="CC2194">
            <v>10712.18</v>
          </cell>
        </row>
        <row r="2195">
          <cell r="A2195" t="str">
            <v>476</v>
          </cell>
          <cell r="O2195">
            <v>3678.72</v>
          </cell>
          <cell r="R2195">
            <v>320</v>
          </cell>
          <cell r="AB2195">
            <v>27761.639999999996</v>
          </cell>
          <cell r="AR2195">
            <v>18507.759999999998</v>
          </cell>
          <cell r="CB2195">
            <v>3998.72</v>
          </cell>
          <cell r="CC2195">
            <v>46269.399999999994</v>
          </cell>
        </row>
        <row r="2196">
          <cell r="A2196" t="str">
            <v>480</v>
          </cell>
          <cell r="O2196">
            <v>5826.72</v>
          </cell>
          <cell r="AB2196">
            <v>37978</v>
          </cell>
          <cell r="CB2196">
            <v>5826.72</v>
          </cell>
          <cell r="CC2196">
            <v>37978</v>
          </cell>
        </row>
        <row r="2197">
          <cell r="A2197" t="str">
            <v>481</v>
          </cell>
          <cell r="AB2197">
            <v>37794.100000000006</v>
          </cell>
          <cell r="CC2197">
            <v>37794.100000000006</v>
          </cell>
        </row>
        <row r="2198">
          <cell r="A2198" t="str">
            <v>482</v>
          </cell>
          <cell r="C2198">
            <v>20</v>
          </cell>
          <cell r="O2198">
            <v>1774.55</v>
          </cell>
          <cell r="AB2198">
            <v>27964.26</v>
          </cell>
          <cell r="AC2198">
            <v>3107.14</v>
          </cell>
          <cell r="CB2198">
            <v>1794.55</v>
          </cell>
          <cell r="CC2198">
            <v>31071.399999999998</v>
          </cell>
        </row>
        <row r="2199">
          <cell r="A2199" t="str">
            <v>484</v>
          </cell>
          <cell r="O2199">
            <v>4807.82</v>
          </cell>
          <cell r="R2199">
            <v>380</v>
          </cell>
          <cell r="T2199">
            <v>3000</v>
          </cell>
          <cell r="AB2199">
            <v>31456.080000000002</v>
          </cell>
          <cell r="AR2199">
            <v>20970.72</v>
          </cell>
          <cell r="CB2199">
            <v>8187.82</v>
          </cell>
          <cell r="CC2199">
            <v>52426.8</v>
          </cell>
        </row>
        <row r="2200">
          <cell r="A2200" t="str">
            <v>485</v>
          </cell>
          <cell r="O2200">
            <v>6310.98</v>
          </cell>
          <cell r="R2200">
            <v>320</v>
          </cell>
          <cell r="W2200">
            <v>48369.83</v>
          </cell>
          <cell r="AB2200">
            <v>35719.26</v>
          </cell>
          <cell r="AR2200">
            <v>23812.84</v>
          </cell>
          <cell r="CB2200">
            <v>55000.81</v>
          </cell>
          <cell r="CC2200">
            <v>59532.100000000006</v>
          </cell>
        </row>
        <row r="2201">
          <cell r="A2201" t="str">
            <v>487</v>
          </cell>
          <cell r="C2201">
            <v>20</v>
          </cell>
          <cell r="R2201">
            <v>220</v>
          </cell>
          <cell r="T2201">
            <v>2700</v>
          </cell>
          <cell r="AB2201">
            <v>21324.850000000002</v>
          </cell>
          <cell r="AC2201">
            <v>4264.97</v>
          </cell>
          <cell r="AR2201">
            <v>17059.88</v>
          </cell>
          <cell r="CB2201">
            <v>2940</v>
          </cell>
          <cell r="CC2201">
            <v>42649.700000000004</v>
          </cell>
        </row>
        <row r="2202">
          <cell r="A2202" t="str">
            <v>488</v>
          </cell>
          <cell r="O2202">
            <v>4528.8999999999996</v>
          </cell>
          <cell r="U2202">
            <v>7923.85</v>
          </cell>
          <cell r="AB2202">
            <v>44708.1</v>
          </cell>
          <cell r="CB2202">
            <v>12452.75</v>
          </cell>
          <cell r="CC2202">
            <v>44708.1</v>
          </cell>
        </row>
        <row r="2203">
          <cell r="A2203" t="str">
            <v>489</v>
          </cell>
          <cell r="AB2203">
            <v>8309.33</v>
          </cell>
          <cell r="CC2203">
            <v>8309.33</v>
          </cell>
        </row>
        <row r="2204">
          <cell r="A2204" t="str">
            <v>490</v>
          </cell>
          <cell r="O2204">
            <v>1657.28</v>
          </cell>
          <cell r="AB2204">
            <v>42953.700000000004</v>
          </cell>
          <cell r="CB2204">
            <v>1657.28</v>
          </cell>
          <cell r="CC2204">
            <v>42953.700000000004</v>
          </cell>
        </row>
        <row r="2205">
          <cell r="A2205" t="str">
            <v>492</v>
          </cell>
          <cell r="O2205">
            <v>1388.43</v>
          </cell>
          <cell r="AB2205">
            <v>34888.800000000003</v>
          </cell>
          <cell r="CB2205">
            <v>1388.43</v>
          </cell>
          <cell r="CC2205">
            <v>34888.800000000003</v>
          </cell>
        </row>
        <row r="2206">
          <cell r="A2206" t="str">
            <v>493</v>
          </cell>
          <cell r="O2206">
            <v>2740</v>
          </cell>
          <cell r="AB2206">
            <v>6463.38</v>
          </cell>
          <cell r="CB2206">
            <v>2740</v>
          </cell>
          <cell r="CC2206">
            <v>6463.38</v>
          </cell>
        </row>
        <row r="2207">
          <cell r="A2207" t="str">
            <v>494</v>
          </cell>
          <cell r="AB2207">
            <v>28448.600000000002</v>
          </cell>
          <cell r="CC2207">
            <v>28448.600000000002</v>
          </cell>
        </row>
        <row r="2208">
          <cell r="A2208" t="str">
            <v>497</v>
          </cell>
          <cell r="O2208">
            <v>2259.58</v>
          </cell>
          <cell r="AB2208">
            <v>45780.999999999993</v>
          </cell>
          <cell r="CB2208">
            <v>2259.58</v>
          </cell>
          <cell r="CC2208">
            <v>45780.999999999993</v>
          </cell>
        </row>
        <row r="2209">
          <cell r="A2209" t="str">
            <v>499</v>
          </cell>
          <cell r="O2209">
            <v>2055.65</v>
          </cell>
          <cell r="AB2209">
            <v>5969.96</v>
          </cell>
          <cell r="CB2209">
            <v>2055.65</v>
          </cell>
          <cell r="CC2209">
            <v>5969.96</v>
          </cell>
        </row>
        <row r="2210">
          <cell r="A2210" t="str">
            <v>500</v>
          </cell>
          <cell r="O2210">
            <v>1331.49</v>
          </cell>
          <cell r="AB2210">
            <v>30370.299999999996</v>
          </cell>
          <cell r="CB2210">
            <v>1331.49</v>
          </cell>
          <cell r="CC2210">
            <v>30370.299999999996</v>
          </cell>
        </row>
        <row r="2211">
          <cell r="A2211" t="str">
            <v>501</v>
          </cell>
          <cell r="O2211">
            <v>1852.73</v>
          </cell>
          <cell r="AB2211">
            <v>5666.18</v>
          </cell>
          <cell r="CB2211">
            <v>1852.73</v>
          </cell>
          <cell r="CC2211">
            <v>5666.18</v>
          </cell>
        </row>
        <row r="2212">
          <cell r="A2212" t="str">
            <v>503</v>
          </cell>
          <cell r="O2212">
            <v>1565.2</v>
          </cell>
          <cell r="AB2212">
            <v>33316.899999999994</v>
          </cell>
          <cell r="CB2212">
            <v>1565.2</v>
          </cell>
          <cell r="CC2212">
            <v>33316.899999999994</v>
          </cell>
        </row>
        <row r="2213">
          <cell r="A2213" t="str">
            <v>506</v>
          </cell>
          <cell r="O2213">
            <v>1333.14</v>
          </cell>
          <cell r="AB2213">
            <v>29180.400000000005</v>
          </cell>
          <cell r="CB2213">
            <v>1333.14</v>
          </cell>
          <cell r="CC2213">
            <v>29180.400000000005</v>
          </cell>
        </row>
        <row r="2214">
          <cell r="A2214" t="str">
            <v>507</v>
          </cell>
          <cell r="AB2214">
            <v>28750</v>
          </cell>
          <cell r="CC2214">
            <v>28750</v>
          </cell>
        </row>
        <row r="2215">
          <cell r="A2215" t="str">
            <v>508</v>
          </cell>
          <cell r="O2215">
            <v>1715.76</v>
          </cell>
          <cell r="AB2215">
            <v>37580.5</v>
          </cell>
          <cell r="CB2215">
            <v>1715.76</v>
          </cell>
          <cell r="CC2215">
            <v>37580.5</v>
          </cell>
        </row>
        <row r="2216">
          <cell r="A2216" t="str">
            <v>509</v>
          </cell>
          <cell r="C2216">
            <v>10</v>
          </cell>
          <cell r="O2216">
            <v>2900.76</v>
          </cell>
          <cell r="T2216">
            <v>2700</v>
          </cell>
          <cell r="AB2216">
            <v>38959.83</v>
          </cell>
          <cell r="AC2216">
            <v>4328.87</v>
          </cell>
          <cell r="CB2216">
            <v>5610.76</v>
          </cell>
          <cell r="CC2216">
            <v>43288.700000000004</v>
          </cell>
        </row>
        <row r="2217">
          <cell r="A2217" t="str">
            <v>511</v>
          </cell>
          <cell r="AB2217">
            <v>37908.200000000004</v>
          </cell>
          <cell r="CC2217">
            <v>37908.200000000004</v>
          </cell>
        </row>
        <row r="2218">
          <cell r="A2218" t="str">
            <v>512</v>
          </cell>
          <cell r="O2218">
            <v>2111.11</v>
          </cell>
          <cell r="U2218">
            <v>7923.85</v>
          </cell>
          <cell r="V2218">
            <v>19524.599999999999</v>
          </cell>
          <cell r="AB2218">
            <v>37547.300000000003</v>
          </cell>
          <cell r="CB2218">
            <v>29559.559999999998</v>
          </cell>
          <cell r="CC2218">
            <v>37547.300000000003</v>
          </cell>
        </row>
        <row r="2219">
          <cell r="A2219" t="str">
            <v>514</v>
          </cell>
          <cell r="O2219">
            <v>2001.03</v>
          </cell>
          <cell r="AB2219">
            <v>35418</v>
          </cell>
          <cell r="CB2219">
            <v>2001.03</v>
          </cell>
          <cell r="CC2219">
            <v>35418</v>
          </cell>
        </row>
        <row r="2220">
          <cell r="A2220" t="str">
            <v>515</v>
          </cell>
          <cell r="O2220">
            <v>1420.67</v>
          </cell>
          <cell r="AB2220">
            <v>33122</v>
          </cell>
          <cell r="CB2220">
            <v>1420.67</v>
          </cell>
          <cell r="CC2220">
            <v>33122</v>
          </cell>
        </row>
        <row r="2221">
          <cell r="A2221" t="str">
            <v>517</v>
          </cell>
          <cell r="O2221">
            <v>4991.12</v>
          </cell>
          <cell r="AB2221">
            <v>32844.800000000003</v>
          </cell>
          <cell r="CB2221">
            <v>4991.12</v>
          </cell>
          <cell r="CC2221">
            <v>32844.800000000003</v>
          </cell>
        </row>
        <row r="2222">
          <cell r="A2222" t="str">
            <v>520</v>
          </cell>
          <cell r="O2222">
            <v>3283.36</v>
          </cell>
          <cell r="AB2222">
            <v>30536.27</v>
          </cell>
          <cell r="CB2222">
            <v>3283.36</v>
          </cell>
          <cell r="CC2222">
            <v>30536.27</v>
          </cell>
        </row>
        <row r="2223">
          <cell r="A2223" t="str">
            <v>527</v>
          </cell>
          <cell r="O2223">
            <v>6078.9</v>
          </cell>
          <cell r="W2223">
            <v>45333.19</v>
          </cell>
          <cell r="AB2223">
            <v>55794.700000000004</v>
          </cell>
          <cell r="CB2223">
            <v>51412.090000000004</v>
          </cell>
          <cell r="CC2223">
            <v>55794.700000000004</v>
          </cell>
        </row>
        <row r="2224">
          <cell r="A2224" t="str">
            <v>528</v>
          </cell>
          <cell r="AB2224">
            <v>24640.800000000003</v>
          </cell>
          <cell r="CC2224">
            <v>24640.800000000003</v>
          </cell>
        </row>
        <row r="2225">
          <cell r="A2225" t="str">
            <v>531</v>
          </cell>
          <cell r="C2225">
            <v>10</v>
          </cell>
          <cell r="AB2225">
            <v>33616.800000000003</v>
          </cell>
          <cell r="AC2225">
            <v>3735.2</v>
          </cell>
          <cell r="CB2225">
            <v>10</v>
          </cell>
          <cell r="CC2225">
            <v>37352</v>
          </cell>
        </row>
        <row r="2226">
          <cell r="A2226" t="str">
            <v>533</v>
          </cell>
          <cell r="O2226">
            <v>1508.39</v>
          </cell>
          <cell r="AB2226">
            <v>35872.799999999996</v>
          </cell>
          <cell r="CB2226">
            <v>1508.39</v>
          </cell>
          <cell r="CC2226">
            <v>35872.799999999996</v>
          </cell>
        </row>
        <row r="2227">
          <cell r="A2227" t="str">
            <v>535</v>
          </cell>
          <cell r="O2227">
            <v>1254.43</v>
          </cell>
          <cell r="R2227">
            <v>320</v>
          </cell>
          <cell r="AB2227">
            <v>21101.939999999995</v>
          </cell>
          <cell r="AR2227">
            <v>14067.96</v>
          </cell>
          <cell r="CB2227">
            <v>1574.43</v>
          </cell>
          <cell r="CC2227">
            <v>35169.899999999994</v>
          </cell>
        </row>
        <row r="2228">
          <cell r="A2228" t="str">
            <v>536</v>
          </cell>
          <cell r="O2228">
            <v>4675.7</v>
          </cell>
          <cell r="R2228">
            <v>320</v>
          </cell>
          <cell r="W2228">
            <v>36968.99</v>
          </cell>
          <cell r="AB2228">
            <v>27300.179999999997</v>
          </cell>
          <cell r="AR2228">
            <v>18200.12</v>
          </cell>
          <cell r="CB2228">
            <v>41964.689999999995</v>
          </cell>
          <cell r="CC2228">
            <v>45500.299999999996</v>
          </cell>
        </row>
        <row r="2229">
          <cell r="A2229" t="str">
            <v>537</v>
          </cell>
          <cell r="AB2229">
            <v>23525.3</v>
          </cell>
          <cell r="CC2229">
            <v>23525.3</v>
          </cell>
        </row>
        <row r="2230">
          <cell r="A2230" t="str">
            <v>539</v>
          </cell>
          <cell r="O2230">
            <v>1854.15</v>
          </cell>
          <cell r="R2230">
            <v>320</v>
          </cell>
          <cell r="AB2230">
            <v>20413.560000000005</v>
          </cell>
          <cell r="AR2230">
            <v>13609.04</v>
          </cell>
          <cell r="CB2230">
            <v>2174.15</v>
          </cell>
          <cell r="CC2230">
            <v>34022.600000000006</v>
          </cell>
        </row>
        <row r="2231">
          <cell r="A2231" t="str">
            <v>540</v>
          </cell>
          <cell r="O2231">
            <v>2658.95</v>
          </cell>
          <cell r="AB2231">
            <v>30371.100000000002</v>
          </cell>
          <cell r="CB2231">
            <v>2658.95</v>
          </cell>
          <cell r="CC2231">
            <v>30371.100000000002</v>
          </cell>
        </row>
        <row r="2232">
          <cell r="A2232" t="str">
            <v>541</v>
          </cell>
          <cell r="O2232">
            <v>1684.95</v>
          </cell>
          <cell r="R2232">
            <v>320</v>
          </cell>
          <cell r="T2232">
            <v>2300</v>
          </cell>
          <cell r="AB2232">
            <v>20592.900000000001</v>
          </cell>
          <cell r="AR2232">
            <v>13728.6</v>
          </cell>
          <cell r="CB2232">
            <v>4304.95</v>
          </cell>
          <cell r="CC2232">
            <v>34321.5</v>
          </cell>
        </row>
        <row r="2233">
          <cell r="A2233" t="str">
            <v>542</v>
          </cell>
          <cell r="O2233">
            <v>1254.73</v>
          </cell>
          <cell r="R2233">
            <v>320</v>
          </cell>
          <cell r="AB2233">
            <v>8319.1</v>
          </cell>
          <cell r="AR2233">
            <v>13310.56</v>
          </cell>
          <cell r="CB2233">
            <v>1574.73</v>
          </cell>
          <cell r="CC2233">
            <v>21629.66</v>
          </cell>
        </row>
        <row r="2234">
          <cell r="A2234" t="str">
            <v>543</v>
          </cell>
          <cell r="O2234">
            <v>1776.05</v>
          </cell>
          <cell r="R2234">
            <v>320</v>
          </cell>
          <cell r="AB2234">
            <v>21535.980000000003</v>
          </cell>
          <cell r="AR2234">
            <v>14357.32</v>
          </cell>
          <cell r="CB2234">
            <v>2096.0500000000002</v>
          </cell>
          <cell r="CC2234">
            <v>35893.300000000003</v>
          </cell>
        </row>
        <row r="2235">
          <cell r="A2235" t="str">
            <v>544</v>
          </cell>
          <cell r="O2235">
            <v>1533.14</v>
          </cell>
          <cell r="R2235">
            <v>320</v>
          </cell>
          <cell r="T2235">
            <v>2700</v>
          </cell>
          <cell r="AB2235">
            <v>21457.86</v>
          </cell>
          <cell r="AR2235">
            <v>14305.24</v>
          </cell>
          <cell r="CB2235">
            <v>4553.1400000000003</v>
          </cell>
          <cell r="CC2235">
            <v>35763.1</v>
          </cell>
        </row>
        <row r="2236">
          <cell r="A2236" t="str">
            <v>545</v>
          </cell>
          <cell r="R2236">
            <v>320</v>
          </cell>
          <cell r="T2236">
            <v>3000</v>
          </cell>
          <cell r="AB2236">
            <v>20649.480000000003</v>
          </cell>
          <cell r="AR2236">
            <v>13766.32</v>
          </cell>
          <cell r="CB2236">
            <v>3320</v>
          </cell>
          <cell r="CC2236">
            <v>34415.800000000003</v>
          </cell>
        </row>
        <row r="2237">
          <cell r="A2237" t="str">
            <v>546</v>
          </cell>
          <cell r="O2237">
            <v>3277.56</v>
          </cell>
          <cell r="R2237">
            <v>320</v>
          </cell>
          <cell r="T2237">
            <v>3000</v>
          </cell>
          <cell r="AB2237">
            <v>20751</v>
          </cell>
          <cell r="AR2237">
            <v>13834</v>
          </cell>
          <cell r="CB2237">
            <v>6597.5599999999995</v>
          </cell>
          <cell r="CC2237">
            <v>34585</v>
          </cell>
        </row>
        <row r="2238">
          <cell r="A2238" t="str">
            <v>547</v>
          </cell>
          <cell r="R2238">
            <v>320</v>
          </cell>
          <cell r="AB2238">
            <v>20527.32</v>
          </cell>
          <cell r="AR2238">
            <v>13684.88</v>
          </cell>
          <cell r="CB2238">
            <v>320</v>
          </cell>
          <cell r="CC2238">
            <v>34212.199999999997</v>
          </cell>
        </row>
        <row r="2239">
          <cell r="A2239" t="str">
            <v>552</v>
          </cell>
          <cell r="O2239">
            <v>1413.19</v>
          </cell>
          <cell r="R2239">
            <v>320</v>
          </cell>
          <cell r="AB2239">
            <v>19412.099999999999</v>
          </cell>
          <cell r="AR2239">
            <v>12941.4</v>
          </cell>
          <cell r="CB2239">
            <v>1733.19</v>
          </cell>
          <cell r="CC2239">
            <v>32353.5</v>
          </cell>
        </row>
        <row r="2240">
          <cell r="A2240" t="str">
            <v>554</v>
          </cell>
          <cell r="O2240">
            <v>2296.02</v>
          </cell>
          <cell r="R2240">
            <v>220</v>
          </cell>
          <cell r="AB2240">
            <v>18801.84</v>
          </cell>
          <cell r="AR2240">
            <v>12534.56</v>
          </cell>
          <cell r="CB2240">
            <v>2516.02</v>
          </cell>
          <cell r="CC2240">
            <v>31336.400000000001</v>
          </cell>
        </row>
        <row r="2241">
          <cell r="A2241" t="str">
            <v>555</v>
          </cell>
          <cell r="O2241">
            <v>5647.07</v>
          </cell>
          <cell r="R2241">
            <v>320</v>
          </cell>
          <cell r="AB2241">
            <v>23613.66</v>
          </cell>
          <cell r="AR2241">
            <v>15742.44</v>
          </cell>
          <cell r="CB2241">
            <v>5967.07</v>
          </cell>
          <cell r="CC2241">
            <v>39356.1</v>
          </cell>
        </row>
        <row r="2242">
          <cell r="A2242" t="str">
            <v>556</v>
          </cell>
          <cell r="N2242">
            <v>2500</v>
          </cell>
          <cell r="R2242">
            <v>320</v>
          </cell>
          <cell r="AB2242">
            <v>18829.439999999999</v>
          </cell>
          <cell r="AR2242">
            <v>12552.96</v>
          </cell>
          <cell r="CB2242">
            <v>2820</v>
          </cell>
          <cell r="CC2242">
            <v>31382.399999999998</v>
          </cell>
        </row>
        <row r="2243">
          <cell r="A2243" t="str">
            <v>559</v>
          </cell>
          <cell r="AB2243">
            <v>22650</v>
          </cell>
          <cell r="CC2243">
            <v>22650</v>
          </cell>
        </row>
        <row r="2244">
          <cell r="A2244" t="str">
            <v>561</v>
          </cell>
          <cell r="O2244">
            <v>1645.13</v>
          </cell>
          <cell r="R2244">
            <v>380</v>
          </cell>
          <cell r="T2244">
            <v>2700</v>
          </cell>
          <cell r="AB2244">
            <v>24127.14</v>
          </cell>
          <cell r="AR2244">
            <v>16084.76</v>
          </cell>
          <cell r="CB2244">
            <v>4725.13</v>
          </cell>
          <cell r="CC2244">
            <v>40211.9</v>
          </cell>
        </row>
        <row r="2245">
          <cell r="A2245" t="str">
            <v>563</v>
          </cell>
          <cell r="E2245">
            <v>11692.130000000001</v>
          </cell>
          <cell r="O2245">
            <v>5409.69</v>
          </cell>
          <cell r="R2245">
            <v>320</v>
          </cell>
          <cell r="W2245">
            <v>21990.010000000002</v>
          </cell>
          <cell r="AB2245">
            <v>22469.24</v>
          </cell>
          <cell r="AR2245">
            <v>18046.16</v>
          </cell>
          <cell r="BA2245">
            <v>4511.54</v>
          </cell>
          <cell r="CB2245">
            <v>39411.83</v>
          </cell>
          <cell r="CC2245">
            <v>45026.94</v>
          </cell>
        </row>
        <row r="2246">
          <cell r="A2246" t="str">
            <v>566</v>
          </cell>
          <cell r="C2246">
            <v>100</v>
          </cell>
          <cell r="O2246">
            <v>1503.51</v>
          </cell>
          <cell r="AB2246">
            <v>23021.599999999999</v>
          </cell>
          <cell r="AC2246">
            <v>9866.4000000000015</v>
          </cell>
          <cell r="CB2246">
            <v>1603.51</v>
          </cell>
          <cell r="CC2246">
            <v>32888</v>
          </cell>
        </row>
        <row r="2247">
          <cell r="A2247" t="str">
            <v>568</v>
          </cell>
          <cell r="O2247">
            <v>3067.2</v>
          </cell>
          <cell r="R2247">
            <v>220</v>
          </cell>
          <cell r="AB2247">
            <v>12728.88</v>
          </cell>
          <cell r="AR2247">
            <v>8485.92</v>
          </cell>
          <cell r="CB2247">
            <v>3287.2</v>
          </cell>
          <cell r="CC2247">
            <v>21214.799999999999</v>
          </cell>
        </row>
        <row r="2248">
          <cell r="A2248" t="str">
            <v>569</v>
          </cell>
          <cell r="O2248">
            <v>6991.77</v>
          </cell>
          <cell r="R2248">
            <v>240</v>
          </cell>
          <cell r="W2248">
            <v>53314.63</v>
          </cell>
          <cell r="AB2248">
            <v>32809</v>
          </cell>
          <cell r="AR2248">
            <v>19685.400000000001</v>
          </cell>
          <cell r="CB2248">
            <v>60546.399999999994</v>
          </cell>
          <cell r="CC2248">
            <v>52494.400000000001</v>
          </cell>
        </row>
        <row r="2249">
          <cell r="A2249" t="str">
            <v>570</v>
          </cell>
          <cell r="O2249">
            <v>1336.78</v>
          </cell>
          <cell r="AB2249">
            <v>36167.5</v>
          </cell>
          <cell r="CB2249">
            <v>1336.78</v>
          </cell>
          <cell r="CC2249">
            <v>36167.5</v>
          </cell>
        </row>
        <row r="2250">
          <cell r="A2250" t="str">
            <v>575</v>
          </cell>
          <cell r="R2250">
            <v>220</v>
          </cell>
          <cell r="AB2250">
            <v>23910.18</v>
          </cell>
          <cell r="AR2250">
            <v>15940.12</v>
          </cell>
          <cell r="CB2250">
            <v>220</v>
          </cell>
          <cell r="CC2250">
            <v>39850.300000000003</v>
          </cell>
        </row>
        <row r="2251">
          <cell r="A2251" t="str">
            <v>576</v>
          </cell>
          <cell r="O2251">
            <v>1334.8</v>
          </cell>
          <cell r="R2251">
            <v>220</v>
          </cell>
          <cell r="AB2251">
            <v>27239.989999999998</v>
          </cell>
          <cell r="AR2251">
            <v>18186.48</v>
          </cell>
          <cell r="CB2251">
            <v>1554.8</v>
          </cell>
          <cell r="CC2251">
            <v>45426.47</v>
          </cell>
        </row>
        <row r="2252">
          <cell r="A2252" t="str">
            <v>577</v>
          </cell>
          <cell r="O2252">
            <v>2679.81</v>
          </cell>
          <cell r="R2252">
            <v>220</v>
          </cell>
          <cell r="AB2252">
            <v>27246.120000000003</v>
          </cell>
          <cell r="AR2252">
            <v>18164.080000000002</v>
          </cell>
          <cell r="CB2252">
            <v>2899.81</v>
          </cell>
          <cell r="CC2252">
            <v>45410.200000000004</v>
          </cell>
        </row>
        <row r="2253">
          <cell r="A2253" t="str">
            <v>578</v>
          </cell>
          <cell r="R2253">
            <v>220</v>
          </cell>
          <cell r="AB2253">
            <v>18203.219999999998</v>
          </cell>
          <cell r="AR2253">
            <v>12135.48</v>
          </cell>
          <cell r="CB2253">
            <v>220</v>
          </cell>
          <cell r="CC2253">
            <v>30338.699999999997</v>
          </cell>
        </row>
        <row r="2254">
          <cell r="A2254" t="str">
            <v>579</v>
          </cell>
          <cell r="O2254">
            <v>2777.04</v>
          </cell>
          <cell r="R2254">
            <v>320</v>
          </cell>
          <cell r="W2254">
            <v>42817.04</v>
          </cell>
          <cell r="AB2254">
            <v>31618.74</v>
          </cell>
          <cell r="AR2254">
            <v>21079.16</v>
          </cell>
          <cell r="CB2254">
            <v>45914.080000000002</v>
          </cell>
          <cell r="CC2254">
            <v>52697.9</v>
          </cell>
        </row>
        <row r="2255">
          <cell r="A2255" t="str">
            <v>580</v>
          </cell>
          <cell r="O2255">
            <v>5431.09</v>
          </cell>
          <cell r="R2255">
            <v>220</v>
          </cell>
          <cell r="AB2255">
            <v>23481.66</v>
          </cell>
          <cell r="AR2255">
            <v>15654.44</v>
          </cell>
          <cell r="CB2255">
            <v>5651.09</v>
          </cell>
          <cell r="CC2255">
            <v>39136.1</v>
          </cell>
        </row>
        <row r="2256">
          <cell r="A2256" t="str">
            <v>581</v>
          </cell>
          <cell r="R2256">
            <v>220</v>
          </cell>
          <cell r="AB2256">
            <v>12343.18</v>
          </cell>
          <cell r="AR2256">
            <v>7990.7999999999993</v>
          </cell>
          <cell r="CB2256">
            <v>220</v>
          </cell>
          <cell r="CC2256">
            <v>20333.98</v>
          </cell>
        </row>
        <row r="2257">
          <cell r="A2257" t="str">
            <v>582</v>
          </cell>
          <cell r="O2257">
            <v>5028.12</v>
          </cell>
          <cell r="R2257">
            <v>320</v>
          </cell>
          <cell r="W2257">
            <v>64650.14</v>
          </cell>
          <cell r="AB2257">
            <v>52038.359999999986</v>
          </cell>
          <cell r="AR2257">
            <v>35010.519999999997</v>
          </cell>
          <cell r="CB2257">
            <v>69998.259999999995</v>
          </cell>
          <cell r="CC2257">
            <v>87048.879999999976</v>
          </cell>
        </row>
        <row r="2258">
          <cell r="A2258" t="str">
            <v>583</v>
          </cell>
          <cell r="R2258">
            <v>220</v>
          </cell>
          <cell r="AB2258">
            <v>15199.560000000001</v>
          </cell>
          <cell r="AR2258">
            <v>10133.040000000001</v>
          </cell>
          <cell r="CB2258">
            <v>220</v>
          </cell>
          <cell r="CC2258">
            <v>25332.600000000002</v>
          </cell>
        </row>
        <row r="2259">
          <cell r="A2259" t="str">
            <v>584</v>
          </cell>
          <cell r="O2259">
            <v>1655</v>
          </cell>
          <cell r="R2259">
            <v>220</v>
          </cell>
          <cell r="AB2259">
            <v>23304.240000000002</v>
          </cell>
          <cell r="AR2259">
            <v>15536.16</v>
          </cell>
          <cell r="CB2259">
            <v>1875</v>
          </cell>
          <cell r="CC2259">
            <v>38840.400000000001</v>
          </cell>
        </row>
        <row r="2260">
          <cell r="A2260" t="str">
            <v>585</v>
          </cell>
          <cell r="O2260">
            <v>1994.03</v>
          </cell>
          <cell r="R2260">
            <v>220</v>
          </cell>
          <cell r="AB2260">
            <v>23341.980000000003</v>
          </cell>
          <cell r="AR2260">
            <v>15561.32</v>
          </cell>
          <cell r="CB2260">
            <v>2214.0299999999997</v>
          </cell>
          <cell r="CC2260">
            <v>38903.300000000003</v>
          </cell>
        </row>
        <row r="2261">
          <cell r="A2261" t="str">
            <v>586</v>
          </cell>
          <cell r="O2261">
            <v>2431.33</v>
          </cell>
          <cell r="AB2261">
            <v>29372.5</v>
          </cell>
          <cell r="CB2261">
            <v>2431.33</v>
          </cell>
          <cell r="CC2261">
            <v>29372.5</v>
          </cell>
        </row>
        <row r="2262">
          <cell r="A2262" t="str">
            <v>603</v>
          </cell>
          <cell r="O2262">
            <v>6648.9</v>
          </cell>
          <cell r="R2262">
            <v>380</v>
          </cell>
          <cell r="Y2262">
            <v>338.64</v>
          </cell>
          <cell r="AB2262">
            <v>27437.95</v>
          </cell>
          <cell r="AR2262">
            <v>21950.36</v>
          </cell>
          <cell r="AY2262">
            <v>5487.59</v>
          </cell>
          <cell r="CB2262">
            <v>7367.54</v>
          </cell>
          <cell r="CC2262">
            <v>54875.899999999994</v>
          </cell>
        </row>
        <row r="2263">
          <cell r="A2263" t="str">
            <v>606</v>
          </cell>
          <cell r="O2263">
            <v>1993.25</v>
          </cell>
          <cell r="AB2263">
            <v>33413.800000000003</v>
          </cell>
          <cell r="CB2263">
            <v>1993.25</v>
          </cell>
          <cell r="CC2263">
            <v>33413.800000000003</v>
          </cell>
        </row>
        <row r="2264">
          <cell r="A2264" t="str">
            <v>607</v>
          </cell>
          <cell r="O2264">
            <v>1517.81</v>
          </cell>
          <cell r="AB2264">
            <v>33384.899999999987</v>
          </cell>
          <cell r="CB2264">
            <v>1517.81</v>
          </cell>
          <cell r="CC2264">
            <v>33384.899999999987</v>
          </cell>
        </row>
        <row r="2265">
          <cell r="A2265" t="str">
            <v>608</v>
          </cell>
          <cell r="O2265">
            <v>4512.55</v>
          </cell>
          <cell r="AB2265">
            <v>40416.799999999996</v>
          </cell>
          <cell r="CB2265">
            <v>4512.55</v>
          </cell>
          <cell r="CC2265">
            <v>40416.799999999996</v>
          </cell>
        </row>
        <row r="2266">
          <cell r="A2266" t="str">
            <v>61099</v>
          </cell>
          <cell r="O2266">
            <v>3310.95</v>
          </cell>
          <cell r="T2266">
            <v>5000</v>
          </cell>
          <cell r="AB2266">
            <v>29315.800000000003</v>
          </cell>
          <cell r="CB2266">
            <v>8310.9500000000007</v>
          </cell>
          <cell r="CC2266">
            <v>29315.800000000003</v>
          </cell>
        </row>
        <row r="2267">
          <cell r="A2267" t="str">
            <v>612</v>
          </cell>
          <cell r="O2267">
            <v>3964.06</v>
          </cell>
          <cell r="R2267">
            <v>320</v>
          </cell>
          <cell r="W2267">
            <v>48811.91</v>
          </cell>
          <cell r="AB2267">
            <v>36045.72</v>
          </cell>
          <cell r="AR2267">
            <v>24030.48</v>
          </cell>
          <cell r="CB2267">
            <v>53095.97</v>
          </cell>
          <cell r="CC2267">
            <v>60076.2</v>
          </cell>
        </row>
        <row r="2268">
          <cell r="A2268" t="str">
            <v>615</v>
          </cell>
          <cell r="O2268">
            <v>1416.34</v>
          </cell>
          <cell r="AB2268">
            <v>34376.899999999994</v>
          </cell>
          <cell r="CB2268">
            <v>1416.34</v>
          </cell>
          <cell r="CC2268">
            <v>34376.899999999994</v>
          </cell>
        </row>
        <row r="2269">
          <cell r="A2269" t="str">
            <v>6150</v>
          </cell>
          <cell r="O2269">
            <v>6196.87</v>
          </cell>
          <cell r="R2269">
            <v>380</v>
          </cell>
          <cell r="S2269">
            <v>292500</v>
          </cell>
          <cell r="W2269">
            <v>195000</v>
          </cell>
          <cell r="Z2269">
            <v>41396.92</v>
          </cell>
          <cell r="AB2269">
            <v>95192.320000000007</v>
          </cell>
          <cell r="AR2269">
            <v>63846.16</v>
          </cell>
          <cell r="CB2269">
            <v>535473.79</v>
          </cell>
          <cell r="CC2269">
            <v>159038.48000000001</v>
          </cell>
        </row>
        <row r="2270">
          <cell r="A2270" t="str">
            <v>616</v>
          </cell>
          <cell r="O2270">
            <v>2136.6799999999998</v>
          </cell>
          <cell r="R2270">
            <v>320</v>
          </cell>
          <cell r="T2270">
            <v>5000</v>
          </cell>
          <cell r="AB2270">
            <v>25000.019999999997</v>
          </cell>
          <cell r="AR2270">
            <v>16666.68</v>
          </cell>
          <cell r="CB2270">
            <v>7456.68</v>
          </cell>
          <cell r="CC2270">
            <v>41666.699999999997</v>
          </cell>
        </row>
        <row r="2271">
          <cell r="A2271" t="str">
            <v>619</v>
          </cell>
          <cell r="AB2271">
            <v>39003.699999999997</v>
          </cell>
          <cell r="CC2271">
            <v>39003.699999999997</v>
          </cell>
        </row>
        <row r="2272">
          <cell r="A2272" t="str">
            <v>620</v>
          </cell>
          <cell r="O2272">
            <v>1256.33</v>
          </cell>
          <cell r="R2272">
            <v>320</v>
          </cell>
          <cell r="AB2272">
            <v>15493.98</v>
          </cell>
          <cell r="AR2272">
            <v>10329.32</v>
          </cell>
          <cell r="CB2272">
            <v>1576.33</v>
          </cell>
          <cell r="CC2272">
            <v>25823.3</v>
          </cell>
        </row>
        <row r="2273">
          <cell r="A2273" t="str">
            <v>621</v>
          </cell>
          <cell r="C2273">
            <v>100</v>
          </cell>
          <cell r="O2273">
            <v>2998.74</v>
          </cell>
          <cell r="R2273">
            <v>320</v>
          </cell>
          <cell r="AB2273">
            <v>24281.579999999998</v>
          </cell>
          <cell r="AR2273">
            <v>16187.72</v>
          </cell>
          <cell r="CB2273">
            <v>3418.74</v>
          </cell>
          <cell r="CC2273">
            <v>40469.299999999996</v>
          </cell>
        </row>
        <row r="2274">
          <cell r="A2274" t="str">
            <v>623</v>
          </cell>
          <cell r="O2274">
            <v>3545.91</v>
          </cell>
          <cell r="AB2274">
            <v>35236.69999999999</v>
          </cell>
          <cell r="CB2274">
            <v>3545.91</v>
          </cell>
          <cell r="CC2274">
            <v>35236.69999999999</v>
          </cell>
        </row>
        <row r="2275">
          <cell r="A2275" t="str">
            <v>624</v>
          </cell>
          <cell r="Y2275">
            <v>651.22</v>
          </cell>
          <cell r="AB2275">
            <v>7932.7</v>
          </cell>
          <cell r="AY2275">
            <v>3173.08</v>
          </cell>
          <cell r="CB2275">
            <v>651.22</v>
          </cell>
          <cell r="CC2275">
            <v>11105.779999999999</v>
          </cell>
        </row>
        <row r="2276">
          <cell r="A2276" t="str">
            <v>62428</v>
          </cell>
          <cell r="O2276">
            <v>8519.98</v>
          </cell>
          <cell r="R2276">
            <v>320</v>
          </cell>
          <cell r="S2276">
            <v>98819.1</v>
          </cell>
          <cell r="W2276">
            <v>131758.79999999999</v>
          </cell>
          <cell r="Z2276">
            <v>19070.810000000001</v>
          </cell>
          <cell r="AB2276">
            <v>60811.740000000005</v>
          </cell>
          <cell r="AR2276">
            <v>40541.160000000003</v>
          </cell>
          <cell r="CB2276">
            <v>258488.69</v>
          </cell>
          <cell r="CC2276">
            <v>101352.90000000001</v>
          </cell>
        </row>
        <row r="2277">
          <cell r="A2277" t="str">
            <v>625</v>
          </cell>
          <cell r="O2277">
            <v>2456.62</v>
          </cell>
          <cell r="R2277">
            <v>320</v>
          </cell>
          <cell r="T2277">
            <v>3000</v>
          </cell>
          <cell r="Y2277">
            <v>622.86</v>
          </cell>
          <cell r="AB2277">
            <v>27612.859999999997</v>
          </cell>
          <cell r="AR2277">
            <v>22007.239999999998</v>
          </cell>
          <cell r="CB2277">
            <v>6399.48</v>
          </cell>
          <cell r="CC2277">
            <v>49620.099999999991</v>
          </cell>
        </row>
        <row r="2278">
          <cell r="A2278" t="str">
            <v>626</v>
          </cell>
          <cell r="O2278">
            <v>1982.52</v>
          </cell>
          <cell r="R2278">
            <v>220</v>
          </cell>
          <cell r="AB2278">
            <v>26206.620000000003</v>
          </cell>
          <cell r="AR2278">
            <v>17252.690000000002</v>
          </cell>
          <cell r="CB2278">
            <v>2202.52</v>
          </cell>
          <cell r="CC2278">
            <v>43459.310000000005</v>
          </cell>
        </row>
        <row r="2279">
          <cell r="A2279" t="str">
            <v>6268</v>
          </cell>
          <cell r="O2279">
            <v>5213.8100000000004</v>
          </cell>
          <cell r="R2279">
            <v>320</v>
          </cell>
          <cell r="T2279">
            <v>3000</v>
          </cell>
          <cell r="AB2279">
            <v>28813.200000000001</v>
          </cell>
          <cell r="AR2279">
            <v>19208.8</v>
          </cell>
          <cell r="CB2279">
            <v>8533.8100000000013</v>
          </cell>
          <cell r="CC2279">
            <v>48022</v>
          </cell>
        </row>
        <row r="2280">
          <cell r="A2280" t="str">
            <v>627</v>
          </cell>
          <cell r="AB2280">
            <v>38427</v>
          </cell>
          <cell r="CC2280">
            <v>38427</v>
          </cell>
        </row>
        <row r="2281">
          <cell r="A2281" t="str">
            <v>632</v>
          </cell>
          <cell r="O2281">
            <v>2228.37</v>
          </cell>
          <cell r="AB2281">
            <v>41547.200000000004</v>
          </cell>
          <cell r="CB2281">
            <v>2228.37</v>
          </cell>
          <cell r="CC2281">
            <v>41547.200000000004</v>
          </cell>
        </row>
        <row r="2282">
          <cell r="A2282" t="str">
            <v>633</v>
          </cell>
          <cell r="O2282">
            <v>3717.94</v>
          </cell>
          <cell r="R2282">
            <v>320</v>
          </cell>
          <cell r="AB2282">
            <v>20847.780000000002</v>
          </cell>
          <cell r="AR2282">
            <v>13898.52</v>
          </cell>
          <cell r="CB2282">
            <v>4037.94</v>
          </cell>
          <cell r="CC2282">
            <v>34746.300000000003</v>
          </cell>
        </row>
        <row r="2283">
          <cell r="A2283" t="str">
            <v>63348</v>
          </cell>
          <cell r="O2283">
            <v>24296.31</v>
          </cell>
          <cell r="R2283">
            <v>320</v>
          </cell>
          <cell r="S2283">
            <v>374220.05</v>
          </cell>
          <cell r="W2283">
            <v>259875.04</v>
          </cell>
          <cell r="Z2283">
            <v>54225.520000000004</v>
          </cell>
          <cell r="AB2283">
            <v>95953.86</v>
          </cell>
          <cell r="AR2283">
            <v>63969.24</v>
          </cell>
          <cell r="CB2283">
            <v>712936.92</v>
          </cell>
          <cell r="CC2283">
            <v>159923.1</v>
          </cell>
        </row>
        <row r="2284">
          <cell r="A2284" t="str">
            <v>634</v>
          </cell>
          <cell r="O2284">
            <v>1685.07</v>
          </cell>
          <cell r="R2284">
            <v>320</v>
          </cell>
          <cell r="AB2284">
            <v>21622.560000000005</v>
          </cell>
          <cell r="AR2284">
            <v>14415.04</v>
          </cell>
          <cell r="CB2284">
            <v>2005.07</v>
          </cell>
          <cell r="CC2284">
            <v>36037.600000000006</v>
          </cell>
        </row>
        <row r="2285">
          <cell r="A2285" t="str">
            <v>635</v>
          </cell>
          <cell r="O2285">
            <v>3133.06</v>
          </cell>
          <cell r="AB2285">
            <v>38097</v>
          </cell>
          <cell r="CB2285">
            <v>3133.06</v>
          </cell>
          <cell r="CC2285">
            <v>38097</v>
          </cell>
        </row>
        <row r="2286">
          <cell r="A2286" t="str">
            <v>636</v>
          </cell>
          <cell r="O2286">
            <v>4380.84</v>
          </cell>
          <cell r="AB2286">
            <v>37773.399999999994</v>
          </cell>
          <cell r="CB2286">
            <v>4380.84</v>
          </cell>
          <cell r="CC2286">
            <v>37773.399999999994</v>
          </cell>
        </row>
        <row r="2287">
          <cell r="A2287" t="str">
            <v>637</v>
          </cell>
          <cell r="O2287">
            <v>3341.39</v>
          </cell>
          <cell r="T2287">
            <v>2300</v>
          </cell>
          <cell r="AB2287">
            <v>38494.82</v>
          </cell>
          <cell r="CB2287">
            <v>5641.3899999999994</v>
          </cell>
          <cell r="CC2287">
            <v>38494.82</v>
          </cell>
        </row>
        <row r="2288">
          <cell r="A2288" t="str">
            <v>638</v>
          </cell>
          <cell r="AB2288">
            <v>44033.2</v>
          </cell>
          <cell r="CC2288">
            <v>44033.2</v>
          </cell>
        </row>
        <row r="2289">
          <cell r="A2289" t="str">
            <v>639</v>
          </cell>
          <cell r="O2289">
            <v>2937.16</v>
          </cell>
          <cell r="AB2289">
            <v>37250.5</v>
          </cell>
          <cell r="CB2289">
            <v>2937.16</v>
          </cell>
          <cell r="CC2289">
            <v>37250.5</v>
          </cell>
        </row>
        <row r="2290">
          <cell r="A2290" t="str">
            <v>640</v>
          </cell>
          <cell r="O2290">
            <v>2592.83</v>
          </cell>
          <cell r="T2290">
            <v>2700</v>
          </cell>
          <cell r="AB2290">
            <v>27213.800000000007</v>
          </cell>
          <cell r="CB2290">
            <v>5292.83</v>
          </cell>
          <cell r="CC2290">
            <v>27213.800000000007</v>
          </cell>
        </row>
        <row r="2291">
          <cell r="A2291" t="str">
            <v>641</v>
          </cell>
          <cell r="O2291">
            <v>2926.23</v>
          </cell>
          <cell r="R2291">
            <v>320</v>
          </cell>
          <cell r="AB2291">
            <v>23977.68</v>
          </cell>
          <cell r="AR2291">
            <v>15985.12</v>
          </cell>
          <cell r="CB2291">
            <v>3246.23</v>
          </cell>
          <cell r="CC2291">
            <v>39962.800000000003</v>
          </cell>
        </row>
        <row r="2292">
          <cell r="A2292" t="str">
            <v>642</v>
          </cell>
          <cell r="O2292">
            <v>1551.66</v>
          </cell>
          <cell r="AB2292">
            <v>42456.200000000004</v>
          </cell>
          <cell r="CB2292">
            <v>1551.66</v>
          </cell>
          <cell r="CC2292">
            <v>42456.200000000004</v>
          </cell>
        </row>
        <row r="2293">
          <cell r="A2293" t="str">
            <v>644</v>
          </cell>
          <cell r="AB2293">
            <v>34947.699999999997</v>
          </cell>
          <cell r="CC2293">
            <v>34947.699999999997</v>
          </cell>
        </row>
        <row r="2294">
          <cell r="A2294" t="str">
            <v>645</v>
          </cell>
          <cell r="O2294">
            <v>5372.26</v>
          </cell>
          <cell r="R2294">
            <v>320</v>
          </cell>
          <cell r="AB2294">
            <v>22312.2</v>
          </cell>
          <cell r="AR2294">
            <v>14874.8</v>
          </cell>
          <cell r="CB2294">
            <v>5692.26</v>
          </cell>
          <cell r="CC2294">
            <v>37187</v>
          </cell>
        </row>
        <row r="2295">
          <cell r="A2295" t="str">
            <v>646</v>
          </cell>
          <cell r="O2295">
            <v>2461.02</v>
          </cell>
          <cell r="AB2295">
            <v>40840.100000000013</v>
          </cell>
          <cell r="CB2295">
            <v>2461.02</v>
          </cell>
          <cell r="CC2295">
            <v>40840.100000000013</v>
          </cell>
        </row>
        <row r="2296">
          <cell r="A2296" t="str">
            <v>647</v>
          </cell>
          <cell r="R2296">
            <v>320</v>
          </cell>
          <cell r="AB2296">
            <v>22172.76</v>
          </cell>
          <cell r="AR2296">
            <v>14781.84</v>
          </cell>
          <cell r="CB2296">
            <v>320</v>
          </cell>
          <cell r="CC2296">
            <v>36954.6</v>
          </cell>
        </row>
        <row r="2297">
          <cell r="A2297" t="str">
            <v>648</v>
          </cell>
          <cell r="O2297">
            <v>4792.9799999999996</v>
          </cell>
          <cell r="AB2297">
            <v>44333.2</v>
          </cell>
          <cell r="CB2297">
            <v>4792.9799999999996</v>
          </cell>
          <cell r="CC2297">
            <v>44333.2</v>
          </cell>
        </row>
        <row r="2298">
          <cell r="A2298" t="str">
            <v>649</v>
          </cell>
          <cell r="AB2298">
            <v>26413.699999999993</v>
          </cell>
          <cell r="CC2298">
            <v>26413.699999999993</v>
          </cell>
        </row>
        <row r="2299">
          <cell r="A2299" t="str">
            <v>650</v>
          </cell>
          <cell r="R2299">
            <v>380</v>
          </cell>
          <cell r="W2299">
            <v>41716.03</v>
          </cell>
          <cell r="AB2299">
            <v>30805.679999999997</v>
          </cell>
          <cell r="AR2299">
            <v>20537.12</v>
          </cell>
          <cell r="CB2299">
            <v>42096.03</v>
          </cell>
          <cell r="CC2299">
            <v>51342.799999999996</v>
          </cell>
        </row>
        <row r="2300">
          <cell r="A2300" t="str">
            <v>652</v>
          </cell>
          <cell r="O2300">
            <v>2468.34</v>
          </cell>
          <cell r="T2300">
            <v>2300</v>
          </cell>
          <cell r="AB2300">
            <v>41051.800000000003</v>
          </cell>
          <cell r="CB2300">
            <v>4768.34</v>
          </cell>
          <cell r="CC2300">
            <v>41051.800000000003</v>
          </cell>
        </row>
        <row r="2301">
          <cell r="A2301" t="str">
            <v>656</v>
          </cell>
          <cell r="O2301">
            <v>2636.08</v>
          </cell>
          <cell r="R2301">
            <v>320</v>
          </cell>
          <cell r="AB2301">
            <v>26589.360000000004</v>
          </cell>
          <cell r="AR2301">
            <v>17726.240000000002</v>
          </cell>
          <cell r="CB2301">
            <v>2956.08</v>
          </cell>
          <cell r="CC2301">
            <v>44315.600000000006</v>
          </cell>
        </row>
        <row r="2302">
          <cell r="A2302" t="str">
            <v>657</v>
          </cell>
          <cell r="O2302">
            <v>3842.25</v>
          </cell>
          <cell r="R2302">
            <v>240</v>
          </cell>
          <cell r="AB2302">
            <v>21916.61</v>
          </cell>
          <cell r="AR2302">
            <v>15654.72</v>
          </cell>
          <cell r="CB2302">
            <v>4082.25</v>
          </cell>
          <cell r="CC2302">
            <v>37571.33</v>
          </cell>
        </row>
        <row r="2303">
          <cell r="A2303" t="str">
            <v>658</v>
          </cell>
          <cell r="O2303">
            <v>2176.2800000000002</v>
          </cell>
          <cell r="AB2303">
            <v>43401.999999999993</v>
          </cell>
          <cell r="CB2303">
            <v>2176.2800000000002</v>
          </cell>
          <cell r="CC2303">
            <v>43401.999999999993</v>
          </cell>
        </row>
        <row r="2304">
          <cell r="A2304" t="str">
            <v>659</v>
          </cell>
          <cell r="O2304">
            <v>1503.75</v>
          </cell>
          <cell r="AB2304">
            <v>39378.699999999997</v>
          </cell>
          <cell r="CB2304">
            <v>1503.75</v>
          </cell>
          <cell r="CC2304">
            <v>39378.699999999997</v>
          </cell>
        </row>
        <row r="2305">
          <cell r="A2305" t="str">
            <v>661</v>
          </cell>
          <cell r="R2305">
            <v>320</v>
          </cell>
          <cell r="AB2305">
            <v>19195.68</v>
          </cell>
          <cell r="AR2305">
            <v>12797.12</v>
          </cell>
          <cell r="CB2305">
            <v>320</v>
          </cell>
          <cell r="CC2305">
            <v>31992.800000000003</v>
          </cell>
        </row>
        <row r="2306">
          <cell r="A2306" t="str">
            <v>664</v>
          </cell>
          <cell r="AB2306">
            <v>33362.42</v>
          </cell>
          <cell r="CC2306">
            <v>33362.42</v>
          </cell>
        </row>
        <row r="2307">
          <cell r="A2307" t="str">
            <v>667</v>
          </cell>
          <cell r="O2307">
            <v>3082.48</v>
          </cell>
          <cell r="AB2307">
            <v>20794.399999999998</v>
          </cell>
          <cell r="CB2307">
            <v>3082.48</v>
          </cell>
          <cell r="CC2307">
            <v>20794.399999999998</v>
          </cell>
        </row>
        <row r="2308">
          <cell r="A2308" t="str">
            <v>668</v>
          </cell>
          <cell r="O2308">
            <v>1882.57</v>
          </cell>
          <cell r="AB2308">
            <v>43748.000000000007</v>
          </cell>
          <cell r="CB2308">
            <v>1882.57</v>
          </cell>
          <cell r="CC2308">
            <v>43748.000000000007</v>
          </cell>
        </row>
        <row r="2309">
          <cell r="A2309" t="str">
            <v>669</v>
          </cell>
          <cell r="O2309">
            <v>2295.59</v>
          </cell>
          <cell r="T2309">
            <v>2700</v>
          </cell>
          <cell r="AB2309">
            <v>48481.299999999996</v>
          </cell>
          <cell r="CB2309">
            <v>4995.59</v>
          </cell>
          <cell r="CC2309">
            <v>48481.299999999996</v>
          </cell>
        </row>
        <row r="2310">
          <cell r="A2310" t="str">
            <v>672</v>
          </cell>
          <cell r="R2310">
            <v>320</v>
          </cell>
          <cell r="T2310">
            <v>4750</v>
          </cell>
          <cell r="Y2310">
            <v>117.05</v>
          </cell>
          <cell r="AB2310">
            <v>29029.340000000004</v>
          </cell>
          <cell r="AR2310">
            <v>14514.67</v>
          </cell>
          <cell r="AY2310">
            <v>4916.26</v>
          </cell>
          <cell r="CB2310">
            <v>5187.05</v>
          </cell>
          <cell r="CC2310">
            <v>48460.270000000004</v>
          </cell>
        </row>
        <row r="2311">
          <cell r="A2311" t="str">
            <v>674</v>
          </cell>
          <cell r="R2311">
            <v>320</v>
          </cell>
          <cell r="AB2311">
            <v>17639.46</v>
          </cell>
          <cell r="AR2311">
            <v>11759.64</v>
          </cell>
          <cell r="CB2311">
            <v>320</v>
          </cell>
          <cell r="CC2311">
            <v>29399.1</v>
          </cell>
        </row>
        <row r="2312">
          <cell r="A2312" t="str">
            <v>675</v>
          </cell>
          <cell r="O2312">
            <v>3095.76</v>
          </cell>
          <cell r="AB2312">
            <v>36642.1</v>
          </cell>
          <cell r="CB2312">
            <v>3095.76</v>
          </cell>
          <cell r="CC2312">
            <v>36642.1</v>
          </cell>
        </row>
        <row r="2313">
          <cell r="A2313" t="str">
            <v>676</v>
          </cell>
          <cell r="O2313">
            <v>2253.3200000000002</v>
          </cell>
          <cell r="R2313">
            <v>320</v>
          </cell>
          <cell r="AB2313">
            <v>21873.96</v>
          </cell>
          <cell r="AR2313">
            <v>14582.64</v>
          </cell>
          <cell r="CB2313">
            <v>2573.3200000000002</v>
          </cell>
          <cell r="CC2313">
            <v>36456.6</v>
          </cell>
        </row>
        <row r="2314">
          <cell r="A2314" t="str">
            <v>681</v>
          </cell>
          <cell r="AB2314">
            <v>26440</v>
          </cell>
          <cell r="CC2314">
            <v>26440</v>
          </cell>
        </row>
        <row r="2315">
          <cell r="A2315" t="str">
            <v>684</v>
          </cell>
          <cell r="O2315">
            <v>1330.84</v>
          </cell>
          <cell r="R2315">
            <v>380</v>
          </cell>
          <cell r="W2315">
            <v>49951.040000000001</v>
          </cell>
          <cell r="AB2315">
            <v>36886.92</v>
          </cell>
          <cell r="AR2315">
            <v>24591.279999999999</v>
          </cell>
          <cell r="CB2315">
            <v>51661.88</v>
          </cell>
          <cell r="CC2315">
            <v>61478.2</v>
          </cell>
        </row>
        <row r="2316">
          <cell r="A2316" t="str">
            <v>690</v>
          </cell>
          <cell r="O2316">
            <v>1358.14</v>
          </cell>
          <cell r="AB2316">
            <v>31800</v>
          </cell>
          <cell r="CB2316">
            <v>1358.14</v>
          </cell>
          <cell r="CC2316">
            <v>31800</v>
          </cell>
        </row>
        <row r="2317">
          <cell r="A2317" t="str">
            <v>6908</v>
          </cell>
          <cell r="AB2317">
            <v>3564.12</v>
          </cell>
          <cell r="CC2317">
            <v>3564.12</v>
          </cell>
        </row>
        <row r="2318">
          <cell r="A2318" t="str">
            <v>691</v>
          </cell>
          <cell r="C2318">
            <v>10</v>
          </cell>
          <cell r="O2318">
            <v>283.10000000000002</v>
          </cell>
          <cell r="AB2318">
            <v>46729.47</v>
          </cell>
          <cell r="AC2318">
            <v>5024.67</v>
          </cell>
          <cell r="CB2318">
            <v>293.10000000000002</v>
          </cell>
          <cell r="CC2318">
            <v>51754.14</v>
          </cell>
        </row>
        <row r="2319">
          <cell r="A2319" t="str">
            <v>693</v>
          </cell>
          <cell r="O2319">
            <v>3784.44</v>
          </cell>
          <cell r="AB2319">
            <v>35200.100000000013</v>
          </cell>
          <cell r="CB2319">
            <v>3784.44</v>
          </cell>
          <cell r="CC2319">
            <v>35200.100000000013</v>
          </cell>
        </row>
        <row r="2320">
          <cell r="A2320" t="str">
            <v>695</v>
          </cell>
          <cell r="O2320">
            <v>3307.48</v>
          </cell>
          <cell r="AB2320">
            <v>46430.899999999994</v>
          </cell>
          <cell r="CB2320">
            <v>3307.48</v>
          </cell>
          <cell r="CC2320">
            <v>46430.899999999994</v>
          </cell>
        </row>
        <row r="2321">
          <cell r="A2321" t="str">
            <v>698</v>
          </cell>
          <cell r="C2321">
            <v>50</v>
          </cell>
          <cell r="O2321">
            <v>1855.65</v>
          </cell>
          <cell r="AB2321">
            <v>44188.29</v>
          </cell>
          <cell r="AC2321">
            <v>4909.8100000000004</v>
          </cell>
          <cell r="CB2321">
            <v>1905.65</v>
          </cell>
          <cell r="CC2321">
            <v>49098.1</v>
          </cell>
        </row>
        <row r="2322">
          <cell r="A2322" t="str">
            <v>701</v>
          </cell>
          <cell r="AB2322">
            <v>29732.999999999996</v>
          </cell>
          <cell r="CC2322">
            <v>29732.999999999996</v>
          </cell>
        </row>
        <row r="2323">
          <cell r="A2323" t="str">
            <v>702</v>
          </cell>
          <cell r="AB2323">
            <v>28092.099999999995</v>
          </cell>
          <cell r="CC2323">
            <v>28092.099999999995</v>
          </cell>
        </row>
        <row r="2324">
          <cell r="A2324" t="str">
            <v>703</v>
          </cell>
          <cell r="O2324">
            <v>3749.11</v>
          </cell>
          <cell r="AB2324">
            <v>49103.399999999994</v>
          </cell>
          <cell r="CB2324">
            <v>3749.11</v>
          </cell>
          <cell r="CC2324">
            <v>49103.399999999994</v>
          </cell>
        </row>
        <row r="2325">
          <cell r="A2325" t="str">
            <v>705</v>
          </cell>
          <cell r="O2325">
            <v>1563.64</v>
          </cell>
          <cell r="AB2325">
            <v>43935.100000000013</v>
          </cell>
          <cell r="CB2325">
            <v>1563.64</v>
          </cell>
          <cell r="CC2325">
            <v>43935.100000000013</v>
          </cell>
        </row>
        <row r="2326">
          <cell r="A2326" t="str">
            <v>707</v>
          </cell>
          <cell r="O2326">
            <v>2052.73</v>
          </cell>
          <cell r="R2326">
            <v>320</v>
          </cell>
          <cell r="W2326">
            <v>50537.01</v>
          </cell>
          <cell r="AB2326">
            <v>37319.64</v>
          </cell>
          <cell r="AR2326">
            <v>24879.759999999998</v>
          </cell>
          <cell r="CB2326">
            <v>52909.740000000005</v>
          </cell>
          <cell r="CC2326">
            <v>62199.399999999994</v>
          </cell>
        </row>
        <row r="2327">
          <cell r="A2327" t="str">
            <v>708</v>
          </cell>
          <cell r="O2327">
            <v>3228.64</v>
          </cell>
          <cell r="AB2327">
            <v>33504.700000000004</v>
          </cell>
          <cell r="CB2327">
            <v>3228.64</v>
          </cell>
          <cell r="CC2327">
            <v>33504.700000000004</v>
          </cell>
        </row>
        <row r="2328">
          <cell r="A2328" t="str">
            <v>712</v>
          </cell>
          <cell r="O2328">
            <v>5318.68</v>
          </cell>
          <cell r="AB2328">
            <v>52726.8</v>
          </cell>
          <cell r="CB2328">
            <v>5318.68</v>
          </cell>
          <cell r="CC2328">
            <v>52726.8</v>
          </cell>
        </row>
        <row r="2329">
          <cell r="A2329" t="str">
            <v>714</v>
          </cell>
          <cell r="O2329">
            <v>2455.37</v>
          </cell>
          <cell r="AB2329">
            <v>29278.2</v>
          </cell>
          <cell r="CB2329">
            <v>2455.37</v>
          </cell>
          <cell r="CC2329">
            <v>29278.2</v>
          </cell>
        </row>
        <row r="2330">
          <cell r="A2330" t="str">
            <v>715</v>
          </cell>
          <cell r="O2330">
            <v>1739.72</v>
          </cell>
          <cell r="T2330">
            <v>2700</v>
          </cell>
          <cell r="AB2330">
            <v>42736.74</v>
          </cell>
          <cell r="CB2330">
            <v>4439.72</v>
          </cell>
          <cell r="CC2330">
            <v>42736.74</v>
          </cell>
        </row>
        <row r="2331">
          <cell r="A2331" t="str">
            <v>717</v>
          </cell>
          <cell r="O2331">
            <v>795.76</v>
          </cell>
          <cell r="AB2331">
            <v>34236.199999999997</v>
          </cell>
          <cell r="CB2331">
            <v>795.76</v>
          </cell>
          <cell r="CC2331">
            <v>34236.199999999997</v>
          </cell>
        </row>
        <row r="2332">
          <cell r="A2332" t="str">
            <v>720</v>
          </cell>
          <cell r="O2332">
            <v>258.25</v>
          </cell>
          <cell r="AB2332">
            <v>32067.399999999994</v>
          </cell>
          <cell r="CB2332">
            <v>258.25</v>
          </cell>
          <cell r="CC2332">
            <v>32067.399999999994</v>
          </cell>
        </row>
        <row r="2333">
          <cell r="A2333" t="str">
            <v>721</v>
          </cell>
          <cell r="R2333">
            <v>220</v>
          </cell>
          <cell r="AB2333">
            <v>13684.140000000001</v>
          </cell>
          <cell r="AR2333">
            <v>9122.76</v>
          </cell>
          <cell r="CB2333">
            <v>220</v>
          </cell>
          <cell r="CC2333">
            <v>22806.9</v>
          </cell>
        </row>
        <row r="2334">
          <cell r="A2334" t="str">
            <v>722</v>
          </cell>
          <cell r="AB2334">
            <v>30518.100000000006</v>
          </cell>
          <cell r="CC2334">
            <v>30518.100000000006</v>
          </cell>
        </row>
        <row r="2335">
          <cell r="A2335" t="str">
            <v>724</v>
          </cell>
          <cell r="O2335">
            <v>2224.83</v>
          </cell>
          <cell r="R2335">
            <v>220</v>
          </cell>
          <cell r="AB2335">
            <v>32116.080000000002</v>
          </cell>
          <cell r="AR2335">
            <v>21410.720000000001</v>
          </cell>
          <cell r="CB2335">
            <v>2444.83</v>
          </cell>
          <cell r="CC2335">
            <v>53526.8</v>
          </cell>
        </row>
        <row r="2336">
          <cell r="A2336" t="str">
            <v>725</v>
          </cell>
          <cell r="O2336">
            <v>2431.4699999999998</v>
          </cell>
          <cell r="R2336">
            <v>220</v>
          </cell>
          <cell r="AB2336">
            <v>19106.219999999998</v>
          </cell>
          <cell r="AR2336">
            <v>12737.48</v>
          </cell>
          <cell r="CB2336">
            <v>2651.47</v>
          </cell>
          <cell r="CC2336">
            <v>31843.699999999997</v>
          </cell>
        </row>
        <row r="2337">
          <cell r="A2337" t="str">
            <v>726</v>
          </cell>
          <cell r="AB2337">
            <v>32517.799999999996</v>
          </cell>
          <cell r="CC2337">
            <v>32517.799999999996</v>
          </cell>
        </row>
        <row r="2338">
          <cell r="A2338" t="str">
            <v>727</v>
          </cell>
          <cell r="P2338">
            <v>2588.0000000000005</v>
          </cell>
          <cell r="AP2338">
            <v>33879.1</v>
          </cell>
          <cell r="CB2338">
            <v>2588.0000000000005</v>
          </cell>
          <cell r="CC2338">
            <v>33879.1</v>
          </cell>
        </row>
        <row r="2339">
          <cell r="A2339" t="str">
            <v>731</v>
          </cell>
          <cell r="AB2339">
            <v>35390.999999999993</v>
          </cell>
          <cell r="CC2339">
            <v>35390.999999999993</v>
          </cell>
        </row>
        <row r="2340">
          <cell r="A2340" t="str">
            <v>732</v>
          </cell>
          <cell r="C2340">
            <v>25</v>
          </cell>
          <cell r="AB2340">
            <v>26768.159999999996</v>
          </cell>
          <cell r="AC2340">
            <v>2974.24</v>
          </cell>
          <cell r="CB2340">
            <v>25</v>
          </cell>
          <cell r="CC2340">
            <v>29742.399999999994</v>
          </cell>
        </row>
        <row r="2341">
          <cell r="A2341" t="str">
            <v>734</v>
          </cell>
          <cell r="O2341">
            <v>2428.16</v>
          </cell>
          <cell r="AB2341">
            <v>43468.799999999996</v>
          </cell>
          <cell r="CB2341">
            <v>2428.16</v>
          </cell>
          <cell r="CC2341">
            <v>43468.799999999996</v>
          </cell>
        </row>
        <row r="2342">
          <cell r="A2342" t="str">
            <v>736</v>
          </cell>
          <cell r="O2342">
            <v>1547.14</v>
          </cell>
          <cell r="R2342">
            <v>55</v>
          </cell>
          <cell r="AB2342">
            <v>2767.83</v>
          </cell>
          <cell r="AR2342">
            <v>1383.92</v>
          </cell>
          <cell r="CB2342">
            <v>1602.14</v>
          </cell>
          <cell r="CC2342">
            <v>4151.75</v>
          </cell>
        </row>
        <row r="2343">
          <cell r="A2343" t="str">
            <v>737</v>
          </cell>
          <cell r="O2343">
            <v>1524.22</v>
          </cell>
          <cell r="AB2343">
            <v>45483.399999999994</v>
          </cell>
          <cell r="CB2343">
            <v>1524.22</v>
          </cell>
          <cell r="CC2343">
            <v>45483.399999999994</v>
          </cell>
        </row>
        <row r="2344">
          <cell r="A2344" t="str">
            <v>738</v>
          </cell>
          <cell r="Y2344">
            <v>183.8</v>
          </cell>
          <cell r="AB2344">
            <v>36021.149999999994</v>
          </cell>
          <cell r="AY2344">
            <v>4043.19</v>
          </cell>
          <cell r="CB2344">
            <v>183.8</v>
          </cell>
          <cell r="CC2344">
            <v>40064.339999999997</v>
          </cell>
        </row>
        <row r="2345">
          <cell r="A2345" t="str">
            <v>740</v>
          </cell>
          <cell r="O2345">
            <v>2172.64</v>
          </cell>
          <cell r="AB2345">
            <v>24408.699999999993</v>
          </cell>
          <cell r="CB2345">
            <v>2172.64</v>
          </cell>
          <cell r="CC2345">
            <v>24408.699999999993</v>
          </cell>
        </row>
        <row r="2346">
          <cell r="A2346" t="str">
            <v>741</v>
          </cell>
          <cell r="O2346">
            <v>1524.35</v>
          </cell>
          <cell r="R2346">
            <v>220</v>
          </cell>
          <cell r="AB2346">
            <v>17370.36</v>
          </cell>
          <cell r="AR2346">
            <v>11580.24</v>
          </cell>
          <cell r="CB2346">
            <v>1744.35</v>
          </cell>
          <cell r="CC2346">
            <v>28950.6</v>
          </cell>
        </row>
        <row r="2347">
          <cell r="A2347" t="str">
            <v>742</v>
          </cell>
          <cell r="O2347">
            <v>1861.66</v>
          </cell>
          <cell r="AB2347">
            <v>31735.9</v>
          </cell>
          <cell r="CB2347">
            <v>1861.66</v>
          </cell>
          <cell r="CC2347">
            <v>31735.9</v>
          </cell>
        </row>
        <row r="2348">
          <cell r="A2348" t="str">
            <v>744</v>
          </cell>
          <cell r="O2348">
            <v>2133.08</v>
          </cell>
          <cell r="AB2348">
            <v>22148.400000000001</v>
          </cell>
          <cell r="CB2348">
            <v>2133.08</v>
          </cell>
          <cell r="CC2348">
            <v>22148.400000000001</v>
          </cell>
        </row>
        <row r="2349">
          <cell r="A2349" t="str">
            <v>745</v>
          </cell>
          <cell r="AB2349">
            <v>27128.600000000002</v>
          </cell>
          <cell r="CC2349">
            <v>27128.600000000002</v>
          </cell>
        </row>
        <row r="2350">
          <cell r="A2350" t="str">
            <v>747</v>
          </cell>
          <cell r="AB2350">
            <v>23746.100000000002</v>
          </cell>
          <cell r="CC2350">
            <v>23746.100000000002</v>
          </cell>
        </row>
        <row r="2351">
          <cell r="A2351" t="str">
            <v>748</v>
          </cell>
          <cell r="R2351">
            <v>320</v>
          </cell>
          <cell r="AB2351">
            <v>21731.759999999998</v>
          </cell>
          <cell r="AR2351">
            <v>14487.84</v>
          </cell>
          <cell r="CB2351">
            <v>320</v>
          </cell>
          <cell r="CC2351">
            <v>36219.599999999999</v>
          </cell>
        </row>
        <row r="2352">
          <cell r="A2352" t="str">
            <v>749</v>
          </cell>
          <cell r="O2352">
            <v>3287.04</v>
          </cell>
          <cell r="AB2352">
            <v>25052.3</v>
          </cell>
          <cell r="CB2352">
            <v>3287.04</v>
          </cell>
          <cell r="CC2352">
            <v>25052.3</v>
          </cell>
        </row>
        <row r="2353">
          <cell r="A2353" t="str">
            <v>752</v>
          </cell>
          <cell r="O2353">
            <v>1772.22</v>
          </cell>
          <cell r="T2353">
            <v>2700</v>
          </cell>
          <cell r="AB2353">
            <v>29121.100000000002</v>
          </cell>
          <cell r="CB2353">
            <v>4472.22</v>
          </cell>
          <cell r="CC2353">
            <v>29121.100000000002</v>
          </cell>
        </row>
        <row r="2354">
          <cell r="A2354" t="str">
            <v>753</v>
          </cell>
          <cell r="AB2354">
            <v>27329.700000000004</v>
          </cell>
          <cell r="CC2354">
            <v>27329.700000000004</v>
          </cell>
        </row>
        <row r="2355">
          <cell r="A2355" t="str">
            <v>754</v>
          </cell>
          <cell r="G2355">
            <v>322.48</v>
          </cell>
          <cell r="J2355">
            <v>723</v>
          </cell>
          <cell r="K2355">
            <v>1773.5900000000001</v>
          </cell>
          <cell r="Y2355">
            <v>13.21</v>
          </cell>
          <cell r="AB2355">
            <v>6449.44</v>
          </cell>
          <cell r="AG2355">
            <v>2932.4799999999996</v>
          </cell>
          <cell r="AJ2355">
            <v>1612.36</v>
          </cell>
          <cell r="AK2355">
            <v>3073.57</v>
          </cell>
          <cell r="CB2355">
            <v>2832.28</v>
          </cell>
          <cell r="CC2355">
            <v>14067.849999999999</v>
          </cell>
        </row>
        <row r="2356">
          <cell r="A2356" t="str">
            <v>755</v>
          </cell>
          <cell r="R2356">
            <v>320</v>
          </cell>
          <cell r="AB2356">
            <v>16015.92</v>
          </cell>
          <cell r="AR2356">
            <v>10677.28</v>
          </cell>
          <cell r="CB2356">
            <v>320</v>
          </cell>
          <cell r="CC2356">
            <v>26693.200000000001</v>
          </cell>
        </row>
        <row r="2357">
          <cell r="A2357" t="str">
            <v>756</v>
          </cell>
          <cell r="AB2357">
            <v>29979.8</v>
          </cell>
          <cell r="CC2357">
            <v>29979.8</v>
          </cell>
        </row>
        <row r="2358">
          <cell r="A2358" t="str">
            <v>757</v>
          </cell>
          <cell r="O2358">
            <v>2360.2399999999998</v>
          </cell>
          <cell r="R2358">
            <v>320</v>
          </cell>
          <cell r="AB2358">
            <v>21399.480000000003</v>
          </cell>
          <cell r="AR2358">
            <v>14266.32</v>
          </cell>
          <cell r="CB2358">
            <v>2680.24</v>
          </cell>
          <cell r="CC2358">
            <v>35665.800000000003</v>
          </cell>
        </row>
        <row r="2359">
          <cell r="A2359" t="str">
            <v>759</v>
          </cell>
          <cell r="O2359">
            <v>1776.44</v>
          </cell>
          <cell r="AB2359">
            <v>28144.399999999994</v>
          </cell>
          <cell r="CB2359">
            <v>1776.44</v>
          </cell>
          <cell r="CC2359">
            <v>28144.399999999994</v>
          </cell>
        </row>
        <row r="2360">
          <cell r="A2360" t="str">
            <v>760</v>
          </cell>
          <cell r="O2360">
            <v>2746.33</v>
          </cell>
          <cell r="AB2360">
            <v>33261.599999999999</v>
          </cell>
          <cell r="CB2360">
            <v>2746.33</v>
          </cell>
          <cell r="CC2360">
            <v>33261.599999999999</v>
          </cell>
        </row>
        <row r="2361">
          <cell r="A2361" t="str">
            <v>762</v>
          </cell>
          <cell r="O2361">
            <v>1713.04</v>
          </cell>
          <cell r="AB2361">
            <v>28794.599999999995</v>
          </cell>
          <cell r="CB2361">
            <v>1713.04</v>
          </cell>
          <cell r="CC2361">
            <v>28794.599999999995</v>
          </cell>
        </row>
        <row r="2362">
          <cell r="A2362" t="str">
            <v>763</v>
          </cell>
          <cell r="O2362">
            <v>1297.6199999999999</v>
          </cell>
          <cell r="R2362">
            <v>220</v>
          </cell>
          <cell r="AB2362">
            <v>21853.74</v>
          </cell>
          <cell r="AR2362">
            <v>14569.16</v>
          </cell>
          <cell r="CB2362">
            <v>1517.62</v>
          </cell>
          <cell r="CC2362">
            <v>36422.9</v>
          </cell>
        </row>
        <row r="2363">
          <cell r="A2363" t="str">
            <v>765</v>
          </cell>
          <cell r="AB2363">
            <v>29167.829999999994</v>
          </cell>
          <cell r="CC2363">
            <v>29167.829999999994</v>
          </cell>
        </row>
        <row r="2364">
          <cell r="A2364" t="str">
            <v>767</v>
          </cell>
          <cell r="AB2364">
            <v>31992.3</v>
          </cell>
          <cell r="CC2364">
            <v>31992.3</v>
          </cell>
        </row>
        <row r="2365">
          <cell r="A2365" t="str">
            <v>768</v>
          </cell>
          <cell r="O2365">
            <v>2524.17</v>
          </cell>
          <cell r="R2365">
            <v>320</v>
          </cell>
          <cell r="W2365">
            <v>57375.01</v>
          </cell>
          <cell r="AB2365">
            <v>42369.24</v>
          </cell>
          <cell r="AR2365">
            <v>28246.16</v>
          </cell>
          <cell r="CB2365">
            <v>60219.18</v>
          </cell>
          <cell r="CC2365">
            <v>70615.399999999994</v>
          </cell>
        </row>
        <row r="2366">
          <cell r="A2366" t="str">
            <v>769</v>
          </cell>
          <cell r="O2366">
            <v>2253.11</v>
          </cell>
          <cell r="AB2366">
            <v>36627.200000000004</v>
          </cell>
          <cell r="CB2366">
            <v>2253.11</v>
          </cell>
          <cell r="CC2366">
            <v>36627.200000000004</v>
          </cell>
        </row>
        <row r="2367">
          <cell r="A2367" t="str">
            <v>770</v>
          </cell>
          <cell r="O2367">
            <v>253.33</v>
          </cell>
          <cell r="R2367">
            <v>220</v>
          </cell>
          <cell r="W2367">
            <v>18257.849999999999</v>
          </cell>
          <cell r="AB2367">
            <v>26965.439999999995</v>
          </cell>
          <cell r="AR2367">
            <v>17976.96</v>
          </cell>
          <cell r="CB2367">
            <v>18731.18</v>
          </cell>
          <cell r="CC2367">
            <v>44942.399999999994</v>
          </cell>
        </row>
        <row r="2368">
          <cell r="A2368" t="str">
            <v>77127</v>
          </cell>
          <cell r="O2368">
            <v>1488.49</v>
          </cell>
          <cell r="R2368">
            <v>320</v>
          </cell>
          <cell r="W2368">
            <v>46930.33</v>
          </cell>
          <cell r="AB2368">
            <v>34656.239999999998</v>
          </cell>
          <cell r="AR2368">
            <v>23104.16</v>
          </cell>
          <cell r="CB2368">
            <v>48738.82</v>
          </cell>
          <cell r="CC2368">
            <v>57760.399999999994</v>
          </cell>
        </row>
        <row r="2369">
          <cell r="A2369" t="str">
            <v>774</v>
          </cell>
          <cell r="R2369">
            <v>320</v>
          </cell>
          <cell r="AB2369">
            <v>20629.2</v>
          </cell>
          <cell r="AR2369">
            <v>13752.8</v>
          </cell>
          <cell r="CB2369">
            <v>320</v>
          </cell>
          <cell r="CC2369">
            <v>34382</v>
          </cell>
        </row>
        <row r="2370">
          <cell r="A2370" t="str">
            <v>775</v>
          </cell>
          <cell r="O2370">
            <v>247.77</v>
          </cell>
          <cell r="R2370">
            <v>55</v>
          </cell>
          <cell r="AB2370">
            <v>31257.899999999994</v>
          </cell>
          <cell r="AR2370">
            <v>3473.1</v>
          </cell>
          <cell r="CB2370">
            <v>302.77</v>
          </cell>
          <cell r="CC2370">
            <v>34730.999999999993</v>
          </cell>
        </row>
        <row r="2371">
          <cell r="A2371" t="str">
            <v>778</v>
          </cell>
          <cell r="AB2371">
            <v>25275.999999999996</v>
          </cell>
          <cell r="CC2371">
            <v>25275.999999999996</v>
          </cell>
        </row>
        <row r="2372">
          <cell r="A2372" t="str">
            <v>780</v>
          </cell>
          <cell r="AB2372">
            <v>31220.180000000008</v>
          </cell>
          <cell r="CC2372">
            <v>31220.180000000008</v>
          </cell>
        </row>
        <row r="2373">
          <cell r="A2373" t="str">
            <v>781</v>
          </cell>
          <cell r="O2373">
            <v>4936.84</v>
          </cell>
          <cell r="R2373">
            <v>220</v>
          </cell>
          <cell r="AB2373">
            <v>29326.679999999997</v>
          </cell>
          <cell r="AR2373">
            <v>19551.12</v>
          </cell>
          <cell r="CB2373">
            <v>5156.84</v>
          </cell>
          <cell r="CC2373">
            <v>48877.799999999996</v>
          </cell>
        </row>
        <row r="2374">
          <cell r="A2374" t="str">
            <v>782</v>
          </cell>
          <cell r="O2374">
            <v>1297.74</v>
          </cell>
          <cell r="AB2374">
            <v>25464.3</v>
          </cell>
          <cell r="CB2374">
            <v>1297.74</v>
          </cell>
          <cell r="CC2374">
            <v>25464.3</v>
          </cell>
        </row>
        <row r="2375">
          <cell r="A2375" t="str">
            <v>783</v>
          </cell>
          <cell r="O2375">
            <v>5488.16</v>
          </cell>
          <cell r="AB2375">
            <v>34532.699999999997</v>
          </cell>
          <cell r="CB2375">
            <v>5488.16</v>
          </cell>
          <cell r="CC2375">
            <v>34532.699999999997</v>
          </cell>
        </row>
        <row r="2376">
          <cell r="A2376" t="str">
            <v>784</v>
          </cell>
          <cell r="O2376">
            <v>4164.32</v>
          </cell>
          <cell r="AB2376">
            <v>32623.499999999993</v>
          </cell>
          <cell r="CB2376">
            <v>4164.32</v>
          </cell>
          <cell r="CC2376">
            <v>32623.499999999993</v>
          </cell>
        </row>
        <row r="2377">
          <cell r="A2377" t="str">
            <v>785</v>
          </cell>
          <cell r="O2377">
            <v>2993.11</v>
          </cell>
          <cell r="R2377">
            <v>220</v>
          </cell>
          <cell r="AB2377">
            <v>19671.240000000002</v>
          </cell>
          <cell r="AR2377">
            <v>13114.16</v>
          </cell>
          <cell r="CB2377">
            <v>3213.11</v>
          </cell>
          <cell r="CC2377">
            <v>32785.4</v>
          </cell>
        </row>
        <row r="2378">
          <cell r="A2378" t="str">
            <v>786</v>
          </cell>
          <cell r="O2378">
            <v>2751.41</v>
          </cell>
          <cell r="AB2378">
            <v>35218.100000000006</v>
          </cell>
          <cell r="CB2378">
            <v>2751.41</v>
          </cell>
          <cell r="CC2378">
            <v>35218.100000000006</v>
          </cell>
        </row>
        <row r="2379">
          <cell r="A2379" t="str">
            <v>788</v>
          </cell>
          <cell r="O2379">
            <v>1299.25</v>
          </cell>
          <cell r="R2379">
            <v>380</v>
          </cell>
          <cell r="W2379">
            <v>39250.74</v>
          </cell>
          <cell r="AB2379">
            <v>28985.16</v>
          </cell>
          <cell r="AR2379">
            <v>19323.439999999999</v>
          </cell>
          <cell r="CB2379">
            <v>40929.99</v>
          </cell>
          <cell r="CC2379">
            <v>48308.6</v>
          </cell>
        </row>
        <row r="2380">
          <cell r="A2380" t="str">
            <v>79929</v>
          </cell>
          <cell r="O2380">
            <v>14301.47</v>
          </cell>
          <cell r="R2380">
            <v>240</v>
          </cell>
          <cell r="W2380">
            <v>182162.11</v>
          </cell>
          <cell r="Z2380">
            <v>33172.089999999997</v>
          </cell>
          <cell r="AB2380">
            <v>91484.43</v>
          </cell>
          <cell r="AR2380">
            <v>46153.86</v>
          </cell>
          <cell r="CB2380">
            <v>229875.66999999998</v>
          </cell>
          <cell r="CC2380">
            <v>137638.28999999998</v>
          </cell>
        </row>
        <row r="2381">
          <cell r="A2381" t="str">
            <v>98672</v>
          </cell>
          <cell r="O2381">
            <v>1389.83</v>
          </cell>
          <cell r="R2381">
            <v>320</v>
          </cell>
          <cell r="W2381">
            <v>44348.69</v>
          </cell>
          <cell r="AB2381">
            <v>34140.9</v>
          </cell>
          <cell r="AR2381">
            <v>22528.75</v>
          </cell>
          <cell r="CB2381">
            <v>46058.520000000004</v>
          </cell>
          <cell r="CC2381">
            <v>56669.65</v>
          </cell>
        </row>
        <row r="2382">
          <cell r="A2382" t="str">
            <v>98697</v>
          </cell>
          <cell r="O2382">
            <v>2145.65</v>
          </cell>
          <cell r="R2382">
            <v>320</v>
          </cell>
          <cell r="T2382">
            <v>3000</v>
          </cell>
          <cell r="AB2382">
            <v>24794.22</v>
          </cell>
          <cell r="AR2382">
            <v>16480.28</v>
          </cell>
          <cell r="CB2382">
            <v>5465.65</v>
          </cell>
          <cell r="CC2382">
            <v>41274.5</v>
          </cell>
        </row>
        <row r="2383">
          <cell r="A2383" t="str">
            <v>990001</v>
          </cell>
          <cell r="H2383">
            <v>300</v>
          </cell>
          <cell r="AB2383">
            <v>13587.5</v>
          </cell>
          <cell r="AH2383">
            <v>1068.75</v>
          </cell>
          <cell r="BB2383">
            <v>337.5</v>
          </cell>
          <cell r="CB2383">
            <v>300</v>
          </cell>
          <cell r="CC2383">
            <v>14656.25</v>
          </cell>
          <cell r="CD2383">
            <v>337.5</v>
          </cell>
        </row>
        <row r="2384">
          <cell r="A2384" t="str">
            <v>99046</v>
          </cell>
          <cell r="O2384">
            <v>2900.44</v>
          </cell>
          <cell r="R2384">
            <v>320</v>
          </cell>
          <cell r="AB2384">
            <v>27953.820000000003</v>
          </cell>
          <cell r="AR2384">
            <v>18635.88</v>
          </cell>
          <cell r="CB2384">
            <v>3220.44</v>
          </cell>
          <cell r="CC2384">
            <v>46589.700000000004</v>
          </cell>
        </row>
        <row r="2385">
          <cell r="A2385" t="str">
            <v>99048</v>
          </cell>
          <cell r="T2385">
            <v>2300</v>
          </cell>
          <cell r="AB2385">
            <v>21596.799999999999</v>
          </cell>
          <cell r="CB2385">
            <v>2300</v>
          </cell>
          <cell r="CC2385">
            <v>21596.799999999999</v>
          </cell>
        </row>
        <row r="2386">
          <cell r="A2386" t="str">
            <v>99050</v>
          </cell>
          <cell r="O2386">
            <v>392.19</v>
          </cell>
          <cell r="R2386">
            <v>320</v>
          </cell>
          <cell r="W2386">
            <v>44896.07</v>
          </cell>
          <cell r="AB2386">
            <v>33833.46</v>
          </cell>
          <cell r="AR2386">
            <v>22272.550000000003</v>
          </cell>
          <cell r="CB2386">
            <v>45608.26</v>
          </cell>
          <cell r="CC2386">
            <v>56106.01</v>
          </cell>
        </row>
        <row r="2387">
          <cell r="A2387" t="str">
            <v>99064</v>
          </cell>
          <cell r="R2387">
            <v>220</v>
          </cell>
          <cell r="AB2387">
            <v>27396.86</v>
          </cell>
          <cell r="AR2387">
            <v>18189.72</v>
          </cell>
          <cell r="CB2387">
            <v>220</v>
          </cell>
          <cell r="CC2387">
            <v>45586.58</v>
          </cell>
        </row>
        <row r="2388">
          <cell r="A2388" t="str">
            <v>99066</v>
          </cell>
          <cell r="O2388">
            <v>4960.58</v>
          </cell>
          <cell r="AB2388">
            <v>39618</v>
          </cell>
          <cell r="CB2388">
            <v>4960.58</v>
          </cell>
          <cell r="CC2388">
            <v>39618</v>
          </cell>
        </row>
        <row r="2389">
          <cell r="A2389" t="str">
            <v>99067</v>
          </cell>
          <cell r="O2389">
            <v>2583.61</v>
          </cell>
          <cell r="R2389">
            <v>320</v>
          </cell>
          <cell r="AB2389">
            <v>22499.34</v>
          </cell>
          <cell r="AR2389">
            <v>14999.56</v>
          </cell>
          <cell r="CB2389">
            <v>2903.61</v>
          </cell>
          <cell r="CC2389">
            <v>37498.9</v>
          </cell>
        </row>
        <row r="2390">
          <cell r="A2390" t="str">
            <v>99068</v>
          </cell>
          <cell r="T2390">
            <v>4750</v>
          </cell>
          <cell r="AB2390">
            <v>25448.100000000002</v>
          </cell>
          <cell r="CB2390">
            <v>4750</v>
          </cell>
          <cell r="CC2390">
            <v>25448.100000000002</v>
          </cell>
        </row>
        <row r="2391">
          <cell r="A2391" t="str">
            <v>99069</v>
          </cell>
          <cell r="O2391">
            <v>6646.12</v>
          </cell>
          <cell r="R2391">
            <v>320</v>
          </cell>
          <cell r="W2391">
            <v>44787.360000000001</v>
          </cell>
          <cell r="AB2391">
            <v>33073.74</v>
          </cell>
          <cell r="AR2391">
            <v>22049.16</v>
          </cell>
          <cell r="CB2391">
            <v>51753.48</v>
          </cell>
          <cell r="CC2391">
            <v>55122.899999999994</v>
          </cell>
        </row>
        <row r="2392">
          <cell r="A2392" t="str">
            <v>99072</v>
          </cell>
          <cell r="O2392">
            <v>3324.89</v>
          </cell>
          <cell r="AB2392">
            <v>38320.400000000001</v>
          </cell>
          <cell r="CB2392">
            <v>3324.89</v>
          </cell>
          <cell r="CC2392">
            <v>38320.400000000001</v>
          </cell>
        </row>
        <row r="2393">
          <cell r="A2393" t="str">
            <v>99074</v>
          </cell>
          <cell r="O2393">
            <v>8200.3799999999992</v>
          </cell>
          <cell r="R2393">
            <v>320</v>
          </cell>
          <cell r="W2393">
            <v>53037.4</v>
          </cell>
          <cell r="AB2393">
            <v>39166.080000000002</v>
          </cell>
          <cell r="AR2393">
            <v>26110.720000000001</v>
          </cell>
          <cell r="CB2393">
            <v>61557.78</v>
          </cell>
          <cell r="CC2393">
            <v>65276.800000000003</v>
          </cell>
        </row>
        <row r="2394">
          <cell r="A2394" t="str">
            <v>99075</v>
          </cell>
          <cell r="O2394">
            <v>3381.9</v>
          </cell>
          <cell r="R2394">
            <v>320</v>
          </cell>
          <cell r="AB2394">
            <v>28848</v>
          </cell>
          <cell r="AR2394">
            <v>19232</v>
          </cell>
          <cell r="CB2394">
            <v>3701.9</v>
          </cell>
          <cell r="CC2394">
            <v>48080</v>
          </cell>
        </row>
        <row r="2395">
          <cell r="A2395" t="str">
            <v>99079</v>
          </cell>
          <cell r="R2395">
            <v>285</v>
          </cell>
          <cell r="T2395">
            <v>3000</v>
          </cell>
          <cell r="AB2395">
            <v>14439.08</v>
          </cell>
          <cell r="AR2395">
            <v>9024.43</v>
          </cell>
          <cell r="CB2395">
            <v>3285</v>
          </cell>
          <cell r="CC2395">
            <v>23463.510000000002</v>
          </cell>
        </row>
        <row r="2396">
          <cell r="A2396" t="str">
            <v>99080</v>
          </cell>
          <cell r="AB2396">
            <v>24878.499999999996</v>
          </cell>
          <cell r="CC2396">
            <v>24878.499999999996</v>
          </cell>
        </row>
        <row r="2397">
          <cell r="A2397" t="str">
            <v>99096</v>
          </cell>
          <cell r="O2397">
            <v>1579.28</v>
          </cell>
          <cell r="R2397">
            <v>320</v>
          </cell>
          <cell r="T2397">
            <v>3000</v>
          </cell>
          <cell r="AB2397">
            <v>24829.139999999996</v>
          </cell>
          <cell r="AR2397">
            <v>16552.759999999998</v>
          </cell>
          <cell r="CB2397">
            <v>4899.28</v>
          </cell>
          <cell r="CC2397">
            <v>41381.899999999994</v>
          </cell>
        </row>
        <row r="2398">
          <cell r="A2398" t="str">
            <v>99097</v>
          </cell>
          <cell r="O2398">
            <v>926.17</v>
          </cell>
          <cell r="AB2398">
            <v>30157.799999999996</v>
          </cell>
          <cell r="CB2398">
            <v>926.17</v>
          </cell>
          <cell r="CC2398">
            <v>30157.799999999996</v>
          </cell>
        </row>
        <row r="2399">
          <cell r="A2399" t="str">
            <v>99102</v>
          </cell>
          <cell r="AB2399">
            <v>24880.999999999996</v>
          </cell>
          <cell r="CC2399">
            <v>24880.999999999996</v>
          </cell>
        </row>
        <row r="2400">
          <cell r="A2400" t="str">
            <v>99103</v>
          </cell>
          <cell r="AB2400">
            <v>29913.200000000001</v>
          </cell>
          <cell r="CC2400">
            <v>29913.200000000001</v>
          </cell>
        </row>
        <row r="2401">
          <cell r="A2401" t="str">
            <v>99104</v>
          </cell>
          <cell r="O2401">
            <v>2224.9299999999998</v>
          </cell>
          <cell r="AB2401">
            <v>32621.399999999998</v>
          </cell>
          <cell r="CB2401">
            <v>2224.9299999999998</v>
          </cell>
          <cell r="CC2401">
            <v>32621.399999999998</v>
          </cell>
        </row>
        <row r="2402">
          <cell r="A2402" t="str">
            <v>99108</v>
          </cell>
          <cell r="O2402">
            <v>14175.54</v>
          </cell>
          <cell r="R2402">
            <v>380</v>
          </cell>
          <cell r="S2402">
            <v>61027.040000000001</v>
          </cell>
          <cell r="W2402">
            <v>122066.3</v>
          </cell>
          <cell r="Z2402">
            <v>17494.53</v>
          </cell>
          <cell r="AB2402">
            <v>56338.32</v>
          </cell>
          <cell r="AR2402">
            <v>37558.879999999997</v>
          </cell>
          <cell r="CB2402">
            <v>215143.41</v>
          </cell>
          <cell r="CC2402">
            <v>93897.2</v>
          </cell>
        </row>
        <row r="2403">
          <cell r="A2403" t="str">
            <v>99113</v>
          </cell>
          <cell r="O2403">
            <v>2209.02</v>
          </cell>
          <cell r="AB2403">
            <v>19738.2</v>
          </cell>
          <cell r="CB2403">
            <v>2209.02</v>
          </cell>
          <cell r="CC2403">
            <v>19738.2</v>
          </cell>
        </row>
        <row r="2404">
          <cell r="A2404" t="str">
            <v>99119</v>
          </cell>
          <cell r="AB2404">
            <v>5108.16</v>
          </cell>
          <cell r="CC2404">
            <v>5108.16</v>
          </cell>
        </row>
        <row r="2405">
          <cell r="A2405" t="str">
            <v>99120</v>
          </cell>
          <cell r="AB2405">
            <v>1334.98</v>
          </cell>
          <cell r="CC2405">
            <v>1334.98</v>
          </cell>
        </row>
        <row r="2406">
          <cell r="A2406" t="str">
            <v>99123</v>
          </cell>
          <cell r="AB2406">
            <v>18015.66</v>
          </cell>
          <cell r="CC2406">
            <v>18015.66</v>
          </cell>
        </row>
        <row r="2407">
          <cell r="A2407" t="str">
            <v>99128</v>
          </cell>
          <cell r="AB2407">
            <v>30555.200000000001</v>
          </cell>
          <cell r="CC2407">
            <v>30555.200000000001</v>
          </cell>
        </row>
        <row r="2408">
          <cell r="A2408" t="str">
            <v>99130</v>
          </cell>
          <cell r="C2408">
            <v>20</v>
          </cell>
          <cell r="AB2408">
            <v>22094.550000000003</v>
          </cell>
          <cell r="AC2408">
            <v>2454.9499999999998</v>
          </cell>
          <cell r="CB2408">
            <v>20</v>
          </cell>
          <cell r="CC2408">
            <v>24549.500000000004</v>
          </cell>
        </row>
        <row r="2409">
          <cell r="A2409" t="str">
            <v>99132</v>
          </cell>
          <cell r="O2409">
            <v>1254.6099999999999</v>
          </cell>
          <cell r="AB2409">
            <v>31612.900000000005</v>
          </cell>
          <cell r="CB2409">
            <v>1254.6099999999999</v>
          </cell>
          <cell r="CC2409">
            <v>31612.900000000005</v>
          </cell>
        </row>
        <row r="2410">
          <cell r="A2410" t="str">
            <v>99133</v>
          </cell>
          <cell r="O2410">
            <v>3679.87</v>
          </cell>
          <cell r="AB2410">
            <v>11868.259999999998</v>
          </cell>
          <cell r="CB2410">
            <v>3679.87</v>
          </cell>
          <cell r="CC2410">
            <v>11868.259999999998</v>
          </cell>
        </row>
        <row r="2411">
          <cell r="A2411" t="str">
            <v>99138</v>
          </cell>
          <cell r="O2411">
            <v>94.57</v>
          </cell>
          <cell r="AB2411">
            <v>30130.100000000006</v>
          </cell>
          <cell r="CB2411">
            <v>94.57</v>
          </cell>
          <cell r="CC2411">
            <v>30130.100000000006</v>
          </cell>
        </row>
        <row r="2412">
          <cell r="A2412" t="str">
            <v>99139</v>
          </cell>
          <cell r="O2412">
            <v>3486.43</v>
          </cell>
          <cell r="R2412">
            <v>380</v>
          </cell>
          <cell r="W2412">
            <v>59819.74</v>
          </cell>
          <cell r="AB2412">
            <v>44174.58</v>
          </cell>
          <cell r="AR2412">
            <v>29449.72</v>
          </cell>
          <cell r="CB2412">
            <v>63686.17</v>
          </cell>
          <cell r="CC2412">
            <v>73624.3</v>
          </cell>
        </row>
        <row r="2413">
          <cell r="A2413" t="str">
            <v>99142</v>
          </cell>
          <cell r="O2413">
            <v>3286.78</v>
          </cell>
          <cell r="R2413">
            <v>320</v>
          </cell>
          <cell r="AB2413">
            <v>19200.48</v>
          </cell>
          <cell r="AR2413">
            <v>12800.32</v>
          </cell>
          <cell r="CB2413">
            <v>3606.78</v>
          </cell>
          <cell r="CC2413">
            <v>32000.799999999999</v>
          </cell>
        </row>
        <row r="2414">
          <cell r="A2414" t="str">
            <v>99145</v>
          </cell>
          <cell r="O2414">
            <v>20489.900000000001</v>
          </cell>
          <cell r="P2414">
            <v>2588.0000000000005</v>
          </cell>
          <cell r="R2414">
            <v>320</v>
          </cell>
          <cell r="S2414">
            <v>735750.05</v>
          </cell>
          <cell r="W2414">
            <v>389675.03</v>
          </cell>
          <cell r="Z2414">
            <v>104587.07</v>
          </cell>
          <cell r="AP2414">
            <v>125769.24000000002</v>
          </cell>
          <cell r="AR2414">
            <v>83846.16</v>
          </cell>
          <cell r="CB2414">
            <v>1253410.05</v>
          </cell>
          <cell r="CC2414">
            <v>209615.40000000002</v>
          </cell>
        </row>
        <row r="2415">
          <cell r="A2415" t="str">
            <v>99166</v>
          </cell>
          <cell r="C2415">
            <v>68.930000000000007</v>
          </cell>
          <cell r="O2415">
            <v>1441.4</v>
          </cell>
          <cell r="R2415">
            <v>320</v>
          </cell>
          <cell r="W2415">
            <v>54206.02</v>
          </cell>
          <cell r="AB2415">
            <v>33357.550000000003</v>
          </cell>
          <cell r="AC2415">
            <v>6671.51</v>
          </cell>
          <cell r="AR2415">
            <v>26686.04</v>
          </cell>
          <cell r="CB2415">
            <v>56036.35</v>
          </cell>
          <cell r="CC2415">
            <v>66715.100000000006</v>
          </cell>
        </row>
        <row r="2416">
          <cell r="A2416" t="str">
            <v>99180</v>
          </cell>
          <cell r="O2416">
            <v>1535.95</v>
          </cell>
          <cell r="R2416">
            <v>380</v>
          </cell>
          <cell r="W2416">
            <v>56074.44</v>
          </cell>
          <cell r="AB2416">
            <v>41408.82</v>
          </cell>
          <cell r="AR2416">
            <v>27605.88</v>
          </cell>
          <cell r="CB2416">
            <v>57990.39</v>
          </cell>
          <cell r="CC2416">
            <v>69014.7</v>
          </cell>
        </row>
        <row r="2417">
          <cell r="A2417" t="str">
            <v>99181</v>
          </cell>
          <cell r="O2417">
            <v>5130.7299999999996</v>
          </cell>
          <cell r="R2417">
            <v>220</v>
          </cell>
          <cell r="T2417">
            <v>2700</v>
          </cell>
          <cell r="AB2417">
            <v>27215.759999999998</v>
          </cell>
          <cell r="AR2417">
            <v>18143.84</v>
          </cell>
          <cell r="CB2417">
            <v>8050.73</v>
          </cell>
          <cell r="CC2417">
            <v>45359.6</v>
          </cell>
        </row>
        <row r="2418">
          <cell r="A2418" t="str">
            <v>99184</v>
          </cell>
          <cell r="O2418">
            <v>3190.7</v>
          </cell>
          <cell r="R2418">
            <v>220</v>
          </cell>
          <cell r="T2418">
            <v>2300</v>
          </cell>
          <cell r="AB2418">
            <v>24444.6</v>
          </cell>
          <cell r="AR2418">
            <v>16296.4</v>
          </cell>
          <cell r="CB2418">
            <v>5710.7</v>
          </cell>
          <cell r="CC2418">
            <v>40741</v>
          </cell>
        </row>
        <row r="2419">
          <cell r="A2419" t="str">
            <v>99191</v>
          </cell>
          <cell r="C2419">
            <v>25</v>
          </cell>
          <cell r="T2419">
            <v>2700</v>
          </cell>
          <cell r="AB2419">
            <v>25621.38</v>
          </cell>
          <cell r="AC2419">
            <v>2846.82</v>
          </cell>
          <cell r="CB2419">
            <v>2725</v>
          </cell>
          <cell r="CC2419">
            <v>28468.2</v>
          </cell>
        </row>
        <row r="2420">
          <cell r="A2420" t="str">
            <v>99198</v>
          </cell>
          <cell r="O2420">
            <v>10105.950000000001</v>
          </cell>
          <cell r="R2420">
            <v>380</v>
          </cell>
          <cell r="W2420">
            <v>67945.8</v>
          </cell>
          <cell r="AB2420">
            <v>50175.359999999993</v>
          </cell>
          <cell r="AR2420">
            <v>33450.239999999998</v>
          </cell>
          <cell r="CB2420">
            <v>78431.75</v>
          </cell>
          <cell r="CC2420">
            <v>83625.599999999991</v>
          </cell>
        </row>
        <row r="2421">
          <cell r="A2421" t="str">
            <v>99200</v>
          </cell>
          <cell r="O2421">
            <v>1862.61</v>
          </cell>
          <cell r="R2421">
            <v>380</v>
          </cell>
          <cell r="W2421">
            <v>55537.71</v>
          </cell>
          <cell r="AB2421">
            <v>41012.460000000006</v>
          </cell>
          <cell r="AR2421">
            <v>27341.64</v>
          </cell>
          <cell r="CB2421">
            <v>57780.32</v>
          </cell>
          <cell r="CC2421">
            <v>68354.100000000006</v>
          </cell>
        </row>
        <row r="2422">
          <cell r="A2422" t="str">
            <v>99205</v>
          </cell>
          <cell r="O2422">
            <v>1671.82</v>
          </cell>
          <cell r="R2422">
            <v>380</v>
          </cell>
          <cell r="AB2422">
            <v>21244.920000000002</v>
          </cell>
          <cell r="AR2422">
            <v>14163.28</v>
          </cell>
          <cell r="CB2422">
            <v>2051.8199999999997</v>
          </cell>
          <cell r="CC2422">
            <v>35408.200000000004</v>
          </cell>
        </row>
        <row r="2423">
          <cell r="A2423" t="str">
            <v>99211</v>
          </cell>
          <cell r="O2423">
            <v>2285.08</v>
          </cell>
          <cell r="R2423">
            <v>320</v>
          </cell>
          <cell r="AB2423">
            <v>21261.84</v>
          </cell>
          <cell r="AR2423">
            <v>14174.56</v>
          </cell>
          <cell r="CB2423">
            <v>2605.08</v>
          </cell>
          <cell r="CC2423">
            <v>35436.400000000001</v>
          </cell>
        </row>
        <row r="2424">
          <cell r="A2424" t="str">
            <v>99212</v>
          </cell>
          <cell r="O2424">
            <v>1555.58</v>
          </cell>
          <cell r="T2424">
            <v>5000</v>
          </cell>
          <cell r="U2424">
            <v>3600</v>
          </cell>
          <cell r="AB2424">
            <v>34245.299999999996</v>
          </cell>
          <cell r="CB2424">
            <v>10155.58</v>
          </cell>
          <cell r="CC2424">
            <v>34245.299999999996</v>
          </cell>
        </row>
        <row r="2425">
          <cell r="A2425" t="str">
            <v>99213</v>
          </cell>
          <cell r="O2425">
            <v>981.63</v>
          </cell>
          <cell r="AB2425">
            <v>40888.6</v>
          </cell>
          <cell r="CB2425">
            <v>981.63</v>
          </cell>
          <cell r="CC2425">
            <v>40888.6</v>
          </cell>
        </row>
        <row r="2426">
          <cell r="A2426" t="str">
            <v>99218</v>
          </cell>
          <cell r="O2426">
            <v>1705.78</v>
          </cell>
          <cell r="R2426">
            <v>220</v>
          </cell>
          <cell r="U2426">
            <v>4000</v>
          </cell>
          <cell r="AB2426">
            <v>18279.48</v>
          </cell>
          <cell r="AR2426">
            <v>12186.32</v>
          </cell>
          <cell r="CB2426">
            <v>5925.78</v>
          </cell>
          <cell r="CC2426">
            <v>30465.8</v>
          </cell>
        </row>
        <row r="2427">
          <cell r="A2427" t="str">
            <v>99219</v>
          </cell>
          <cell r="O2427">
            <v>3385.48</v>
          </cell>
          <cell r="AB2427">
            <v>29638.300000000003</v>
          </cell>
          <cell r="CB2427">
            <v>3385.48</v>
          </cell>
          <cell r="CC2427">
            <v>29638.300000000003</v>
          </cell>
        </row>
        <row r="2428">
          <cell r="A2428" t="str">
            <v>99220</v>
          </cell>
          <cell r="O2428">
            <v>813.23</v>
          </cell>
          <cell r="AB2428">
            <v>39452.9</v>
          </cell>
          <cell r="CB2428">
            <v>813.23</v>
          </cell>
          <cell r="CC2428">
            <v>39452.9</v>
          </cell>
        </row>
        <row r="2429">
          <cell r="A2429" t="str">
            <v>99222</v>
          </cell>
          <cell r="AB2429">
            <v>37461.600000000006</v>
          </cell>
          <cell r="CC2429">
            <v>37461.600000000006</v>
          </cell>
        </row>
        <row r="2430">
          <cell r="A2430" t="str">
            <v>99231</v>
          </cell>
          <cell r="O2430">
            <v>2358.59</v>
          </cell>
          <cell r="AB2430">
            <v>37135.199999999997</v>
          </cell>
          <cell r="CB2430">
            <v>2358.59</v>
          </cell>
          <cell r="CC2430">
            <v>37135.199999999997</v>
          </cell>
        </row>
        <row r="2431">
          <cell r="A2431" t="str">
            <v>99232</v>
          </cell>
          <cell r="O2431">
            <v>1720.47</v>
          </cell>
          <cell r="T2431">
            <v>2700</v>
          </cell>
          <cell r="AB2431">
            <v>37552.699999999997</v>
          </cell>
          <cell r="CB2431">
            <v>4420.47</v>
          </cell>
          <cell r="CC2431">
            <v>37552.699999999997</v>
          </cell>
        </row>
        <row r="2432">
          <cell r="A2432" t="str">
            <v>99234</v>
          </cell>
          <cell r="AB2432">
            <v>32502.7</v>
          </cell>
          <cell r="CC2432">
            <v>32502.7</v>
          </cell>
        </row>
        <row r="2433">
          <cell r="A2433" t="str">
            <v>99240</v>
          </cell>
          <cell r="O2433">
            <v>1387.13</v>
          </cell>
          <cell r="AB2433">
            <v>37658.699999999997</v>
          </cell>
          <cell r="CB2433">
            <v>1387.13</v>
          </cell>
          <cell r="CC2433">
            <v>37658.699999999997</v>
          </cell>
        </row>
        <row r="2434">
          <cell r="A2434" t="str">
            <v>99247</v>
          </cell>
          <cell r="G2434">
            <v>456.64</v>
          </cell>
          <cell r="K2434">
            <v>3881.45</v>
          </cell>
          <cell r="AB2434">
            <v>11416.04</v>
          </cell>
          <cell r="AK2434">
            <v>7077.9400000000005</v>
          </cell>
          <cell r="CB2434">
            <v>4338.09</v>
          </cell>
          <cell r="CC2434">
            <v>18493.980000000003</v>
          </cell>
        </row>
        <row r="2435">
          <cell r="A2435" t="str">
            <v>99258</v>
          </cell>
          <cell r="G2435">
            <v>361.34</v>
          </cell>
          <cell r="K2435">
            <v>2003.44</v>
          </cell>
          <cell r="AB2435">
            <v>7420.1</v>
          </cell>
          <cell r="AK2435">
            <v>8862.0099999999984</v>
          </cell>
          <cell r="CB2435">
            <v>2364.7800000000002</v>
          </cell>
          <cell r="CC2435">
            <v>16282.109999999999</v>
          </cell>
        </row>
        <row r="2436">
          <cell r="A2436" t="str">
            <v>99260</v>
          </cell>
          <cell r="AB2436">
            <v>26156.899999999998</v>
          </cell>
          <cell r="CC2436">
            <v>26156.899999999998</v>
          </cell>
        </row>
        <row r="2437">
          <cell r="A2437" t="str">
            <v>99262</v>
          </cell>
          <cell r="O2437">
            <v>3181.43</v>
          </cell>
          <cell r="AB2437">
            <v>31580.7</v>
          </cell>
          <cell r="CB2437">
            <v>3181.43</v>
          </cell>
          <cell r="CC2437">
            <v>31580.7</v>
          </cell>
        </row>
        <row r="2438">
          <cell r="A2438" t="str">
            <v>99264</v>
          </cell>
          <cell r="AB2438">
            <v>32653.899999999998</v>
          </cell>
          <cell r="CC2438">
            <v>32653.899999999998</v>
          </cell>
        </row>
        <row r="2439">
          <cell r="A2439" t="str">
            <v>99271</v>
          </cell>
          <cell r="O2439">
            <v>2409.14</v>
          </cell>
          <cell r="R2439">
            <v>380</v>
          </cell>
          <cell r="AB2439">
            <v>21988.86</v>
          </cell>
          <cell r="AR2439">
            <v>14659.24</v>
          </cell>
          <cell r="CB2439">
            <v>2789.14</v>
          </cell>
          <cell r="CC2439">
            <v>36648.1</v>
          </cell>
        </row>
        <row r="2440">
          <cell r="A2440" t="str">
            <v>99274</v>
          </cell>
          <cell r="AB2440">
            <v>27221.300000000007</v>
          </cell>
          <cell r="CC2440">
            <v>27221.300000000007</v>
          </cell>
        </row>
        <row r="2441">
          <cell r="A2441" t="str">
            <v>99275</v>
          </cell>
          <cell r="O2441">
            <v>819.59</v>
          </cell>
          <cell r="R2441">
            <v>320</v>
          </cell>
          <cell r="T2441">
            <v>2300</v>
          </cell>
          <cell r="AB2441">
            <v>31893.54</v>
          </cell>
          <cell r="AR2441">
            <v>21262.36</v>
          </cell>
          <cell r="CB2441">
            <v>3439.59</v>
          </cell>
          <cell r="CC2441">
            <v>53155.9</v>
          </cell>
        </row>
        <row r="2442">
          <cell r="A2442" t="str">
            <v>99276</v>
          </cell>
          <cell r="O2442">
            <v>3666.29</v>
          </cell>
          <cell r="R2442">
            <v>220</v>
          </cell>
          <cell r="AB2442">
            <v>18018.3</v>
          </cell>
          <cell r="AR2442">
            <v>12012.2</v>
          </cell>
          <cell r="CB2442">
            <v>3886.29</v>
          </cell>
          <cell r="CC2442">
            <v>30030.5</v>
          </cell>
        </row>
        <row r="2443">
          <cell r="A2443" t="str">
            <v>99277</v>
          </cell>
          <cell r="O2443">
            <v>2105.17</v>
          </cell>
          <cell r="R2443">
            <v>220</v>
          </cell>
          <cell r="AB2443">
            <v>19849.68</v>
          </cell>
          <cell r="AR2443">
            <v>13233.12</v>
          </cell>
          <cell r="CB2443">
            <v>2325.17</v>
          </cell>
          <cell r="CC2443">
            <v>33082.800000000003</v>
          </cell>
        </row>
        <row r="2444">
          <cell r="A2444" t="str">
            <v>99279</v>
          </cell>
          <cell r="AB2444">
            <v>26715.499999999996</v>
          </cell>
          <cell r="CC2444">
            <v>26715.499999999996</v>
          </cell>
        </row>
        <row r="2445">
          <cell r="A2445" t="str">
            <v>99280</v>
          </cell>
          <cell r="O2445">
            <v>2400.71</v>
          </cell>
          <cell r="T2445">
            <v>3000</v>
          </cell>
          <cell r="AB2445">
            <v>32751.500000000007</v>
          </cell>
          <cell r="CB2445">
            <v>5400.71</v>
          </cell>
          <cell r="CC2445">
            <v>32751.500000000007</v>
          </cell>
        </row>
        <row r="2446">
          <cell r="A2446" t="str">
            <v>99284</v>
          </cell>
          <cell r="AB2446">
            <v>35420.75</v>
          </cell>
          <cell r="CC2446">
            <v>35420.75</v>
          </cell>
        </row>
        <row r="2447">
          <cell r="A2447" t="str">
            <v>99285</v>
          </cell>
          <cell r="R2447">
            <v>320</v>
          </cell>
          <cell r="AB2447">
            <v>20302.560000000005</v>
          </cell>
          <cell r="AR2447">
            <v>13535.04</v>
          </cell>
          <cell r="CB2447">
            <v>320</v>
          </cell>
          <cell r="CC2447">
            <v>33837.600000000006</v>
          </cell>
        </row>
        <row r="2448">
          <cell r="A2448" t="str">
            <v>99286</v>
          </cell>
          <cell r="R2448">
            <v>220</v>
          </cell>
          <cell r="AB2448">
            <v>23287.86</v>
          </cell>
          <cell r="AR2448">
            <v>15525.24</v>
          </cell>
          <cell r="CB2448">
            <v>220</v>
          </cell>
          <cell r="CC2448">
            <v>38813.1</v>
          </cell>
        </row>
        <row r="2449">
          <cell r="A2449" t="str">
            <v>99292</v>
          </cell>
          <cell r="O2449">
            <v>1397.64</v>
          </cell>
          <cell r="T2449">
            <v>2700</v>
          </cell>
          <cell r="AB2449">
            <v>31442.159999999993</v>
          </cell>
          <cell r="CB2449">
            <v>4097.6400000000003</v>
          </cell>
          <cell r="CC2449">
            <v>31442.159999999993</v>
          </cell>
        </row>
        <row r="2450">
          <cell r="A2450" t="str">
            <v>99294</v>
          </cell>
          <cell r="AB2450">
            <v>30728.739999999991</v>
          </cell>
          <cell r="CC2450">
            <v>30728.739999999991</v>
          </cell>
        </row>
        <row r="2451">
          <cell r="A2451" t="str">
            <v>99296</v>
          </cell>
          <cell r="AB2451">
            <v>30312.5</v>
          </cell>
          <cell r="CC2451">
            <v>30312.5</v>
          </cell>
        </row>
        <row r="2452">
          <cell r="A2452" t="str">
            <v>99297</v>
          </cell>
          <cell r="AB2452">
            <v>36567.200000000004</v>
          </cell>
          <cell r="CC2452">
            <v>36567.200000000004</v>
          </cell>
        </row>
        <row r="2453">
          <cell r="A2453" t="str">
            <v>99298</v>
          </cell>
          <cell r="T2453">
            <v>3000</v>
          </cell>
          <cell r="AB2453">
            <v>33506.6</v>
          </cell>
          <cell r="CB2453">
            <v>3000</v>
          </cell>
          <cell r="CC2453">
            <v>33506.6</v>
          </cell>
        </row>
        <row r="2454">
          <cell r="A2454" t="str">
            <v>99301</v>
          </cell>
          <cell r="O2454">
            <v>1443.33</v>
          </cell>
          <cell r="AB2454">
            <v>26834.1</v>
          </cell>
          <cell r="CB2454">
            <v>1443.33</v>
          </cell>
          <cell r="CC2454">
            <v>26834.1</v>
          </cell>
        </row>
        <row r="2455">
          <cell r="A2455" t="str">
            <v>99302</v>
          </cell>
          <cell r="O2455">
            <v>2537.59</v>
          </cell>
          <cell r="AB2455">
            <v>35843.499999999993</v>
          </cell>
          <cell r="CB2455">
            <v>2537.59</v>
          </cell>
          <cell r="CC2455">
            <v>35843.499999999993</v>
          </cell>
        </row>
        <row r="2456">
          <cell r="A2456" t="str">
            <v>99311</v>
          </cell>
          <cell r="O2456">
            <v>1486.31</v>
          </cell>
          <cell r="AB2456">
            <v>29298.300000000003</v>
          </cell>
          <cell r="CB2456">
            <v>1486.31</v>
          </cell>
          <cell r="CC2456">
            <v>29298.300000000003</v>
          </cell>
        </row>
        <row r="2457">
          <cell r="A2457" t="str">
            <v>99313</v>
          </cell>
          <cell r="O2457">
            <v>6171.48</v>
          </cell>
          <cell r="R2457">
            <v>320</v>
          </cell>
          <cell r="W2457">
            <v>44852.03</v>
          </cell>
          <cell r="AB2457">
            <v>33121.5</v>
          </cell>
          <cell r="AR2457">
            <v>22081</v>
          </cell>
          <cell r="CB2457">
            <v>51343.509999999995</v>
          </cell>
          <cell r="CC2457">
            <v>55202.5</v>
          </cell>
        </row>
        <row r="2458">
          <cell r="A2458" t="str">
            <v>99314</v>
          </cell>
          <cell r="R2458">
            <v>320</v>
          </cell>
          <cell r="AB2458">
            <v>22999.5</v>
          </cell>
          <cell r="AR2458">
            <v>15333</v>
          </cell>
          <cell r="CB2458">
            <v>320</v>
          </cell>
          <cell r="CC2458">
            <v>38332.5</v>
          </cell>
        </row>
        <row r="2459">
          <cell r="A2459" t="str">
            <v>99321</v>
          </cell>
          <cell r="AB2459">
            <v>31304.799999999999</v>
          </cell>
          <cell r="CC2459">
            <v>31304.799999999999</v>
          </cell>
        </row>
        <row r="2460">
          <cell r="A2460" t="str">
            <v>99329</v>
          </cell>
          <cell r="O2460">
            <v>792.97</v>
          </cell>
          <cell r="AB2460">
            <v>36567.200000000004</v>
          </cell>
          <cell r="CB2460">
            <v>792.97</v>
          </cell>
          <cell r="CC2460">
            <v>36567.200000000004</v>
          </cell>
        </row>
        <row r="2461">
          <cell r="A2461" t="str">
            <v>99330</v>
          </cell>
          <cell r="C2461">
            <v>25</v>
          </cell>
          <cell r="O2461">
            <v>3665.47</v>
          </cell>
          <cell r="AB2461">
            <v>26762.579999999994</v>
          </cell>
          <cell r="AC2461">
            <v>2973.62</v>
          </cell>
          <cell r="CB2461">
            <v>3690.47</v>
          </cell>
          <cell r="CC2461">
            <v>29736.199999999993</v>
          </cell>
        </row>
        <row r="2462">
          <cell r="A2462" t="str">
            <v>99334</v>
          </cell>
          <cell r="T2462">
            <v>2700</v>
          </cell>
          <cell r="AB2462">
            <v>31665.9</v>
          </cell>
          <cell r="CB2462">
            <v>2700</v>
          </cell>
          <cell r="CC2462">
            <v>31665.9</v>
          </cell>
        </row>
        <row r="2463">
          <cell r="A2463" t="str">
            <v>99336</v>
          </cell>
          <cell r="AB2463">
            <v>30952.600000000006</v>
          </cell>
          <cell r="CC2463">
            <v>30952.600000000006</v>
          </cell>
        </row>
        <row r="2464">
          <cell r="A2464" t="str">
            <v>99342</v>
          </cell>
          <cell r="R2464">
            <v>320</v>
          </cell>
          <cell r="AB2464">
            <v>17303.75</v>
          </cell>
          <cell r="AR2464">
            <v>11351.259999999998</v>
          </cell>
          <cell r="CB2464">
            <v>320</v>
          </cell>
          <cell r="CC2464">
            <v>28655.01</v>
          </cell>
        </row>
        <row r="2465">
          <cell r="A2465" t="str">
            <v>99343</v>
          </cell>
          <cell r="O2465">
            <v>3673.77</v>
          </cell>
          <cell r="R2465">
            <v>320</v>
          </cell>
          <cell r="AB2465">
            <v>21132.719999999998</v>
          </cell>
          <cell r="AR2465">
            <v>14088.48</v>
          </cell>
          <cell r="CB2465">
            <v>3993.77</v>
          </cell>
          <cell r="CC2465">
            <v>35221.199999999997</v>
          </cell>
        </row>
        <row r="2466">
          <cell r="A2466" t="str">
            <v>99349</v>
          </cell>
          <cell r="AB2466">
            <v>21300.400000000005</v>
          </cell>
          <cell r="CC2466">
            <v>21300.400000000005</v>
          </cell>
        </row>
        <row r="2467">
          <cell r="A2467" t="str">
            <v>99354</v>
          </cell>
          <cell r="AB2467">
            <v>3271.86</v>
          </cell>
          <cell r="CC2467">
            <v>3271.86</v>
          </cell>
        </row>
        <row r="2468">
          <cell r="A2468" t="str">
            <v>99357</v>
          </cell>
          <cell r="O2468">
            <v>4826.12</v>
          </cell>
          <cell r="T2468">
            <v>2700</v>
          </cell>
          <cell r="AB2468">
            <v>37415.999999999993</v>
          </cell>
          <cell r="CB2468">
            <v>7526.12</v>
          </cell>
          <cell r="CC2468">
            <v>37415.999999999993</v>
          </cell>
        </row>
        <row r="2469">
          <cell r="A2469" t="str">
            <v>99361</v>
          </cell>
          <cell r="T2469">
            <v>3000</v>
          </cell>
          <cell r="AB2469">
            <v>29002.600000000006</v>
          </cell>
          <cell r="CB2469">
            <v>3000</v>
          </cell>
          <cell r="CC2469">
            <v>29002.600000000006</v>
          </cell>
        </row>
        <row r="2470">
          <cell r="A2470" t="str">
            <v>99366</v>
          </cell>
          <cell r="O2470">
            <v>2813.93</v>
          </cell>
          <cell r="R2470">
            <v>220</v>
          </cell>
          <cell r="AB2470">
            <v>22860.060000000005</v>
          </cell>
          <cell r="AR2470">
            <v>15240.04</v>
          </cell>
          <cell r="CB2470">
            <v>3033.93</v>
          </cell>
          <cell r="CC2470">
            <v>38100.100000000006</v>
          </cell>
        </row>
        <row r="2471">
          <cell r="A2471" t="str">
            <v>99368</v>
          </cell>
          <cell r="O2471">
            <v>3918.3</v>
          </cell>
          <cell r="R2471">
            <v>320</v>
          </cell>
          <cell r="W2471">
            <v>55551.68</v>
          </cell>
          <cell r="AB2471">
            <v>41022.78</v>
          </cell>
          <cell r="AR2471">
            <v>27348.52</v>
          </cell>
          <cell r="CB2471">
            <v>59789.98</v>
          </cell>
          <cell r="CC2471">
            <v>68371.3</v>
          </cell>
        </row>
        <row r="2472">
          <cell r="A2472" t="str">
            <v>99369</v>
          </cell>
          <cell r="O2472">
            <v>1678.29</v>
          </cell>
          <cell r="AB2472">
            <v>29167.5</v>
          </cell>
          <cell r="CB2472">
            <v>1678.29</v>
          </cell>
          <cell r="CC2472">
            <v>29167.5</v>
          </cell>
        </row>
        <row r="2473">
          <cell r="A2473" t="str">
            <v>99370</v>
          </cell>
          <cell r="O2473">
            <v>1885.48</v>
          </cell>
          <cell r="R2473">
            <v>320</v>
          </cell>
          <cell r="W2473">
            <v>36736.54</v>
          </cell>
          <cell r="AB2473">
            <v>27128.519999999997</v>
          </cell>
          <cell r="AR2473">
            <v>18085.68</v>
          </cell>
          <cell r="CB2473">
            <v>38942.020000000004</v>
          </cell>
          <cell r="CC2473">
            <v>45214.2</v>
          </cell>
        </row>
        <row r="2474">
          <cell r="A2474" t="str">
            <v>99372</v>
          </cell>
          <cell r="O2474">
            <v>1133.24</v>
          </cell>
          <cell r="P2474">
            <v>2534.7999999999997</v>
          </cell>
          <cell r="AP2474">
            <v>28027.099999999995</v>
          </cell>
          <cell r="CB2474">
            <v>3668.04</v>
          </cell>
          <cell r="CC2474">
            <v>28027.099999999995</v>
          </cell>
        </row>
        <row r="2475">
          <cell r="A2475" t="str">
            <v>99374</v>
          </cell>
          <cell r="AB2475">
            <v>36922.399999999987</v>
          </cell>
          <cell r="CC2475">
            <v>36922.399999999987</v>
          </cell>
        </row>
        <row r="2476">
          <cell r="A2476" t="str">
            <v>99375</v>
          </cell>
          <cell r="O2476">
            <v>1436.87</v>
          </cell>
          <cell r="AB2476">
            <v>36801.199999999997</v>
          </cell>
          <cell r="CB2476">
            <v>1436.87</v>
          </cell>
          <cell r="CC2476">
            <v>36801.199999999997</v>
          </cell>
        </row>
        <row r="2477">
          <cell r="A2477" t="str">
            <v>99377</v>
          </cell>
          <cell r="AB2477">
            <v>23358.800000000007</v>
          </cell>
          <cell r="CC2477">
            <v>23358.800000000007</v>
          </cell>
        </row>
        <row r="2478">
          <cell r="A2478" t="str">
            <v>99379</v>
          </cell>
          <cell r="AB2478">
            <v>25933.699999999993</v>
          </cell>
          <cell r="CC2478">
            <v>25933.699999999993</v>
          </cell>
        </row>
        <row r="2479">
          <cell r="A2479" t="str">
            <v>99383</v>
          </cell>
          <cell r="O2479">
            <v>2027.77</v>
          </cell>
          <cell r="AB2479">
            <v>35134.5</v>
          </cell>
          <cell r="CB2479">
            <v>2027.77</v>
          </cell>
          <cell r="CC2479">
            <v>35134.5</v>
          </cell>
        </row>
        <row r="2480">
          <cell r="A2480" t="str">
            <v>99384</v>
          </cell>
          <cell r="O2480">
            <v>2162.7800000000002</v>
          </cell>
          <cell r="R2480">
            <v>320</v>
          </cell>
          <cell r="AB2480">
            <v>17869.560000000001</v>
          </cell>
          <cell r="AR2480">
            <v>11913.04</v>
          </cell>
          <cell r="CB2480">
            <v>2482.7800000000002</v>
          </cell>
          <cell r="CC2480">
            <v>29782.600000000002</v>
          </cell>
        </row>
        <row r="2481">
          <cell r="A2481" t="str">
            <v>99394</v>
          </cell>
          <cell r="O2481">
            <v>2844.81</v>
          </cell>
          <cell r="R2481">
            <v>380</v>
          </cell>
          <cell r="AB2481">
            <v>22402.439999999995</v>
          </cell>
          <cell r="AR2481">
            <v>14934.96</v>
          </cell>
          <cell r="CB2481">
            <v>3224.81</v>
          </cell>
          <cell r="CC2481">
            <v>37337.399999999994</v>
          </cell>
        </row>
        <row r="2482">
          <cell r="A2482" t="str">
            <v>99395</v>
          </cell>
          <cell r="R2482">
            <v>220</v>
          </cell>
          <cell r="AB2482">
            <v>16117.680000000002</v>
          </cell>
          <cell r="AR2482">
            <v>10745.12</v>
          </cell>
          <cell r="CB2482">
            <v>220</v>
          </cell>
          <cell r="CC2482">
            <v>26862.800000000003</v>
          </cell>
        </row>
        <row r="2483">
          <cell r="A2483" t="str">
            <v>99396</v>
          </cell>
          <cell r="O2483">
            <v>1421.39</v>
          </cell>
          <cell r="AB2483">
            <v>27247.600000000006</v>
          </cell>
          <cell r="CB2483">
            <v>1421.39</v>
          </cell>
          <cell r="CC2483">
            <v>27247.600000000006</v>
          </cell>
        </row>
        <row r="2484">
          <cell r="A2484" t="str">
            <v>99397</v>
          </cell>
          <cell r="O2484">
            <v>1633.62</v>
          </cell>
          <cell r="AB2484">
            <v>33119.299999999996</v>
          </cell>
          <cell r="CB2484">
            <v>1633.62</v>
          </cell>
          <cell r="CC2484">
            <v>33119.299999999996</v>
          </cell>
        </row>
        <row r="2485">
          <cell r="A2485" t="str">
            <v>99408</v>
          </cell>
          <cell r="O2485">
            <v>2739.31</v>
          </cell>
          <cell r="AB2485">
            <v>34751.199999999997</v>
          </cell>
          <cell r="CB2485">
            <v>2739.31</v>
          </cell>
          <cell r="CC2485">
            <v>34751.199999999997</v>
          </cell>
        </row>
        <row r="2486">
          <cell r="A2486" t="str">
            <v>99410</v>
          </cell>
          <cell r="O2486">
            <v>2033.95</v>
          </cell>
          <cell r="R2486">
            <v>320</v>
          </cell>
          <cell r="AB2486">
            <v>23567.82</v>
          </cell>
          <cell r="AR2486">
            <v>15711.88</v>
          </cell>
          <cell r="CB2486">
            <v>2353.9499999999998</v>
          </cell>
          <cell r="CC2486">
            <v>39279.699999999997</v>
          </cell>
        </row>
        <row r="2487">
          <cell r="A2487" t="str">
            <v>99418</v>
          </cell>
          <cell r="AB2487">
            <v>25938.600000000002</v>
          </cell>
          <cell r="CC2487">
            <v>25938.600000000002</v>
          </cell>
        </row>
        <row r="2488">
          <cell r="A2488" t="str">
            <v>99420</v>
          </cell>
          <cell r="R2488">
            <v>220</v>
          </cell>
          <cell r="AB2488">
            <v>18724.32</v>
          </cell>
          <cell r="AR2488">
            <v>12482.88</v>
          </cell>
          <cell r="CB2488">
            <v>220</v>
          </cell>
          <cell r="CC2488">
            <v>31207.199999999997</v>
          </cell>
        </row>
        <row r="2489">
          <cell r="A2489" t="str">
            <v>99432</v>
          </cell>
          <cell r="R2489">
            <v>380</v>
          </cell>
          <cell r="AB2489">
            <v>16062.719999999998</v>
          </cell>
          <cell r="AR2489">
            <v>10708.48</v>
          </cell>
          <cell r="CB2489">
            <v>380</v>
          </cell>
          <cell r="CC2489">
            <v>26771.199999999997</v>
          </cell>
        </row>
        <row r="2490">
          <cell r="A2490" t="str">
            <v>99433</v>
          </cell>
          <cell r="W2490">
            <v>4762.3900000000003</v>
          </cell>
          <cell r="CB2490">
            <v>4762.3900000000003</v>
          </cell>
        </row>
        <row r="2491">
          <cell r="A2491" t="str">
            <v>99435</v>
          </cell>
          <cell r="P2491">
            <v>1993.8000000000002</v>
          </cell>
          <cell r="R2491">
            <v>380</v>
          </cell>
          <cell r="AP2491">
            <v>20769.240000000002</v>
          </cell>
          <cell r="AR2491">
            <v>13846.16</v>
          </cell>
          <cell r="CB2491">
            <v>2373.8000000000002</v>
          </cell>
          <cell r="CC2491">
            <v>34615.4</v>
          </cell>
        </row>
        <row r="2492">
          <cell r="A2492" t="str">
            <v>99436</v>
          </cell>
          <cell r="O2492">
            <v>2958.39</v>
          </cell>
          <cell r="R2492">
            <v>570</v>
          </cell>
          <cell r="W2492">
            <v>-46814.79</v>
          </cell>
          <cell r="AB2492">
            <v>34570.92</v>
          </cell>
          <cell r="AR2492">
            <v>34570.92</v>
          </cell>
          <cell r="AW2492">
            <v>-80665.48</v>
          </cell>
          <cell r="CB2492">
            <v>-43286.400000000001</v>
          </cell>
          <cell r="CC2492">
            <v>-11523.64</v>
          </cell>
        </row>
        <row r="2493">
          <cell r="A2493" t="str">
            <v>99438</v>
          </cell>
          <cell r="O2493">
            <v>4302.6499999999996</v>
          </cell>
          <cell r="R2493">
            <v>380</v>
          </cell>
          <cell r="AB2493">
            <v>27772.019999999997</v>
          </cell>
          <cell r="AR2493">
            <v>18514.68</v>
          </cell>
          <cell r="CB2493">
            <v>4682.6499999999996</v>
          </cell>
          <cell r="CC2493">
            <v>46286.7</v>
          </cell>
        </row>
        <row r="2494">
          <cell r="A2494" t="str">
            <v>99442</v>
          </cell>
          <cell r="AB2494">
            <v>39896.1</v>
          </cell>
          <cell r="CC2494">
            <v>39896.1</v>
          </cell>
        </row>
        <row r="2495">
          <cell r="A2495" t="str">
            <v>99447</v>
          </cell>
          <cell r="O2495">
            <v>1872.44</v>
          </cell>
          <cell r="R2495">
            <v>320</v>
          </cell>
          <cell r="AB2495">
            <v>17568.900000000001</v>
          </cell>
          <cell r="AR2495">
            <v>11712.6</v>
          </cell>
          <cell r="CB2495">
            <v>2192.44</v>
          </cell>
          <cell r="CC2495">
            <v>29281.5</v>
          </cell>
        </row>
        <row r="2496">
          <cell r="A2496" t="str">
            <v>99448</v>
          </cell>
          <cell r="O2496">
            <v>2108.21</v>
          </cell>
          <cell r="R2496">
            <v>380</v>
          </cell>
          <cell r="T2496">
            <v>3000</v>
          </cell>
          <cell r="AB2496">
            <v>22295.4</v>
          </cell>
          <cell r="AR2496">
            <v>14863.6</v>
          </cell>
          <cell r="CB2496">
            <v>5488.21</v>
          </cell>
          <cell r="CC2496">
            <v>37159</v>
          </cell>
        </row>
        <row r="2497">
          <cell r="A2497" t="str">
            <v>99450</v>
          </cell>
          <cell r="O2497">
            <v>6102.85</v>
          </cell>
          <cell r="R2497">
            <v>380</v>
          </cell>
          <cell r="S2497">
            <v>211612.64</v>
          </cell>
          <cell r="W2497">
            <v>141075.09</v>
          </cell>
          <cell r="Z2497">
            <v>22545.16</v>
          </cell>
          <cell r="AB2497">
            <v>65111.58</v>
          </cell>
          <cell r="AR2497">
            <v>43407.72</v>
          </cell>
          <cell r="CB2497">
            <v>381715.74</v>
          </cell>
          <cell r="CC2497">
            <v>108519.3</v>
          </cell>
        </row>
        <row r="2498">
          <cell r="A2498" t="str">
            <v>99453</v>
          </cell>
          <cell r="O2498">
            <v>1710.95</v>
          </cell>
          <cell r="AB2498">
            <v>36643.9</v>
          </cell>
          <cell r="CB2498">
            <v>1710.95</v>
          </cell>
          <cell r="CC2498">
            <v>36643.9</v>
          </cell>
        </row>
        <row r="2499">
          <cell r="A2499" t="str">
            <v>99456</v>
          </cell>
          <cell r="O2499">
            <v>1831.41</v>
          </cell>
          <cell r="P2499">
            <v>2588.0000000000005</v>
          </cell>
          <cell r="AP2499">
            <v>32656.6</v>
          </cell>
          <cell r="CB2499">
            <v>4419.4100000000008</v>
          </cell>
          <cell r="CC2499">
            <v>32656.6</v>
          </cell>
        </row>
        <row r="2500">
          <cell r="A2500" t="str">
            <v>99461</v>
          </cell>
          <cell r="O2500">
            <v>1797.48</v>
          </cell>
          <cell r="R2500">
            <v>220</v>
          </cell>
          <cell r="AB2500">
            <v>23269.14</v>
          </cell>
          <cell r="AR2500">
            <v>15512.76</v>
          </cell>
          <cell r="CB2500">
            <v>2017.48</v>
          </cell>
          <cell r="CC2500">
            <v>38781.9</v>
          </cell>
        </row>
        <row r="2501">
          <cell r="A2501" t="str">
            <v>99466</v>
          </cell>
          <cell r="O2501">
            <v>2238.1</v>
          </cell>
          <cell r="AB2501">
            <v>23794.599999999995</v>
          </cell>
          <cell r="CB2501">
            <v>2238.1</v>
          </cell>
          <cell r="CC2501">
            <v>23794.599999999995</v>
          </cell>
        </row>
        <row r="2502">
          <cell r="A2502" t="str">
            <v>99470</v>
          </cell>
          <cell r="O2502">
            <v>1854.81</v>
          </cell>
          <cell r="AB2502">
            <v>32895.4</v>
          </cell>
          <cell r="CB2502">
            <v>1854.81</v>
          </cell>
          <cell r="CC2502">
            <v>32895.4</v>
          </cell>
        </row>
        <row r="2503">
          <cell r="A2503" t="str">
            <v>99476</v>
          </cell>
          <cell r="R2503">
            <v>320</v>
          </cell>
          <cell r="AB2503">
            <v>19771.86</v>
          </cell>
          <cell r="AR2503">
            <v>13181.24</v>
          </cell>
          <cell r="CB2503">
            <v>320</v>
          </cell>
          <cell r="CC2503">
            <v>32953.1</v>
          </cell>
        </row>
        <row r="2504">
          <cell r="A2504" t="str">
            <v>99478</v>
          </cell>
          <cell r="O2504">
            <v>5336.53</v>
          </cell>
          <cell r="R2504">
            <v>320</v>
          </cell>
          <cell r="W2504">
            <v>39623.03</v>
          </cell>
          <cell r="AB2504">
            <v>29260.080000000002</v>
          </cell>
          <cell r="AR2504">
            <v>19506.72</v>
          </cell>
          <cell r="CB2504">
            <v>45279.56</v>
          </cell>
          <cell r="CC2504">
            <v>48766.8</v>
          </cell>
        </row>
        <row r="2505">
          <cell r="A2505" t="str">
            <v>99479</v>
          </cell>
          <cell r="O2505">
            <v>3458.78</v>
          </cell>
          <cell r="R2505">
            <v>220</v>
          </cell>
          <cell r="V2505">
            <v>1222.48</v>
          </cell>
          <cell r="AB2505">
            <v>17720.64</v>
          </cell>
          <cell r="AR2505">
            <v>11813.76</v>
          </cell>
          <cell r="CB2505">
            <v>4901.26</v>
          </cell>
          <cell r="CC2505">
            <v>29534.400000000001</v>
          </cell>
        </row>
        <row r="2506">
          <cell r="A2506" t="str">
            <v>99480</v>
          </cell>
          <cell r="G2506">
            <v>369.44</v>
          </cell>
          <cell r="K2506">
            <v>369.44</v>
          </cell>
          <cell r="AB2506">
            <v>11082.9</v>
          </cell>
          <cell r="AG2506">
            <v>3324.88</v>
          </cell>
          <cell r="AK2506">
            <v>3324.88</v>
          </cell>
          <cell r="CB2506">
            <v>738.88</v>
          </cell>
          <cell r="CC2506">
            <v>17732.66</v>
          </cell>
        </row>
        <row r="2507">
          <cell r="A2507" t="str">
            <v>99481</v>
          </cell>
          <cell r="D2507">
            <v>3207.7</v>
          </cell>
          <cell r="O2507">
            <v>1316.21</v>
          </cell>
          <cell r="R2507">
            <v>220</v>
          </cell>
          <cell r="Y2507">
            <v>1053.4000000000001</v>
          </cell>
          <cell r="AB2507">
            <v>15309.279999999999</v>
          </cell>
          <cell r="AR2507">
            <v>12078.88</v>
          </cell>
          <cell r="AY2507">
            <v>3230.4</v>
          </cell>
          <cell r="CB2507">
            <v>5797.3099999999995</v>
          </cell>
          <cell r="CC2507">
            <v>30618.559999999998</v>
          </cell>
        </row>
        <row r="2508">
          <cell r="A2508" t="str">
            <v>99483</v>
          </cell>
          <cell r="C2508">
            <v>25</v>
          </cell>
          <cell r="R2508">
            <v>220</v>
          </cell>
          <cell r="AB2508">
            <v>16516.900000000001</v>
          </cell>
          <cell r="AC2508">
            <v>3303.38</v>
          </cell>
          <cell r="AR2508">
            <v>13213.52</v>
          </cell>
          <cell r="CB2508">
            <v>245</v>
          </cell>
          <cell r="CC2508">
            <v>33033.800000000003</v>
          </cell>
        </row>
        <row r="2509">
          <cell r="A2509" t="str">
            <v>99484</v>
          </cell>
          <cell r="O2509">
            <v>2932.79</v>
          </cell>
          <cell r="R2509">
            <v>320</v>
          </cell>
          <cell r="AB2509">
            <v>21916.2</v>
          </cell>
          <cell r="AR2509">
            <v>14610.8</v>
          </cell>
          <cell r="CB2509">
            <v>3252.79</v>
          </cell>
          <cell r="CC2509">
            <v>36527</v>
          </cell>
        </row>
        <row r="2510">
          <cell r="A2510" t="str">
            <v>99485</v>
          </cell>
          <cell r="O2510">
            <v>3285.11</v>
          </cell>
          <cell r="R2510">
            <v>220</v>
          </cell>
          <cell r="AB2510">
            <v>19151.280000000002</v>
          </cell>
          <cell r="AR2510">
            <v>12767.52</v>
          </cell>
          <cell r="CB2510">
            <v>3505.11</v>
          </cell>
          <cell r="CC2510">
            <v>31918.800000000003</v>
          </cell>
        </row>
        <row r="2511">
          <cell r="A2511" t="str">
            <v>99486</v>
          </cell>
          <cell r="C2511">
            <v>20</v>
          </cell>
          <cell r="R2511">
            <v>220</v>
          </cell>
          <cell r="AB2511">
            <v>14250.5</v>
          </cell>
          <cell r="AC2511">
            <v>2850.1</v>
          </cell>
          <cell r="AR2511">
            <v>11400.4</v>
          </cell>
          <cell r="CB2511">
            <v>240</v>
          </cell>
          <cell r="CC2511">
            <v>28501</v>
          </cell>
        </row>
        <row r="2512">
          <cell r="A2512" t="str">
            <v>99487</v>
          </cell>
          <cell r="O2512">
            <v>5275.2</v>
          </cell>
          <cell r="R2512">
            <v>220</v>
          </cell>
          <cell r="AB2512">
            <v>21504.480000000003</v>
          </cell>
          <cell r="AR2512">
            <v>14336.32</v>
          </cell>
          <cell r="CB2512">
            <v>5495.2</v>
          </cell>
          <cell r="CC2512">
            <v>35840.800000000003</v>
          </cell>
        </row>
        <row r="2513">
          <cell r="A2513" t="str">
            <v>99488</v>
          </cell>
          <cell r="O2513">
            <v>2691.63</v>
          </cell>
          <cell r="R2513">
            <v>220</v>
          </cell>
          <cell r="T2513">
            <v>2300</v>
          </cell>
          <cell r="AB2513">
            <v>22131.119999999999</v>
          </cell>
          <cell r="AR2513">
            <v>14754.08</v>
          </cell>
          <cell r="CB2513">
            <v>5211.63</v>
          </cell>
          <cell r="CC2513">
            <v>36885.199999999997</v>
          </cell>
        </row>
        <row r="2514">
          <cell r="A2514" t="str">
            <v>99489</v>
          </cell>
          <cell r="O2514">
            <v>3537.18</v>
          </cell>
          <cell r="R2514">
            <v>320</v>
          </cell>
          <cell r="AB2514">
            <v>26670.360000000004</v>
          </cell>
          <cell r="AR2514">
            <v>17780.240000000002</v>
          </cell>
          <cell r="CB2514">
            <v>3857.18</v>
          </cell>
          <cell r="CC2514">
            <v>44450.600000000006</v>
          </cell>
        </row>
        <row r="2515">
          <cell r="A2515" t="str">
            <v>99490</v>
          </cell>
          <cell r="O2515">
            <v>1661.88</v>
          </cell>
          <cell r="R2515">
            <v>165</v>
          </cell>
          <cell r="AB2515">
            <v>11978.91</v>
          </cell>
          <cell r="AR2515">
            <v>11978.91</v>
          </cell>
          <cell r="CB2515">
            <v>1826.88</v>
          </cell>
          <cell r="CC2515">
            <v>23957.82</v>
          </cell>
        </row>
        <row r="2516">
          <cell r="A2516" t="str">
            <v>99492</v>
          </cell>
          <cell r="AB2516">
            <v>29083.4</v>
          </cell>
          <cell r="CC2516">
            <v>29083.4</v>
          </cell>
        </row>
        <row r="2517">
          <cell r="A2517" t="str">
            <v>99499</v>
          </cell>
          <cell r="O2517">
            <v>1676.83</v>
          </cell>
          <cell r="R2517">
            <v>320</v>
          </cell>
          <cell r="V2517">
            <v>18724.04</v>
          </cell>
          <cell r="AB2517">
            <v>21604.62</v>
          </cell>
          <cell r="AR2517">
            <v>14403.08</v>
          </cell>
          <cell r="CB2517">
            <v>20720.870000000003</v>
          </cell>
          <cell r="CC2517">
            <v>36007.699999999997</v>
          </cell>
        </row>
        <row r="2518">
          <cell r="A2518" t="str">
            <v>99501</v>
          </cell>
          <cell r="O2518">
            <v>271.75</v>
          </cell>
          <cell r="R2518">
            <v>80</v>
          </cell>
          <cell r="T2518">
            <v>5000</v>
          </cell>
          <cell r="Y2518">
            <v>385.52</v>
          </cell>
          <cell r="AB2518">
            <v>24287.909999999996</v>
          </cell>
          <cell r="AR2518">
            <v>2955.67</v>
          </cell>
          <cell r="CB2518">
            <v>5737.27</v>
          </cell>
          <cell r="CC2518">
            <v>27243.579999999994</v>
          </cell>
        </row>
        <row r="2519">
          <cell r="A2519" t="str">
            <v>99505</v>
          </cell>
          <cell r="O2519">
            <v>1321.5</v>
          </cell>
          <cell r="AB2519">
            <v>37549.000000000007</v>
          </cell>
          <cell r="CB2519">
            <v>1321.5</v>
          </cell>
          <cell r="CC2519">
            <v>37549.000000000007</v>
          </cell>
        </row>
        <row r="2520">
          <cell r="A2520" t="str">
            <v>99507</v>
          </cell>
          <cell r="AB2520">
            <v>29134.700000000004</v>
          </cell>
          <cell r="CC2520">
            <v>29134.700000000004</v>
          </cell>
        </row>
        <row r="2521">
          <cell r="A2521" t="str">
            <v>99508</v>
          </cell>
          <cell r="AB2521">
            <v>21440.62</v>
          </cell>
          <cell r="CC2521">
            <v>21440.62</v>
          </cell>
        </row>
        <row r="2522">
          <cell r="A2522" t="str">
            <v>99510</v>
          </cell>
          <cell r="AB2522">
            <v>23218.400000000001</v>
          </cell>
          <cell r="CC2522">
            <v>23218.400000000001</v>
          </cell>
        </row>
        <row r="2523">
          <cell r="A2523" t="str">
            <v>99511</v>
          </cell>
          <cell r="O2523">
            <v>1475.55</v>
          </cell>
          <cell r="AB2523">
            <v>26688.600000000002</v>
          </cell>
          <cell r="CB2523">
            <v>1475.55</v>
          </cell>
          <cell r="CC2523">
            <v>26688.600000000002</v>
          </cell>
        </row>
        <row r="2524">
          <cell r="A2524" t="str">
            <v>99514</v>
          </cell>
          <cell r="P2524">
            <v>2566.3999999999992</v>
          </cell>
          <cell r="R2524">
            <v>220</v>
          </cell>
          <cell r="AP2524">
            <v>16897.32</v>
          </cell>
          <cell r="AR2524">
            <v>11264.88</v>
          </cell>
          <cell r="CB2524">
            <v>2786.3999999999992</v>
          </cell>
          <cell r="CC2524">
            <v>28162.199999999997</v>
          </cell>
        </row>
        <row r="2525">
          <cell r="A2525" t="str">
            <v>99519</v>
          </cell>
          <cell r="O2525">
            <v>4355.3900000000003</v>
          </cell>
          <cell r="AB2525">
            <v>35689.899999999987</v>
          </cell>
          <cell r="CB2525">
            <v>4355.3900000000003</v>
          </cell>
          <cell r="CC2525">
            <v>35689.899999999987</v>
          </cell>
        </row>
        <row r="2526">
          <cell r="A2526" t="str">
            <v>99520</v>
          </cell>
          <cell r="AB2526">
            <v>20492.900000000005</v>
          </cell>
          <cell r="CC2526">
            <v>20492.900000000005</v>
          </cell>
        </row>
        <row r="2527">
          <cell r="A2527" t="str">
            <v>99521</v>
          </cell>
          <cell r="P2527">
            <v>2588.0000000000005</v>
          </cell>
          <cell r="R2527">
            <v>220</v>
          </cell>
          <cell r="AP2527">
            <v>25707.760000000002</v>
          </cell>
          <cell r="AR2527">
            <v>6426.94</v>
          </cell>
          <cell r="CB2527">
            <v>2808.0000000000005</v>
          </cell>
          <cell r="CC2527">
            <v>32134.7</v>
          </cell>
        </row>
        <row r="2528">
          <cell r="A2528" t="str">
            <v>99530</v>
          </cell>
          <cell r="O2528">
            <v>1631.92</v>
          </cell>
          <cell r="AB2528">
            <v>36957.200000000004</v>
          </cell>
          <cell r="CB2528">
            <v>1631.92</v>
          </cell>
          <cell r="CC2528">
            <v>36957.200000000004</v>
          </cell>
        </row>
        <row r="2529">
          <cell r="A2529" t="str">
            <v>99540</v>
          </cell>
          <cell r="O2529">
            <v>1288.78</v>
          </cell>
          <cell r="AB2529">
            <v>24460.3</v>
          </cell>
          <cell r="CB2529">
            <v>1288.78</v>
          </cell>
          <cell r="CC2529">
            <v>24460.3</v>
          </cell>
        </row>
        <row r="2530">
          <cell r="A2530" t="str">
            <v>99542</v>
          </cell>
          <cell r="C2530">
            <v>25</v>
          </cell>
          <cell r="T2530">
            <v>2300</v>
          </cell>
          <cell r="AB2530">
            <v>19591.93</v>
          </cell>
          <cell r="AC2530">
            <v>4755.32</v>
          </cell>
          <cell r="CB2530">
            <v>2325</v>
          </cell>
          <cell r="CC2530">
            <v>24347.25</v>
          </cell>
        </row>
        <row r="2531">
          <cell r="A2531" t="str">
            <v>99543</v>
          </cell>
          <cell r="O2531">
            <v>1608.7</v>
          </cell>
          <cell r="R2531">
            <v>380</v>
          </cell>
          <cell r="AB2531">
            <v>22806.240000000002</v>
          </cell>
          <cell r="AR2531">
            <v>15204.16</v>
          </cell>
          <cell r="CB2531">
            <v>1988.7</v>
          </cell>
          <cell r="CC2531">
            <v>38010.400000000001</v>
          </cell>
        </row>
        <row r="2532">
          <cell r="A2532" t="str">
            <v>99544</v>
          </cell>
          <cell r="R2532">
            <v>220</v>
          </cell>
          <cell r="AB2532">
            <v>16324.08</v>
          </cell>
          <cell r="AR2532">
            <v>10882.72</v>
          </cell>
          <cell r="CB2532">
            <v>220</v>
          </cell>
          <cell r="CC2532">
            <v>27206.799999999999</v>
          </cell>
        </row>
        <row r="2533">
          <cell r="A2533" t="str">
            <v>99549</v>
          </cell>
          <cell r="O2533">
            <v>2954.42</v>
          </cell>
          <cell r="R2533">
            <v>320</v>
          </cell>
          <cell r="W2533">
            <v>54568.15</v>
          </cell>
          <cell r="AB2533">
            <v>40296.480000000003</v>
          </cell>
          <cell r="AR2533">
            <v>26864.32</v>
          </cell>
          <cell r="CB2533">
            <v>57842.57</v>
          </cell>
          <cell r="CC2533">
            <v>67160.800000000003</v>
          </cell>
        </row>
        <row r="2534">
          <cell r="A2534" t="str">
            <v>99551</v>
          </cell>
          <cell r="R2534">
            <v>220</v>
          </cell>
          <cell r="AB2534">
            <v>10635.6</v>
          </cell>
          <cell r="AR2534">
            <v>7090.4</v>
          </cell>
          <cell r="CB2534">
            <v>220</v>
          </cell>
          <cell r="CC2534">
            <v>17726</v>
          </cell>
        </row>
        <row r="2535">
          <cell r="A2535" t="str">
            <v>99553</v>
          </cell>
          <cell r="R2535">
            <v>380</v>
          </cell>
          <cell r="W2535">
            <v>50620.38</v>
          </cell>
          <cell r="AB2535">
            <v>37381.199999999997</v>
          </cell>
          <cell r="AR2535">
            <v>24920.799999999999</v>
          </cell>
          <cell r="CB2535">
            <v>51000.38</v>
          </cell>
          <cell r="CC2535">
            <v>62302</v>
          </cell>
        </row>
        <row r="2536">
          <cell r="A2536" t="str">
            <v>99562</v>
          </cell>
          <cell r="AB2536">
            <v>21142.399999999994</v>
          </cell>
          <cell r="CC2536">
            <v>21142.399999999994</v>
          </cell>
        </row>
        <row r="2537">
          <cell r="A2537" t="str">
            <v>99568</v>
          </cell>
          <cell r="AB2537">
            <v>7538.48</v>
          </cell>
          <cell r="CC2537">
            <v>7538.48</v>
          </cell>
        </row>
        <row r="2538">
          <cell r="A2538" t="str">
            <v>99571</v>
          </cell>
          <cell r="F2538">
            <v>108345.93000000001</v>
          </cell>
          <cell r="O2538">
            <v>14776.47</v>
          </cell>
          <cell r="S2538">
            <v>248558.31</v>
          </cell>
          <cell r="W2538">
            <v>165705.54</v>
          </cell>
          <cell r="Z2538">
            <v>21580.71</v>
          </cell>
          <cell r="AB2538">
            <v>7647.95</v>
          </cell>
          <cell r="AF2538">
            <v>6373.29</v>
          </cell>
          <cell r="CB2538">
            <v>558966.96</v>
          </cell>
          <cell r="CC2538">
            <v>14021.24</v>
          </cell>
        </row>
        <row r="2539">
          <cell r="A2539" t="str">
            <v>99576</v>
          </cell>
          <cell r="R2539">
            <v>320</v>
          </cell>
          <cell r="AB2539">
            <v>18029.099999999999</v>
          </cell>
          <cell r="AR2539">
            <v>12019.4</v>
          </cell>
          <cell r="CB2539">
            <v>320</v>
          </cell>
          <cell r="CC2539">
            <v>30048.5</v>
          </cell>
        </row>
        <row r="2540">
          <cell r="A2540" t="str">
            <v>99578</v>
          </cell>
          <cell r="O2540">
            <v>7513.24</v>
          </cell>
          <cell r="R2540">
            <v>320</v>
          </cell>
          <cell r="W2540">
            <v>47805.71</v>
          </cell>
          <cell r="AB2540">
            <v>35302.68</v>
          </cell>
          <cell r="AR2540">
            <v>23535.119999999999</v>
          </cell>
          <cell r="CB2540">
            <v>55638.95</v>
          </cell>
          <cell r="CC2540">
            <v>58837.8</v>
          </cell>
        </row>
        <row r="2541">
          <cell r="A2541" t="str">
            <v>99594</v>
          </cell>
          <cell r="O2541">
            <v>2373.2199999999998</v>
          </cell>
          <cell r="AB2541">
            <v>34398.100000000006</v>
          </cell>
          <cell r="CB2541">
            <v>2373.2199999999998</v>
          </cell>
          <cell r="CC2541">
            <v>34398.100000000006</v>
          </cell>
        </row>
        <row r="2542">
          <cell r="A2542" t="str">
            <v>99597</v>
          </cell>
          <cell r="F2542">
            <v>9648.5399999999991</v>
          </cell>
          <cell r="O2542">
            <v>4275.6899999999996</v>
          </cell>
          <cell r="AB2542">
            <v>17688.989999999998</v>
          </cell>
          <cell r="CB2542">
            <v>13924.23</v>
          </cell>
          <cell r="CC2542">
            <v>17688.989999999998</v>
          </cell>
        </row>
        <row r="2543">
          <cell r="A2543" t="str">
            <v>99598</v>
          </cell>
          <cell r="R2543">
            <v>220</v>
          </cell>
          <cell r="AB2543">
            <v>12407.939999999999</v>
          </cell>
          <cell r="AR2543">
            <v>8271.9599999999991</v>
          </cell>
          <cell r="CB2543">
            <v>220</v>
          </cell>
          <cell r="CC2543">
            <v>20679.899999999998</v>
          </cell>
        </row>
        <row r="2544">
          <cell r="A2544" t="str">
            <v>99599</v>
          </cell>
          <cell r="AB2544">
            <v>31333.100000000006</v>
          </cell>
          <cell r="CC2544">
            <v>31333.100000000006</v>
          </cell>
        </row>
        <row r="2545">
          <cell r="A2545" t="str">
            <v>99600</v>
          </cell>
          <cell r="O2545">
            <v>4413.3999999999996</v>
          </cell>
          <cell r="R2545">
            <v>320</v>
          </cell>
          <cell r="T2545">
            <v>2700</v>
          </cell>
          <cell r="AB2545">
            <v>24067.8</v>
          </cell>
          <cell r="AR2545">
            <v>16045.2</v>
          </cell>
          <cell r="CB2545">
            <v>7433.4</v>
          </cell>
          <cell r="CC2545">
            <v>40113</v>
          </cell>
        </row>
        <row r="2546">
          <cell r="A2546" t="str">
            <v>99601</v>
          </cell>
          <cell r="O2546">
            <v>1284.95</v>
          </cell>
          <cell r="AB2546">
            <v>31466.699999999997</v>
          </cell>
          <cell r="CB2546">
            <v>1284.95</v>
          </cell>
          <cell r="CC2546">
            <v>31466.699999999997</v>
          </cell>
        </row>
        <row r="2547">
          <cell r="A2547" t="str">
            <v>99603</v>
          </cell>
          <cell r="G2547">
            <v>390.98</v>
          </cell>
          <cell r="K2547">
            <v>2248.16</v>
          </cell>
          <cell r="L2547">
            <v>195.49</v>
          </cell>
          <cell r="AB2547">
            <v>7819.68</v>
          </cell>
          <cell r="AG2547">
            <v>1820.52</v>
          </cell>
          <cell r="AK2547">
            <v>5913.6299999999992</v>
          </cell>
          <cell r="AL2547">
            <v>1832.74</v>
          </cell>
          <cell r="BB2547">
            <v>1337.9</v>
          </cell>
          <cell r="BG2547">
            <v>219.93</v>
          </cell>
          <cell r="CB2547">
            <v>2834.63</v>
          </cell>
          <cell r="CC2547">
            <v>17386.57</v>
          </cell>
          <cell r="CD2547">
            <v>1557.8300000000002</v>
          </cell>
        </row>
        <row r="2548">
          <cell r="A2548" t="str">
            <v>99606</v>
          </cell>
          <cell r="O2548">
            <v>1350.25</v>
          </cell>
          <cell r="AB2548">
            <v>20705.999999999996</v>
          </cell>
          <cell r="CB2548">
            <v>1350.25</v>
          </cell>
          <cell r="CC2548">
            <v>20705.999999999996</v>
          </cell>
        </row>
        <row r="2549">
          <cell r="A2549" t="str">
            <v>99607</v>
          </cell>
          <cell r="Y2549">
            <v>1000</v>
          </cell>
          <cell r="AB2549">
            <v>20107.170000000006</v>
          </cell>
          <cell r="AY2549">
            <v>2484.13</v>
          </cell>
          <cell r="CB2549">
            <v>1000</v>
          </cell>
          <cell r="CC2549">
            <v>22591.300000000007</v>
          </cell>
        </row>
        <row r="2550">
          <cell r="A2550" t="str">
            <v>99622</v>
          </cell>
          <cell r="O2550">
            <v>4531.6899999999996</v>
          </cell>
          <cell r="U2550">
            <v>1544.37</v>
          </cell>
          <cell r="AB2550">
            <v>27951.500000000007</v>
          </cell>
          <cell r="CB2550">
            <v>6076.0599999999995</v>
          </cell>
          <cell r="CC2550">
            <v>27951.500000000007</v>
          </cell>
        </row>
        <row r="2551">
          <cell r="A2551" t="str">
            <v>99623</v>
          </cell>
          <cell r="O2551">
            <v>1375.64</v>
          </cell>
          <cell r="T2551">
            <v>2300</v>
          </cell>
          <cell r="AB2551">
            <v>32358.699999999993</v>
          </cell>
          <cell r="CB2551">
            <v>3675.6400000000003</v>
          </cell>
          <cell r="CC2551">
            <v>32358.699999999993</v>
          </cell>
        </row>
        <row r="2552">
          <cell r="A2552" t="str">
            <v>99625</v>
          </cell>
          <cell r="O2552">
            <v>2121.16</v>
          </cell>
          <cell r="U2552">
            <v>1601.33</v>
          </cell>
          <cell r="AB2552">
            <v>38944.899999999987</v>
          </cell>
          <cell r="CB2552">
            <v>3722.49</v>
          </cell>
          <cell r="CC2552">
            <v>38944.899999999987</v>
          </cell>
        </row>
        <row r="2553">
          <cell r="A2553" t="str">
            <v>99632</v>
          </cell>
          <cell r="O2553">
            <v>2033.62</v>
          </cell>
          <cell r="T2553">
            <v>2700</v>
          </cell>
          <cell r="AB2553">
            <v>31427.3</v>
          </cell>
          <cell r="CB2553">
            <v>4733.62</v>
          </cell>
          <cell r="CC2553">
            <v>31427.3</v>
          </cell>
        </row>
        <row r="2554">
          <cell r="A2554" t="str">
            <v>99633</v>
          </cell>
          <cell r="AB2554">
            <v>26989.000000000004</v>
          </cell>
          <cell r="CC2554">
            <v>26989.000000000004</v>
          </cell>
        </row>
        <row r="2555">
          <cell r="A2555" t="str">
            <v>99635</v>
          </cell>
          <cell r="O2555">
            <v>4175.51</v>
          </cell>
          <cell r="R2555">
            <v>320</v>
          </cell>
          <cell r="W2555">
            <v>91296.639999999999</v>
          </cell>
          <cell r="AB2555">
            <v>67419.06</v>
          </cell>
          <cell r="AR2555">
            <v>44946.04</v>
          </cell>
          <cell r="CB2555">
            <v>95792.15</v>
          </cell>
          <cell r="CC2555">
            <v>112365.1</v>
          </cell>
        </row>
        <row r="2556">
          <cell r="A2556" t="str">
            <v>99636</v>
          </cell>
          <cell r="C2556">
            <v>10</v>
          </cell>
          <cell r="O2556">
            <v>3304.38</v>
          </cell>
          <cell r="Y2556">
            <v>321.02</v>
          </cell>
          <cell r="AB2556">
            <v>34027.799999999996</v>
          </cell>
          <cell r="AC2556">
            <v>4012.71</v>
          </cell>
          <cell r="AY2556">
            <v>4333.7299999999996</v>
          </cell>
          <cell r="CB2556">
            <v>3635.4</v>
          </cell>
          <cell r="CC2556">
            <v>42374.239999999991</v>
          </cell>
        </row>
        <row r="2557">
          <cell r="A2557" t="str">
            <v>99637</v>
          </cell>
          <cell r="AB2557">
            <v>34287.200000000004</v>
          </cell>
          <cell r="CC2557">
            <v>34287.200000000004</v>
          </cell>
        </row>
        <row r="2558">
          <cell r="A2558" t="str">
            <v>99645</v>
          </cell>
          <cell r="O2558">
            <v>2964.62</v>
          </cell>
          <cell r="R2558">
            <v>320</v>
          </cell>
          <cell r="T2558">
            <v>3000</v>
          </cell>
          <cell r="AB2558">
            <v>27329.759999999998</v>
          </cell>
          <cell r="AR2558">
            <v>18219.84</v>
          </cell>
          <cell r="CB2558">
            <v>6284.62</v>
          </cell>
          <cell r="CC2558">
            <v>45549.599999999999</v>
          </cell>
        </row>
        <row r="2559">
          <cell r="A2559" t="str">
            <v>99648</v>
          </cell>
          <cell r="O2559">
            <v>2990.03</v>
          </cell>
          <cell r="R2559">
            <v>320</v>
          </cell>
          <cell r="W2559">
            <v>51909.98</v>
          </cell>
          <cell r="AB2559">
            <v>38333.519999999997</v>
          </cell>
          <cell r="AR2559">
            <v>25555.68</v>
          </cell>
          <cell r="CB2559">
            <v>55220.01</v>
          </cell>
          <cell r="CC2559">
            <v>63889.2</v>
          </cell>
        </row>
        <row r="2560">
          <cell r="A2560" t="str">
            <v>99650</v>
          </cell>
          <cell r="O2560">
            <v>1604.29</v>
          </cell>
          <cell r="AB2560">
            <v>37226.199999999997</v>
          </cell>
          <cell r="CB2560">
            <v>1604.29</v>
          </cell>
          <cell r="CC2560">
            <v>37226.199999999997</v>
          </cell>
        </row>
        <row r="2561">
          <cell r="A2561" t="str">
            <v>99653</v>
          </cell>
          <cell r="AB2561">
            <v>31799.140000000003</v>
          </cell>
          <cell r="CC2561">
            <v>31799.140000000003</v>
          </cell>
        </row>
        <row r="2562">
          <cell r="A2562" t="str">
            <v>99654</v>
          </cell>
          <cell r="C2562">
            <v>10</v>
          </cell>
          <cell r="AB2562">
            <v>29308.860000000004</v>
          </cell>
          <cell r="AC2562">
            <v>3256.54</v>
          </cell>
          <cell r="CB2562">
            <v>10</v>
          </cell>
          <cell r="CC2562">
            <v>32565.400000000005</v>
          </cell>
        </row>
        <row r="2563">
          <cell r="A2563" t="str">
            <v>99655</v>
          </cell>
          <cell r="R2563">
            <v>380</v>
          </cell>
          <cell r="W2563">
            <v>40261.24</v>
          </cell>
          <cell r="AB2563">
            <v>29731.379999999997</v>
          </cell>
          <cell r="AR2563">
            <v>19820.919999999998</v>
          </cell>
          <cell r="CB2563">
            <v>40641.24</v>
          </cell>
          <cell r="CC2563">
            <v>49552.299999999996</v>
          </cell>
        </row>
        <row r="2564">
          <cell r="A2564" t="str">
            <v>99659</v>
          </cell>
          <cell r="O2564">
            <v>1369.95</v>
          </cell>
          <cell r="AB2564">
            <v>43808.30000000001</v>
          </cell>
          <cell r="CB2564">
            <v>1369.95</v>
          </cell>
          <cell r="CC2564">
            <v>43808.30000000001</v>
          </cell>
        </row>
        <row r="2565">
          <cell r="A2565" t="str">
            <v>99671</v>
          </cell>
          <cell r="O2565">
            <v>1708.19</v>
          </cell>
          <cell r="R2565">
            <v>320</v>
          </cell>
          <cell r="AB2565">
            <v>25879.019999999997</v>
          </cell>
          <cell r="AR2565">
            <v>17252.68</v>
          </cell>
          <cell r="CB2565">
            <v>2028.19</v>
          </cell>
          <cell r="CC2565">
            <v>43131.7</v>
          </cell>
        </row>
        <row r="2566">
          <cell r="A2566" t="str">
            <v>99682</v>
          </cell>
          <cell r="O2566">
            <v>3180.72</v>
          </cell>
          <cell r="R2566">
            <v>380</v>
          </cell>
          <cell r="AB2566">
            <v>30847.139999999996</v>
          </cell>
          <cell r="AR2566">
            <v>20564.759999999998</v>
          </cell>
          <cell r="CB2566">
            <v>3560.72</v>
          </cell>
          <cell r="CC2566">
            <v>51411.899999999994</v>
          </cell>
        </row>
        <row r="2567">
          <cell r="A2567" t="str">
            <v>99685</v>
          </cell>
          <cell r="AB2567">
            <v>36017.399999999987</v>
          </cell>
          <cell r="CC2567">
            <v>36017.399999999987</v>
          </cell>
        </row>
        <row r="2568">
          <cell r="A2568" t="str">
            <v>99686</v>
          </cell>
          <cell r="O2568">
            <v>4504.8500000000004</v>
          </cell>
          <cell r="R2568">
            <v>320</v>
          </cell>
          <cell r="AB2568">
            <v>34943.68</v>
          </cell>
          <cell r="AR2568">
            <v>23363.84</v>
          </cell>
          <cell r="CB2568">
            <v>4824.8500000000004</v>
          </cell>
          <cell r="CC2568">
            <v>58307.520000000004</v>
          </cell>
        </row>
        <row r="2569">
          <cell r="A2569" t="str">
            <v>99689</v>
          </cell>
          <cell r="O2569">
            <v>3771.45</v>
          </cell>
          <cell r="AB2569">
            <v>30308.300000000003</v>
          </cell>
          <cell r="CB2569">
            <v>3771.45</v>
          </cell>
          <cell r="CC2569">
            <v>30308.300000000003</v>
          </cell>
        </row>
        <row r="2570">
          <cell r="A2570" t="str">
            <v>99690</v>
          </cell>
          <cell r="O2570">
            <v>1597.4</v>
          </cell>
          <cell r="P2570">
            <v>2588.0000000000005</v>
          </cell>
          <cell r="AP2570">
            <v>37928.399999999994</v>
          </cell>
          <cell r="CB2570">
            <v>4185.4000000000005</v>
          </cell>
          <cell r="CC2570">
            <v>37928.399999999994</v>
          </cell>
        </row>
        <row r="2571">
          <cell r="A2571" t="str">
            <v>99691</v>
          </cell>
          <cell r="O2571">
            <v>1411.56</v>
          </cell>
          <cell r="AB2571">
            <v>36491.500000000007</v>
          </cell>
          <cell r="CB2571">
            <v>1411.56</v>
          </cell>
          <cell r="CC2571">
            <v>36491.500000000007</v>
          </cell>
        </row>
        <row r="2572">
          <cell r="A2572" t="str">
            <v>99693</v>
          </cell>
          <cell r="O2572">
            <v>2260.15</v>
          </cell>
          <cell r="AB2572">
            <v>31904.3</v>
          </cell>
          <cell r="CB2572">
            <v>2260.15</v>
          </cell>
          <cell r="CC2572">
            <v>31904.3</v>
          </cell>
        </row>
        <row r="2573">
          <cell r="A2573" t="str">
            <v>99695</v>
          </cell>
          <cell r="G2573">
            <v>443.24</v>
          </cell>
          <cell r="K2573">
            <v>1662.1500000000003</v>
          </cell>
          <cell r="O2573">
            <v>3999.09</v>
          </cell>
          <cell r="AB2573">
            <v>6676.36</v>
          </cell>
          <cell r="AK2573">
            <v>13408.16</v>
          </cell>
          <cell r="CB2573">
            <v>6104.4800000000005</v>
          </cell>
          <cell r="CC2573">
            <v>20084.52</v>
          </cell>
        </row>
        <row r="2574">
          <cell r="A2574" t="str">
            <v>99697</v>
          </cell>
          <cell r="O2574">
            <v>5196.6099999999997</v>
          </cell>
          <cell r="AB2574">
            <v>40846.300000000003</v>
          </cell>
          <cell r="CB2574">
            <v>5196.6099999999997</v>
          </cell>
          <cell r="CC2574">
            <v>40846.300000000003</v>
          </cell>
        </row>
        <row r="2575">
          <cell r="A2575" t="str">
            <v>99698</v>
          </cell>
          <cell r="O2575">
            <v>1823.13</v>
          </cell>
          <cell r="R2575">
            <v>320</v>
          </cell>
          <cell r="AB2575">
            <v>21227.280000000002</v>
          </cell>
          <cell r="AR2575">
            <v>14151.52</v>
          </cell>
          <cell r="CB2575">
            <v>2143.13</v>
          </cell>
          <cell r="CC2575">
            <v>35378.800000000003</v>
          </cell>
        </row>
        <row r="2576">
          <cell r="A2576" t="str">
            <v>99699</v>
          </cell>
          <cell r="R2576">
            <v>220</v>
          </cell>
          <cell r="AB2576">
            <v>14983.8</v>
          </cell>
          <cell r="AR2576">
            <v>9989.2000000000007</v>
          </cell>
          <cell r="CB2576">
            <v>220</v>
          </cell>
          <cell r="CC2576">
            <v>24973</v>
          </cell>
        </row>
        <row r="2577">
          <cell r="A2577" t="str">
            <v>99705</v>
          </cell>
          <cell r="O2577">
            <v>2253.7199999999998</v>
          </cell>
          <cell r="AB2577">
            <v>48384.6</v>
          </cell>
          <cell r="CB2577">
            <v>2253.7199999999998</v>
          </cell>
          <cell r="CC2577">
            <v>48384.6</v>
          </cell>
        </row>
        <row r="2578">
          <cell r="A2578" t="str">
            <v>99707</v>
          </cell>
          <cell r="R2578">
            <v>220</v>
          </cell>
          <cell r="AB2578">
            <v>21608.34</v>
          </cell>
          <cell r="AR2578">
            <v>14405.56</v>
          </cell>
          <cell r="CB2578">
            <v>220</v>
          </cell>
          <cell r="CC2578">
            <v>36013.9</v>
          </cell>
        </row>
        <row r="2579">
          <cell r="A2579" t="str">
            <v>99713</v>
          </cell>
          <cell r="R2579">
            <v>220</v>
          </cell>
          <cell r="AB2579">
            <v>20219.46</v>
          </cell>
          <cell r="AR2579">
            <v>13479.64</v>
          </cell>
          <cell r="CB2579">
            <v>220</v>
          </cell>
          <cell r="CC2579">
            <v>33699.1</v>
          </cell>
        </row>
        <row r="2580">
          <cell r="A2580" t="str">
            <v>99716</v>
          </cell>
          <cell r="O2580">
            <v>1382.85</v>
          </cell>
          <cell r="R2580">
            <v>320</v>
          </cell>
          <cell r="T2580">
            <v>5000</v>
          </cell>
          <cell r="AB2580">
            <v>19589.64</v>
          </cell>
          <cell r="AR2580">
            <v>13059.76</v>
          </cell>
          <cell r="CB2580">
            <v>6702.85</v>
          </cell>
          <cell r="CC2580">
            <v>32649.4</v>
          </cell>
        </row>
        <row r="2581">
          <cell r="A2581" t="str">
            <v>99731</v>
          </cell>
          <cell r="O2581">
            <v>2075.33</v>
          </cell>
          <cell r="AB2581">
            <v>23791.599999999999</v>
          </cell>
          <cell r="CB2581">
            <v>2075.33</v>
          </cell>
          <cell r="CC2581">
            <v>23791.599999999999</v>
          </cell>
        </row>
        <row r="2582">
          <cell r="A2582" t="str">
            <v>99732</v>
          </cell>
          <cell r="O2582">
            <v>3691.61</v>
          </cell>
          <cell r="AB2582">
            <v>33612.200000000004</v>
          </cell>
          <cell r="CB2582">
            <v>3691.61</v>
          </cell>
          <cell r="CC2582">
            <v>33612.200000000004</v>
          </cell>
        </row>
        <row r="2583">
          <cell r="A2583" t="str">
            <v>99733</v>
          </cell>
          <cell r="AB2583">
            <v>27649.630000000005</v>
          </cell>
          <cell r="CC2583">
            <v>27649.630000000005</v>
          </cell>
        </row>
        <row r="2584">
          <cell r="A2584" t="str">
            <v>99738</v>
          </cell>
          <cell r="O2584">
            <v>1207.3699999999999</v>
          </cell>
          <cell r="R2584">
            <v>380</v>
          </cell>
          <cell r="AB2584">
            <v>15194.4</v>
          </cell>
          <cell r="AR2584">
            <v>10129.6</v>
          </cell>
          <cell r="CB2584">
            <v>1587.37</v>
          </cell>
          <cell r="CC2584">
            <v>25324</v>
          </cell>
        </row>
        <row r="2585">
          <cell r="A2585" t="str">
            <v>99741</v>
          </cell>
          <cell r="O2585">
            <v>9515.3799999999992</v>
          </cell>
          <cell r="R2585">
            <v>320</v>
          </cell>
          <cell r="W2585">
            <v>56525.54</v>
          </cell>
          <cell r="AB2585">
            <v>41741.939999999995</v>
          </cell>
          <cell r="AR2585">
            <v>27827.96</v>
          </cell>
          <cell r="CB2585">
            <v>66360.92</v>
          </cell>
          <cell r="CC2585">
            <v>69569.899999999994</v>
          </cell>
        </row>
        <row r="2586">
          <cell r="A2586" t="str">
            <v>99745</v>
          </cell>
          <cell r="O2586">
            <v>1384.49</v>
          </cell>
          <cell r="AB2586">
            <v>30087.3</v>
          </cell>
          <cell r="CB2586">
            <v>1384.49</v>
          </cell>
          <cell r="CC2586">
            <v>30087.3</v>
          </cell>
        </row>
        <row r="2587">
          <cell r="A2587" t="str">
            <v>99747</v>
          </cell>
          <cell r="O2587">
            <v>9630.3700000000008</v>
          </cell>
          <cell r="R2587">
            <v>380</v>
          </cell>
          <cell r="W2587">
            <v>74922.98</v>
          </cell>
          <cell r="AB2587">
            <v>55327.740000000005</v>
          </cell>
          <cell r="AR2587">
            <v>36885.160000000003</v>
          </cell>
          <cell r="CB2587">
            <v>84933.349999999991</v>
          </cell>
          <cell r="CC2587">
            <v>92212.900000000009</v>
          </cell>
        </row>
        <row r="2588">
          <cell r="A2588" t="str">
            <v>99749</v>
          </cell>
          <cell r="O2588">
            <v>5140.26</v>
          </cell>
          <cell r="T2588">
            <v>2700</v>
          </cell>
          <cell r="AB2588">
            <v>38320.700000000004</v>
          </cell>
          <cell r="CB2588">
            <v>7840.26</v>
          </cell>
          <cell r="CC2588">
            <v>38320.700000000004</v>
          </cell>
        </row>
        <row r="2589">
          <cell r="A2589" t="str">
            <v>99754</v>
          </cell>
          <cell r="O2589">
            <v>3882.25</v>
          </cell>
          <cell r="AB2589">
            <v>42425.100000000013</v>
          </cell>
          <cell r="CB2589">
            <v>3882.25</v>
          </cell>
          <cell r="CC2589">
            <v>42425.100000000013</v>
          </cell>
        </row>
        <row r="2590">
          <cell r="A2590" t="str">
            <v>99755</v>
          </cell>
          <cell r="O2590">
            <v>1309.4000000000001</v>
          </cell>
          <cell r="R2590">
            <v>220</v>
          </cell>
          <cell r="AB2590">
            <v>15657.240000000002</v>
          </cell>
          <cell r="AR2590">
            <v>10438.16</v>
          </cell>
          <cell r="CB2590">
            <v>1529.4</v>
          </cell>
          <cell r="CC2590">
            <v>26095.4</v>
          </cell>
        </row>
        <row r="2591">
          <cell r="A2591" t="str">
            <v>99757</v>
          </cell>
          <cell r="O2591">
            <v>1311.39</v>
          </cell>
          <cell r="R2591">
            <v>220</v>
          </cell>
          <cell r="AB2591">
            <v>16164.719999999998</v>
          </cell>
          <cell r="AR2591">
            <v>10776.48</v>
          </cell>
          <cell r="CB2591">
            <v>1531.39</v>
          </cell>
          <cell r="CC2591">
            <v>26941.199999999997</v>
          </cell>
        </row>
        <row r="2592">
          <cell r="A2592" t="str">
            <v>99758</v>
          </cell>
          <cell r="R2592">
            <v>220</v>
          </cell>
          <cell r="AB2592">
            <v>17691.420000000002</v>
          </cell>
          <cell r="AR2592">
            <v>11794.28</v>
          </cell>
          <cell r="CB2592">
            <v>220</v>
          </cell>
          <cell r="CC2592">
            <v>29485.700000000004</v>
          </cell>
        </row>
        <row r="2593">
          <cell r="A2593" t="str">
            <v>99762</v>
          </cell>
          <cell r="O2593">
            <v>3314.25</v>
          </cell>
          <cell r="R2593">
            <v>220</v>
          </cell>
          <cell r="AB2593">
            <v>12584.939999999999</v>
          </cell>
          <cell r="AR2593">
            <v>8389.9599999999991</v>
          </cell>
          <cell r="CB2593">
            <v>3534.25</v>
          </cell>
          <cell r="CC2593">
            <v>20974.899999999998</v>
          </cell>
        </row>
        <row r="2594">
          <cell r="A2594" t="str">
            <v>99763</v>
          </cell>
          <cell r="AB2594">
            <v>18923.099999999999</v>
          </cell>
          <cell r="CC2594">
            <v>18923.099999999999</v>
          </cell>
        </row>
        <row r="2595">
          <cell r="A2595" t="str">
            <v>99765</v>
          </cell>
          <cell r="O2595">
            <v>2920.93</v>
          </cell>
          <cell r="R2595">
            <v>220</v>
          </cell>
          <cell r="T2595">
            <v>2300</v>
          </cell>
          <cell r="Y2595">
            <v>391.6</v>
          </cell>
          <cell r="AB2595">
            <v>16890.34</v>
          </cell>
          <cell r="AR2595">
            <v>12885.72</v>
          </cell>
          <cell r="AY2595">
            <v>4004.62</v>
          </cell>
          <cell r="CB2595">
            <v>5832.5300000000007</v>
          </cell>
          <cell r="CC2595">
            <v>33780.68</v>
          </cell>
        </row>
        <row r="2596">
          <cell r="A2596" t="str">
            <v>99770</v>
          </cell>
          <cell r="O2596">
            <v>3562.09</v>
          </cell>
          <cell r="R2596">
            <v>220</v>
          </cell>
          <cell r="AB2596">
            <v>21881.1</v>
          </cell>
          <cell r="AR2596">
            <v>14587.4</v>
          </cell>
          <cell r="CB2596">
            <v>3782.09</v>
          </cell>
          <cell r="CC2596">
            <v>36468.5</v>
          </cell>
        </row>
        <row r="2597">
          <cell r="A2597" t="str">
            <v>99771</v>
          </cell>
          <cell r="R2597">
            <v>220</v>
          </cell>
          <cell r="AB2597">
            <v>14816.819999999998</v>
          </cell>
          <cell r="AR2597">
            <v>9877.8799999999992</v>
          </cell>
          <cell r="CB2597">
            <v>220</v>
          </cell>
          <cell r="CC2597">
            <v>24694.699999999997</v>
          </cell>
        </row>
        <row r="2598">
          <cell r="A2598" t="str">
            <v>99776</v>
          </cell>
          <cell r="R2598">
            <v>220</v>
          </cell>
          <cell r="AB2598">
            <v>18590.759999999998</v>
          </cell>
          <cell r="AR2598">
            <v>12393.84</v>
          </cell>
          <cell r="CB2598">
            <v>220</v>
          </cell>
          <cell r="CC2598">
            <v>30984.6</v>
          </cell>
        </row>
        <row r="2599">
          <cell r="A2599" t="str">
            <v>99777</v>
          </cell>
          <cell r="O2599">
            <v>2358.11</v>
          </cell>
          <cell r="R2599">
            <v>220</v>
          </cell>
          <cell r="AB2599">
            <v>18368.7</v>
          </cell>
          <cell r="AR2599">
            <v>12245.8</v>
          </cell>
          <cell r="CB2599">
            <v>2578.11</v>
          </cell>
          <cell r="CC2599">
            <v>30614.5</v>
          </cell>
        </row>
        <row r="2600">
          <cell r="A2600" t="str">
            <v>99779</v>
          </cell>
          <cell r="G2600">
            <v>155.19999999999999</v>
          </cell>
          <cell r="K2600">
            <v>543.19999999999993</v>
          </cell>
          <cell r="AB2600">
            <v>931.19999999999993</v>
          </cell>
          <cell r="AG2600">
            <v>388</v>
          </cell>
          <cell r="AK2600">
            <v>2172.8000000000002</v>
          </cell>
          <cell r="CB2600">
            <v>698.39999999999986</v>
          </cell>
          <cell r="CC2600">
            <v>3492</v>
          </cell>
        </row>
        <row r="2601">
          <cell r="A2601" t="str">
            <v>99781</v>
          </cell>
          <cell r="O2601">
            <v>1312.31</v>
          </cell>
          <cell r="R2601">
            <v>220</v>
          </cell>
          <cell r="AB2601">
            <v>18208.32</v>
          </cell>
          <cell r="AR2601">
            <v>12138.88</v>
          </cell>
          <cell r="CB2601">
            <v>1532.31</v>
          </cell>
          <cell r="CC2601">
            <v>30347.199999999997</v>
          </cell>
        </row>
        <row r="2602">
          <cell r="A2602" t="str">
            <v>99782</v>
          </cell>
          <cell r="R2602">
            <v>220</v>
          </cell>
          <cell r="AB2602">
            <v>18108.719999999998</v>
          </cell>
          <cell r="AR2602">
            <v>12072.48</v>
          </cell>
          <cell r="CB2602">
            <v>220</v>
          </cell>
          <cell r="CC2602">
            <v>30181.199999999997</v>
          </cell>
        </row>
        <row r="2603">
          <cell r="A2603" t="str">
            <v>99783</v>
          </cell>
          <cell r="O2603">
            <v>1505.83</v>
          </cell>
          <cell r="R2603">
            <v>220</v>
          </cell>
          <cell r="AB2603">
            <v>19681.86</v>
          </cell>
          <cell r="AR2603">
            <v>13121.24</v>
          </cell>
          <cell r="CB2603">
            <v>1725.83</v>
          </cell>
          <cell r="CC2603">
            <v>32803.1</v>
          </cell>
        </row>
        <row r="2604">
          <cell r="A2604" t="str">
            <v>99786</v>
          </cell>
          <cell r="R2604">
            <v>220</v>
          </cell>
          <cell r="AB2604">
            <v>17135.52</v>
          </cell>
          <cell r="AR2604">
            <v>11423.68</v>
          </cell>
          <cell r="CB2604">
            <v>220</v>
          </cell>
          <cell r="CC2604">
            <v>28559.200000000001</v>
          </cell>
        </row>
        <row r="2605">
          <cell r="A2605" t="str">
            <v>99787</v>
          </cell>
          <cell r="AB2605">
            <v>26807.729999999996</v>
          </cell>
          <cell r="CC2605">
            <v>26807.729999999996</v>
          </cell>
        </row>
        <row r="2606">
          <cell r="A2606" t="str">
            <v>99789</v>
          </cell>
          <cell r="O2606">
            <v>1295.08</v>
          </cell>
          <cell r="R2606">
            <v>220</v>
          </cell>
          <cell r="AB2606">
            <v>19781.7</v>
          </cell>
          <cell r="AR2606">
            <v>13187.8</v>
          </cell>
          <cell r="CB2606">
            <v>1515.08</v>
          </cell>
          <cell r="CC2606">
            <v>32969.5</v>
          </cell>
        </row>
        <row r="2607">
          <cell r="A2607" t="str">
            <v>99791</v>
          </cell>
          <cell r="O2607">
            <v>4006.91</v>
          </cell>
          <cell r="R2607">
            <v>220</v>
          </cell>
          <cell r="AB2607">
            <v>20335.079999999998</v>
          </cell>
          <cell r="AR2607">
            <v>13556.72</v>
          </cell>
          <cell r="CB2607">
            <v>4226.91</v>
          </cell>
          <cell r="CC2607">
            <v>33891.799999999996</v>
          </cell>
        </row>
        <row r="2608">
          <cell r="A2608" t="str">
            <v>99799</v>
          </cell>
          <cell r="R2608">
            <v>220</v>
          </cell>
          <cell r="AB2608">
            <v>14174.52</v>
          </cell>
          <cell r="AR2608">
            <v>9449.68</v>
          </cell>
          <cell r="CB2608">
            <v>220</v>
          </cell>
          <cell r="CC2608">
            <v>23624.2</v>
          </cell>
        </row>
        <row r="2609">
          <cell r="A2609" t="str">
            <v>99803</v>
          </cell>
          <cell r="G2609">
            <v>337.36</v>
          </cell>
          <cell r="K2609">
            <v>917.17999999999984</v>
          </cell>
          <cell r="R2609">
            <v>220</v>
          </cell>
          <cell r="AB2609">
            <v>5060.34</v>
          </cell>
          <cell r="AG2609">
            <v>3036.2</v>
          </cell>
          <cell r="AK2609">
            <v>6030.2199999999993</v>
          </cell>
          <cell r="AR2609">
            <v>1486.47</v>
          </cell>
          <cell r="CB2609">
            <v>1474.54</v>
          </cell>
          <cell r="CC2609">
            <v>15613.229999999998</v>
          </cell>
        </row>
        <row r="2610">
          <cell r="A2610" t="str">
            <v>99804</v>
          </cell>
          <cell r="R2610">
            <v>220</v>
          </cell>
          <cell r="AB2610">
            <v>14957.939999999999</v>
          </cell>
          <cell r="AR2610">
            <v>9971.9599999999991</v>
          </cell>
          <cell r="CB2610">
            <v>220</v>
          </cell>
          <cell r="CC2610">
            <v>24929.899999999998</v>
          </cell>
        </row>
        <row r="2611">
          <cell r="A2611" t="str">
            <v>99806</v>
          </cell>
          <cell r="AB2611">
            <v>28078.699999999993</v>
          </cell>
          <cell r="CC2611">
            <v>28078.699999999993</v>
          </cell>
        </row>
        <row r="2612">
          <cell r="A2612" t="str">
            <v>99807</v>
          </cell>
          <cell r="O2612">
            <v>2645.78</v>
          </cell>
          <cell r="R2612">
            <v>320</v>
          </cell>
          <cell r="W2612">
            <v>45883.91</v>
          </cell>
          <cell r="AB2612">
            <v>33883.5</v>
          </cell>
          <cell r="AR2612">
            <v>22589</v>
          </cell>
          <cell r="CB2612">
            <v>48849.69</v>
          </cell>
          <cell r="CC2612">
            <v>56472.5</v>
          </cell>
        </row>
        <row r="2613">
          <cell r="A2613" t="str">
            <v>99813</v>
          </cell>
          <cell r="O2613">
            <v>5328.38</v>
          </cell>
          <cell r="R2613">
            <v>220</v>
          </cell>
          <cell r="AB2613">
            <v>24675.54</v>
          </cell>
          <cell r="AR2613">
            <v>16450.36</v>
          </cell>
          <cell r="CB2613">
            <v>5548.38</v>
          </cell>
          <cell r="CC2613">
            <v>41125.9</v>
          </cell>
        </row>
        <row r="2614">
          <cell r="A2614" t="str">
            <v>99817</v>
          </cell>
          <cell r="R2614">
            <v>160</v>
          </cell>
          <cell r="AB2614">
            <v>28845.600000000002</v>
          </cell>
          <cell r="AR2614">
            <v>7211.4</v>
          </cell>
          <cell r="CB2614">
            <v>160</v>
          </cell>
          <cell r="CC2614">
            <v>36057</v>
          </cell>
        </row>
        <row r="2615">
          <cell r="A2615" t="str">
            <v>99827</v>
          </cell>
          <cell r="AB2615">
            <v>32855.80000000001</v>
          </cell>
          <cell r="CC2615">
            <v>32855.80000000001</v>
          </cell>
        </row>
        <row r="2616">
          <cell r="A2616" t="str">
            <v>99832</v>
          </cell>
          <cell r="O2616">
            <v>3764.76</v>
          </cell>
          <cell r="R2616">
            <v>380</v>
          </cell>
          <cell r="S2616">
            <v>323094.14</v>
          </cell>
          <cell r="W2616">
            <v>215396.09</v>
          </cell>
          <cell r="Z2616">
            <v>46643.91</v>
          </cell>
          <cell r="AB2616">
            <v>87154.5</v>
          </cell>
          <cell r="AR2616">
            <v>57194.96</v>
          </cell>
          <cell r="CB2616">
            <v>589278.9</v>
          </cell>
          <cell r="CC2616">
            <v>144349.46</v>
          </cell>
        </row>
        <row r="2617">
          <cell r="A2617" t="str">
            <v>99834</v>
          </cell>
          <cell r="G2617">
            <v>332.86</v>
          </cell>
          <cell r="K2617">
            <v>1872.2900000000002</v>
          </cell>
          <cell r="L2617">
            <v>332.85</v>
          </cell>
          <cell r="AB2617">
            <v>1664.26</v>
          </cell>
          <cell r="AG2617">
            <v>1497.83</v>
          </cell>
          <cell r="AK2617">
            <v>9715.09</v>
          </cell>
          <cell r="AL2617">
            <v>998.55</v>
          </cell>
          <cell r="BK2617">
            <v>436.86</v>
          </cell>
          <cell r="CB2617">
            <v>2538</v>
          </cell>
          <cell r="CC2617">
            <v>13875.73</v>
          </cell>
          <cell r="CD2617">
            <v>436.86</v>
          </cell>
        </row>
        <row r="2618">
          <cell r="A2618" t="str">
            <v>99836</v>
          </cell>
          <cell r="O2618">
            <v>2816.66</v>
          </cell>
          <cell r="AB2618">
            <v>34368.6</v>
          </cell>
          <cell r="CB2618">
            <v>2816.66</v>
          </cell>
          <cell r="CC2618">
            <v>34368.6</v>
          </cell>
        </row>
        <row r="2619">
          <cell r="A2619" t="str">
            <v>99849</v>
          </cell>
          <cell r="U2619">
            <v>1598.17</v>
          </cell>
          <cell r="AB2619">
            <v>24455.999999999996</v>
          </cell>
          <cell r="CB2619">
            <v>1598.17</v>
          </cell>
          <cell r="CC2619">
            <v>24455.999999999996</v>
          </cell>
        </row>
        <row r="2620">
          <cell r="A2620" t="str">
            <v>99853</v>
          </cell>
          <cell r="O2620">
            <v>6706.64</v>
          </cell>
          <cell r="R2620">
            <v>320</v>
          </cell>
          <cell r="W2620">
            <v>38718.47</v>
          </cell>
          <cell r="AB2620">
            <v>28592.1</v>
          </cell>
          <cell r="AR2620">
            <v>19061.400000000001</v>
          </cell>
          <cell r="CB2620">
            <v>45745.11</v>
          </cell>
          <cell r="CC2620">
            <v>47653.5</v>
          </cell>
        </row>
        <row r="2621">
          <cell r="A2621" t="str">
            <v>99874</v>
          </cell>
          <cell r="AB2621">
            <v>27807.5</v>
          </cell>
          <cell r="CC2621">
            <v>27807.5</v>
          </cell>
        </row>
        <row r="2622">
          <cell r="A2622" t="str">
            <v>99876</v>
          </cell>
          <cell r="R2622">
            <v>55</v>
          </cell>
          <cell r="AB2622">
            <v>6359.28</v>
          </cell>
          <cell r="AR2622">
            <v>3179.64</v>
          </cell>
          <cell r="CB2622">
            <v>55</v>
          </cell>
          <cell r="CC2622">
            <v>9538.92</v>
          </cell>
        </row>
        <row r="2623">
          <cell r="A2623" t="str">
            <v>99877</v>
          </cell>
          <cell r="O2623">
            <v>4159.58</v>
          </cell>
          <cell r="AB2623">
            <v>36534.6</v>
          </cell>
          <cell r="CB2623">
            <v>4159.58</v>
          </cell>
          <cell r="CC2623">
            <v>36534.6</v>
          </cell>
        </row>
        <row r="2624">
          <cell r="A2624" t="str">
            <v>99880</v>
          </cell>
          <cell r="R2624">
            <v>220</v>
          </cell>
          <cell r="AB2624">
            <v>9904.7400000000016</v>
          </cell>
          <cell r="AR2624">
            <v>6603.16</v>
          </cell>
          <cell r="CB2624">
            <v>220</v>
          </cell>
          <cell r="CC2624">
            <v>16507.900000000001</v>
          </cell>
        </row>
        <row r="2625">
          <cell r="A2625" t="str">
            <v>99885</v>
          </cell>
          <cell r="O2625">
            <v>1990.05</v>
          </cell>
          <cell r="R2625">
            <v>320</v>
          </cell>
          <cell r="W2625">
            <v>34960.33</v>
          </cell>
          <cell r="AB2625">
            <v>25816.860000000004</v>
          </cell>
          <cell r="AR2625">
            <v>17211.240000000002</v>
          </cell>
          <cell r="CB2625">
            <v>37270.380000000005</v>
          </cell>
          <cell r="CC2625">
            <v>43028.100000000006</v>
          </cell>
        </row>
        <row r="2626">
          <cell r="A2626" t="str">
            <v>99887</v>
          </cell>
          <cell r="O2626">
            <v>5442.48</v>
          </cell>
          <cell r="R2626">
            <v>380</v>
          </cell>
          <cell r="W2626">
            <v>62399.68</v>
          </cell>
          <cell r="AB2626">
            <v>46079.76</v>
          </cell>
          <cell r="AR2626">
            <v>30719.84</v>
          </cell>
          <cell r="CB2626">
            <v>68222.16</v>
          </cell>
          <cell r="CC2626">
            <v>76799.600000000006</v>
          </cell>
        </row>
        <row r="2627">
          <cell r="A2627" t="str">
            <v>99897</v>
          </cell>
          <cell r="AB2627">
            <v>27572.000000000004</v>
          </cell>
          <cell r="CC2627">
            <v>27572.000000000004</v>
          </cell>
        </row>
        <row r="2628">
          <cell r="A2628" t="str">
            <v>99904</v>
          </cell>
          <cell r="R2628">
            <v>220</v>
          </cell>
          <cell r="AB2628">
            <v>16318.859999999999</v>
          </cell>
          <cell r="AR2628">
            <v>10879.24</v>
          </cell>
          <cell r="CB2628">
            <v>220</v>
          </cell>
          <cell r="CC2628">
            <v>27198.1</v>
          </cell>
        </row>
        <row r="2629">
          <cell r="A2629" t="str">
            <v>99905</v>
          </cell>
          <cell r="O2629">
            <v>2831.01</v>
          </cell>
          <cell r="T2629">
            <v>3000</v>
          </cell>
          <cell r="AB2629">
            <v>30368.499999999993</v>
          </cell>
          <cell r="CB2629">
            <v>5831.01</v>
          </cell>
          <cell r="CC2629">
            <v>30368.499999999993</v>
          </cell>
        </row>
        <row r="2630">
          <cell r="A2630" t="str">
            <v>99906</v>
          </cell>
          <cell r="AB2630">
            <v>29041.100000000002</v>
          </cell>
          <cell r="CC2630">
            <v>29041.100000000002</v>
          </cell>
        </row>
        <row r="2631">
          <cell r="A2631" t="str">
            <v>99909</v>
          </cell>
          <cell r="R2631">
            <v>220</v>
          </cell>
          <cell r="AB2631">
            <v>9478.5</v>
          </cell>
          <cell r="AR2631">
            <v>6634.95</v>
          </cell>
          <cell r="CB2631">
            <v>220</v>
          </cell>
          <cell r="CC2631">
            <v>16113.45</v>
          </cell>
        </row>
        <row r="2632">
          <cell r="A2632" t="str">
            <v>99910</v>
          </cell>
          <cell r="O2632">
            <v>2654.61</v>
          </cell>
          <cell r="R2632">
            <v>380</v>
          </cell>
          <cell r="T2632">
            <v>5000</v>
          </cell>
          <cell r="AB2632">
            <v>36346.22</v>
          </cell>
          <cell r="AR2632">
            <v>23961.579999999998</v>
          </cell>
          <cell r="CB2632">
            <v>8034.6100000000006</v>
          </cell>
          <cell r="CC2632">
            <v>60307.8</v>
          </cell>
        </row>
        <row r="2633">
          <cell r="A2633" t="str">
            <v>99911</v>
          </cell>
          <cell r="G2633">
            <v>289.92</v>
          </cell>
          <cell r="K2633">
            <v>1014.7100000000002</v>
          </cell>
          <cell r="AB2633">
            <v>2899.1</v>
          </cell>
          <cell r="AG2633">
            <v>2609.1999999999998</v>
          </cell>
          <cell r="AK2633">
            <v>7682.6399999999994</v>
          </cell>
          <cell r="CB2633">
            <v>1304.6300000000001</v>
          </cell>
          <cell r="CC2633">
            <v>13190.939999999999</v>
          </cell>
        </row>
        <row r="2634">
          <cell r="A2634" t="str">
            <v>99914</v>
          </cell>
          <cell r="O2634">
            <v>2031.49</v>
          </cell>
          <cell r="AB2634">
            <v>51994.19999999999</v>
          </cell>
          <cell r="CB2634">
            <v>2031.49</v>
          </cell>
          <cell r="CC2634">
            <v>51994.19999999999</v>
          </cell>
        </row>
        <row r="2635">
          <cell r="A2635" t="str">
            <v>99915</v>
          </cell>
          <cell r="AB2635">
            <v>25299.489999999998</v>
          </cell>
          <cell r="CC2635">
            <v>25299.489999999998</v>
          </cell>
        </row>
        <row r="2636">
          <cell r="A2636" t="str">
            <v>99923</v>
          </cell>
          <cell r="O2636">
            <v>1334.44</v>
          </cell>
          <cell r="AB2636">
            <v>30613.100000000006</v>
          </cell>
          <cell r="CB2636">
            <v>1334.44</v>
          </cell>
          <cell r="CC2636">
            <v>30613.100000000006</v>
          </cell>
        </row>
        <row r="2637">
          <cell r="A2637" t="str">
            <v>99924</v>
          </cell>
          <cell r="AB2637">
            <v>32587.900000000005</v>
          </cell>
          <cell r="CC2637">
            <v>32587.900000000005</v>
          </cell>
        </row>
        <row r="2638">
          <cell r="A2638" t="str">
            <v>99925</v>
          </cell>
          <cell r="AB2638">
            <v>32082.399999999994</v>
          </cell>
          <cell r="CC2638">
            <v>32082.399999999994</v>
          </cell>
        </row>
        <row r="2639">
          <cell r="A2639" t="str">
            <v>99926</v>
          </cell>
          <cell r="O2639">
            <v>1622.11</v>
          </cell>
          <cell r="AB2639">
            <v>32827.600000000013</v>
          </cell>
          <cell r="CB2639">
            <v>1622.11</v>
          </cell>
          <cell r="CC2639">
            <v>32827.600000000013</v>
          </cell>
        </row>
        <row r="2640">
          <cell r="A2640" t="str">
            <v>99927</v>
          </cell>
          <cell r="O2640">
            <v>2207.44</v>
          </cell>
          <cell r="AB2640">
            <v>32271.100000000002</v>
          </cell>
          <cell r="CB2640">
            <v>2207.44</v>
          </cell>
          <cell r="CC2640">
            <v>32271.100000000002</v>
          </cell>
        </row>
        <row r="2641">
          <cell r="A2641" t="str">
            <v>99928</v>
          </cell>
          <cell r="O2641">
            <v>1848.04</v>
          </cell>
          <cell r="U2641">
            <v>1604.35</v>
          </cell>
          <cell r="AB2641">
            <v>32586.799999999999</v>
          </cell>
          <cell r="CB2641">
            <v>3452.39</v>
          </cell>
          <cell r="CC2641">
            <v>32586.799999999999</v>
          </cell>
        </row>
        <row r="2642">
          <cell r="A2642" t="str">
            <v>99930</v>
          </cell>
          <cell r="O2642">
            <v>2619.41</v>
          </cell>
          <cell r="AB2642">
            <v>31998.100000000006</v>
          </cell>
          <cell r="CB2642">
            <v>2619.41</v>
          </cell>
          <cell r="CC2642">
            <v>31998.100000000006</v>
          </cell>
        </row>
        <row r="2643">
          <cell r="A2643" t="str">
            <v>99932</v>
          </cell>
          <cell r="O2643">
            <v>614.78</v>
          </cell>
          <cell r="AB2643">
            <v>23702.3</v>
          </cell>
          <cell r="CB2643">
            <v>614.78</v>
          </cell>
          <cell r="CC2643">
            <v>23702.3</v>
          </cell>
        </row>
        <row r="2644">
          <cell r="A2644" t="str">
            <v>99935</v>
          </cell>
          <cell r="R2644">
            <v>320</v>
          </cell>
          <cell r="AB2644">
            <v>16153.859999999999</v>
          </cell>
          <cell r="AR2644">
            <v>10298.09</v>
          </cell>
          <cell r="CB2644">
            <v>320</v>
          </cell>
          <cell r="CC2644">
            <v>26451.949999999997</v>
          </cell>
        </row>
        <row r="2645">
          <cell r="A2645" t="str">
            <v>99938</v>
          </cell>
          <cell r="R2645">
            <v>320</v>
          </cell>
          <cell r="AB2645">
            <v>25104.780000000002</v>
          </cell>
          <cell r="AR2645">
            <v>16736.52</v>
          </cell>
          <cell r="CB2645">
            <v>320</v>
          </cell>
          <cell r="CC2645">
            <v>41841.300000000003</v>
          </cell>
        </row>
        <row r="2646">
          <cell r="A2646" t="str">
            <v>99939</v>
          </cell>
          <cell r="O2646">
            <v>2347.0100000000002</v>
          </cell>
          <cell r="R2646">
            <v>380</v>
          </cell>
          <cell r="W2646">
            <v>43144.4</v>
          </cell>
          <cell r="AB2646">
            <v>31860.480000000003</v>
          </cell>
          <cell r="AR2646">
            <v>21240.32</v>
          </cell>
          <cell r="CB2646">
            <v>45871.41</v>
          </cell>
          <cell r="CC2646">
            <v>53100.800000000003</v>
          </cell>
        </row>
        <row r="2647">
          <cell r="A2647" t="str">
            <v>99941</v>
          </cell>
          <cell r="O2647">
            <v>1881.73</v>
          </cell>
          <cell r="AB2647">
            <v>29894.599999999995</v>
          </cell>
          <cell r="CB2647">
            <v>1881.73</v>
          </cell>
          <cell r="CC2647">
            <v>29894.599999999995</v>
          </cell>
        </row>
        <row r="2648">
          <cell r="A2648" t="str">
            <v>99942</v>
          </cell>
          <cell r="AB2648">
            <v>38914.19999999999</v>
          </cell>
          <cell r="CC2648">
            <v>38914.19999999999</v>
          </cell>
        </row>
        <row r="2649">
          <cell r="A2649" t="str">
            <v>99945</v>
          </cell>
          <cell r="R2649">
            <v>220</v>
          </cell>
          <cell r="AB2649">
            <v>16946.7</v>
          </cell>
          <cell r="AR2649">
            <v>11297.8</v>
          </cell>
          <cell r="CB2649">
            <v>220</v>
          </cell>
          <cell r="CC2649">
            <v>28244.5</v>
          </cell>
        </row>
        <row r="2650">
          <cell r="A2650" t="str">
            <v>99946</v>
          </cell>
          <cell r="O2650">
            <v>1667.3</v>
          </cell>
          <cell r="R2650">
            <v>380</v>
          </cell>
          <cell r="U2650">
            <v>1588.55</v>
          </cell>
          <cell r="AB2650">
            <v>18835.560000000001</v>
          </cell>
          <cell r="AR2650">
            <v>12557.04</v>
          </cell>
          <cell r="CB2650">
            <v>3635.85</v>
          </cell>
          <cell r="CC2650">
            <v>31392.600000000002</v>
          </cell>
        </row>
        <row r="2651">
          <cell r="A2651" t="str">
            <v>99947</v>
          </cell>
          <cell r="AB2651">
            <v>33846.199999999997</v>
          </cell>
          <cell r="CC2651">
            <v>33846.199999999997</v>
          </cell>
        </row>
        <row r="2652">
          <cell r="A2652" t="str">
            <v>99950</v>
          </cell>
          <cell r="O2652">
            <v>2960.4</v>
          </cell>
          <cell r="AB2652">
            <v>30432.600000000006</v>
          </cell>
          <cell r="CB2652">
            <v>2960.4</v>
          </cell>
          <cell r="CC2652">
            <v>30432.600000000006</v>
          </cell>
        </row>
        <row r="2653">
          <cell r="A2653" t="str">
            <v>99951</v>
          </cell>
          <cell r="O2653">
            <v>5034.41</v>
          </cell>
          <cell r="T2653">
            <v>2300</v>
          </cell>
          <cell r="AB2653">
            <v>35566.370000000003</v>
          </cell>
          <cell r="CB2653">
            <v>7334.41</v>
          </cell>
          <cell r="CC2653">
            <v>35566.370000000003</v>
          </cell>
        </row>
        <row r="2654">
          <cell r="A2654" t="str">
            <v>99952</v>
          </cell>
          <cell r="P2654">
            <v>2588.0000000000005</v>
          </cell>
          <cell r="R2654">
            <v>320</v>
          </cell>
          <cell r="AP2654">
            <v>20076.900000000001</v>
          </cell>
          <cell r="AR2654">
            <v>13384.6</v>
          </cell>
          <cell r="CB2654">
            <v>2908.0000000000005</v>
          </cell>
          <cell r="CC2654">
            <v>33461.5</v>
          </cell>
        </row>
        <row r="2655">
          <cell r="A2655" t="str">
            <v>99953</v>
          </cell>
          <cell r="R2655">
            <v>320</v>
          </cell>
          <cell r="AB2655">
            <v>25664.820000000003</v>
          </cell>
          <cell r="AR2655">
            <v>17109.88</v>
          </cell>
          <cell r="CB2655">
            <v>320</v>
          </cell>
          <cell r="CC2655">
            <v>42774.700000000004</v>
          </cell>
        </row>
        <row r="2656">
          <cell r="A2656" t="str">
            <v>99958</v>
          </cell>
          <cell r="AB2656">
            <v>7294.08</v>
          </cell>
          <cell r="CC2656">
            <v>7294.08</v>
          </cell>
        </row>
        <row r="2657">
          <cell r="A2657" t="str">
            <v>99960</v>
          </cell>
          <cell r="O2657">
            <v>44.52</v>
          </cell>
          <cell r="AB2657">
            <v>30447.3</v>
          </cell>
          <cell r="CB2657">
            <v>44.52</v>
          </cell>
          <cell r="CC2657">
            <v>30447.3</v>
          </cell>
        </row>
        <row r="2658">
          <cell r="A2658" t="str">
            <v>99965</v>
          </cell>
          <cell r="O2658">
            <v>3176.8</v>
          </cell>
          <cell r="R2658">
            <v>320</v>
          </cell>
          <cell r="AB2658">
            <v>22825.32</v>
          </cell>
          <cell r="AR2658">
            <v>15216.88</v>
          </cell>
          <cell r="CB2658">
            <v>3496.8</v>
          </cell>
          <cell r="CC2658">
            <v>38042.199999999997</v>
          </cell>
        </row>
        <row r="2659">
          <cell r="A2659" t="str">
            <v>99967</v>
          </cell>
          <cell r="O2659">
            <v>1754.81</v>
          </cell>
          <cell r="R2659">
            <v>320</v>
          </cell>
          <cell r="AB2659">
            <v>21224.16</v>
          </cell>
          <cell r="AR2659">
            <v>14149.44</v>
          </cell>
          <cell r="CB2659">
            <v>2074.81</v>
          </cell>
          <cell r="CC2659">
            <v>35373.599999999999</v>
          </cell>
        </row>
        <row r="2660">
          <cell r="A2660" t="str">
            <v>99975</v>
          </cell>
          <cell r="G2660">
            <v>325.02</v>
          </cell>
          <cell r="K2660">
            <v>1462.61</v>
          </cell>
          <cell r="L2660">
            <v>812.56</v>
          </cell>
          <cell r="R2660">
            <v>220</v>
          </cell>
          <cell r="AB2660">
            <v>3250.26</v>
          </cell>
          <cell r="AK2660">
            <v>2300.5699999999997</v>
          </cell>
          <cell r="AL2660">
            <v>2280.2600000000002</v>
          </cell>
          <cell r="AR2660">
            <v>5875.86</v>
          </cell>
          <cell r="BR2660">
            <v>15.24</v>
          </cell>
          <cell r="CB2660">
            <v>2820.1899999999996</v>
          </cell>
          <cell r="CC2660">
            <v>13706.95</v>
          </cell>
          <cell r="CD2660">
            <v>15.24</v>
          </cell>
        </row>
        <row r="2661">
          <cell r="A2661" t="str">
            <v>99977</v>
          </cell>
          <cell r="R2661">
            <v>220</v>
          </cell>
          <cell r="AB2661">
            <v>21256.74</v>
          </cell>
          <cell r="AR2661">
            <v>14171.16</v>
          </cell>
          <cell r="CB2661">
            <v>220</v>
          </cell>
          <cell r="CC2661">
            <v>35427.9</v>
          </cell>
        </row>
        <row r="2662">
          <cell r="A2662" t="str">
            <v>99982</v>
          </cell>
          <cell r="O2662">
            <v>728.92</v>
          </cell>
          <cell r="AB2662">
            <v>21094.500000000004</v>
          </cell>
          <cell r="CB2662">
            <v>728.92</v>
          </cell>
          <cell r="CC2662">
            <v>21094.500000000004</v>
          </cell>
        </row>
        <row r="2663">
          <cell r="A2663" t="str">
            <v>99986</v>
          </cell>
          <cell r="AB2663">
            <v>23273.200000000001</v>
          </cell>
          <cell r="CC2663">
            <v>23273.200000000001</v>
          </cell>
        </row>
        <row r="2664">
          <cell r="A2664" t="str">
            <v>99987</v>
          </cell>
          <cell r="T2664">
            <v>4750</v>
          </cell>
          <cell r="AB2664">
            <v>34301.599999999999</v>
          </cell>
          <cell r="CB2664">
            <v>4750</v>
          </cell>
          <cell r="CC2664">
            <v>34301.599999999999</v>
          </cell>
        </row>
        <row r="2665">
          <cell r="A2665" t="str">
            <v>99988</v>
          </cell>
          <cell r="R2665">
            <v>220</v>
          </cell>
          <cell r="AB2665">
            <v>16223.1</v>
          </cell>
          <cell r="AR2665">
            <v>10815.4</v>
          </cell>
          <cell r="CB2665">
            <v>220</v>
          </cell>
          <cell r="CC2665">
            <v>27038.5</v>
          </cell>
        </row>
        <row r="2666">
          <cell r="A2666" t="str">
            <v>99990</v>
          </cell>
          <cell r="O2666">
            <v>1546.39</v>
          </cell>
          <cell r="R2666">
            <v>220</v>
          </cell>
          <cell r="AB2666">
            <v>23102.639999999999</v>
          </cell>
          <cell r="AR2666">
            <v>15401.76</v>
          </cell>
          <cell r="CB2666">
            <v>1766.39</v>
          </cell>
          <cell r="CC2666">
            <v>38504.400000000001</v>
          </cell>
        </row>
        <row r="2667">
          <cell r="A2667" t="str">
            <v>99993</v>
          </cell>
          <cell r="O2667">
            <v>2809.79</v>
          </cell>
          <cell r="R2667">
            <v>220</v>
          </cell>
          <cell r="AB2667">
            <v>17911.62</v>
          </cell>
          <cell r="AR2667">
            <v>11941.08</v>
          </cell>
          <cell r="CB2667">
            <v>3029.79</v>
          </cell>
          <cell r="CC2667">
            <v>29852.699999999997</v>
          </cell>
        </row>
        <row r="2668">
          <cell r="A2668" t="str">
            <v>99994</v>
          </cell>
          <cell r="R2668">
            <v>220</v>
          </cell>
          <cell r="AB2668">
            <v>15756.440000000002</v>
          </cell>
          <cell r="AR2668">
            <v>10421.14</v>
          </cell>
          <cell r="CB2668">
            <v>220</v>
          </cell>
          <cell r="CC2668">
            <v>26177.58</v>
          </cell>
        </row>
        <row r="2669">
          <cell r="A2669" t="str">
            <v>99995</v>
          </cell>
          <cell r="AB2669">
            <v>39190.400000000001</v>
          </cell>
          <cell r="CC2669">
            <v>39190.400000000001</v>
          </cell>
        </row>
        <row r="2670">
          <cell r="A2670" t="str">
            <v>99997</v>
          </cell>
          <cell r="G2670">
            <v>168.9</v>
          </cell>
          <cell r="K2670">
            <v>337.8</v>
          </cell>
          <cell r="O2670">
            <v>2015.28</v>
          </cell>
          <cell r="T2670">
            <v>2700</v>
          </cell>
          <cell r="Y2670">
            <v>67.430000000000007</v>
          </cell>
          <cell r="AB2670">
            <v>11950.479999999998</v>
          </cell>
          <cell r="AK2670">
            <v>2997.9300000000003</v>
          </cell>
          <cell r="AY2670">
            <v>1752.8</v>
          </cell>
          <cell r="BB2670">
            <v>918.38000000000011</v>
          </cell>
          <cell r="BY2670">
            <v>164.33</v>
          </cell>
          <cell r="CB2670">
            <v>5289.41</v>
          </cell>
          <cell r="CC2670">
            <v>16701.21</v>
          </cell>
          <cell r="CD2670">
            <v>1082.71</v>
          </cell>
        </row>
        <row r="2671">
          <cell r="A2671" t="str">
            <v>99998</v>
          </cell>
          <cell r="O2671">
            <v>4920.4399999999996</v>
          </cell>
          <cell r="R2671">
            <v>220</v>
          </cell>
          <cell r="AB2671">
            <v>23171.52</v>
          </cell>
          <cell r="AR2671">
            <v>15196.91</v>
          </cell>
          <cell r="CB2671">
            <v>5140.4399999999996</v>
          </cell>
          <cell r="CC2671">
            <v>38368.43</v>
          </cell>
        </row>
        <row r="2672">
          <cell r="A2672" t="str">
            <v>Grand Total</v>
          </cell>
          <cell r="C2672">
            <v>1963.88</v>
          </cell>
          <cell r="D2672">
            <v>100187.43999999999</v>
          </cell>
          <cell r="E2672">
            <v>283792.95</v>
          </cell>
          <cell r="F2672">
            <v>187132.28</v>
          </cell>
          <cell r="G2672">
            <v>104664.13999999994</v>
          </cell>
          <cell r="H2672">
            <v>50439.350000000006</v>
          </cell>
          <cell r="I2672">
            <v>39439.770000000004</v>
          </cell>
          <cell r="J2672">
            <v>33030</v>
          </cell>
          <cell r="K2672">
            <v>472058.68000000023</v>
          </cell>
          <cell r="L2672">
            <v>35356.299999999988</v>
          </cell>
          <cell r="M2672">
            <v>149.82</v>
          </cell>
          <cell r="N2672">
            <v>2500</v>
          </cell>
          <cell r="O2672">
            <v>2735132.5200000023</v>
          </cell>
          <cell r="P2672">
            <v>73304.800000000003</v>
          </cell>
          <cell r="Q2672">
            <v>353.38</v>
          </cell>
          <cell r="R2672">
            <v>364240</v>
          </cell>
          <cell r="S2672">
            <v>3053341.68</v>
          </cell>
          <cell r="T2672">
            <v>719225.66999999993</v>
          </cell>
          <cell r="U2672">
            <v>189985.61</v>
          </cell>
          <cell r="V2672">
            <v>390486.99000000005</v>
          </cell>
          <cell r="W2672">
            <v>9753436.2000000011</v>
          </cell>
          <cell r="X2672">
            <v>10201.11</v>
          </cell>
          <cell r="Y2672">
            <v>16580.430000000004</v>
          </cell>
          <cell r="Z2672">
            <v>444512.29000000004</v>
          </cell>
          <cell r="AB2672">
            <v>58602718.849999972</v>
          </cell>
          <cell r="AC2672">
            <v>194572.88000000006</v>
          </cell>
          <cell r="AE2672">
            <v>4654.49</v>
          </cell>
          <cell r="AF2672">
            <v>7524.49</v>
          </cell>
          <cell r="AG2672">
            <v>326732.63</v>
          </cell>
          <cell r="AH2672">
            <v>170178.49999999994</v>
          </cell>
          <cell r="AJ2672">
            <v>166375.94999999998</v>
          </cell>
          <cell r="AK2672">
            <v>1638644.7999999998</v>
          </cell>
          <cell r="AL2672">
            <v>176051.40000000002</v>
          </cell>
          <cell r="AP2672">
            <v>1105995.6799999997</v>
          </cell>
          <cell r="AR2672">
            <v>18128563.44000002</v>
          </cell>
          <cell r="AT2672">
            <v>13983.92</v>
          </cell>
          <cell r="AV2672">
            <v>55596.86</v>
          </cell>
          <cell r="AW2672">
            <v>-62608.619999999995</v>
          </cell>
          <cell r="AX2672">
            <v>3482.98</v>
          </cell>
          <cell r="AY2672">
            <v>139004.73000000001</v>
          </cell>
          <cell r="BA2672">
            <v>215203.16</v>
          </cell>
          <cell r="BB2672">
            <v>105977.73000000007</v>
          </cell>
          <cell r="BC2672">
            <v>68.78</v>
          </cell>
          <cell r="BG2672">
            <v>8879.6400000000012</v>
          </cell>
          <cell r="BH2672">
            <v>8643.5899999999983</v>
          </cell>
          <cell r="BJ2672">
            <v>18310.27</v>
          </cell>
          <cell r="BK2672">
            <v>40898.470000000008</v>
          </cell>
          <cell r="BL2672">
            <v>1003.3199999999999</v>
          </cell>
          <cell r="BP2672">
            <v>1414.3899999999999</v>
          </cell>
          <cell r="BR2672">
            <v>15816.249999999998</v>
          </cell>
          <cell r="BY2672">
            <v>243.03000000000003</v>
          </cell>
          <cell r="CB2672">
            <v>19061515.289999977</v>
          </cell>
          <cell r="CC2672">
            <v>80886676.139999911</v>
          </cell>
          <cell r="CD2672">
            <v>201255.47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Hours"/>
      <sheetName val="Earnings"/>
    </sheetNames>
    <sheetDataSet>
      <sheetData sheetId="0" refreshError="1"/>
      <sheetData sheetId="1">
        <row r="2">
          <cell r="B2" t="str">
            <v>Column Labels</v>
          </cell>
        </row>
      </sheetData>
      <sheetData sheetId="2">
        <row r="2">
          <cell r="B2" t="str">
            <v>Column Labels</v>
          </cell>
        </row>
        <row r="3">
          <cell r="B3" t="str">
            <v>Sum of CHECKVIEWEARNSAMT</v>
          </cell>
          <cell r="P3" t="str">
            <v>Sum of CHECKVIEWREGERNING</v>
          </cell>
          <cell r="AD3" t="str">
            <v>Sum of CHECKVIEWOTEARNING</v>
          </cell>
          <cell r="AR3" t="str">
            <v>Total Sum of CHECKVIEWEARNSAMT</v>
          </cell>
          <cell r="AS3" t="str">
            <v>Total Sum of CHECKVIEWREGERNING</v>
          </cell>
          <cell r="AT3" t="str">
            <v>Total Sum of CHECKVIEWOTEARNING</v>
          </cell>
        </row>
        <row r="4">
          <cell r="A4" t="str">
            <v>Row Labels</v>
          </cell>
          <cell r="C4" t="str">
            <v>10</v>
          </cell>
          <cell r="D4" t="str">
            <v>12</v>
          </cell>
          <cell r="E4" t="str">
            <v>13</v>
          </cell>
          <cell r="F4" t="str">
            <v>16</v>
          </cell>
          <cell r="G4" t="str">
            <v>24</v>
          </cell>
          <cell r="H4" t="str">
            <v>26</v>
          </cell>
          <cell r="I4" t="str">
            <v>44</v>
          </cell>
          <cell r="J4" t="str">
            <v>74</v>
          </cell>
          <cell r="K4" t="str">
            <v>77</v>
          </cell>
          <cell r="L4" t="str">
            <v>AA</v>
          </cell>
          <cell r="M4" t="str">
            <v>E</v>
          </cell>
          <cell r="N4" t="str">
            <v>SS</v>
          </cell>
          <cell r="O4" t="str">
            <v>X</v>
          </cell>
          <cell r="Q4" t="str">
            <v>10</v>
          </cell>
          <cell r="R4" t="str">
            <v>12</v>
          </cell>
          <cell r="S4" t="str">
            <v>13</v>
          </cell>
          <cell r="T4" t="str">
            <v>16</v>
          </cell>
          <cell r="U4" t="str">
            <v>24</v>
          </cell>
          <cell r="V4" t="str">
            <v>26</v>
          </cell>
          <cell r="W4" t="str">
            <v>44</v>
          </cell>
          <cell r="X4" t="str">
            <v>74</v>
          </cell>
          <cell r="Y4" t="str">
            <v>77</v>
          </cell>
          <cell r="Z4" t="str">
            <v>AA</v>
          </cell>
          <cell r="AA4" t="str">
            <v>E</v>
          </cell>
          <cell r="AB4" t="str">
            <v>SS</v>
          </cell>
          <cell r="AC4" t="str">
            <v>X</v>
          </cell>
          <cell r="AE4" t="str">
            <v>10</v>
          </cell>
          <cell r="AF4" t="str">
            <v>12</v>
          </cell>
          <cell r="AG4" t="str">
            <v>13</v>
          </cell>
          <cell r="AH4" t="str">
            <v>16</v>
          </cell>
          <cell r="AI4" t="str">
            <v>24</v>
          </cell>
          <cell r="AJ4" t="str">
            <v>26</v>
          </cell>
          <cell r="AK4" t="str">
            <v>44</v>
          </cell>
          <cell r="AL4" t="str">
            <v>74</v>
          </cell>
          <cell r="AM4" t="str">
            <v>77</v>
          </cell>
          <cell r="AN4" t="str">
            <v>AA</v>
          </cell>
          <cell r="AO4" t="str">
            <v>E</v>
          </cell>
          <cell r="AP4" t="str">
            <v>SS</v>
          </cell>
          <cell r="AQ4" t="str">
            <v>X</v>
          </cell>
        </row>
        <row r="5">
          <cell r="A5" t="str">
            <v>100252</v>
          </cell>
          <cell r="I5">
            <v>14960.58</v>
          </cell>
          <cell r="K5">
            <v>487200.15</v>
          </cell>
          <cell r="M5">
            <v>288000.09000000003</v>
          </cell>
          <cell r="O5">
            <v>73136.95</v>
          </cell>
          <cell r="P5">
            <v>153846.19999999998</v>
          </cell>
          <cell r="AR5">
            <v>863297.77</v>
          </cell>
          <cell r="AS5">
            <v>153846.19999999998</v>
          </cell>
        </row>
        <row r="6">
          <cell r="A6" t="str">
            <v>100320</v>
          </cell>
          <cell r="I6">
            <v>2043</v>
          </cell>
          <cell r="J6">
            <v>320</v>
          </cell>
          <cell r="M6">
            <v>20677.349999999999</v>
          </cell>
          <cell r="P6">
            <v>23531.109999999997</v>
          </cell>
          <cell r="X6">
            <v>15738.84</v>
          </cell>
          <cell r="AR6">
            <v>23040.35</v>
          </cell>
          <cell r="AS6">
            <v>39269.949999999997</v>
          </cell>
        </row>
        <row r="7">
          <cell r="A7" t="str">
            <v>100368</v>
          </cell>
          <cell r="I7">
            <v>14562</v>
          </cell>
          <cell r="J7">
            <v>380</v>
          </cell>
          <cell r="K7">
            <v>82528.25</v>
          </cell>
          <cell r="M7">
            <v>87916.41</v>
          </cell>
          <cell r="P7">
            <v>60120.22</v>
          </cell>
          <cell r="X7">
            <v>40211.56</v>
          </cell>
          <cell r="AR7">
            <v>185386.66</v>
          </cell>
          <cell r="AS7">
            <v>100331.78</v>
          </cell>
        </row>
        <row r="8">
          <cell r="A8" t="str">
            <v>100447</v>
          </cell>
          <cell r="E8">
            <v>21239.690000000002</v>
          </cell>
          <cell r="I8">
            <v>9313.4</v>
          </cell>
          <cell r="J8">
            <v>380</v>
          </cell>
          <cell r="K8">
            <v>205705.86</v>
          </cell>
          <cell r="M8">
            <v>174102.79</v>
          </cell>
          <cell r="O8">
            <v>28708.67</v>
          </cell>
          <cell r="P8">
            <v>72115.37999999999</v>
          </cell>
          <cell r="X8">
            <v>48076.92</v>
          </cell>
          <cell r="AR8">
            <v>439450.41</v>
          </cell>
          <cell r="AS8">
            <v>120192.29999999999</v>
          </cell>
        </row>
        <row r="9">
          <cell r="A9" t="str">
            <v>101502</v>
          </cell>
          <cell r="N9">
            <v>1300</v>
          </cell>
          <cell r="P9">
            <v>2717.72</v>
          </cell>
          <cell r="AR9">
            <v>1300</v>
          </cell>
          <cell r="AS9">
            <v>2717.72</v>
          </cell>
        </row>
        <row r="10">
          <cell r="A10" t="str">
            <v>101811</v>
          </cell>
          <cell r="I10">
            <v>4618.4799999999996</v>
          </cell>
          <cell r="J10">
            <v>380</v>
          </cell>
          <cell r="K10">
            <v>79310.080000000002</v>
          </cell>
          <cell r="M10">
            <v>102226.89</v>
          </cell>
          <cell r="P10">
            <v>57775.849999999991</v>
          </cell>
          <cell r="X10">
            <v>38643.519999999997</v>
          </cell>
          <cell r="AR10">
            <v>186535.45</v>
          </cell>
          <cell r="AS10">
            <v>96419.37</v>
          </cell>
        </row>
        <row r="11">
          <cell r="A11" t="str">
            <v>101865</v>
          </cell>
          <cell r="I11">
            <v>7567.24</v>
          </cell>
          <cell r="J11">
            <v>380</v>
          </cell>
          <cell r="K11">
            <v>64720.92</v>
          </cell>
          <cell r="L11">
            <v>4659.62</v>
          </cell>
          <cell r="M11">
            <v>67049.240000000005</v>
          </cell>
          <cell r="P11">
            <v>53764.859999999993</v>
          </cell>
          <cell r="X11">
            <v>35843.24</v>
          </cell>
          <cell r="AR11">
            <v>144377.02000000002</v>
          </cell>
          <cell r="AS11">
            <v>89608.099999999991</v>
          </cell>
        </row>
        <row r="12">
          <cell r="A12" t="str">
            <v>102027</v>
          </cell>
          <cell r="I12">
            <v>2335.5700000000002</v>
          </cell>
          <cell r="J12">
            <v>320</v>
          </cell>
          <cell r="M12">
            <v>17267.61</v>
          </cell>
          <cell r="P12">
            <v>19942.339999999997</v>
          </cell>
          <cell r="X12">
            <v>13338.48</v>
          </cell>
          <cell r="AR12">
            <v>19923.18</v>
          </cell>
          <cell r="AS12">
            <v>33280.819999999992</v>
          </cell>
        </row>
        <row r="13">
          <cell r="A13" t="str">
            <v>102109</v>
          </cell>
          <cell r="J13">
            <v>320</v>
          </cell>
          <cell r="N13">
            <v>1300</v>
          </cell>
          <cell r="P13">
            <v>15282.599999999999</v>
          </cell>
          <cell r="X13">
            <v>10221.799999999999</v>
          </cell>
          <cell r="AR13">
            <v>1620</v>
          </cell>
          <cell r="AS13">
            <v>25504.399999999998</v>
          </cell>
        </row>
        <row r="14">
          <cell r="A14" t="str">
            <v>102278</v>
          </cell>
          <cell r="I14">
            <v>3354.22</v>
          </cell>
          <cell r="J14">
            <v>380</v>
          </cell>
          <cell r="K14">
            <v>36356.49</v>
          </cell>
          <cell r="M14">
            <v>67276.02</v>
          </cell>
          <cell r="P14">
            <v>43136.27</v>
          </cell>
          <cell r="X14">
            <v>28851.8</v>
          </cell>
          <cell r="AR14">
            <v>107366.73000000001</v>
          </cell>
          <cell r="AS14">
            <v>71988.069999999992</v>
          </cell>
        </row>
        <row r="15">
          <cell r="A15" t="str">
            <v>102346</v>
          </cell>
          <cell r="J15">
            <v>320</v>
          </cell>
          <cell r="N15">
            <v>1300</v>
          </cell>
          <cell r="P15">
            <v>20176.949999999997</v>
          </cell>
          <cell r="X15">
            <v>13495.4</v>
          </cell>
          <cell r="AR15">
            <v>1620</v>
          </cell>
          <cell r="AS15">
            <v>33672.35</v>
          </cell>
        </row>
        <row r="16">
          <cell r="A16" t="str">
            <v>102544</v>
          </cell>
          <cell r="J16">
            <v>380</v>
          </cell>
          <cell r="K16">
            <v>43624.4</v>
          </cell>
          <cell r="M16">
            <v>94081.84</v>
          </cell>
          <cell r="P16">
            <v>53375.05000000001</v>
          </cell>
          <cell r="X16">
            <v>35700.04</v>
          </cell>
          <cell r="AR16">
            <v>138086.24</v>
          </cell>
          <cell r="AS16">
            <v>89075.090000000011</v>
          </cell>
        </row>
        <row r="17">
          <cell r="A17" t="str">
            <v>102546</v>
          </cell>
          <cell r="N17">
            <v>1300</v>
          </cell>
          <cell r="P17">
            <v>21965.35</v>
          </cell>
          <cell r="AR17">
            <v>1300</v>
          </cell>
          <cell r="AS17">
            <v>21965.35</v>
          </cell>
        </row>
        <row r="18">
          <cell r="A18" t="str">
            <v>102577</v>
          </cell>
          <cell r="J18">
            <v>320</v>
          </cell>
          <cell r="N18">
            <v>1300</v>
          </cell>
          <cell r="P18">
            <v>16423.11</v>
          </cell>
          <cell r="X18">
            <v>10984.64</v>
          </cell>
          <cell r="AR18">
            <v>1620</v>
          </cell>
          <cell r="AS18">
            <v>27407.75</v>
          </cell>
        </row>
        <row r="19">
          <cell r="A19" t="str">
            <v>103162</v>
          </cell>
          <cell r="J19">
            <v>220</v>
          </cell>
          <cell r="N19">
            <v>1300</v>
          </cell>
          <cell r="P19">
            <v>15953.89</v>
          </cell>
          <cell r="X19">
            <v>10670.8</v>
          </cell>
          <cell r="AR19">
            <v>1520</v>
          </cell>
          <cell r="AS19">
            <v>26624.69</v>
          </cell>
        </row>
        <row r="20">
          <cell r="A20" t="str">
            <v>103217</v>
          </cell>
          <cell r="C20">
            <v>25</v>
          </cell>
          <cell r="F20">
            <v>261.47000000000003</v>
          </cell>
          <cell r="G20">
            <v>1185.6599999999999</v>
          </cell>
          <cell r="N20">
            <v>1300</v>
          </cell>
          <cell r="P20">
            <v>2640.58</v>
          </cell>
          <cell r="U20">
            <v>9089.2699999999986</v>
          </cell>
          <cell r="AR20">
            <v>2772.13</v>
          </cell>
          <cell r="AS20">
            <v>11729.849999999999</v>
          </cell>
        </row>
        <row r="21">
          <cell r="A21" t="str">
            <v>103346</v>
          </cell>
          <cell r="D21">
            <v>147409.25</v>
          </cell>
          <cell r="J21">
            <v>380</v>
          </cell>
          <cell r="K21">
            <v>111544.31</v>
          </cell>
          <cell r="M21">
            <v>129882.36</v>
          </cell>
          <cell r="O21">
            <v>22016.65</v>
          </cell>
          <cell r="P21">
            <v>64615.439999999995</v>
          </cell>
          <cell r="X21">
            <v>43076.959999999999</v>
          </cell>
          <cell r="AR21">
            <v>411232.57</v>
          </cell>
          <cell r="AS21">
            <v>107692.4</v>
          </cell>
        </row>
        <row r="22">
          <cell r="A22" t="str">
            <v>103352</v>
          </cell>
          <cell r="J22">
            <v>380</v>
          </cell>
          <cell r="K22">
            <v>29541.1</v>
          </cell>
          <cell r="M22">
            <v>85941.57</v>
          </cell>
          <cell r="P22">
            <v>58653.89</v>
          </cell>
          <cell r="X22">
            <v>39230.800000000003</v>
          </cell>
          <cell r="AR22">
            <v>115862.67000000001</v>
          </cell>
          <cell r="AS22">
            <v>97884.69</v>
          </cell>
        </row>
        <row r="23">
          <cell r="A23" t="str">
            <v>103387</v>
          </cell>
          <cell r="J23">
            <v>320</v>
          </cell>
          <cell r="N23">
            <v>1300</v>
          </cell>
          <cell r="P23">
            <v>15250</v>
          </cell>
          <cell r="X23">
            <v>10200</v>
          </cell>
          <cell r="AR23">
            <v>1620</v>
          </cell>
          <cell r="AS23">
            <v>25450</v>
          </cell>
        </row>
        <row r="24">
          <cell r="A24" t="str">
            <v>103404</v>
          </cell>
          <cell r="J24">
            <v>320</v>
          </cell>
          <cell r="N24">
            <v>1300</v>
          </cell>
          <cell r="P24">
            <v>16423.11</v>
          </cell>
          <cell r="X24">
            <v>10984.64</v>
          </cell>
          <cell r="AR24">
            <v>1620</v>
          </cell>
          <cell r="AS24">
            <v>27407.75</v>
          </cell>
        </row>
        <row r="25">
          <cell r="A25" t="str">
            <v>103440</v>
          </cell>
          <cell r="J25">
            <v>320</v>
          </cell>
          <cell r="L25">
            <v>1760</v>
          </cell>
          <cell r="N25">
            <v>1300</v>
          </cell>
          <cell r="P25">
            <v>20307.719999999998</v>
          </cell>
          <cell r="X25">
            <v>13538.48</v>
          </cell>
          <cell r="AR25">
            <v>3380</v>
          </cell>
          <cell r="AS25">
            <v>33846.199999999997</v>
          </cell>
        </row>
        <row r="26">
          <cell r="A26" t="str">
            <v>103685</v>
          </cell>
          <cell r="F26">
            <v>427.43</v>
          </cell>
          <cell r="G26">
            <v>863.32</v>
          </cell>
          <cell r="H26">
            <v>1456.87</v>
          </cell>
          <cell r="N26">
            <v>1300</v>
          </cell>
          <cell r="P26">
            <v>4316.6400000000003</v>
          </cell>
          <cell r="T26">
            <v>3846.8900000000003</v>
          </cell>
          <cell r="U26">
            <v>5827.47</v>
          </cell>
          <cell r="V26">
            <v>5018.09</v>
          </cell>
          <cell r="AI26">
            <v>20.23</v>
          </cell>
          <cell r="AR26">
            <v>4047.62</v>
          </cell>
          <cell r="AS26">
            <v>19009.09</v>
          </cell>
          <cell r="AT26">
            <v>20.23</v>
          </cell>
        </row>
        <row r="27">
          <cell r="A27" t="str">
            <v>103749</v>
          </cell>
          <cell r="P27">
            <v>3690</v>
          </cell>
          <cell r="AS27">
            <v>3690</v>
          </cell>
        </row>
        <row r="28">
          <cell r="A28" t="str">
            <v>51200</v>
          </cell>
          <cell r="I28">
            <v>9806.1</v>
          </cell>
          <cell r="J28">
            <v>380</v>
          </cell>
          <cell r="K28">
            <v>45906.879999999997</v>
          </cell>
          <cell r="M28">
            <v>71718.63</v>
          </cell>
          <cell r="P28">
            <v>43228.189999999995</v>
          </cell>
          <cell r="X28">
            <v>28913.279999999999</v>
          </cell>
          <cell r="AR28">
            <v>127811.61</v>
          </cell>
          <cell r="AS28">
            <v>72141.47</v>
          </cell>
        </row>
        <row r="29">
          <cell r="A29" t="str">
            <v>6966</v>
          </cell>
          <cell r="I29">
            <v>1669.31</v>
          </cell>
          <cell r="N29">
            <v>1300</v>
          </cell>
          <cell r="P29">
            <v>23962.22</v>
          </cell>
          <cell r="AR29">
            <v>2969.31</v>
          </cell>
          <cell r="AS29">
            <v>23962.22</v>
          </cell>
        </row>
        <row r="30">
          <cell r="A30" t="str">
            <v>99047</v>
          </cell>
          <cell r="I30">
            <v>5380.17</v>
          </cell>
          <cell r="J30">
            <v>320</v>
          </cell>
          <cell r="K30">
            <v>25664.07</v>
          </cell>
          <cell r="M30">
            <v>46380.13</v>
          </cell>
          <cell r="P30">
            <v>32222.109999999997</v>
          </cell>
          <cell r="X30">
            <v>21551.84</v>
          </cell>
          <cell r="AR30">
            <v>77744.37</v>
          </cell>
          <cell r="AS30">
            <v>53773.95</v>
          </cell>
        </row>
        <row r="31">
          <cell r="A31" t="str">
            <v>99073</v>
          </cell>
          <cell r="I31">
            <v>977.46</v>
          </cell>
          <cell r="N31">
            <v>1300</v>
          </cell>
          <cell r="P31">
            <v>22005.669999999995</v>
          </cell>
          <cell r="AR31">
            <v>2277.46</v>
          </cell>
          <cell r="AS31">
            <v>22005.669999999995</v>
          </cell>
        </row>
        <row r="32">
          <cell r="A32" t="str">
            <v>99327</v>
          </cell>
          <cell r="I32">
            <v>2201.3200000000002</v>
          </cell>
          <cell r="J32">
            <v>220</v>
          </cell>
          <cell r="N32">
            <v>1300</v>
          </cell>
          <cell r="P32">
            <v>15109.46</v>
          </cell>
          <cell r="X32">
            <v>10106</v>
          </cell>
          <cell r="AR32">
            <v>3721.32</v>
          </cell>
          <cell r="AS32">
            <v>25215.46</v>
          </cell>
        </row>
        <row r="33">
          <cell r="A33" t="str">
            <v>Grand Total</v>
          </cell>
          <cell r="C33">
            <v>25</v>
          </cell>
          <cell r="D33">
            <v>147409.25</v>
          </cell>
          <cell r="E33">
            <v>21239.690000000002</v>
          </cell>
          <cell r="F33">
            <v>688.90000000000009</v>
          </cell>
          <cell r="G33">
            <v>2048.98</v>
          </cell>
          <cell r="H33">
            <v>1456.87</v>
          </cell>
          <cell r="I33">
            <v>78788.85000000002</v>
          </cell>
          <cell r="J33">
            <v>6740</v>
          </cell>
          <cell r="K33">
            <v>1212102.51</v>
          </cell>
          <cell r="L33">
            <v>6419.62</v>
          </cell>
          <cell r="M33">
            <v>1252520.9299999997</v>
          </cell>
          <cell r="N33">
            <v>18200</v>
          </cell>
          <cell r="O33">
            <v>123862.26999999999</v>
          </cell>
          <cell r="P33">
            <v>952551.9299999997</v>
          </cell>
          <cell r="T33">
            <v>3846.8900000000003</v>
          </cell>
          <cell r="U33">
            <v>14916.739999999998</v>
          </cell>
          <cell r="V33">
            <v>5018.09</v>
          </cell>
          <cell r="X33">
            <v>479379.04</v>
          </cell>
          <cell r="AI33">
            <v>20.23</v>
          </cell>
          <cell r="AR33">
            <v>2871502.8699999992</v>
          </cell>
          <cell r="AS33">
            <v>1455712.6899999995</v>
          </cell>
          <cell r="AT33">
            <v>20.23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
      <sheetName val="Earning"/>
    </sheetNames>
    <sheetDataSet>
      <sheetData sheetId="0">
        <row r="3">
          <cell r="B3" t="str">
            <v>Column Labels</v>
          </cell>
        </row>
        <row r="4">
          <cell r="B4" t="str">
            <v>Sum of CHECKVIEWHOURSAMT</v>
          </cell>
          <cell r="H4" t="str">
            <v>Sum of CHECKVIEWREGHOURS</v>
          </cell>
          <cell r="N4" t="str">
            <v>Sum of CHECKVIEWOTHOURS</v>
          </cell>
          <cell r="T4" t="str">
            <v>Total Sum of CHECKVIEWHOURSAMT</v>
          </cell>
          <cell r="U4" t="str">
            <v>Total Sum of CHECKVIEWREGHOURS</v>
          </cell>
          <cell r="V4" t="str">
            <v>Total Sum of CHECKVIEWOTHOURS</v>
          </cell>
        </row>
        <row r="5">
          <cell r="A5" t="str">
            <v>Row Labels</v>
          </cell>
          <cell r="C5" t="str">
            <v>16</v>
          </cell>
          <cell r="D5" t="str">
            <v>17</v>
          </cell>
          <cell r="E5" t="str">
            <v>24</v>
          </cell>
          <cell r="F5" t="str">
            <v>26</v>
          </cell>
          <cell r="G5" t="str">
            <v>P</v>
          </cell>
          <cell r="I5" t="str">
            <v>16</v>
          </cell>
          <cell r="J5" t="str">
            <v>17</v>
          </cell>
          <cell r="K5" t="str">
            <v>24</v>
          </cell>
          <cell r="L5" t="str">
            <v>26</v>
          </cell>
          <cell r="M5" t="str">
            <v>P</v>
          </cell>
          <cell r="O5" t="str">
            <v>16</v>
          </cell>
          <cell r="P5" t="str">
            <v>17</v>
          </cell>
          <cell r="Q5" t="str">
            <v>24</v>
          </cell>
          <cell r="R5" t="str">
            <v>26</v>
          </cell>
          <cell r="S5" t="str">
            <v>P</v>
          </cell>
        </row>
        <row r="6">
          <cell r="A6" t="str">
            <v>100152</v>
          </cell>
          <cell r="E6">
            <v>64</v>
          </cell>
          <cell r="H6">
            <v>640</v>
          </cell>
          <cell r="K6">
            <v>96</v>
          </cell>
          <cell r="T6">
            <v>64</v>
          </cell>
          <cell r="U6">
            <v>736</v>
          </cell>
        </row>
        <row r="7">
          <cell r="A7" t="str">
            <v>100181</v>
          </cell>
          <cell r="E7">
            <v>44</v>
          </cell>
          <cell r="H7">
            <v>560</v>
          </cell>
          <cell r="K7">
            <v>196</v>
          </cell>
          <cell r="T7">
            <v>44</v>
          </cell>
          <cell r="U7">
            <v>756</v>
          </cell>
        </row>
        <row r="8">
          <cell r="A8" t="str">
            <v>100194</v>
          </cell>
          <cell r="E8">
            <v>80</v>
          </cell>
          <cell r="H8">
            <v>720</v>
          </cell>
          <cell r="T8">
            <v>80</v>
          </cell>
          <cell r="U8">
            <v>720</v>
          </cell>
        </row>
        <row r="9">
          <cell r="A9" t="str">
            <v>100237</v>
          </cell>
          <cell r="E9">
            <v>40</v>
          </cell>
          <cell r="H9">
            <v>560</v>
          </cell>
          <cell r="K9">
            <v>200</v>
          </cell>
          <cell r="T9">
            <v>40</v>
          </cell>
          <cell r="U9">
            <v>760</v>
          </cell>
        </row>
        <row r="10">
          <cell r="A10" t="str">
            <v>100242</v>
          </cell>
          <cell r="E10">
            <v>64</v>
          </cell>
          <cell r="H10">
            <v>400</v>
          </cell>
          <cell r="K10">
            <v>336</v>
          </cell>
          <cell r="T10">
            <v>64</v>
          </cell>
          <cell r="U10">
            <v>736</v>
          </cell>
        </row>
        <row r="11">
          <cell r="A11" t="str">
            <v>100258</v>
          </cell>
          <cell r="E11">
            <v>104</v>
          </cell>
          <cell r="H11">
            <v>560</v>
          </cell>
          <cell r="K11">
            <v>136</v>
          </cell>
          <cell r="T11">
            <v>104</v>
          </cell>
          <cell r="U11">
            <v>696</v>
          </cell>
        </row>
        <row r="12">
          <cell r="A12" t="str">
            <v>100277</v>
          </cell>
          <cell r="E12">
            <v>16</v>
          </cell>
          <cell r="F12">
            <v>16</v>
          </cell>
          <cell r="H12">
            <v>560</v>
          </cell>
          <cell r="K12">
            <v>144</v>
          </cell>
          <cell r="L12">
            <v>64</v>
          </cell>
          <cell r="T12">
            <v>32</v>
          </cell>
          <cell r="U12">
            <v>768</v>
          </cell>
        </row>
        <row r="13">
          <cell r="A13" t="str">
            <v>100289</v>
          </cell>
          <cell r="E13">
            <v>56</v>
          </cell>
          <cell r="H13">
            <v>560</v>
          </cell>
          <cell r="K13">
            <v>184</v>
          </cell>
          <cell r="T13">
            <v>56</v>
          </cell>
          <cell r="U13">
            <v>744</v>
          </cell>
        </row>
        <row r="14">
          <cell r="A14" t="str">
            <v>100317</v>
          </cell>
          <cell r="H14">
            <v>800</v>
          </cell>
          <cell r="U14">
            <v>800</v>
          </cell>
        </row>
        <row r="15">
          <cell r="A15" t="str">
            <v>100353</v>
          </cell>
          <cell r="E15">
            <v>64</v>
          </cell>
          <cell r="F15">
            <v>8</v>
          </cell>
          <cell r="H15">
            <v>560</v>
          </cell>
          <cell r="K15">
            <v>96</v>
          </cell>
          <cell r="L15">
            <v>72</v>
          </cell>
          <cell r="T15">
            <v>72</v>
          </cell>
          <cell r="U15">
            <v>728</v>
          </cell>
        </row>
        <row r="16">
          <cell r="A16" t="str">
            <v>100378</v>
          </cell>
          <cell r="E16">
            <v>32</v>
          </cell>
          <cell r="H16">
            <v>480</v>
          </cell>
          <cell r="K16">
            <v>288</v>
          </cell>
          <cell r="T16">
            <v>32</v>
          </cell>
          <cell r="U16">
            <v>768</v>
          </cell>
        </row>
        <row r="17">
          <cell r="A17" t="str">
            <v>100406</v>
          </cell>
          <cell r="E17">
            <v>56</v>
          </cell>
          <cell r="H17">
            <v>560</v>
          </cell>
          <cell r="K17">
            <v>184</v>
          </cell>
          <cell r="T17">
            <v>56</v>
          </cell>
          <cell r="U17">
            <v>744</v>
          </cell>
        </row>
        <row r="18">
          <cell r="A18" t="str">
            <v>100437</v>
          </cell>
          <cell r="E18">
            <v>48</v>
          </cell>
          <cell r="H18">
            <v>560</v>
          </cell>
          <cell r="K18">
            <v>192</v>
          </cell>
          <cell r="T18">
            <v>48</v>
          </cell>
          <cell r="U18">
            <v>752</v>
          </cell>
        </row>
        <row r="19">
          <cell r="A19" t="str">
            <v>100668</v>
          </cell>
          <cell r="E19">
            <v>84</v>
          </cell>
          <cell r="H19">
            <v>160</v>
          </cell>
          <cell r="K19">
            <v>556</v>
          </cell>
          <cell r="T19">
            <v>84</v>
          </cell>
          <cell r="U19">
            <v>716</v>
          </cell>
        </row>
        <row r="20">
          <cell r="A20" t="str">
            <v>100892</v>
          </cell>
          <cell r="E20">
            <v>76</v>
          </cell>
          <cell r="H20">
            <v>480</v>
          </cell>
          <cell r="K20">
            <v>244</v>
          </cell>
          <cell r="T20">
            <v>76</v>
          </cell>
          <cell r="U20">
            <v>724</v>
          </cell>
        </row>
        <row r="21">
          <cell r="A21" t="str">
            <v>101022</v>
          </cell>
          <cell r="H21">
            <v>64</v>
          </cell>
          <cell r="U21">
            <v>64</v>
          </cell>
        </row>
        <row r="22">
          <cell r="A22" t="str">
            <v>101034</v>
          </cell>
          <cell r="E22">
            <v>92</v>
          </cell>
          <cell r="H22">
            <v>400</v>
          </cell>
          <cell r="K22">
            <v>308</v>
          </cell>
          <cell r="T22">
            <v>92</v>
          </cell>
          <cell r="U22">
            <v>708</v>
          </cell>
        </row>
        <row r="23">
          <cell r="A23" t="str">
            <v>101253</v>
          </cell>
          <cell r="E23">
            <v>72</v>
          </cell>
          <cell r="H23">
            <v>640</v>
          </cell>
          <cell r="K23">
            <v>88</v>
          </cell>
          <cell r="T23">
            <v>72</v>
          </cell>
          <cell r="U23">
            <v>728</v>
          </cell>
        </row>
        <row r="24">
          <cell r="A24" t="str">
            <v>101433</v>
          </cell>
          <cell r="E24">
            <v>120</v>
          </cell>
          <cell r="H24">
            <v>400</v>
          </cell>
          <cell r="K24">
            <v>280</v>
          </cell>
          <cell r="T24">
            <v>120</v>
          </cell>
          <cell r="U24">
            <v>680</v>
          </cell>
        </row>
        <row r="25">
          <cell r="A25" t="str">
            <v>101435</v>
          </cell>
          <cell r="E25">
            <v>24</v>
          </cell>
          <cell r="H25">
            <v>640</v>
          </cell>
          <cell r="K25">
            <v>136</v>
          </cell>
          <cell r="T25">
            <v>24</v>
          </cell>
          <cell r="U25">
            <v>776</v>
          </cell>
        </row>
        <row r="26">
          <cell r="A26" t="str">
            <v>101436</v>
          </cell>
          <cell r="E26">
            <v>32</v>
          </cell>
          <cell r="H26">
            <v>560</v>
          </cell>
          <cell r="K26">
            <v>208</v>
          </cell>
          <cell r="T26">
            <v>32</v>
          </cell>
          <cell r="U26">
            <v>768</v>
          </cell>
        </row>
        <row r="27">
          <cell r="A27" t="str">
            <v>101437</v>
          </cell>
          <cell r="E27">
            <v>76</v>
          </cell>
          <cell r="H27">
            <v>560</v>
          </cell>
          <cell r="K27">
            <v>164</v>
          </cell>
          <cell r="T27">
            <v>76</v>
          </cell>
          <cell r="U27">
            <v>724</v>
          </cell>
        </row>
        <row r="28">
          <cell r="A28" t="str">
            <v>101446</v>
          </cell>
          <cell r="E28">
            <v>60</v>
          </cell>
          <cell r="H28">
            <v>560</v>
          </cell>
          <cell r="K28">
            <v>180</v>
          </cell>
          <cell r="T28">
            <v>60</v>
          </cell>
          <cell r="U28">
            <v>740</v>
          </cell>
        </row>
        <row r="29">
          <cell r="A29" t="str">
            <v>101448</v>
          </cell>
          <cell r="E29">
            <v>40</v>
          </cell>
          <cell r="H29">
            <v>720</v>
          </cell>
          <cell r="K29">
            <v>40</v>
          </cell>
          <cell r="T29">
            <v>40</v>
          </cell>
          <cell r="U29">
            <v>760</v>
          </cell>
        </row>
        <row r="30">
          <cell r="A30" t="str">
            <v>101449</v>
          </cell>
          <cell r="E30">
            <v>160</v>
          </cell>
          <cell r="H30">
            <v>20</v>
          </cell>
          <cell r="K30">
            <v>158</v>
          </cell>
          <cell r="T30">
            <v>160</v>
          </cell>
          <cell r="U30">
            <v>178</v>
          </cell>
        </row>
        <row r="31">
          <cell r="A31" t="str">
            <v>101451</v>
          </cell>
          <cell r="E31">
            <v>16</v>
          </cell>
          <cell r="H31">
            <v>640</v>
          </cell>
          <cell r="K31">
            <v>144</v>
          </cell>
          <cell r="T31">
            <v>16</v>
          </cell>
          <cell r="U31">
            <v>784</v>
          </cell>
        </row>
        <row r="32">
          <cell r="A32" t="str">
            <v>101456</v>
          </cell>
          <cell r="E32">
            <v>64</v>
          </cell>
          <cell r="H32">
            <v>640</v>
          </cell>
          <cell r="K32">
            <v>96</v>
          </cell>
          <cell r="T32">
            <v>64</v>
          </cell>
          <cell r="U32">
            <v>736</v>
          </cell>
        </row>
        <row r="33">
          <cell r="A33" t="str">
            <v>101457</v>
          </cell>
          <cell r="E33">
            <v>68</v>
          </cell>
          <cell r="H33">
            <v>480</v>
          </cell>
          <cell r="K33">
            <v>252</v>
          </cell>
          <cell r="T33">
            <v>68</v>
          </cell>
          <cell r="U33">
            <v>732</v>
          </cell>
        </row>
        <row r="34">
          <cell r="A34" t="str">
            <v>101462</v>
          </cell>
          <cell r="E34">
            <v>120</v>
          </cell>
          <cell r="H34">
            <v>480</v>
          </cell>
          <cell r="K34">
            <v>200</v>
          </cell>
          <cell r="T34">
            <v>120</v>
          </cell>
          <cell r="U34">
            <v>680</v>
          </cell>
        </row>
        <row r="35">
          <cell r="A35" t="str">
            <v>101473</v>
          </cell>
          <cell r="E35">
            <v>80</v>
          </cell>
          <cell r="H35">
            <v>480</v>
          </cell>
          <cell r="K35">
            <v>240</v>
          </cell>
          <cell r="T35">
            <v>80</v>
          </cell>
          <cell r="U35">
            <v>720</v>
          </cell>
        </row>
        <row r="36">
          <cell r="A36" t="str">
            <v>101474</v>
          </cell>
          <cell r="E36">
            <v>64</v>
          </cell>
          <cell r="H36">
            <v>640</v>
          </cell>
          <cell r="K36">
            <v>96</v>
          </cell>
          <cell r="T36">
            <v>64</v>
          </cell>
          <cell r="U36">
            <v>736</v>
          </cell>
        </row>
        <row r="37">
          <cell r="A37" t="str">
            <v>101476</v>
          </cell>
          <cell r="H37">
            <v>800</v>
          </cell>
          <cell r="U37">
            <v>800</v>
          </cell>
        </row>
        <row r="38">
          <cell r="A38" t="str">
            <v>101480</v>
          </cell>
          <cell r="H38">
            <v>800</v>
          </cell>
          <cell r="U38">
            <v>800</v>
          </cell>
        </row>
        <row r="39">
          <cell r="A39" t="str">
            <v>101482</v>
          </cell>
          <cell r="E39">
            <v>96</v>
          </cell>
          <cell r="H39">
            <v>640</v>
          </cell>
          <cell r="K39">
            <v>72</v>
          </cell>
          <cell r="T39">
            <v>96</v>
          </cell>
          <cell r="U39">
            <v>712</v>
          </cell>
        </row>
        <row r="40">
          <cell r="A40" t="str">
            <v>101531</v>
          </cell>
          <cell r="E40">
            <v>72</v>
          </cell>
          <cell r="H40">
            <v>320</v>
          </cell>
          <cell r="K40">
            <v>408</v>
          </cell>
          <cell r="T40">
            <v>72</v>
          </cell>
          <cell r="U40">
            <v>728</v>
          </cell>
        </row>
        <row r="41">
          <cell r="A41" t="str">
            <v>101584</v>
          </cell>
          <cell r="C41">
            <v>16</v>
          </cell>
          <cell r="E41">
            <v>15</v>
          </cell>
          <cell r="H41">
            <v>400</v>
          </cell>
          <cell r="I41">
            <v>144.5</v>
          </cell>
          <cell r="K41">
            <v>225</v>
          </cell>
          <cell r="N41">
            <v>3</v>
          </cell>
          <cell r="T41">
            <v>31</v>
          </cell>
          <cell r="U41">
            <v>769.5</v>
          </cell>
          <cell r="V41">
            <v>3</v>
          </cell>
        </row>
        <row r="42">
          <cell r="A42" t="str">
            <v>101653</v>
          </cell>
          <cell r="E42">
            <v>48</v>
          </cell>
          <cell r="H42">
            <v>640</v>
          </cell>
          <cell r="K42">
            <v>112</v>
          </cell>
          <cell r="T42">
            <v>48</v>
          </cell>
          <cell r="U42">
            <v>752</v>
          </cell>
        </row>
        <row r="43">
          <cell r="A43" t="str">
            <v>101720</v>
          </cell>
          <cell r="E43">
            <v>48</v>
          </cell>
          <cell r="H43">
            <v>560</v>
          </cell>
          <cell r="K43">
            <v>192</v>
          </cell>
          <cell r="T43">
            <v>48</v>
          </cell>
          <cell r="U43">
            <v>752</v>
          </cell>
        </row>
        <row r="44">
          <cell r="A44" t="str">
            <v>101789</v>
          </cell>
          <cell r="E44">
            <v>44</v>
          </cell>
          <cell r="H44">
            <v>560</v>
          </cell>
          <cell r="K44">
            <v>196</v>
          </cell>
          <cell r="T44">
            <v>44</v>
          </cell>
          <cell r="U44">
            <v>756</v>
          </cell>
        </row>
        <row r="45">
          <cell r="A45" t="str">
            <v>101841</v>
          </cell>
          <cell r="E45">
            <v>48</v>
          </cell>
          <cell r="H45">
            <v>400</v>
          </cell>
          <cell r="K45">
            <v>352</v>
          </cell>
          <cell r="T45">
            <v>48</v>
          </cell>
          <cell r="U45">
            <v>752</v>
          </cell>
        </row>
        <row r="46">
          <cell r="A46" t="str">
            <v>101842</v>
          </cell>
          <cell r="H46">
            <v>540</v>
          </cell>
          <cell r="N46">
            <v>69</v>
          </cell>
          <cell r="U46">
            <v>540</v>
          </cell>
          <cell r="V46">
            <v>69</v>
          </cell>
        </row>
        <row r="47">
          <cell r="A47" t="str">
            <v>101848</v>
          </cell>
          <cell r="E47">
            <v>48</v>
          </cell>
          <cell r="H47">
            <v>560</v>
          </cell>
          <cell r="K47">
            <v>192</v>
          </cell>
          <cell r="T47">
            <v>48</v>
          </cell>
          <cell r="U47">
            <v>752</v>
          </cell>
        </row>
        <row r="48">
          <cell r="A48" t="str">
            <v>101852</v>
          </cell>
          <cell r="E48">
            <v>76</v>
          </cell>
          <cell r="H48">
            <v>480</v>
          </cell>
          <cell r="K48">
            <v>244</v>
          </cell>
          <cell r="T48">
            <v>76</v>
          </cell>
          <cell r="U48">
            <v>724</v>
          </cell>
        </row>
        <row r="49">
          <cell r="A49" t="str">
            <v>101855</v>
          </cell>
          <cell r="E49">
            <v>8</v>
          </cell>
          <cell r="H49">
            <v>720</v>
          </cell>
          <cell r="K49">
            <v>72</v>
          </cell>
          <cell r="T49">
            <v>8</v>
          </cell>
          <cell r="U49">
            <v>792</v>
          </cell>
        </row>
        <row r="50">
          <cell r="A50" t="str">
            <v>101923</v>
          </cell>
          <cell r="E50">
            <v>16</v>
          </cell>
          <cell r="H50">
            <v>720</v>
          </cell>
          <cell r="K50">
            <v>64</v>
          </cell>
          <cell r="T50">
            <v>16</v>
          </cell>
          <cell r="U50">
            <v>784</v>
          </cell>
        </row>
        <row r="51">
          <cell r="A51" t="str">
            <v>101948</v>
          </cell>
          <cell r="E51">
            <v>108</v>
          </cell>
          <cell r="H51">
            <v>480</v>
          </cell>
          <cell r="K51">
            <v>212</v>
          </cell>
          <cell r="T51">
            <v>108</v>
          </cell>
          <cell r="U51">
            <v>692</v>
          </cell>
        </row>
        <row r="52">
          <cell r="A52" t="str">
            <v>102021</v>
          </cell>
          <cell r="H52">
            <v>800</v>
          </cell>
          <cell r="U52">
            <v>800</v>
          </cell>
        </row>
        <row r="53">
          <cell r="A53" t="str">
            <v>102078</v>
          </cell>
          <cell r="H53">
            <v>800</v>
          </cell>
          <cell r="U53">
            <v>800</v>
          </cell>
        </row>
        <row r="54">
          <cell r="A54" t="str">
            <v>102183</v>
          </cell>
          <cell r="E54">
            <v>32</v>
          </cell>
          <cell r="H54">
            <v>720</v>
          </cell>
          <cell r="K54">
            <v>48</v>
          </cell>
          <cell r="T54">
            <v>32</v>
          </cell>
          <cell r="U54">
            <v>768</v>
          </cell>
        </row>
        <row r="55">
          <cell r="A55" t="str">
            <v>102228</v>
          </cell>
          <cell r="H55">
            <v>800</v>
          </cell>
          <cell r="U55">
            <v>800</v>
          </cell>
        </row>
        <row r="56">
          <cell r="A56" t="str">
            <v>102241</v>
          </cell>
          <cell r="E56">
            <v>36</v>
          </cell>
          <cell r="H56">
            <v>480</v>
          </cell>
          <cell r="K56">
            <v>284</v>
          </cell>
          <cell r="T56">
            <v>36</v>
          </cell>
          <cell r="U56">
            <v>764</v>
          </cell>
        </row>
        <row r="57">
          <cell r="A57" t="str">
            <v>102267</v>
          </cell>
          <cell r="C57">
            <v>16</v>
          </cell>
          <cell r="E57">
            <v>58</v>
          </cell>
          <cell r="H57">
            <v>320</v>
          </cell>
          <cell r="I57">
            <v>144</v>
          </cell>
          <cell r="K57">
            <v>262</v>
          </cell>
          <cell r="T57">
            <v>74</v>
          </cell>
          <cell r="U57">
            <v>726</v>
          </cell>
        </row>
        <row r="58">
          <cell r="A58" t="str">
            <v>102284</v>
          </cell>
          <cell r="E58">
            <v>89</v>
          </cell>
          <cell r="H58">
            <v>400</v>
          </cell>
          <cell r="K58">
            <v>311</v>
          </cell>
          <cell r="T58">
            <v>89</v>
          </cell>
          <cell r="U58">
            <v>711</v>
          </cell>
        </row>
        <row r="59">
          <cell r="A59" t="str">
            <v>102298</v>
          </cell>
        </row>
        <row r="60">
          <cell r="A60" t="str">
            <v>102358</v>
          </cell>
          <cell r="H60">
            <v>756</v>
          </cell>
          <cell r="U60">
            <v>756</v>
          </cell>
        </row>
        <row r="61">
          <cell r="A61" t="str">
            <v>102379</v>
          </cell>
          <cell r="H61">
            <v>640</v>
          </cell>
          <cell r="U61">
            <v>640</v>
          </cell>
        </row>
        <row r="62">
          <cell r="A62" t="str">
            <v>102384</v>
          </cell>
          <cell r="E62">
            <v>4</v>
          </cell>
          <cell r="G62">
            <v>125</v>
          </cell>
          <cell r="K62">
            <v>64</v>
          </cell>
          <cell r="T62">
            <v>129</v>
          </cell>
          <cell r="U62">
            <v>64</v>
          </cell>
        </row>
        <row r="63">
          <cell r="A63" t="str">
            <v>102387</v>
          </cell>
          <cell r="E63">
            <v>24</v>
          </cell>
          <cell r="H63">
            <v>640</v>
          </cell>
          <cell r="K63">
            <v>136</v>
          </cell>
          <cell r="T63">
            <v>24</v>
          </cell>
          <cell r="U63">
            <v>776</v>
          </cell>
        </row>
        <row r="64">
          <cell r="A64" t="str">
            <v>102394</v>
          </cell>
          <cell r="E64">
            <v>76</v>
          </cell>
          <cell r="H64">
            <v>320</v>
          </cell>
          <cell r="K64">
            <v>404</v>
          </cell>
          <cell r="T64">
            <v>76</v>
          </cell>
          <cell r="U64">
            <v>724</v>
          </cell>
        </row>
        <row r="65">
          <cell r="A65" t="str">
            <v>102396</v>
          </cell>
          <cell r="E65">
            <v>112</v>
          </cell>
          <cell r="H65">
            <v>400</v>
          </cell>
          <cell r="K65">
            <v>288</v>
          </cell>
          <cell r="T65">
            <v>112</v>
          </cell>
          <cell r="U65">
            <v>688</v>
          </cell>
        </row>
        <row r="66">
          <cell r="A66" t="str">
            <v>102416</v>
          </cell>
          <cell r="E66">
            <v>120</v>
          </cell>
          <cell r="H66">
            <v>560</v>
          </cell>
          <cell r="K66">
            <v>120</v>
          </cell>
          <cell r="T66">
            <v>120</v>
          </cell>
          <cell r="U66">
            <v>680</v>
          </cell>
        </row>
        <row r="67">
          <cell r="A67" t="str">
            <v>102428</v>
          </cell>
        </row>
        <row r="68">
          <cell r="A68" t="str">
            <v>102431</v>
          </cell>
          <cell r="E68">
            <v>60</v>
          </cell>
          <cell r="H68">
            <v>400</v>
          </cell>
          <cell r="K68">
            <v>340</v>
          </cell>
          <cell r="T68">
            <v>60</v>
          </cell>
          <cell r="U68">
            <v>740</v>
          </cell>
        </row>
        <row r="69">
          <cell r="A69" t="str">
            <v>102433</v>
          </cell>
          <cell r="E69">
            <v>76</v>
          </cell>
          <cell r="H69">
            <v>480</v>
          </cell>
          <cell r="K69">
            <v>244</v>
          </cell>
          <cell r="T69">
            <v>76</v>
          </cell>
          <cell r="U69">
            <v>724</v>
          </cell>
        </row>
        <row r="70">
          <cell r="A70" t="str">
            <v>102436</v>
          </cell>
          <cell r="E70">
            <v>88</v>
          </cell>
          <cell r="H70">
            <v>560</v>
          </cell>
          <cell r="K70">
            <v>152</v>
          </cell>
          <cell r="T70">
            <v>88</v>
          </cell>
          <cell r="U70">
            <v>712</v>
          </cell>
        </row>
        <row r="71">
          <cell r="A71" t="str">
            <v>102437</v>
          </cell>
          <cell r="E71">
            <v>24</v>
          </cell>
          <cell r="H71">
            <v>720</v>
          </cell>
          <cell r="K71">
            <v>56</v>
          </cell>
          <cell r="T71">
            <v>24</v>
          </cell>
          <cell r="U71">
            <v>776</v>
          </cell>
        </row>
        <row r="72">
          <cell r="A72" t="str">
            <v>102455</v>
          </cell>
          <cell r="E72">
            <v>8</v>
          </cell>
          <cell r="H72">
            <v>720</v>
          </cell>
          <cell r="K72">
            <v>72</v>
          </cell>
          <cell r="T72">
            <v>8</v>
          </cell>
          <cell r="U72">
            <v>792</v>
          </cell>
        </row>
        <row r="73">
          <cell r="A73" t="str">
            <v>102458</v>
          </cell>
          <cell r="E73">
            <v>48</v>
          </cell>
          <cell r="H73">
            <v>640</v>
          </cell>
          <cell r="K73">
            <v>112</v>
          </cell>
          <cell r="T73">
            <v>48</v>
          </cell>
          <cell r="U73">
            <v>752</v>
          </cell>
        </row>
        <row r="74">
          <cell r="A74" t="str">
            <v>102459</v>
          </cell>
          <cell r="E74">
            <v>112</v>
          </cell>
          <cell r="H74">
            <v>160</v>
          </cell>
          <cell r="K74">
            <v>528</v>
          </cell>
          <cell r="T74">
            <v>112</v>
          </cell>
          <cell r="U74">
            <v>688</v>
          </cell>
        </row>
        <row r="75">
          <cell r="A75" t="str">
            <v>102460</v>
          </cell>
          <cell r="E75">
            <v>64</v>
          </cell>
          <cell r="H75">
            <v>560</v>
          </cell>
          <cell r="K75">
            <v>176</v>
          </cell>
          <cell r="T75">
            <v>64</v>
          </cell>
          <cell r="U75">
            <v>736</v>
          </cell>
        </row>
        <row r="76">
          <cell r="A76" t="str">
            <v>102464</v>
          </cell>
          <cell r="E76">
            <v>48</v>
          </cell>
          <cell r="H76">
            <v>640</v>
          </cell>
          <cell r="K76">
            <v>112</v>
          </cell>
          <cell r="T76">
            <v>48</v>
          </cell>
          <cell r="U76">
            <v>752</v>
          </cell>
        </row>
        <row r="77">
          <cell r="A77" t="str">
            <v>102495</v>
          </cell>
          <cell r="E77">
            <v>30</v>
          </cell>
          <cell r="H77">
            <v>400</v>
          </cell>
          <cell r="K77">
            <v>370</v>
          </cell>
          <cell r="T77">
            <v>30</v>
          </cell>
          <cell r="U77">
            <v>770</v>
          </cell>
        </row>
        <row r="78">
          <cell r="A78" t="str">
            <v>102496</v>
          </cell>
          <cell r="E78">
            <v>32</v>
          </cell>
          <cell r="H78">
            <v>640</v>
          </cell>
          <cell r="K78">
            <v>128</v>
          </cell>
          <cell r="T78">
            <v>32</v>
          </cell>
          <cell r="U78">
            <v>768</v>
          </cell>
        </row>
        <row r="79">
          <cell r="A79" t="str">
            <v>102503</v>
          </cell>
          <cell r="E79">
            <v>88</v>
          </cell>
          <cell r="H79">
            <v>400</v>
          </cell>
          <cell r="K79">
            <v>312</v>
          </cell>
          <cell r="T79">
            <v>88</v>
          </cell>
          <cell r="U79">
            <v>712</v>
          </cell>
        </row>
        <row r="80">
          <cell r="A80" t="str">
            <v>102506</v>
          </cell>
          <cell r="E80">
            <v>56</v>
          </cell>
          <cell r="H80">
            <v>720</v>
          </cell>
          <cell r="K80">
            <v>24</v>
          </cell>
          <cell r="T80">
            <v>56</v>
          </cell>
          <cell r="U80">
            <v>744</v>
          </cell>
        </row>
        <row r="81">
          <cell r="A81" t="str">
            <v>102517</v>
          </cell>
          <cell r="E81">
            <v>48</v>
          </cell>
          <cell r="H81">
            <v>640</v>
          </cell>
          <cell r="K81">
            <v>112</v>
          </cell>
          <cell r="T81">
            <v>48</v>
          </cell>
          <cell r="U81">
            <v>752</v>
          </cell>
        </row>
        <row r="82">
          <cell r="A82" t="str">
            <v>102522</v>
          </cell>
          <cell r="H82">
            <v>800</v>
          </cell>
          <cell r="U82">
            <v>800</v>
          </cell>
        </row>
        <row r="83">
          <cell r="A83" t="str">
            <v>102540</v>
          </cell>
          <cell r="H83">
            <v>800</v>
          </cell>
          <cell r="U83">
            <v>800</v>
          </cell>
        </row>
        <row r="84">
          <cell r="A84" t="str">
            <v>102541</v>
          </cell>
          <cell r="E84">
            <v>80</v>
          </cell>
          <cell r="H84">
            <v>240</v>
          </cell>
          <cell r="K84">
            <v>80</v>
          </cell>
          <cell r="T84">
            <v>80</v>
          </cell>
          <cell r="U84">
            <v>320</v>
          </cell>
        </row>
        <row r="85">
          <cell r="A85" t="str">
            <v>102542</v>
          </cell>
          <cell r="E85">
            <v>208</v>
          </cell>
          <cell r="H85">
            <v>352</v>
          </cell>
          <cell r="K85">
            <v>-32</v>
          </cell>
          <cell r="T85">
            <v>208</v>
          </cell>
          <cell r="U85">
            <v>320</v>
          </cell>
        </row>
        <row r="86">
          <cell r="A86" t="str">
            <v>102543</v>
          </cell>
          <cell r="E86">
            <v>36</v>
          </cell>
          <cell r="H86">
            <v>400</v>
          </cell>
          <cell r="K86">
            <v>364</v>
          </cell>
          <cell r="T86">
            <v>36</v>
          </cell>
          <cell r="U86">
            <v>764</v>
          </cell>
        </row>
        <row r="87">
          <cell r="A87" t="str">
            <v>102550</v>
          </cell>
          <cell r="E87">
            <v>56</v>
          </cell>
          <cell r="H87">
            <v>560</v>
          </cell>
          <cell r="K87">
            <v>184</v>
          </cell>
          <cell r="T87">
            <v>56</v>
          </cell>
          <cell r="U87">
            <v>744</v>
          </cell>
        </row>
        <row r="88">
          <cell r="A88" t="str">
            <v>102559</v>
          </cell>
          <cell r="E88">
            <v>88</v>
          </cell>
          <cell r="H88">
            <v>560</v>
          </cell>
          <cell r="K88">
            <v>152</v>
          </cell>
          <cell r="T88">
            <v>88</v>
          </cell>
          <cell r="U88">
            <v>712</v>
          </cell>
        </row>
        <row r="89">
          <cell r="A89" t="str">
            <v>102562</v>
          </cell>
          <cell r="E89">
            <v>16</v>
          </cell>
          <cell r="H89">
            <v>640</v>
          </cell>
          <cell r="K89">
            <v>144</v>
          </cell>
          <cell r="T89">
            <v>16</v>
          </cell>
          <cell r="U89">
            <v>784</v>
          </cell>
        </row>
        <row r="90">
          <cell r="A90" t="str">
            <v>102569</v>
          </cell>
          <cell r="E90">
            <v>80</v>
          </cell>
          <cell r="H90">
            <v>560</v>
          </cell>
          <cell r="K90">
            <v>160</v>
          </cell>
          <cell r="T90">
            <v>80</v>
          </cell>
          <cell r="U90">
            <v>720</v>
          </cell>
        </row>
        <row r="91">
          <cell r="A91" t="str">
            <v>102571</v>
          </cell>
          <cell r="E91">
            <v>66</v>
          </cell>
          <cell r="H91">
            <v>512</v>
          </cell>
          <cell r="K91">
            <v>174</v>
          </cell>
          <cell r="T91">
            <v>66</v>
          </cell>
          <cell r="U91">
            <v>686</v>
          </cell>
        </row>
        <row r="92">
          <cell r="A92" t="str">
            <v>102578</v>
          </cell>
          <cell r="E92">
            <v>20</v>
          </cell>
          <cell r="H92">
            <v>640</v>
          </cell>
          <cell r="K92">
            <v>140</v>
          </cell>
          <cell r="T92">
            <v>20</v>
          </cell>
          <cell r="U92">
            <v>780</v>
          </cell>
        </row>
        <row r="93">
          <cell r="A93" t="str">
            <v>102579</v>
          </cell>
          <cell r="E93">
            <v>60</v>
          </cell>
          <cell r="H93">
            <v>560</v>
          </cell>
          <cell r="K93">
            <v>180</v>
          </cell>
          <cell r="T93">
            <v>60</v>
          </cell>
          <cell r="U93">
            <v>740</v>
          </cell>
        </row>
        <row r="94">
          <cell r="A94" t="str">
            <v>102580</v>
          </cell>
          <cell r="E94">
            <v>24</v>
          </cell>
          <cell r="H94">
            <v>640</v>
          </cell>
          <cell r="K94">
            <v>136</v>
          </cell>
          <cell r="T94">
            <v>24</v>
          </cell>
          <cell r="U94">
            <v>776</v>
          </cell>
        </row>
        <row r="95">
          <cell r="A95" t="str">
            <v>102588</v>
          </cell>
          <cell r="E95">
            <v>56</v>
          </cell>
          <cell r="H95">
            <v>320</v>
          </cell>
          <cell r="K95">
            <v>424</v>
          </cell>
          <cell r="T95">
            <v>56</v>
          </cell>
          <cell r="U95">
            <v>744</v>
          </cell>
        </row>
        <row r="96">
          <cell r="A96" t="str">
            <v>102590</v>
          </cell>
          <cell r="E96">
            <v>40</v>
          </cell>
          <cell r="H96">
            <v>720</v>
          </cell>
          <cell r="K96">
            <v>40</v>
          </cell>
          <cell r="T96">
            <v>40</v>
          </cell>
          <cell r="U96">
            <v>760</v>
          </cell>
        </row>
        <row r="97">
          <cell r="A97" t="str">
            <v>102603</v>
          </cell>
          <cell r="E97">
            <v>40</v>
          </cell>
          <cell r="H97">
            <v>480</v>
          </cell>
          <cell r="K97">
            <v>280</v>
          </cell>
          <cell r="T97">
            <v>40</v>
          </cell>
          <cell r="U97">
            <v>760</v>
          </cell>
        </row>
        <row r="98">
          <cell r="A98" t="str">
            <v>102604</v>
          </cell>
          <cell r="C98">
            <v>16</v>
          </cell>
          <cell r="E98">
            <v>8</v>
          </cell>
          <cell r="H98">
            <v>560</v>
          </cell>
          <cell r="I98">
            <v>152.5</v>
          </cell>
          <cell r="K98">
            <v>77</v>
          </cell>
          <cell r="N98">
            <v>74</v>
          </cell>
          <cell r="O98">
            <v>13.5</v>
          </cell>
          <cell r="Q98">
            <v>7.5</v>
          </cell>
          <cell r="T98">
            <v>24</v>
          </cell>
          <cell r="U98">
            <v>789.5</v>
          </cell>
          <cell r="V98">
            <v>95</v>
          </cell>
        </row>
        <row r="99">
          <cell r="A99" t="str">
            <v>102606</v>
          </cell>
          <cell r="H99">
            <v>41</v>
          </cell>
          <cell r="U99">
            <v>41</v>
          </cell>
        </row>
        <row r="100">
          <cell r="A100" t="str">
            <v>102704</v>
          </cell>
          <cell r="E100">
            <v>40</v>
          </cell>
          <cell r="H100">
            <v>480</v>
          </cell>
          <cell r="K100">
            <v>280</v>
          </cell>
          <cell r="T100">
            <v>40</v>
          </cell>
          <cell r="U100">
            <v>760</v>
          </cell>
        </row>
        <row r="101">
          <cell r="A101" t="str">
            <v>102707</v>
          </cell>
          <cell r="H101">
            <v>800</v>
          </cell>
          <cell r="U101">
            <v>800</v>
          </cell>
        </row>
        <row r="102">
          <cell r="A102" t="str">
            <v>102714</v>
          </cell>
          <cell r="H102">
            <v>800</v>
          </cell>
          <cell r="U102">
            <v>800</v>
          </cell>
        </row>
        <row r="103">
          <cell r="A103" t="str">
            <v>102715</v>
          </cell>
          <cell r="E103">
            <v>48</v>
          </cell>
          <cell r="H103">
            <v>480</v>
          </cell>
          <cell r="K103">
            <v>272</v>
          </cell>
          <cell r="T103">
            <v>48</v>
          </cell>
          <cell r="U103">
            <v>752</v>
          </cell>
        </row>
        <row r="104">
          <cell r="A104" t="str">
            <v>102725</v>
          </cell>
          <cell r="H104">
            <v>800</v>
          </cell>
          <cell r="U104">
            <v>800</v>
          </cell>
        </row>
        <row r="105">
          <cell r="A105" t="str">
            <v>102726</v>
          </cell>
          <cell r="E105">
            <v>44</v>
          </cell>
          <cell r="F105">
            <v>8</v>
          </cell>
          <cell r="H105">
            <v>480</v>
          </cell>
          <cell r="K105">
            <v>208</v>
          </cell>
          <cell r="L105">
            <v>60</v>
          </cell>
          <cell r="T105">
            <v>52</v>
          </cell>
          <cell r="U105">
            <v>748</v>
          </cell>
        </row>
        <row r="106">
          <cell r="A106" t="str">
            <v>102728</v>
          </cell>
          <cell r="E106">
            <v>64</v>
          </cell>
          <cell r="H106">
            <v>400</v>
          </cell>
          <cell r="K106">
            <v>336</v>
          </cell>
          <cell r="T106">
            <v>64</v>
          </cell>
          <cell r="U106">
            <v>736</v>
          </cell>
        </row>
        <row r="107">
          <cell r="A107" t="str">
            <v>102729</v>
          </cell>
          <cell r="E107">
            <v>52</v>
          </cell>
          <cell r="H107">
            <v>320</v>
          </cell>
          <cell r="K107">
            <v>428</v>
          </cell>
          <cell r="T107">
            <v>52</v>
          </cell>
          <cell r="U107">
            <v>748</v>
          </cell>
        </row>
        <row r="108">
          <cell r="A108" t="str">
            <v>102731</v>
          </cell>
          <cell r="H108">
            <v>800</v>
          </cell>
          <cell r="U108">
            <v>800</v>
          </cell>
        </row>
        <row r="109">
          <cell r="A109" t="str">
            <v>102733</v>
          </cell>
          <cell r="H109">
            <v>560</v>
          </cell>
          <cell r="U109">
            <v>560</v>
          </cell>
        </row>
        <row r="110">
          <cell r="A110" t="str">
            <v>102743</v>
          </cell>
          <cell r="E110">
            <v>96</v>
          </cell>
          <cell r="H110">
            <v>480</v>
          </cell>
          <cell r="K110">
            <v>224</v>
          </cell>
          <cell r="T110">
            <v>96</v>
          </cell>
          <cell r="U110">
            <v>704</v>
          </cell>
        </row>
        <row r="111">
          <cell r="A111" t="str">
            <v>102750</v>
          </cell>
          <cell r="E111">
            <v>45</v>
          </cell>
          <cell r="H111">
            <v>560</v>
          </cell>
          <cell r="K111">
            <v>195</v>
          </cell>
          <cell r="T111">
            <v>45</v>
          </cell>
          <cell r="U111">
            <v>755</v>
          </cell>
        </row>
        <row r="112">
          <cell r="A112" t="str">
            <v>102754</v>
          </cell>
          <cell r="E112">
            <v>176</v>
          </cell>
          <cell r="H112">
            <v>400</v>
          </cell>
          <cell r="K112">
            <v>184</v>
          </cell>
          <cell r="T112">
            <v>176</v>
          </cell>
          <cell r="U112">
            <v>584</v>
          </cell>
        </row>
        <row r="113">
          <cell r="A113" t="str">
            <v>102755</v>
          </cell>
          <cell r="E113">
            <v>80</v>
          </cell>
          <cell r="H113">
            <v>480</v>
          </cell>
          <cell r="K113">
            <v>240</v>
          </cell>
          <cell r="T113">
            <v>80</v>
          </cell>
          <cell r="U113">
            <v>720</v>
          </cell>
        </row>
        <row r="114">
          <cell r="A114" t="str">
            <v>102758</v>
          </cell>
          <cell r="C114">
            <v>8</v>
          </cell>
          <cell r="E114">
            <v>64</v>
          </cell>
          <cell r="H114">
            <v>400</v>
          </cell>
          <cell r="K114">
            <v>328</v>
          </cell>
          <cell r="T114">
            <v>72</v>
          </cell>
          <cell r="U114">
            <v>728</v>
          </cell>
        </row>
        <row r="115">
          <cell r="A115" t="str">
            <v>102770</v>
          </cell>
          <cell r="H115">
            <v>800</v>
          </cell>
          <cell r="U115">
            <v>800</v>
          </cell>
        </row>
        <row r="116">
          <cell r="A116" t="str">
            <v>102771</v>
          </cell>
          <cell r="E116">
            <v>96</v>
          </cell>
          <cell r="H116">
            <v>320</v>
          </cell>
          <cell r="K116">
            <v>384</v>
          </cell>
          <cell r="T116">
            <v>96</v>
          </cell>
          <cell r="U116">
            <v>704</v>
          </cell>
        </row>
        <row r="117">
          <cell r="A117" t="str">
            <v>102772</v>
          </cell>
          <cell r="E117">
            <v>16</v>
          </cell>
          <cell r="H117">
            <v>640</v>
          </cell>
          <cell r="K117">
            <v>144</v>
          </cell>
          <cell r="T117">
            <v>16</v>
          </cell>
          <cell r="U117">
            <v>784</v>
          </cell>
        </row>
        <row r="118">
          <cell r="A118" t="str">
            <v>102776</v>
          </cell>
          <cell r="E118">
            <v>56</v>
          </cell>
          <cell r="H118">
            <v>560</v>
          </cell>
          <cell r="K118">
            <v>184</v>
          </cell>
          <cell r="T118">
            <v>56</v>
          </cell>
          <cell r="U118">
            <v>744</v>
          </cell>
        </row>
        <row r="119">
          <cell r="A119" t="str">
            <v>102777</v>
          </cell>
          <cell r="E119">
            <v>16</v>
          </cell>
          <cell r="H119">
            <v>720</v>
          </cell>
          <cell r="K119">
            <v>64</v>
          </cell>
          <cell r="T119">
            <v>16</v>
          </cell>
          <cell r="U119">
            <v>784</v>
          </cell>
        </row>
        <row r="120">
          <cell r="A120" t="str">
            <v>102779</v>
          </cell>
          <cell r="E120">
            <v>72</v>
          </cell>
          <cell r="H120">
            <v>480</v>
          </cell>
          <cell r="K120">
            <v>248</v>
          </cell>
          <cell r="T120">
            <v>72</v>
          </cell>
          <cell r="U120">
            <v>728</v>
          </cell>
        </row>
        <row r="121">
          <cell r="A121" t="str">
            <v>102786</v>
          </cell>
          <cell r="H121">
            <v>800</v>
          </cell>
          <cell r="U121">
            <v>800</v>
          </cell>
        </row>
        <row r="122">
          <cell r="A122" t="str">
            <v>102787</v>
          </cell>
          <cell r="H122">
            <v>800</v>
          </cell>
          <cell r="U122">
            <v>800</v>
          </cell>
        </row>
        <row r="123">
          <cell r="A123" t="str">
            <v>102788</v>
          </cell>
          <cell r="H123">
            <v>800</v>
          </cell>
          <cell r="U123">
            <v>800</v>
          </cell>
        </row>
        <row r="124">
          <cell r="A124" t="str">
            <v>102789</v>
          </cell>
          <cell r="H124">
            <v>800</v>
          </cell>
          <cell r="U124">
            <v>800</v>
          </cell>
        </row>
        <row r="125">
          <cell r="A125" t="str">
            <v>102790</v>
          </cell>
          <cell r="H125">
            <v>800</v>
          </cell>
          <cell r="U125">
            <v>800</v>
          </cell>
        </row>
        <row r="126">
          <cell r="A126" t="str">
            <v>102791</v>
          </cell>
          <cell r="E126">
            <v>40</v>
          </cell>
          <cell r="H126">
            <v>400</v>
          </cell>
          <cell r="K126">
            <v>192</v>
          </cell>
          <cell r="T126">
            <v>40</v>
          </cell>
          <cell r="U126">
            <v>592</v>
          </cell>
        </row>
        <row r="127">
          <cell r="A127" t="str">
            <v>102793</v>
          </cell>
          <cell r="E127">
            <v>48</v>
          </cell>
          <cell r="H127">
            <v>480</v>
          </cell>
          <cell r="K127">
            <v>272</v>
          </cell>
          <cell r="T127">
            <v>48</v>
          </cell>
          <cell r="U127">
            <v>752</v>
          </cell>
        </row>
        <row r="128">
          <cell r="A128" t="str">
            <v>102794</v>
          </cell>
          <cell r="H128">
            <v>800</v>
          </cell>
          <cell r="U128">
            <v>800</v>
          </cell>
        </row>
        <row r="129">
          <cell r="A129" t="str">
            <v>102795</v>
          </cell>
          <cell r="E129">
            <v>40</v>
          </cell>
          <cell r="H129">
            <v>720</v>
          </cell>
          <cell r="K129">
            <v>40</v>
          </cell>
          <cell r="T129">
            <v>40</v>
          </cell>
          <cell r="U129">
            <v>760</v>
          </cell>
        </row>
        <row r="130">
          <cell r="A130" t="str">
            <v>102796</v>
          </cell>
          <cell r="H130">
            <v>560</v>
          </cell>
          <cell r="U130">
            <v>560</v>
          </cell>
        </row>
        <row r="131">
          <cell r="A131" t="str">
            <v>102799</v>
          </cell>
          <cell r="E131">
            <v>32</v>
          </cell>
          <cell r="H131">
            <v>560</v>
          </cell>
          <cell r="K131">
            <v>208</v>
          </cell>
          <cell r="T131">
            <v>32</v>
          </cell>
          <cell r="U131">
            <v>768</v>
          </cell>
        </row>
        <row r="132">
          <cell r="A132" t="str">
            <v>102803</v>
          </cell>
          <cell r="E132">
            <v>64</v>
          </cell>
          <cell r="H132">
            <v>400</v>
          </cell>
          <cell r="K132">
            <v>336</v>
          </cell>
          <cell r="T132">
            <v>64</v>
          </cell>
          <cell r="U132">
            <v>736</v>
          </cell>
        </row>
        <row r="133">
          <cell r="A133" t="str">
            <v>102806</v>
          </cell>
          <cell r="E133">
            <v>136</v>
          </cell>
          <cell r="H133">
            <v>480</v>
          </cell>
          <cell r="K133">
            <v>184</v>
          </cell>
          <cell r="T133">
            <v>136</v>
          </cell>
          <cell r="U133">
            <v>664</v>
          </cell>
        </row>
        <row r="134">
          <cell r="A134" t="str">
            <v>102810</v>
          </cell>
          <cell r="H134">
            <v>800</v>
          </cell>
          <cell r="U134">
            <v>800</v>
          </cell>
        </row>
        <row r="135">
          <cell r="A135" t="str">
            <v>102816</v>
          </cell>
          <cell r="E135">
            <v>64</v>
          </cell>
          <cell r="H135">
            <v>560</v>
          </cell>
          <cell r="K135">
            <v>176</v>
          </cell>
          <cell r="T135">
            <v>64</v>
          </cell>
          <cell r="U135">
            <v>736</v>
          </cell>
        </row>
        <row r="136">
          <cell r="A136" t="str">
            <v>102817</v>
          </cell>
          <cell r="E136">
            <v>16</v>
          </cell>
          <cell r="H136">
            <v>720</v>
          </cell>
          <cell r="K136">
            <v>64</v>
          </cell>
          <cell r="T136">
            <v>16</v>
          </cell>
          <cell r="U136">
            <v>784</v>
          </cell>
        </row>
        <row r="137">
          <cell r="A137" t="str">
            <v>102819</v>
          </cell>
          <cell r="E137">
            <v>32</v>
          </cell>
          <cell r="H137">
            <v>480</v>
          </cell>
          <cell r="K137">
            <v>288</v>
          </cell>
          <cell r="T137">
            <v>32</v>
          </cell>
          <cell r="U137">
            <v>768</v>
          </cell>
        </row>
        <row r="138">
          <cell r="A138" t="str">
            <v>102837</v>
          </cell>
          <cell r="E138">
            <v>136</v>
          </cell>
          <cell r="H138">
            <v>320</v>
          </cell>
          <cell r="K138">
            <v>344</v>
          </cell>
          <cell r="T138">
            <v>136</v>
          </cell>
          <cell r="U138">
            <v>664</v>
          </cell>
        </row>
        <row r="139">
          <cell r="A139" t="str">
            <v>102854</v>
          </cell>
          <cell r="E139">
            <v>64</v>
          </cell>
          <cell r="H139">
            <v>480</v>
          </cell>
          <cell r="K139">
            <v>256</v>
          </cell>
          <cell r="T139">
            <v>64</v>
          </cell>
          <cell r="U139">
            <v>736</v>
          </cell>
        </row>
        <row r="140">
          <cell r="A140" t="str">
            <v>102858</v>
          </cell>
          <cell r="E140">
            <v>32</v>
          </cell>
          <cell r="H140">
            <v>640</v>
          </cell>
          <cell r="K140">
            <v>128</v>
          </cell>
          <cell r="T140">
            <v>32</v>
          </cell>
          <cell r="U140">
            <v>768</v>
          </cell>
        </row>
        <row r="141">
          <cell r="A141" t="str">
            <v>102859</v>
          </cell>
          <cell r="E141">
            <v>28</v>
          </cell>
          <cell r="H141">
            <v>480</v>
          </cell>
          <cell r="K141">
            <v>292</v>
          </cell>
          <cell r="T141">
            <v>28</v>
          </cell>
          <cell r="U141">
            <v>772</v>
          </cell>
        </row>
        <row r="142">
          <cell r="A142" t="str">
            <v>102860</v>
          </cell>
          <cell r="H142">
            <v>800</v>
          </cell>
          <cell r="U142">
            <v>800</v>
          </cell>
        </row>
        <row r="143">
          <cell r="A143" t="str">
            <v>102868</v>
          </cell>
          <cell r="E143">
            <v>44</v>
          </cell>
          <cell r="H143">
            <v>640</v>
          </cell>
          <cell r="K143">
            <v>116</v>
          </cell>
          <cell r="T143">
            <v>44</v>
          </cell>
          <cell r="U143">
            <v>756</v>
          </cell>
        </row>
        <row r="144">
          <cell r="A144" t="str">
            <v>102875</v>
          </cell>
          <cell r="E144">
            <v>24</v>
          </cell>
          <cell r="H144">
            <v>720</v>
          </cell>
          <cell r="K144">
            <v>56</v>
          </cell>
          <cell r="T144">
            <v>24</v>
          </cell>
          <cell r="U144">
            <v>776</v>
          </cell>
        </row>
        <row r="145">
          <cell r="A145" t="str">
            <v>102878</v>
          </cell>
          <cell r="E145">
            <v>24</v>
          </cell>
          <cell r="H145">
            <v>640</v>
          </cell>
          <cell r="K145">
            <v>136</v>
          </cell>
          <cell r="T145">
            <v>24</v>
          </cell>
          <cell r="U145">
            <v>776</v>
          </cell>
        </row>
        <row r="146">
          <cell r="A146" t="str">
            <v>102879</v>
          </cell>
          <cell r="E146">
            <v>56</v>
          </cell>
          <cell r="F146">
            <v>24</v>
          </cell>
          <cell r="H146">
            <v>400</v>
          </cell>
          <cell r="K146">
            <v>184</v>
          </cell>
          <cell r="L146">
            <v>136</v>
          </cell>
          <cell r="T146">
            <v>80</v>
          </cell>
          <cell r="U146">
            <v>720</v>
          </cell>
        </row>
        <row r="147">
          <cell r="A147" t="str">
            <v>102881</v>
          </cell>
          <cell r="E147">
            <v>88</v>
          </cell>
          <cell r="H147">
            <v>640</v>
          </cell>
          <cell r="K147">
            <v>72</v>
          </cell>
          <cell r="T147">
            <v>88</v>
          </cell>
          <cell r="U147">
            <v>712</v>
          </cell>
        </row>
        <row r="148">
          <cell r="A148" t="str">
            <v>102891</v>
          </cell>
          <cell r="E148">
            <v>48</v>
          </cell>
          <cell r="H148">
            <v>640</v>
          </cell>
          <cell r="K148">
            <v>112</v>
          </cell>
          <cell r="T148">
            <v>48</v>
          </cell>
          <cell r="U148">
            <v>752</v>
          </cell>
        </row>
        <row r="149">
          <cell r="A149" t="str">
            <v>102900</v>
          </cell>
          <cell r="E149">
            <v>88</v>
          </cell>
          <cell r="H149">
            <v>400</v>
          </cell>
          <cell r="K149">
            <v>312</v>
          </cell>
          <cell r="T149">
            <v>88</v>
          </cell>
          <cell r="U149">
            <v>712</v>
          </cell>
        </row>
        <row r="150">
          <cell r="A150" t="str">
            <v>102901</v>
          </cell>
          <cell r="E150">
            <v>16</v>
          </cell>
          <cell r="H150">
            <v>720</v>
          </cell>
          <cell r="K150">
            <v>64</v>
          </cell>
          <cell r="T150">
            <v>16</v>
          </cell>
          <cell r="U150">
            <v>784</v>
          </cell>
        </row>
        <row r="151">
          <cell r="A151" t="str">
            <v>102902</v>
          </cell>
          <cell r="E151">
            <v>72</v>
          </cell>
          <cell r="H151">
            <v>640</v>
          </cell>
          <cell r="K151">
            <v>88</v>
          </cell>
          <cell r="T151">
            <v>72</v>
          </cell>
          <cell r="U151">
            <v>728</v>
          </cell>
        </row>
        <row r="152">
          <cell r="A152" t="str">
            <v>102918</v>
          </cell>
          <cell r="E152">
            <v>112</v>
          </cell>
          <cell r="H152">
            <v>480</v>
          </cell>
          <cell r="K152">
            <v>208</v>
          </cell>
          <cell r="T152">
            <v>112</v>
          </cell>
          <cell r="U152">
            <v>688</v>
          </cell>
        </row>
        <row r="153">
          <cell r="A153" t="str">
            <v>102919</v>
          </cell>
          <cell r="E153">
            <v>48</v>
          </cell>
          <cell r="H153">
            <v>640</v>
          </cell>
          <cell r="K153">
            <v>112</v>
          </cell>
          <cell r="T153">
            <v>48</v>
          </cell>
          <cell r="U153">
            <v>752</v>
          </cell>
        </row>
        <row r="154">
          <cell r="A154" t="str">
            <v>102922</v>
          </cell>
          <cell r="E154">
            <v>56</v>
          </cell>
          <cell r="F154">
            <v>8</v>
          </cell>
          <cell r="H154">
            <v>240</v>
          </cell>
          <cell r="K154">
            <v>424</v>
          </cell>
          <cell r="L154">
            <v>72</v>
          </cell>
          <cell r="T154">
            <v>64</v>
          </cell>
          <cell r="U154">
            <v>736</v>
          </cell>
        </row>
        <row r="155">
          <cell r="A155" t="str">
            <v>102923</v>
          </cell>
          <cell r="E155">
            <v>24</v>
          </cell>
          <cell r="F155">
            <v>64</v>
          </cell>
          <cell r="H155">
            <v>480</v>
          </cell>
          <cell r="K155">
            <v>136</v>
          </cell>
          <cell r="L155">
            <v>96</v>
          </cell>
          <cell r="T155">
            <v>88</v>
          </cell>
          <cell r="U155">
            <v>712</v>
          </cell>
        </row>
        <row r="156">
          <cell r="A156" t="str">
            <v>102924</v>
          </cell>
          <cell r="E156">
            <v>16</v>
          </cell>
          <cell r="H156">
            <v>120</v>
          </cell>
          <cell r="K156">
            <v>64</v>
          </cell>
          <cell r="T156">
            <v>16</v>
          </cell>
          <cell r="U156">
            <v>184</v>
          </cell>
        </row>
        <row r="157">
          <cell r="A157" t="str">
            <v>102934</v>
          </cell>
          <cell r="E157">
            <v>80</v>
          </cell>
          <cell r="H157">
            <v>560</v>
          </cell>
          <cell r="K157">
            <v>160</v>
          </cell>
          <cell r="T157">
            <v>80</v>
          </cell>
          <cell r="U157">
            <v>720</v>
          </cell>
        </row>
        <row r="158">
          <cell r="A158" t="str">
            <v>102935</v>
          </cell>
          <cell r="H158">
            <v>800</v>
          </cell>
          <cell r="U158">
            <v>800</v>
          </cell>
        </row>
        <row r="159">
          <cell r="A159" t="str">
            <v>102937</v>
          </cell>
          <cell r="E159">
            <v>72</v>
          </cell>
          <cell r="H159">
            <v>640</v>
          </cell>
          <cell r="K159">
            <v>88</v>
          </cell>
          <cell r="T159">
            <v>72</v>
          </cell>
          <cell r="U159">
            <v>728</v>
          </cell>
        </row>
        <row r="160">
          <cell r="A160" t="str">
            <v>102942</v>
          </cell>
          <cell r="E160">
            <v>68</v>
          </cell>
          <cell r="H160">
            <v>480</v>
          </cell>
          <cell r="K160">
            <v>252</v>
          </cell>
          <cell r="T160">
            <v>68</v>
          </cell>
          <cell r="U160">
            <v>732</v>
          </cell>
        </row>
        <row r="161">
          <cell r="A161" t="str">
            <v>102943</v>
          </cell>
          <cell r="E161">
            <v>60</v>
          </cell>
          <cell r="H161">
            <v>400</v>
          </cell>
          <cell r="K161">
            <v>340</v>
          </cell>
          <cell r="T161">
            <v>60</v>
          </cell>
          <cell r="U161">
            <v>740</v>
          </cell>
        </row>
        <row r="162">
          <cell r="A162" t="str">
            <v>102949</v>
          </cell>
          <cell r="E162">
            <v>96</v>
          </cell>
          <cell r="H162">
            <v>560</v>
          </cell>
          <cell r="K162">
            <v>144</v>
          </cell>
          <cell r="T162">
            <v>96</v>
          </cell>
          <cell r="U162">
            <v>704</v>
          </cell>
        </row>
        <row r="163">
          <cell r="A163" t="str">
            <v>102961</v>
          </cell>
          <cell r="E163">
            <v>4</v>
          </cell>
          <cell r="H163">
            <v>720</v>
          </cell>
          <cell r="K163">
            <v>76</v>
          </cell>
          <cell r="T163">
            <v>4</v>
          </cell>
          <cell r="U163">
            <v>796</v>
          </cell>
        </row>
        <row r="164">
          <cell r="A164" t="str">
            <v>103007</v>
          </cell>
          <cell r="E164">
            <v>34</v>
          </cell>
          <cell r="H164">
            <v>560</v>
          </cell>
          <cell r="K164">
            <v>206</v>
          </cell>
          <cell r="T164">
            <v>34</v>
          </cell>
          <cell r="U164">
            <v>766</v>
          </cell>
        </row>
        <row r="165">
          <cell r="A165" t="str">
            <v>103009</v>
          </cell>
          <cell r="E165">
            <v>48</v>
          </cell>
          <cell r="H165">
            <v>400</v>
          </cell>
          <cell r="K165">
            <v>352</v>
          </cell>
          <cell r="T165">
            <v>48</v>
          </cell>
          <cell r="U165">
            <v>752</v>
          </cell>
        </row>
        <row r="166">
          <cell r="A166" t="str">
            <v>103071</v>
          </cell>
          <cell r="E166">
            <v>104</v>
          </cell>
          <cell r="H166">
            <v>560</v>
          </cell>
          <cell r="K166">
            <v>136</v>
          </cell>
          <cell r="T166">
            <v>104</v>
          </cell>
          <cell r="U166">
            <v>696</v>
          </cell>
        </row>
        <row r="167">
          <cell r="A167" t="str">
            <v>103083</v>
          </cell>
          <cell r="H167">
            <v>232</v>
          </cell>
          <cell r="U167">
            <v>232</v>
          </cell>
        </row>
        <row r="168">
          <cell r="A168" t="str">
            <v>103084</v>
          </cell>
          <cell r="E168">
            <v>160</v>
          </cell>
          <cell r="H168">
            <v>480</v>
          </cell>
          <cell r="K168">
            <v>160</v>
          </cell>
          <cell r="T168">
            <v>160</v>
          </cell>
          <cell r="U168">
            <v>640</v>
          </cell>
        </row>
        <row r="169">
          <cell r="A169" t="str">
            <v>103085</v>
          </cell>
          <cell r="E169">
            <v>160</v>
          </cell>
          <cell r="F169">
            <v>8</v>
          </cell>
          <cell r="H169">
            <v>640</v>
          </cell>
          <cell r="K169">
            <v>32</v>
          </cell>
          <cell r="T169">
            <v>168</v>
          </cell>
          <cell r="U169">
            <v>672</v>
          </cell>
        </row>
        <row r="170">
          <cell r="A170" t="str">
            <v>103086</v>
          </cell>
          <cell r="E170">
            <v>72</v>
          </cell>
          <cell r="H170">
            <v>480</v>
          </cell>
          <cell r="K170">
            <v>248</v>
          </cell>
          <cell r="T170">
            <v>72</v>
          </cell>
          <cell r="U170">
            <v>728</v>
          </cell>
        </row>
        <row r="171">
          <cell r="A171" t="str">
            <v>103087</v>
          </cell>
          <cell r="H171">
            <v>800</v>
          </cell>
          <cell r="U171">
            <v>800</v>
          </cell>
        </row>
        <row r="172">
          <cell r="A172" t="str">
            <v>103088</v>
          </cell>
          <cell r="E172">
            <v>96</v>
          </cell>
          <cell r="H172">
            <v>480</v>
          </cell>
          <cell r="K172">
            <v>224</v>
          </cell>
          <cell r="T172">
            <v>96</v>
          </cell>
          <cell r="U172">
            <v>704</v>
          </cell>
        </row>
        <row r="173">
          <cell r="A173" t="str">
            <v>103090</v>
          </cell>
          <cell r="H173">
            <v>800</v>
          </cell>
          <cell r="U173">
            <v>800</v>
          </cell>
        </row>
        <row r="174">
          <cell r="A174" t="str">
            <v>103092</v>
          </cell>
          <cell r="H174">
            <v>800</v>
          </cell>
          <cell r="U174">
            <v>800</v>
          </cell>
        </row>
        <row r="175">
          <cell r="A175" t="str">
            <v>103093</v>
          </cell>
          <cell r="E175">
            <v>88</v>
          </cell>
          <cell r="H175">
            <v>400</v>
          </cell>
          <cell r="K175">
            <v>312</v>
          </cell>
          <cell r="T175">
            <v>88</v>
          </cell>
          <cell r="U175">
            <v>712</v>
          </cell>
        </row>
        <row r="176">
          <cell r="A176" t="str">
            <v>103094</v>
          </cell>
          <cell r="E176">
            <v>84</v>
          </cell>
          <cell r="H176">
            <v>640</v>
          </cell>
          <cell r="K176">
            <v>76</v>
          </cell>
          <cell r="T176">
            <v>84</v>
          </cell>
          <cell r="U176">
            <v>716</v>
          </cell>
        </row>
        <row r="177">
          <cell r="A177" t="str">
            <v>103095</v>
          </cell>
          <cell r="E177">
            <v>40</v>
          </cell>
          <cell r="H177">
            <v>720</v>
          </cell>
          <cell r="K177">
            <v>40</v>
          </cell>
          <cell r="T177">
            <v>40</v>
          </cell>
          <cell r="U177">
            <v>760</v>
          </cell>
        </row>
        <row r="178">
          <cell r="A178" t="str">
            <v>103099</v>
          </cell>
          <cell r="E178">
            <v>64</v>
          </cell>
          <cell r="K178">
            <v>96</v>
          </cell>
          <cell r="T178">
            <v>64</v>
          </cell>
          <cell r="U178">
            <v>96</v>
          </cell>
        </row>
        <row r="179">
          <cell r="A179" t="str">
            <v>103100</v>
          </cell>
          <cell r="H179">
            <v>800</v>
          </cell>
          <cell r="U179">
            <v>800</v>
          </cell>
        </row>
        <row r="180">
          <cell r="A180" t="str">
            <v>103101</v>
          </cell>
          <cell r="H180">
            <v>800</v>
          </cell>
          <cell r="U180">
            <v>800</v>
          </cell>
        </row>
        <row r="181">
          <cell r="A181" t="str">
            <v>103102</v>
          </cell>
          <cell r="E181">
            <v>79</v>
          </cell>
          <cell r="H181">
            <v>480</v>
          </cell>
          <cell r="K181">
            <v>241</v>
          </cell>
          <cell r="T181">
            <v>79</v>
          </cell>
          <cell r="U181">
            <v>721</v>
          </cell>
        </row>
        <row r="182">
          <cell r="A182" t="str">
            <v>103105</v>
          </cell>
          <cell r="H182">
            <v>800</v>
          </cell>
          <cell r="U182">
            <v>800</v>
          </cell>
        </row>
        <row r="183">
          <cell r="A183" t="str">
            <v>103106</v>
          </cell>
          <cell r="E183">
            <v>48</v>
          </cell>
          <cell r="H183">
            <v>640</v>
          </cell>
          <cell r="K183">
            <v>112</v>
          </cell>
          <cell r="T183">
            <v>48</v>
          </cell>
          <cell r="U183">
            <v>752</v>
          </cell>
        </row>
        <row r="184">
          <cell r="A184" t="str">
            <v>103107</v>
          </cell>
          <cell r="E184">
            <v>8</v>
          </cell>
          <cell r="H184">
            <v>720</v>
          </cell>
          <cell r="K184">
            <v>72</v>
          </cell>
          <cell r="T184">
            <v>8</v>
          </cell>
          <cell r="U184">
            <v>792</v>
          </cell>
        </row>
        <row r="185">
          <cell r="A185" t="str">
            <v>103108</v>
          </cell>
          <cell r="E185">
            <v>126</v>
          </cell>
          <cell r="H185">
            <v>320</v>
          </cell>
          <cell r="K185">
            <v>354</v>
          </cell>
          <cell r="T185">
            <v>126</v>
          </cell>
          <cell r="U185">
            <v>674</v>
          </cell>
        </row>
        <row r="186">
          <cell r="A186" t="str">
            <v>103109</v>
          </cell>
          <cell r="E186">
            <v>56</v>
          </cell>
          <cell r="H186">
            <v>720</v>
          </cell>
          <cell r="K186">
            <v>24</v>
          </cell>
          <cell r="T186">
            <v>56</v>
          </cell>
          <cell r="U186">
            <v>744</v>
          </cell>
        </row>
        <row r="187">
          <cell r="A187" t="str">
            <v>103110</v>
          </cell>
          <cell r="H187">
            <v>800</v>
          </cell>
          <cell r="U187">
            <v>800</v>
          </cell>
        </row>
        <row r="188">
          <cell r="A188" t="str">
            <v>103111</v>
          </cell>
          <cell r="H188">
            <v>800</v>
          </cell>
          <cell r="U188">
            <v>800</v>
          </cell>
        </row>
        <row r="189">
          <cell r="A189" t="str">
            <v>103112</v>
          </cell>
          <cell r="H189">
            <v>800</v>
          </cell>
          <cell r="U189">
            <v>800</v>
          </cell>
        </row>
        <row r="190">
          <cell r="A190" t="str">
            <v>103113</v>
          </cell>
          <cell r="H190">
            <v>800</v>
          </cell>
          <cell r="U190">
            <v>800</v>
          </cell>
        </row>
        <row r="191">
          <cell r="A191" t="str">
            <v>103114</v>
          </cell>
          <cell r="E191">
            <v>59</v>
          </cell>
          <cell r="F191">
            <v>16</v>
          </cell>
          <cell r="H191">
            <v>400</v>
          </cell>
          <cell r="K191">
            <v>273</v>
          </cell>
          <cell r="L191">
            <v>52</v>
          </cell>
          <cell r="T191">
            <v>75</v>
          </cell>
          <cell r="U191">
            <v>725</v>
          </cell>
        </row>
        <row r="192">
          <cell r="A192" t="str">
            <v>103115</v>
          </cell>
          <cell r="E192">
            <v>90</v>
          </cell>
          <cell r="H192">
            <v>320</v>
          </cell>
          <cell r="K192">
            <v>390</v>
          </cell>
          <cell r="T192">
            <v>90</v>
          </cell>
          <cell r="U192">
            <v>710</v>
          </cell>
        </row>
        <row r="193">
          <cell r="A193" t="str">
            <v>103117</v>
          </cell>
          <cell r="H193">
            <v>400</v>
          </cell>
          <cell r="U193">
            <v>400</v>
          </cell>
        </row>
        <row r="194">
          <cell r="A194" t="str">
            <v>103118</v>
          </cell>
          <cell r="H194">
            <v>800</v>
          </cell>
          <cell r="U194">
            <v>800</v>
          </cell>
        </row>
        <row r="195">
          <cell r="A195" t="str">
            <v>103119</v>
          </cell>
          <cell r="E195">
            <v>48</v>
          </cell>
          <cell r="H195">
            <v>560</v>
          </cell>
          <cell r="K195">
            <v>192</v>
          </cell>
          <cell r="T195">
            <v>48</v>
          </cell>
          <cell r="U195">
            <v>752</v>
          </cell>
        </row>
        <row r="196">
          <cell r="A196" t="str">
            <v>103120</v>
          </cell>
          <cell r="H196">
            <v>800</v>
          </cell>
          <cell r="U196">
            <v>800</v>
          </cell>
        </row>
        <row r="197">
          <cell r="A197" t="str">
            <v>103121</v>
          </cell>
          <cell r="E197">
            <v>140</v>
          </cell>
          <cell r="H197">
            <v>160</v>
          </cell>
          <cell r="K197">
            <v>500</v>
          </cell>
          <cell r="T197">
            <v>140</v>
          </cell>
          <cell r="U197">
            <v>660</v>
          </cell>
        </row>
        <row r="198">
          <cell r="A198" t="str">
            <v>103122</v>
          </cell>
          <cell r="H198">
            <v>800</v>
          </cell>
          <cell r="U198">
            <v>800</v>
          </cell>
        </row>
        <row r="199">
          <cell r="A199" t="str">
            <v>103127</v>
          </cell>
          <cell r="E199">
            <v>76</v>
          </cell>
          <cell r="H199">
            <v>400</v>
          </cell>
          <cell r="K199">
            <v>324</v>
          </cell>
          <cell r="T199">
            <v>76</v>
          </cell>
          <cell r="U199">
            <v>724</v>
          </cell>
        </row>
        <row r="200">
          <cell r="A200" t="str">
            <v>103128</v>
          </cell>
          <cell r="E200">
            <v>112</v>
          </cell>
          <cell r="H200">
            <v>480</v>
          </cell>
          <cell r="K200">
            <v>208</v>
          </cell>
          <cell r="T200">
            <v>112</v>
          </cell>
          <cell r="U200">
            <v>688</v>
          </cell>
        </row>
        <row r="201">
          <cell r="A201" t="str">
            <v>103129</v>
          </cell>
          <cell r="E201">
            <v>56</v>
          </cell>
          <cell r="H201">
            <v>640</v>
          </cell>
          <cell r="K201">
            <v>104</v>
          </cell>
          <cell r="T201">
            <v>56</v>
          </cell>
          <cell r="U201">
            <v>744</v>
          </cell>
        </row>
        <row r="202">
          <cell r="A202" t="str">
            <v>103130</v>
          </cell>
          <cell r="H202">
            <v>800</v>
          </cell>
          <cell r="U202">
            <v>800</v>
          </cell>
        </row>
        <row r="203">
          <cell r="A203" t="str">
            <v>103151</v>
          </cell>
          <cell r="C203">
            <v>8</v>
          </cell>
          <cell r="E203">
            <v>24</v>
          </cell>
          <cell r="G203">
            <v>46</v>
          </cell>
          <cell r="H203">
            <v>160</v>
          </cell>
          <cell r="I203">
            <v>77.5</v>
          </cell>
          <cell r="K203">
            <v>61.5</v>
          </cell>
          <cell r="N203">
            <v>13.5</v>
          </cell>
          <cell r="O203">
            <v>5.5</v>
          </cell>
          <cell r="T203">
            <v>78</v>
          </cell>
          <cell r="U203">
            <v>299</v>
          </cell>
          <cell r="V203">
            <v>19</v>
          </cell>
        </row>
        <row r="204">
          <cell r="A204" t="str">
            <v>103152</v>
          </cell>
          <cell r="E204">
            <v>48</v>
          </cell>
          <cell r="H204">
            <v>480</v>
          </cell>
          <cell r="K204">
            <v>272</v>
          </cell>
          <cell r="T204">
            <v>48</v>
          </cell>
          <cell r="U204">
            <v>752</v>
          </cell>
        </row>
        <row r="205">
          <cell r="A205" t="str">
            <v>103153</v>
          </cell>
          <cell r="E205">
            <v>24</v>
          </cell>
          <cell r="F205">
            <v>32</v>
          </cell>
          <cell r="H205">
            <v>320</v>
          </cell>
          <cell r="K205">
            <v>216</v>
          </cell>
          <cell r="L205">
            <v>208</v>
          </cell>
          <cell r="T205">
            <v>56</v>
          </cell>
          <cell r="U205">
            <v>744</v>
          </cell>
        </row>
        <row r="206">
          <cell r="A206" t="str">
            <v>103155</v>
          </cell>
          <cell r="H206">
            <v>800</v>
          </cell>
          <cell r="U206">
            <v>800</v>
          </cell>
        </row>
        <row r="207">
          <cell r="A207" t="str">
            <v>103156</v>
          </cell>
          <cell r="H207">
            <v>800</v>
          </cell>
          <cell r="U207">
            <v>800</v>
          </cell>
        </row>
        <row r="208">
          <cell r="A208" t="str">
            <v>103164</v>
          </cell>
          <cell r="H208">
            <v>800</v>
          </cell>
          <cell r="U208">
            <v>800</v>
          </cell>
        </row>
        <row r="209">
          <cell r="A209" t="str">
            <v>103169</v>
          </cell>
          <cell r="E209">
            <v>32</v>
          </cell>
          <cell r="H209">
            <v>720</v>
          </cell>
          <cell r="K209">
            <v>48</v>
          </cell>
          <cell r="T209">
            <v>32</v>
          </cell>
          <cell r="U209">
            <v>768</v>
          </cell>
        </row>
        <row r="210">
          <cell r="A210" t="str">
            <v>103170</v>
          </cell>
          <cell r="H210">
            <v>800</v>
          </cell>
          <cell r="U210">
            <v>800</v>
          </cell>
        </row>
        <row r="211">
          <cell r="A211" t="str">
            <v>103171</v>
          </cell>
          <cell r="H211">
            <v>800</v>
          </cell>
          <cell r="U211">
            <v>800</v>
          </cell>
        </row>
        <row r="212">
          <cell r="A212" t="str">
            <v>103174</v>
          </cell>
          <cell r="H212">
            <v>800</v>
          </cell>
          <cell r="U212">
            <v>800</v>
          </cell>
        </row>
        <row r="213">
          <cell r="A213" t="str">
            <v>103176</v>
          </cell>
          <cell r="E213">
            <v>64</v>
          </cell>
          <cell r="H213">
            <v>560</v>
          </cell>
          <cell r="K213">
            <v>176</v>
          </cell>
          <cell r="T213">
            <v>64</v>
          </cell>
          <cell r="U213">
            <v>736</v>
          </cell>
        </row>
        <row r="214">
          <cell r="A214" t="str">
            <v>103178</v>
          </cell>
          <cell r="H214">
            <v>800</v>
          </cell>
          <cell r="U214">
            <v>800</v>
          </cell>
        </row>
        <row r="215">
          <cell r="A215" t="str">
            <v>103180</v>
          </cell>
          <cell r="H215">
            <v>800</v>
          </cell>
          <cell r="U215">
            <v>800</v>
          </cell>
        </row>
        <row r="216">
          <cell r="A216" t="str">
            <v>103182</v>
          </cell>
          <cell r="E216">
            <v>132</v>
          </cell>
          <cell r="H216">
            <v>560</v>
          </cell>
          <cell r="K216">
            <v>108</v>
          </cell>
          <cell r="T216">
            <v>132</v>
          </cell>
          <cell r="U216">
            <v>668</v>
          </cell>
        </row>
        <row r="217">
          <cell r="A217" t="str">
            <v>103183</v>
          </cell>
          <cell r="H217">
            <v>800</v>
          </cell>
          <cell r="U217">
            <v>800</v>
          </cell>
        </row>
        <row r="218">
          <cell r="A218" t="str">
            <v>103184</v>
          </cell>
          <cell r="H218">
            <v>800</v>
          </cell>
          <cell r="U218">
            <v>800</v>
          </cell>
        </row>
        <row r="219">
          <cell r="A219" t="str">
            <v>103186</v>
          </cell>
          <cell r="E219">
            <v>68</v>
          </cell>
          <cell r="H219">
            <v>320</v>
          </cell>
          <cell r="K219">
            <v>172</v>
          </cell>
          <cell r="T219">
            <v>68</v>
          </cell>
          <cell r="U219">
            <v>492</v>
          </cell>
        </row>
        <row r="220">
          <cell r="A220" t="str">
            <v>103187</v>
          </cell>
          <cell r="H220">
            <v>80</v>
          </cell>
          <cell r="U220">
            <v>80</v>
          </cell>
        </row>
        <row r="221">
          <cell r="A221" t="str">
            <v>103201</v>
          </cell>
          <cell r="H221">
            <v>800</v>
          </cell>
          <cell r="U221">
            <v>800</v>
          </cell>
        </row>
        <row r="222">
          <cell r="A222" t="str">
            <v>103214</v>
          </cell>
          <cell r="E222">
            <v>28</v>
          </cell>
          <cell r="H222">
            <v>480</v>
          </cell>
          <cell r="K222">
            <v>292</v>
          </cell>
          <cell r="T222">
            <v>28</v>
          </cell>
          <cell r="U222">
            <v>772</v>
          </cell>
        </row>
        <row r="223">
          <cell r="A223" t="str">
            <v>103220</v>
          </cell>
          <cell r="C223">
            <v>16</v>
          </cell>
          <cell r="E223">
            <v>64</v>
          </cell>
          <cell r="H223">
            <v>480</v>
          </cell>
          <cell r="I223">
            <v>144</v>
          </cell>
          <cell r="K223">
            <v>96</v>
          </cell>
          <cell r="T223">
            <v>80</v>
          </cell>
          <cell r="U223">
            <v>720</v>
          </cell>
        </row>
        <row r="224">
          <cell r="A224" t="str">
            <v>103222</v>
          </cell>
          <cell r="E224">
            <v>80</v>
          </cell>
          <cell r="H224">
            <v>400</v>
          </cell>
          <cell r="K224">
            <v>320</v>
          </cell>
          <cell r="T224">
            <v>80</v>
          </cell>
          <cell r="U224">
            <v>720</v>
          </cell>
        </row>
        <row r="225">
          <cell r="A225" t="str">
            <v>103231</v>
          </cell>
          <cell r="E225">
            <v>16</v>
          </cell>
          <cell r="H225">
            <v>480</v>
          </cell>
          <cell r="K225">
            <v>64</v>
          </cell>
          <cell r="T225">
            <v>16</v>
          </cell>
          <cell r="U225">
            <v>544</v>
          </cell>
        </row>
        <row r="226">
          <cell r="A226" t="str">
            <v>103232</v>
          </cell>
          <cell r="E226">
            <v>56</v>
          </cell>
          <cell r="H226">
            <v>480</v>
          </cell>
          <cell r="K226">
            <v>264</v>
          </cell>
          <cell r="T226">
            <v>56</v>
          </cell>
          <cell r="U226">
            <v>744</v>
          </cell>
        </row>
        <row r="227">
          <cell r="A227" t="str">
            <v>103239</v>
          </cell>
          <cell r="E227">
            <v>16</v>
          </cell>
          <cell r="H227">
            <v>720</v>
          </cell>
          <cell r="K227">
            <v>64</v>
          </cell>
          <cell r="T227">
            <v>16</v>
          </cell>
          <cell r="U227">
            <v>784</v>
          </cell>
        </row>
        <row r="228">
          <cell r="A228" t="str">
            <v>103250</v>
          </cell>
          <cell r="E228">
            <v>64</v>
          </cell>
          <cell r="H228">
            <v>480</v>
          </cell>
          <cell r="K228">
            <v>256</v>
          </cell>
          <cell r="T228">
            <v>64</v>
          </cell>
          <cell r="U228">
            <v>736</v>
          </cell>
        </row>
        <row r="229">
          <cell r="A229" t="str">
            <v>103254</v>
          </cell>
          <cell r="C229">
            <v>16</v>
          </cell>
          <cell r="E229">
            <v>56</v>
          </cell>
          <cell r="H229">
            <v>400</v>
          </cell>
          <cell r="I229">
            <v>72</v>
          </cell>
          <cell r="K229">
            <v>256</v>
          </cell>
          <cell r="T229">
            <v>72</v>
          </cell>
          <cell r="U229">
            <v>728</v>
          </cell>
        </row>
        <row r="230">
          <cell r="A230" t="str">
            <v>103278</v>
          </cell>
          <cell r="E230">
            <v>72</v>
          </cell>
          <cell r="H230">
            <v>480</v>
          </cell>
          <cell r="K230">
            <v>248</v>
          </cell>
          <cell r="T230">
            <v>72</v>
          </cell>
          <cell r="U230">
            <v>728</v>
          </cell>
        </row>
        <row r="231">
          <cell r="A231" t="str">
            <v>103279</v>
          </cell>
          <cell r="H231">
            <v>800</v>
          </cell>
          <cell r="U231">
            <v>800</v>
          </cell>
        </row>
        <row r="232">
          <cell r="A232" t="str">
            <v>103282</v>
          </cell>
          <cell r="H232">
            <v>800</v>
          </cell>
          <cell r="U232">
            <v>800</v>
          </cell>
        </row>
        <row r="233">
          <cell r="A233" t="str">
            <v>103285</v>
          </cell>
          <cell r="E233">
            <v>32</v>
          </cell>
          <cell r="H233">
            <v>560</v>
          </cell>
          <cell r="K233">
            <v>208</v>
          </cell>
          <cell r="T233">
            <v>32</v>
          </cell>
          <cell r="U233">
            <v>768</v>
          </cell>
        </row>
        <row r="234">
          <cell r="A234" t="str">
            <v>103289</v>
          </cell>
          <cell r="H234">
            <v>800</v>
          </cell>
          <cell r="U234">
            <v>800</v>
          </cell>
        </row>
        <row r="235">
          <cell r="A235" t="str">
            <v>103292</v>
          </cell>
          <cell r="E235">
            <v>60</v>
          </cell>
          <cell r="H235">
            <v>400</v>
          </cell>
          <cell r="K235">
            <v>340</v>
          </cell>
          <cell r="T235">
            <v>60</v>
          </cell>
          <cell r="U235">
            <v>740</v>
          </cell>
        </row>
        <row r="236">
          <cell r="A236" t="str">
            <v>103294</v>
          </cell>
          <cell r="E236">
            <v>72</v>
          </cell>
          <cell r="H236">
            <v>640</v>
          </cell>
          <cell r="K236">
            <v>88</v>
          </cell>
          <cell r="T236">
            <v>72</v>
          </cell>
          <cell r="U236">
            <v>728</v>
          </cell>
        </row>
        <row r="237">
          <cell r="A237" t="str">
            <v>103307</v>
          </cell>
          <cell r="H237">
            <v>800</v>
          </cell>
          <cell r="U237">
            <v>800</v>
          </cell>
        </row>
        <row r="238">
          <cell r="A238" t="str">
            <v>103310</v>
          </cell>
          <cell r="E238">
            <v>16</v>
          </cell>
          <cell r="H238">
            <v>720</v>
          </cell>
          <cell r="K238">
            <v>64</v>
          </cell>
          <cell r="T238">
            <v>16</v>
          </cell>
          <cell r="U238">
            <v>784</v>
          </cell>
        </row>
        <row r="239">
          <cell r="A239" t="str">
            <v>103313</v>
          </cell>
          <cell r="H239">
            <v>800</v>
          </cell>
          <cell r="U239">
            <v>800</v>
          </cell>
        </row>
        <row r="240">
          <cell r="A240" t="str">
            <v>103315</v>
          </cell>
          <cell r="H240">
            <v>800</v>
          </cell>
          <cell r="U240">
            <v>800</v>
          </cell>
        </row>
        <row r="241">
          <cell r="A241" t="str">
            <v>103321</v>
          </cell>
          <cell r="E241">
            <v>72</v>
          </cell>
          <cell r="F241">
            <v>8</v>
          </cell>
          <cell r="H241">
            <v>400</v>
          </cell>
          <cell r="K241">
            <v>248</v>
          </cell>
          <cell r="L241">
            <v>72</v>
          </cell>
          <cell r="T241">
            <v>80</v>
          </cell>
          <cell r="U241">
            <v>720</v>
          </cell>
        </row>
        <row r="242">
          <cell r="A242" t="str">
            <v>103325</v>
          </cell>
          <cell r="E242">
            <v>8</v>
          </cell>
          <cell r="F242">
            <v>16</v>
          </cell>
          <cell r="H242">
            <v>720</v>
          </cell>
          <cell r="L242">
            <v>56</v>
          </cell>
          <cell r="T242">
            <v>24</v>
          </cell>
          <cell r="U242">
            <v>776</v>
          </cell>
        </row>
        <row r="243">
          <cell r="A243" t="str">
            <v>103340</v>
          </cell>
          <cell r="H243">
            <v>800</v>
          </cell>
          <cell r="U243">
            <v>800</v>
          </cell>
        </row>
        <row r="244">
          <cell r="A244" t="str">
            <v>103341</v>
          </cell>
          <cell r="E244">
            <v>88</v>
          </cell>
          <cell r="H244">
            <v>400</v>
          </cell>
          <cell r="K244">
            <v>312</v>
          </cell>
          <cell r="T244">
            <v>88</v>
          </cell>
          <cell r="U244">
            <v>712</v>
          </cell>
        </row>
        <row r="245">
          <cell r="A245" t="str">
            <v>103342</v>
          </cell>
          <cell r="H245">
            <v>800</v>
          </cell>
          <cell r="U245">
            <v>800</v>
          </cell>
        </row>
        <row r="246">
          <cell r="A246" t="str">
            <v>103343</v>
          </cell>
          <cell r="H246">
            <v>800</v>
          </cell>
          <cell r="U246">
            <v>800</v>
          </cell>
        </row>
        <row r="247">
          <cell r="A247" t="str">
            <v>103351</v>
          </cell>
          <cell r="E247">
            <v>48</v>
          </cell>
          <cell r="H247">
            <v>720</v>
          </cell>
          <cell r="K247">
            <v>32</v>
          </cell>
          <cell r="T247">
            <v>48</v>
          </cell>
          <cell r="U247">
            <v>752</v>
          </cell>
        </row>
        <row r="248">
          <cell r="A248" t="str">
            <v>103360</v>
          </cell>
          <cell r="E248">
            <v>80</v>
          </cell>
          <cell r="H248">
            <v>240</v>
          </cell>
          <cell r="K248">
            <v>480</v>
          </cell>
          <cell r="T248">
            <v>80</v>
          </cell>
          <cell r="U248">
            <v>720</v>
          </cell>
        </row>
        <row r="249">
          <cell r="A249" t="str">
            <v>103361</v>
          </cell>
          <cell r="H249">
            <v>800</v>
          </cell>
          <cell r="U249">
            <v>800</v>
          </cell>
        </row>
        <row r="250">
          <cell r="A250" t="str">
            <v>103362</v>
          </cell>
          <cell r="E250">
            <v>68.5</v>
          </cell>
          <cell r="H250">
            <v>240</v>
          </cell>
          <cell r="K250">
            <v>491.5</v>
          </cell>
          <cell r="T250">
            <v>68.5</v>
          </cell>
          <cell r="U250">
            <v>731.5</v>
          </cell>
        </row>
        <row r="251">
          <cell r="A251" t="str">
            <v>103363</v>
          </cell>
          <cell r="H251">
            <v>800</v>
          </cell>
          <cell r="U251">
            <v>800</v>
          </cell>
        </row>
        <row r="252">
          <cell r="A252" t="str">
            <v>103364</v>
          </cell>
          <cell r="H252">
            <v>800</v>
          </cell>
          <cell r="U252">
            <v>800</v>
          </cell>
        </row>
        <row r="253">
          <cell r="A253" t="str">
            <v>103383</v>
          </cell>
          <cell r="E253">
            <v>80</v>
          </cell>
          <cell r="H253">
            <v>480</v>
          </cell>
          <cell r="K253">
            <v>240</v>
          </cell>
          <cell r="T253">
            <v>80</v>
          </cell>
          <cell r="U253">
            <v>720</v>
          </cell>
        </row>
        <row r="254">
          <cell r="A254" t="str">
            <v>103393</v>
          </cell>
        </row>
        <row r="255">
          <cell r="A255" t="str">
            <v>103394</v>
          </cell>
          <cell r="E255">
            <v>55</v>
          </cell>
          <cell r="H255">
            <v>240</v>
          </cell>
          <cell r="K255">
            <v>505</v>
          </cell>
          <cell r="T255">
            <v>55</v>
          </cell>
          <cell r="U255">
            <v>745</v>
          </cell>
        </row>
        <row r="256">
          <cell r="A256" t="str">
            <v>103395</v>
          </cell>
          <cell r="E256">
            <v>64</v>
          </cell>
          <cell r="F256">
            <v>24</v>
          </cell>
          <cell r="H256">
            <v>560</v>
          </cell>
          <cell r="K256">
            <v>96</v>
          </cell>
          <cell r="L256">
            <v>56</v>
          </cell>
          <cell r="T256">
            <v>88</v>
          </cell>
          <cell r="U256">
            <v>712</v>
          </cell>
        </row>
        <row r="257">
          <cell r="A257" t="str">
            <v>103396</v>
          </cell>
          <cell r="E257">
            <v>32</v>
          </cell>
          <cell r="H257">
            <v>640</v>
          </cell>
          <cell r="K257">
            <v>128</v>
          </cell>
          <cell r="T257">
            <v>32</v>
          </cell>
          <cell r="U257">
            <v>768</v>
          </cell>
        </row>
        <row r="258">
          <cell r="A258" t="str">
            <v>103397</v>
          </cell>
          <cell r="E258">
            <v>56</v>
          </cell>
          <cell r="H258">
            <v>720</v>
          </cell>
          <cell r="K258">
            <v>24</v>
          </cell>
          <cell r="T258">
            <v>56</v>
          </cell>
          <cell r="U258">
            <v>744</v>
          </cell>
        </row>
        <row r="259">
          <cell r="A259" t="str">
            <v>103409</v>
          </cell>
          <cell r="E259">
            <v>128</v>
          </cell>
          <cell r="H259">
            <v>480</v>
          </cell>
          <cell r="K259">
            <v>192</v>
          </cell>
          <cell r="T259">
            <v>128</v>
          </cell>
          <cell r="U259">
            <v>672</v>
          </cell>
        </row>
        <row r="260">
          <cell r="A260" t="str">
            <v>103414</v>
          </cell>
          <cell r="E260">
            <v>56</v>
          </cell>
          <cell r="H260">
            <v>480</v>
          </cell>
          <cell r="K260">
            <v>264</v>
          </cell>
          <cell r="T260">
            <v>56</v>
          </cell>
          <cell r="U260">
            <v>744</v>
          </cell>
        </row>
        <row r="261">
          <cell r="A261" t="str">
            <v>103421</v>
          </cell>
          <cell r="E261">
            <v>84</v>
          </cell>
          <cell r="H261">
            <v>320</v>
          </cell>
          <cell r="K261">
            <v>396</v>
          </cell>
          <cell r="T261">
            <v>84</v>
          </cell>
          <cell r="U261">
            <v>716</v>
          </cell>
        </row>
        <row r="262">
          <cell r="A262" t="str">
            <v>103423</v>
          </cell>
          <cell r="E262">
            <v>8</v>
          </cell>
          <cell r="F262">
            <v>8</v>
          </cell>
          <cell r="H262">
            <v>640</v>
          </cell>
          <cell r="K262">
            <v>72</v>
          </cell>
          <cell r="L262">
            <v>72</v>
          </cell>
          <cell r="T262">
            <v>16</v>
          </cell>
          <cell r="U262">
            <v>784</v>
          </cell>
        </row>
        <row r="263">
          <cell r="A263" t="str">
            <v>103425</v>
          </cell>
          <cell r="E263">
            <v>16</v>
          </cell>
          <cell r="H263">
            <v>480</v>
          </cell>
          <cell r="K263">
            <v>64</v>
          </cell>
          <cell r="T263">
            <v>16</v>
          </cell>
          <cell r="U263">
            <v>544</v>
          </cell>
        </row>
        <row r="264">
          <cell r="A264" t="str">
            <v>103427</v>
          </cell>
          <cell r="E264">
            <v>60</v>
          </cell>
          <cell r="H264">
            <v>400</v>
          </cell>
          <cell r="K264">
            <v>340</v>
          </cell>
          <cell r="T264">
            <v>60</v>
          </cell>
          <cell r="U264">
            <v>740</v>
          </cell>
        </row>
        <row r="265">
          <cell r="A265" t="str">
            <v>103435</v>
          </cell>
          <cell r="E265">
            <v>44</v>
          </cell>
          <cell r="H265">
            <v>560</v>
          </cell>
          <cell r="K265">
            <v>196</v>
          </cell>
          <cell r="T265">
            <v>44</v>
          </cell>
          <cell r="U265">
            <v>756</v>
          </cell>
        </row>
        <row r="266">
          <cell r="A266" t="str">
            <v>103436</v>
          </cell>
          <cell r="E266">
            <v>24</v>
          </cell>
          <cell r="H266">
            <v>280</v>
          </cell>
          <cell r="K266">
            <v>136</v>
          </cell>
          <cell r="T266">
            <v>24</v>
          </cell>
          <cell r="U266">
            <v>416</v>
          </cell>
        </row>
        <row r="267">
          <cell r="A267" t="str">
            <v>103439</v>
          </cell>
          <cell r="E267">
            <v>40</v>
          </cell>
          <cell r="H267">
            <v>400</v>
          </cell>
          <cell r="K267">
            <v>360</v>
          </cell>
          <cell r="T267">
            <v>40</v>
          </cell>
          <cell r="U267">
            <v>760</v>
          </cell>
        </row>
        <row r="268">
          <cell r="A268" t="str">
            <v>103441</v>
          </cell>
          <cell r="E268">
            <v>56</v>
          </cell>
          <cell r="H268">
            <v>560</v>
          </cell>
          <cell r="K268">
            <v>184</v>
          </cell>
          <cell r="T268">
            <v>56</v>
          </cell>
          <cell r="U268">
            <v>744</v>
          </cell>
        </row>
        <row r="269">
          <cell r="A269" t="str">
            <v>103452</v>
          </cell>
          <cell r="E269">
            <v>104</v>
          </cell>
          <cell r="H269">
            <v>80</v>
          </cell>
          <cell r="K269">
            <v>616</v>
          </cell>
          <cell r="T269">
            <v>104</v>
          </cell>
          <cell r="U269">
            <v>696</v>
          </cell>
        </row>
        <row r="270">
          <cell r="A270" t="str">
            <v>103453</v>
          </cell>
          <cell r="H270">
            <v>800</v>
          </cell>
          <cell r="U270">
            <v>800</v>
          </cell>
        </row>
        <row r="271">
          <cell r="A271" t="str">
            <v>103454</v>
          </cell>
          <cell r="E271">
            <v>24</v>
          </cell>
          <cell r="H271">
            <v>720</v>
          </cell>
          <cell r="K271">
            <v>56</v>
          </cell>
          <cell r="T271">
            <v>24</v>
          </cell>
          <cell r="U271">
            <v>776</v>
          </cell>
        </row>
        <row r="272">
          <cell r="A272" t="str">
            <v>103455</v>
          </cell>
          <cell r="E272">
            <v>64</v>
          </cell>
          <cell r="F272">
            <v>8</v>
          </cell>
          <cell r="H272">
            <v>480</v>
          </cell>
          <cell r="K272">
            <v>248</v>
          </cell>
          <cell r="T272">
            <v>72</v>
          </cell>
          <cell r="U272">
            <v>728</v>
          </cell>
        </row>
        <row r="273">
          <cell r="A273" t="str">
            <v>103456</v>
          </cell>
          <cell r="H273">
            <v>368</v>
          </cell>
          <cell r="U273">
            <v>368</v>
          </cell>
        </row>
        <row r="274">
          <cell r="A274" t="str">
            <v>103458</v>
          </cell>
          <cell r="E274">
            <v>64</v>
          </cell>
          <cell r="H274">
            <v>640</v>
          </cell>
          <cell r="K274">
            <v>96</v>
          </cell>
          <cell r="T274">
            <v>64</v>
          </cell>
          <cell r="U274">
            <v>736</v>
          </cell>
        </row>
        <row r="275">
          <cell r="A275" t="str">
            <v>103461</v>
          </cell>
          <cell r="E275">
            <v>8</v>
          </cell>
          <cell r="H275">
            <v>720</v>
          </cell>
          <cell r="K275">
            <v>72</v>
          </cell>
          <cell r="T275">
            <v>8</v>
          </cell>
          <cell r="U275">
            <v>792</v>
          </cell>
        </row>
        <row r="276">
          <cell r="A276" t="str">
            <v>103462</v>
          </cell>
          <cell r="H276">
            <v>800</v>
          </cell>
          <cell r="U276">
            <v>800</v>
          </cell>
        </row>
        <row r="277">
          <cell r="A277" t="str">
            <v>103481</v>
          </cell>
          <cell r="E277">
            <v>40</v>
          </cell>
          <cell r="H277">
            <v>480</v>
          </cell>
          <cell r="K277">
            <v>280</v>
          </cell>
          <cell r="T277">
            <v>40</v>
          </cell>
          <cell r="U277">
            <v>760</v>
          </cell>
        </row>
        <row r="278">
          <cell r="A278" t="str">
            <v>103485</v>
          </cell>
          <cell r="C278">
            <v>16</v>
          </cell>
          <cell r="E278">
            <v>92</v>
          </cell>
          <cell r="H278">
            <v>240</v>
          </cell>
          <cell r="I278">
            <v>78</v>
          </cell>
          <cell r="K278">
            <v>403.5</v>
          </cell>
          <cell r="N278">
            <v>37</v>
          </cell>
          <cell r="O278">
            <v>6.5</v>
          </cell>
          <cell r="Q278">
            <v>16</v>
          </cell>
          <cell r="T278">
            <v>108</v>
          </cell>
          <cell r="U278">
            <v>721.5</v>
          </cell>
          <cell r="V278">
            <v>59.5</v>
          </cell>
        </row>
        <row r="279">
          <cell r="A279" t="str">
            <v>103498</v>
          </cell>
          <cell r="E279">
            <v>136</v>
          </cell>
          <cell r="H279">
            <v>320</v>
          </cell>
          <cell r="K279">
            <v>344</v>
          </cell>
          <cell r="T279">
            <v>136</v>
          </cell>
          <cell r="U279">
            <v>664</v>
          </cell>
        </row>
        <row r="280">
          <cell r="A280" t="str">
            <v>103506</v>
          </cell>
          <cell r="E280">
            <v>88</v>
          </cell>
          <cell r="H280">
            <v>560</v>
          </cell>
          <cell r="K280">
            <v>152</v>
          </cell>
          <cell r="T280">
            <v>88</v>
          </cell>
          <cell r="U280">
            <v>712</v>
          </cell>
        </row>
        <row r="281">
          <cell r="A281" t="str">
            <v>103507</v>
          </cell>
          <cell r="E281">
            <v>48</v>
          </cell>
          <cell r="H281">
            <v>640</v>
          </cell>
          <cell r="K281">
            <v>112</v>
          </cell>
          <cell r="T281">
            <v>48</v>
          </cell>
          <cell r="U281">
            <v>752</v>
          </cell>
        </row>
        <row r="282">
          <cell r="A282" t="str">
            <v>103508</v>
          </cell>
          <cell r="E282">
            <v>64</v>
          </cell>
          <cell r="H282">
            <v>160</v>
          </cell>
          <cell r="K282">
            <v>176</v>
          </cell>
          <cell r="T282">
            <v>64</v>
          </cell>
          <cell r="U282">
            <v>336</v>
          </cell>
        </row>
        <row r="283">
          <cell r="A283" t="str">
            <v>103509</v>
          </cell>
          <cell r="E283">
            <v>144</v>
          </cell>
          <cell r="H283">
            <v>480</v>
          </cell>
          <cell r="K283">
            <v>176</v>
          </cell>
          <cell r="T283">
            <v>144</v>
          </cell>
          <cell r="U283">
            <v>656</v>
          </cell>
        </row>
        <row r="284">
          <cell r="A284" t="str">
            <v>103510</v>
          </cell>
          <cell r="E284">
            <v>36</v>
          </cell>
          <cell r="H284">
            <v>400</v>
          </cell>
          <cell r="K284">
            <v>364</v>
          </cell>
          <cell r="T284">
            <v>36</v>
          </cell>
          <cell r="U284">
            <v>764</v>
          </cell>
        </row>
        <row r="285">
          <cell r="A285" t="str">
            <v>103513</v>
          </cell>
          <cell r="E285">
            <v>48</v>
          </cell>
          <cell r="H285">
            <v>640</v>
          </cell>
          <cell r="K285">
            <v>112</v>
          </cell>
          <cell r="T285">
            <v>48</v>
          </cell>
          <cell r="U285">
            <v>752</v>
          </cell>
        </row>
        <row r="286">
          <cell r="A286" t="str">
            <v>103514</v>
          </cell>
          <cell r="E286">
            <v>32</v>
          </cell>
          <cell r="H286">
            <v>560</v>
          </cell>
          <cell r="K286">
            <v>208</v>
          </cell>
          <cell r="T286">
            <v>32</v>
          </cell>
          <cell r="U286">
            <v>768</v>
          </cell>
        </row>
        <row r="287">
          <cell r="A287" t="str">
            <v>103538</v>
          </cell>
          <cell r="E287">
            <v>72</v>
          </cell>
          <cell r="H287">
            <v>400</v>
          </cell>
          <cell r="K287">
            <v>328</v>
          </cell>
          <cell r="T287">
            <v>72</v>
          </cell>
          <cell r="U287">
            <v>728</v>
          </cell>
        </row>
        <row r="288">
          <cell r="A288" t="str">
            <v>103539</v>
          </cell>
          <cell r="H288">
            <v>800</v>
          </cell>
          <cell r="U288">
            <v>800</v>
          </cell>
        </row>
        <row r="289">
          <cell r="A289" t="str">
            <v>103546</v>
          </cell>
          <cell r="H289">
            <v>800</v>
          </cell>
          <cell r="U289">
            <v>800</v>
          </cell>
        </row>
        <row r="290">
          <cell r="A290" t="str">
            <v>103553</v>
          </cell>
          <cell r="E290">
            <v>28</v>
          </cell>
          <cell r="F290">
            <v>20</v>
          </cell>
          <cell r="H290">
            <v>400</v>
          </cell>
          <cell r="K290">
            <v>228</v>
          </cell>
          <cell r="L290">
            <v>124</v>
          </cell>
          <cell r="T290">
            <v>48</v>
          </cell>
          <cell r="U290">
            <v>752</v>
          </cell>
        </row>
        <row r="291">
          <cell r="A291" t="str">
            <v>103577</v>
          </cell>
          <cell r="E291">
            <v>8</v>
          </cell>
          <cell r="H291">
            <v>720</v>
          </cell>
          <cell r="K291">
            <v>72</v>
          </cell>
          <cell r="T291">
            <v>8</v>
          </cell>
          <cell r="U291">
            <v>792</v>
          </cell>
        </row>
        <row r="292">
          <cell r="A292" t="str">
            <v>103584</v>
          </cell>
          <cell r="E292">
            <v>12</v>
          </cell>
          <cell r="H292">
            <v>720</v>
          </cell>
          <cell r="K292">
            <v>68</v>
          </cell>
          <cell r="T292">
            <v>12</v>
          </cell>
          <cell r="U292">
            <v>788</v>
          </cell>
        </row>
        <row r="293">
          <cell r="A293" t="str">
            <v>103585</v>
          </cell>
          <cell r="H293">
            <v>800</v>
          </cell>
          <cell r="U293">
            <v>800</v>
          </cell>
        </row>
        <row r="294">
          <cell r="A294" t="str">
            <v>103591</v>
          </cell>
          <cell r="C294">
            <v>16</v>
          </cell>
          <cell r="E294">
            <v>62.5</v>
          </cell>
          <cell r="F294">
            <v>16.5</v>
          </cell>
          <cell r="H294">
            <v>312</v>
          </cell>
          <cell r="I294">
            <v>144</v>
          </cell>
          <cell r="K294">
            <v>182.5</v>
          </cell>
          <cell r="L294">
            <v>55.5</v>
          </cell>
          <cell r="T294">
            <v>95</v>
          </cell>
          <cell r="U294">
            <v>694</v>
          </cell>
        </row>
        <row r="295">
          <cell r="A295" t="str">
            <v>103592</v>
          </cell>
          <cell r="C295">
            <v>16</v>
          </cell>
          <cell r="E295">
            <v>80</v>
          </cell>
          <cell r="H295">
            <v>440</v>
          </cell>
          <cell r="I295">
            <v>72</v>
          </cell>
          <cell r="K295">
            <v>192</v>
          </cell>
          <cell r="T295">
            <v>96</v>
          </cell>
          <cell r="U295">
            <v>704</v>
          </cell>
        </row>
        <row r="296">
          <cell r="A296" t="str">
            <v>103593</v>
          </cell>
          <cell r="H296">
            <v>800</v>
          </cell>
          <cell r="U296">
            <v>800</v>
          </cell>
        </row>
        <row r="297">
          <cell r="A297" t="str">
            <v>103600</v>
          </cell>
          <cell r="H297">
            <v>800</v>
          </cell>
          <cell r="U297">
            <v>800</v>
          </cell>
        </row>
        <row r="298">
          <cell r="A298" t="str">
            <v>103610</v>
          </cell>
          <cell r="H298">
            <v>800</v>
          </cell>
          <cell r="U298">
            <v>800</v>
          </cell>
        </row>
        <row r="299">
          <cell r="A299" t="str">
            <v>103632</v>
          </cell>
          <cell r="E299">
            <v>40</v>
          </cell>
          <cell r="H299">
            <v>720</v>
          </cell>
          <cell r="K299">
            <v>40</v>
          </cell>
          <cell r="T299">
            <v>40</v>
          </cell>
          <cell r="U299">
            <v>760</v>
          </cell>
        </row>
        <row r="300">
          <cell r="A300" t="str">
            <v>103653</v>
          </cell>
          <cell r="E300">
            <v>96</v>
          </cell>
          <cell r="H300">
            <v>560</v>
          </cell>
          <cell r="K300">
            <v>144</v>
          </cell>
          <cell r="T300">
            <v>96</v>
          </cell>
          <cell r="U300">
            <v>704</v>
          </cell>
        </row>
        <row r="301">
          <cell r="A301" t="str">
            <v>103654</v>
          </cell>
          <cell r="H301">
            <v>800</v>
          </cell>
          <cell r="U301">
            <v>800</v>
          </cell>
        </row>
        <row r="302">
          <cell r="A302" t="str">
            <v>103655</v>
          </cell>
          <cell r="E302">
            <v>32</v>
          </cell>
          <cell r="H302">
            <v>480</v>
          </cell>
          <cell r="K302">
            <v>288</v>
          </cell>
          <cell r="T302">
            <v>32</v>
          </cell>
          <cell r="U302">
            <v>768</v>
          </cell>
        </row>
        <row r="303">
          <cell r="A303" t="str">
            <v>103660</v>
          </cell>
          <cell r="H303">
            <v>800</v>
          </cell>
          <cell r="U303">
            <v>800</v>
          </cell>
        </row>
        <row r="304">
          <cell r="A304" t="str">
            <v>103679</v>
          </cell>
          <cell r="E304">
            <v>72</v>
          </cell>
          <cell r="H304">
            <v>640</v>
          </cell>
          <cell r="K304">
            <v>88</v>
          </cell>
          <cell r="T304">
            <v>72</v>
          </cell>
          <cell r="U304">
            <v>728</v>
          </cell>
        </row>
        <row r="305">
          <cell r="A305" t="str">
            <v>103688</v>
          </cell>
          <cell r="E305">
            <v>32</v>
          </cell>
          <cell r="H305">
            <v>720</v>
          </cell>
          <cell r="K305">
            <v>48</v>
          </cell>
          <cell r="T305">
            <v>32</v>
          </cell>
          <cell r="U305">
            <v>768</v>
          </cell>
        </row>
        <row r="306">
          <cell r="A306" t="str">
            <v>103690</v>
          </cell>
          <cell r="E306">
            <v>16</v>
          </cell>
          <cell r="H306">
            <v>640</v>
          </cell>
          <cell r="K306">
            <v>144</v>
          </cell>
          <cell r="T306">
            <v>16</v>
          </cell>
          <cell r="U306">
            <v>784</v>
          </cell>
        </row>
        <row r="307">
          <cell r="A307" t="str">
            <v>103691</v>
          </cell>
          <cell r="E307">
            <v>76</v>
          </cell>
          <cell r="H307">
            <v>560</v>
          </cell>
          <cell r="K307">
            <v>164</v>
          </cell>
          <cell r="T307">
            <v>76</v>
          </cell>
          <cell r="U307">
            <v>724</v>
          </cell>
        </row>
        <row r="308">
          <cell r="A308" t="str">
            <v>103694</v>
          </cell>
          <cell r="E308">
            <v>80</v>
          </cell>
          <cell r="H308">
            <v>640</v>
          </cell>
          <cell r="K308">
            <v>80</v>
          </cell>
          <cell r="T308">
            <v>80</v>
          </cell>
          <cell r="U308">
            <v>720</v>
          </cell>
        </row>
        <row r="309">
          <cell r="A309" t="str">
            <v>103695</v>
          </cell>
          <cell r="E309">
            <v>32</v>
          </cell>
          <cell r="H309">
            <v>560</v>
          </cell>
          <cell r="K309">
            <v>208</v>
          </cell>
          <cell r="T309">
            <v>32</v>
          </cell>
          <cell r="U309">
            <v>768</v>
          </cell>
        </row>
        <row r="310">
          <cell r="A310" t="str">
            <v>103708</v>
          </cell>
          <cell r="H310">
            <v>480</v>
          </cell>
          <cell r="U310">
            <v>480</v>
          </cell>
        </row>
        <row r="311">
          <cell r="A311" t="str">
            <v>103718</v>
          </cell>
          <cell r="H311">
            <v>800</v>
          </cell>
          <cell r="U311">
            <v>800</v>
          </cell>
        </row>
        <row r="312">
          <cell r="A312" t="str">
            <v>103724</v>
          </cell>
          <cell r="E312">
            <v>56</v>
          </cell>
          <cell r="H312">
            <v>320</v>
          </cell>
          <cell r="K312">
            <v>424</v>
          </cell>
          <cell r="T312">
            <v>56</v>
          </cell>
          <cell r="U312">
            <v>744</v>
          </cell>
        </row>
        <row r="313">
          <cell r="A313" t="str">
            <v>103728</v>
          </cell>
          <cell r="C313">
            <v>16</v>
          </cell>
          <cell r="E313">
            <v>51</v>
          </cell>
          <cell r="F313">
            <v>8</v>
          </cell>
          <cell r="H313">
            <v>200</v>
          </cell>
          <cell r="I313">
            <v>179</v>
          </cell>
          <cell r="K313">
            <v>274</v>
          </cell>
          <cell r="L313">
            <v>72</v>
          </cell>
          <cell r="N313">
            <v>7</v>
          </cell>
          <cell r="O313">
            <v>4</v>
          </cell>
          <cell r="T313">
            <v>75</v>
          </cell>
          <cell r="U313">
            <v>725</v>
          </cell>
          <cell r="V313">
            <v>11</v>
          </cell>
        </row>
        <row r="314">
          <cell r="A314" t="str">
            <v>103731</v>
          </cell>
          <cell r="C314">
            <v>16</v>
          </cell>
          <cell r="D314">
            <v>3.65</v>
          </cell>
          <cell r="E314">
            <v>51.8</v>
          </cell>
          <cell r="F314">
            <v>12</v>
          </cell>
          <cell r="H314">
            <v>160</v>
          </cell>
          <cell r="J314">
            <v>80</v>
          </cell>
          <cell r="K314">
            <v>353.7</v>
          </cell>
          <cell r="L314">
            <v>134.5</v>
          </cell>
          <cell r="N314">
            <v>14.4</v>
          </cell>
          <cell r="P314">
            <v>8.3000000000000007</v>
          </cell>
          <cell r="Q314">
            <v>58.3</v>
          </cell>
          <cell r="R314">
            <v>9.75</v>
          </cell>
          <cell r="T314">
            <v>83.449999999999989</v>
          </cell>
          <cell r="U314">
            <v>728.2</v>
          </cell>
          <cell r="V314">
            <v>90.75</v>
          </cell>
        </row>
        <row r="315">
          <cell r="A315" t="str">
            <v>103736</v>
          </cell>
          <cell r="E315">
            <v>8</v>
          </cell>
          <cell r="H315">
            <v>720</v>
          </cell>
          <cell r="K315">
            <v>72</v>
          </cell>
          <cell r="T315">
            <v>8</v>
          </cell>
          <cell r="U315">
            <v>792</v>
          </cell>
        </row>
        <row r="316">
          <cell r="A316" t="str">
            <v>103743</v>
          </cell>
          <cell r="E316">
            <v>48</v>
          </cell>
          <cell r="H316">
            <v>400</v>
          </cell>
          <cell r="K316">
            <v>352</v>
          </cell>
          <cell r="T316">
            <v>48</v>
          </cell>
          <cell r="U316">
            <v>752</v>
          </cell>
        </row>
        <row r="317">
          <cell r="A317" t="str">
            <v>103750</v>
          </cell>
          <cell r="E317">
            <v>16</v>
          </cell>
          <cell r="H317">
            <v>720</v>
          </cell>
          <cell r="K317">
            <v>64</v>
          </cell>
          <cell r="T317">
            <v>16</v>
          </cell>
          <cell r="U317">
            <v>784</v>
          </cell>
        </row>
        <row r="318">
          <cell r="A318" t="str">
            <v>103765</v>
          </cell>
          <cell r="C318">
            <v>8</v>
          </cell>
          <cell r="H318">
            <v>118.5</v>
          </cell>
          <cell r="I318">
            <v>70</v>
          </cell>
          <cell r="T318">
            <v>8</v>
          </cell>
          <cell r="U318">
            <v>188.5</v>
          </cell>
        </row>
        <row r="319">
          <cell r="A319" t="str">
            <v>103768</v>
          </cell>
          <cell r="E319">
            <v>48</v>
          </cell>
          <cell r="H319">
            <v>480</v>
          </cell>
          <cell r="K319">
            <v>272</v>
          </cell>
          <cell r="T319">
            <v>48</v>
          </cell>
          <cell r="U319">
            <v>752</v>
          </cell>
        </row>
        <row r="320">
          <cell r="A320" t="str">
            <v>103770</v>
          </cell>
          <cell r="E320">
            <v>37</v>
          </cell>
          <cell r="H320">
            <v>720</v>
          </cell>
          <cell r="K320">
            <v>43</v>
          </cell>
          <cell r="T320">
            <v>37</v>
          </cell>
          <cell r="U320">
            <v>763</v>
          </cell>
        </row>
        <row r="321">
          <cell r="A321" t="str">
            <v>103774</v>
          </cell>
          <cell r="H321">
            <v>800</v>
          </cell>
          <cell r="U321">
            <v>800</v>
          </cell>
        </row>
        <row r="322">
          <cell r="A322" t="str">
            <v>103790</v>
          </cell>
          <cell r="H322">
            <v>317</v>
          </cell>
          <cell r="U322">
            <v>317</v>
          </cell>
        </row>
        <row r="323">
          <cell r="A323" t="str">
            <v>103791</v>
          </cell>
          <cell r="H323">
            <v>234</v>
          </cell>
          <cell r="N323">
            <v>2.5</v>
          </cell>
          <cell r="U323">
            <v>234</v>
          </cell>
          <cell r="V323">
            <v>2.5</v>
          </cell>
        </row>
        <row r="324">
          <cell r="A324" t="str">
            <v>103794</v>
          </cell>
          <cell r="H324">
            <v>219.5</v>
          </cell>
          <cell r="U324">
            <v>219.5</v>
          </cell>
        </row>
        <row r="325">
          <cell r="A325" t="str">
            <v>103795</v>
          </cell>
          <cell r="H325">
            <v>240</v>
          </cell>
          <cell r="N325">
            <v>2</v>
          </cell>
          <cell r="U325">
            <v>240</v>
          </cell>
          <cell r="V325">
            <v>2</v>
          </cell>
        </row>
        <row r="326">
          <cell r="A326" t="str">
            <v>103796</v>
          </cell>
          <cell r="H326">
            <v>352.5</v>
          </cell>
          <cell r="U326">
            <v>352.5</v>
          </cell>
        </row>
        <row r="327">
          <cell r="A327" t="str">
            <v>103797</v>
          </cell>
          <cell r="E327">
            <v>16</v>
          </cell>
          <cell r="H327">
            <v>513</v>
          </cell>
          <cell r="K327">
            <v>144</v>
          </cell>
          <cell r="T327">
            <v>16</v>
          </cell>
          <cell r="U327">
            <v>657</v>
          </cell>
        </row>
        <row r="328">
          <cell r="A328" t="str">
            <v>103798</v>
          </cell>
          <cell r="H328">
            <v>313.5</v>
          </cell>
          <cell r="U328">
            <v>313.5</v>
          </cell>
        </row>
        <row r="329">
          <cell r="A329" t="str">
            <v>103799</v>
          </cell>
          <cell r="H329">
            <v>223.5</v>
          </cell>
          <cell r="U329">
            <v>223.5</v>
          </cell>
        </row>
        <row r="330">
          <cell r="A330" t="str">
            <v>103800</v>
          </cell>
          <cell r="H330">
            <v>312</v>
          </cell>
          <cell r="U330">
            <v>312</v>
          </cell>
        </row>
        <row r="331">
          <cell r="A331" t="str">
            <v>103805</v>
          </cell>
          <cell r="H331">
            <v>800</v>
          </cell>
          <cell r="U331">
            <v>800</v>
          </cell>
        </row>
        <row r="332">
          <cell r="A332" t="str">
            <v>103808</v>
          </cell>
          <cell r="E332">
            <v>20</v>
          </cell>
          <cell r="F332">
            <v>40</v>
          </cell>
          <cell r="H332">
            <v>320</v>
          </cell>
          <cell r="K332">
            <v>220</v>
          </cell>
          <cell r="L332">
            <v>200</v>
          </cell>
          <cell r="T332">
            <v>60</v>
          </cell>
          <cell r="U332">
            <v>740</v>
          </cell>
        </row>
        <row r="333">
          <cell r="A333" t="str">
            <v>103828</v>
          </cell>
          <cell r="E333">
            <v>40</v>
          </cell>
          <cell r="H333">
            <v>560</v>
          </cell>
          <cell r="K333">
            <v>200</v>
          </cell>
          <cell r="T333">
            <v>40</v>
          </cell>
          <cell r="U333">
            <v>760</v>
          </cell>
        </row>
        <row r="334">
          <cell r="A334" t="str">
            <v>103830</v>
          </cell>
          <cell r="E334">
            <v>64</v>
          </cell>
          <cell r="H334">
            <v>560</v>
          </cell>
          <cell r="K334">
            <v>176</v>
          </cell>
          <cell r="T334">
            <v>64</v>
          </cell>
          <cell r="U334">
            <v>736</v>
          </cell>
        </row>
        <row r="335">
          <cell r="A335" t="str">
            <v>103844</v>
          </cell>
          <cell r="E335">
            <v>8</v>
          </cell>
          <cell r="H335">
            <v>640</v>
          </cell>
          <cell r="K335">
            <v>152</v>
          </cell>
          <cell r="T335">
            <v>8</v>
          </cell>
          <cell r="U335">
            <v>792</v>
          </cell>
        </row>
        <row r="336">
          <cell r="A336" t="str">
            <v>103849</v>
          </cell>
          <cell r="H336">
            <v>720</v>
          </cell>
          <cell r="U336">
            <v>720</v>
          </cell>
        </row>
        <row r="337">
          <cell r="A337" t="str">
            <v>103850</v>
          </cell>
          <cell r="H337">
            <v>760</v>
          </cell>
          <cell r="U337">
            <v>760</v>
          </cell>
        </row>
        <row r="338">
          <cell r="A338" t="str">
            <v>103858</v>
          </cell>
          <cell r="H338">
            <v>720</v>
          </cell>
          <cell r="U338">
            <v>720</v>
          </cell>
        </row>
        <row r="339">
          <cell r="A339" t="str">
            <v>103866</v>
          </cell>
          <cell r="H339">
            <v>640</v>
          </cell>
          <cell r="U339">
            <v>640</v>
          </cell>
        </row>
        <row r="340">
          <cell r="A340" t="str">
            <v>103867</v>
          </cell>
          <cell r="H340">
            <v>752</v>
          </cell>
          <cell r="U340">
            <v>752</v>
          </cell>
        </row>
        <row r="341">
          <cell r="A341" t="str">
            <v>103891</v>
          </cell>
          <cell r="H341">
            <v>560</v>
          </cell>
          <cell r="U341">
            <v>560</v>
          </cell>
        </row>
        <row r="342">
          <cell r="A342" t="str">
            <v>103895</v>
          </cell>
          <cell r="E342">
            <v>8</v>
          </cell>
          <cell r="H342">
            <v>480</v>
          </cell>
          <cell r="K342">
            <v>72</v>
          </cell>
          <cell r="T342">
            <v>8</v>
          </cell>
          <cell r="U342">
            <v>552</v>
          </cell>
        </row>
        <row r="343">
          <cell r="A343" t="str">
            <v>103902</v>
          </cell>
          <cell r="H343">
            <v>560</v>
          </cell>
          <cell r="U343">
            <v>560</v>
          </cell>
        </row>
        <row r="344">
          <cell r="A344" t="str">
            <v>103904</v>
          </cell>
          <cell r="E344">
            <v>16</v>
          </cell>
          <cell r="F344">
            <v>12</v>
          </cell>
          <cell r="H344">
            <v>200</v>
          </cell>
          <cell r="K344">
            <v>144</v>
          </cell>
          <cell r="L344">
            <v>148</v>
          </cell>
          <cell r="T344">
            <v>28</v>
          </cell>
          <cell r="U344">
            <v>492</v>
          </cell>
        </row>
        <row r="345">
          <cell r="A345" t="str">
            <v>103908</v>
          </cell>
          <cell r="E345">
            <v>20</v>
          </cell>
          <cell r="H345">
            <v>280</v>
          </cell>
          <cell r="K345">
            <v>220</v>
          </cell>
          <cell r="T345">
            <v>20</v>
          </cell>
          <cell r="U345">
            <v>500</v>
          </cell>
        </row>
        <row r="346">
          <cell r="A346" t="str">
            <v>103925</v>
          </cell>
          <cell r="H346">
            <v>480</v>
          </cell>
          <cell r="U346">
            <v>480</v>
          </cell>
        </row>
        <row r="347">
          <cell r="A347" t="str">
            <v>103985</v>
          </cell>
          <cell r="E347">
            <v>16</v>
          </cell>
          <cell r="H347">
            <v>240</v>
          </cell>
          <cell r="K347">
            <v>64</v>
          </cell>
          <cell r="T347">
            <v>16</v>
          </cell>
          <cell r="U347">
            <v>304</v>
          </cell>
        </row>
        <row r="348">
          <cell r="A348" t="str">
            <v>103991</v>
          </cell>
          <cell r="E348">
            <v>12</v>
          </cell>
          <cell r="H348">
            <v>280</v>
          </cell>
          <cell r="K348">
            <v>148</v>
          </cell>
          <cell r="T348">
            <v>12</v>
          </cell>
          <cell r="U348">
            <v>428</v>
          </cell>
        </row>
        <row r="349">
          <cell r="A349" t="str">
            <v>104001</v>
          </cell>
          <cell r="H349">
            <v>392</v>
          </cell>
          <cell r="U349">
            <v>392</v>
          </cell>
        </row>
        <row r="350">
          <cell r="A350" t="str">
            <v>104005</v>
          </cell>
          <cell r="H350">
            <v>360</v>
          </cell>
          <cell r="U350">
            <v>360</v>
          </cell>
        </row>
        <row r="351">
          <cell r="A351" t="str">
            <v>104007</v>
          </cell>
          <cell r="E351">
            <v>8</v>
          </cell>
          <cell r="H351">
            <v>272</v>
          </cell>
          <cell r="K351">
            <v>72</v>
          </cell>
          <cell r="T351">
            <v>8</v>
          </cell>
          <cell r="U351">
            <v>344</v>
          </cell>
        </row>
        <row r="352">
          <cell r="A352" t="str">
            <v>104016</v>
          </cell>
          <cell r="H352">
            <v>280</v>
          </cell>
          <cell r="U352">
            <v>280</v>
          </cell>
        </row>
        <row r="353">
          <cell r="A353" t="str">
            <v>104022</v>
          </cell>
          <cell r="E353">
            <v>8</v>
          </cell>
          <cell r="F353">
            <v>8</v>
          </cell>
          <cell r="H353">
            <v>160</v>
          </cell>
          <cell r="K353">
            <v>72</v>
          </cell>
          <cell r="L353">
            <v>80</v>
          </cell>
          <cell r="T353">
            <v>16</v>
          </cell>
          <cell r="U353">
            <v>312</v>
          </cell>
        </row>
        <row r="354">
          <cell r="A354" t="str">
            <v>104024</v>
          </cell>
          <cell r="E354">
            <v>8</v>
          </cell>
          <cell r="H354">
            <v>240</v>
          </cell>
          <cell r="K354">
            <v>72</v>
          </cell>
          <cell r="T354">
            <v>8</v>
          </cell>
          <cell r="U354">
            <v>312</v>
          </cell>
        </row>
        <row r="355">
          <cell r="A355" t="str">
            <v>104025</v>
          </cell>
          <cell r="H355">
            <v>320</v>
          </cell>
          <cell r="N355">
            <v>19.5</v>
          </cell>
          <cell r="U355">
            <v>320</v>
          </cell>
          <cell r="V355">
            <v>19.5</v>
          </cell>
        </row>
        <row r="356">
          <cell r="A356" t="str">
            <v>104030</v>
          </cell>
          <cell r="H356">
            <v>240</v>
          </cell>
          <cell r="U356">
            <v>240</v>
          </cell>
        </row>
        <row r="357">
          <cell r="A357" t="str">
            <v>104031</v>
          </cell>
          <cell r="H357">
            <v>320</v>
          </cell>
          <cell r="U357">
            <v>320</v>
          </cell>
        </row>
        <row r="358">
          <cell r="A358" t="str">
            <v>104045</v>
          </cell>
          <cell r="H358">
            <v>240</v>
          </cell>
          <cell r="U358">
            <v>240</v>
          </cell>
        </row>
        <row r="359">
          <cell r="A359" t="str">
            <v>104046</v>
          </cell>
          <cell r="H359">
            <v>200</v>
          </cell>
          <cell r="U359">
            <v>200</v>
          </cell>
        </row>
        <row r="360">
          <cell r="A360" t="str">
            <v>104058</v>
          </cell>
          <cell r="H360">
            <v>232</v>
          </cell>
          <cell r="U360">
            <v>232</v>
          </cell>
        </row>
        <row r="361">
          <cell r="A361" t="str">
            <v>104098</v>
          </cell>
          <cell r="H361">
            <v>160</v>
          </cell>
          <cell r="U361">
            <v>160</v>
          </cell>
        </row>
        <row r="362">
          <cell r="A362" t="str">
            <v>104115</v>
          </cell>
          <cell r="H362">
            <v>36</v>
          </cell>
          <cell r="U362">
            <v>36</v>
          </cell>
        </row>
        <row r="363">
          <cell r="A363" t="str">
            <v>2242</v>
          </cell>
          <cell r="E363">
            <v>72</v>
          </cell>
          <cell r="H363">
            <v>400</v>
          </cell>
          <cell r="K363">
            <v>328</v>
          </cell>
          <cell r="T363">
            <v>72</v>
          </cell>
          <cell r="U363">
            <v>728</v>
          </cell>
        </row>
        <row r="364">
          <cell r="A364" t="str">
            <v>41050</v>
          </cell>
          <cell r="E364">
            <v>68</v>
          </cell>
          <cell r="H364">
            <v>320</v>
          </cell>
          <cell r="K364">
            <v>412</v>
          </cell>
          <cell r="T364">
            <v>68</v>
          </cell>
          <cell r="U364">
            <v>732</v>
          </cell>
        </row>
        <row r="365">
          <cell r="A365" t="str">
            <v>51826</v>
          </cell>
          <cell r="E365">
            <v>128</v>
          </cell>
          <cell r="H365">
            <v>400</v>
          </cell>
          <cell r="K365">
            <v>272</v>
          </cell>
          <cell r="T365">
            <v>128</v>
          </cell>
          <cell r="U365">
            <v>672</v>
          </cell>
        </row>
        <row r="366">
          <cell r="A366" t="str">
            <v>93857</v>
          </cell>
          <cell r="E366">
            <v>64</v>
          </cell>
          <cell r="H366">
            <v>640</v>
          </cell>
          <cell r="K366">
            <v>96</v>
          </cell>
          <cell r="T366">
            <v>64</v>
          </cell>
          <cell r="U366">
            <v>736</v>
          </cell>
        </row>
        <row r="367">
          <cell r="A367" t="str">
            <v>98661</v>
          </cell>
          <cell r="E367">
            <v>56</v>
          </cell>
          <cell r="H367">
            <v>640</v>
          </cell>
          <cell r="K367">
            <v>104</v>
          </cell>
          <cell r="T367">
            <v>56</v>
          </cell>
          <cell r="U367">
            <v>744</v>
          </cell>
        </row>
        <row r="368">
          <cell r="A368" t="str">
            <v>99403</v>
          </cell>
          <cell r="E368">
            <v>64</v>
          </cell>
          <cell r="F368">
            <v>20</v>
          </cell>
          <cell r="H368">
            <v>80</v>
          </cell>
          <cell r="K368">
            <v>424</v>
          </cell>
          <cell r="L368">
            <v>212</v>
          </cell>
          <cell r="T368">
            <v>84</v>
          </cell>
          <cell r="U368">
            <v>716</v>
          </cell>
        </row>
        <row r="369">
          <cell r="A369" t="str">
            <v>Grand Total</v>
          </cell>
          <cell r="C369">
            <v>184</v>
          </cell>
          <cell r="D369">
            <v>3.65</v>
          </cell>
          <cell r="E369">
            <v>14328.8</v>
          </cell>
          <cell r="F369">
            <v>384.5</v>
          </cell>
          <cell r="G369">
            <v>171</v>
          </cell>
          <cell r="H369">
            <v>195844.5</v>
          </cell>
          <cell r="I369">
            <v>1277.5</v>
          </cell>
          <cell r="J369">
            <v>80</v>
          </cell>
          <cell r="K369">
            <v>48570.7</v>
          </cell>
          <cell r="L369">
            <v>2042</v>
          </cell>
          <cell r="N369">
            <v>241.9</v>
          </cell>
          <cell r="O369">
            <v>29.5</v>
          </cell>
          <cell r="P369">
            <v>8.3000000000000007</v>
          </cell>
          <cell r="Q369">
            <v>81.8</v>
          </cell>
          <cell r="R369">
            <v>9.75</v>
          </cell>
          <cell r="T369">
            <v>15071.95</v>
          </cell>
          <cell r="U369">
            <v>247814.7</v>
          </cell>
          <cell r="V369">
            <v>371.25</v>
          </cell>
        </row>
      </sheetData>
      <sheetData sheetId="1">
        <row r="3">
          <cell r="B3" t="str">
            <v>Column Labels</v>
          </cell>
        </row>
        <row r="4">
          <cell r="B4" t="str">
            <v>Sum of CHECKVIEWEARNSAMT</v>
          </cell>
          <cell r="Z4" t="str">
            <v>Sum of CHECKVIEWREGERNING</v>
          </cell>
          <cell r="AX4" t="str">
            <v>Sum of CHECKVIEWOTEARNING</v>
          </cell>
          <cell r="BV4" t="str">
            <v>Total Sum of CHECKVIEWEARNSAMT</v>
          </cell>
          <cell r="BW4" t="str">
            <v>Total Sum of CHECKVIEWREGERNING</v>
          </cell>
          <cell r="BX4" t="str">
            <v>Total Sum of CHECKVIEWOTEARNING</v>
          </cell>
        </row>
        <row r="5">
          <cell r="A5" t="str">
            <v>Row Labels</v>
          </cell>
          <cell r="C5" t="str">
            <v>10</v>
          </cell>
          <cell r="D5" t="str">
            <v>12</v>
          </cell>
          <cell r="E5" t="str">
            <v>13</v>
          </cell>
          <cell r="F5" t="str">
            <v>15</v>
          </cell>
          <cell r="G5" t="str">
            <v>16</v>
          </cell>
          <cell r="H5" t="str">
            <v>17</v>
          </cell>
          <cell r="I5" t="str">
            <v>18</v>
          </cell>
          <cell r="J5" t="str">
            <v>24</v>
          </cell>
          <cell r="K5" t="str">
            <v>26</v>
          </cell>
          <cell r="L5" t="str">
            <v>41</v>
          </cell>
          <cell r="M5" t="str">
            <v>44</v>
          </cell>
          <cell r="N5" t="str">
            <v>65</v>
          </cell>
          <cell r="O5" t="str">
            <v>74</v>
          </cell>
          <cell r="P5" t="str">
            <v>77</v>
          </cell>
          <cell r="Q5" t="str">
            <v>AA</v>
          </cell>
          <cell r="R5" t="str">
            <v>B</v>
          </cell>
          <cell r="S5" t="str">
            <v>D</v>
          </cell>
          <cell r="T5" t="str">
            <v>E</v>
          </cell>
          <cell r="U5" t="str">
            <v>P</v>
          </cell>
          <cell r="V5" t="str">
            <v>R</v>
          </cell>
          <cell r="W5" t="str">
            <v>SS</v>
          </cell>
          <cell r="X5" t="str">
            <v>X</v>
          </cell>
          <cell r="Y5" t="str">
            <v>(blank)</v>
          </cell>
          <cell r="AA5" t="str">
            <v>10</v>
          </cell>
          <cell r="AB5" t="str">
            <v>12</v>
          </cell>
          <cell r="AC5" t="str">
            <v>13</v>
          </cell>
          <cell r="AD5" t="str">
            <v>15</v>
          </cell>
          <cell r="AE5" t="str">
            <v>16</v>
          </cell>
          <cell r="AF5" t="str">
            <v>17</v>
          </cell>
          <cell r="AG5" t="str">
            <v>18</v>
          </cell>
          <cell r="AH5" t="str">
            <v>24</v>
          </cell>
          <cell r="AI5" t="str">
            <v>26</v>
          </cell>
          <cell r="AJ5" t="str">
            <v>41</v>
          </cell>
          <cell r="AK5" t="str">
            <v>44</v>
          </cell>
          <cell r="AL5" t="str">
            <v>65</v>
          </cell>
          <cell r="AM5" t="str">
            <v>74</v>
          </cell>
          <cell r="AN5" t="str">
            <v>77</v>
          </cell>
          <cell r="AO5" t="str">
            <v>AA</v>
          </cell>
          <cell r="AP5" t="str">
            <v>B</v>
          </cell>
          <cell r="AQ5" t="str">
            <v>D</v>
          </cell>
          <cell r="AR5" t="str">
            <v>E</v>
          </cell>
          <cell r="AS5" t="str">
            <v>P</v>
          </cell>
          <cell r="AT5" t="str">
            <v>R</v>
          </cell>
          <cell r="AU5" t="str">
            <v>SS</v>
          </cell>
          <cell r="AV5" t="str">
            <v>X</v>
          </cell>
          <cell r="AW5" t="str">
            <v>(blank)</v>
          </cell>
          <cell r="AY5" t="str">
            <v>10</v>
          </cell>
          <cell r="AZ5" t="str">
            <v>12</v>
          </cell>
          <cell r="BA5" t="str">
            <v>13</v>
          </cell>
          <cell r="BB5" t="str">
            <v>15</v>
          </cell>
          <cell r="BC5" t="str">
            <v>16</v>
          </cell>
          <cell r="BD5" t="str">
            <v>17</v>
          </cell>
          <cell r="BE5" t="str">
            <v>18</v>
          </cell>
          <cell r="BF5" t="str">
            <v>24</v>
          </cell>
          <cell r="BG5" t="str">
            <v>26</v>
          </cell>
          <cell r="BH5" t="str">
            <v>41</v>
          </cell>
          <cell r="BI5" t="str">
            <v>44</v>
          </cell>
          <cell r="BJ5" t="str">
            <v>65</v>
          </cell>
          <cell r="BK5" t="str">
            <v>74</v>
          </cell>
          <cell r="BL5" t="str">
            <v>77</v>
          </cell>
          <cell r="BM5" t="str">
            <v>AA</v>
          </cell>
          <cell r="BN5" t="str">
            <v>B</v>
          </cell>
          <cell r="BO5" t="str">
            <v>D</v>
          </cell>
          <cell r="BP5" t="str">
            <v>E</v>
          </cell>
          <cell r="BQ5" t="str">
            <v>P</v>
          </cell>
          <cell r="BR5" t="str">
            <v>R</v>
          </cell>
          <cell r="BS5" t="str">
            <v>SS</v>
          </cell>
          <cell r="BT5" t="str">
            <v>X</v>
          </cell>
          <cell r="BU5" t="str">
            <v>(blank)</v>
          </cell>
        </row>
        <row r="6">
          <cell r="A6" t="str">
            <v>100152</v>
          </cell>
          <cell r="E6">
            <v>19528.510000000002</v>
          </cell>
          <cell r="M6">
            <v>15376.2</v>
          </cell>
          <cell r="P6">
            <v>787500.03</v>
          </cell>
          <cell r="T6">
            <v>417100.02</v>
          </cell>
          <cell r="X6">
            <v>104853.16</v>
          </cell>
          <cell r="Z6">
            <v>192307.69999999998</v>
          </cell>
          <cell r="BV6">
            <v>1344357.92</v>
          </cell>
          <cell r="BW6">
            <v>192307.69999999998</v>
          </cell>
        </row>
        <row r="7">
          <cell r="A7" t="str">
            <v>100181</v>
          </cell>
          <cell r="M7">
            <v>14467.8</v>
          </cell>
          <cell r="O7">
            <v>500</v>
          </cell>
          <cell r="P7">
            <v>247500.05</v>
          </cell>
          <cell r="T7">
            <v>86625.02</v>
          </cell>
          <cell r="X7">
            <v>18964.23</v>
          </cell>
          <cell r="Z7">
            <v>76153.86</v>
          </cell>
          <cell r="AM7">
            <v>50769.24</v>
          </cell>
          <cell r="BV7">
            <v>368057.1</v>
          </cell>
          <cell r="BW7">
            <v>126923.1</v>
          </cell>
        </row>
        <row r="8">
          <cell r="A8" t="str">
            <v>100194</v>
          </cell>
          <cell r="M8">
            <v>2788.81</v>
          </cell>
          <cell r="O8">
            <v>320</v>
          </cell>
          <cell r="T8">
            <v>28761.45</v>
          </cell>
          <cell r="Z8">
            <v>40446.42</v>
          </cell>
          <cell r="AM8">
            <v>26964.28</v>
          </cell>
          <cell r="BV8">
            <v>31870.260000000002</v>
          </cell>
          <cell r="BW8">
            <v>67410.7</v>
          </cell>
        </row>
        <row r="9">
          <cell r="A9" t="str">
            <v>100237</v>
          </cell>
          <cell r="M9">
            <v>13913.23</v>
          </cell>
          <cell r="O9">
            <v>380</v>
          </cell>
          <cell r="P9">
            <v>150007.60999999999</v>
          </cell>
          <cell r="T9">
            <v>78750.06</v>
          </cell>
          <cell r="X9">
            <v>16357.71</v>
          </cell>
          <cell r="Z9">
            <v>69230.819999999992</v>
          </cell>
          <cell r="AM9">
            <v>46153.88</v>
          </cell>
          <cell r="BV9">
            <v>259408.61</v>
          </cell>
          <cell r="BW9">
            <v>115384.69999999998</v>
          </cell>
        </row>
        <row r="10">
          <cell r="A10" t="str">
            <v>100242</v>
          </cell>
          <cell r="M10">
            <v>3513.31</v>
          </cell>
          <cell r="O10">
            <v>320</v>
          </cell>
          <cell r="T10">
            <v>25911.23</v>
          </cell>
          <cell r="Z10">
            <v>37045.54</v>
          </cell>
          <cell r="AM10">
            <v>24778</v>
          </cell>
          <cell r="BV10">
            <v>29744.54</v>
          </cell>
          <cell r="BW10">
            <v>61823.54</v>
          </cell>
        </row>
        <row r="11">
          <cell r="A11" t="str">
            <v>100258</v>
          </cell>
          <cell r="M11">
            <v>2998.16</v>
          </cell>
          <cell r="N11">
            <v>3244.8</v>
          </cell>
          <cell r="O11">
            <v>320</v>
          </cell>
          <cell r="T11">
            <v>4710.76</v>
          </cell>
          <cell r="AL11">
            <v>28484.970000000005</v>
          </cell>
          <cell r="AM11">
            <v>19052.240000000002</v>
          </cell>
          <cell r="BV11">
            <v>11273.720000000001</v>
          </cell>
          <cell r="BW11">
            <v>47537.210000000006</v>
          </cell>
        </row>
        <row r="12">
          <cell r="A12" t="str">
            <v>100277</v>
          </cell>
          <cell r="W12">
            <v>1300</v>
          </cell>
          <cell r="Z12">
            <v>23643.789999999994</v>
          </cell>
          <cell r="BV12">
            <v>1300</v>
          </cell>
          <cell r="BW12">
            <v>23643.789999999994</v>
          </cell>
        </row>
        <row r="13">
          <cell r="A13" t="str">
            <v>100289</v>
          </cell>
          <cell r="M13">
            <v>7162.1</v>
          </cell>
          <cell r="O13">
            <v>320</v>
          </cell>
          <cell r="T13">
            <v>29986.09</v>
          </cell>
          <cell r="Z13">
            <v>45022.009999999995</v>
          </cell>
          <cell r="AM13">
            <v>30108.379999999997</v>
          </cell>
          <cell r="BV13">
            <v>37468.19</v>
          </cell>
          <cell r="BW13">
            <v>75130.389999999985</v>
          </cell>
        </row>
        <row r="14">
          <cell r="A14" t="str">
            <v>100317</v>
          </cell>
          <cell r="D14">
            <v>27585.170000000002</v>
          </cell>
          <cell r="M14">
            <v>7006.76</v>
          </cell>
          <cell r="O14">
            <v>320</v>
          </cell>
          <cell r="Z14">
            <v>51538.5</v>
          </cell>
          <cell r="AM14">
            <v>34307.72</v>
          </cell>
          <cell r="BV14">
            <v>34911.93</v>
          </cell>
          <cell r="BW14">
            <v>85846.22</v>
          </cell>
        </row>
        <row r="15">
          <cell r="A15" t="str">
            <v>100353</v>
          </cell>
          <cell r="M15">
            <v>1397.83</v>
          </cell>
          <cell r="O15">
            <v>320</v>
          </cell>
          <cell r="R15">
            <v>1000</v>
          </cell>
          <cell r="W15">
            <v>1300</v>
          </cell>
          <cell r="Z15">
            <v>23308.34</v>
          </cell>
          <cell r="AM15">
            <v>15585.28</v>
          </cell>
          <cell r="BV15">
            <v>4017.83</v>
          </cell>
          <cell r="BW15">
            <v>38893.620000000003</v>
          </cell>
        </row>
        <row r="16">
          <cell r="A16" t="str">
            <v>100378</v>
          </cell>
          <cell r="M16">
            <v>8516.23</v>
          </cell>
          <cell r="O16">
            <v>320</v>
          </cell>
          <cell r="T16">
            <v>25642.95</v>
          </cell>
          <cell r="Z16">
            <v>36661.96</v>
          </cell>
          <cell r="AM16">
            <v>24521.439999999999</v>
          </cell>
          <cell r="BV16">
            <v>34479.18</v>
          </cell>
          <cell r="BW16">
            <v>61183.399999999994</v>
          </cell>
        </row>
        <row r="17">
          <cell r="A17" t="str">
            <v>100406</v>
          </cell>
          <cell r="M17">
            <v>3678.75</v>
          </cell>
          <cell r="W17">
            <v>8500</v>
          </cell>
          <cell r="Z17">
            <v>43531.28</v>
          </cell>
          <cell r="BV17">
            <v>12178.75</v>
          </cell>
          <cell r="BW17">
            <v>43531.28</v>
          </cell>
        </row>
        <row r="18">
          <cell r="A18" t="str">
            <v>100437</v>
          </cell>
          <cell r="M18">
            <v>5774.83</v>
          </cell>
          <cell r="O18">
            <v>320</v>
          </cell>
          <cell r="T18">
            <v>25894.34</v>
          </cell>
          <cell r="Z18">
            <v>37021.379999999997</v>
          </cell>
          <cell r="AM18">
            <v>24761.84</v>
          </cell>
          <cell r="BV18">
            <v>31989.17</v>
          </cell>
          <cell r="BW18">
            <v>61783.22</v>
          </cell>
        </row>
        <row r="19">
          <cell r="A19" t="str">
            <v>100668</v>
          </cell>
          <cell r="M19">
            <v>3301.67</v>
          </cell>
          <cell r="O19">
            <v>320</v>
          </cell>
          <cell r="T19">
            <v>25372.28</v>
          </cell>
          <cell r="Z19">
            <v>36274.97</v>
          </cell>
          <cell r="AM19">
            <v>24262.6</v>
          </cell>
          <cell r="BV19">
            <v>28993.949999999997</v>
          </cell>
          <cell r="BW19">
            <v>60537.57</v>
          </cell>
        </row>
        <row r="20">
          <cell r="A20" t="str">
            <v>100892</v>
          </cell>
          <cell r="M20">
            <v>1427.53</v>
          </cell>
          <cell r="O20">
            <v>220</v>
          </cell>
          <cell r="W20">
            <v>8500</v>
          </cell>
          <cell r="Z20">
            <v>22410.02</v>
          </cell>
          <cell r="AM20">
            <v>14989</v>
          </cell>
          <cell r="BV20">
            <v>10147.530000000001</v>
          </cell>
          <cell r="BW20">
            <v>37399.020000000004</v>
          </cell>
        </row>
        <row r="21">
          <cell r="A21" t="str">
            <v>101022</v>
          </cell>
          <cell r="M21">
            <v>3399.38</v>
          </cell>
          <cell r="Z21">
            <v>3297.35</v>
          </cell>
          <cell r="BV21">
            <v>3399.38</v>
          </cell>
          <cell r="BW21">
            <v>3297.35</v>
          </cell>
        </row>
        <row r="22">
          <cell r="A22" t="str">
            <v>101034</v>
          </cell>
          <cell r="I22">
            <v>815.13</v>
          </cell>
          <cell r="M22">
            <v>4135.38</v>
          </cell>
          <cell r="O22">
            <v>320</v>
          </cell>
          <cell r="W22">
            <v>8500</v>
          </cell>
          <cell r="Z22">
            <v>22255.67</v>
          </cell>
          <cell r="AM22">
            <v>14885.76</v>
          </cell>
          <cell r="BV22">
            <v>13770.51</v>
          </cell>
          <cell r="BW22">
            <v>37141.43</v>
          </cell>
        </row>
        <row r="23">
          <cell r="A23" t="str">
            <v>101253</v>
          </cell>
          <cell r="I23">
            <v>742.39</v>
          </cell>
          <cell r="M23">
            <v>5850</v>
          </cell>
          <cell r="W23">
            <v>8500</v>
          </cell>
          <cell r="Z23">
            <v>37196.22</v>
          </cell>
          <cell r="BV23">
            <v>15092.39</v>
          </cell>
          <cell r="BW23">
            <v>37196.22</v>
          </cell>
        </row>
        <row r="24">
          <cell r="A24" t="str">
            <v>101433</v>
          </cell>
          <cell r="M24">
            <v>11415.15</v>
          </cell>
          <cell r="T24">
            <v>13071.31</v>
          </cell>
          <cell r="Z24">
            <v>109826.63000000002</v>
          </cell>
          <cell r="BV24">
            <v>24486.46</v>
          </cell>
          <cell r="BW24">
            <v>109826.63000000002</v>
          </cell>
        </row>
        <row r="25">
          <cell r="A25" t="str">
            <v>101435</v>
          </cell>
          <cell r="M25">
            <v>8770.92</v>
          </cell>
          <cell r="O25">
            <v>380</v>
          </cell>
          <cell r="T25">
            <v>4796.55</v>
          </cell>
          <cell r="Z25">
            <v>65809.67</v>
          </cell>
          <cell r="AM25">
            <v>44016.959999999999</v>
          </cell>
          <cell r="BV25">
            <v>13947.470000000001</v>
          </cell>
          <cell r="BW25">
            <v>109826.63</v>
          </cell>
        </row>
        <row r="26">
          <cell r="A26" t="str">
            <v>101436</v>
          </cell>
          <cell r="M26">
            <v>6077.17</v>
          </cell>
          <cell r="O26">
            <v>380</v>
          </cell>
          <cell r="P26">
            <v>150007.60999999999</v>
          </cell>
          <cell r="T26">
            <v>78750.06</v>
          </cell>
          <cell r="X26">
            <v>14450.02</v>
          </cell>
          <cell r="Z26">
            <v>69230.819999999992</v>
          </cell>
          <cell r="AM26">
            <v>46153.88</v>
          </cell>
          <cell r="BV26">
            <v>249664.86</v>
          </cell>
          <cell r="BW26">
            <v>115384.69999999998</v>
          </cell>
        </row>
        <row r="27">
          <cell r="A27" t="str">
            <v>101437</v>
          </cell>
          <cell r="M27">
            <v>8194.07</v>
          </cell>
          <cell r="O27">
            <v>380</v>
          </cell>
          <cell r="Z27">
            <v>48137.490000000005</v>
          </cell>
          <cell r="AM27">
            <v>32196.880000000001</v>
          </cell>
          <cell r="BV27">
            <v>8574.07</v>
          </cell>
          <cell r="BW27">
            <v>80334.37000000001</v>
          </cell>
        </row>
        <row r="28">
          <cell r="A28" t="str">
            <v>101446</v>
          </cell>
          <cell r="M28">
            <v>5961</v>
          </cell>
          <cell r="O28">
            <v>380</v>
          </cell>
          <cell r="T28">
            <v>47634.51</v>
          </cell>
          <cell r="Z28">
            <v>61869.919999999998</v>
          </cell>
          <cell r="AM28">
            <v>42307.72</v>
          </cell>
          <cell r="BV28">
            <v>53975.51</v>
          </cell>
          <cell r="BW28">
            <v>104177.64</v>
          </cell>
        </row>
        <row r="29">
          <cell r="A29" t="str">
            <v>101448</v>
          </cell>
          <cell r="M29">
            <v>6984.48</v>
          </cell>
          <cell r="O29">
            <v>320</v>
          </cell>
          <cell r="T29">
            <v>6844.44</v>
          </cell>
          <cell r="Z29">
            <v>28522.399999999998</v>
          </cell>
          <cell r="AM29">
            <v>19077.28</v>
          </cell>
          <cell r="BV29">
            <v>14148.919999999998</v>
          </cell>
          <cell r="BW29">
            <v>47599.679999999993</v>
          </cell>
        </row>
        <row r="30">
          <cell r="A30" t="str">
            <v>101449</v>
          </cell>
          <cell r="Z30">
            <v>16696.859999999997</v>
          </cell>
          <cell r="BW30">
            <v>16696.859999999997</v>
          </cell>
        </row>
        <row r="31">
          <cell r="A31" t="str">
            <v>101451</v>
          </cell>
          <cell r="M31">
            <v>1569.67</v>
          </cell>
          <cell r="O31">
            <v>320</v>
          </cell>
          <cell r="Z31">
            <v>23266.95</v>
          </cell>
          <cell r="AM31">
            <v>15562.16</v>
          </cell>
          <cell r="BV31">
            <v>1889.67</v>
          </cell>
          <cell r="BW31">
            <v>38829.11</v>
          </cell>
        </row>
        <row r="32">
          <cell r="A32" t="str">
            <v>101456</v>
          </cell>
          <cell r="M32">
            <v>8252.19</v>
          </cell>
          <cell r="O32">
            <v>380</v>
          </cell>
          <cell r="T32">
            <v>24093.22</v>
          </cell>
          <cell r="Z32">
            <v>40203.72</v>
          </cell>
          <cell r="AM32">
            <v>26890.36</v>
          </cell>
          <cell r="BV32">
            <v>32725.410000000003</v>
          </cell>
          <cell r="BW32">
            <v>67094.080000000002</v>
          </cell>
        </row>
        <row r="33">
          <cell r="A33" t="str">
            <v>101457</v>
          </cell>
          <cell r="M33">
            <v>2993.94</v>
          </cell>
          <cell r="O33">
            <v>320</v>
          </cell>
          <cell r="Z33">
            <v>25634.589999999997</v>
          </cell>
          <cell r="AM33">
            <v>17145.759999999998</v>
          </cell>
          <cell r="BV33">
            <v>3313.94</v>
          </cell>
          <cell r="BW33">
            <v>42780.349999999991</v>
          </cell>
        </row>
        <row r="34">
          <cell r="A34" t="str">
            <v>101462</v>
          </cell>
          <cell r="M34">
            <v>2966</v>
          </cell>
          <cell r="O34">
            <v>320</v>
          </cell>
          <cell r="W34">
            <v>8500</v>
          </cell>
          <cell r="Z34">
            <v>23266.95</v>
          </cell>
          <cell r="AM34">
            <v>15562.16</v>
          </cell>
          <cell r="BV34">
            <v>11786</v>
          </cell>
          <cell r="BW34">
            <v>38829.11</v>
          </cell>
        </row>
        <row r="35">
          <cell r="A35" t="str">
            <v>101473</v>
          </cell>
          <cell r="M35">
            <v>6739.37</v>
          </cell>
          <cell r="O35">
            <v>320</v>
          </cell>
          <cell r="Z35">
            <v>29853.1</v>
          </cell>
          <cell r="AM35">
            <v>19967.32</v>
          </cell>
          <cell r="BV35">
            <v>7059.37</v>
          </cell>
          <cell r="BW35">
            <v>49820.42</v>
          </cell>
        </row>
        <row r="36">
          <cell r="A36" t="str">
            <v>101474</v>
          </cell>
          <cell r="M36">
            <v>7807.71</v>
          </cell>
          <cell r="O36">
            <v>380</v>
          </cell>
          <cell r="T36">
            <v>6867.61</v>
          </cell>
          <cell r="Z36">
            <v>41526.949999999997</v>
          </cell>
          <cell r="AM36">
            <v>27775.4</v>
          </cell>
          <cell r="BV36">
            <v>15055.32</v>
          </cell>
          <cell r="BW36">
            <v>69302.350000000006</v>
          </cell>
        </row>
        <row r="37">
          <cell r="A37" t="str">
            <v>101476</v>
          </cell>
          <cell r="M37">
            <v>3447.6</v>
          </cell>
          <cell r="O37">
            <v>320</v>
          </cell>
          <cell r="Z37">
            <v>25121.950000000004</v>
          </cell>
          <cell r="AM37">
            <v>16802.88</v>
          </cell>
          <cell r="BV37">
            <v>3767.6</v>
          </cell>
          <cell r="BW37">
            <v>41924.83</v>
          </cell>
        </row>
        <row r="38">
          <cell r="A38" t="str">
            <v>101480</v>
          </cell>
          <cell r="M38">
            <v>8541.67</v>
          </cell>
          <cell r="O38">
            <v>320</v>
          </cell>
          <cell r="Z38">
            <v>36603.71</v>
          </cell>
          <cell r="AM38">
            <v>24482.48</v>
          </cell>
          <cell r="BV38">
            <v>8861.67</v>
          </cell>
          <cell r="BW38">
            <v>61086.19</v>
          </cell>
        </row>
        <row r="39">
          <cell r="A39" t="str">
            <v>101482</v>
          </cell>
          <cell r="M39">
            <v>11175.35</v>
          </cell>
          <cell r="O39">
            <v>380</v>
          </cell>
          <cell r="T39">
            <v>14621.74</v>
          </cell>
          <cell r="Z39">
            <v>42091.85</v>
          </cell>
          <cell r="AM39">
            <v>28153.24</v>
          </cell>
          <cell r="BV39">
            <v>26177.09</v>
          </cell>
          <cell r="BW39">
            <v>70245.09</v>
          </cell>
        </row>
        <row r="40">
          <cell r="A40" t="str">
            <v>101531</v>
          </cell>
          <cell r="M40">
            <v>2327.09</v>
          </cell>
          <cell r="O40">
            <v>320</v>
          </cell>
          <cell r="V40">
            <v>408.7</v>
          </cell>
          <cell r="W40">
            <v>8500</v>
          </cell>
          <cell r="Z40">
            <v>24801.059999999998</v>
          </cell>
          <cell r="AM40">
            <v>8157.7099999999991</v>
          </cell>
          <cell r="AT40">
            <v>8362.06</v>
          </cell>
          <cell r="BV40">
            <v>11555.79</v>
          </cell>
          <cell r="BW40">
            <v>41320.829999999994</v>
          </cell>
        </row>
        <row r="41">
          <cell r="A41" t="str">
            <v>101584</v>
          </cell>
          <cell r="G41">
            <v>388</v>
          </cell>
          <cell r="J41">
            <v>367.35</v>
          </cell>
          <cell r="W41">
            <v>1300</v>
          </cell>
          <cell r="Z41">
            <v>9796.1</v>
          </cell>
          <cell r="AE41">
            <v>3504.02</v>
          </cell>
          <cell r="AH41">
            <v>5510.29</v>
          </cell>
          <cell r="AX41">
            <v>110.21000000000001</v>
          </cell>
          <cell r="BV41">
            <v>2055.35</v>
          </cell>
          <cell r="BW41">
            <v>18810.41</v>
          </cell>
          <cell r="BX41">
            <v>110.21000000000001</v>
          </cell>
        </row>
        <row r="42">
          <cell r="A42" t="str">
            <v>101653</v>
          </cell>
          <cell r="M42">
            <v>4822.34</v>
          </cell>
          <cell r="O42">
            <v>320</v>
          </cell>
          <cell r="T42">
            <v>30213.93</v>
          </cell>
          <cell r="Z42">
            <v>42637.67</v>
          </cell>
          <cell r="AM42">
            <v>27775.4</v>
          </cell>
          <cell r="BV42">
            <v>35356.270000000004</v>
          </cell>
          <cell r="BW42">
            <v>70413.070000000007</v>
          </cell>
        </row>
        <row r="43">
          <cell r="A43" t="str">
            <v>101720</v>
          </cell>
          <cell r="M43">
            <v>4444.1099999999997</v>
          </cell>
          <cell r="O43">
            <v>380</v>
          </cell>
          <cell r="T43">
            <v>45127.53</v>
          </cell>
          <cell r="Z43">
            <v>64519.280000000006</v>
          </cell>
          <cell r="AM43">
            <v>43153.88</v>
          </cell>
          <cell r="BV43">
            <v>49951.64</v>
          </cell>
          <cell r="BW43">
            <v>107673.16</v>
          </cell>
        </row>
        <row r="44">
          <cell r="A44" t="str">
            <v>101789</v>
          </cell>
          <cell r="M44">
            <v>1599.98</v>
          </cell>
          <cell r="W44">
            <v>8500</v>
          </cell>
          <cell r="Z44">
            <v>40328.469999999994</v>
          </cell>
          <cell r="BV44">
            <v>10099.98</v>
          </cell>
          <cell r="BW44">
            <v>40328.469999999994</v>
          </cell>
        </row>
        <row r="45">
          <cell r="A45" t="str">
            <v>101841</v>
          </cell>
          <cell r="M45">
            <v>2320.9499999999998</v>
          </cell>
          <cell r="O45">
            <v>220</v>
          </cell>
          <cell r="W45">
            <v>8500</v>
          </cell>
          <cell r="Z45">
            <v>20388.109999999997</v>
          </cell>
          <cell r="AM45">
            <v>13636.64</v>
          </cell>
          <cell r="BV45">
            <v>11040.95</v>
          </cell>
          <cell r="BW45">
            <v>34024.75</v>
          </cell>
        </row>
        <row r="46">
          <cell r="A46" t="str">
            <v>101842</v>
          </cell>
          <cell r="Z46">
            <v>22069.809999999998</v>
          </cell>
          <cell r="AX46">
            <v>4230.05</v>
          </cell>
          <cell r="BW46">
            <v>22069.809999999998</v>
          </cell>
          <cell r="BX46">
            <v>4230.05</v>
          </cell>
        </row>
        <row r="47">
          <cell r="A47" t="str">
            <v>101848</v>
          </cell>
          <cell r="O47">
            <v>320</v>
          </cell>
          <cell r="W47">
            <v>1300</v>
          </cell>
          <cell r="Z47">
            <v>21159.25</v>
          </cell>
          <cell r="AM47">
            <v>14527.4</v>
          </cell>
          <cell r="BV47">
            <v>1620</v>
          </cell>
          <cell r="BW47">
            <v>35686.65</v>
          </cell>
        </row>
        <row r="48">
          <cell r="A48" t="str">
            <v>101852</v>
          </cell>
          <cell r="M48">
            <v>1956.07</v>
          </cell>
          <cell r="W48">
            <v>8500</v>
          </cell>
          <cell r="Z48">
            <v>37196.22</v>
          </cell>
          <cell r="BV48">
            <v>10456.07</v>
          </cell>
          <cell r="BW48">
            <v>37196.22</v>
          </cell>
        </row>
        <row r="49">
          <cell r="A49" t="str">
            <v>101855</v>
          </cell>
          <cell r="M49">
            <v>4345.6400000000003</v>
          </cell>
          <cell r="O49">
            <v>320</v>
          </cell>
          <cell r="T49">
            <v>25599.599999999999</v>
          </cell>
          <cell r="Z49">
            <v>39653.850000000006</v>
          </cell>
          <cell r="AM49">
            <v>26923.08</v>
          </cell>
          <cell r="BV49">
            <v>30265.239999999998</v>
          </cell>
          <cell r="BW49">
            <v>66576.930000000008</v>
          </cell>
        </row>
        <row r="50">
          <cell r="A50" t="str">
            <v>101923</v>
          </cell>
          <cell r="M50">
            <v>2232.4699999999998</v>
          </cell>
          <cell r="W50">
            <v>8500</v>
          </cell>
          <cell r="Z50">
            <v>43629.979999999996</v>
          </cell>
          <cell r="BV50">
            <v>10732.47</v>
          </cell>
          <cell r="BW50">
            <v>43629.979999999996</v>
          </cell>
        </row>
        <row r="51">
          <cell r="A51" t="str">
            <v>101948</v>
          </cell>
          <cell r="O51">
            <v>220</v>
          </cell>
          <cell r="W51">
            <v>1300</v>
          </cell>
          <cell r="Z51">
            <v>18812.460000000003</v>
          </cell>
          <cell r="AM51">
            <v>12582.76</v>
          </cell>
          <cell r="BV51">
            <v>1520</v>
          </cell>
          <cell r="BW51">
            <v>31395.22</v>
          </cell>
        </row>
        <row r="52">
          <cell r="A52" t="str">
            <v>102021</v>
          </cell>
          <cell r="M52">
            <v>6889.35</v>
          </cell>
          <cell r="O52">
            <v>320</v>
          </cell>
          <cell r="T52">
            <v>11253.3</v>
          </cell>
          <cell r="Z52">
            <v>43281.95</v>
          </cell>
          <cell r="AM52">
            <v>28949.24</v>
          </cell>
          <cell r="BV52">
            <v>18462.650000000001</v>
          </cell>
          <cell r="BW52">
            <v>72231.19</v>
          </cell>
        </row>
        <row r="53">
          <cell r="A53" t="str">
            <v>102078</v>
          </cell>
          <cell r="D53">
            <v>3543.59</v>
          </cell>
          <cell r="M53">
            <v>8071.86</v>
          </cell>
          <cell r="O53">
            <v>320</v>
          </cell>
          <cell r="Z53">
            <v>60465.95</v>
          </cell>
          <cell r="AM53">
            <v>39312.089999999997</v>
          </cell>
          <cell r="BV53">
            <v>11935.45</v>
          </cell>
          <cell r="BW53">
            <v>99778.04</v>
          </cell>
        </row>
        <row r="54">
          <cell r="A54" t="str">
            <v>102183</v>
          </cell>
          <cell r="I54">
            <v>1630.32</v>
          </cell>
          <cell r="M54">
            <v>1820.84</v>
          </cell>
          <cell r="O54">
            <v>320</v>
          </cell>
          <cell r="W54">
            <v>1300</v>
          </cell>
          <cell r="Z54">
            <v>17572.719999999998</v>
          </cell>
          <cell r="AM54">
            <v>11753.56</v>
          </cell>
          <cell r="BV54">
            <v>5071.16</v>
          </cell>
          <cell r="BW54">
            <v>29326.28</v>
          </cell>
        </row>
        <row r="55">
          <cell r="A55" t="str">
            <v>102228</v>
          </cell>
          <cell r="M55">
            <v>3932.81</v>
          </cell>
          <cell r="O55">
            <v>380</v>
          </cell>
          <cell r="T55">
            <v>20812.79</v>
          </cell>
          <cell r="Z55">
            <v>30326.390000000003</v>
          </cell>
          <cell r="AM55">
            <v>20283.88</v>
          </cell>
          <cell r="BV55">
            <v>25125.599999999999</v>
          </cell>
          <cell r="BW55">
            <v>50610.270000000004</v>
          </cell>
        </row>
        <row r="56">
          <cell r="A56" t="str">
            <v>102241</v>
          </cell>
          <cell r="M56">
            <v>1255.1199999999999</v>
          </cell>
          <cell r="O56">
            <v>320</v>
          </cell>
          <cell r="W56">
            <v>8500</v>
          </cell>
          <cell r="Z56">
            <v>28197.179999999997</v>
          </cell>
          <cell r="AM56">
            <v>18798.12</v>
          </cell>
          <cell r="BV56">
            <v>10075.119999999999</v>
          </cell>
          <cell r="BW56">
            <v>46995.299999999996</v>
          </cell>
        </row>
        <row r="57">
          <cell r="A57" t="str">
            <v>102267</v>
          </cell>
          <cell r="G57">
            <v>376.85</v>
          </cell>
          <cell r="I57">
            <v>815.13</v>
          </cell>
          <cell r="J57">
            <v>1379.6</v>
          </cell>
          <cell r="W57">
            <v>1300</v>
          </cell>
          <cell r="Z57">
            <v>7611.64</v>
          </cell>
          <cell r="AE57">
            <v>3391.66</v>
          </cell>
          <cell r="AH57">
            <v>6232.04</v>
          </cell>
          <cell r="BV57">
            <v>3871.58</v>
          </cell>
          <cell r="BW57">
            <v>17235.34</v>
          </cell>
        </row>
        <row r="58">
          <cell r="A58" t="str">
            <v>102284</v>
          </cell>
          <cell r="M58">
            <v>2572.69</v>
          </cell>
          <cell r="O58">
            <v>320</v>
          </cell>
          <cell r="W58">
            <v>8500</v>
          </cell>
          <cell r="Z58">
            <v>26596.36</v>
          </cell>
          <cell r="AM58">
            <v>17789.04</v>
          </cell>
          <cell r="BV58">
            <v>11392.69</v>
          </cell>
          <cell r="BW58">
            <v>44385.4</v>
          </cell>
        </row>
        <row r="59">
          <cell r="A59" t="str">
            <v>102298</v>
          </cell>
          <cell r="M59">
            <v>4065.18</v>
          </cell>
          <cell r="BV59">
            <v>4065.18</v>
          </cell>
        </row>
        <row r="60">
          <cell r="A60" t="str">
            <v>102358</v>
          </cell>
          <cell r="Z60">
            <v>22680</v>
          </cell>
          <cell r="BW60">
            <v>22680</v>
          </cell>
        </row>
        <row r="61">
          <cell r="A61" t="str">
            <v>102379</v>
          </cell>
          <cell r="I61">
            <v>1732.14</v>
          </cell>
          <cell r="M61">
            <v>1374.63</v>
          </cell>
          <cell r="W61">
            <v>8500</v>
          </cell>
          <cell r="Z61">
            <v>29429.290000000005</v>
          </cell>
          <cell r="BV61">
            <v>11606.77</v>
          </cell>
          <cell r="BW61">
            <v>29429.290000000005</v>
          </cell>
        </row>
        <row r="62">
          <cell r="A62" t="str">
            <v>102384</v>
          </cell>
          <cell r="M62">
            <v>4873.9799999999996</v>
          </cell>
          <cell r="T62">
            <v>57446.45</v>
          </cell>
          <cell r="U62">
            <v>16856.98</v>
          </cell>
          <cell r="Z62">
            <v>8630.7800000000007</v>
          </cell>
          <cell r="BV62">
            <v>79177.409999999989</v>
          </cell>
          <cell r="BW62">
            <v>8630.7800000000007</v>
          </cell>
        </row>
        <row r="63">
          <cell r="A63" t="str">
            <v>102387</v>
          </cell>
          <cell r="M63">
            <v>5653.8</v>
          </cell>
          <cell r="Z63">
            <v>38827.520000000004</v>
          </cell>
          <cell r="BV63">
            <v>5653.8</v>
          </cell>
          <cell r="BW63">
            <v>38827.520000000004</v>
          </cell>
        </row>
        <row r="64">
          <cell r="A64" t="str">
            <v>102394</v>
          </cell>
          <cell r="M64">
            <v>2133.5</v>
          </cell>
          <cell r="W64">
            <v>8500</v>
          </cell>
          <cell r="Z64">
            <v>48068.160000000011</v>
          </cell>
          <cell r="BV64">
            <v>10633.5</v>
          </cell>
          <cell r="BW64">
            <v>48068.160000000011</v>
          </cell>
        </row>
        <row r="65">
          <cell r="A65" t="str">
            <v>102396</v>
          </cell>
          <cell r="O65">
            <v>320</v>
          </cell>
          <cell r="T65">
            <v>21337.53</v>
          </cell>
          <cell r="Z65">
            <v>29326.949999999997</v>
          </cell>
          <cell r="AM65">
            <v>19615.400000000001</v>
          </cell>
          <cell r="BV65">
            <v>21657.53</v>
          </cell>
          <cell r="BW65">
            <v>48942.35</v>
          </cell>
        </row>
        <row r="66">
          <cell r="A66" t="str">
            <v>102416</v>
          </cell>
          <cell r="M66">
            <v>702.76</v>
          </cell>
          <cell r="W66">
            <v>8500</v>
          </cell>
          <cell r="Z66">
            <v>28315.360000000001</v>
          </cell>
          <cell r="BV66">
            <v>9202.76</v>
          </cell>
          <cell r="BW66">
            <v>28315.360000000001</v>
          </cell>
        </row>
        <row r="67">
          <cell r="A67" t="str">
            <v>102428</v>
          </cell>
          <cell r="M67">
            <v>1742.93</v>
          </cell>
          <cell r="O67">
            <v>80</v>
          </cell>
          <cell r="BV67">
            <v>1822.93</v>
          </cell>
        </row>
        <row r="68">
          <cell r="A68" t="str">
            <v>102431</v>
          </cell>
          <cell r="Z68">
            <v>23769.3</v>
          </cell>
          <cell r="BW68">
            <v>23769.3</v>
          </cell>
        </row>
        <row r="69">
          <cell r="A69" t="str">
            <v>102433</v>
          </cell>
          <cell r="M69">
            <v>5138.1499999999996</v>
          </cell>
          <cell r="W69">
            <v>8500</v>
          </cell>
          <cell r="Z69">
            <v>45417.390000000007</v>
          </cell>
          <cell r="BV69">
            <v>13638.15</v>
          </cell>
          <cell r="BW69">
            <v>45417.390000000007</v>
          </cell>
        </row>
        <row r="70">
          <cell r="A70" t="str">
            <v>102436</v>
          </cell>
          <cell r="W70">
            <v>8500</v>
          </cell>
          <cell r="Z70">
            <v>35543.17</v>
          </cell>
          <cell r="BV70">
            <v>8500</v>
          </cell>
          <cell r="BW70">
            <v>35543.17</v>
          </cell>
        </row>
        <row r="71">
          <cell r="A71" t="str">
            <v>102437</v>
          </cell>
          <cell r="Z71">
            <v>26923.100000000002</v>
          </cell>
          <cell r="BW71">
            <v>26923.100000000002</v>
          </cell>
        </row>
        <row r="72">
          <cell r="A72" t="str">
            <v>102455</v>
          </cell>
          <cell r="M72">
            <v>1412.65</v>
          </cell>
          <cell r="W72">
            <v>1300</v>
          </cell>
          <cell r="Z72">
            <v>26820.410000000003</v>
          </cell>
          <cell r="BV72">
            <v>2712.65</v>
          </cell>
          <cell r="BW72">
            <v>26820.410000000003</v>
          </cell>
        </row>
        <row r="73">
          <cell r="A73" t="str">
            <v>102458</v>
          </cell>
          <cell r="C73">
            <v>10</v>
          </cell>
          <cell r="W73">
            <v>1300</v>
          </cell>
          <cell r="Z73">
            <v>28184.690000000002</v>
          </cell>
          <cell r="AA73">
            <v>3138.47</v>
          </cell>
          <cell r="BV73">
            <v>1310</v>
          </cell>
          <cell r="BW73">
            <v>31323.160000000003</v>
          </cell>
        </row>
        <row r="74">
          <cell r="A74" t="str">
            <v>102459</v>
          </cell>
          <cell r="O74">
            <v>320</v>
          </cell>
          <cell r="W74">
            <v>8500</v>
          </cell>
          <cell r="Z74">
            <v>19520.060000000001</v>
          </cell>
          <cell r="AM74">
            <v>13056.04</v>
          </cell>
          <cell r="BV74">
            <v>8820</v>
          </cell>
          <cell r="BW74">
            <v>32576.100000000002</v>
          </cell>
        </row>
        <row r="75">
          <cell r="A75" t="str">
            <v>102460</v>
          </cell>
          <cell r="I75">
            <v>815.16</v>
          </cell>
          <cell r="W75">
            <v>1300</v>
          </cell>
          <cell r="Z75">
            <v>32448.75</v>
          </cell>
          <cell r="BV75">
            <v>2115.16</v>
          </cell>
          <cell r="BW75">
            <v>32448.75</v>
          </cell>
        </row>
        <row r="76">
          <cell r="A76" t="str">
            <v>102464</v>
          </cell>
          <cell r="I76">
            <v>856.16</v>
          </cell>
          <cell r="M76">
            <v>1515.62</v>
          </cell>
          <cell r="O76">
            <v>320</v>
          </cell>
          <cell r="Z76">
            <v>31110</v>
          </cell>
          <cell r="AM76">
            <v>20808</v>
          </cell>
          <cell r="BV76">
            <v>2691.7799999999997</v>
          </cell>
          <cell r="BW76">
            <v>51918</v>
          </cell>
        </row>
        <row r="77">
          <cell r="A77" t="str">
            <v>102495</v>
          </cell>
          <cell r="I77">
            <v>815.16</v>
          </cell>
          <cell r="O77">
            <v>320</v>
          </cell>
          <cell r="S77">
            <v>5000</v>
          </cell>
          <cell r="W77">
            <v>8500</v>
          </cell>
          <cell r="Z77">
            <v>20138.489999999998</v>
          </cell>
          <cell r="AM77">
            <v>13538.48</v>
          </cell>
          <cell r="BV77">
            <v>14635.16</v>
          </cell>
          <cell r="BW77">
            <v>33676.97</v>
          </cell>
        </row>
        <row r="78">
          <cell r="A78" t="str">
            <v>102496</v>
          </cell>
          <cell r="M78">
            <v>4387.0600000000004</v>
          </cell>
          <cell r="O78">
            <v>320</v>
          </cell>
          <cell r="Z78">
            <v>44804.1</v>
          </cell>
          <cell r="AM78">
            <v>29869.4</v>
          </cell>
          <cell r="BV78">
            <v>4707.0600000000004</v>
          </cell>
          <cell r="BW78">
            <v>74673.5</v>
          </cell>
        </row>
        <row r="79">
          <cell r="A79" t="str">
            <v>102503</v>
          </cell>
          <cell r="I79">
            <v>1554.72</v>
          </cell>
          <cell r="M79">
            <v>1739.91</v>
          </cell>
          <cell r="O79">
            <v>320</v>
          </cell>
          <cell r="T79">
            <v>12290.67</v>
          </cell>
          <cell r="Z79">
            <v>30265.390000000003</v>
          </cell>
          <cell r="AM79">
            <v>20243.080000000002</v>
          </cell>
          <cell r="BV79">
            <v>15905.3</v>
          </cell>
          <cell r="BW79">
            <v>50508.47</v>
          </cell>
        </row>
        <row r="80">
          <cell r="A80" t="str">
            <v>102506</v>
          </cell>
          <cell r="O80">
            <v>320</v>
          </cell>
          <cell r="W80">
            <v>1300</v>
          </cell>
          <cell r="Z80">
            <v>21115.39</v>
          </cell>
          <cell r="AM80">
            <v>14123.08</v>
          </cell>
          <cell r="BV80">
            <v>1620</v>
          </cell>
          <cell r="BW80">
            <v>35238.47</v>
          </cell>
        </row>
        <row r="81">
          <cell r="A81" t="str">
            <v>102517</v>
          </cell>
          <cell r="M81">
            <v>959.37</v>
          </cell>
          <cell r="S81">
            <v>15000</v>
          </cell>
          <cell r="W81">
            <v>1300</v>
          </cell>
          <cell r="Z81">
            <v>37763.819999999992</v>
          </cell>
          <cell r="BV81">
            <v>17259.370000000003</v>
          </cell>
          <cell r="BW81">
            <v>37763.819999999992</v>
          </cell>
        </row>
        <row r="82">
          <cell r="A82" t="str">
            <v>102522</v>
          </cell>
          <cell r="W82">
            <v>1300</v>
          </cell>
          <cell r="Z82">
            <v>29365.410000000003</v>
          </cell>
          <cell r="BV82">
            <v>1300</v>
          </cell>
          <cell r="BW82">
            <v>29365.410000000003</v>
          </cell>
        </row>
        <row r="83">
          <cell r="A83" t="str">
            <v>102540</v>
          </cell>
          <cell r="M83">
            <v>1304.77</v>
          </cell>
          <cell r="W83">
            <v>1300</v>
          </cell>
          <cell r="Z83">
            <v>34494.62999999999</v>
          </cell>
          <cell r="BV83">
            <v>2604.77</v>
          </cell>
          <cell r="BW83">
            <v>34494.62999999999</v>
          </cell>
        </row>
        <row r="84">
          <cell r="A84" t="str">
            <v>102541</v>
          </cell>
          <cell r="T84">
            <v>13540.53</v>
          </cell>
          <cell r="Z84">
            <v>23516.519999999997</v>
          </cell>
          <cell r="BV84">
            <v>13540.53</v>
          </cell>
          <cell r="BW84">
            <v>23516.519999999997</v>
          </cell>
        </row>
        <row r="85">
          <cell r="A85" t="str">
            <v>102542</v>
          </cell>
          <cell r="J85">
            <v>5994.31</v>
          </cell>
          <cell r="W85">
            <v>8500</v>
          </cell>
          <cell r="Z85">
            <v>22180.639999999999</v>
          </cell>
          <cell r="BV85">
            <v>14494.310000000001</v>
          </cell>
          <cell r="BW85">
            <v>22180.639999999999</v>
          </cell>
        </row>
        <row r="86">
          <cell r="A86" t="str">
            <v>102543</v>
          </cell>
          <cell r="M86">
            <v>1285.03</v>
          </cell>
          <cell r="W86">
            <v>8500</v>
          </cell>
          <cell r="Z86">
            <v>42732.55</v>
          </cell>
          <cell r="BV86">
            <v>9785.0300000000007</v>
          </cell>
          <cell r="BW86">
            <v>42732.55</v>
          </cell>
        </row>
        <row r="87">
          <cell r="A87" t="str">
            <v>102550</v>
          </cell>
          <cell r="M87">
            <v>2366.96</v>
          </cell>
          <cell r="O87">
            <v>320</v>
          </cell>
          <cell r="S87">
            <v>20000</v>
          </cell>
          <cell r="T87">
            <v>9073.32</v>
          </cell>
          <cell r="Z87">
            <v>39396.57</v>
          </cell>
          <cell r="AM87">
            <v>25289.759999999998</v>
          </cell>
          <cell r="BV87">
            <v>31760.28</v>
          </cell>
          <cell r="BW87">
            <v>64686.33</v>
          </cell>
        </row>
        <row r="88">
          <cell r="A88" t="str">
            <v>102559</v>
          </cell>
          <cell r="O88">
            <v>220</v>
          </cell>
          <cell r="W88">
            <v>8500</v>
          </cell>
          <cell r="Z88">
            <v>22410.02</v>
          </cell>
          <cell r="AM88">
            <v>14989</v>
          </cell>
          <cell r="BV88">
            <v>8720</v>
          </cell>
          <cell r="BW88">
            <v>37399.020000000004</v>
          </cell>
        </row>
        <row r="89">
          <cell r="A89" t="str">
            <v>102562</v>
          </cell>
          <cell r="W89">
            <v>8500</v>
          </cell>
          <cell r="Z89">
            <v>42732.55</v>
          </cell>
          <cell r="BV89">
            <v>8500</v>
          </cell>
          <cell r="BW89">
            <v>42732.55</v>
          </cell>
        </row>
        <row r="90">
          <cell r="A90" t="str">
            <v>102569</v>
          </cell>
          <cell r="W90">
            <v>8500</v>
          </cell>
          <cell r="Z90">
            <v>38579.109999999993</v>
          </cell>
          <cell r="BV90">
            <v>8500</v>
          </cell>
          <cell r="BW90">
            <v>38579.109999999993</v>
          </cell>
        </row>
        <row r="91">
          <cell r="A91" t="str">
            <v>102571</v>
          </cell>
          <cell r="M91">
            <v>1822.11</v>
          </cell>
          <cell r="O91">
            <v>380</v>
          </cell>
          <cell r="T91">
            <v>41025.019999999997</v>
          </cell>
          <cell r="V91">
            <v>600</v>
          </cell>
          <cell r="Z91">
            <v>54095.39</v>
          </cell>
          <cell r="AM91">
            <v>30007.7</v>
          </cell>
          <cell r="AT91">
            <v>10200</v>
          </cell>
          <cell r="BV91">
            <v>43827.13</v>
          </cell>
          <cell r="BW91">
            <v>94303.09</v>
          </cell>
        </row>
        <row r="92">
          <cell r="A92" t="str">
            <v>102578</v>
          </cell>
          <cell r="W92">
            <v>8500</v>
          </cell>
          <cell r="Z92">
            <v>39153.880000000005</v>
          </cell>
          <cell r="BV92">
            <v>8500</v>
          </cell>
          <cell r="BW92">
            <v>39153.880000000005</v>
          </cell>
        </row>
        <row r="93">
          <cell r="A93" t="str">
            <v>102579</v>
          </cell>
          <cell r="W93">
            <v>8500</v>
          </cell>
          <cell r="Z93">
            <v>35344.959999999999</v>
          </cell>
          <cell r="BV93">
            <v>8500</v>
          </cell>
          <cell r="BW93">
            <v>35344.959999999999</v>
          </cell>
        </row>
        <row r="94">
          <cell r="A94" t="str">
            <v>102580</v>
          </cell>
          <cell r="W94">
            <v>8500</v>
          </cell>
          <cell r="Z94">
            <v>39153.880000000005</v>
          </cell>
          <cell r="BV94">
            <v>8500</v>
          </cell>
          <cell r="BW94">
            <v>39153.880000000005</v>
          </cell>
        </row>
        <row r="95">
          <cell r="A95" t="str">
            <v>102588</v>
          </cell>
          <cell r="W95">
            <v>8500</v>
          </cell>
          <cell r="Z95">
            <v>42732.55</v>
          </cell>
          <cell r="BV95">
            <v>8500</v>
          </cell>
          <cell r="BW95">
            <v>42732.55</v>
          </cell>
        </row>
        <row r="96">
          <cell r="A96" t="str">
            <v>102590</v>
          </cell>
          <cell r="E96">
            <v>8895.34</v>
          </cell>
          <cell r="M96">
            <v>3745.19</v>
          </cell>
          <cell r="O96">
            <v>380</v>
          </cell>
          <cell r="T96">
            <v>45127.53</v>
          </cell>
          <cell r="Z96">
            <v>64519.280000000006</v>
          </cell>
          <cell r="AM96">
            <v>43153.88</v>
          </cell>
          <cell r="BV96">
            <v>58148.06</v>
          </cell>
          <cell r="BW96">
            <v>107673.16</v>
          </cell>
        </row>
        <row r="97">
          <cell r="A97" t="str">
            <v>102603</v>
          </cell>
          <cell r="M97">
            <v>2281.38</v>
          </cell>
          <cell r="O97">
            <v>320</v>
          </cell>
          <cell r="Z97">
            <v>47852</v>
          </cell>
          <cell r="AM97">
            <v>32307.72</v>
          </cell>
          <cell r="BV97">
            <v>2601.38</v>
          </cell>
          <cell r="BW97">
            <v>80159.72</v>
          </cell>
        </row>
        <row r="98">
          <cell r="A98" t="str">
            <v>102604</v>
          </cell>
          <cell r="G98">
            <v>485.43</v>
          </cell>
          <cell r="J98">
            <v>245.12</v>
          </cell>
          <cell r="O98">
            <v>320</v>
          </cell>
          <cell r="W98">
            <v>1300</v>
          </cell>
          <cell r="Z98">
            <v>9804.7199999999993</v>
          </cell>
          <cell r="AE98">
            <v>2252.9299999999998</v>
          </cell>
          <cell r="AH98">
            <v>2359.2600000000002</v>
          </cell>
          <cell r="AM98">
            <v>9728.119999999999</v>
          </cell>
          <cell r="AX98">
            <v>1884.36</v>
          </cell>
          <cell r="BC98">
            <v>270.35000000000002</v>
          </cell>
          <cell r="BF98">
            <v>344.7</v>
          </cell>
          <cell r="BK98">
            <v>1861.3799999999999</v>
          </cell>
          <cell r="BV98">
            <v>2350.5500000000002</v>
          </cell>
          <cell r="BW98">
            <v>24145.03</v>
          </cell>
          <cell r="BX98">
            <v>4360.79</v>
          </cell>
        </row>
        <row r="99">
          <cell r="A99" t="str">
            <v>102606</v>
          </cell>
          <cell r="Z99">
            <v>1640</v>
          </cell>
          <cell r="BW99">
            <v>1640</v>
          </cell>
        </row>
        <row r="100">
          <cell r="A100" t="str">
            <v>102704</v>
          </cell>
          <cell r="I100">
            <v>828.96</v>
          </cell>
          <cell r="W100">
            <v>8500</v>
          </cell>
          <cell r="Z100">
            <v>39230.80000000001</v>
          </cell>
          <cell r="BV100">
            <v>9328.9599999999991</v>
          </cell>
          <cell r="BW100">
            <v>39230.80000000001</v>
          </cell>
        </row>
        <row r="101">
          <cell r="A101" t="str">
            <v>102707</v>
          </cell>
          <cell r="N101">
            <v>3065</v>
          </cell>
          <cell r="O101">
            <v>320</v>
          </cell>
          <cell r="W101">
            <v>1300</v>
          </cell>
          <cell r="AL101">
            <v>17713.5</v>
          </cell>
          <cell r="AM101">
            <v>11847.72</v>
          </cell>
          <cell r="BV101">
            <v>4685</v>
          </cell>
          <cell r="BW101">
            <v>29561.22</v>
          </cell>
        </row>
        <row r="102">
          <cell r="A102" t="str">
            <v>102714</v>
          </cell>
          <cell r="O102">
            <v>320</v>
          </cell>
          <cell r="T102">
            <v>2867.83</v>
          </cell>
          <cell r="Z102">
            <v>47382.950000000004</v>
          </cell>
          <cell r="AM102">
            <v>31692.2</v>
          </cell>
          <cell r="BV102">
            <v>3187.83</v>
          </cell>
          <cell r="BW102">
            <v>79075.150000000009</v>
          </cell>
        </row>
        <row r="103">
          <cell r="A103" t="str">
            <v>102715</v>
          </cell>
          <cell r="W103">
            <v>8500</v>
          </cell>
          <cell r="Z103">
            <v>42732.55</v>
          </cell>
          <cell r="BV103">
            <v>8500</v>
          </cell>
          <cell r="BW103">
            <v>42732.55</v>
          </cell>
        </row>
        <row r="104">
          <cell r="A104" t="str">
            <v>102725</v>
          </cell>
          <cell r="O104">
            <v>320</v>
          </cell>
          <cell r="T104">
            <v>15440.01</v>
          </cell>
          <cell r="Z104">
            <v>40769.250000000007</v>
          </cell>
          <cell r="AM104">
            <v>27692.32</v>
          </cell>
          <cell r="BV104">
            <v>15760.01</v>
          </cell>
          <cell r="BW104">
            <v>68461.570000000007</v>
          </cell>
        </row>
        <row r="105">
          <cell r="A105" t="str">
            <v>102726</v>
          </cell>
          <cell r="W105">
            <v>1300</v>
          </cell>
          <cell r="Z105">
            <v>30055.510000000002</v>
          </cell>
          <cell r="BV105">
            <v>1300</v>
          </cell>
          <cell r="BW105">
            <v>30055.510000000002</v>
          </cell>
        </row>
        <row r="106">
          <cell r="A106" t="str">
            <v>102728</v>
          </cell>
          <cell r="W106">
            <v>8500</v>
          </cell>
          <cell r="Z106">
            <v>42732.55</v>
          </cell>
          <cell r="BV106">
            <v>8500</v>
          </cell>
          <cell r="BW106">
            <v>42732.55</v>
          </cell>
        </row>
        <row r="107">
          <cell r="A107" t="str">
            <v>102729</v>
          </cell>
          <cell r="W107">
            <v>8500</v>
          </cell>
          <cell r="Z107">
            <v>42732.55</v>
          </cell>
          <cell r="BV107">
            <v>8500</v>
          </cell>
          <cell r="BW107">
            <v>42732.55</v>
          </cell>
        </row>
        <row r="108">
          <cell r="A108" t="str">
            <v>102731</v>
          </cell>
          <cell r="W108">
            <v>1300</v>
          </cell>
          <cell r="Z108">
            <v>31949.62999999999</v>
          </cell>
          <cell r="BV108">
            <v>1300</v>
          </cell>
          <cell r="BW108">
            <v>31949.62999999999</v>
          </cell>
        </row>
        <row r="109">
          <cell r="A109" t="str">
            <v>102733</v>
          </cell>
          <cell r="W109">
            <v>1300</v>
          </cell>
          <cell r="Z109">
            <v>18853.849999999999</v>
          </cell>
          <cell r="BV109">
            <v>1300</v>
          </cell>
          <cell r="BW109">
            <v>18853.849999999999</v>
          </cell>
        </row>
        <row r="110">
          <cell r="A110" t="str">
            <v>102743</v>
          </cell>
          <cell r="W110">
            <v>8500</v>
          </cell>
          <cell r="Z110">
            <v>42732.55</v>
          </cell>
          <cell r="BV110">
            <v>8500</v>
          </cell>
          <cell r="BW110">
            <v>42732.55</v>
          </cell>
        </row>
        <row r="111">
          <cell r="A111" t="str">
            <v>102750</v>
          </cell>
          <cell r="Z111">
            <v>28724.000000000007</v>
          </cell>
          <cell r="BW111">
            <v>28724.000000000007</v>
          </cell>
        </row>
        <row r="112">
          <cell r="A112" t="str">
            <v>102754</v>
          </cell>
          <cell r="N112">
            <v>3082.1000000000004</v>
          </cell>
          <cell r="O112">
            <v>220</v>
          </cell>
          <cell r="V112">
            <v>258.98</v>
          </cell>
          <cell r="W112">
            <v>1300</v>
          </cell>
          <cell r="AL112">
            <v>18958.849999999999</v>
          </cell>
          <cell r="AM112">
            <v>8253.8599999999988</v>
          </cell>
          <cell r="BV112">
            <v>4861.08</v>
          </cell>
          <cell r="BW112">
            <v>27212.71</v>
          </cell>
        </row>
        <row r="113">
          <cell r="A113" t="str">
            <v>102755</v>
          </cell>
          <cell r="I113">
            <v>828.97</v>
          </cell>
          <cell r="W113">
            <v>1300</v>
          </cell>
          <cell r="Z113">
            <v>31949.62999999999</v>
          </cell>
          <cell r="BV113">
            <v>2128.9700000000003</v>
          </cell>
          <cell r="BW113">
            <v>31949.62999999999</v>
          </cell>
        </row>
        <row r="114">
          <cell r="A114" t="str">
            <v>102758</v>
          </cell>
          <cell r="G114">
            <v>188.33</v>
          </cell>
          <cell r="J114">
            <v>1510.49</v>
          </cell>
          <cell r="Z114">
            <v>9454.92</v>
          </cell>
          <cell r="AH114">
            <v>7756.09</v>
          </cell>
          <cell r="BV114">
            <v>1698.82</v>
          </cell>
          <cell r="BW114">
            <v>17211.010000000002</v>
          </cell>
        </row>
        <row r="115">
          <cell r="A115" t="str">
            <v>102770</v>
          </cell>
          <cell r="W115">
            <v>1300</v>
          </cell>
          <cell r="Z115">
            <v>32049.429999999993</v>
          </cell>
          <cell r="BV115">
            <v>1300</v>
          </cell>
          <cell r="BW115">
            <v>32049.429999999993</v>
          </cell>
        </row>
        <row r="116">
          <cell r="A116" t="str">
            <v>102771</v>
          </cell>
          <cell r="W116">
            <v>8500</v>
          </cell>
          <cell r="Z116">
            <v>40328.469999999994</v>
          </cell>
          <cell r="BV116">
            <v>8500</v>
          </cell>
          <cell r="BW116">
            <v>40328.469999999994</v>
          </cell>
        </row>
        <row r="117">
          <cell r="A117" t="str">
            <v>102772</v>
          </cell>
          <cell r="O117">
            <v>320</v>
          </cell>
          <cell r="T117">
            <v>45127.53</v>
          </cell>
          <cell r="Z117">
            <v>64519.280000000006</v>
          </cell>
          <cell r="AM117">
            <v>43153.88</v>
          </cell>
          <cell r="BV117">
            <v>45447.53</v>
          </cell>
          <cell r="BW117">
            <v>107673.16</v>
          </cell>
        </row>
        <row r="118">
          <cell r="A118" t="str">
            <v>102776</v>
          </cell>
          <cell r="O118">
            <v>320</v>
          </cell>
          <cell r="W118">
            <v>8500</v>
          </cell>
          <cell r="Z118">
            <v>27520.390000000003</v>
          </cell>
          <cell r="AM118">
            <v>18407.080000000002</v>
          </cell>
          <cell r="BV118">
            <v>8820</v>
          </cell>
          <cell r="BW118">
            <v>45927.47</v>
          </cell>
        </row>
        <row r="119">
          <cell r="A119" t="str">
            <v>102777</v>
          </cell>
          <cell r="W119">
            <v>1300</v>
          </cell>
          <cell r="Z119">
            <v>32106.22</v>
          </cell>
          <cell r="BV119">
            <v>1300</v>
          </cell>
          <cell r="BW119">
            <v>32106.22</v>
          </cell>
        </row>
        <row r="120">
          <cell r="A120" t="str">
            <v>102779</v>
          </cell>
          <cell r="O120">
            <v>160</v>
          </cell>
          <cell r="W120">
            <v>1300</v>
          </cell>
          <cell r="Z120">
            <v>22541.579999999994</v>
          </cell>
          <cell r="AM120">
            <v>5649.24</v>
          </cell>
          <cell r="BV120">
            <v>1460</v>
          </cell>
          <cell r="BW120">
            <v>28190.819999999992</v>
          </cell>
        </row>
        <row r="121">
          <cell r="A121" t="str">
            <v>102786</v>
          </cell>
          <cell r="W121">
            <v>8500</v>
          </cell>
          <cell r="Z121">
            <v>40000</v>
          </cell>
          <cell r="BV121">
            <v>8500</v>
          </cell>
          <cell r="BW121">
            <v>40000</v>
          </cell>
        </row>
        <row r="122">
          <cell r="A122" t="str">
            <v>102787</v>
          </cell>
          <cell r="W122">
            <v>8500</v>
          </cell>
          <cell r="Z122">
            <v>37196.22</v>
          </cell>
          <cell r="BV122">
            <v>8500</v>
          </cell>
          <cell r="BW122">
            <v>37196.22</v>
          </cell>
        </row>
        <row r="123">
          <cell r="A123" t="str">
            <v>102788</v>
          </cell>
          <cell r="W123">
            <v>1300</v>
          </cell>
          <cell r="Z123">
            <v>26358.420000000002</v>
          </cell>
          <cell r="BV123">
            <v>1300</v>
          </cell>
          <cell r="BW123">
            <v>26358.420000000002</v>
          </cell>
        </row>
        <row r="124">
          <cell r="A124" t="str">
            <v>102789</v>
          </cell>
          <cell r="W124">
            <v>1300</v>
          </cell>
          <cell r="Z124">
            <v>32106.22</v>
          </cell>
          <cell r="BV124">
            <v>1300</v>
          </cell>
          <cell r="BW124">
            <v>32106.22</v>
          </cell>
        </row>
        <row r="125">
          <cell r="A125" t="str">
            <v>102790</v>
          </cell>
          <cell r="W125">
            <v>1300</v>
          </cell>
          <cell r="Z125">
            <v>32947.97</v>
          </cell>
          <cell r="BV125">
            <v>1300</v>
          </cell>
          <cell r="BW125">
            <v>32947.97</v>
          </cell>
        </row>
        <row r="126">
          <cell r="A126" t="str">
            <v>102791</v>
          </cell>
          <cell r="W126">
            <v>1300</v>
          </cell>
          <cell r="Z126">
            <v>29957.07</v>
          </cell>
          <cell r="BV126">
            <v>1300</v>
          </cell>
          <cell r="BW126">
            <v>29957.07</v>
          </cell>
        </row>
        <row r="127">
          <cell r="A127" t="str">
            <v>102793</v>
          </cell>
          <cell r="W127">
            <v>1300</v>
          </cell>
          <cell r="Z127">
            <v>30698.589999999997</v>
          </cell>
          <cell r="BV127">
            <v>1300</v>
          </cell>
          <cell r="BW127">
            <v>30698.589999999997</v>
          </cell>
        </row>
        <row r="128">
          <cell r="A128" t="str">
            <v>102794</v>
          </cell>
          <cell r="W128">
            <v>1300</v>
          </cell>
          <cell r="Z128">
            <v>34345.820000000007</v>
          </cell>
          <cell r="BV128">
            <v>1300</v>
          </cell>
          <cell r="BW128">
            <v>34345.820000000007</v>
          </cell>
        </row>
        <row r="129">
          <cell r="A129" t="str">
            <v>102795</v>
          </cell>
          <cell r="S129">
            <v>7500</v>
          </cell>
          <cell r="W129">
            <v>1300</v>
          </cell>
          <cell r="Z129">
            <v>29154.020000000008</v>
          </cell>
          <cell r="BV129">
            <v>8800</v>
          </cell>
          <cell r="BW129">
            <v>29154.020000000008</v>
          </cell>
        </row>
        <row r="130">
          <cell r="A130" t="str">
            <v>102796</v>
          </cell>
          <cell r="W130">
            <v>1300</v>
          </cell>
          <cell r="Z130">
            <v>16235.200000000003</v>
          </cell>
          <cell r="BV130">
            <v>1300</v>
          </cell>
          <cell r="BW130">
            <v>16235.200000000003</v>
          </cell>
        </row>
        <row r="131">
          <cell r="A131" t="str">
            <v>102799</v>
          </cell>
          <cell r="W131">
            <v>8500</v>
          </cell>
          <cell r="Z131">
            <v>37196.22</v>
          </cell>
          <cell r="BV131">
            <v>8500</v>
          </cell>
          <cell r="BW131">
            <v>37196.22</v>
          </cell>
        </row>
        <row r="132">
          <cell r="A132" t="str">
            <v>102803</v>
          </cell>
          <cell r="Z132">
            <v>26273.499999999996</v>
          </cell>
          <cell r="BW132">
            <v>26273.499999999996</v>
          </cell>
        </row>
        <row r="133">
          <cell r="A133" t="str">
            <v>102806</v>
          </cell>
          <cell r="W133">
            <v>8500</v>
          </cell>
          <cell r="Z133">
            <v>34345.820000000007</v>
          </cell>
          <cell r="BV133">
            <v>8500</v>
          </cell>
          <cell r="BW133">
            <v>34345.820000000007</v>
          </cell>
        </row>
        <row r="134">
          <cell r="A134" t="str">
            <v>102810</v>
          </cell>
          <cell r="W134">
            <v>1300</v>
          </cell>
          <cell r="Z134">
            <v>26624.690000000002</v>
          </cell>
          <cell r="BV134">
            <v>1300</v>
          </cell>
          <cell r="BW134">
            <v>26624.690000000002</v>
          </cell>
        </row>
        <row r="135">
          <cell r="A135" t="str">
            <v>102816</v>
          </cell>
          <cell r="Z135">
            <v>36538.499999999993</v>
          </cell>
          <cell r="BW135">
            <v>36538.499999999993</v>
          </cell>
        </row>
        <row r="136">
          <cell r="A136" t="str">
            <v>102817</v>
          </cell>
          <cell r="W136">
            <v>1300</v>
          </cell>
          <cell r="Z136">
            <v>25959</v>
          </cell>
          <cell r="BV136">
            <v>1300</v>
          </cell>
          <cell r="BW136">
            <v>25959</v>
          </cell>
        </row>
        <row r="137">
          <cell r="A137" t="str">
            <v>102819</v>
          </cell>
          <cell r="W137">
            <v>8500</v>
          </cell>
          <cell r="Z137">
            <v>50000.100000000013</v>
          </cell>
          <cell r="BV137">
            <v>8500</v>
          </cell>
          <cell r="BW137">
            <v>50000.100000000013</v>
          </cell>
        </row>
        <row r="138">
          <cell r="A138" t="str">
            <v>102837</v>
          </cell>
          <cell r="W138">
            <v>8500</v>
          </cell>
          <cell r="Z138">
            <v>32412.420000000002</v>
          </cell>
          <cell r="BV138">
            <v>8500</v>
          </cell>
          <cell r="BW138">
            <v>32412.420000000002</v>
          </cell>
        </row>
        <row r="139">
          <cell r="A139" t="str">
            <v>102854</v>
          </cell>
          <cell r="W139">
            <v>1300</v>
          </cell>
          <cell r="Z139">
            <v>24760.949999999997</v>
          </cell>
          <cell r="BV139">
            <v>1300</v>
          </cell>
          <cell r="BW139">
            <v>24760.949999999997</v>
          </cell>
        </row>
        <row r="140">
          <cell r="A140" t="str">
            <v>102858</v>
          </cell>
          <cell r="W140">
            <v>1300</v>
          </cell>
          <cell r="Z140">
            <v>27955.880000000005</v>
          </cell>
          <cell r="BV140">
            <v>1300</v>
          </cell>
          <cell r="BW140">
            <v>27955.880000000005</v>
          </cell>
        </row>
        <row r="141">
          <cell r="A141" t="str">
            <v>102859</v>
          </cell>
          <cell r="C141">
            <v>15</v>
          </cell>
          <cell r="O141">
            <v>320</v>
          </cell>
          <cell r="W141">
            <v>1300</v>
          </cell>
          <cell r="Z141">
            <v>15240</v>
          </cell>
          <cell r="AA141">
            <v>3060</v>
          </cell>
          <cell r="AM141">
            <v>12240</v>
          </cell>
          <cell r="BV141">
            <v>1635</v>
          </cell>
          <cell r="BW141">
            <v>30540</v>
          </cell>
        </row>
        <row r="142">
          <cell r="A142" t="str">
            <v>102860</v>
          </cell>
          <cell r="W142">
            <v>1300</v>
          </cell>
          <cell r="Z142">
            <v>32106.22</v>
          </cell>
          <cell r="BV142">
            <v>1300</v>
          </cell>
          <cell r="BW142">
            <v>32106.22</v>
          </cell>
        </row>
        <row r="143">
          <cell r="A143" t="str">
            <v>102868</v>
          </cell>
          <cell r="W143">
            <v>1300</v>
          </cell>
          <cell r="Z143">
            <v>31949.62999999999</v>
          </cell>
          <cell r="BV143">
            <v>1300</v>
          </cell>
          <cell r="BW143">
            <v>31949.62999999999</v>
          </cell>
        </row>
        <row r="144">
          <cell r="A144" t="str">
            <v>102875</v>
          </cell>
          <cell r="Z144">
            <v>41933.82</v>
          </cell>
          <cell r="BW144">
            <v>41933.82</v>
          </cell>
        </row>
        <row r="145">
          <cell r="A145" t="str">
            <v>102878</v>
          </cell>
          <cell r="W145">
            <v>8500</v>
          </cell>
          <cell r="Z145">
            <v>38339.480000000003</v>
          </cell>
          <cell r="BV145">
            <v>8500</v>
          </cell>
          <cell r="BW145">
            <v>38339.480000000003</v>
          </cell>
        </row>
        <row r="146">
          <cell r="A146" t="str">
            <v>102879</v>
          </cell>
          <cell r="W146">
            <v>1300</v>
          </cell>
          <cell r="Z146">
            <v>25246.399999999998</v>
          </cell>
          <cell r="BV146">
            <v>1300</v>
          </cell>
          <cell r="BW146">
            <v>25246.399999999998</v>
          </cell>
        </row>
        <row r="147">
          <cell r="A147" t="str">
            <v>102881</v>
          </cell>
          <cell r="W147">
            <v>8500</v>
          </cell>
          <cell r="Z147">
            <v>37540.75</v>
          </cell>
          <cell r="BV147">
            <v>8500</v>
          </cell>
          <cell r="BW147">
            <v>37540.75</v>
          </cell>
        </row>
        <row r="148">
          <cell r="A148" t="str">
            <v>102891</v>
          </cell>
          <cell r="W148">
            <v>1300</v>
          </cell>
          <cell r="Z148">
            <v>28754.610000000004</v>
          </cell>
          <cell r="BV148">
            <v>1300</v>
          </cell>
          <cell r="BW148">
            <v>28754.610000000004</v>
          </cell>
        </row>
        <row r="149">
          <cell r="A149" t="str">
            <v>102900</v>
          </cell>
          <cell r="W149">
            <v>8500</v>
          </cell>
          <cell r="Z149">
            <v>39936.94</v>
          </cell>
          <cell r="BV149">
            <v>8500</v>
          </cell>
          <cell r="BW149">
            <v>39936.94</v>
          </cell>
        </row>
        <row r="150">
          <cell r="A150" t="str">
            <v>102901</v>
          </cell>
          <cell r="W150">
            <v>1300</v>
          </cell>
          <cell r="Z150">
            <v>29527.69</v>
          </cell>
          <cell r="BV150">
            <v>1300</v>
          </cell>
          <cell r="BW150">
            <v>29527.69</v>
          </cell>
        </row>
        <row r="151">
          <cell r="A151" t="str">
            <v>102902</v>
          </cell>
          <cell r="W151">
            <v>1300</v>
          </cell>
          <cell r="Z151">
            <v>36021.62999999999</v>
          </cell>
          <cell r="BV151">
            <v>1300</v>
          </cell>
          <cell r="BW151">
            <v>36021.62999999999</v>
          </cell>
        </row>
        <row r="152">
          <cell r="A152" t="str">
            <v>102918</v>
          </cell>
          <cell r="W152">
            <v>8500</v>
          </cell>
          <cell r="Z152">
            <v>39936.94</v>
          </cell>
          <cell r="BV152">
            <v>8500</v>
          </cell>
          <cell r="BW152">
            <v>39936.94</v>
          </cell>
        </row>
        <row r="153">
          <cell r="A153" t="str">
            <v>102919</v>
          </cell>
          <cell r="I153">
            <v>1484.74</v>
          </cell>
          <cell r="W153">
            <v>8500</v>
          </cell>
          <cell r="Z153">
            <v>38738.89</v>
          </cell>
          <cell r="BV153">
            <v>9984.74</v>
          </cell>
          <cell r="BW153">
            <v>38738.89</v>
          </cell>
        </row>
        <row r="154">
          <cell r="A154" t="str">
            <v>102922</v>
          </cell>
          <cell r="O154">
            <v>320</v>
          </cell>
          <cell r="W154">
            <v>1300</v>
          </cell>
          <cell r="Z154">
            <v>16915.780000000002</v>
          </cell>
          <cell r="AM154">
            <v>11314.16</v>
          </cell>
          <cell r="BV154">
            <v>1620</v>
          </cell>
          <cell r="BW154">
            <v>28229.940000000002</v>
          </cell>
        </row>
        <row r="155">
          <cell r="A155" t="str">
            <v>102923</v>
          </cell>
          <cell r="W155">
            <v>8500</v>
          </cell>
          <cell r="Z155">
            <v>38846.199999999997</v>
          </cell>
          <cell r="BV155">
            <v>8500</v>
          </cell>
          <cell r="BW155">
            <v>38846.199999999997</v>
          </cell>
        </row>
        <row r="156">
          <cell r="A156" t="str">
            <v>102924</v>
          </cell>
          <cell r="N156">
            <v>465.76</v>
          </cell>
          <cell r="O156">
            <v>80</v>
          </cell>
          <cell r="Z156">
            <v>1538.47</v>
          </cell>
          <cell r="AL156">
            <v>3076.93</v>
          </cell>
          <cell r="AM156">
            <v>3076.93</v>
          </cell>
          <cell r="BV156">
            <v>545.76</v>
          </cell>
          <cell r="BW156">
            <v>7692.33</v>
          </cell>
        </row>
        <row r="157">
          <cell r="A157" t="str">
            <v>102934</v>
          </cell>
          <cell r="W157">
            <v>1300</v>
          </cell>
          <cell r="Z157">
            <v>23868.809999999998</v>
          </cell>
          <cell r="BV157">
            <v>1300</v>
          </cell>
          <cell r="BW157">
            <v>23868.809999999998</v>
          </cell>
        </row>
        <row r="158">
          <cell r="A158" t="str">
            <v>102935</v>
          </cell>
          <cell r="W158">
            <v>1300</v>
          </cell>
          <cell r="Z158">
            <v>31923.100000000006</v>
          </cell>
          <cell r="BV158">
            <v>1300</v>
          </cell>
          <cell r="BW158">
            <v>31923.100000000006</v>
          </cell>
        </row>
        <row r="159">
          <cell r="A159" t="str">
            <v>102937</v>
          </cell>
          <cell r="N159">
            <v>3518.1300000000006</v>
          </cell>
          <cell r="Q159">
            <v>2500</v>
          </cell>
          <cell r="W159">
            <v>8500</v>
          </cell>
          <cell r="AL159">
            <v>48076.999999999993</v>
          </cell>
          <cell r="BV159">
            <v>14518.130000000001</v>
          </cell>
          <cell r="BW159">
            <v>48076.999999999993</v>
          </cell>
        </row>
        <row r="160">
          <cell r="A160" t="str">
            <v>102942</v>
          </cell>
          <cell r="C160">
            <v>10</v>
          </cell>
          <cell r="W160">
            <v>8500</v>
          </cell>
          <cell r="Z160">
            <v>34498</v>
          </cell>
          <cell r="AA160">
            <v>3841.48</v>
          </cell>
          <cell r="BV160">
            <v>8510</v>
          </cell>
          <cell r="BW160">
            <v>38339.480000000003</v>
          </cell>
        </row>
        <row r="161">
          <cell r="A161" t="str">
            <v>102943</v>
          </cell>
          <cell r="I161">
            <v>2445.46</v>
          </cell>
          <cell r="O161">
            <v>320</v>
          </cell>
          <cell r="W161">
            <v>1300</v>
          </cell>
          <cell r="Z161">
            <v>19473.11</v>
          </cell>
          <cell r="AM161">
            <v>13024.64</v>
          </cell>
          <cell r="BV161">
            <v>4065.46</v>
          </cell>
          <cell r="BW161">
            <v>32497.75</v>
          </cell>
        </row>
        <row r="162">
          <cell r="A162" t="str">
            <v>102949</v>
          </cell>
          <cell r="W162">
            <v>8500</v>
          </cell>
          <cell r="Z162">
            <v>37940.160000000003</v>
          </cell>
          <cell r="BV162">
            <v>8500</v>
          </cell>
          <cell r="BW162">
            <v>37940.160000000003</v>
          </cell>
        </row>
        <row r="163">
          <cell r="A163" t="str">
            <v>102961</v>
          </cell>
          <cell r="W163">
            <v>1300</v>
          </cell>
          <cell r="Z163">
            <v>27955.880000000005</v>
          </cell>
          <cell r="BV163">
            <v>1300</v>
          </cell>
          <cell r="BW163">
            <v>27955.880000000005</v>
          </cell>
        </row>
        <row r="164">
          <cell r="A164" t="str">
            <v>103007</v>
          </cell>
          <cell r="O164">
            <v>220</v>
          </cell>
          <cell r="W164">
            <v>1300</v>
          </cell>
          <cell r="Z164">
            <v>21115.39</v>
          </cell>
          <cell r="AM164">
            <v>14123.08</v>
          </cell>
          <cell r="BV164">
            <v>1520</v>
          </cell>
          <cell r="BW164">
            <v>35238.47</v>
          </cell>
        </row>
        <row r="165">
          <cell r="A165" t="str">
            <v>103009</v>
          </cell>
          <cell r="T165">
            <v>7647.39</v>
          </cell>
          <cell r="Z165">
            <v>52857.750000000015</v>
          </cell>
          <cell r="BV165">
            <v>7647.39</v>
          </cell>
          <cell r="BW165">
            <v>52857.750000000015</v>
          </cell>
        </row>
        <row r="166">
          <cell r="A166" t="str">
            <v>103071</v>
          </cell>
          <cell r="Z166">
            <v>45309.280000000006</v>
          </cell>
          <cell r="BW166">
            <v>45309.280000000006</v>
          </cell>
        </row>
        <row r="167">
          <cell r="A167" t="str">
            <v>103083</v>
          </cell>
          <cell r="Z167">
            <v>12907.35</v>
          </cell>
          <cell r="BW167">
            <v>12907.35</v>
          </cell>
        </row>
        <row r="168">
          <cell r="A168" t="str">
            <v>103084</v>
          </cell>
          <cell r="W168">
            <v>1300</v>
          </cell>
          <cell r="Z168">
            <v>26358.420000000002</v>
          </cell>
          <cell r="BV168">
            <v>1300</v>
          </cell>
          <cell r="BW168">
            <v>26358.420000000002</v>
          </cell>
        </row>
        <row r="169">
          <cell r="A169" t="str">
            <v>103085</v>
          </cell>
          <cell r="Z169">
            <v>28795.400000000005</v>
          </cell>
          <cell r="BW169">
            <v>28795.400000000005</v>
          </cell>
        </row>
        <row r="170">
          <cell r="A170" t="str">
            <v>103086</v>
          </cell>
          <cell r="W170">
            <v>1300</v>
          </cell>
          <cell r="Z170">
            <v>23461.41</v>
          </cell>
          <cell r="BV170">
            <v>1300</v>
          </cell>
          <cell r="BW170">
            <v>23461.41</v>
          </cell>
        </row>
        <row r="171">
          <cell r="A171" t="str">
            <v>103087</v>
          </cell>
          <cell r="W171">
            <v>1300</v>
          </cell>
          <cell r="Z171">
            <v>27273.319999999996</v>
          </cell>
          <cell r="BV171">
            <v>1300</v>
          </cell>
          <cell r="BW171">
            <v>27273.319999999996</v>
          </cell>
        </row>
        <row r="172">
          <cell r="A172" t="str">
            <v>103088</v>
          </cell>
          <cell r="O172">
            <v>55</v>
          </cell>
          <cell r="W172">
            <v>1300</v>
          </cell>
          <cell r="Z172">
            <v>24556.519999999997</v>
          </cell>
          <cell r="AM172">
            <v>2734.46</v>
          </cell>
          <cell r="BV172">
            <v>1355</v>
          </cell>
          <cell r="BW172">
            <v>27290.979999999996</v>
          </cell>
        </row>
        <row r="173">
          <cell r="A173" t="str">
            <v>103090</v>
          </cell>
          <cell r="Z173">
            <v>20028.5</v>
          </cell>
          <cell r="BW173">
            <v>20028.5</v>
          </cell>
        </row>
        <row r="174">
          <cell r="A174" t="str">
            <v>103092</v>
          </cell>
          <cell r="W174">
            <v>1300</v>
          </cell>
          <cell r="Z174">
            <v>29074.079999999994</v>
          </cell>
          <cell r="BV174">
            <v>1300</v>
          </cell>
          <cell r="BW174">
            <v>29074.079999999994</v>
          </cell>
        </row>
        <row r="175">
          <cell r="A175" t="str">
            <v>103093</v>
          </cell>
          <cell r="W175">
            <v>1300</v>
          </cell>
          <cell r="Z175">
            <v>21864.74</v>
          </cell>
          <cell r="BV175">
            <v>1300</v>
          </cell>
          <cell r="BW175">
            <v>21864.74</v>
          </cell>
        </row>
        <row r="176">
          <cell r="A176" t="str">
            <v>103094</v>
          </cell>
          <cell r="Z176">
            <v>31477.000000000004</v>
          </cell>
          <cell r="BW176">
            <v>31477.000000000004</v>
          </cell>
        </row>
        <row r="177">
          <cell r="A177" t="str">
            <v>103095</v>
          </cell>
          <cell r="W177">
            <v>1300</v>
          </cell>
          <cell r="Z177">
            <v>19249.279999999995</v>
          </cell>
          <cell r="BV177">
            <v>1300</v>
          </cell>
          <cell r="BW177">
            <v>19249.279999999995</v>
          </cell>
        </row>
        <row r="178">
          <cell r="A178" t="str">
            <v>103099</v>
          </cell>
          <cell r="Z178">
            <v>3320.9</v>
          </cell>
          <cell r="BW178">
            <v>3320.9</v>
          </cell>
        </row>
        <row r="179">
          <cell r="A179" t="str">
            <v>103100</v>
          </cell>
          <cell r="W179">
            <v>1300</v>
          </cell>
          <cell r="Z179">
            <v>19370.34</v>
          </cell>
          <cell r="BV179">
            <v>1300</v>
          </cell>
          <cell r="BW179">
            <v>19370.34</v>
          </cell>
        </row>
        <row r="180">
          <cell r="A180" t="str">
            <v>103101</v>
          </cell>
          <cell r="W180">
            <v>1300</v>
          </cell>
          <cell r="Z180">
            <v>21397.460000000003</v>
          </cell>
          <cell r="BV180">
            <v>1300</v>
          </cell>
          <cell r="BW180">
            <v>21397.460000000003</v>
          </cell>
        </row>
        <row r="181">
          <cell r="A181" t="str">
            <v>103102</v>
          </cell>
          <cell r="W181">
            <v>1300</v>
          </cell>
          <cell r="Z181">
            <v>20265.419999999998</v>
          </cell>
          <cell r="BV181">
            <v>1300</v>
          </cell>
          <cell r="BW181">
            <v>20265.419999999998</v>
          </cell>
        </row>
        <row r="182">
          <cell r="A182" t="str">
            <v>103105</v>
          </cell>
          <cell r="Q182">
            <v>2380</v>
          </cell>
          <cell r="W182">
            <v>1300</v>
          </cell>
          <cell r="Z182">
            <v>45769.3</v>
          </cell>
          <cell r="BV182">
            <v>3680</v>
          </cell>
          <cell r="BW182">
            <v>45769.3</v>
          </cell>
        </row>
        <row r="183">
          <cell r="A183" t="str">
            <v>103106</v>
          </cell>
          <cell r="W183">
            <v>1300</v>
          </cell>
          <cell r="Z183">
            <v>27398.370000000003</v>
          </cell>
          <cell r="BV183">
            <v>1300</v>
          </cell>
          <cell r="BW183">
            <v>27398.370000000003</v>
          </cell>
        </row>
        <row r="184">
          <cell r="A184" t="str">
            <v>103107</v>
          </cell>
          <cell r="W184">
            <v>1300</v>
          </cell>
          <cell r="Z184">
            <v>25302.890000000007</v>
          </cell>
          <cell r="BV184">
            <v>1300</v>
          </cell>
          <cell r="BW184">
            <v>25302.890000000007</v>
          </cell>
        </row>
        <row r="185">
          <cell r="A185" t="str">
            <v>103108</v>
          </cell>
          <cell r="W185">
            <v>1300</v>
          </cell>
          <cell r="Z185">
            <v>36721.259999999995</v>
          </cell>
          <cell r="BV185">
            <v>1300</v>
          </cell>
          <cell r="BW185">
            <v>36721.259999999995</v>
          </cell>
        </row>
        <row r="186">
          <cell r="A186" t="str">
            <v>103109</v>
          </cell>
          <cell r="W186">
            <v>1300</v>
          </cell>
          <cell r="Z186">
            <v>33934.830000000009</v>
          </cell>
          <cell r="BV186">
            <v>1300</v>
          </cell>
          <cell r="BW186">
            <v>33934.830000000009</v>
          </cell>
        </row>
        <row r="187">
          <cell r="A187" t="str">
            <v>103110</v>
          </cell>
          <cell r="W187">
            <v>1300</v>
          </cell>
          <cell r="Z187">
            <v>28550.910000000003</v>
          </cell>
          <cell r="BV187">
            <v>1300</v>
          </cell>
          <cell r="BW187">
            <v>28550.910000000003</v>
          </cell>
        </row>
        <row r="188">
          <cell r="A188" t="str">
            <v>103111</v>
          </cell>
          <cell r="W188">
            <v>1300</v>
          </cell>
          <cell r="Z188">
            <v>20516.89</v>
          </cell>
          <cell r="BV188">
            <v>1300</v>
          </cell>
          <cell r="BW188">
            <v>20516.89</v>
          </cell>
        </row>
        <row r="189">
          <cell r="A189" t="str">
            <v>103112</v>
          </cell>
          <cell r="O189">
            <v>165</v>
          </cell>
          <cell r="W189">
            <v>1300</v>
          </cell>
          <cell r="Z189">
            <v>19208.570000000003</v>
          </cell>
          <cell r="AM189">
            <v>8255.369999999999</v>
          </cell>
          <cell r="BV189">
            <v>1465</v>
          </cell>
          <cell r="BW189">
            <v>27463.940000000002</v>
          </cell>
        </row>
        <row r="190">
          <cell r="A190" t="str">
            <v>103113</v>
          </cell>
          <cell r="W190">
            <v>8500</v>
          </cell>
          <cell r="Z190">
            <v>31358.660000000007</v>
          </cell>
          <cell r="BV190">
            <v>8500</v>
          </cell>
          <cell r="BW190">
            <v>31358.660000000007</v>
          </cell>
        </row>
        <row r="191">
          <cell r="A191" t="str">
            <v>103114</v>
          </cell>
          <cell r="O191">
            <v>165</v>
          </cell>
          <cell r="W191">
            <v>1300</v>
          </cell>
          <cell r="Z191">
            <v>21850.65</v>
          </cell>
          <cell r="AM191">
            <v>9390.869999999999</v>
          </cell>
          <cell r="BV191">
            <v>1465</v>
          </cell>
          <cell r="BW191">
            <v>31241.52</v>
          </cell>
        </row>
        <row r="192">
          <cell r="A192" t="str">
            <v>103115</v>
          </cell>
          <cell r="Z192">
            <v>31383.499999999993</v>
          </cell>
          <cell r="BW192">
            <v>31383.499999999993</v>
          </cell>
        </row>
        <row r="193">
          <cell r="A193" t="str">
            <v>103117</v>
          </cell>
          <cell r="Z193">
            <v>13012.93</v>
          </cell>
          <cell r="BW193">
            <v>13012.93</v>
          </cell>
        </row>
        <row r="194">
          <cell r="A194" t="str">
            <v>103118</v>
          </cell>
          <cell r="W194">
            <v>1300</v>
          </cell>
          <cell r="Z194">
            <v>30635.71</v>
          </cell>
          <cell r="BV194">
            <v>1300</v>
          </cell>
          <cell r="BW194">
            <v>30635.71</v>
          </cell>
        </row>
        <row r="195">
          <cell r="A195" t="str">
            <v>103119</v>
          </cell>
          <cell r="W195">
            <v>1300</v>
          </cell>
          <cell r="Z195">
            <v>36929.65</v>
          </cell>
          <cell r="BV195">
            <v>1300</v>
          </cell>
          <cell r="BW195">
            <v>36929.65</v>
          </cell>
        </row>
        <row r="196">
          <cell r="A196" t="str">
            <v>103120</v>
          </cell>
          <cell r="W196">
            <v>1300</v>
          </cell>
          <cell r="Z196">
            <v>29721.909999999996</v>
          </cell>
          <cell r="BV196">
            <v>1300</v>
          </cell>
          <cell r="BW196">
            <v>29721.909999999996</v>
          </cell>
        </row>
        <row r="197">
          <cell r="A197" t="str">
            <v>103121</v>
          </cell>
          <cell r="W197">
            <v>1300</v>
          </cell>
          <cell r="Z197">
            <v>29753.050000000007</v>
          </cell>
          <cell r="BV197">
            <v>1300</v>
          </cell>
          <cell r="BW197">
            <v>29753.050000000007</v>
          </cell>
        </row>
        <row r="198">
          <cell r="A198" t="str">
            <v>103122</v>
          </cell>
          <cell r="W198">
            <v>1300</v>
          </cell>
          <cell r="Z198">
            <v>28291.719999999998</v>
          </cell>
          <cell r="BV198">
            <v>1300</v>
          </cell>
          <cell r="BW198">
            <v>28291.719999999998</v>
          </cell>
        </row>
        <row r="199">
          <cell r="A199" t="str">
            <v>103127</v>
          </cell>
          <cell r="O199">
            <v>320</v>
          </cell>
          <cell r="T199">
            <v>6603.99</v>
          </cell>
          <cell r="Z199">
            <v>27520.390000000003</v>
          </cell>
          <cell r="AM199">
            <v>18407.080000000002</v>
          </cell>
          <cell r="BV199">
            <v>6923.99</v>
          </cell>
          <cell r="BW199">
            <v>45927.47</v>
          </cell>
        </row>
        <row r="200">
          <cell r="A200" t="str">
            <v>103128</v>
          </cell>
          <cell r="W200">
            <v>8500</v>
          </cell>
          <cell r="Z200">
            <v>45026.94</v>
          </cell>
          <cell r="BV200">
            <v>8500</v>
          </cell>
          <cell r="BW200">
            <v>45026.94</v>
          </cell>
        </row>
        <row r="201">
          <cell r="A201" t="str">
            <v>103129</v>
          </cell>
          <cell r="W201">
            <v>1300</v>
          </cell>
          <cell r="Z201">
            <v>20341.410000000003</v>
          </cell>
          <cell r="BV201">
            <v>1300</v>
          </cell>
          <cell r="BW201">
            <v>20341.410000000003</v>
          </cell>
        </row>
        <row r="202">
          <cell r="A202" t="str">
            <v>103130</v>
          </cell>
          <cell r="W202">
            <v>1300</v>
          </cell>
          <cell r="Z202">
            <v>26233.16</v>
          </cell>
          <cell r="BV202">
            <v>1300</v>
          </cell>
          <cell r="BW202">
            <v>26233.16</v>
          </cell>
        </row>
        <row r="203">
          <cell r="A203" t="str">
            <v>103151</v>
          </cell>
          <cell r="G203">
            <v>211.6</v>
          </cell>
          <cell r="J203">
            <v>647.5</v>
          </cell>
          <cell r="U203">
            <v>1241.03</v>
          </cell>
          <cell r="Z203">
            <v>4316.6400000000003</v>
          </cell>
          <cell r="AE203">
            <v>2049.87</v>
          </cell>
          <cell r="AH203">
            <v>1659.21</v>
          </cell>
          <cell r="AX203">
            <v>546.33000000000004</v>
          </cell>
          <cell r="BC203">
            <v>218.21</v>
          </cell>
          <cell r="BV203">
            <v>2100.13</v>
          </cell>
          <cell r="BW203">
            <v>8025.72</v>
          </cell>
          <cell r="BX203">
            <v>764.54000000000008</v>
          </cell>
        </row>
        <row r="204">
          <cell r="A204" t="str">
            <v>103152</v>
          </cell>
          <cell r="W204">
            <v>1300</v>
          </cell>
          <cell r="Z204">
            <v>32505.840000000004</v>
          </cell>
          <cell r="BV204">
            <v>1300</v>
          </cell>
          <cell r="BW204">
            <v>32505.840000000004</v>
          </cell>
        </row>
        <row r="205">
          <cell r="A205" t="str">
            <v>103153</v>
          </cell>
          <cell r="C205">
            <v>15</v>
          </cell>
          <cell r="W205">
            <v>1300</v>
          </cell>
          <cell r="Z205">
            <v>21843.100000000002</v>
          </cell>
          <cell r="AA205">
            <v>2432.31</v>
          </cell>
          <cell r="BV205">
            <v>1315</v>
          </cell>
          <cell r="BW205">
            <v>24275.410000000003</v>
          </cell>
        </row>
        <row r="206">
          <cell r="A206" t="str">
            <v>103155</v>
          </cell>
          <cell r="Z206">
            <v>29625.239999999998</v>
          </cell>
          <cell r="BW206">
            <v>29625.239999999998</v>
          </cell>
        </row>
        <row r="207">
          <cell r="A207" t="str">
            <v>103156</v>
          </cell>
          <cell r="W207">
            <v>1300</v>
          </cell>
          <cell r="Z207">
            <v>30232.15</v>
          </cell>
          <cell r="BV207">
            <v>1300</v>
          </cell>
          <cell r="BW207">
            <v>30232.15</v>
          </cell>
        </row>
        <row r="208">
          <cell r="A208" t="str">
            <v>103164</v>
          </cell>
          <cell r="W208">
            <v>1300</v>
          </cell>
          <cell r="Z208">
            <v>30551.780000000002</v>
          </cell>
          <cell r="BV208">
            <v>1300</v>
          </cell>
          <cell r="BW208">
            <v>30551.780000000002</v>
          </cell>
        </row>
        <row r="209">
          <cell r="A209" t="str">
            <v>103169</v>
          </cell>
          <cell r="Z209">
            <v>23077.000000000004</v>
          </cell>
          <cell r="BW209">
            <v>23077.000000000004</v>
          </cell>
        </row>
        <row r="210">
          <cell r="A210" t="str">
            <v>103170</v>
          </cell>
          <cell r="W210">
            <v>1300</v>
          </cell>
          <cell r="Z210">
            <v>31749.919999999998</v>
          </cell>
          <cell r="BV210">
            <v>1300</v>
          </cell>
          <cell r="BW210">
            <v>31749.919999999998</v>
          </cell>
        </row>
        <row r="211">
          <cell r="A211" t="str">
            <v>103171</v>
          </cell>
          <cell r="O211">
            <v>320</v>
          </cell>
          <cell r="W211">
            <v>8500</v>
          </cell>
          <cell r="Z211">
            <v>22297.89</v>
          </cell>
          <cell r="AM211">
            <v>14914</v>
          </cell>
          <cell r="BV211">
            <v>8820</v>
          </cell>
          <cell r="BW211">
            <v>37211.89</v>
          </cell>
        </row>
        <row r="212">
          <cell r="A212" t="str">
            <v>103174</v>
          </cell>
          <cell r="C212">
            <v>25</v>
          </cell>
          <cell r="Z212">
            <v>19384.64</v>
          </cell>
          <cell r="AA212">
            <v>4846.16</v>
          </cell>
          <cell r="BV212">
            <v>25</v>
          </cell>
          <cell r="BW212">
            <v>24230.799999999999</v>
          </cell>
        </row>
        <row r="213">
          <cell r="A213" t="str">
            <v>103176</v>
          </cell>
          <cell r="S213">
            <v>5000</v>
          </cell>
          <cell r="W213">
            <v>1300</v>
          </cell>
          <cell r="Z213">
            <v>25050.809999999994</v>
          </cell>
          <cell r="BV213">
            <v>6300</v>
          </cell>
          <cell r="BW213">
            <v>25050.809999999994</v>
          </cell>
        </row>
        <row r="214">
          <cell r="A214" t="str">
            <v>103178</v>
          </cell>
          <cell r="W214">
            <v>1300</v>
          </cell>
          <cell r="Z214">
            <v>34883.569999999992</v>
          </cell>
          <cell r="BV214">
            <v>1300</v>
          </cell>
          <cell r="BW214">
            <v>34883.569999999992</v>
          </cell>
        </row>
        <row r="215">
          <cell r="A215" t="str">
            <v>103180</v>
          </cell>
          <cell r="O215">
            <v>220</v>
          </cell>
          <cell r="W215">
            <v>1300</v>
          </cell>
          <cell r="Z215">
            <v>14546.169999999998</v>
          </cell>
          <cell r="AM215">
            <v>9729.24</v>
          </cell>
          <cell r="BV215">
            <v>1520</v>
          </cell>
          <cell r="BW215">
            <v>24275.409999999996</v>
          </cell>
        </row>
        <row r="216">
          <cell r="A216" t="str">
            <v>103182</v>
          </cell>
          <cell r="O216">
            <v>320</v>
          </cell>
          <cell r="W216">
            <v>8500</v>
          </cell>
          <cell r="Z216">
            <v>26538.480000000003</v>
          </cell>
          <cell r="AM216">
            <v>17692.32</v>
          </cell>
          <cell r="BV216">
            <v>8820</v>
          </cell>
          <cell r="BW216">
            <v>44230.8</v>
          </cell>
        </row>
        <row r="217">
          <cell r="A217" t="str">
            <v>103183</v>
          </cell>
          <cell r="Z217">
            <v>24715.400000000005</v>
          </cell>
          <cell r="BW217">
            <v>24715.400000000005</v>
          </cell>
        </row>
        <row r="218">
          <cell r="A218" t="str">
            <v>103184</v>
          </cell>
          <cell r="W218">
            <v>1300</v>
          </cell>
          <cell r="Z218">
            <v>34063.880000000005</v>
          </cell>
          <cell r="BV218">
            <v>1300</v>
          </cell>
          <cell r="BW218">
            <v>34063.880000000005</v>
          </cell>
        </row>
        <row r="219">
          <cell r="A219" t="str">
            <v>103186</v>
          </cell>
          <cell r="W219">
            <v>1300</v>
          </cell>
          <cell r="Z219">
            <v>16430.8</v>
          </cell>
          <cell r="BV219">
            <v>1300</v>
          </cell>
          <cell r="BW219">
            <v>16430.8</v>
          </cell>
        </row>
        <row r="220">
          <cell r="A220" t="str">
            <v>103187</v>
          </cell>
          <cell r="Z220">
            <v>2692.31</v>
          </cell>
          <cell r="BW220">
            <v>2692.31</v>
          </cell>
        </row>
        <row r="221">
          <cell r="A221" t="str">
            <v>103201</v>
          </cell>
          <cell r="W221">
            <v>8500</v>
          </cell>
          <cell r="Z221">
            <v>40720</v>
          </cell>
          <cell r="BV221">
            <v>8500</v>
          </cell>
          <cell r="BW221">
            <v>40720</v>
          </cell>
        </row>
        <row r="222">
          <cell r="A222" t="str">
            <v>103214</v>
          </cell>
          <cell r="W222">
            <v>1300</v>
          </cell>
          <cell r="Z222">
            <v>26624.690000000002</v>
          </cell>
          <cell r="BV222">
            <v>1300</v>
          </cell>
          <cell r="BW222">
            <v>26624.690000000002</v>
          </cell>
        </row>
        <row r="223">
          <cell r="A223" t="str">
            <v>103220</v>
          </cell>
          <cell r="G223">
            <v>450.70000000000005</v>
          </cell>
          <cell r="J223">
            <v>1820.6599999999999</v>
          </cell>
          <cell r="W223">
            <v>1300</v>
          </cell>
          <cell r="Z223">
            <v>13654.92</v>
          </cell>
          <cell r="AE223">
            <v>4056.3199999999997</v>
          </cell>
          <cell r="AH223">
            <v>2730.99</v>
          </cell>
          <cell r="BV223">
            <v>3571.3599999999997</v>
          </cell>
          <cell r="BW223">
            <v>20442.229999999996</v>
          </cell>
        </row>
        <row r="224">
          <cell r="A224" t="str">
            <v>103222</v>
          </cell>
          <cell r="W224">
            <v>1300</v>
          </cell>
          <cell r="Z224">
            <v>22950.81</v>
          </cell>
          <cell r="BV224">
            <v>1300</v>
          </cell>
          <cell r="BW224">
            <v>22950.81</v>
          </cell>
        </row>
        <row r="225">
          <cell r="A225" t="str">
            <v>103231</v>
          </cell>
          <cell r="S225">
            <v>5000</v>
          </cell>
          <cell r="Z225">
            <v>16692.339999999997</v>
          </cell>
          <cell r="BV225">
            <v>5000</v>
          </cell>
          <cell r="BW225">
            <v>16692.339999999997</v>
          </cell>
        </row>
        <row r="226">
          <cell r="A226" t="str">
            <v>103232</v>
          </cell>
          <cell r="W226">
            <v>1300</v>
          </cell>
          <cell r="Z226">
            <v>25133.870000000003</v>
          </cell>
          <cell r="BV226">
            <v>1300</v>
          </cell>
          <cell r="BW226">
            <v>25133.870000000003</v>
          </cell>
        </row>
        <row r="227">
          <cell r="A227" t="str">
            <v>103239</v>
          </cell>
          <cell r="W227">
            <v>1300</v>
          </cell>
          <cell r="Z227">
            <v>29365.410000000003</v>
          </cell>
          <cell r="BV227">
            <v>1300</v>
          </cell>
          <cell r="BW227">
            <v>29365.410000000003</v>
          </cell>
        </row>
        <row r="228">
          <cell r="A228" t="str">
            <v>103250</v>
          </cell>
          <cell r="W228">
            <v>8500</v>
          </cell>
          <cell r="Z228">
            <v>45026.94</v>
          </cell>
          <cell r="BV228">
            <v>8500</v>
          </cell>
          <cell r="BW228">
            <v>45026.94</v>
          </cell>
        </row>
        <row r="229">
          <cell r="A229" t="str">
            <v>103254</v>
          </cell>
          <cell r="G229">
            <v>351.79999999999995</v>
          </cell>
          <cell r="J229">
            <v>1243.5</v>
          </cell>
          <cell r="W229">
            <v>1300</v>
          </cell>
          <cell r="Z229">
            <v>8882.15</v>
          </cell>
          <cell r="AE229">
            <v>1567.44</v>
          </cell>
          <cell r="AH229">
            <v>5684.59</v>
          </cell>
          <cell r="BV229">
            <v>2895.3</v>
          </cell>
          <cell r="BW229">
            <v>16134.18</v>
          </cell>
        </row>
        <row r="230">
          <cell r="A230" t="str">
            <v>103278</v>
          </cell>
          <cell r="W230">
            <v>8500</v>
          </cell>
          <cell r="Z230">
            <v>43852.349999999991</v>
          </cell>
          <cell r="BV230">
            <v>8500</v>
          </cell>
          <cell r="BW230">
            <v>43852.349999999991</v>
          </cell>
        </row>
        <row r="231">
          <cell r="A231" t="str">
            <v>103279</v>
          </cell>
          <cell r="Z231">
            <v>33269.299999999996</v>
          </cell>
          <cell r="BW231">
            <v>33269.299999999996</v>
          </cell>
        </row>
        <row r="232">
          <cell r="A232" t="str">
            <v>103282</v>
          </cell>
          <cell r="W232">
            <v>1300</v>
          </cell>
          <cell r="Z232">
            <v>24666.940000000006</v>
          </cell>
          <cell r="BV232">
            <v>1300</v>
          </cell>
          <cell r="BW232">
            <v>24666.940000000006</v>
          </cell>
        </row>
        <row r="233">
          <cell r="A233" t="str">
            <v>103285</v>
          </cell>
          <cell r="W233">
            <v>1300</v>
          </cell>
          <cell r="Z233">
            <v>30540</v>
          </cell>
          <cell r="BV233">
            <v>1300</v>
          </cell>
          <cell r="BW233">
            <v>30540</v>
          </cell>
        </row>
        <row r="234">
          <cell r="A234" t="str">
            <v>103289</v>
          </cell>
          <cell r="W234">
            <v>1300</v>
          </cell>
          <cell r="Z234">
            <v>20751.629999999997</v>
          </cell>
          <cell r="BV234">
            <v>1300</v>
          </cell>
          <cell r="BW234">
            <v>20751.629999999997</v>
          </cell>
        </row>
        <row r="235">
          <cell r="A235" t="str">
            <v>103292</v>
          </cell>
          <cell r="C235">
            <v>10</v>
          </cell>
          <cell r="W235">
            <v>1300</v>
          </cell>
          <cell r="Z235">
            <v>21843.100000000002</v>
          </cell>
          <cell r="AA235">
            <v>2432.31</v>
          </cell>
          <cell r="BV235">
            <v>1310</v>
          </cell>
          <cell r="BW235">
            <v>24275.410000000003</v>
          </cell>
        </row>
        <row r="236">
          <cell r="A236" t="str">
            <v>103294</v>
          </cell>
          <cell r="W236">
            <v>1300</v>
          </cell>
          <cell r="Z236">
            <v>35238.47</v>
          </cell>
          <cell r="BV236">
            <v>1300</v>
          </cell>
          <cell r="BW236">
            <v>35238.47</v>
          </cell>
        </row>
        <row r="237">
          <cell r="A237" t="str">
            <v>103307</v>
          </cell>
          <cell r="W237">
            <v>1300</v>
          </cell>
          <cell r="Z237">
            <v>34142.76</v>
          </cell>
          <cell r="BV237">
            <v>1300</v>
          </cell>
          <cell r="BW237">
            <v>34142.76</v>
          </cell>
        </row>
        <row r="238">
          <cell r="A238" t="str">
            <v>103310</v>
          </cell>
          <cell r="W238">
            <v>1300</v>
          </cell>
          <cell r="Z238">
            <v>26233.16</v>
          </cell>
          <cell r="BV238">
            <v>1300</v>
          </cell>
          <cell r="BW238">
            <v>26233.16</v>
          </cell>
        </row>
        <row r="239">
          <cell r="A239" t="str">
            <v>103313</v>
          </cell>
          <cell r="C239">
            <v>15</v>
          </cell>
          <cell r="W239">
            <v>1300</v>
          </cell>
          <cell r="Z239">
            <v>21138.499999999996</v>
          </cell>
          <cell r="AA239">
            <v>2353.85</v>
          </cell>
          <cell r="BV239">
            <v>1315</v>
          </cell>
          <cell r="BW239">
            <v>23492.349999999995</v>
          </cell>
        </row>
        <row r="240">
          <cell r="A240" t="str">
            <v>103315</v>
          </cell>
          <cell r="Z240">
            <v>30769.3</v>
          </cell>
          <cell r="BW240">
            <v>30769.3</v>
          </cell>
        </row>
        <row r="241">
          <cell r="A241" t="str">
            <v>103321</v>
          </cell>
          <cell r="C241">
            <v>25</v>
          </cell>
          <cell r="J241">
            <v>647.30999999999995</v>
          </cell>
          <cell r="W241">
            <v>1300</v>
          </cell>
          <cell r="Z241">
            <v>17219.29</v>
          </cell>
          <cell r="AA241">
            <v>2157.6999999999998</v>
          </cell>
          <cell r="AH241">
            <v>1510.39</v>
          </cell>
          <cell r="BV241">
            <v>1972.31</v>
          </cell>
          <cell r="BW241">
            <v>20887.38</v>
          </cell>
        </row>
        <row r="242">
          <cell r="A242" t="str">
            <v>103325</v>
          </cell>
          <cell r="O242">
            <v>320</v>
          </cell>
          <cell r="W242">
            <v>8500</v>
          </cell>
          <cell r="Z242">
            <v>24282.719999999998</v>
          </cell>
          <cell r="AM242">
            <v>16241.56</v>
          </cell>
          <cell r="BV242">
            <v>8820</v>
          </cell>
          <cell r="BW242">
            <v>40524.28</v>
          </cell>
        </row>
        <row r="243">
          <cell r="A243" t="str">
            <v>103340</v>
          </cell>
          <cell r="W243">
            <v>8500</v>
          </cell>
          <cell r="Z243">
            <v>34846.94</v>
          </cell>
          <cell r="BV243">
            <v>8500</v>
          </cell>
          <cell r="BW243">
            <v>34846.94</v>
          </cell>
        </row>
        <row r="244">
          <cell r="A244" t="str">
            <v>103341</v>
          </cell>
          <cell r="O244">
            <v>320</v>
          </cell>
          <cell r="T244">
            <v>22853.9</v>
          </cell>
          <cell r="Z244">
            <v>43403.89</v>
          </cell>
          <cell r="AM244">
            <v>29030.799999999999</v>
          </cell>
          <cell r="BV244">
            <v>23173.9</v>
          </cell>
          <cell r="BW244">
            <v>72434.69</v>
          </cell>
        </row>
        <row r="245">
          <cell r="A245" t="str">
            <v>103342</v>
          </cell>
          <cell r="O245">
            <v>320</v>
          </cell>
          <cell r="W245">
            <v>1300</v>
          </cell>
          <cell r="Z245">
            <v>15484.669999999998</v>
          </cell>
          <cell r="AM245">
            <v>10356.959999999999</v>
          </cell>
          <cell r="BV245">
            <v>1620</v>
          </cell>
          <cell r="BW245">
            <v>25841.629999999997</v>
          </cell>
        </row>
        <row r="246">
          <cell r="A246" t="str">
            <v>103343</v>
          </cell>
          <cell r="W246">
            <v>1300</v>
          </cell>
          <cell r="Z246">
            <v>31910.410000000003</v>
          </cell>
          <cell r="BV246">
            <v>1300</v>
          </cell>
          <cell r="BW246">
            <v>31910.410000000003</v>
          </cell>
        </row>
        <row r="247">
          <cell r="A247" t="str">
            <v>103351</v>
          </cell>
          <cell r="W247">
            <v>8500</v>
          </cell>
          <cell r="Z247">
            <v>46201.62999999999</v>
          </cell>
          <cell r="BV247">
            <v>8500</v>
          </cell>
          <cell r="BW247">
            <v>46201.62999999999</v>
          </cell>
        </row>
        <row r="248">
          <cell r="A248" t="str">
            <v>103360</v>
          </cell>
          <cell r="O248">
            <v>320</v>
          </cell>
          <cell r="W248">
            <v>1300</v>
          </cell>
          <cell r="Z248">
            <v>18182.719999999998</v>
          </cell>
          <cell r="AM248">
            <v>12161.56</v>
          </cell>
          <cell r="BV248">
            <v>1620</v>
          </cell>
          <cell r="BW248">
            <v>30344.28</v>
          </cell>
        </row>
        <row r="249">
          <cell r="A249" t="str">
            <v>103361</v>
          </cell>
          <cell r="W249">
            <v>8500</v>
          </cell>
          <cell r="Z249">
            <v>39736.53</v>
          </cell>
          <cell r="BV249">
            <v>8500</v>
          </cell>
          <cell r="BW249">
            <v>39736.53</v>
          </cell>
        </row>
        <row r="250">
          <cell r="A250" t="str">
            <v>103362</v>
          </cell>
          <cell r="W250">
            <v>1300</v>
          </cell>
          <cell r="Z250">
            <v>29782.77</v>
          </cell>
          <cell r="BV250">
            <v>1300</v>
          </cell>
          <cell r="BW250">
            <v>29782.77</v>
          </cell>
        </row>
        <row r="251">
          <cell r="A251" t="str">
            <v>103363</v>
          </cell>
          <cell r="W251">
            <v>8500</v>
          </cell>
          <cell r="Z251">
            <v>41111.62999999999</v>
          </cell>
          <cell r="BV251">
            <v>8500</v>
          </cell>
          <cell r="BW251">
            <v>41111.62999999999</v>
          </cell>
        </row>
        <row r="252">
          <cell r="A252" t="str">
            <v>103364</v>
          </cell>
          <cell r="Z252">
            <v>28653.899999999998</v>
          </cell>
          <cell r="BW252">
            <v>28653.899999999998</v>
          </cell>
        </row>
        <row r="253">
          <cell r="A253" t="str">
            <v>103383</v>
          </cell>
          <cell r="O253">
            <v>320</v>
          </cell>
          <cell r="T253">
            <v>18029.8</v>
          </cell>
          <cell r="Z253">
            <v>36600</v>
          </cell>
          <cell r="AM253">
            <v>24480</v>
          </cell>
          <cell r="BV253">
            <v>18349.8</v>
          </cell>
          <cell r="BW253">
            <v>61080</v>
          </cell>
        </row>
        <row r="254">
          <cell r="A254" t="str">
            <v>103393</v>
          </cell>
          <cell r="F254">
            <v>18461.560000000001</v>
          </cell>
          <cell r="BV254">
            <v>18461.560000000001</v>
          </cell>
        </row>
        <row r="255">
          <cell r="A255" t="str">
            <v>103394</v>
          </cell>
          <cell r="O255">
            <v>320</v>
          </cell>
          <cell r="W255">
            <v>1300</v>
          </cell>
          <cell r="Z255">
            <v>21584.67</v>
          </cell>
          <cell r="AM255">
            <v>14436.96</v>
          </cell>
          <cell r="BV255">
            <v>1620</v>
          </cell>
          <cell r="BW255">
            <v>36021.629999999997</v>
          </cell>
        </row>
        <row r="256">
          <cell r="A256" t="str">
            <v>103395</v>
          </cell>
          <cell r="O256">
            <v>320</v>
          </cell>
          <cell r="T256">
            <v>17822.439999999999</v>
          </cell>
          <cell r="Z256">
            <v>36600</v>
          </cell>
          <cell r="AM256">
            <v>24480</v>
          </cell>
          <cell r="BV256">
            <v>18142.439999999999</v>
          </cell>
          <cell r="BW256">
            <v>61080</v>
          </cell>
        </row>
        <row r="257">
          <cell r="A257" t="str">
            <v>103396</v>
          </cell>
          <cell r="W257">
            <v>8500</v>
          </cell>
          <cell r="Z257">
            <v>47376.22</v>
          </cell>
          <cell r="BV257">
            <v>8500</v>
          </cell>
          <cell r="BW257">
            <v>47376.22</v>
          </cell>
        </row>
        <row r="258">
          <cell r="A258" t="str">
            <v>103397</v>
          </cell>
          <cell r="W258">
            <v>8500</v>
          </cell>
          <cell r="Z258">
            <v>37196.22</v>
          </cell>
          <cell r="BV258">
            <v>8500</v>
          </cell>
          <cell r="BW258">
            <v>37196.22</v>
          </cell>
        </row>
        <row r="259">
          <cell r="A259" t="str">
            <v>103409</v>
          </cell>
          <cell r="W259">
            <v>8500</v>
          </cell>
          <cell r="Z259">
            <v>43460.82</v>
          </cell>
          <cell r="BV259">
            <v>8500</v>
          </cell>
          <cell r="BW259">
            <v>43460.82</v>
          </cell>
        </row>
        <row r="260">
          <cell r="A260" t="str">
            <v>103414</v>
          </cell>
          <cell r="O260">
            <v>380</v>
          </cell>
          <cell r="W260">
            <v>8500</v>
          </cell>
          <cell r="Z260">
            <v>26980.780000000002</v>
          </cell>
          <cell r="AM260">
            <v>18046.16</v>
          </cell>
          <cell r="BV260">
            <v>8880</v>
          </cell>
          <cell r="BW260">
            <v>45026.94</v>
          </cell>
        </row>
        <row r="261">
          <cell r="A261" t="str">
            <v>103421</v>
          </cell>
          <cell r="W261">
            <v>8500</v>
          </cell>
          <cell r="Z261">
            <v>41111.62999999999</v>
          </cell>
          <cell r="BV261">
            <v>8500</v>
          </cell>
          <cell r="BW261">
            <v>41111.62999999999</v>
          </cell>
        </row>
        <row r="262">
          <cell r="A262" t="str">
            <v>103423</v>
          </cell>
          <cell r="W262">
            <v>8500</v>
          </cell>
          <cell r="Z262">
            <v>47767.750000000015</v>
          </cell>
          <cell r="BV262">
            <v>8500</v>
          </cell>
          <cell r="BW262">
            <v>47767.750000000015</v>
          </cell>
        </row>
        <row r="263">
          <cell r="A263" t="str">
            <v>103425</v>
          </cell>
          <cell r="O263">
            <v>240</v>
          </cell>
          <cell r="W263">
            <v>1300</v>
          </cell>
          <cell r="Z263">
            <v>14053.85</v>
          </cell>
          <cell r="AM263">
            <v>10592.31</v>
          </cell>
          <cell r="BV263">
            <v>1540</v>
          </cell>
          <cell r="BW263">
            <v>24646.16</v>
          </cell>
        </row>
        <row r="264">
          <cell r="A264" t="str">
            <v>103427</v>
          </cell>
          <cell r="N264">
            <v>3560.57</v>
          </cell>
          <cell r="W264">
            <v>1300</v>
          </cell>
          <cell r="AL264">
            <v>23492.349999999995</v>
          </cell>
          <cell r="BV264">
            <v>4860.57</v>
          </cell>
          <cell r="BW264">
            <v>23492.349999999995</v>
          </cell>
        </row>
        <row r="265">
          <cell r="A265" t="str">
            <v>103435</v>
          </cell>
          <cell r="W265">
            <v>8500</v>
          </cell>
          <cell r="Z265">
            <v>34259.69</v>
          </cell>
          <cell r="BV265">
            <v>8500</v>
          </cell>
          <cell r="BW265">
            <v>34259.69</v>
          </cell>
        </row>
        <row r="266">
          <cell r="A266" t="str">
            <v>103436</v>
          </cell>
          <cell r="Z266">
            <v>16877.53</v>
          </cell>
          <cell r="BW266">
            <v>16877.53</v>
          </cell>
        </row>
        <row r="267">
          <cell r="A267" t="str">
            <v>103439</v>
          </cell>
          <cell r="W267">
            <v>1300</v>
          </cell>
          <cell r="Z267">
            <v>28504</v>
          </cell>
          <cell r="BV267">
            <v>1300</v>
          </cell>
          <cell r="BW267">
            <v>28504</v>
          </cell>
        </row>
        <row r="268">
          <cell r="A268" t="str">
            <v>103441</v>
          </cell>
          <cell r="W268">
            <v>1300</v>
          </cell>
          <cell r="Z268">
            <v>32106.22</v>
          </cell>
          <cell r="BV268">
            <v>1300</v>
          </cell>
          <cell r="BW268">
            <v>32106.22</v>
          </cell>
        </row>
        <row r="269">
          <cell r="A269" t="str">
            <v>103452</v>
          </cell>
          <cell r="O269">
            <v>380</v>
          </cell>
          <cell r="T269">
            <v>1071.79</v>
          </cell>
          <cell r="Z269">
            <v>30000</v>
          </cell>
          <cell r="AM269">
            <v>20000</v>
          </cell>
          <cell r="BV269">
            <v>1451.79</v>
          </cell>
          <cell r="BW269">
            <v>50000</v>
          </cell>
        </row>
        <row r="270">
          <cell r="A270" t="str">
            <v>103453</v>
          </cell>
          <cell r="W270">
            <v>1300</v>
          </cell>
          <cell r="Z270">
            <v>28582.349999999995</v>
          </cell>
          <cell r="BV270">
            <v>1300</v>
          </cell>
          <cell r="BW270">
            <v>28582.349999999995</v>
          </cell>
        </row>
        <row r="271">
          <cell r="A271" t="str">
            <v>103454</v>
          </cell>
          <cell r="W271">
            <v>1300</v>
          </cell>
          <cell r="Z271">
            <v>28190.819999999992</v>
          </cell>
          <cell r="BV271">
            <v>1300</v>
          </cell>
          <cell r="BW271">
            <v>28190.819999999992</v>
          </cell>
        </row>
        <row r="272">
          <cell r="A272" t="str">
            <v>103455</v>
          </cell>
          <cell r="W272">
            <v>1300</v>
          </cell>
          <cell r="Z272">
            <v>26624.690000000002</v>
          </cell>
          <cell r="BV272">
            <v>1300</v>
          </cell>
          <cell r="BW272">
            <v>26624.690000000002</v>
          </cell>
        </row>
        <row r="273">
          <cell r="A273" t="str">
            <v>103456</v>
          </cell>
          <cell r="Z273">
            <v>12738.5</v>
          </cell>
          <cell r="BW273">
            <v>12738.5</v>
          </cell>
        </row>
        <row r="274">
          <cell r="A274" t="str">
            <v>103458</v>
          </cell>
          <cell r="W274">
            <v>8500</v>
          </cell>
          <cell r="Z274">
            <v>43069.279999999999</v>
          </cell>
          <cell r="BV274">
            <v>8500</v>
          </cell>
          <cell r="BW274">
            <v>43069.279999999999</v>
          </cell>
        </row>
        <row r="275">
          <cell r="A275" t="str">
            <v>103461</v>
          </cell>
          <cell r="W275">
            <v>1300</v>
          </cell>
          <cell r="Z275">
            <v>35238.47</v>
          </cell>
          <cell r="BV275">
            <v>1300</v>
          </cell>
          <cell r="BW275">
            <v>35238.47</v>
          </cell>
        </row>
        <row r="276">
          <cell r="A276" t="str">
            <v>103462</v>
          </cell>
          <cell r="W276">
            <v>1300</v>
          </cell>
          <cell r="Z276">
            <v>25450</v>
          </cell>
          <cell r="BV276">
            <v>1300</v>
          </cell>
          <cell r="BW276">
            <v>25450</v>
          </cell>
        </row>
        <row r="277">
          <cell r="A277" t="str">
            <v>103481</v>
          </cell>
          <cell r="O277">
            <v>320</v>
          </cell>
          <cell r="V277">
            <v>76.92</v>
          </cell>
          <cell r="Z277">
            <v>17846.16</v>
          </cell>
          <cell r="AM277">
            <v>9000</v>
          </cell>
          <cell r="AT277">
            <v>3000</v>
          </cell>
          <cell r="BV277">
            <v>396.92</v>
          </cell>
          <cell r="BW277">
            <v>29846.16</v>
          </cell>
        </row>
        <row r="278">
          <cell r="A278" t="str">
            <v>103485</v>
          </cell>
          <cell r="G278">
            <v>373.44</v>
          </cell>
          <cell r="J278">
            <v>2147.2800000000002</v>
          </cell>
          <cell r="Z278">
            <v>5601.6</v>
          </cell>
          <cell r="AE278">
            <v>1820.52</v>
          </cell>
          <cell r="AH278">
            <v>9417.69</v>
          </cell>
          <cell r="AX278">
            <v>1295.3800000000001</v>
          </cell>
          <cell r="BC278">
            <v>227.56</v>
          </cell>
          <cell r="BF278">
            <v>560.17000000000007</v>
          </cell>
          <cell r="BV278">
            <v>2520.7200000000003</v>
          </cell>
          <cell r="BW278">
            <v>16839.810000000001</v>
          </cell>
          <cell r="BX278">
            <v>2083.11</v>
          </cell>
        </row>
        <row r="279">
          <cell r="A279" t="str">
            <v>103498</v>
          </cell>
          <cell r="W279">
            <v>8500</v>
          </cell>
          <cell r="Z279">
            <v>37196.22</v>
          </cell>
          <cell r="BV279">
            <v>8500</v>
          </cell>
          <cell r="BW279">
            <v>37196.22</v>
          </cell>
        </row>
        <row r="280">
          <cell r="A280" t="str">
            <v>103506</v>
          </cell>
          <cell r="O280">
            <v>320</v>
          </cell>
          <cell r="W280">
            <v>8500</v>
          </cell>
          <cell r="Z280">
            <v>24165.39</v>
          </cell>
          <cell r="AM280">
            <v>16163.08</v>
          </cell>
          <cell r="BV280">
            <v>8820</v>
          </cell>
          <cell r="BW280">
            <v>40328.47</v>
          </cell>
        </row>
        <row r="281">
          <cell r="A281" t="str">
            <v>103507</v>
          </cell>
          <cell r="Z281">
            <v>27407.75</v>
          </cell>
          <cell r="BW281">
            <v>27407.75</v>
          </cell>
        </row>
        <row r="282">
          <cell r="A282" t="str">
            <v>103508</v>
          </cell>
          <cell r="V282">
            <v>317.45</v>
          </cell>
          <cell r="Z282">
            <v>16401.3</v>
          </cell>
          <cell r="AT282">
            <v>4358.22</v>
          </cell>
          <cell r="BV282">
            <v>317.45</v>
          </cell>
          <cell r="BW282">
            <v>20759.52</v>
          </cell>
        </row>
        <row r="283">
          <cell r="A283" t="str">
            <v>103509</v>
          </cell>
          <cell r="W283">
            <v>1300</v>
          </cell>
          <cell r="Z283">
            <v>24666.940000000006</v>
          </cell>
          <cell r="BV283">
            <v>1300</v>
          </cell>
          <cell r="BW283">
            <v>24666.940000000006</v>
          </cell>
        </row>
        <row r="284">
          <cell r="A284" t="str">
            <v>103510</v>
          </cell>
          <cell r="W284">
            <v>1300</v>
          </cell>
          <cell r="Z284">
            <v>29365.410000000003</v>
          </cell>
          <cell r="BV284">
            <v>1300</v>
          </cell>
          <cell r="BW284">
            <v>29365.410000000003</v>
          </cell>
        </row>
        <row r="285">
          <cell r="A285" t="str">
            <v>103513</v>
          </cell>
          <cell r="O285">
            <v>220</v>
          </cell>
          <cell r="W285">
            <v>8500</v>
          </cell>
          <cell r="Z285">
            <v>24165.39</v>
          </cell>
          <cell r="AM285">
            <v>16163.08</v>
          </cell>
          <cell r="BV285">
            <v>8720</v>
          </cell>
          <cell r="BW285">
            <v>40328.47</v>
          </cell>
        </row>
        <row r="286">
          <cell r="A286" t="str">
            <v>103514</v>
          </cell>
          <cell r="Z286">
            <v>24471.22</v>
          </cell>
          <cell r="BW286">
            <v>24471.22</v>
          </cell>
        </row>
        <row r="287">
          <cell r="A287" t="str">
            <v>103538</v>
          </cell>
          <cell r="O287">
            <v>320</v>
          </cell>
          <cell r="Z287">
            <v>27450</v>
          </cell>
          <cell r="AM287">
            <v>18360</v>
          </cell>
          <cell r="BV287">
            <v>320</v>
          </cell>
          <cell r="BW287">
            <v>45810</v>
          </cell>
        </row>
        <row r="288">
          <cell r="A288" t="str">
            <v>103539</v>
          </cell>
          <cell r="Z288">
            <v>33280.819999999992</v>
          </cell>
          <cell r="BW288">
            <v>33280.819999999992</v>
          </cell>
        </row>
        <row r="289">
          <cell r="A289" t="str">
            <v>103546</v>
          </cell>
          <cell r="O289">
            <v>320</v>
          </cell>
          <cell r="S289">
            <v>5000</v>
          </cell>
          <cell r="Z289">
            <v>16346.199999999999</v>
          </cell>
          <cell r="AM289">
            <v>13076.96</v>
          </cell>
          <cell r="BV289">
            <v>5320</v>
          </cell>
          <cell r="BW289">
            <v>29423.159999999996</v>
          </cell>
        </row>
        <row r="290">
          <cell r="A290" t="str">
            <v>103553</v>
          </cell>
          <cell r="Z290">
            <v>27407.75</v>
          </cell>
          <cell r="BW290">
            <v>27407.75</v>
          </cell>
        </row>
        <row r="291">
          <cell r="A291" t="str">
            <v>103577</v>
          </cell>
          <cell r="Z291">
            <v>38146.86</v>
          </cell>
          <cell r="BW291">
            <v>38146.86</v>
          </cell>
        </row>
        <row r="292">
          <cell r="A292" t="str">
            <v>103584</v>
          </cell>
          <cell r="C292">
            <v>15</v>
          </cell>
          <cell r="O292">
            <v>320</v>
          </cell>
          <cell r="Z292">
            <v>17584.62</v>
          </cell>
          <cell r="AA292">
            <v>3530.77</v>
          </cell>
          <cell r="AM292">
            <v>14123.08</v>
          </cell>
          <cell r="BV292">
            <v>335</v>
          </cell>
          <cell r="BW292">
            <v>35238.47</v>
          </cell>
        </row>
        <row r="293">
          <cell r="A293" t="str">
            <v>103585</v>
          </cell>
          <cell r="O293">
            <v>220</v>
          </cell>
          <cell r="W293">
            <v>1300</v>
          </cell>
          <cell r="Z293">
            <v>16253.45</v>
          </cell>
          <cell r="AM293">
            <v>10871.16</v>
          </cell>
          <cell r="BV293">
            <v>1520</v>
          </cell>
          <cell r="BW293">
            <v>27124.61</v>
          </cell>
        </row>
        <row r="294">
          <cell r="A294" t="str">
            <v>103591</v>
          </cell>
          <cell r="G294">
            <v>373.12</v>
          </cell>
          <cell r="J294">
            <v>1457.5</v>
          </cell>
          <cell r="K294">
            <v>384.78</v>
          </cell>
          <cell r="Z294">
            <v>7347.28</v>
          </cell>
          <cell r="AE294">
            <v>3358.08</v>
          </cell>
          <cell r="AH294">
            <v>4255.8999999999996</v>
          </cell>
          <cell r="AI294">
            <v>1294.26</v>
          </cell>
          <cell r="BV294">
            <v>2215.3999999999996</v>
          </cell>
          <cell r="BW294">
            <v>16255.52</v>
          </cell>
        </row>
        <row r="295">
          <cell r="A295" t="str">
            <v>103592</v>
          </cell>
          <cell r="G295">
            <v>376.85</v>
          </cell>
          <cell r="J295">
            <v>1887.98</v>
          </cell>
          <cell r="Z295">
            <v>10466.02</v>
          </cell>
          <cell r="AE295">
            <v>1712.62</v>
          </cell>
          <cell r="AH295">
            <v>4548.33</v>
          </cell>
          <cell r="BV295">
            <v>2264.83</v>
          </cell>
          <cell r="BW295">
            <v>16726.97</v>
          </cell>
        </row>
        <row r="296">
          <cell r="A296" t="str">
            <v>103593</v>
          </cell>
          <cell r="O296">
            <v>320</v>
          </cell>
          <cell r="W296">
            <v>1300</v>
          </cell>
          <cell r="Z296">
            <v>19473.11</v>
          </cell>
          <cell r="AM296">
            <v>13024.64</v>
          </cell>
          <cell r="BV296">
            <v>1620</v>
          </cell>
          <cell r="BW296">
            <v>32497.75</v>
          </cell>
        </row>
        <row r="297">
          <cell r="A297" t="str">
            <v>103600</v>
          </cell>
          <cell r="W297">
            <v>1300</v>
          </cell>
          <cell r="Z297">
            <v>20386.650000000001</v>
          </cell>
          <cell r="BV297">
            <v>1300</v>
          </cell>
          <cell r="BW297">
            <v>20386.650000000001</v>
          </cell>
        </row>
        <row r="298">
          <cell r="A298" t="str">
            <v>103610</v>
          </cell>
          <cell r="W298">
            <v>1300</v>
          </cell>
          <cell r="Z298">
            <v>20386.650000000001</v>
          </cell>
          <cell r="BV298">
            <v>1300</v>
          </cell>
          <cell r="BW298">
            <v>20386.650000000001</v>
          </cell>
        </row>
        <row r="299">
          <cell r="A299" t="str">
            <v>103632</v>
          </cell>
          <cell r="E299">
            <v>2311.6800000000003</v>
          </cell>
          <cell r="L299">
            <v>14250.77</v>
          </cell>
          <cell r="O299">
            <v>380</v>
          </cell>
          <cell r="Z299">
            <v>63942.330000000009</v>
          </cell>
          <cell r="AJ299">
            <v>10673.08</v>
          </cell>
          <cell r="AM299">
            <v>31923.090000000004</v>
          </cell>
          <cell r="BV299">
            <v>16942.45</v>
          </cell>
          <cell r="BW299">
            <v>106538.5</v>
          </cell>
        </row>
        <row r="300">
          <cell r="A300" t="str">
            <v>103653</v>
          </cell>
          <cell r="Z300">
            <v>30769.3</v>
          </cell>
          <cell r="BW300">
            <v>30769.3</v>
          </cell>
        </row>
        <row r="301">
          <cell r="A301" t="str">
            <v>103654</v>
          </cell>
          <cell r="W301">
            <v>1300</v>
          </cell>
          <cell r="Z301">
            <v>30540</v>
          </cell>
          <cell r="BV301">
            <v>1300</v>
          </cell>
          <cell r="BW301">
            <v>30540</v>
          </cell>
        </row>
        <row r="302">
          <cell r="A302" t="str">
            <v>103655</v>
          </cell>
          <cell r="O302">
            <v>320</v>
          </cell>
          <cell r="Z302">
            <v>17538.48</v>
          </cell>
          <cell r="AM302">
            <v>11692.32</v>
          </cell>
          <cell r="BV302">
            <v>320</v>
          </cell>
          <cell r="BW302">
            <v>29230.799999999999</v>
          </cell>
        </row>
        <row r="303">
          <cell r="A303" t="str">
            <v>103660</v>
          </cell>
          <cell r="Z303">
            <v>30769.3</v>
          </cell>
          <cell r="BW303">
            <v>30769.3</v>
          </cell>
        </row>
        <row r="304">
          <cell r="A304" t="str">
            <v>103679</v>
          </cell>
          <cell r="Z304">
            <v>32692.399999999994</v>
          </cell>
          <cell r="BW304">
            <v>32692.399999999994</v>
          </cell>
        </row>
        <row r="305">
          <cell r="A305" t="str">
            <v>103688</v>
          </cell>
          <cell r="Z305">
            <v>33077</v>
          </cell>
          <cell r="BW305">
            <v>33077</v>
          </cell>
        </row>
        <row r="306">
          <cell r="A306" t="str">
            <v>103690</v>
          </cell>
          <cell r="Z306">
            <v>26923.100000000002</v>
          </cell>
          <cell r="BW306">
            <v>26923.100000000002</v>
          </cell>
        </row>
        <row r="307">
          <cell r="A307" t="str">
            <v>103691</v>
          </cell>
          <cell r="Z307">
            <v>31730.800000000003</v>
          </cell>
          <cell r="BW307">
            <v>31730.800000000003</v>
          </cell>
        </row>
        <row r="308">
          <cell r="A308" t="str">
            <v>103694</v>
          </cell>
          <cell r="V308">
            <v>507.72</v>
          </cell>
          <cell r="W308">
            <v>8500</v>
          </cell>
          <cell r="Z308">
            <v>38246.170000000006</v>
          </cell>
          <cell r="AT308">
            <v>4315.3900000000003</v>
          </cell>
          <cell r="BV308">
            <v>9007.7199999999993</v>
          </cell>
          <cell r="BW308">
            <v>42561.560000000005</v>
          </cell>
        </row>
        <row r="309">
          <cell r="A309" t="str">
            <v>103695</v>
          </cell>
          <cell r="W309">
            <v>8500</v>
          </cell>
          <cell r="Z309">
            <v>37196.22</v>
          </cell>
          <cell r="BV309">
            <v>8500</v>
          </cell>
          <cell r="BW309">
            <v>37196.22</v>
          </cell>
        </row>
        <row r="310">
          <cell r="A310" t="str">
            <v>103708</v>
          </cell>
          <cell r="Z310">
            <v>16846.2</v>
          </cell>
          <cell r="BW310">
            <v>16846.2</v>
          </cell>
        </row>
        <row r="311">
          <cell r="A311" t="str">
            <v>103718</v>
          </cell>
          <cell r="Z311">
            <v>31538.499999999993</v>
          </cell>
          <cell r="BW311">
            <v>31538.499999999993</v>
          </cell>
        </row>
        <row r="312">
          <cell r="A312" t="str">
            <v>103724</v>
          </cell>
          <cell r="Z312">
            <v>28461.599999999999</v>
          </cell>
          <cell r="BW312">
            <v>28461.599999999999</v>
          </cell>
        </row>
        <row r="313">
          <cell r="A313" t="str">
            <v>103728</v>
          </cell>
          <cell r="G313">
            <v>338.56</v>
          </cell>
          <cell r="J313">
            <v>1079.1600000000001</v>
          </cell>
          <cell r="K313">
            <v>169.28</v>
          </cell>
          <cell r="Z313">
            <v>4232</v>
          </cell>
          <cell r="AH313">
            <v>9585.48</v>
          </cell>
          <cell r="AI313">
            <v>1523.52</v>
          </cell>
          <cell r="AX313">
            <v>222.18</v>
          </cell>
          <cell r="BF313">
            <v>126.96</v>
          </cell>
          <cell r="BV313">
            <v>1587</v>
          </cell>
          <cell r="BW313">
            <v>15341</v>
          </cell>
          <cell r="BX313">
            <v>349.14</v>
          </cell>
        </row>
        <row r="314">
          <cell r="A314" t="str">
            <v>103731</v>
          </cell>
          <cell r="G314">
            <v>430.88</v>
          </cell>
          <cell r="H314">
            <v>98.29</v>
          </cell>
          <cell r="J314">
            <v>1394.9799999999998</v>
          </cell>
          <cell r="K314">
            <v>323.17</v>
          </cell>
          <cell r="O314">
            <v>220</v>
          </cell>
          <cell r="Z314">
            <v>2154.41</v>
          </cell>
          <cell r="AF314">
            <v>2154.4</v>
          </cell>
          <cell r="AH314">
            <v>5640.49</v>
          </cell>
          <cell r="AI314">
            <v>3622.09</v>
          </cell>
          <cell r="AM314">
            <v>6039.05</v>
          </cell>
          <cell r="AX314">
            <v>444.34</v>
          </cell>
          <cell r="BD314">
            <v>335.28</v>
          </cell>
          <cell r="BF314">
            <v>1322.9399999999998</v>
          </cell>
          <cell r="BG314">
            <v>393.85</v>
          </cell>
          <cell r="BK314">
            <v>1169.4299999999998</v>
          </cell>
          <cell r="BV314">
            <v>2467.3199999999997</v>
          </cell>
          <cell r="BW314">
            <v>19610.439999999999</v>
          </cell>
          <cell r="BX314">
            <v>3665.8399999999992</v>
          </cell>
        </row>
        <row r="315">
          <cell r="A315" t="str">
            <v>103736</v>
          </cell>
          <cell r="O315">
            <v>320</v>
          </cell>
          <cell r="Z315">
            <v>27692.34</v>
          </cell>
          <cell r="AM315">
            <v>18461.560000000001</v>
          </cell>
          <cell r="BV315">
            <v>320</v>
          </cell>
          <cell r="BW315">
            <v>46153.9</v>
          </cell>
        </row>
        <row r="316">
          <cell r="A316" t="str">
            <v>103743</v>
          </cell>
          <cell r="Z316">
            <v>38461.600000000006</v>
          </cell>
          <cell r="BW316">
            <v>38461.600000000006</v>
          </cell>
        </row>
        <row r="317">
          <cell r="A317" t="str">
            <v>103750</v>
          </cell>
          <cell r="Z317">
            <v>28461.599999999999</v>
          </cell>
          <cell r="BW317">
            <v>28461.599999999999</v>
          </cell>
        </row>
        <row r="318">
          <cell r="A318" t="str">
            <v>103765</v>
          </cell>
          <cell r="G318">
            <v>120</v>
          </cell>
          <cell r="Z318">
            <v>1777.5</v>
          </cell>
          <cell r="AE318">
            <v>1050</v>
          </cell>
          <cell r="BV318">
            <v>120</v>
          </cell>
          <cell r="BW318">
            <v>2827.5</v>
          </cell>
        </row>
        <row r="319">
          <cell r="A319" t="str">
            <v>103768</v>
          </cell>
          <cell r="Z319">
            <v>40384.700000000004</v>
          </cell>
          <cell r="BW319">
            <v>40384.700000000004</v>
          </cell>
        </row>
        <row r="320">
          <cell r="A320" t="str">
            <v>103770</v>
          </cell>
          <cell r="Z320">
            <v>25961.599999999999</v>
          </cell>
          <cell r="BW320">
            <v>25961.599999999999</v>
          </cell>
        </row>
        <row r="321">
          <cell r="A321" t="str">
            <v>103774</v>
          </cell>
          <cell r="Z321">
            <v>37472.399999999987</v>
          </cell>
          <cell r="BW321">
            <v>37472.399999999987</v>
          </cell>
        </row>
        <row r="322">
          <cell r="A322" t="str">
            <v>103790</v>
          </cell>
          <cell r="Z322">
            <v>4755</v>
          </cell>
          <cell r="BW322">
            <v>4755</v>
          </cell>
        </row>
        <row r="323">
          <cell r="A323" t="str">
            <v>103791</v>
          </cell>
          <cell r="Z323">
            <v>3510</v>
          </cell>
          <cell r="AX323">
            <v>56.25</v>
          </cell>
          <cell r="BW323">
            <v>3510</v>
          </cell>
          <cell r="BX323">
            <v>56.25</v>
          </cell>
        </row>
        <row r="324">
          <cell r="A324" t="str">
            <v>103794</v>
          </cell>
          <cell r="Z324">
            <v>3292.5</v>
          </cell>
          <cell r="BW324">
            <v>3292.5</v>
          </cell>
        </row>
        <row r="325">
          <cell r="A325" t="str">
            <v>103795</v>
          </cell>
          <cell r="Z325">
            <v>3600</v>
          </cell>
          <cell r="AX325">
            <v>45</v>
          </cell>
          <cell r="BW325">
            <v>3600</v>
          </cell>
          <cell r="BX325">
            <v>45</v>
          </cell>
        </row>
        <row r="326">
          <cell r="A326" t="str">
            <v>103796</v>
          </cell>
          <cell r="C326">
            <v>10</v>
          </cell>
          <cell r="Z326">
            <v>3720</v>
          </cell>
          <cell r="AA326">
            <v>1200</v>
          </cell>
          <cell r="BV326">
            <v>10</v>
          </cell>
          <cell r="BW326">
            <v>4920</v>
          </cell>
        </row>
        <row r="327">
          <cell r="A327" t="str">
            <v>103797</v>
          </cell>
          <cell r="S327">
            <v>5000</v>
          </cell>
          <cell r="Z327">
            <v>14825.789999999997</v>
          </cell>
          <cell r="BV327">
            <v>5000</v>
          </cell>
          <cell r="BW327">
            <v>14825.789999999997</v>
          </cell>
        </row>
        <row r="328">
          <cell r="A328" t="str">
            <v>103798</v>
          </cell>
          <cell r="C328">
            <v>10</v>
          </cell>
          <cell r="Z328">
            <v>3517.5</v>
          </cell>
          <cell r="AA328">
            <v>1185</v>
          </cell>
          <cell r="BV328">
            <v>10</v>
          </cell>
          <cell r="BW328">
            <v>4702.5</v>
          </cell>
        </row>
        <row r="329">
          <cell r="A329" t="str">
            <v>103799</v>
          </cell>
          <cell r="Z329">
            <v>3352.5</v>
          </cell>
          <cell r="BW329">
            <v>3352.5</v>
          </cell>
        </row>
        <row r="330">
          <cell r="A330" t="str">
            <v>103800</v>
          </cell>
          <cell r="Z330">
            <v>4680</v>
          </cell>
          <cell r="BW330">
            <v>4680</v>
          </cell>
        </row>
        <row r="331">
          <cell r="A331" t="str">
            <v>103805</v>
          </cell>
          <cell r="Z331">
            <v>26153.899999999998</v>
          </cell>
          <cell r="BW331">
            <v>26153.899999999998</v>
          </cell>
        </row>
        <row r="332">
          <cell r="A332" t="str">
            <v>103808</v>
          </cell>
          <cell r="Z332">
            <v>21153.899999999998</v>
          </cell>
          <cell r="BW332">
            <v>21153.899999999998</v>
          </cell>
        </row>
        <row r="333">
          <cell r="A333" t="str">
            <v>103828</v>
          </cell>
          <cell r="O333">
            <v>160</v>
          </cell>
          <cell r="S333">
            <v>5000</v>
          </cell>
          <cell r="Z333">
            <v>22923.119999999999</v>
          </cell>
          <cell r="AM333">
            <v>5730.78</v>
          </cell>
          <cell r="BV333">
            <v>5160</v>
          </cell>
          <cell r="BW333">
            <v>28653.899999999998</v>
          </cell>
        </row>
        <row r="334">
          <cell r="A334" t="str">
            <v>103830</v>
          </cell>
          <cell r="Z334">
            <v>25961.599999999999</v>
          </cell>
          <cell r="BW334">
            <v>25961.599999999999</v>
          </cell>
        </row>
        <row r="335">
          <cell r="A335" t="str">
            <v>103844</v>
          </cell>
          <cell r="C335">
            <v>15</v>
          </cell>
          <cell r="S335">
            <v>5000</v>
          </cell>
          <cell r="Z335">
            <v>22500</v>
          </cell>
          <cell r="AA335">
            <v>2500</v>
          </cell>
          <cell r="BV335">
            <v>5015</v>
          </cell>
          <cell r="BW335">
            <v>25000</v>
          </cell>
        </row>
        <row r="336">
          <cell r="A336" t="str">
            <v>103849</v>
          </cell>
          <cell r="Z336">
            <v>36000</v>
          </cell>
          <cell r="BW336">
            <v>36000</v>
          </cell>
        </row>
        <row r="337">
          <cell r="A337" t="str">
            <v>103850</v>
          </cell>
          <cell r="Z337">
            <v>36538.520000000004</v>
          </cell>
          <cell r="BW337">
            <v>36538.520000000004</v>
          </cell>
        </row>
        <row r="338">
          <cell r="A338" t="str">
            <v>103858</v>
          </cell>
          <cell r="S338">
            <v>10000</v>
          </cell>
          <cell r="Z338">
            <v>22884.640000000003</v>
          </cell>
          <cell r="BV338">
            <v>10000</v>
          </cell>
          <cell r="BW338">
            <v>22884.640000000003</v>
          </cell>
        </row>
        <row r="339">
          <cell r="A339" t="str">
            <v>103866</v>
          </cell>
          <cell r="S339">
            <v>5000</v>
          </cell>
          <cell r="Z339">
            <v>30000</v>
          </cell>
          <cell r="BV339">
            <v>5000</v>
          </cell>
          <cell r="BW339">
            <v>30000</v>
          </cell>
        </row>
        <row r="340">
          <cell r="A340" t="str">
            <v>103867</v>
          </cell>
          <cell r="Z340">
            <v>29200.909999999996</v>
          </cell>
          <cell r="BW340">
            <v>29200.909999999996</v>
          </cell>
        </row>
        <row r="341">
          <cell r="A341" t="str">
            <v>103891</v>
          </cell>
          <cell r="Z341">
            <v>22346.170000000002</v>
          </cell>
          <cell r="BW341">
            <v>22346.170000000002</v>
          </cell>
        </row>
        <row r="342">
          <cell r="A342" t="str">
            <v>103895</v>
          </cell>
          <cell r="Z342">
            <v>22346.170000000002</v>
          </cell>
          <cell r="BW342">
            <v>22346.170000000002</v>
          </cell>
        </row>
        <row r="343">
          <cell r="A343" t="str">
            <v>103902</v>
          </cell>
          <cell r="S343">
            <v>10000</v>
          </cell>
          <cell r="Z343">
            <v>26250.06</v>
          </cell>
          <cell r="BV343">
            <v>10000</v>
          </cell>
          <cell r="BW343">
            <v>26250.06</v>
          </cell>
        </row>
        <row r="344">
          <cell r="A344" t="str">
            <v>103904</v>
          </cell>
          <cell r="O344">
            <v>160</v>
          </cell>
          <cell r="Z344">
            <v>16009.650000000001</v>
          </cell>
          <cell r="AM344">
            <v>7115.4</v>
          </cell>
          <cell r="BV344">
            <v>160</v>
          </cell>
          <cell r="BW344">
            <v>23125.050000000003</v>
          </cell>
        </row>
        <row r="345">
          <cell r="A345" t="str">
            <v>103908</v>
          </cell>
          <cell r="Z345">
            <v>23750.029999999995</v>
          </cell>
          <cell r="BW345">
            <v>23750.029999999995</v>
          </cell>
        </row>
        <row r="346">
          <cell r="A346" t="str">
            <v>103925</v>
          </cell>
          <cell r="S346">
            <v>5000</v>
          </cell>
          <cell r="Z346">
            <v>14538.48</v>
          </cell>
          <cell r="BV346">
            <v>5000</v>
          </cell>
          <cell r="BW346">
            <v>14538.48</v>
          </cell>
        </row>
        <row r="347">
          <cell r="A347" t="str">
            <v>103985</v>
          </cell>
          <cell r="C347">
            <v>15</v>
          </cell>
          <cell r="Z347">
            <v>10673.099999999999</v>
          </cell>
          <cell r="AA347">
            <v>3557.7</v>
          </cell>
          <cell r="BV347">
            <v>15</v>
          </cell>
          <cell r="BW347">
            <v>14230.8</v>
          </cell>
        </row>
        <row r="348">
          <cell r="A348" t="str">
            <v>103991</v>
          </cell>
          <cell r="Z348">
            <v>22211.59</v>
          </cell>
          <cell r="BW348">
            <v>22211.59</v>
          </cell>
        </row>
        <row r="349">
          <cell r="A349" t="str">
            <v>104001</v>
          </cell>
          <cell r="Z349">
            <v>10836.55</v>
          </cell>
          <cell r="BW349">
            <v>10836.55</v>
          </cell>
        </row>
        <row r="350">
          <cell r="A350" t="str">
            <v>104005</v>
          </cell>
          <cell r="Z350">
            <v>12115.4</v>
          </cell>
          <cell r="BW350">
            <v>12115.4</v>
          </cell>
        </row>
        <row r="351">
          <cell r="A351" t="str">
            <v>104007</v>
          </cell>
          <cell r="Z351">
            <v>9053.8799999999992</v>
          </cell>
          <cell r="BW351">
            <v>9053.8799999999992</v>
          </cell>
        </row>
        <row r="352">
          <cell r="A352" t="str">
            <v>104016</v>
          </cell>
          <cell r="O352">
            <v>80</v>
          </cell>
          <cell r="Z352">
            <v>8173.0999999999995</v>
          </cell>
          <cell r="AM352">
            <v>3269.24</v>
          </cell>
          <cell r="BV352">
            <v>80</v>
          </cell>
          <cell r="BW352">
            <v>11442.34</v>
          </cell>
        </row>
        <row r="353">
          <cell r="A353" t="str">
            <v>104022</v>
          </cell>
          <cell r="J353">
            <v>192.32</v>
          </cell>
          <cell r="K353">
            <v>192.32</v>
          </cell>
          <cell r="V353">
            <v>129.22</v>
          </cell>
          <cell r="Z353">
            <v>3846.16</v>
          </cell>
          <cell r="AH353">
            <v>1730.88</v>
          </cell>
          <cell r="AT353">
            <v>1923.2</v>
          </cell>
          <cell r="BV353">
            <v>513.86</v>
          </cell>
          <cell r="BW353">
            <v>7500.24</v>
          </cell>
        </row>
        <row r="354">
          <cell r="A354" t="str">
            <v>104024</v>
          </cell>
          <cell r="Z354">
            <v>9230.7999999999993</v>
          </cell>
          <cell r="BW354">
            <v>9230.7999999999993</v>
          </cell>
        </row>
        <row r="355">
          <cell r="A355" t="str">
            <v>104025</v>
          </cell>
          <cell r="O355">
            <v>55</v>
          </cell>
          <cell r="Z355">
            <v>5712</v>
          </cell>
          <cell r="AM355">
            <v>1904</v>
          </cell>
          <cell r="AX355">
            <v>303.45000000000005</v>
          </cell>
          <cell r="BK355">
            <v>392.7</v>
          </cell>
          <cell r="BV355">
            <v>55</v>
          </cell>
          <cell r="BW355">
            <v>7616</v>
          </cell>
          <cell r="BX355">
            <v>696.15000000000009</v>
          </cell>
        </row>
        <row r="356">
          <cell r="A356" t="str">
            <v>104030</v>
          </cell>
          <cell r="S356">
            <v>10000</v>
          </cell>
          <cell r="Z356">
            <v>17230.78</v>
          </cell>
          <cell r="BV356">
            <v>10000</v>
          </cell>
          <cell r="BW356">
            <v>17230.78</v>
          </cell>
        </row>
        <row r="357">
          <cell r="A357" t="str">
            <v>104031</v>
          </cell>
          <cell r="O357">
            <v>80</v>
          </cell>
          <cell r="Z357">
            <v>11710.17</v>
          </cell>
          <cell r="AM357">
            <v>3903.39</v>
          </cell>
          <cell r="BV357">
            <v>80</v>
          </cell>
          <cell r="BW357">
            <v>15613.56</v>
          </cell>
        </row>
        <row r="358">
          <cell r="A358" t="str">
            <v>104045</v>
          </cell>
          <cell r="S358">
            <v>10000</v>
          </cell>
          <cell r="Z358">
            <v>13846.170000000002</v>
          </cell>
          <cell r="BV358">
            <v>10000</v>
          </cell>
          <cell r="BW358">
            <v>13846.170000000002</v>
          </cell>
        </row>
        <row r="359">
          <cell r="A359" t="str">
            <v>104046</v>
          </cell>
          <cell r="Z359">
            <v>6730.7800000000007</v>
          </cell>
          <cell r="BW359">
            <v>6730.7800000000007</v>
          </cell>
        </row>
        <row r="360">
          <cell r="A360" t="str">
            <v>104058</v>
          </cell>
          <cell r="Z360">
            <v>9146.17</v>
          </cell>
          <cell r="BW360">
            <v>9146.17</v>
          </cell>
        </row>
        <row r="361">
          <cell r="A361" t="str">
            <v>104098</v>
          </cell>
          <cell r="S361">
            <v>1500</v>
          </cell>
          <cell r="Z361">
            <v>3483.7</v>
          </cell>
          <cell r="BV361">
            <v>1500</v>
          </cell>
          <cell r="BW361">
            <v>3483.7</v>
          </cell>
        </row>
        <row r="362">
          <cell r="A362" t="str">
            <v>104115</v>
          </cell>
          <cell r="Z362">
            <v>5538.46</v>
          </cell>
          <cell r="BW362">
            <v>5538.46</v>
          </cell>
        </row>
        <row r="363">
          <cell r="A363" t="str">
            <v>2242</v>
          </cell>
          <cell r="M363">
            <v>2574.13</v>
          </cell>
          <cell r="W363">
            <v>8500</v>
          </cell>
          <cell r="Z363">
            <v>41443.58</v>
          </cell>
          <cell r="BV363">
            <v>11074.130000000001</v>
          </cell>
          <cell r="BW363">
            <v>41443.58</v>
          </cell>
        </row>
        <row r="364">
          <cell r="A364" t="str">
            <v>41050</v>
          </cell>
          <cell r="M364">
            <v>3188.02</v>
          </cell>
          <cell r="W364">
            <v>8500</v>
          </cell>
          <cell r="Z364">
            <v>42095.5</v>
          </cell>
          <cell r="BV364">
            <v>11688.02</v>
          </cell>
          <cell r="BW364">
            <v>42095.5</v>
          </cell>
        </row>
        <row r="365">
          <cell r="A365" t="str">
            <v>51826</v>
          </cell>
          <cell r="M365">
            <v>5942.22</v>
          </cell>
          <cell r="O365">
            <v>320</v>
          </cell>
          <cell r="W365">
            <v>8500</v>
          </cell>
          <cell r="Z365">
            <v>23405.699999999997</v>
          </cell>
          <cell r="AM365">
            <v>15654.96</v>
          </cell>
          <cell r="BV365">
            <v>14762.220000000001</v>
          </cell>
          <cell r="BW365">
            <v>39060.659999999996</v>
          </cell>
        </row>
        <row r="366">
          <cell r="A366" t="str">
            <v>93857</v>
          </cell>
          <cell r="M366">
            <v>5271.64</v>
          </cell>
          <cell r="O366">
            <v>320</v>
          </cell>
          <cell r="T366">
            <v>16097.98</v>
          </cell>
          <cell r="Z366">
            <v>29913.5</v>
          </cell>
          <cell r="AM366">
            <v>20007.72</v>
          </cell>
          <cell r="BV366">
            <v>21689.62</v>
          </cell>
          <cell r="BW366">
            <v>49921.22</v>
          </cell>
        </row>
        <row r="367">
          <cell r="A367" t="str">
            <v>98661</v>
          </cell>
          <cell r="W367">
            <v>8500</v>
          </cell>
          <cell r="Z367">
            <v>43930.689999999995</v>
          </cell>
          <cell r="BV367">
            <v>8500</v>
          </cell>
          <cell r="BW367">
            <v>43930.689999999995</v>
          </cell>
        </row>
        <row r="368">
          <cell r="A368" t="str">
            <v>99403</v>
          </cell>
          <cell r="W368">
            <v>1300</v>
          </cell>
          <cell r="Z368">
            <v>19305.870000000006</v>
          </cell>
          <cell r="BV368">
            <v>1300</v>
          </cell>
          <cell r="BW368">
            <v>19305.870000000006</v>
          </cell>
        </row>
        <row r="369">
          <cell r="A369" t="str">
            <v>Grand Total</v>
          </cell>
          <cell r="C369">
            <v>190</v>
          </cell>
          <cell r="D369">
            <v>31128.760000000002</v>
          </cell>
          <cell r="E369">
            <v>30735.530000000002</v>
          </cell>
          <cell r="F369">
            <v>18461.560000000001</v>
          </cell>
          <cell r="G369">
            <v>4465.5599999999995</v>
          </cell>
          <cell r="H369">
            <v>98.29</v>
          </cell>
          <cell r="I369">
            <v>15364.439999999999</v>
          </cell>
          <cell r="J369">
            <v>22015.06</v>
          </cell>
          <cell r="K369">
            <v>1069.55</v>
          </cell>
          <cell r="L369">
            <v>14250.77</v>
          </cell>
          <cell r="M369">
            <v>319676.57000000012</v>
          </cell>
          <cell r="N369">
            <v>16936.360000000004</v>
          </cell>
          <cell r="O369">
            <v>30360</v>
          </cell>
          <cell r="P369">
            <v>1335015.2999999998</v>
          </cell>
          <cell r="Q369">
            <v>4880</v>
          </cell>
          <cell r="R369">
            <v>1000</v>
          </cell>
          <cell r="S369">
            <v>129000</v>
          </cell>
          <cell r="T369">
            <v>1431844.5</v>
          </cell>
          <cell r="U369">
            <v>18098.009999999998</v>
          </cell>
          <cell r="V369">
            <v>2298.9900000000002</v>
          </cell>
          <cell r="W369">
            <v>830100</v>
          </cell>
          <cell r="X369">
            <v>154625.12</v>
          </cell>
          <cell r="Z369">
            <v>10355994.389999999</v>
          </cell>
          <cell r="AA369">
            <v>36235.75</v>
          </cell>
          <cell r="AE369">
            <v>24763.459999999995</v>
          </cell>
          <cell r="AF369">
            <v>2154.4</v>
          </cell>
          <cell r="AH369">
            <v>68621.630000000019</v>
          </cell>
          <cell r="AI369">
            <v>6439.87</v>
          </cell>
          <cell r="AJ369">
            <v>10673.08</v>
          </cell>
          <cell r="AL369">
            <v>139803.6</v>
          </cell>
          <cell r="AM369">
            <v>1995514.8700000003</v>
          </cell>
          <cell r="AT369">
            <v>32158.87</v>
          </cell>
          <cell r="AX369">
            <v>9137.5500000000011</v>
          </cell>
          <cell r="BC369">
            <v>716.12000000000012</v>
          </cell>
          <cell r="BD369">
            <v>335.28</v>
          </cell>
          <cell r="BF369">
            <v>2354.77</v>
          </cell>
          <cell r="BG369">
            <v>393.85</v>
          </cell>
          <cell r="BK369">
            <v>3423.5099999999993</v>
          </cell>
          <cell r="BV369">
            <v>4411614.3699999992</v>
          </cell>
          <cell r="BW369">
            <v>12672359.920000015</v>
          </cell>
          <cell r="BX369">
            <v>16361.08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Summary"/>
      <sheetName val="Savings Breakdown"/>
      <sheetName val="FTEs by Dept. Series"/>
      <sheetName val="Dollars by Dept. Series"/>
      <sheetName val="FTE distribution"/>
      <sheetName val="Mapping"/>
      <sheetName val="Hospital Peer Group"/>
      <sheetName val="Hospital Benchmarking"/>
      <sheetName val="Overtime Analysis Dept."/>
      <sheetName val="Overtime Analysis Global"/>
      <sheetName val="Agency Analysis Global"/>
      <sheetName val="Volumes ----&gt;"/>
      <sheetName val="Volume by Month"/>
      <sheetName val="Facility Trend Data ---&gt;"/>
      <sheetName val="Facility Stats"/>
      <sheetName val="Discharges"/>
      <sheetName val="Patient Days"/>
      <sheetName val="Targets ---&gt;"/>
      <sheetName val="Budget"/>
      <sheetName val="Solucient ----&gt;"/>
      <sheetName val="Payroll Data ----&gt;"/>
      <sheetName val="Productive Hours"/>
      <sheetName val="Paid Hours"/>
      <sheetName val="Regular Hours"/>
      <sheetName val="OT Hours"/>
      <sheetName val="Agency Hours"/>
      <sheetName val="Paid Dollars"/>
      <sheetName val="Agency Dollars"/>
      <sheetName val="Worked HRperUOS"/>
      <sheetName val="Lookups &amp; Named Ranges ----&gt;"/>
      <sheetName val="Benchmark lookup &amp; Named Ranges"/>
      <sheetName val="Mapping Named Ranges"/>
      <sheetName val="Lookup-departments &amp; volumes"/>
      <sheetName val="Benchmarks"/>
      <sheetName val="California Inpatient Nursin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A3" t="str">
            <v>Ambulatory_Care_Clinics</v>
          </cell>
        </row>
        <row r="4">
          <cell r="A4" t="str">
            <v>Cardiovascular_Services</v>
          </cell>
        </row>
        <row r="5">
          <cell r="A5" t="str">
            <v>Community_Outreach</v>
          </cell>
        </row>
        <row r="6">
          <cell r="A6" t="str">
            <v>Clinical_Resource_Management</v>
          </cell>
        </row>
        <row r="7">
          <cell r="A7" t="str">
            <v>Dialysis_Services</v>
          </cell>
        </row>
        <row r="8">
          <cell r="A8" t="str">
            <v>Educational_Services</v>
          </cell>
        </row>
        <row r="9">
          <cell r="A9" t="str">
            <v>Emergency_Services</v>
          </cell>
        </row>
        <row r="10">
          <cell r="A10" t="str">
            <v>Environmental_Services</v>
          </cell>
        </row>
        <row r="11">
          <cell r="A11" t="str">
            <v>Facility_Services</v>
          </cell>
        </row>
        <row r="12">
          <cell r="A12" t="str">
            <v>Fiscal_Services</v>
          </cell>
        </row>
        <row r="13">
          <cell r="A13" t="str">
            <v>FoodandNutrition_Services</v>
          </cell>
        </row>
        <row r="14">
          <cell r="A14" t="str">
            <v>General_Facility</v>
          </cell>
        </row>
        <row r="15">
          <cell r="A15" t="str">
            <v>HIM</v>
          </cell>
        </row>
        <row r="16">
          <cell r="A16" t="str">
            <v>Home_Care_Services</v>
          </cell>
        </row>
        <row r="17">
          <cell r="A17" t="str">
            <v>Hospital_Administration</v>
          </cell>
        </row>
        <row r="18">
          <cell r="A18" t="str">
            <v>Human_Resources</v>
          </cell>
        </row>
        <row r="19">
          <cell r="A19" t="str">
            <v>Imaging_Services</v>
          </cell>
        </row>
        <row r="20">
          <cell r="A20" t="str">
            <v>Information_Technology</v>
          </cell>
        </row>
        <row r="21">
          <cell r="A21" t="str">
            <v>Inpatient_Nursing_Services</v>
          </cell>
        </row>
        <row r="22">
          <cell r="A22" t="str">
            <v>Laboratory_Services</v>
          </cell>
        </row>
        <row r="23">
          <cell r="A23" t="str">
            <v>Materials_Management_Services</v>
          </cell>
        </row>
        <row r="24">
          <cell r="A24" t="str">
            <v>Medical_Staff_Office</v>
          </cell>
        </row>
        <row r="25">
          <cell r="A25" t="str">
            <v>Neurodiagnostic_Services</v>
          </cell>
        </row>
        <row r="26">
          <cell r="A26" t="str">
            <v>Other_Clinical_Support_Services</v>
          </cell>
        </row>
        <row r="27">
          <cell r="A27" t="str">
            <v>Other_Support_Services</v>
          </cell>
        </row>
        <row r="28">
          <cell r="A28" t="str">
            <v>Pharmacy_Services</v>
          </cell>
        </row>
        <row r="29">
          <cell r="A29" t="str">
            <v>Primary_Care_Medical_Group</v>
          </cell>
        </row>
        <row r="30">
          <cell r="A30" t="str">
            <v>PsychiatryAndPsychological_Services</v>
          </cell>
        </row>
        <row r="31">
          <cell r="A31" t="str">
            <v>Radiation_Therapy_Services</v>
          </cell>
        </row>
        <row r="32">
          <cell r="A32" t="str">
            <v>Rehabilitation_Services</v>
          </cell>
        </row>
        <row r="33">
          <cell r="A33" t="str">
            <v>Respiratory_Care_Services</v>
          </cell>
        </row>
        <row r="34">
          <cell r="A34" t="str">
            <v>Surgical_Services</v>
          </cell>
        </row>
        <row r="35">
          <cell r="A35" t="str">
            <v>Strategic_Planning_MarketingandCommunity_Relations</v>
          </cell>
        </row>
      </sheetData>
      <sheetData sheetId="32"/>
      <sheetData sheetId="33"/>
      <sheetData sheetId="3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SUMMARY"/>
      <sheetName val="Stats--NW"/>
      <sheetName val="IS--NW"/>
      <sheetName val="Stats--NW-Acute"/>
      <sheetName val="IS--NW-Acute"/>
      <sheetName val="Stats--NW-PHMG"/>
      <sheetName val="IS--NW-PHMG"/>
      <sheetName val="Stats--1_NW-KMC"/>
      <sheetName val="IS--1_NW-KMC"/>
      <sheetName val="Stats--1_NW-PIMC"/>
      <sheetName val="IS--1_NW-PIMC"/>
      <sheetName val="Stats--1_NW-SJMC"/>
      <sheetName val="IS--1_NW-SJMC"/>
      <sheetName val="Stats--1_NW-UG"/>
      <sheetName val="IS--1_NW-U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Manipulate Here"/>
      <sheetName val="CONS. LISTING OF COMPONENTS"/>
      <sheetName val="Sheet1"/>
      <sheetName val="Consolidated Listing of Chain C"/>
      <sheetName val="Revenue"/>
    </sheetNames>
    <definedNames>
      <definedName name="Component_Name" refersTo="='CONS. LISTING OF COMPONENTS'!$B$2:$B$53"/>
    </definedNames>
    <sheetDataSet>
      <sheetData sheetId="0">
        <row r="2">
          <cell r="B2" t="str">
            <v>(All)</v>
          </cell>
        </row>
        <row r="3">
          <cell r="B3" t="str">
            <v>(All)</v>
          </cell>
        </row>
        <row r="4">
          <cell r="B4" t="str">
            <v>(All)</v>
          </cell>
        </row>
        <row r="5">
          <cell r="B5" t="str">
            <v>(All)</v>
          </cell>
        </row>
        <row r="6">
          <cell r="B6" t="str">
            <v>(All)</v>
          </cell>
        </row>
        <row r="7">
          <cell r="B7" t="str">
            <v>(All)</v>
          </cell>
        </row>
        <row r="8">
          <cell r="B8" t="str">
            <v>(All)</v>
          </cell>
        </row>
        <row r="9">
          <cell r="B9" t="str">
            <v>(All)</v>
          </cell>
        </row>
        <row r="10">
          <cell r="B10" t="str">
            <v>(All)</v>
          </cell>
        </row>
        <row r="13">
          <cell r="B13" t="str">
            <v>Component Name</v>
          </cell>
        </row>
        <row r="14">
          <cell r="B14" t="str">
            <v>BMC-KALAMAZOO,MI</v>
          </cell>
        </row>
        <row r="15">
          <cell r="B15" t="str">
            <v>CH-KANSAS CITY, MO</v>
          </cell>
        </row>
        <row r="16">
          <cell r="B16" t="str">
            <v>GMC-FLINT,MI</v>
          </cell>
        </row>
        <row r="17">
          <cell r="B17" t="str">
            <v>HB-BRIDGEPORT, CT</v>
          </cell>
        </row>
        <row r="18">
          <cell r="B18" t="str">
            <v>HC-TUCSON, AZ</v>
          </cell>
        </row>
        <row r="19">
          <cell r="B19" t="str">
            <v>LCC-PASCO, WA</v>
          </cell>
        </row>
        <row r="20">
          <cell r="B20" t="str">
            <v>LMC-PASCO, WA</v>
          </cell>
        </row>
        <row r="21">
          <cell r="B21" t="str">
            <v>MSM-NIAGRA, NY</v>
          </cell>
        </row>
        <row r="22">
          <cell r="B22" t="str">
            <v>MTMC-NASHVILLE, TN</v>
          </cell>
        </row>
        <row r="23">
          <cell r="B23" t="str">
            <v>LL-BINGHAMTON, NY</v>
          </cell>
        </row>
        <row r="24">
          <cell r="B24" t="str">
            <v>PV-WACO, TX</v>
          </cell>
        </row>
        <row r="25">
          <cell r="B25" t="str">
            <v>PV-MOBILE, AL</v>
          </cell>
        </row>
        <row r="26">
          <cell r="B26" t="str">
            <v>PR-WASHINGTON, DC</v>
          </cell>
        </row>
        <row r="27">
          <cell r="B27" t="str">
            <v>SH-PENSACOLA, FL</v>
          </cell>
        </row>
        <row r="28">
          <cell r="B28" t="str">
            <v>SM-TROY, NY</v>
          </cell>
        </row>
        <row r="29">
          <cell r="B29" t="str">
            <v>SETON HEALTHCARE NETWORK</v>
          </cell>
        </row>
        <row r="30">
          <cell r="B30" t="str">
            <v>SJ-LEWISTON, ID</v>
          </cell>
        </row>
        <row r="31">
          <cell r="B31" t="str">
            <v>SJ-TUCSON, AZ</v>
          </cell>
        </row>
        <row r="32">
          <cell r="B32" t="str">
            <v>SM-AMSTERDAM, NY</v>
          </cell>
        </row>
        <row r="33">
          <cell r="B33" t="str">
            <v>SM-TUCSON, AZ</v>
          </cell>
        </row>
        <row r="34">
          <cell r="B34" t="str">
            <v>SA-BALTIMORE, MD</v>
          </cell>
        </row>
        <row r="35">
          <cell r="B35" t="str">
            <v>AB-ARLINGTON HEIGHTS, IL</v>
          </cell>
        </row>
        <row r="36">
          <cell r="B36" t="str">
            <v>SCL-JACKSONVILLE, FL</v>
          </cell>
        </row>
        <row r="37">
          <cell r="B37" t="str">
            <v>SJ-DETROIT,MI</v>
          </cell>
        </row>
        <row r="38">
          <cell r="B38" t="str">
            <v>SJ-TAWAS,MI</v>
          </cell>
        </row>
        <row r="39">
          <cell r="B39" t="str">
            <v>SC-EMMITSBURG</v>
          </cell>
        </row>
        <row r="40">
          <cell r="B40" t="str">
            <v>SL-JACKSONVILLE, FL</v>
          </cell>
        </row>
        <row r="41">
          <cell r="B41" t="str">
            <v>SM-STANDISH, MI</v>
          </cell>
        </row>
        <row r="42">
          <cell r="B42" t="str">
            <v>SM-EVANSVILLE, IN</v>
          </cell>
        </row>
        <row r="43">
          <cell r="B43" t="str">
            <v>SM-MILWAUKEE, WI</v>
          </cell>
        </row>
        <row r="44">
          <cell r="B44" t="str">
            <v>SMO-MEQUON, WI</v>
          </cell>
        </row>
        <row r="45">
          <cell r="B45" t="str">
            <v>WA-BOONVILLE, IN</v>
          </cell>
        </row>
        <row r="46">
          <cell r="B46" t="str">
            <v>SM-SAGINAW, MI</v>
          </cell>
        </row>
        <row r="47">
          <cell r="B47" t="str">
            <v>STB-NASHVILLE, TN</v>
          </cell>
        </row>
        <row r="48">
          <cell r="B48" t="str">
            <v>ST-NASHVILLE, TN</v>
          </cell>
        </row>
        <row r="49">
          <cell r="B49" t="str">
            <v>SV-BRIDGEPORT, CT</v>
          </cell>
        </row>
        <row r="50">
          <cell r="B50" t="str">
            <v>SV-INDIANAPOLIS, IN</v>
          </cell>
        </row>
        <row r="51">
          <cell r="B51" t="str">
            <v>SV-BIRMINGHAM, AL</v>
          </cell>
        </row>
        <row r="52">
          <cell r="B52" t="str">
            <v>SV-JACKSONVILLE, FL</v>
          </cell>
        </row>
      </sheetData>
      <sheetData sheetId="1">
        <row r="1">
          <cell r="B1" t="str">
            <v>Component Name</v>
          </cell>
        </row>
      </sheetData>
      <sheetData sheetId="2"/>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10"/>
      <sheetName val="12610 05.10"/>
      <sheetName val="CLOSED PRJ"/>
      <sheetName val="RETIRED"/>
      <sheetName val="Reactivate - Transfer"/>
      <sheetName val="Reactivate - Transfer (2)"/>
    </sheetNames>
    <sheetDataSet>
      <sheetData sheetId="0"/>
      <sheetData sheetId="1" refreshError="1"/>
      <sheetData sheetId="2" refreshError="1"/>
      <sheetData sheetId="3"/>
      <sheetData sheetId="4">
        <row r="3">
          <cell r="J3">
            <v>14235.02</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95"/>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 Scenario Calcs"/>
      <sheetName val="Dept SIP Summary"/>
      <sheetName val="Initiative1"/>
      <sheetName val="Initiative2"/>
      <sheetName val="Initiative3"/>
      <sheetName val="Initiative4"/>
      <sheetName val="Initiative5"/>
      <sheetName val="Initiative6"/>
      <sheetName val="Initiative7"/>
      <sheetName val="Initiative8"/>
      <sheetName val="Initiative9"/>
      <sheetName val="Initiative10"/>
      <sheetName val="Drop-Down Lookups"/>
      <sheetName val="Avg Hourly Rate"/>
      <sheetName val="CC_Dept"/>
      <sheetName val="CC_Dept_Rates"/>
      <sheetName val="CC_Dept_Rates shows 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A5" t="str">
            <v>(Choose Initiative Type from Drop-Down)</v>
          </cell>
        </row>
        <row r="6">
          <cell r="A6" t="str">
            <v xml:space="preserve">Align staff schedules to match demand and/or change patient scheduling </v>
          </cell>
        </row>
        <row r="7">
          <cell r="A7" t="str">
            <v>Change # staff assigned per procedure, per patient or per activity by implementing new staffing matrices and guidelines</v>
          </cell>
        </row>
        <row r="8">
          <cell r="A8" t="str">
            <v>Centralize, decentralize, or consolidate functions or number of sites/locations supported</v>
          </cell>
        </row>
        <row r="9">
          <cell r="A9" t="str">
            <v>Reduce hours of operation or coverage for department or selected functions within department</v>
          </cell>
        </row>
        <row r="10">
          <cell r="A10" t="str">
            <v>Implement new or increased technology to automate or streamline a process</v>
          </cell>
        </row>
        <row r="11">
          <cell r="A11" t="str">
            <v>Eliminate (or reduce) lower priority services or work</v>
          </cell>
        </row>
        <row r="12">
          <cell r="A12" t="str">
            <v>Outsource a function, process, position and/or department</v>
          </cell>
        </row>
        <row r="13">
          <cell r="A13" t="str">
            <v>Reassign work or cross-train staff</v>
          </cell>
        </row>
        <row r="14">
          <cell r="A14" t="str">
            <v>Reduce "indirect", overhead, administrative or specialty staff</v>
          </cell>
        </row>
        <row r="15">
          <cell r="A15" t="str">
            <v>Reduce overtime utilization</v>
          </cell>
        </row>
        <row r="16">
          <cell r="A16" t="str">
            <v xml:space="preserve">Redesign work to improve productivity and reduce bottlenecks  </v>
          </cell>
        </row>
        <row r="17">
          <cell r="A17" t="str">
            <v>Other: Please specify by typing in this cell</v>
          </cell>
        </row>
      </sheetData>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Entry"/>
      <sheetName val="Temp Rest Net Assets Recon"/>
      <sheetName val="Nancy Fry Notes"/>
      <sheetName val="Tables"/>
    </sheetNames>
    <sheetDataSet>
      <sheetData sheetId="0" refreshError="1"/>
      <sheetData sheetId="1">
        <row r="10">
          <cell r="C10" t="str">
            <v>10-SJHF Beneficial Interest</v>
          </cell>
        </row>
        <row r="18">
          <cell r="C18">
            <v>1</v>
          </cell>
        </row>
      </sheetData>
      <sheetData sheetId="2"/>
      <sheetData sheetId="3" refreshError="1"/>
      <sheetData sheetId="4">
        <row r="5">
          <cell r="B5" t="str">
            <v>J</v>
          </cell>
          <cell r="E5" t="str">
            <v>N</v>
          </cell>
          <cell r="H5" t="str">
            <v>N</v>
          </cell>
          <cell r="K5">
            <v>1</v>
          </cell>
        </row>
        <row r="6">
          <cell r="B6" t="str">
            <v>P</v>
          </cell>
          <cell r="E6" t="str">
            <v>Y</v>
          </cell>
          <cell r="H6" t="str">
            <v>I</v>
          </cell>
          <cell r="K6">
            <v>5</v>
          </cell>
        </row>
        <row r="12">
          <cell r="B12">
            <v>1</v>
          </cell>
        </row>
        <row r="13">
          <cell r="B13">
            <v>2</v>
          </cell>
        </row>
        <row r="14">
          <cell r="B14">
            <v>3</v>
          </cell>
        </row>
        <row r="15">
          <cell r="B15">
            <v>4</v>
          </cell>
        </row>
        <row r="16">
          <cell r="B16">
            <v>5</v>
          </cell>
        </row>
        <row r="17">
          <cell r="B17">
            <v>6</v>
          </cell>
        </row>
        <row r="18">
          <cell r="B18">
            <v>7</v>
          </cell>
        </row>
        <row r="19">
          <cell r="B19">
            <v>8</v>
          </cell>
        </row>
        <row r="20">
          <cell r="B20">
            <v>9</v>
          </cell>
        </row>
        <row r="21">
          <cell r="B21">
            <v>10</v>
          </cell>
        </row>
        <row r="22">
          <cell r="B22">
            <v>11</v>
          </cell>
        </row>
        <row r="23">
          <cell r="B23">
            <v>12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HS Inc Stmt"/>
      <sheetName val="expense pivot"/>
      <sheetName val="52006 detail"/>
      <sheetName val="PS Xwalk"/>
    </sheetNames>
    <sheetDataSet>
      <sheetData sheetId="0"/>
      <sheetData sheetId="1"/>
      <sheetData sheetId="2"/>
      <sheetData sheetId="3">
        <row r="6">
          <cell r="A6" t="str">
            <v>PS Account</v>
          </cell>
          <cell r="B6" t="str">
            <v>PS Acct Description</v>
          </cell>
          <cell r="C6" t="str">
            <v>Mcr HCFA Ln#</v>
          </cell>
        </row>
        <row r="7">
          <cell r="A7">
            <v>502000</v>
          </cell>
          <cell r="B7" t="str">
            <v>OperatgRevtraCompanyWithHM</v>
          </cell>
          <cell r="C7">
            <v>5</v>
          </cell>
        </row>
        <row r="8">
          <cell r="A8">
            <v>507010</v>
          </cell>
          <cell r="B8" t="str">
            <v>SeminarsTuition Revenue</v>
          </cell>
          <cell r="C8">
            <v>5</v>
          </cell>
        </row>
        <row r="9">
          <cell r="A9">
            <v>510000</v>
          </cell>
          <cell r="B9" t="str">
            <v>Building Rental Income</v>
          </cell>
          <cell r="C9">
            <v>4</v>
          </cell>
        </row>
        <row r="10">
          <cell r="A10">
            <v>514000</v>
          </cell>
          <cell r="B10" t="str">
            <v>Unrestricted Donations Revenue</v>
          </cell>
          <cell r="C10">
            <v>4</v>
          </cell>
        </row>
        <row r="11">
          <cell r="A11">
            <v>524000</v>
          </cell>
          <cell r="B11" t="str">
            <v>Administrative Fees</v>
          </cell>
          <cell r="C11">
            <v>5</v>
          </cell>
        </row>
        <row r="12">
          <cell r="A12">
            <v>524060</v>
          </cell>
          <cell r="B12" t="str">
            <v>IC Rental Income</v>
          </cell>
          <cell r="C12">
            <v>5</v>
          </cell>
        </row>
        <row r="13">
          <cell r="A13">
            <v>524180</v>
          </cell>
          <cell r="B13" t="str">
            <v>Other Miscellaneous Revenue</v>
          </cell>
          <cell r="C13">
            <v>5</v>
          </cell>
        </row>
        <row r="14">
          <cell r="A14">
            <v>524181</v>
          </cell>
          <cell r="B14" t="str">
            <v>Other Miscellaneous Rev Elim</v>
          </cell>
          <cell r="C14">
            <v>5</v>
          </cell>
        </row>
        <row r="15">
          <cell r="A15">
            <v>543000</v>
          </cell>
          <cell r="B15" t="str">
            <v>NetAssetsRelfromRestrWithHM</v>
          </cell>
          <cell r="C15">
            <v>5</v>
          </cell>
        </row>
        <row r="16">
          <cell r="A16">
            <v>600000</v>
          </cell>
          <cell r="B16" t="str">
            <v>Non Physician   Regular</v>
          </cell>
          <cell r="C16">
            <v>12</v>
          </cell>
        </row>
        <row r="17">
          <cell r="A17">
            <v>600005</v>
          </cell>
          <cell r="B17" t="str">
            <v>Non Physician   Premium</v>
          </cell>
          <cell r="C17">
            <v>12</v>
          </cell>
        </row>
        <row r="18">
          <cell r="A18">
            <v>600010</v>
          </cell>
          <cell r="B18" t="str">
            <v>Non Physician   Overtime</v>
          </cell>
          <cell r="C18">
            <v>12</v>
          </cell>
        </row>
        <row r="19">
          <cell r="A19">
            <v>600015</v>
          </cell>
          <cell r="B19" t="str">
            <v>Non Physician   At Risk Comp</v>
          </cell>
          <cell r="C19">
            <v>12</v>
          </cell>
        </row>
        <row r="20">
          <cell r="A20">
            <v>600020</v>
          </cell>
          <cell r="B20" t="str">
            <v>Non Physician   Wkrd Non Prod</v>
          </cell>
          <cell r="C20">
            <v>12</v>
          </cell>
        </row>
        <row r="21">
          <cell r="A21">
            <v>600025</v>
          </cell>
          <cell r="B21" t="str">
            <v>Non Physician   Non Wkrd NP</v>
          </cell>
          <cell r="C21">
            <v>12</v>
          </cell>
        </row>
        <row r="22">
          <cell r="A22">
            <v>605005</v>
          </cell>
          <cell r="B22" t="str">
            <v>Physicians Premium</v>
          </cell>
          <cell r="C22">
            <v>12</v>
          </cell>
        </row>
        <row r="23">
          <cell r="A23">
            <v>605020</v>
          </cell>
          <cell r="B23" t="str">
            <v>Physician   Wkrd Non Prod</v>
          </cell>
          <cell r="C23">
            <v>12</v>
          </cell>
        </row>
        <row r="24">
          <cell r="A24">
            <v>606000</v>
          </cell>
          <cell r="B24" t="str">
            <v>SalaryWageOtherSeverencePay</v>
          </cell>
          <cell r="C24">
            <v>12</v>
          </cell>
        </row>
        <row r="25">
          <cell r="A25">
            <v>606010</v>
          </cell>
          <cell r="B25" t="str">
            <v>SalaryWageOthrSalaryChargeback</v>
          </cell>
          <cell r="C25">
            <v>12</v>
          </cell>
        </row>
        <row r="26">
          <cell r="A26">
            <v>606020</v>
          </cell>
          <cell r="B26" t="str">
            <v>Salary Wage Other Accrued PTO</v>
          </cell>
          <cell r="C26">
            <v>12</v>
          </cell>
        </row>
        <row r="27">
          <cell r="A27">
            <v>606030</v>
          </cell>
          <cell r="B27" t="str">
            <v>Salary Wage Other Regular</v>
          </cell>
          <cell r="C27">
            <v>12</v>
          </cell>
        </row>
        <row r="28">
          <cell r="A28">
            <v>606035</v>
          </cell>
          <cell r="B28" t="str">
            <v>Salary Wage Other Premium</v>
          </cell>
          <cell r="C28">
            <v>12</v>
          </cell>
        </row>
        <row r="29">
          <cell r="A29">
            <v>606040</v>
          </cell>
          <cell r="B29" t="str">
            <v>Salary Wage Other Overtime</v>
          </cell>
          <cell r="C29">
            <v>12</v>
          </cell>
        </row>
        <row r="30">
          <cell r="A30">
            <v>606045</v>
          </cell>
          <cell r="B30" t="str">
            <v>Salary Wage Other Bonus</v>
          </cell>
          <cell r="C30">
            <v>12</v>
          </cell>
        </row>
        <row r="31">
          <cell r="A31">
            <v>606055</v>
          </cell>
          <cell r="B31" t="str">
            <v>Salary Wage Other - Wkrd NP</v>
          </cell>
          <cell r="C31">
            <v>12</v>
          </cell>
        </row>
        <row r="32">
          <cell r="A32">
            <v>606060</v>
          </cell>
          <cell r="B32" t="str">
            <v>Salary Wage Other   NonWkrd NP</v>
          </cell>
          <cell r="C32">
            <v>12</v>
          </cell>
        </row>
        <row r="33">
          <cell r="A33">
            <v>606065</v>
          </cell>
          <cell r="B33" t="str">
            <v>Salary Wage Other Other</v>
          </cell>
          <cell r="C33">
            <v>12</v>
          </cell>
        </row>
        <row r="34">
          <cell r="A34">
            <v>611000</v>
          </cell>
          <cell r="B34" t="str">
            <v>Contract Labor Patient Care</v>
          </cell>
          <cell r="C34">
            <v>31.04</v>
          </cell>
        </row>
        <row r="35">
          <cell r="A35">
            <v>611005</v>
          </cell>
          <cell r="B35" t="str">
            <v>Contract Labor NonPatient Care</v>
          </cell>
          <cell r="C35">
            <v>31.04</v>
          </cell>
        </row>
        <row r="36">
          <cell r="A36">
            <v>615005</v>
          </cell>
          <cell r="B36" t="str">
            <v>FICA</v>
          </cell>
          <cell r="C36">
            <v>13</v>
          </cell>
        </row>
        <row r="37">
          <cell r="A37">
            <v>615010</v>
          </cell>
          <cell r="B37" t="str">
            <v>FUTASUTA</v>
          </cell>
          <cell r="C37">
            <v>14</v>
          </cell>
        </row>
        <row r="38">
          <cell r="A38">
            <v>616255</v>
          </cell>
          <cell r="B38" t="str">
            <v>Ins Premiums Workers Comp AH</v>
          </cell>
          <cell r="C38">
            <v>14</v>
          </cell>
        </row>
        <row r="39">
          <cell r="A39">
            <v>617500</v>
          </cell>
          <cell r="B39" t="str">
            <v>Medical Insurance</v>
          </cell>
          <cell r="C39">
            <v>14</v>
          </cell>
        </row>
        <row r="40">
          <cell r="A40">
            <v>617501</v>
          </cell>
          <cell r="B40" t="str">
            <v>Medical Insurance Emp WH</v>
          </cell>
          <cell r="C40">
            <v>14</v>
          </cell>
        </row>
        <row r="41">
          <cell r="A41">
            <v>617505</v>
          </cell>
          <cell r="B41" t="str">
            <v>Group Life insurance</v>
          </cell>
          <cell r="C41">
            <v>14</v>
          </cell>
        </row>
        <row r="42">
          <cell r="A42">
            <v>617506</v>
          </cell>
          <cell r="B42" t="str">
            <v>Group Life Insurance Emp WH</v>
          </cell>
          <cell r="C42">
            <v>14</v>
          </cell>
        </row>
        <row r="43">
          <cell r="A43">
            <v>617510</v>
          </cell>
          <cell r="B43" t="str">
            <v>Dental Insurance</v>
          </cell>
          <cell r="C43">
            <v>14</v>
          </cell>
        </row>
        <row r="44">
          <cell r="A44">
            <v>617511</v>
          </cell>
          <cell r="B44" t="str">
            <v>Dental Insurance Emp WH</v>
          </cell>
          <cell r="C44">
            <v>14</v>
          </cell>
        </row>
        <row r="45">
          <cell r="A45">
            <v>617515</v>
          </cell>
          <cell r="B45" t="str">
            <v>Vision Insurance</v>
          </cell>
          <cell r="C45">
            <v>14</v>
          </cell>
        </row>
        <row r="46">
          <cell r="A46">
            <v>617516</v>
          </cell>
          <cell r="B46" t="str">
            <v>Vision Insurance Emp WH</v>
          </cell>
          <cell r="C46">
            <v>14</v>
          </cell>
        </row>
        <row r="47">
          <cell r="A47">
            <v>617520</v>
          </cell>
          <cell r="B47" t="str">
            <v>Disability Insurance</v>
          </cell>
          <cell r="C47">
            <v>14</v>
          </cell>
        </row>
        <row r="48">
          <cell r="A48">
            <v>617521</v>
          </cell>
          <cell r="B48" t="str">
            <v>Disability Insurance Emp WH</v>
          </cell>
          <cell r="C48">
            <v>14</v>
          </cell>
        </row>
        <row r="49">
          <cell r="A49">
            <v>617525</v>
          </cell>
          <cell r="B49" t="str">
            <v>Long Term Care Insurance</v>
          </cell>
          <cell r="C49">
            <v>14</v>
          </cell>
        </row>
        <row r="50">
          <cell r="A50">
            <v>617530</v>
          </cell>
          <cell r="B50" t="str">
            <v>Prescription</v>
          </cell>
          <cell r="C50">
            <v>14</v>
          </cell>
        </row>
        <row r="51">
          <cell r="A51">
            <v>617535</v>
          </cell>
          <cell r="B51" t="str">
            <v>Cobra Payments</v>
          </cell>
          <cell r="C51">
            <v>14</v>
          </cell>
        </row>
        <row r="52">
          <cell r="A52">
            <v>617540</v>
          </cell>
          <cell r="B52" t="str">
            <v>Health Insurance Admin Fees</v>
          </cell>
          <cell r="C52">
            <v>14</v>
          </cell>
        </row>
        <row r="53">
          <cell r="A53">
            <v>617545</v>
          </cell>
          <cell r="B53" t="str">
            <v>Other Health Ins Benefits</v>
          </cell>
          <cell r="C53">
            <v>14</v>
          </cell>
        </row>
        <row r="54">
          <cell r="A54">
            <v>618500</v>
          </cell>
          <cell r="B54" t="str">
            <v>Deferred Compensation</v>
          </cell>
          <cell r="C54">
            <v>16</v>
          </cell>
        </row>
        <row r="55">
          <cell r="A55">
            <v>618525</v>
          </cell>
          <cell r="B55" t="str">
            <v>TradDefedBenefitPensionPlanAdm</v>
          </cell>
          <cell r="C55">
            <v>16</v>
          </cell>
        </row>
        <row r="56">
          <cell r="A56">
            <v>620500</v>
          </cell>
          <cell r="B56" t="str">
            <v>401A403BEmployerMatchgContrib</v>
          </cell>
          <cell r="C56">
            <v>16</v>
          </cell>
        </row>
        <row r="57">
          <cell r="A57">
            <v>620510</v>
          </cell>
          <cell r="B57" t="str">
            <v>AH Savings Plan Expense</v>
          </cell>
          <cell r="C57">
            <v>16</v>
          </cell>
        </row>
        <row r="58">
          <cell r="A58">
            <v>620515</v>
          </cell>
          <cell r="B58" t="str">
            <v>401K Employer Matching Contrib</v>
          </cell>
          <cell r="C58">
            <v>16</v>
          </cell>
        </row>
        <row r="59">
          <cell r="A59">
            <v>621500</v>
          </cell>
          <cell r="B59" t="str">
            <v>ADandD Insurance</v>
          </cell>
          <cell r="C59">
            <v>14</v>
          </cell>
        </row>
        <row r="60">
          <cell r="A60">
            <v>621510</v>
          </cell>
          <cell r="B60" t="str">
            <v>Benefits Transfer InOut</v>
          </cell>
          <cell r="C60">
            <v>15</v>
          </cell>
        </row>
        <row r="61">
          <cell r="A61">
            <v>621535</v>
          </cell>
          <cell r="B61" t="str">
            <v>Employee Assistance Program</v>
          </cell>
          <cell r="C61">
            <v>15</v>
          </cell>
        </row>
        <row r="62">
          <cell r="A62">
            <v>621550</v>
          </cell>
          <cell r="B62" t="str">
            <v>Employee Recognition Program</v>
          </cell>
          <cell r="C62">
            <v>15</v>
          </cell>
        </row>
        <row r="63">
          <cell r="A63">
            <v>621570</v>
          </cell>
          <cell r="B63" t="str">
            <v>Executive Benefits Taxable</v>
          </cell>
          <cell r="C63">
            <v>14</v>
          </cell>
        </row>
        <row r="64">
          <cell r="A64">
            <v>621575</v>
          </cell>
          <cell r="B64" t="str">
            <v>Health ClubWellness</v>
          </cell>
          <cell r="C64">
            <v>15</v>
          </cell>
        </row>
        <row r="65">
          <cell r="A65">
            <v>621580</v>
          </cell>
          <cell r="B65" t="str">
            <v>Hyatt Legal Plan Premium</v>
          </cell>
          <cell r="C65">
            <v>14</v>
          </cell>
        </row>
        <row r="66">
          <cell r="A66">
            <v>621581</v>
          </cell>
          <cell r="B66" t="str">
            <v>Hyatt Legal Plan Emp WH</v>
          </cell>
          <cell r="C66">
            <v>14</v>
          </cell>
        </row>
        <row r="67">
          <cell r="A67">
            <v>621590</v>
          </cell>
          <cell r="B67" t="str">
            <v>Relocation</v>
          </cell>
          <cell r="C67">
            <v>15</v>
          </cell>
        </row>
        <row r="68">
          <cell r="A68">
            <v>621600</v>
          </cell>
          <cell r="B68" t="str">
            <v>Supplemental Life</v>
          </cell>
          <cell r="C68">
            <v>14</v>
          </cell>
        </row>
        <row r="69">
          <cell r="A69">
            <v>621605</v>
          </cell>
          <cell r="B69" t="str">
            <v>TPA Fees</v>
          </cell>
          <cell r="C69">
            <v>14</v>
          </cell>
        </row>
        <row r="70">
          <cell r="A70">
            <v>621615</v>
          </cell>
          <cell r="B70" t="str">
            <v>Tuition Reimbursement</v>
          </cell>
          <cell r="C70">
            <v>15</v>
          </cell>
        </row>
        <row r="71">
          <cell r="A71">
            <v>621625</v>
          </cell>
          <cell r="B71" t="str">
            <v>Other Benefits</v>
          </cell>
          <cell r="C71">
            <v>14</v>
          </cell>
        </row>
        <row r="72">
          <cell r="A72">
            <v>621630</v>
          </cell>
          <cell r="B72" t="str">
            <v>HRA Benefit Expense</v>
          </cell>
          <cell r="C72">
            <v>14</v>
          </cell>
        </row>
        <row r="73">
          <cell r="A73">
            <v>628000</v>
          </cell>
          <cell r="B73" t="str">
            <v>AcctgBillgTransPurchSrvcsLabor</v>
          </cell>
          <cell r="C73">
            <v>31.04</v>
          </cell>
        </row>
        <row r="74">
          <cell r="A74">
            <v>630000</v>
          </cell>
          <cell r="B74" t="str">
            <v>Envtl Purchased Srvcs Labor</v>
          </cell>
          <cell r="C74">
            <v>31.04</v>
          </cell>
        </row>
        <row r="75">
          <cell r="A75">
            <v>630020</v>
          </cell>
          <cell r="B75" t="str">
            <v>Envtl Purchased Srvcs Other</v>
          </cell>
          <cell r="C75">
            <v>31.04</v>
          </cell>
        </row>
        <row r="76">
          <cell r="A76">
            <v>631000</v>
          </cell>
          <cell r="B76" t="str">
            <v>HR Purchased Srvcs Labor</v>
          </cell>
          <cell r="C76">
            <v>31.04</v>
          </cell>
        </row>
        <row r="77">
          <cell r="A77">
            <v>632000</v>
          </cell>
          <cell r="B77" t="str">
            <v>Info Sys Purchased Srvcs Labor</v>
          </cell>
          <cell r="C77">
            <v>31.04</v>
          </cell>
        </row>
        <row r="78">
          <cell r="A78">
            <v>632015</v>
          </cell>
          <cell r="B78" t="str">
            <v>InfoSysPurchServicesEquipRent</v>
          </cell>
          <cell r="C78">
            <v>31.04</v>
          </cell>
        </row>
        <row r="79">
          <cell r="A79">
            <v>632020</v>
          </cell>
          <cell r="B79" t="str">
            <v>Info Sys Purchased Srvcs Other</v>
          </cell>
          <cell r="C79">
            <v>31.04</v>
          </cell>
        </row>
        <row r="80">
          <cell r="A80">
            <v>633020</v>
          </cell>
          <cell r="B80" t="str">
            <v>Laundry Purchased Srvcs Other</v>
          </cell>
          <cell r="C80">
            <v>31.04</v>
          </cell>
        </row>
        <row r="81">
          <cell r="A81">
            <v>634000</v>
          </cell>
          <cell r="B81" t="str">
            <v>Med Purchased Services Labor</v>
          </cell>
          <cell r="C81">
            <v>31.04</v>
          </cell>
        </row>
        <row r="82">
          <cell r="A82">
            <v>636000</v>
          </cell>
          <cell r="B82" t="str">
            <v>RepairsMat Purch Srvcs Labor</v>
          </cell>
          <cell r="C82">
            <v>31.04</v>
          </cell>
        </row>
        <row r="83">
          <cell r="A83">
            <v>636020</v>
          </cell>
          <cell r="B83" t="str">
            <v>RepairsMat Purch Srvcs Other</v>
          </cell>
          <cell r="C83">
            <v>31.04</v>
          </cell>
        </row>
        <row r="84">
          <cell r="A84">
            <v>639000</v>
          </cell>
          <cell r="B84" t="str">
            <v>PrintingCopy Center Labor</v>
          </cell>
          <cell r="C84">
            <v>31.04</v>
          </cell>
        </row>
        <row r="85">
          <cell r="A85">
            <v>639020</v>
          </cell>
          <cell r="B85" t="str">
            <v>PrintingCopy Center Other</v>
          </cell>
          <cell r="C85">
            <v>31.04</v>
          </cell>
        </row>
        <row r="86">
          <cell r="A86">
            <v>640000</v>
          </cell>
          <cell r="B86" t="str">
            <v>Other Purchased Services Labor</v>
          </cell>
          <cell r="C86">
            <v>31.04</v>
          </cell>
        </row>
        <row r="87">
          <cell r="A87">
            <v>640005</v>
          </cell>
          <cell r="B87" t="str">
            <v>Other Purchased Srvcs Supplies</v>
          </cell>
          <cell r="C87">
            <v>31.04</v>
          </cell>
        </row>
        <row r="88">
          <cell r="A88">
            <v>640020</v>
          </cell>
          <cell r="B88" t="str">
            <v>Other Purchased Services Other</v>
          </cell>
          <cell r="C88">
            <v>31.04</v>
          </cell>
        </row>
        <row r="89">
          <cell r="A89">
            <v>641000</v>
          </cell>
          <cell r="B89" t="str">
            <v>AHIS  Purch Srvcs Labor</v>
          </cell>
          <cell r="C89">
            <v>31.04</v>
          </cell>
        </row>
        <row r="90">
          <cell r="A90">
            <v>641020</v>
          </cell>
          <cell r="B90" t="str">
            <v>AHIS  Purch Srvcs Other</v>
          </cell>
          <cell r="C90">
            <v>31.04</v>
          </cell>
        </row>
        <row r="91">
          <cell r="A91">
            <v>647000</v>
          </cell>
          <cell r="B91" t="str">
            <v>Management Fees</v>
          </cell>
          <cell r="C91">
            <v>31.04</v>
          </cell>
        </row>
        <row r="92">
          <cell r="A92">
            <v>651000</v>
          </cell>
          <cell r="B92" t="str">
            <v>Consulting Fees</v>
          </cell>
          <cell r="C92">
            <v>32</v>
          </cell>
        </row>
        <row r="93">
          <cell r="A93">
            <v>651000</v>
          </cell>
          <cell r="B93" t="str">
            <v>Consulting Fees</v>
          </cell>
          <cell r="C93">
            <v>32</v>
          </cell>
        </row>
        <row r="94">
          <cell r="A94">
            <v>652005</v>
          </cell>
          <cell r="B94" t="str">
            <v>Physician Contracted Services</v>
          </cell>
          <cell r="C94">
            <v>32</v>
          </cell>
        </row>
        <row r="95">
          <cell r="A95">
            <v>653000</v>
          </cell>
          <cell r="B95" t="str">
            <v>Legal Fees</v>
          </cell>
          <cell r="C95">
            <v>17</v>
          </cell>
        </row>
        <row r="96">
          <cell r="A96">
            <v>654000</v>
          </cell>
          <cell r="B96" t="str">
            <v>Audit Fees</v>
          </cell>
          <cell r="C96">
            <v>18</v>
          </cell>
        </row>
        <row r="97">
          <cell r="A97">
            <v>655010</v>
          </cell>
          <cell r="B97" t="str">
            <v>CHAN Fees</v>
          </cell>
          <cell r="C97">
            <v>18</v>
          </cell>
        </row>
        <row r="98">
          <cell r="A98">
            <v>655025</v>
          </cell>
          <cell r="B98" t="str">
            <v>Employee Opinion Survey Fees</v>
          </cell>
          <cell r="C98">
            <v>31.04</v>
          </cell>
        </row>
        <row r="99">
          <cell r="A99">
            <v>655030</v>
          </cell>
          <cell r="B99" t="str">
            <v>Employee Recruitment Fees</v>
          </cell>
          <cell r="C99">
            <v>31.04</v>
          </cell>
        </row>
        <row r="100">
          <cell r="A100">
            <v>655060</v>
          </cell>
          <cell r="B100" t="str">
            <v>Physician Recruitment Fees</v>
          </cell>
          <cell r="C100">
            <v>31.04</v>
          </cell>
        </row>
        <row r="101">
          <cell r="A101">
            <v>655072</v>
          </cell>
          <cell r="B101" t="str">
            <v>SummitConsultingProfFees</v>
          </cell>
          <cell r="C101">
            <v>32</v>
          </cell>
        </row>
        <row r="102">
          <cell r="A102">
            <v>655075</v>
          </cell>
          <cell r="B102" t="str">
            <v>Tax Services</v>
          </cell>
          <cell r="C102">
            <v>18</v>
          </cell>
        </row>
        <row r="103">
          <cell r="A103">
            <v>655095</v>
          </cell>
          <cell r="B103" t="str">
            <v>Other Professional Fees</v>
          </cell>
          <cell r="C103">
            <v>32</v>
          </cell>
        </row>
        <row r="104">
          <cell r="A104">
            <v>700000</v>
          </cell>
          <cell r="B104" t="str">
            <v>General Medical Supplies</v>
          </cell>
          <cell r="C104">
            <v>31.04</v>
          </cell>
        </row>
        <row r="105">
          <cell r="A105">
            <v>701000</v>
          </cell>
          <cell r="B105" t="str">
            <v>Imaging and Radiology Supplies</v>
          </cell>
          <cell r="C105">
            <v>31.04</v>
          </cell>
        </row>
        <row r="106">
          <cell r="A106">
            <v>702000</v>
          </cell>
          <cell r="B106" t="str">
            <v>Endomechanicals</v>
          </cell>
          <cell r="C106">
            <v>31.04</v>
          </cell>
        </row>
        <row r="107">
          <cell r="A107">
            <v>702005</v>
          </cell>
          <cell r="B107" t="str">
            <v>Surgical Minor Equipment</v>
          </cell>
          <cell r="C107">
            <v>24</v>
          </cell>
        </row>
        <row r="108">
          <cell r="A108">
            <v>702010</v>
          </cell>
          <cell r="B108" t="str">
            <v>Sutures</v>
          </cell>
          <cell r="C108">
            <v>31.04</v>
          </cell>
        </row>
        <row r="109">
          <cell r="A109">
            <v>702015</v>
          </cell>
          <cell r="B109" t="str">
            <v>Other Surgical Supplies</v>
          </cell>
          <cell r="C109">
            <v>31.04</v>
          </cell>
        </row>
        <row r="110">
          <cell r="A110">
            <v>703000</v>
          </cell>
          <cell r="B110" t="str">
            <v>Cardiac Implants</v>
          </cell>
          <cell r="C110">
            <v>31.04</v>
          </cell>
        </row>
        <row r="111">
          <cell r="A111">
            <v>703010</v>
          </cell>
          <cell r="B111" t="str">
            <v>Neuro Implants</v>
          </cell>
          <cell r="C111">
            <v>31.04</v>
          </cell>
        </row>
        <row r="112">
          <cell r="A112">
            <v>703015</v>
          </cell>
          <cell r="B112" t="str">
            <v>Orthopedic Implants</v>
          </cell>
          <cell r="C112">
            <v>31.04</v>
          </cell>
        </row>
        <row r="113">
          <cell r="A113">
            <v>703020</v>
          </cell>
          <cell r="B113" t="str">
            <v>Other Implants</v>
          </cell>
          <cell r="C113">
            <v>31.04</v>
          </cell>
        </row>
        <row r="114">
          <cell r="A114">
            <v>703025</v>
          </cell>
          <cell r="B114" t="str">
            <v>Total Joints Implants</v>
          </cell>
          <cell r="C114">
            <v>31.04</v>
          </cell>
        </row>
        <row r="115">
          <cell r="A115">
            <v>703030</v>
          </cell>
          <cell r="B115" t="str">
            <v>Spine Implants</v>
          </cell>
          <cell r="C115">
            <v>31.04</v>
          </cell>
        </row>
        <row r="116">
          <cell r="A116">
            <v>704005</v>
          </cell>
          <cell r="B116" t="str">
            <v>Pharmaceuticals Hospital</v>
          </cell>
          <cell r="C116">
            <v>31.04</v>
          </cell>
        </row>
        <row r="117">
          <cell r="A117">
            <v>704025</v>
          </cell>
          <cell r="B117" t="str">
            <v>Pharmaceuticals Transfer InOut</v>
          </cell>
          <cell r="C117">
            <v>31.04</v>
          </cell>
        </row>
        <row r="118">
          <cell r="A118">
            <v>705000</v>
          </cell>
          <cell r="B118" t="str">
            <v>Laboratory Supplies</v>
          </cell>
          <cell r="C118">
            <v>31.04</v>
          </cell>
        </row>
        <row r="119">
          <cell r="A119">
            <v>709000</v>
          </cell>
          <cell r="B119" t="str">
            <v>Dietary Paper Products</v>
          </cell>
          <cell r="C119">
            <v>31.04</v>
          </cell>
        </row>
        <row r="120">
          <cell r="A120">
            <v>709005</v>
          </cell>
          <cell r="B120" t="str">
            <v>Dietary Transfer InOut</v>
          </cell>
          <cell r="C120">
            <v>31.04</v>
          </cell>
        </row>
        <row r="121">
          <cell r="A121">
            <v>709015</v>
          </cell>
          <cell r="B121" t="str">
            <v>Food Supplies</v>
          </cell>
          <cell r="C121">
            <v>31.04</v>
          </cell>
        </row>
        <row r="122">
          <cell r="A122">
            <v>709025</v>
          </cell>
          <cell r="B122" t="str">
            <v>Other Dietary Supplies</v>
          </cell>
          <cell r="C122">
            <v>31.04</v>
          </cell>
        </row>
        <row r="123">
          <cell r="A123">
            <v>709500</v>
          </cell>
          <cell r="B123" t="str">
            <v>Environmental Srvcs Supplies</v>
          </cell>
          <cell r="C123">
            <v>31.04</v>
          </cell>
        </row>
        <row r="124">
          <cell r="A124">
            <v>709505</v>
          </cell>
          <cell r="B124" t="str">
            <v>Freight</v>
          </cell>
          <cell r="C124">
            <v>31.04</v>
          </cell>
        </row>
        <row r="125">
          <cell r="A125">
            <v>709506</v>
          </cell>
          <cell r="B125" t="str">
            <v>Distribution Fees Supply Exp</v>
          </cell>
          <cell r="C125">
            <v>31.04</v>
          </cell>
        </row>
        <row r="126">
          <cell r="A126">
            <v>709515</v>
          </cell>
          <cell r="B126" t="str">
            <v>Linen And Bedding</v>
          </cell>
          <cell r="C126">
            <v>31.04</v>
          </cell>
        </row>
        <row r="127">
          <cell r="A127">
            <v>709520</v>
          </cell>
          <cell r="B127" t="str">
            <v>Office Supplies</v>
          </cell>
          <cell r="C127">
            <v>23</v>
          </cell>
        </row>
        <row r="128">
          <cell r="A128">
            <v>709525</v>
          </cell>
          <cell r="B128" t="str">
            <v>Sales Tax</v>
          </cell>
          <cell r="C128">
            <v>31.04</v>
          </cell>
        </row>
        <row r="129">
          <cell r="A129">
            <v>709530</v>
          </cell>
          <cell r="B129" t="str">
            <v>Purchasing Rebates Received</v>
          </cell>
          <cell r="C129">
            <v>35</v>
          </cell>
        </row>
        <row r="130">
          <cell r="A130">
            <v>709535</v>
          </cell>
          <cell r="B130" t="str">
            <v>Miscellaneous Supply Charge</v>
          </cell>
          <cell r="C130">
            <v>31.04</v>
          </cell>
        </row>
        <row r="131">
          <cell r="A131">
            <v>709540</v>
          </cell>
          <cell r="B131" t="str">
            <v>Supplies Inventory Adjustment</v>
          </cell>
          <cell r="C131">
            <v>31.04</v>
          </cell>
        </row>
        <row r="132">
          <cell r="A132">
            <v>709547</v>
          </cell>
          <cell r="B132" t="str">
            <v>Other Non Medical Supplies</v>
          </cell>
          <cell r="C132">
            <v>31.04</v>
          </cell>
        </row>
        <row r="133">
          <cell r="A133">
            <v>724000</v>
          </cell>
          <cell r="B133" t="str">
            <v>Bad Debt NonPatient</v>
          </cell>
          <cell r="C133">
            <v>31.04</v>
          </cell>
        </row>
        <row r="134">
          <cell r="A134">
            <v>725000</v>
          </cell>
          <cell r="B134" t="str">
            <v>Patient Collection Agency Fees</v>
          </cell>
          <cell r="C134">
            <v>31.04</v>
          </cell>
        </row>
        <row r="135">
          <cell r="A135">
            <v>727000</v>
          </cell>
          <cell r="B135" t="str">
            <v>Auto Insurance</v>
          </cell>
          <cell r="C135">
            <v>28</v>
          </cell>
        </row>
        <row r="136">
          <cell r="A136">
            <v>727005</v>
          </cell>
          <cell r="B136" t="str">
            <v>Directors and Officers</v>
          </cell>
          <cell r="C136">
            <v>28</v>
          </cell>
        </row>
        <row r="137">
          <cell r="A137">
            <v>727010</v>
          </cell>
          <cell r="B137" t="str">
            <v>HeliportAir Ambulance</v>
          </cell>
          <cell r="C137">
            <v>31.04</v>
          </cell>
        </row>
        <row r="138">
          <cell r="A138">
            <v>727015</v>
          </cell>
          <cell r="B138" t="str">
            <v>Other Insurance</v>
          </cell>
          <cell r="C138">
            <v>28</v>
          </cell>
        </row>
        <row r="139">
          <cell r="A139">
            <v>730000</v>
          </cell>
          <cell r="B139" t="str">
            <v>PGL Premiums Admistered by AH</v>
          </cell>
          <cell r="C139">
            <v>28</v>
          </cell>
        </row>
        <row r="140">
          <cell r="A140">
            <v>737000</v>
          </cell>
          <cell r="B140" t="str">
            <v>Minor Equipment</v>
          </cell>
          <cell r="C140">
            <v>24</v>
          </cell>
        </row>
        <row r="141">
          <cell r="A141">
            <v>738000</v>
          </cell>
          <cell r="B141" t="str">
            <v>Maint and Repair Buildings</v>
          </cell>
          <cell r="C141">
            <v>25</v>
          </cell>
        </row>
        <row r="142">
          <cell r="A142">
            <v>738004</v>
          </cell>
          <cell r="B142" t="str">
            <v>Maint and Repair Equipment</v>
          </cell>
          <cell r="C142">
            <v>25</v>
          </cell>
        </row>
        <row r="143">
          <cell r="A143">
            <v>738010</v>
          </cell>
          <cell r="B143" t="str">
            <v>Maint and Repair Equip NonMed</v>
          </cell>
          <cell r="C143">
            <v>25</v>
          </cell>
        </row>
        <row r="144">
          <cell r="A144">
            <v>738015</v>
          </cell>
          <cell r="B144" t="str">
            <v>Maint and Repair Grounds</v>
          </cell>
          <cell r="C144">
            <v>25</v>
          </cell>
        </row>
        <row r="145">
          <cell r="A145">
            <v>738020</v>
          </cell>
          <cell r="B145" t="str">
            <v>Maint and Repair Supplies</v>
          </cell>
          <cell r="C145">
            <v>25</v>
          </cell>
        </row>
        <row r="146">
          <cell r="A146">
            <v>738025</v>
          </cell>
          <cell r="B146" t="str">
            <v>Maint and Repair Vehicles</v>
          </cell>
          <cell r="C146">
            <v>25</v>
          </cell>
        </row>
        <row r="147">
          <cell r="A147">
            <v>738035</v>
          </cell>
          <cell r="B147" t="str">
            <v>Preventive Mat Contracts Equip</v>
          </cell>
          <cell r="C147">
            <v>25</v>
          </cell>
        </row>
        <row r="148">
          <cell r="A148">
            <v>739000</v>
          </cell>
          <cell r="B148" t="str">
            <v>UtilitiesCellularPagerService</v>
          </cell>
          <cell r="C148">
            <v>20</v>
          </cell>
        </row>
        <row r="149">
          <cell r="A149">
            <v>739010</v>
          </cell>
          <cell r="B149" t="str">
            <v>Utilities Electricity</v>
          </cell>
          <cell r="C149">
            <v>19</v>
          </cell>
        </row>
        <row r="150">
          <cell r="A150">
            <v>739020</v>
          </cell>
          <cell r="B150" t="str">
            <v>Utilities Fuel Oil</v>
          </cell>
          <cell r="C150">
            <v>19</v>
          </cell>
        </row>
        <row r="151">
          <cell r="A151">
            <v>739040</v>
          </cell>
          <cell r="B151" t="str">
            <v>Utilities Solid Waste Disposal</v>
          </cell>
          <cell r="C151">
            <v>19</v>
          </cell>
        </row>
        <row r="152">
          <cell r="A152">
            <v>739045</v>
          </cell>
          <cell r="B152" t="str">
            <v>UtilitiesTelVideoConferencg</v>
          </cell>
          <cell r="C152">
            <v>20</v>
          </cell>
        </row>
        <row r="153">
          <cell r="A153">
            <v>739046</v>
          </cell>
          <cell r="B153" t="str">
            <v>Utilities Television</v>
          </cell>
          <cell r="C153">
            <v>31.04</v>
          </cell>
        </row>
        <row r="154">
          <cell r="A154">
            <v>739050</v>
          </cell>
          <cell r="B154" t="str">
            <v>Utilities WaterSewer</v>
          </cell>
          <cell r="C154">
            <v>19</v>
          </cell>
        </row>
        <row r="155">
          <cell r="A155">
            <v>739055</v>
          </cell>
          <cell r="B155" t="str">
            <v>Utilities Other</v>
          </cell>
          <cell r="C155">
            <v>19</v>
          </cell>
        </row>
        <row r="156">
          <cell r="A156">
            <v>740005</v>
          </cell>
          <cell r="B156" t="str">
            <v>BuildingStorage Rent 1yr</v>
          </cell>
          <cell r="C156">
            <v>4</v>
          </cell>
        </row>
        <row r="157">
          <cell r="A157">
            <v>740010</v>
          </cell>
          <cell r="B157" t="str">
            <v>Bldg Rent Common Area Maint</v>
          </cell>
          <cell r="C157">
            <v>25</v>
          </cell>
        </row>
        <row r="158">
          <cell r="A158">
            <v>741000</v>
          </cell>
          <cell r="B158" t="str">
            <v>Equipment Rent 1yr</v>
          </cell>
          <cell r="C158">
            <v>5</v>
          </cell>
        </row>
        <row r="159">
          <cell r="A159">
            <v>742010</v>
          </cell>
          <cell r="B159" t="str">
            <v>BuildingStorage Lease Expense</v>
          </cell>
          <cell r="C159">
            <v>4</v>
          </cell>
        </row>
        <row r="160">
          <cell r="A160">
            <v>742020</v>
          </cell>
          <cell r="B160" t="str">
            <v>Other Equipment Lease Expense</v>
          </cell>
          <cell r="C160">
            <v>5</v>
          </cell>
        </row>
        <row r="161">
          <cell r="A161">
            <v>745000</v>
          </cell>
          <cell r="B161" t="str">
            <v>Loss on Sale PPE</v>
          </cell>
          <cell r="C161">
            <v>31.04</v>
          </cell>
        </row>
        <row r="162">
          <cell r="A162">
            <v>746000</v>
          </cell>
          <cell r="B162" t="str">
            <v>AirRail</v>
          </cell>
          <cell r="C162">
            <v>21</v>
          </cell>
        </row>
        <row r="163">
          <cell r="A163">
            <v>746005</v>
          </cell>
          <cell r="B163" t="str">
            <v>Auto Rental</v>
          </cell>
          <cell r="C163">
            <v>21</v>
          </cell>
        </row>
        <row r="164">
          <cell r="A164">
            <v>746015</v>
          </cell>
          <cell r="B164" t="str">
            <v>Entertainment</v>
          </cell>
          <cell r="C164">
            <v>26</v>
          </cell>
        </row>
        <row r="165">
          <cell r="A165">
            <v>746020</v>
          </cell>
          <cell r="B165" t="str">
            <v>Lodging</v>
          </cell>
          <cell r="C165">
            <v>21</v>
          </cell>
        </row>
        <row r="166">
          <cell r="A166">
            <v>746025</v>
          </cell>
          <cell r="B166" t="str">
            <v>Meals</v>
          </cell>
          <cell r="C166">
            <v>21</v>
          </cell>
        </row>
        <row r="167">
          <cell r="A167">
            <v>746030</v>
          </cell>
          <cell r="B167" t="str">
            <v>Mileage</v>
          </cell>
          <cell r="C167">
            <v>21</v>
          </cell>
        </row>
        <row r="168">
          <cell r="A168">
            <v>746040</v>
          </cell>
          <cell r="B168" t="str">
            <v>ParkingTollsTips</v>
          </cell>
          <cell r="C168">
            <v>21</v>
          </cell>
        </row>
        <row r="169">
          <cell r="A169">
            <v>746045</v>
          </cell>
          <cell r="B169" t="str">
            <v>TaxiLimo</v>
          </cell>
          <cell r="C169">
            <v>21</v>
          </cell>
        </row>
        <row r="170">
          <cell r="A170">
            <v>746055</v>
          </cell>
          <cell r="B170" t="str">
            <v>Other Travel Expense</v>
          </cell>
          <cell r="C170">
            <v>21</v>
          </cell>
        </row>
        <row r="171">
          <cell r="A171">
            <v>747000</v>
          </cell>
          <cell r="B171" t="str">
            <v>NonPhysician Prof Ed Expenses</v>
          </cell>
          <cell r="C171">
            <v>26</v>
          </cell>
        </row>
        <row r="172">
          <cell r="A172">
            <v>747015</v>
          </cell>
          <cell r="B172" t="str">
            <v>RegistrationCourse Fees</v>
          </cell>
          <cell r="C172">
            <v>26</v>
          </cell>
        </row>
        <row r="173">
          <cell r="A173">
            <v>747020</v>
          </cell>
          <cell r="B173" t="str">
            <v>SeminarEducation Expenses</v>
          </cell>
          <cell r="C173">
            <v>26</v>
          </cell>
        </row>
        <row r="174">
          <cell r="A174">
            <v>747030</v>
          </cell>
          <cell r="B174" t="str">
            <v>Training</v>
          </cell>
          <cell r="C174">
            <v>31.04</v>
          </cell>
        </row>
        <row r="175">
          <cell r="A175">
            <v>748000</v>
          </cell>
          <cell r="B175" t="str">
            <v>Advertising</v>
          </cell>
          <cell r="C175">
            <v>31.05</v>
          </cell>
        </row>
        <row r="176">
          <cell r="A176">
            <v>748005</v>
          </cell>
          <cell r="B176" t="str">
            <v>Corporate Sponsorship</v>
          </cell>
          <cell r="C176">
            <v>31.05</v>
          </cell>
        </row>
        <row r="177">
          <cell r="A177">
            <v>748010</v>
          </cell>
          <cell r="B177" t="str">
            <v>Marketing</v>
          </cell>
          <cell r="C177">
            <v>31.05</v>
          </cell>
        </row>
        <row r="178">
          <cell r="A178">
            <v>748020</v>
          </cell>
          <cell r="B178" t="str">
            <v>Promotional Items</v>
          </cell>
          <cell r="C178">
            <v>31.05</v>
          </cell>
        </row>
        <row r="179">
          <cell r="A179">
            <v>748031</v>
          </cell>
          <cell r="B179" t="str">
            <v>Community Benefit Expense</v>
          </cell>
          <cell r="C179">
            <v>31.04</v>
          </cell>
        </row>
        <row r="180">
          <cell r="A180">
            <v>749000</v>
          </cell>
          <cell r="B180" t="str">
            <v>BoardofDirBrdCommitteeMeetgs</v>
          </cell>
          <cell r="C180">
            <v>31.02</v>
          </cell>
        </row>
        <row r="181">
          <cell r="A181">
            <v>749030</v>
          </cell>
          <cell r="B181" t="str">
            <v>CostReportNonReimbEntertaExps</v>
          </cell>
          <cell r="C181">
            <v>31.04</v>
          </cell>
        </row>
        <row r="182">
          <cell r="A182">
            <v>749035</v>
          </cell>
          <cell r="B182" t="str">
            <v>Other Meetings Expense</v>
          </cell>
          <cell r="C182">
            <v>31.02</v>
          </cell>
        </row>
        <row r="183">
          <cell r="A183">
            <v>750000</v>
          </cell>
          <cell r="B183" t="str">
            <v>OtherOperatgExptraCompWithHM</v>
          </cell>
          <cell r="C183">
            <v>31.04</v>
          </cell>
        </row>
        <row r="184">
          <cell r="A184">
            <v>751010</v>
          </cell>
          <cell r="B184" t="str">
            <v>System Office Fees</v>
          </cell>
          <cell r="C184">
            <v>32</v>
          </cell>
        </row>
        <row r="185">
          <cell r="A185">
            <v>755006</v>
          </cell>
          <cell r="B185" t="str">
            <v>Administrative Fees CDMS</v>
          </cell>
          <cell r="C185">
            <v>31.02</v>
          </cell>
        </row>
        <row r="186">
          <cell r="A186">
            <v>755010</v>
          </cell>
          <cell r="B186" t="str">
            <v>AmbulancePatientTransportExps</v>
          </cell>
          <cell r="C186">
            <v>31.04</v>
          </cell>
        </row>
        <row r="187">
          <cell r="A187">
            <v>755020</v>
          </cell>
          <cell r="B187" t="str">
            <v>BankFinance Service Charges</v>
          </cell>
          <cell r="C187">
            <v>31.04</v>
          </cell>
        </row>
        <row r="188">
          <cell r="A188">
            <v>755025</v>
          </cell>
          <cell r="B188" t="str">
            <v>Books and Subscriptions</v>
          </cell>
          <cell r="C188">
            <v>31.04</v>
          </cell>
        </row>
        <row r="189">
          <cell r="A189">
            <v>755035</v>
          </cell>
          <cell r="B189" t="str">
            <v>Copier Allocation</v>
          </cell>
          <cell r="C189">
            <v>31.04</v>
          </cell>
        </row>
        <row r="190">
          <cell r="A190">
            <v>755040</v>
          </cell>
          <cell r="B190" t="str">
            <v>Courier Service Costs</v>
          </cell>
          <cell r="C190">
            <v>31.04</v>
          </cell>
        </row>
        <row r="191">
          <cell r="A191">
            <v>755050</v>
          </cell>
          <cell r="B191" t="str">
            <v>DisbtofUnrestrrDonationsGiftKd</v>
          </cell>
          <cell r="C191">
            <v>31.04</v>
          </cell>
        </row>
        <row r="192">
          <cell r="A192">
            <v>755055</v>
          </cell>
          <cell r="B192" t="str">
            <v>DisbtofUnRstrDntnsOutHM</v>
          </cell>
          <cell r="C192">
            <v>31.04</v>
          </cell>
        </row>
        <row r="193">
          <cell r="A193">
            <v>755060</v>
          </cell>
          <cell r="B193" t="str">
            <v>DisbtofUnrestrrDonationsWithHM</v>
          </cell>
          <cell r="C193">
            <v>31.04</v>
          </cell>
        </row>
        <row r="194">
          <cell r="A194">
            <v>755065</v>
          </cell>
          <cell r="B194" t="str">
            <v>Discounts</v>
          </cell>
          <cell r="C194">
            <v>31.04</v>
          </cell>
        </row>
        <row r="195">
          <cell r="A195">
            <v>755066</v>
          </cell>
          <cell r="B195" t="str">
            <v>Donated Services Category III</v>
          </cell>
          <cell r="C195">
            <v>31.03</v>
          </cell>
        </row>
        <row r="196">
          <cell r="A196">
            <v>755070</v>
          </cell>
          <cell r="B196" t="str">
            <v>Dues</v>
          </cell>
          <cell r="C196">
            <v>26</v>
          </cell>
        </row>
        <row r="197">
          <cell r="A197">
            <v>755080</v>
          </cell>
          <cell r="B197" t="str">
            <v>Employee Recruitment Expenses</v>
          </cell>
          <cell r="C197">
            <v>31.04</v>
          </cell>
        </row>
        <row r="198">
          <cell r="A198">
            <v>755125</v>
          </cell>
          <cell r="B198" t="str">
            <v>Licenses Fees and Permits</v>
          </cell>
          <cell r="C198">
            <v>29</v>
          </cell>
        </row>
        <row r="199">
          <cell r="A199">
            <v>755140</v>
          </cell>
          <cell r="B199" t="str">
            <v>Postage</v>
          </cell>
          <cell r="C199">
            <v>31.04</v>
          </cell>
        </row>
        <row r="200">
          <cell r="A200">
            <v>755145</v>
          </cell>
          <cell r="B200" t="str">
            <v>Printing And Duplicating</v>
          </cell>
          <cell r="C200">
            <v>31.04</v>
          </cell>
        </row>
        <row r="201">
          <cell r="A201">
            <v>755150</v>
          </cell>
          <cell r="B201" t="str">
            <v>Record Retention Expenses</v>
          </cell>
          <cell r="C201">
            <v>31.04</v>
          </cell>
        </row>
        <row r="202">
          <cell r="A202">
            <v>755160</v>
          </cell>
          <cell r="B202" t="str">
            <v>Remote Hosting Fees</v>
          </cell>
          <cell r="C202">
            <v>31.04</v>
          </cell>
        </row>
        <row r="203">
          <cell r="A203">
            <v>755166</v>
          </cell>
          <cell r="B203" t="str">
            <v>Restricted Expense</v>
          </cell>
          <cell r="C203">
            <v>31.04</v>
          </cell>
        </row>
        <row r="204">
          <cell r="A204">
            <v>755170</v>
          </cell>
          <cell r="B204" t="str">
            <v>Security Expense</v>
          </cell>
          <cell r="C204">
            <v>31.04</v>
          </cell>
        </row>
        <row r="205">
          <cell r="A205">
            <v>755175</v>
          </cell>
          <cell r="B205" t="str">
            <v>Software License Maintenance</v>
          </cell>
          <cell r="C205">
            <v>25</v>
          </cell>
        </row>
        <row r="206">
          <cell r="A206">
            <v>755180</v>
          </cell>
          <cell r="B206" t="str">
            <v>Software NonCapital</v>
          </cell>
          <cell r="C206">
            <v>31.04</v>
          </cell>
        </row>
        <row r="207">
          <cell r="A207">
            <v>755185</v>
          </cell>
          <cell r="B207" t="str">
            <v>Special Projects And Programs</v>
          </cell>
          <cell r="C207">
            <v>31.04</v>
          </cell>
        </row>
        <row r="208">
          <cell r="A208">
            <v>755200</v>
          </cell>
          <cell r="B208" t="str">
            <v>OtherMiscellaneousOperatgExps</v>
          </cell>
          <cell r="C208">
            <v>31.04</v>
          </cell>
        </row>
        <row r="209">
          <cell r="A209">
            <v>755220</v>
          </cell>
          <cell r="B209" t="str">
            <v>Residency Residents</v>
          </cell>
          <cell r="C209">
            <v>31.04</v>
          </cell>
        </row>
        <row r="210">
          <cell r="A210">
            <v>760005</v>
          </cell>
          <cell r="B210" t="str">
            <v>Amortization Software</v>
          </cell>
          <cell r="C210">
            <v>5</v>
          </cell>
        </row>
        <row r="211">
          <cell r="A211">
            <v>763100</v>
          </cell>
          <cell r="B211" t="str">
            <v>Depreciation Land Improvements</v>
          </cell>
          <cell r="C211">
            <v>4</v>
          </cell>
        </row>
        <row r="212">
          <cell r="A212">
            <v>763205</v>
          </cell>
          <cell r="B212" t="str">
            <v>Depreciation Building</v>
          </cell>
          <cell r="C212">
            <v>4</v>
          </cell>
        </row>
        <row r="213">
          <cell r="A213">
            <v>763215</v>
          </cell>
          <cell r="B213" t="str">
            <v>Depreciation Bldg Improvements</v>
          </cell>
          <cell r="C213">
            <v>4</v>
          </cell>
        </row>
        <row r="214">
          <cell r="A214">
            <v>763230</v>
          </cell>
          <cell r="B214" t="str">
            <v>Depreciation Fixed Equipment</v>
          </cell>
          <cell r="C214">
            <v>4</v>
          </cell>
        </row>
        <row r="215">
          <cell r="A215">
            <v>764050</v>
          </cell>
          <cell r="B215" t="str">
            <v>Depreciation Computer Hardware</v>
          </cell>
          <cell r="C215">
            <v>5</v>
          </cell>
        </row>
        <row r="216">
          <cell r="A216">
            <v>764065</v>
          </cell>
          <cell r="B216" t="str">
            <v>Depreciation Moveable Equip</v>
          </cell>
          <cell r="C216">
            <v>5</v>
          </cell>
        </row>
        <row r="217">
          <cell r="A217">
            <v>764095</v>
          </cell>
          <cell r="B217" t="str">
            <v>Depreciation other </v>
          </cell>
          <cell r="C217">
            <v>5</v>
          </cell>
        </row>
        <row r="218">
          <cell r="A218">
            <v>766005</v>
          </cell>
          <cell r="B218" t="str">
            <v>Capitalized Interest Contra</v>
          </cell>
          <cell r="C218">
            <v>30</v>
          </cell>
        </row>
        <row r="219">
          <cell r="A219">
            <v>766015</v>
          </cell>
          <cell r="B219" t="str">
            <v>Int Exp CDMS</v>
          </cell>
          <cell r="C219">
            <v>30</v>
          </cell>
        </row>
        <row r="220">
          <cell r="A220">
            <v>766070</v>
          </cell>
          <cell r="B220" t="str">
            <v>Int Exp 02D Var Wisconsin</v>
          </cell>
          <cell r="C220">
            <v>30</v>
          </cell>
        </row>
        <row r="221">
          <cell r="A221">
            <v>766170</v>
          </cell>
          <cell r="B221" t="str">
            <v>Int Exp Local Bonds</v>
          </cell>
          <cell r="C221">
            <v>30</v>
          </cell>
        </row>
        <row r="222">
          <cell r="A222">
            <v>766180</v>
          </cell>
          <cell r="B222" t="str">
            <v>CDMS Int Exp 10E Fixed WI</v>
          </cell>
          <cell r="C222">
            <v>30</v>
          </cell>
        </row>
        <row r="223">
          <cell r="A223">
            <v>771500</v>
          </cell>
          <cell r="B223" t="str">
            <v>Other Fed State Mun Taxes</v>
          </cell>
          <cell r="C223">
            <v>8</v>
          </cell>
        </row>
        <row r="224">
          <cell r="A224">
            <v>771505</v>
          </cell>
          <cell r="B224" t="str">
            <v>Personal Property Tax</v>
          </cell>
          <cell r="C224">
            <v>8</v>
          </cell>
        </row>
        <row r="225">
          <cell r="A225">
            <v>771510</v>
          </cell>
          <cell r="B225" t="str">
            <v>Real Estate Tax</v>
          </cell>
          <cell r="C225">
            <v>8</v>
          </cell>
        </row>
        <row r="226">
          <cell r="A226">
            <v>787010</v>
          </cell>
          <cell r="B226" t="str">
            <v>Restructuring Costs</v>
          </cell>
          <cell r="C226">
            <v>31.04</v>
          </cell>
        </row>
        <row r="227">
          <cell r="A227">
            <v>787012</v>
          </cell>
          <cell r="B227" t="str">
            <v>Symphony Non Recurring Op Exps</v>
          </cell>
          <cell r="C227">
            <v>16</v>
          </cell>
        </row>
        <row r="228">
          <cell r="A228">
            <v>800005</v>
          </cell>
          <cell r="B228" t="str">
            <v>Investment Income HSD</v>
          </cell>
          <cell r="C228">
            <v>30</v>
          </cell>
        </row>
        <row r="229">
          <cell r="A229">
            <v>802000</v>
          </cell>
          <cell r="B229" t="str">
            <v>Investment Income NonHSD</v>
          </cell>
          <cell r="C229">
            <v>30</v>
          </cell>
        </row>
        <row r="230">
          <cell r="A230">
            <v>804000</v>
          </cell>
          <cell r="B230" t="str">
            <v>Unrealized GaLoss on vests HSD</v>
          </cell>
          <cell r="C230">
            <v>30</v>
          </cell>
        </row>
        <row r="231">
          <cell r="A231">
            <v>806000</v>
          </cell>
          <cell r="B231" t="str">
            <v>UnrzdGaLossonvestsOthrvests</v>
          </cell>
          <cell r="C231">
            <v>30</v>
          </cell>
        </row>
        <row r="232">
          <cell r="A232">
            <v>809000</v>
          </cell>
          <cell r="B232" t="str">
            <v>IncomefromUnconsEntitiesNonOp</v>
          </cell>
          <cell r="C232">
            <v>30</v>
          </cell>
        </row>
        <row r="233">
          <cell r="A233">
            <v>826030</v>
          </cell>
          <cell r="B233" t="str">
            <v>GaLossOthertRateSwapsCDMS</v>
          </cell>
          <cell r="C233">
            <v>30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1st qtr)"/>
      <sheetName val="Summary"/>
      <sheetName val="Calculator (SPECIAL)"/>
      <sheetName val="Calculator (Monthly)"/>
      <sheetName val="Calculator (Quarterly)"/>
      <sheetName val="Calculator (Annual)"/>
      <sheetName val="Percentile &amp; % by Specialty"/>
      <sheetName val="MGMA Data"/>
      <sheetName val="FTE MASTER"/>
      <sheetName val="1Q09 wRVUs"/>
      <sheetName val="Payouts"/>
      <sheetName val="wRVU Budget"/>
      <sheetName val="Physician RVUs"/>
      <sheetName val="Summary Linked Table"/>
      <sheetName val="Descriptive"/>
      <sheetName val="Gynecology Only"/>
      <sheetName val="Oncology Only"/>
      <sheetName val="Oncology Descriptive"/>
      <sheetName val="Gynecology Descriptive"/>
    </sheetNames>
    <sheetDataSet>
      <sheetData sheetId="0">
        <row r="49">
          <cell r="X49" t="str">
            <v>BAN MD,STEVEN</v>
          </cell>
        </row>
      </sheetData>
      <sheetData sheetId="1"/>
      <sheetData sheetId="2">
        <row r="154">
          <cell r="AE154" t="str">
            <v>BERRY MD,DONALD F</v>
          </cell>
          <cell r="AF154">
            <v>0</v>
          </cell>
          <cell r="AG154">
            <v>4676</v>
          </cell>
          <cell r="AH154">
            <v>5186</v>
          </cell>
          <cell r="AI154">
            <v>5927</v>
          </cell>
          <cell r="AJ154">
            <v>6730</v>
          </cell>
          <cell r="AK154">
            <v>7843</v>
          </cell>
          <cell r="AL154">
            <v>8406</v>
          </cell>
        </row>
        <row r="155">
          <cell r="AE155" t="str">
            <v>DIESTELHORST MD,JAMES B</v>
          </cell>
          <cell r="AF155">
            <v>0</v>
          </cell>
          <cell r="AG155">
            <v>4762</v>
          </cell>
          <cell r="AH155">
            <v>5332</v>
          </cell>
          <cell r="AI155">
            <v>5818</v>
          </cell>
          <cell r="AJ155">
            <v>6581</v>
          </cell>
          <cell r="AK155">
            <v>7661</v>
          </cell>
          <cell r="AL155">
            <v>8199</v>
          </cell>
        </row>
        <row r="156">
          <cell r="AE156" t="str">
            <v>MORISON MD,DAVID S</v>
          </cell>
          <cell r="AF156">
            <v>0</v>
          </cell>
          <cell r="AG156">
            <v>4642</v>
          </cell>
          <cell r="AH156">
            <v>5066</v>
          </cell>
          <cell r="AI156">
            <v>6434</v>
          </cell>
          <cell r="AJ156">
            <v>7486</v>
          </cell>
          <cell r="AK156">
            <v>8493</v>
          </cell>
          <cell r="AL156">
            <v>8980</v>
          </cell>
        </row>
        <row r="157">
          <cell r="AE157" t="str">
            <v>SELTZER MD,JANET</v>
          </cell>
          <cell r="AF157">
            <v>0</v>
          </cell>
          <cell r="AG157">
            <v>4794</v>
          </cell>
          <cell r="AH157">
            <v>5377</v>
          </cell>
          <cell r="AI157">
            <v>5844</v>
          </cell>
          <cell r="AJ157">
            <v>6625</v>
          </cell>
          <cell r="AK157">
            <v>7676</v>
          </cell>
          <cell r="AL157">
            <v>8192</v>
          </cell>
        </row>
        <row r="158">
          <cell r="AE158" t="str">
            <v>LAM MD,KELVIN N</v>
          </cell>
          <cell r="AG158">
            <v>4642</v>
          </cell>
          <cell r="AH158">
            <v>5066</v>
          </cell>
          <cell r="AI158">
            <v>6434</v>
          </cell>
          <cell r="AJ158">
            <v>7486</v>
          </cell>
          <cell r="AK158">
            <v>8493</v>
          </cell>
          <cell r="AL158">
            <v>8980</v>
          </cell>
        </row>
        <row r="159">
          <cell r="AE159" t="str">
            <v>THORSON MD,STUART H</v>
          </cell>
          <cell r="AG159">
            <v>4762</v>
          </cell>
          <cell r="AH159">
            <v>5332</v>
          </cell>
          <cell r="AI159">
            <v>5818</v>
          </cell>
          <cell r="AJ159">
            <v>6581</v>
          </cell>
          <cell r="AK159">
            <v>7661</v>
          </cell>
          <cell r="AL159">
            <v>8199</v>
          </cell>
        </row>
      </sheetData>
      <sheetData sheetId="3"/>
      <sheetData sheetId="4">
        <row r="4">
          <cell r="S4">
            <v>26572.058200000112</v>
          </cell>
        </row>
      </sheetData>
      <sheetData sheetId="5"/>
      <sheetData sheetId="6"/>
      <sheetData sheetId="7">
        <row r="2">
          <cell r="A2" t="str">
            <v>ALLERGY &amp; IMMUNOLOGY</v>
          </cell>
        </row>
      </sheetData>
      <sheetData sheetId="8"/>
      <sheetData sheetId="9"/>
      <sheetData sheetId="10"/>
      <sheetData sheetId="11">
        <row r="28">
          <cell r="A28" t="str">
            <v>ALLERGY &amp; IMMUNOLOGY</v>
          </cell>
        </row>
      </sheetData>
      <sheetData sheetId="12"/>
      <sheetData sheetId="13"/>
      <sheetData sheetId="14">
        <row r="5">
          <cell r="B5" t="str">
            <v>BAN MD,STEVEN</v>
          </cell>
        </row>
      </sheetData>
      <sheetData sheetId="15"/>
      <sheetData sheetId="16">
        <row r="6">
          <cell r="A6" t="str">
            <v>Row Labels</v>
          </cell>
        </row>
      </sheetData>
      <sheetData sheetId="17"/>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Report"/>
    </sheetNames>
    <sheetDataSet>
      <sheetData sheetId="0">
        <row r="1">
          <cell r="A1" t="str">
            <v>MEALS SERVED</v>
          </cell>
        </row>
        <row r="2">
          <cell r="A2" t="str">
            <v xml:space="preserve">WEEK OF </v>
          </cell>
        </row>
        <row r="4">
          <cell r="A4" t="str">
            <v>DIETARY MEALS</v>
          </cell>
          <cell r="D4" t="str">
            <v>/ 3.50</v>
          </cell>
          <cell r="E4" t="str">
            <v>=</v>
          </cell>
          <cell r="F4">
            <v>0</v>
          </cell>
        </row>
        <row r="5">
          <cell r="A5" t="str">
            <v>DOCTOR MEALS</v>
          </cell>
          <cell r="D5" t="str">
            <v>/ 3.50</v>
          </cell>
          <cell r="E5" t="str">
            <v>=</v>
          </cell>
          <cell r="F5">
            <v>0</v>
          </cell>
        </row>
        <row r="6">
          <cell r="A6" t="str">
            <v>DEPT. CHARGES</v>
          </cell>
          <cell r="D6" t="str">
            <v>/ 3.50</v>
          </cell>
          <cell r="E6" t="str">
            <v>=</v>
          </cell>
          <cell r="F6">
            <v>0</v>
          </cell>
        </row>
        <row r="7">
          <cell r="A7" t="str">
            <v>VOLUNTEER</v>
          </cell>
          <cell r="D7" t="str">
            <v>/ 3.50</v>
          </cell>
          <cell r="E7" t="str">
            <v>=</v>
          </cell>
          <cell r="F7">
            <v>0</v>
          </cell>
        </row>
        <row r="8">
          <cell r="A8" t="str">
            <v>VENDING</v>
          </cell>
          <cell r="D8" t="str">
            <v>/ 3.50</v>
          </cell>
          <cell r="E8" t="str">
            <v>=</v>
          </cell>
          <cell r="F8">
            <v>0</v>
          </cell>
        </row>
        <row r="9">
          <cell r="A9" t="str">
            <v>CATERING</v>
          </cell>
          <cell r="D9" t="str">
            <v>/ 3.50</v>
          </cell>
          <cell r="E9" t="str">
            <v>=</v>
          </cell>
          <cell r="F9">
            <v>0</v>
          </cell>
        </row>
        <row r="10">
          <cell r="A10" t="str">
            <v>CAFETERIA CASH</v>
          </cell>
          <cell r="D10" t="str">
            <v>/ 3.50</v>
          </cell>
          <cell r="E10" t="str">
            <v>=</v>
          </cell>
          <cell r="F10">
            <v>0</v>
          </cell>
        </row>
        <row r="11">
          <cell r="A11" t="str">
            <v>TECH TIME</v>
          </cell>
          <cell r="D11" t="str">
            <v>/ 3.50</v>
          </cell>
          <cell r="E11" t="str">
            <v>=</v>
          </cell>
          <cell r="F11">
            <v>0</v>
          </cell>
        </row>
        <row r="13">
          <cell r="A13" t="str">
            <v>TOTAL</v>
          </cell>
          <cell r="B13">
            <v>0</v>
          </cell>
          <cell r="F13">
            <v>0</v>
          </cell>
        </row>
        <row r="15">
          <cell r="A15" t="str">
            <v>PATIENT MEALS</v>
          </cell>
          <cell r="D15" t="str">
            <v>*2.80</v>
          </cell>
          <cell r="E15" t="str">
            <v>=</v>
          </cell>
          <cell r="F15">
            <v>0</v>
          </cell>
        </row>
        <row r="16">
          <cell r="D16" t="str">
            <v>*2.80</v>
          </cell>
          <cell r="F16">
            <v>0</v>
          </cell>
        </row>
        <row r="17">
          <cell r="A17" t="str">
            <v xml:space="preserve">                                                                                                                                                                     </v>
          </cell>
          <cell r="F17">
            <v>0</v>
          </cell>
        </row>
        <row r="19">
          <cell r="A19" t="str">
            <v>TOTAL FOOD COST/WEEK</v>
          </cell>
          <cell r="C19" t="str">
            <v>TOTAL MEALS</v>
          </cell>
          <cell r="F19" t="str">
            <v>TOTAL FOOD COST/MEAL</v>
          </cell>
        </row>
        <row r="20">
          <cell r="C20">
            <v>0</v>
          </cell>
          <cell r="F20" t="e">
            <v>#DIV/0!</v>
          </cell>
        </row>
        <row r="23">
          <cell r="A23" t="str">
            <v xml:space="preserve"> </v>
          </cell>
          <cell r="C23" t="str">
            <v>WEEKLY PRODUCTIVITY MONITOR</v>
          </cell>
        </row>
        <row r="24">
          <cell r="A24" t="str">
            <v>DIETARY/CAFETERIA</v>
          </cell>
          <cell r="C24" t="str">
            <v>MEALS</v>
          </cell>
        </row>
        <row r="25">
          <cell r="A25" t="str">
            <v xml:space="preserve">  DEPARTMENT</v>
          </cell>
          <cell r="C25" t="str">
            <v>UNITS OF MEASURE</v>
          </cell>
          <cell r="G25" t="str">
            <v>2/1/98</v>
          </cell>
        </row>
        <row r="26">
          <cell r="A26">
            <v>0</v>
          </cell>
          <cell r="D26">
            <v>1100</v>
          </cell>
          <cell r="G26" t="e">
            <v>#DIV/0!</v>
          </cell>
        </row>
        <row r="27">
          <cell r="A27" t="str">
            <v>NO OF UNITS OF MEASURE</v>
          </cell>
          <cell r="D27" t="str">
            <v>HOURS WORKED</v>
          </cell>
          <cell r="G27" t="str">
            <v>ACTUAL HOURS</v>
          </cell>
        </row>
        <row r="28">
          <cell r="G28" t="str">
            <v>PER UNIT OF MEAS.</v>
          </cell>
        </row>
        <row r="30">
          <cell r="A30">
            <v>0.22420000000000001</v>
          </cell>
          <cell r="B30" t="str">
            <v xml:space="preserve"> </v>
          </cell>
          <cell r="D30" t="str">
            <v>100%</v>
          </cell>
          <cell r="G30" t="e">
            <v>#DIV/0!</v>
          </cell>
        </row>
        <row r="31">
          <cell r="A31" t="str">
            <v>BUDGETED HOURS PER UNIT</v>
          </cell>
          <cell r="D31" t="str">
            <v>BUDGETED PROD.</v>
          </cell>
          <cell r="G31" t="str">
            <v>ACTUAL PROD.</v>
          </cell>
        </row>
        <row r="34">
          <cell r="A34" t="str">
            <v>EXPLANATION IF BELOW 100%: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er Pmt Ltr"/>
      <sheetName val="Over Pmt Ltr"/>
      <sheetName val="Rate Chg Request"/>
      <sheetName val="Database_AP_AR"/>
      <sheetName val="Provider Tax Actg"/>
      <sheetName val="Non-Provider Tax Actg"/>
      <sheetName val="Provider Tax"/>
      <sheetName val="Settlement Summary"/>
      <sheetName val="Payment Detail"/>
      <sheetName val="Medicaid RCCs"/>
      <sheetName val="IP Per Diems"/>
      <sheetName val="Revenue Code Map to MCR Line No"/>
      <sheetName val="Settlement Detail"/>
      <sheetName val="Outlier Detail"/>
      <sheetName val="Interim Rates"/>
      <sheetName val="Historical Rates"/>
      <sheetName val="S-3,1"/>
      <sheetName val="A-8"/>
      <sheetName val="A-8-2"/>
      <sheetName val="B, Pt1"/>
      <sheetName val="C, Pt1"/>
      <sheetName val="D-1,Pt2 (Hosp)"/>
      <sheetName val="D-1,Pt1 (Hosp)"/>
      <sheetName val="D-1,Pt1 (Sub1)"/>
      <sheetName val="D-1,Pt1 (Sub2)"/>
      <sheetName val="Bal Due Provider Ltr"/>
      <sheetName val="Bal Due DMAP Ltr"/>
      <sheetName val="IP Rev Code to MCR Cost Cntrs"/>
      <sheetName val="OP Rev Code to MCR Cost Cntrs"/>
    </sheetNames>
    <sheetDataSet>
      <sheetData sheetId="0" refreshError="1"/>
      <sheetData sheetId="1" refreshError="1"/>
      <sheetData sheetId="2" refreshError="1"/>
      <sheetData sheetId="3"/>
      <sheetData sheetId="4" refreshError="1"/>
      <sheetData sheetId="5" refreshError="1"/>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sheetData sheetId="26"/>
      <sheetData sheetId="27"/>
      <sheetData sheetId="2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10110.0000"/>
      <sheetName val="10110.0006"/>
      <sheetName val="10110.0007"/>
      <sheetName val="10110.0009"/>
      <sheetName val="10120.0001"/>
      <sheetName val="10140.0000"/>
      <sheetName val="10170.0000"/>
      <sheetName val="11150.0000"/>
      <sheetName val="11150.0001"/>
      <sheetName val="11159.000X"/>
      <sheetName val="Interest"/>
      <sheetName val="10300.0000"/>
      <sheetName val="Sheet5"/>
      <sheetName val="10300.0003 "/>
      <sheetName val="Antrim-Phamis"/>
      <sheetName val="552"/>
      <sheetName val="10300.0015"/>
      <sheetName val="10301.0000 "/>
      <sheetName val="10301.0015"/>
      <sheetName val="10305.0000"/>
      <sheetName val="10305.0015"/>
      <sheetName val="10306.0000"/>
      <sheetName val="10320.0001"/>
      <sheetName val="10320.0003"/>
      <sheetName val="10320.0005"/>
      <sheetName val="10590.0000"/>
      <sheetName val="QB to GL"/>
      <sheetName val="10600.0000"/>
      <sheetName val="10630.000 &amp; 10631.0000"/>
      <sheetName val="10670.0000"/>
      <sheetName val="Budget est."/>
      <sheetName val="10670.0004"/>
      <sheetName val="10670.0005"/>
      <sheetName val="10670.0013"/>
      <sheetName val="10670.0014"/>
      <sheetName val="10670.0053"/>
      <sheetName val="10670.0065"/>
      <sheetName val="10670.0066"/>
      <sheetName val="10670.0099"/>
      <sheetName val="10680.0009"/>
      <sheetName val="10680.0028"/>
      <sheetName val="10699.0099"/>
      <sheetName val="10800.XXXX"/>
      <sheetName val="10900.0000"/>
      <sheetName val="10900.0001"/>
      <sheetName val="10900.0002"/>
      <sheetName val="10900.0003"/>
      <sheetName val="11810.0000"/>
      <sheetName val="Goodwill"/>
      <sheetName val="Beneficial Interest"/>
      <sheetName val="20210.0000"/>
      <sheetName val="20220.0000"/>
      <sheetName val="20220.0001"/>
      <sheetName val="20220.0002"/>
      <sheetName val="20220.0010"/>
      <sheetName val="20220.0019"/>
      <sheetName val="20310.0000"/>
      <sheetName val="20310.0001"/>
      <sheetName val="20310.0005"/>
      <sheetName val="20330.0000"/>
      <sheetName val="20340.0000"/>
      <sheetName val="20350.0000"/>
      <sheetName val="20380.0001"/>
      <sheetName val="20380.0004"/>
      <sheetName val="20380.0024"/>
      <sheetName val="20380.0028"/>
      <sheetName val="20380.0041"/>
      <sheetName val="20410.0000"/>
      <sheetName val="20410.0010"/>
      <sheetName val="21100.0001"/>
      <sheetName val="21100.0002"/>
      <sheetName val="21100.0003"/>
      <sheetName val="22300.0000 &amp; 20410.0000"/>
      <sheetName val="22500.0002"/>
      <sheetName val="22600.0012(new)"/>
      <sheetName val="22600.0012"/>
      <sheetName val="26710.0000"/>
      <sheetName val="Fund Balance FY03"/>
      <sheetName val="Fund Balance FY04"/>
      <sheetName val="26712.0000"/>
      <sheetName val="26714.0000"/>
      <sheetName val="26729.0000"/>
      <sheetName val="26735.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Entry"/>
      <sheetName val="Tables"/>
    </sheetNames>
    <sheetDataSet>
      <sheetData sheetId="0" refreshError="1"/>
      <sheetData sheetId="1" refreshError="1"/>
      <sheetData sheetId="2">
        <row r="11">
          <cell r="B11">
            <v>1</v>
          </cell>
        </row>
        <row r="12">
          <cell r="B12">
            <v>2</v>
          </cell>
        </row>
        <row r="13">
          <cell r="B13">
            <v>3</v>
          </cell>
        </row>
        <row r="14">
          <cell r="B14">
            <v>4</v>
          </cell>
        </row>
        <row r="15">
          <cell r="B15">
            <v>5</v>
          </cell>
        </row>
        <row r="16">
          <cell r="B16">
            <v>6</v>
          </cell>
        </row>
        <row r="17">
          <cell r="B17">
            <v>7</v>
          </cell>
        </row>
        <row r="18">
          <cell r="B18">
            <v>8</v>
          </cell>
        </row>
        <row r="19">
          <cell r="B19">
            <v>9</v>
          </cell>
        </row>
        <row r="20">
          <cell r="B20">
            <v>10</v>
          </cell>
        </row>
        <row r="21">
          <cell r="B21">
            <v>11</v>
          </cell>
        </row>
        <row r="22">
          <cell r="B22">
            <v>12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2009"/>
      <sheetName val="FY 09 WTB Summary"/>
      <sheetName val="FY 09 WTB Final"/>
      <sheetName val="FY 09 WTB Detail"/>
      <sheetName val="Expense Download 09"/>
      <sheetName val="Revenue Working Detail 09"/>
      <sheetName val="Revenue  Download Detail 09"/>
      <sheetName val="Non-Operating Income FY 09"/>
      <sheetName val="Balance Sheet Working Detail 09"/>
      <sheetName val="Balance Sheet Download 09"/>
      <sheetName val="XIX Chart-Updated fy09"/>
      <sheetName val="XIX Crosswalk"/>
      <sheetName val="Upload 2008"/>
      <sheetName val="FY 08 Summary"/>
      <sheetName val="FY 08 WTB Final"/>
      <sheetName val="FY 08 WTB Detail"/>
      <sheetName val="Expense Download 08 "/>
      <sheetName val="Revenue Download 08"/>
      <sheetName val="Balance Sheet Download 08"/>
      <sheetName val="Upload"/>
      <sheetName val="FY 07 Summary"/>
      <sheetName val="Hyperion P&amp;L 08"/>
      <sheetName val="Updated Expenses 08"/>
    </sheetNames>
    <sheetDataSet>
      <sheetData sheetId="0"/>
      <sheetData sheetId="1"/>
      <sheetData sheetId="2"/>
      <sheetData sheetId="3"/>
      <sheetData sheetId="4"/>
      <sheetData sheetId="5"/>
      <sheetData sheetId="6"/>
      <sheetData sheetId="7"/>
      <sheetData sheetId="8"/>
      <sheetData sheetId="9"/>
      <sheetData sheetId="10">
        <row r="4">
          <cell r="A4" t="str">
            <v>Account</v>
          </cell>
          <cell r="B4" t="str">
            <v>Description</v>
          </cell>
          <cell r="C4" t="str">
            <v>Department</v>
          </cell>
          <cell r="D4" t="str">
            <v>Expanded Definition</v>
          </cell>
        </row>
        <row r="5">
          <cell r="A5">
            <v>111100</v>
          </cell>
          <cell r="B5" t="str">
            <v>Cash–General</v>
          </cell>
          <cell r="C5" t="str">
            <v xml:space="preserve">               Facility Accounts – 111xxx</v>
          </cell>
          <cell r="D5" t="str">
            <v>Cash on deposit in a checking account in a bank.</v>
          </cell>
        </row>
        <row r="6">
          <cell r="A6">
            <v>111200</v>
          </cell>
          <cell r="B6" t="str">
            <v>Cash-Payroll</v>
          </cell>
          <cell r="C6" t="str">
            <v xml:space="preserve">               Facility Accounts – 111xxx</v>
          </cell>
          <cell r="D6" t="str">
            <v>Cash on deposit in a checking account used for payroll purposes only.</v>
          </cell>
        </row>
        <row r="7">
          <cell r="A7">
            <v>111300</v>
          </cell>
          <cell r="B7" t="str">
            <v>Cash-Savings</v>
          </cell>
          <cell r="C7" t="str">
            <v xml:space="preserve">               Facility Accounts – 111xxx</v>
          </cell>
          <cell r="D7" t="str">
            <v>Cash on deposit in a bank, earning interest income.</v>
          </cell>
        </row>
        <row r="8">
          <cell r="A8">
            <v>111400</v>
          </cell>
          <cell r="B8" t="str">
            <v>Petty Cash</v>
          </cell>
          <cell r="C8" t="str">
            <v xml:space="preserve">               Facility Accounts – 111xxx</v>
          </cell>
          <cell r="D8" t="str">
            <v>Cash retained on the premises to meet daily requirements for small purchases or to make change for residents and visitors.</v>
          </cell>
        </row>
        <row r="9">
          <cell r="A9">
            <v>120000</v>
          </cell>
          <cell r="B9" t="str">
            <v>Investments</v>
          </cell>
          <cell r="C9" t="str">
            <v xml:space="preserve">          Investments – 12xxxx</v>
          </cell>
          <cell r="D9" t="str">
            <v>Cash invested for less than six months, earning interest income.</v>
          </cell>
        </row>
        <row r="10">
          <cell r="A10">
            <v>132100</v>
          </cell>
          <cell r="B10" t="str">
            <v>Medicaid</v>
          </cell>
          <cell r="C10" t="str">
            <v xml:space="preserve">               Resident Accounts  – 132xxx</v>
          </cell>
          <cell r="D10" t="str">
            <v>Amounts due from AHCA for Medicaid residents.</v>
          </cell>
        </row>
        <row r="11">
          <cell r="A11">
            <v>132200</v>
          </cell>
          <cell r="B11" t="str">
            <v>Medicare Part A</v>
          </cell>
          <cell r="C11" t="str">
            <v xml:space="preserve">               Resident Accounts  – 132xxx</v>
          </cell>
          <cell r="D11" t="str">
            <v>Amounts due from Medicare Title XVIII (SNF) services.</v>
          </cell>
        </row>
        <row r="12">
          <cell r="A12">
            <v>132300</v>
          </cell>
          <cell r="B12" t="str">
            <v>Medicare Part B</v>
          </cell>
          <cell r="C12" t="str">
            <v xml:space="preserve">               Resident Accounts  – 132xxx</v>
          </cell>
          <cell r="D12" t="str">
            <v>Amounts due from Medicare Title XVIII for Part B services.</v>
          </cell>
        </row>
        <row r="13">
          <cell r="A13">
            <v>132400</v>
          </cell>
          <cell r="B13" t="str">
            <v>Private Pay</v>
          </cell>
          <cell r="C13" t="str">
            <v xml:space="preserve">               Resident Accounts  – 132xxx</v>
          </cell>
          <cell r="D13" t="str">
            <v>Amounts due from private pay residents.</v>
          </cell>
        </row>
        <row r="14">
          <cell r="A14">
            <v>132500</v>
          </cell>
          <cell r="B14" t="str">
            <v>Managed Care</v>
          </cell>
          <cell r="C14" t="str">
            <v xml:space="preserve">               Resident Accounts  – 132xxx</v>
          </cell>
          <cell r="D14" t="str">
            <v>Amounts due from managed care organizations.</v>
          </cell>
        </row>
        <row r="15">
          <cell r="A15">
            <v>132600</v>
          </cell>
          <cell r="B15" t="str">
            <v>Veterans’ Administration</v>
          </cell>
          <cell r="C15" t="str">
            <v xml:space="preserve">               Resident Accounts  – 132xxx</v>
          </cell>
          <cell r="D15" t="str">
            <v>Amounts due from Veterans’ Administration.</v>
          </cell>
        </row>
        <row r="16">
          <cell r="A16">
            <v>132700</v>
          </cell>
          <cell r="B16" t="str">
            <v>Hospice</v>
          </cell>
          <cell r="C16" t="str">
            <v xml:space="preserve">               Resident Accounts  – 132xxx</v>
          </cell>
          <cell r="D16" t="str">
            <v>Amounts due from hospice.</v>
          </cell>
        </row>
        <row r="17">
          <cell r="A17">
            <v>132800</v>
          </cell>
          <cell r="B17" t="str">
            <v>Long-Term Care Insurance</v>
          </cell>
          <cell r="C17" t="str">
            <v xml:space="preserve">               Resident Accounts  – 132xxx</v>
          </cell>
          <cell r="D17" t="str">
            <v>Amounts due from other long-term care insurance.</v>
          </cell>
        </row>
        <row r="18">
          <cell r="A18">
            <v>132900</v>
          </cell>
          <cell r="B18" t="str">
            <v>Other Resident Accounts Receivables</v>
          </cell>
          <cell r="C18" t="str">
            <v xml:space="preserve">               Resident Accounts  – 132xxx</v>
          </cell>
          <cell r="D18" t="str">
            <v xml:space="preserve">Resident receivables for which there is not a specific account.  </v>
          </cell>
        </row>
        <row r="19">
          <cell r="A19">
            <v>133100</v>
          </cell>
          <cell r="B19" t="str">
            <v>Notes Receivable – Non-related Party</v>
          </cell>
          <cell r="C19" t="str">
            <v xml:space="preserve">               General Accounts – 133xxx</v>
          </cell>
          <cell r="D19" t="str">
            <v>Current portion of amounts due, represented by notes, from non-related parties.</v>
          </cell>
        </row>
        <row r="20">
          <cell r="A20">
            <v>133109</v>
          </cell>
          <cell r="B20" t="str">
            <v>Receivables - Related Party</v>
          </cell>
          <cell r="C20" t="str">
            <v xml:space="preserve">               General Accounts – 133xxx</v>
          </cell>
          <cell r="D20" t="str">
            <v>Current portion of amounts due from related parties.</v>
          </cell>
        </row>
        <row r="21">
          <cell r="A21">
            <v>133209</v>
          </cell>
          <cell r="B21" t="str">
            <v>Inter-company Transfer Account</v>
          </cell>
          <cell r="C21" t="str">
            <v xml:space="preserve">               General Accounts – 133xxx</v>
          </cell>
          <cell r="D21" t="str">
            <v>Current portion of inter-company transfers.</v>
          </cell>
        </row>
        <row r="22">
          <cell r="A22">
            <v>133900</v>
          </cell>
          <cell r="B22" t="str">
            <v>Other General Receivables – Non-related Party</v>
          </cell>
          <cell r="C22" t="str">
            <v xml:space="preserve">               General Accounts – 133xxx</v>
          </cell>
          <cell r="D22" t="str">
            <v xml:space="preserve">Current portion of amounts due, other than secured by note.  </v>
          </cell>
        </row>
        <row r="23">
          <cell r="A23">
            <v>139000</v>
          </cell>
          <cell r="B23" t="str">
            <v>Allowance for Doubtful Accounts</v>
          </cell>
          <cell r="C23" t="str">
            <v xml:space="preserve">               Allowance for Doubtful Accounts – 139xxx</v>
          </cell>
          <cell r="D23" t="str">
            <v>Estimate of Accounts/Notes Receivable that are not expected to be collected.</v>
          </cell>
        </row>
        <row r="24">
          <cell r="A24">
            <v>140000</v>
          </cell>
          <cell r="B24" t="str">
            <v>Inventory</v>
          </cell>
          <cell r="C24" t="str">
            <v xml:space="preserve">          Inventory– 14xxxx</v>
          </cell>
          <cell r="D24" t="str">
            <v>Value of inventory on hand at the facility.</v>
          </cell>
        </row>
        <row r="25">
          <cell r="A25">
            <v>151000</v>
          </cell>
          <cell r="B25" t="str">
            <v>Insurance</v>
          </cell>
          <cell r="C25" t="str">
            <v xml:space="preserve">          Prepaid Expenses – 15xxxx</v>
          </cell>
          <cell r="D25" t="str">
            <v>Insurance premiums paid in the current period that apply to coverage in a future period.</v>
          </cell>
        </row>
        <row r="26">
          <cell r="A26">
            <v>152000</v>
          </cell>
          <cell r="B26" t="str">
            <v>Interest</v>
          </cell>
          <cell r="C26" t="str">
            <v xml:space="preserve">          Prepaid Expenses – 15xxxx</v>
          </cell>
          <cell r="D26" t="str">
            <v>Interest payments paid in the current period that apply to future periods.</v>
          </cell>
        </row>
        <row r="27">
          <cell r="A27">
            <v>153000</v>
          </cell>
          <cell r="B27" t="str">
            <v>Real Estate Taxes</v>
          </cell>
          <cell r="C27" t="str">
            <v xml:space="preserve">          Prepaid Expenses – 15xxxx</v>
          </cell>
          <cell r="D27" t="str">
            <v>Real estate taxes paid in advance.</v>
          </cell>
        </row>
        <row r="28">
          <cell r="A28">
            <v>154000</v>
          </cell>
          <cell r="B28" t="str">
            <v>Personal Property Taxes</v>
          </cell>
          <cell r="C28" t="str">
            <v xml:space="preserve">          Prepaid Expenses – 15xxxx</v>
          </cell>
          <cell r="D28" t="str">
            <v>Taxes levied on furniture and equipment paid in advance.</v>
          </cell>
        </row>
        <row r="29">
          <cell r="A29">
            <v>155000</v>
          </cell>
          <cell r="B29" t="str">
            <v>License and Other Fees</v>
          </cell>
          <cell r="C29" t="str">
            <v xml:space="preserve">          Prepaid Expenses – 15xxxx</v>
          </cell>
          <cell r="D29" t="str">
            <v>License and other regulatory fees paid in the current period that apply to future periods.</v>
          </cell>
        </row>
        <row r="30">
          <cell r="A30">
            <v>159000</v>
          </cell>
          <cell r="B30" t="str">
            <v>Other Prepaid Expenses</v>
          </cell>
          <cell r="C30" t="str">
            <v xml:space="preserve">          Prepaid Expenses – 15xxxx</v>
          </cell>
          <cell r="D30" t="str">
            <v xml:space="preserve">Unexpired portion of expenses paid for which there is not a specific account.  </v>
          </cell>
        </row>
        <row r="31">
          <cell r="A31">
            <v>161000</v>
          </cell>
          <cell r="B31" t="str">
            <v>Cash in Bank - Residents</v>
          </cell>
          <cell r="C31" t="str">
            <v xml:space="preserve">          Resident Trust Accounts – 16xxxx</v>
          </cell>
          <cell r="D31" t="str">
            <v>Resident cash maintained in a separate account for resident use.</v>
          </cell>
        </row>
        <row r="32">
          <cell r="A32">
            <v>162000</v>
          </cell>
          <cell r="B32" t="str">
            <v>Petty Cash - Residents</v>
          </cell>
          <cell r="C32" t="str">
            <v xml:space="preserve">          Resident Trust Accounts – 16xxxx</v>
          </cell>
          <cell r="D32" t="str">
            <v>Cash retained on the premises to meet daily requirements of residents.</v>
          </cell>
        </row>
        <row r="33">
          <cell r="A33">
            <v>190000</v>
          </cell>
          <cell r="B33" t="str">
            <v>Other Current Assets</v>
          </cell>
          <cell r="C33" t="str">
            <v xml:space="preserve">          Other Current Assets – 19xxxx</v>
          </cell>
          <cell r="D33" t="str">
            <v xml:space="preserve">Other current assets for which there is not a specific account.  </v>
          </cell>
        </row>
        <row r="34">
          <cell r="A34">
            <v>220000</v>
          </cell>
          <cell r="B34" t="str">
            <v>Long-Term Investments – Non-related Party</v>
          </cell>
          <cell r="C34" t="str">
            <v xml:space="preserve">          Investments – 22xxxx</v>
          </cell>
          <cell r="D34" t="str">
            <v>Cash invested with non-related parties for longer than six months.</v>
          </cell>
        </row>
        <row r="35">
          <cell r="A35">
            <v>220009</v>
          </cell>
          <cell r="B35" t="str">
            <v>Long-Term Investments – Related Party</v>
          </cell>
          <cell r="C35" t="str">
            <v xml:space="preserve">          Investments – 22xxxx</v>
          </cell>
          <cell r="D35" t="str">
            <v>Cash invested with related parties (Inter-company and affiliated parties) for longer than six months.</v>
          </cell>
        </row>
        <row r="36">
          <cell r="A36">
            <v>220100</v>
          </cell>
          <cell r="B36" t="str">
            <v>Assets Whose Use is Limited</v>
          </cell>
          <cell r="C36" t="str">
            <v xml:space="preserve">          Investments – 22xxxx</v>
          </cell>
          <cell r="D36" t="str">
            <v>Value of assets whose use is limited due to restrictions. (55xxxx)</v>
          </cell>
        </row>
        <row r="37">
          <cell r="A37">
            <v>231100</v>
          </cell>
          <cell r="B37" t="str">
            <v>Notes Receivable – Non-related Party</v>
          </cell>
          <cell r="C37" t="str">
            <v xml:space="preserve">          Long-Term Receivables – 231xxx</v>
          </cell>
          <cell r="D37" t="str">
            <v>Long-term amounts due represented by notes, from residents or other non-related parties who are indebted to the facility.</v>
          </cell>
        </row>
        <row r="38">
          <cell r="A38">
            <v>231109</v>
          </cell>
          <cell r="B38" t="str">
            <v xml:space="preserve">Receivables - Related Party </v>
          </cell>
          <cell r="C38" t="str">
            <v xml:space="preserve">          Long-Term Receivables – 231xxx</v>
          </cell>
          <cell r="D38" t="str">
            <v>Long-term amounts due from related parties who are indebted to the facility.</v>
          </cell>
        </row>
        <row r="39">
          <cell r="A39">
            <v>232000</v>
          </cell>
          <cell r="B39" t="str">
            <v>Bond Financing Escrow/Trust Funds</v>
          </cell>
          <cell r="C39" t="str">
            <v xml:space="preserve">          Bond Financing Escrow/Trust Funds – 232xxx</v>
          </cell>
          <cell r="D39" t="str">
            <v>Required for bond and other financing for principle, interest, replacements, and other requirements.</v>
          </cell>
        </row>
        <row r="40">
          <cell r="A40">
            <v>241000</v>
          </cell>
          <cell r="B40" t="str">
            <v>Land</v>
          </cell>
          <cell r="C40" t="str">
            <v xml:space="preserve">               Land – 241xxx</v>
          </cell>
          <cell r="D40" t="str">
            <v>Cost of land that is used as the site of the facility building(s).</v>
          </cell>
        </row>
        <row r="41">
          <cell r="A41">
            <v>241100</v>
          </cell>
          <cell r="B41" t="str">
            <v>Land Improvements</v>
          </cell>
          <cell r="C41" t="str">
            <v xml:space="preserve">               Land – 241xxx</v>
          </cell>
          <cell r="D41" t="str">
            <v>Cost of paving, parking lot improvements, lighting standards, shrubs or other land improvements not attached to the building, but associated with the facilities providing resident care.</v>
          </cell>
        </row>
        <row r="42">
          <cell r="A42">
            <v>242100</v>
          </cell>
          <cell r="B42" t="str">
            <v>Buildings</v>
          </cell>
          <cell r="C42" t="str">
            <v xml:space="preserve">               Buildings – 242xxx</v>
          </cell>
          <cell r="D42" t="str">
            <v>The cost of buildings used in providing resident care.</v>
          </cell>
        </row>
        <row r="43">
          <cell r="A43">
            <v>242200</v>
          </cell>
          <cell r="B43" t="str">
            <v>Building Improvements</v>
          </cell>
          <cell r="C43" t="str">
            <v xml:space="preserve">               Buildings – 242xxx</v>
          </cell>
          <cell r="D43" t="str">
            <v>The costs of improvements to a building used in providing resident care.</v>
          </cell>
        </row>
        <row r="44">
          <cell r="A44">
            <v>242300</v>
          </cell>
          <cell r="B44" t="str">
            <v>Leasehold Improvements</v>
          </cell>
          <cell r="C44" t="str">
            <v xml:space="preserve">               Buildings – 242xxx</v>
          </cell>
          <cell r="D44" t="str">
            <v>The cost borne by the facility of improvements on rented or leased property used for resident care.</v>
          </cell>
        </row>
        <row r="45">
          <cell r="A45">
            <v>243100</v>
          </cell>
          <cell r="B45" t="str">
            <v>Equipment and Furniture</v>
          </cell>
          <cell r="C45" t="str">
            <v xml:space="preserve">               Equipment and Furniture– 243xxx</v>
          </cell>
          <cell r="D45" t="str">
            <v xml:space="preserve">Cost of equipment and furniture purchased. </v>
          </cell>
        </row>
        <row r="46">
          <cell r="A46">
            <v>245000</v>
          </cell>
          <cell r="B46" t="str">
            <v>Vehicles</v>
          </cell>
          <cell r="C46" t="str">
            <v xml:space="preserve">               Vehicles – 245xxx</v>
          </cell>
          <cell r="D46" t="str">
            <v>Cost of automotive vehicles owned by the facility for facility use.</v>
          </cell>
        </row>
        <row r="47">
          <cell r="A47">
            <v>246000</v>
          </cell>
          <cell r="B47" t="str">
            <v>Construction in Progress</v>
          </cell>
          <cell r="C47" t="str">
            <v xml:space="preserve">               Construction in Progress – 246xxx</v>
          </cell>
          <cell r="D47" t="str">
            <v>Cost of construction in progress.  Specify the nature of the construction.</v>
          </cell>
        </row>
        <row r="48">
          <cell r="A48">
            <v>249000</v>
          </cell>
          <cell r="B48" t="str">
            <v>Other Fixed Assets</v>
          </cell>
          <cell r="C48" t="str">
            <v xml:space="preserve">               Other Property, Plant, and Equipment – 249xxx</v>
          </cell>
          <cell r="D48" t="str">
            <v xml:space="preserve">Other fixed assets for which there is not a specific account.  </v>
          </cell>
        </row>
        <row r="49">
          <cell r="A49">
            <v>251100</v>
          </cell>
          <cell r="B49" t="str">
            <v>Accumulated Depreciation - Land Improvements</v>
          </cell>
          <cell r="C49" t="str">
            <v xml:space="preserve">          Accumulated Depreciation – 25xxxx</v>
          </cell>
          <cell r="D49" t="str">
            <v>Depreciation expense accrued during the current and prior periods on Land Improvements (241xxx).</v>
          </cell>
        </row>
        <row r="50">
          <cell r="A50">
            <v>252100</v>
          </cell>
          <cell r="B50" t="str">
            <v>Accumulated Depreciation – Buildings</v>
          </cell>
          <cell r="C50" t="str">
            <v xml:space="preserve">          Accumulated Depreciation – 25xxxx</v>
          </cell>
          <cell r="D50" t="str">
            <v>Depreciation expense accrued during the current and prior periods on Buildings (242xxx).</v>
          </cell>
        </row>
        <row r="51">
          <cell r="A51">
            <v>252200</v>
          </cell>
          <cell r="B51" t="str">
            <v>Accumulated Depreciation – Building Improvements</v>
          </cell>
          <cell r="C51" t="str">
            <v xml:space="preserve">          Accumulated Depreciation – 25xxxx</v>
          </cell>
          <cell r="D51" t="str">
            <v>Depreciation expense accrued during the current and prior periods on Building Improvements (2422xx).</v>
          </cell>
        </row>
        <row r="52">
          <cell r="A52">
            <v>252300</v>
          </cell>
          <cell r="B52" t="str">
            <v>Accumulated Depreciation – Leasehold Improvements</v>
          </cell>
          <cell r="C52" t="str">
            <v xml:space="preserve">          Accumulated Depreciation – 25xxxx</v>
          </cell>
          <cell r="D52" t="str">
            <v>Depreciation expense accrued during the current and prior periods on Leasehold Improvements (2423xx).</v>
          </cell>
        </row>
        <row r="53">
          <cell r="A53">
            <v>253000</v>
          </cell>
          <cell r="B53" t="str">
            <v>Accumulated Depreciation – Equipment and Furniture</v>
          </cell>
          <cell r="C53" t="str">
            <v xml:space="preserve">          Accumulated Depreciation – 25xxxx</v>
          </cell>
          <cell r="D53" t="str">
            <v>Depreciation expense accrued during the current and prior periods on Equipment and Furniture (243xxx).</v>
          </cell>
        </row>
        <row r="54">
          <cell r="A54">
            <v>255000</v>
          </cell>
          <cell r="B54" t="str">
            <v>Accumulated Depreciation – Vehicles</v>
          </cell>
          <cell r="C54" t="str">
            <v xml:space="preserve">          Accumulated Depreciation – 25xxxx</v>
          </cell>
          <cell r="D54" t="str">
            <v>Depreciation expense accrued during the current and prior periods on Vehicles (245xxx).</v>
          </cell>
        </row>
        <row r="55">
          <cell r="A55">
            <v>256000</v>
          </cell>
          <cell r="B55" t="str">
            <v>Accumulated Depreciation - Other Fixed Assets</v>
          </cell>
          <cell r="C55" t="str">
            <v xml:space="preserve">          Accumulated Depreciation – 25xxxx</v>
          </cell>
          <cell r="D55" t="str">
            <v>Depreciation expense accrued during the current and prior periods on Other Fixed Assets (249xxx).</v>
          </cell>
        </row>
        <row r="56">
          <cell r="A56">
            <v>261000</v>
          </cell>
          <cell r="B56" t="str">
            <v>Deposits –Utilities</v>
          </cell>
          <cell r="C56" t="str">
            <v xml:space="preserve">          Deposits – 26xxxx</v>
          </cell>
          <cell r="D56" t="str">
            <v>Amounts on deposit as security with utility companies.</v>
          </cell>
        </row>
        <row r="57">
          <cell r="A57">
            <v>262000</v>
          </cell>
          <cell r="B57" t="str">
            <v>Deposits-Leases</v>
          </cell>
          <cell r="C57" t="str">
            <v xml:space="preserve">          Deposits – 26xxxx</v>
          </cell>
          <cell r="D57" t="str">
            <v>Amounts on deposit as security with the lessor.</v>
          </cell>
        </row>
        <row r="58">
          <cell r="A58">
            <v>263000</v>
          </cell>
          <cell r="B58" t="str">
            <v>Deposits-Other</v>
          </cell>
          <cell r="C58" t="str">
            <v xml:space="preserve">          Deposits – 26xxxx</v>
          </cell>
          <cell r="D58" t="str">
            <v xml:space="preserve">Amounts on deposit with other individuals or companies.  </v>
          </cell>
        </row>
        <row r="59">
          <cell r="A59">
            <v>271000</v>
          </cell>
          <cell r="B59" t="str">
            <v>Investments - Residents</v>
          </cell>
          <cell r="C59" t="str">
            <v xml:space="preserve">          Resident Trust Accounts – 27xxxx</v>
          </cell>
          <cell r="D59" t="str">
            <v>Investments restricted by the terms of agreements with the residents.</v>
          </cell>
        </row>
        <row r="60">
          <cell r="A60">
            <v>272000</v>
          </cell>
          <cell r="B60" t="str">
            <v>Resident Deposits</v>
          </cell>
          <cell r="C60" t="str">
            <v xml:space="preserve">          Resident Trust Accounts – 27xxxx</v>
          </cell>
          <cell r="D60" t="str">
            <v>Long-term deposits from residents.</v>
          </cell>
        </row>
        <row r="61">
          <cell r="A61">
            <v>292100</v>
          </cell>
          <cell r="B61" t="str">
            <v>Organization Costs</v>
          </cell>
          <cell r="C61" t="str">
            <v xml:space="preserve">          Other Long-Term Assets – 29xxxx</v>
          </cell>
          <cell r="D61" t="str">
            <v>Costs incurred in the formation of the original business, the benefits of which will be recognized over future periods.</v>
          </cell>
        </row>
        <row r="62">
          <cell r="A62">
            <v>292900</v>
          </cell>
          <cell r="B62" t="str">
            <v>Amortized Organization Costs</v>
          </cell>
          <cell r="C62" t="str">
            <v xml:space="preserve">          Other Long-Term Assets – 29xxxx</v>
          </cell>
          <cell r="D62" t="str">
            <v>The current and prior periods amortization of the organization costs.</v>
          </cell>
        </row>
        <row r="63">
          <cell r="A63">
            <v>293000</v>
          </cell>
          <cell r="B63" t="str">
            <v>Reorganization Costs</v>
          </cell>
          <cell r="C63" t="str">
            <v xml:space="preserve">          Other Long-Term Assets – 29xxxx</v>
          </cell>
          <cell r="D63" t="str">
            <v xml:space="preserve">Costs incurred in the reorganization of the business, the benefits of which will be recognized over future periods.  </v>
          </cell>
        </row>
        <row r="64">
          <cell r="A64">
            <v>293900</v>
          </cell>
          <cell r="B64" t="str">
            <v>Amortized Reorganization Costs</v>
          </cell>
          <cell r="C64" t="str">
            <v xml:space="preserve">          Other Long-Term Assets – 29xxxx</v>
          </cell>
          <cell r="D64" t="str">
            <v xml:space="preserve">The current and prior periods amortization of the reorganization costs.  </v>
          </cell>
        </row>
        <row r="65">
          <cell r="A65">
            <v>294000</v>
          </cell>
          <cell r="B65" t="str">
            <v>Deferred Loan Costs</v>
          </cell>
          <cell r="C65" t="str">
            <v xml:space="preserve">          Other Long-Term Assets – 29xxxx</v>
          </cell>
          <cell r="D65" t="str">
            <v>Costs incurred in obtaining a loan, the benefits of which will be received over future periods.</v>
          </cell>
        </row>
        <row r="66">
          <cell r="A66">
            <v>294900</v>
          </cell>
          <cell r="B66" t="str">
            <v>Amortized Deferred Loan Costs</v>
          </cell>
          <cell r="C66" t="str">
            <v xml:space="preserve">          Other Long-Term Assets – 29xxxx</v>
          </cell>
          <cell r="D66" t="str">
            <v>The current and prior periods amortization of the deferred loan costs.</v>
          </cell>
        </row>
        <row r="67">
          <cell r="A67">
            <v>295000</v>
          </cell>
          <cell r="B67" t="str">
            <v>Start-up Costs</v>
          </cell>
          <cell r="C67" t="str">
            <v xml:space="preserve">          Other Long-Term Assets – 29xxxx</v>
          </cell>
          <cell r="D67" t="str">
            <v>Costs incurred in a newly purchased/constructed facility to the time the first Medicaid resident is admitted.</v>
          </cell>
        </row>
        <row r="68">
          <cell r="A68">
            <v>295900</v>
          </cell>
          <cell r="B68" t="str">
            <v>Amortized Start-up Costs</v>
          </cell>
          <cell r="C68" t="str">
            <v xml:space="preserve">          Other Long-Term Assets – 29xxxx</v>
          </cell>
          <cell r="D68" t="str">
            <v>The current and prior period amortization of start-up costs.</v>
          </cell>
        </row>
        <row r="69">
          <cell r="A69">
            <v>296000</v>
          </cell>
          <cell r="B69" t="str">
            <v>Goodwill</v>
          </cell>
          <cell r="C69" t="str">
            <v xml:space="preserve">          Other Long-Term Assets – 29xxxx</v>
          </cell>
          <cell r="D69" t="str">
            <v xml:space="preserve">The difference between the purchase price and the fair value of the net tangible assets of an acquired operating entity. </v>
          </cell>
        </row>
        <row r="70">
          <cell r="A70">
            <v>298000</v>
          </cell>
          <cell r="B70" t="str">
            <v>General and Professional Liability Insurance  - Self-Insured</v>
          </cell>
          <cell r="C70" t="str">
            <v xml:space="preserve">          Other Long-Term Assets – 29xxxx</v>
          </cell>
          <cell r="D70" t="str">
            <v>Funds reserved for general and professional liability self-insurance.</v>
          </cell>
        </row>
        <row r="71">
          <cell r="A71">
            <v>299000</v>
          </cell>
          <cell r="B71" t="str">
            <v>Other Long-Term Assets</v>
          </cell>
          <cell r="C71" t="str">
            <v xml:space="preserve">          Other Long-Term Assets – 29xxxx</v>
          </cell>
          <cell r="D71" t="str">
            <v xml:space="preserve">Other long-term assets for which there is not a specific account.  </v>
          </cell>
        </row>
        <row r="72">
          <cell r="A72">
            <v>311000</v>
          </cell>
          <cell r="B72" t="str">
            <v xml:space="preserve">Accrued Payroll </v>
          </cell>
          <cell r="C72" t="str">
            <v xml:space="preserve">          Accrued Payroll and Related Payables – 31xxxx</v>
          </cell>
          <cell r="D72" t="str">
            <v>Payroll amounts due to employees but not paid.</v>
          </cell>
        </row>
        <row r="73">
          <cell r="A73">
            <v>312100</v>
          </cell>
          <cell r="B73" t="str">
            <v>Federal Income Tax</v>
          </cell>
          <cell r="C73" t="str">
            <v xml:space="preserve">               Payroll Taxes Payable – 312xxx</v>
          </cell>
          <cell r="D73" t="str">
            <v>Amount of Federal Income Tax withheld from each employee’s gross pay, not remitted.</v>
          </cell>
        </row>
        <row r="74">
          <cell r="A74">
            <v>312200</v>
          </cell>
          <cell r="B74" t="str">
            <v xml:space="preserve">FICA </v>
          </cell>
          <cell r="C74" t="str">
            <v xml:space="preserve">               Payroll Taxes Payable – 312xxx</v>
          </cell>
          <cell r="D74" t="str">
            <v>FICA withheld from employee’s gross pay, not remitted.</v>
          </cell>
        </row>
        <row r="75">
          <cell r="A75">
            <v>312300</v>
          </cell>
          <cell r="B75" t="str">
            <v>Unemployment Taxes</v>
          </cell>
          <cell r="C75" t="str">
            <v xml:space="preserve">               Payroll Taxes Payable – 312xxx</v>
          </cell>
          <cell r="D75" t="str">
            <v>Unemployment payroll taxes not remitted.</v>
          </cell>
        </row>
        <row r="76">
          <cell r="A76">
            <v>313100</v>
          </cell>
          <cell r="B76" t="str">
            <v>Group Insurance</v>
          </cell>
          <cell r="C76" t="str">
            <v xml:space="preserve">               Payroll Insurance Payable – 313xxx</v>
          </cell>
          <cell r="D76" t="str">
            <v>Amount of employee insurance withheld and amount of accrued employer’s contribution</v>
          </cell>
        </row>
        <row r="77">
          <cell r="A77">
            <v>313200</v>
          </cell>
          <cell r="B77" t="str">
            <v>Workers’ Compensation Insurance</v>
          </cell>
          <cell r="C77" t="str">
            <v xml:space="preserve">               Payroll Insurance Payable – 313xxx</v>
          </cell>
          <cell r="D77" t="str">
            <v>Workers’ Compensation premiums owed by the employer.</v>
          </cell>
        </row>
        <row r="78">
          <cell r="A78">
            <v>313600</v>
          </cell>
          <cell r="B78" t="str">
            <v>Employee Retirement/Savings Plan</v>
          </cell>
          <cell r="C78" t="str">
            <v xml:space="preserve">               Payroll Insurance Payable – 313xxx</v>
          </cell>
          <cell r="D78" t="str">
            <v>Amount of employer’s contribution to an employee retirement/savings plan for employees held in investments, but not remitted.</v>
          </cell>
        </row>
        <row r="79">
          <cell r="A79">
            <v>319100</v>
          </cell>
          <cell r="B79" t="str">
            <v>Union Dues</v>
          </cell>
          <cell r="C79" t="str">
            <v xml:space="preserve">               Other Payroll Related Payables – 319xxx</v>
          </cell>
          <cell r="D79" t="str">
            <v>Amount of union dues withheld from employee’s gross pay, not remitted.</v>
          </cell>
        </row>
        <row r="80">
          <cell r="A80">
            <v>319900</v>
          </cell>
          <cell r="B80" t="str">
            <v>Other Employee Benefits</v>
          </cell>
          <cell r="C80" t="str">
            <v xml:space="preserve">               Other Payroll Related Payables – 319xxx</v>
          </cell>
          <cell r="D80" t="str">
            <v>Amount of other employee benefits not remitted.</v>
          </cell>
        </row>
        <row r="81">
          <cell r="A81">
            <v>321000</v>
          </cell>
          <cell r="B81" t="str">
            <v>Real Estate Taxes</v>
          </cell>
          <cell r="C81" t="str">
            <v xml:space="preserve">          Taxes Payable – 32xxxx</v>
          </cell>
          <cell r="D81" t="str">
            <v>Amount owed for taxes levied on real property (land and buildings) owned by the facility.</v>
          </cell>
        </row>
        <row r="82">
          <cell r="A82">
            <v>322000</v>
          </cell>
          <cell r="B82" t="str">
            <v>Personal Property Taxes</v>
          </cell>
          <cell r="C82" t="str">
            <v xml:space="preserve">          Taxes Payable – 32xxxx</v>
          </cell>
          <cell r="D82" t="str">
            <v>Amount owed for taxes levied on the personal property (furniture and equipment) owned by the facility.</v>
          </cell>
        </row>
        <row r="83">
          <cell r="A83">
            <v>323000</v>
          </cell>
          <cell r="B83" t="str">
            <v>Sales Tax</v>
          </cell>
          <cell r="C83" t="str">
            <v xml:space="preserve">          Taxes Payable – 32xxxx</v>
          </cell>
          <cell r="D83" t="str">
            <v>Taxes, passed on to the customers or residents, levied on the retail sale by the facility, which are owed by the facility to the state.</v>
          </cell>
        </row>
        <row r="84">
          <cell r="A84">
            <v>324000</v>
          </cell>
          <cell r="B84" t="str">
            <v>Federal Income Tax</v>
          </cell>
          <cell r="C84" t="str">
            <v xml:space="preserve">          Taxes Payable – 32xxxx</v>
          </cell>
          <cell r="D84" t="str">
            <v>Amount due to the Federal Government for taxes levied by it on the net income of the facility.</v>
          </cell>
        </row>
        <row r="85">
          <cell r="A85">
            <v>325000</v>
          </cell>
          <cell r="B85" t="str">
            <v>Franchise Tax</v>
          </cell>
          <cell r="C85" t="str">
            <v xml:space="preserve">          Taxes Payable – 32xxxx</v>
          </cell>
          <cell r="D85" t="str">
            <v>Amount due for franchise taxes, but not paid.</v>
          </cell>
        </row>
        <row r="86">
          <cell r="A86">
            <v>326000</v>
          </cell>
          <cell r="B86" t="str">
            <v>Other Taxes Payable</v>
          </cell>
          <cell r="C86" t="str">
            <v xml:space="preserve">          Taxes Payable – 32xxxx</v>
          </cell>
          <cell r="D86" t="str">
            <v xml:space="preserve">Other related taxes payable.  </v>
          </cell>
        </row>
        <row r="87">
          <cell r="A87">
            <v>331000</v>
          </cell>
          <cell r="B87" t="str">
            <v>Trade Accounts Payable – Non-related Party</v>
          </cell>
          <cell r="C87" t="str">
            <v xml:space="preserve">          General Payables – 33xxxx</v>
          </cell>
          <cell r="D87" t="str">
            <v>Amounts due to non-related parties for services rendered or supplies received.</v>
          </cell>
        </row>
        <row r="88">
          <cell r="A88">
            <v>331009</v>
          </cell>
          <cell r="B88" t="str">
            <v>Trade Accounts Payable – Related Party</v>
          </cell>
          <cell r="C88" t="str">
            <v xml:space="preserve">          General Payables – 33xxxx</v>
          </cell>
          <cell r="D88" t="str">
            <v>Amounts due to related parties for services rendered or supplies received.</v>
          </cell>
        </row>
        <row r="89">
          <cell r="A89">
            <v>332000</v>
          </cell>
          <cell r="B89" t="str">
            <v>Notes Payable – Non-related Party</v>
          </cell>
          <cell r="C89" t="str">
            <v xml:space="preserve">          General Payables – 33xxxx</v>
          </cell>
          <cell r="D89" t="str">
            <v>Amount due on notes payable to non-related parties, with a term less than one year.</v>
          </cell>
        </row>
        <row r="90">
          <cell r="A90">
            <v>332009</v>
          </cell>
          <cell r="B90" t="str">
            <v>Notes Payable – Related Party</v>
          </cell>
          <cell r="C90" t="str">
            <v xml:space="preserve">          General Payables – 33xxxx</v>
          </cell>
          <cell r="D90" t="str">
            <v>Amount due on notes payable to related parties, with a term less than one year.</v>
          </cell>
        </row>
        <row r="91">
          <cell r="A91">
            <v>333000</v>
          </cell>
          <cell r="B91" t="str">
            <v>Interest Payable – Non-related Party</v>
          </cell>
          <cell r="C91" t="str">
            <v xml:space="preserve">          General Payables – 33xxxx</v>
          </cell>
          <cell r="D91" t="str">
            <v>Amount of interest due to non-related parties in the current period, but not paid.</v>
          </cell>
        </row>
        <row r="92">
          <cell r="A92">
            <v>333009</v>
          </cell>
          <cell r="B92" t="str">
            <v>Interest Payable – Related Party</v>
          </cell>
          <cell r="C92" t="str">
            <v xml:space="preserve">          General Payables – 33xxxx</v>
          </cell>
          <cell r="D92" t="str">
            <v>Amount of interest due to related parties in the current period, but not paid.</v>
          </cell>
        </row>
        <row r="93">
          <cell r="A93">
            <v>334000</v>
          </cell>
          <cell r="B93" t="str">
            <v>Rent Payable – Non-related Party</v>
          </cell>
          <cell r="C93" t="str">
            <v xml:space="preserve">          General Payables – 33xxxx</v>
          </cell>
          <cell r="D93" t="str">
            <v>Amount of rent due to non-related parties during the current period, but not paid.</v>
          </cell>
        </row>
        <row r="94">
          <cell r="A94">
            <v>334009</v>
          </cell>
          <cell r="B94" t="str">
            <v>Rent Payable – Related Party</v>
          </cell>
          <cell r="C94" t="str">
            <v xml:space="preserve">          General Payables – 33xxxx</v>
          </cell>
          <cell r="D94" t="str">
            <v>Amount of rent due to related parties during the current period, but not paid.</v>
          </cell>
        </row>
        <row r="95">
          <cell r="A95">
            <v>335000</v>
          </cell>
          <cell r="B95" t="str">
            <v>Management Fees Payable</v>
          </cell>
          <cell r="C95" t="str">
            <v xml:space="preserve">          General Payables – 33xxxx</v>
          </cell>
          <cell r="D95" t="str">
            <v>Amount due on management fee contracts.</v>
          </cell>
        </row>
        <row r="96">
          <cell r="A96">
            <v>336000</v>
          </cell>
          <cell r="B96" t="str">
            <v>Medicare</v>
          </cell>
          <cell r="C96" t="str">
            <v xml:space="preserve">          General Payables – 33xxxx</v>
          </cell>
          <cell r="D96" t="str">
            <v>Amount due to Medicare during current period, but not paid.</v>
          </cell>
        </row>
        <row r="97">
          <cell r="A97">
            <v>337000</v>
          </cell>
          <cell r="B97" t="str">
            <v>Medicaid</v>
          </cell>
          <cell r="C97" t="str">
            <v xml:space="preserve">          General Payables – 33xxxx</v>
          </cell>
          <cell r="D97" t="str">
            <v>Amount due to Medicaid during the current period, but not paid.</v>
          </cell>
        </row>
        <row r="98">
          <cell r="A98">
            <v>338000</v>
          </cell>
          <cell r="B98" t="str">
            <v>Current Portion of Long-Term Debt</v>
          </cell>
          <cell r="C98" t="str">
            <v xml:space="preserve">          General Payables – 33xxxx</v>
          </cell>
          <cell r="D98" t="str">
            <v>Amount of long-term debt due in the current period, but not paid.</v>
          </cell>
        </row>
        <row r="99">
          <cell r="A99">
            <v>338100</v>
          </cell>
          <cell r="B99" t="str">
            <v>Short Term Lease Payments</v>
          </cell>
          <cell r="C99" t="str">
            <v xml:space="preserve">          General Payables – 33xxxx</v>
          </cell>
          <cell r="D99" t="str">
            <v>Amount of short-term debt due in the current period, but not paid.</v>
          </cell>
        </row>
        <row r="100">
          <cell r="A100">
            <v>339000</v>
          </cell>
          <cell r="B100" t="str">
            <v>Other General Payables</v>
          </cell>
          <cell r="C100" t="str">
            <v xml:space="preserve">          General Payables – 33xxxx</v>
          </cell>
          <cell r="D100" t="str">
            <v xml:space="preserve">Other current liabilities for which there is not a specific account.  </v>
          </cell>
        </row>
        <row r="101">
          <cell r="A101">
            <v>341000</v>
          </cell>
          <cell r="B101" t="str">
            <v>Estimated Unpaid Claims – General and Professional Liability Self-Insurance</v>
          </cell>
          <cell r="C101" t="str">
            <v xml:space="preserve">          Insurance Liabilities – 34xxxx</v>
          </cell>
          <cell r="D101" t="str">
            <v>Current portion of amount needed to provide for estimated cost of settling claims relating to general and professional liability insured events.</v>
          </cell>
        </row>
        <row r="102">
          <cell r="A102">
            <v>350000</v>
          </cell>
          <cell r="B102" t="str">
            <v>Resident Trust Liabilities</v>
          </cell>
          <cell r="C102" t="str">
            <v xml:space="preserve">          Resident Trust Liabilities – 35xxxx</v>
          </cell>
          <cell r="D102" t="str">
            <v>Amount due on behalf of resident, to be paid from resident fund, but not paid.  Liabilities related to the Resident Trust current assets.  (16xxxx)</v>
          </cell>
        </row>
        <row r="103">
          <cell r="A103">
            <v>390000</v>
          </cell>
          <cell r="B103" t="str">
            <v>Other Current Liabilities</v>
          </cell>
          <cell r="C103" t="str">
            <v xml:space="preserve">          Other Current Liabilities – 39xxxx</v>
          </cell>
          <cell r="D103" t="str">
            <v xml:space="preserve">Other current liabilities for which there is not a specific account.  </v>
          </cell>
        </row>
        <row r="104">
          <cell r="A104">
            <v>410000</v>
          </cell>
          <cell r="B104" t="str">
            <v>Mortgage Payable – Non-related Party</v>
          </cell>
          <cell r="C104" t="str">
            <v xml:space="preserve">     Long-Term Liabilities – 4xxxxx</v>
          </cell>
          <cell r="D104" t="str">
            <v>Amount due to non-related parties on mortgages with a term longer than one year for the facility’s owned real property and improvements.</v>
          </cell>
        </row>
        <row r="105">
          <cell r="A105">
            <v>410009</v>
          </cell>
          <cell r="B105" t="str">
            <v>Mortgage Payable – Related Party</v>
          </cell>
          <cell r="C105" t="str">
            <v xml:space="preserve">     Long-Term Liabilities – 4xxxxx</v>
          </cell>
          <cell r="D105" t="str">
            <v>Amount due to related parties on mortgages with a term longer than one year for the facility’s owned real property and improvements.</v>
          </cell>
        </row>
        <row r="106">
          <cell r="A106">
            <v>420000</v>
          </cell>
          <cell r="B106" t="str">
            <v>Notes Payable - Non-related Party</v>
          </cell>
          <cell r="C106" t="str">
            <v xml:space="preserve">     Long-Term Liabilities – 4xxxxx</v>
          </cell>
          <cell r="D106" t="str">
            <v>Amount due to non-related parties on notes payable with a term longer than one year.</v>
          </cell>
        </row>
        <row r="107">
          <cell r="A107">
            <v>420009</v>
          </cell>
          <cell r="B107" t="str">
            <v>Notes Payable – Related Party</v>
          </cell>
          <cell r="C107" t="str">
            <v xml:space="preserve">     Long-Term Liabilities – 4xxxxx</v>
          </cell>
          <cell r="D107" t="str">
            <v>Amount due to related parties on notes payable with a term longer than one year.</v>
          </cell>
        </row>
        <row r="108">
          <cell r="A108">
            <v>430000</v>
          </cell>
          <cell r="B108" t="str">
            <v>Lease Payable - Non-related Party</v>
          </cell>
          <cell r="C108" t="str">
            <v xml:space="preserve">     Long-Term Liabilities – 4xxxxx</v>
          </cell>
          <cell r="D108" t="str">
            <v>Amount due to non-related parties on a lease with a term longer than one year.</v>
          </cell>
        </row>
        <row r="109">
          <cell r="A109">
            <v>430009</v>
          </cell>
          <cell r="B109" t="str">
            <v>Lease Payable – Related Party</v>
          </cell>
          <cell r="C109" t="str">
            <v xml:space="preserve">     Long-Term Liabilities – 4xxxxx</v>
          </cell>
          <cell r="D109" t="str">
            <v>Amount due to related parties on a lease with a term longer than one year.</v>
          </cell>
        </row>
        <row r="110">
          <cell r="A110">
            <v>440000</v>
          </cell>
          <cell r="B110" t="str">
            <v>Capitalized Lease Obligations – Non-related Party</v>
          </cell>
          <cell r="C110" t="str">
            <v xml:space="preserve">     Long-Term Liabilities – 4xxxxx</v>
          </cell>
          <cell r="D110" t="str">
            <v>Amount of long-term lease from non-related parties resulting in treating leased asset as though purchased.</v>
          </cell>
        </row>
        <row r="111">
          <cell r="A111">
            <v>440009</v>
          </cell>
          <cell r="B111" t="str">
            <v>Capitalized Lease Obligations – Related Party</v>
          </cell>
          <cell r="C111" t="str">
            <v xml:space="preserve">     Long-Term Liabilities – 4xxxxx</v>
          </cell>
          <cell r="D111" t="str">
            <v>Amount of long-term lease from related parties resulting in treating leased asset as though purchased.</v>
          </cell>
        </row>
        <row r="112">
          <cell r="A112">
            <v>450000</v>
          </cell>
          <cell r="B112" t="str">
            <v>Bonds Payable</v>
          </cell>
          <cell r="C112" t="str">
            <v xml:space="preserve">     Long-Term Liabilities – 4xxxxx</v>
          </cell>
          <cell r="D112" t="str">
            <v>Amount due on bonds payable with a term longer than one year.</v>
          </cell>
        </row>
        <row r="113">
          <cell r="A113">
            <v>460000</v>
          </cell>
          <cell r="B113" t="str">
            <v>Estimated Unpaid Claims – General and Professional Liability Self-Insurance</v>
          </cell>
          <cell r="C113" t="str">
            <v xml:space="preserve">     Long-Term Liabilities – 4xxxxx</v>
          </cell>
          <cell r="D113" t="str">
            <v>Amount needed to provide for estimated cost of settling claims relating to general and professional liability insured events.  Includes amount required for future payments on both claims that have been reported and claims relating to insured events that have occurred but have not been reported as of the date the liability was estimated.</v>
          </cell>
        </row>
        <row r="114">
          <cell r="A114">
            <v>480000</v>
          </cell>
          <cell r="B114" t="str">
            <v>Residents’ Deposits</v>
          </cell>
          <cell r="C114" t="str">
            <v xml:space="preserve">     Long-Term Liabilities – 4xxxxx</v>
          </cell>
          <cell r="D114" t="str">
            <v>Amounts owed to residents for money left with the facility for safekeeping.  Liability related to the Resident Trust non-current assets.  (27xxxx)</v>
          </cell>
        </row>
        <row r="115">
          <cell r="A115">
            <v>490000</v>
          </cell>
          <cell r="B115" t="str">
            <v>Other Long-Term Liabilities</v>
          </cell>
          <cell r="C115" t="str">
            <v xml:space="preserve">     Long-Term Liabilities – 4xxxxx</v>
          </cell>
          <cell r="D115" t="str">
            <v xml:space="preserve">Other long-term liabilities for which there is not a specific account.  </v>
          </cell>
        </row>
        <row r="116">
          <cell r="A116">
            <v>511000</v>
          </cell>
          <cell r="B116" t="str">
            <v>Common Stock</v>
          </cell>
          <cell r="C116" t="str">
            <v>Stock Accounts – 51xxxx</v>
          </cell>
          <cell r="D116" t="str">
            <v>The par or stated value of common stock owned at the balance sheet date.</v>
          </cell>
        </row>
        <row r="117">
          <cell r="A117">
            <v>512000</v>
          </cell>
          <cell r="B117" t="str">
            <v>Preferred Stock</v>
          </cell>
          <cell r="C117" t="str">
            <v>Stock Accounts – 51xxxx</v>
          </cell>
          <cell r="D117" t="str">
            <v>The par or stated value of preferred stock owned at the balance sheet date.</v>
          </cell>
        </row>
        <row r="118">
          <cell r="A118">
            <v>513000</v>
          </cell>
          <cell r="B118" t="str">
            <v>Treasury Stock</v>
          </cell>
          <cell r="C118" t="str">
            <v>Stock Accounts – 51xxxx</v>
          </cell>
          <cell r="D118" t="str">
            <v>The par or stated value of treasury stock owned at the balance sheet date.</v>
          </cell>
        </row>
        <row r="119">
          <cell r="A119">
            <v>514000</v>
          </cell>
          <cell r="B119" t="str">
            <v>Additional Paid-In Capital</v>
          </cell>
          <cell r="C119" t="str">
            <v>Stock Accounts – 51xxxx</v>
          </cell>
          <cell r="D119" t="str">
            <v>Capital acquired from stockholders</v>
          </cell>
        </row>
        <row r="120">
          <cell r="A120">
            <v>521000</v>
          </cell>
          <cell r="B120" t="str">
            <v>Proprietorship Equity</v>
          </cell>
          <cell r="C120" t="str">
            <v xml:space="preserve">     Proprietor Accounts – 52xxxx</v>
          </cell>
          <cell r="D120" t="str">
            <v>Represents the owners’ capital invested in the nursing facility.  A separate account should be maintained for each owner.</v>
          </cell>
        </row>
        <row r="121">
          <cell r="A121">
            <v>522000</v>
          </cell>
          <cell r="B121" t="str">
            <v>Proprietor’s Draw</v>
          </cell>
          <cell r="C121" t="str">
            <v xml:space="preserve">     Proprietor Accounts – 52xxxx</v>
          </cell>
          <cell r="D121" t="str">
            <v>Amount withdrawn from the business by the owner(s) in cases where the facility is not a corporation.</v>
          </cell>
        </row>
        <row r="122">
          <cell r="A122">
            <v>531000</v>
          </cell>
          <cell r="B122" t="str">
            <v>Partnership Equity</v>
          </cell>
          <cell r="C122" t="str">
            <v xml:space="preserve">     Partnership Accounts – 53xxxx</v>
          </cell>
          <cell r="D122" t="str">
            <v>Represents the owners’ capital invested in the nursing facility.  A separate account should be maintained for each owner.</v>
          </cell>
        </row>
        <row r="123">
          <cell r="A123">
            <v>532000</v>
          </cell>
          <cell r="B123" t="str">
            <v>Partner’s Draw</v>
          </cell>
          <cell r="C123" t="str">
            <v xml:space="preserve">     Partnership Accounts – 53xxxx</v>
          </cell>
          <cell r="D123" t="str">
            <v>Amount withdrawn from the business by the owner(s) in cases where the facility is not a corporation.</v>
          </cell>
        </row>
        <row r="124">
          <cell r="A124">
            <v>541000</v>
          </cell>
          <cell r="B124" t="str">
            <v>Retained Earnings</v>
          </cell>
          <cell r="C124" t="str">
            <v xml:space="preserve">     Equity Accounts – 54xxxx</v>
          </cell>
          <cell r="D124" t="str">
            <v>Accumulated earnings after income taxes and after dividends have been paid to stockholders.</v>
          </cell>
        </row>
        <row r="125">
          <cell r="A125">
            <v>542000</v>
          </cell>
          <cell r="B125" t="str">
            <v>Dividends</v>
          </cell>
          <cell r="C125" t="str">
            <v xml:space="preserve">     Equity Accounts – 54xxxx</v>
          </cell>
          <cell r="D125" t="str">
            <v>Amount of dividends paid to the stockholders of a corporation.</v>
          </cell>
        </row>
        <row r="126">
          <cell r="A126">
            <v>543000</v>
          </cell>
          <cell r="B126" t="str">
            <v>Net &lt;Profit&gt;/Loss</v>
          </cell>
          <cell r="C126" t="str">
            <v xml:space="preserve">     Equity Accounts – 54xxxx</v>
          </cell>
          <cell r="D126" t="str">
            <v>Net profit or (loss) from operations for the current year to date before provisions for income taxes have been made.</v>
          </cell>
        </row>
        <row r="127">
          <cell r="A127">
            <v>544000</v>
          </cell>
          <cell r="B127" t="str">
            <v>Equity Adjustments</v>
          </cell>
          <cell r="C127" t="str">
            <v xml:space="preserve">     Equity Accounts – 54xxxx</v>
          </cell>
          <cell r="D127" t="str">
            <v>Offset for balance sheet equity adjustments.</v>
          </cell>
        </row>
        <row r="128">
          <cell r="A128">
            <v>551000</v>
          </cell>
          <cell r="B128" t="str">
            <v>Unrestricted</v>
          </cell>
          <cell r="C128" t="str">
            <v xml:space="preserve">     Net Assets Accounts – 55xxxx</v>
          </cell>
          <cell r="D128" t="str">
            <v>Unrestricted net assets of a not-for-profit facility.</v>
          </cell>
        </row>
        <row r="129">
          <cell r="A129">
            <v>552000</v>
          </cell>
          <cell r="B129" t="str">
            <v xml:space="preserve">Temporarily Restricted </v>
          </cell>
          <cell r="C129" t="str">
            <v xml:space="preserve">     Net Assets Accounts – 55xxxx</v>
          </cell>
          <cell r="D129" t="str">
            <v>The part of net assets of a not-for-profit organization resulting from contributions and other inflows of assets whose use by the organization is limited by stipulations that either expire by the passage of time or can be fulfilled or removed by actions of the organization.</v>
          </cell>
        </row>
        <row r="130">
          <cell r="A130">
            <v>553000</v>
          </cell>
          <cell r="B130" t="str">
            <v>Permanently Restricted</v>
          </cell>
          <cell r="C130" t="str">
            <v xml:space="preserve">     Net Assets Accounts – 55xxxx</v>
          </cell>
          <cell r="D130" t="str">
            <v>The part of net assets of a not-for-profit organization resulting from contributions and other inflows of assets whose use by the organization is limited by stipulations that neither expire by the passage of time nor can be fulfilled or removed by actions of the organization.</v>
          </cell>
        </row>
        <row r="131">
          <cell r="A131">
            <v>601100</v>
          </cell>
          <cell r="B131" t="str">
            <v>Medicaid Room and Board</v>
          </cell>
          <cell r="C131" t="str">
            <v xml:space="preserve">     Room and Board/Routine Revenue – 601xxx</v>
          </cell>
          <cell r="D131" t="str">
            <v>Room and board revenue for Title XIX coverage including amounts paid by the State as well as any resident liability payments.</v>
          </cell>
        </row>
        <row r="132">
          <cell r="A132">
            <v>601102</v>
          </cell>
          <cell r="B132" t="str">
            <v>Medicaid Supplemental Room and Board - Medically Fragile Residents Under 21</v>
          </cell>
          <cell r="C132" t="str">
            <v xml:space="preserve">     Room and Board/Routine Revenue – 601xxx</v>
          </cell>
          <cell r="D132" t="str">
            <v>Supplemental revenues for pre-authorized medically fragile residents under 21 supplement.</v>
          </cell>
        </row>
        <row r="133">
          <cell r="A133">
            <v>601103</v>
          </cell>
          <cell r="B133" t="str">
            <v>Medicaid Supplemental Room and Board – HIV/AIDS</v>
          </cell>
          <cell r="C133" t="str">
            <v xml:space="preserve">     Room and Board/Routine Revenue – 601xxx</v>
          </cell>
          <cell r="D133" t="str">
            <v>Supplemental revenues for pre-authorized HIV/AIDS Medicaid supplement.</v>
          </cell>
        </row>
        <row r="134">
          <cell r="A134">
            <v>601110</v>
          </cell>
          <cell r="B134" t="str">
            <v>Other Medicaid Routine Revenue</v>
          </cell>
          <cell r="C134" t="str">
            <v xml:space="preserve">     Room and Board/Routine Revenue – 601xxx</v>
          </cell>
          <cell r="D134" t="str">
            <v>Other routine revenue for Medicaid residents.</v>
          </cell>
        </row>
        <row r="135">
          <cell r="A135">
            <v>601200</v>
          </cell>
          <cell r="B135" t="str">
            <v>Medicare Room and Board</v>
          </cell>
          <cell r="C135" t="str">
            <v xml:space="preserve">     Room and Board/Routine Revenue – 601xxx</v>
          </cell>
          <cell r="D135" t="str">
            <v>Room and board revenue for Medicare Title XVIII routine services as well as any resident liability payments.</v>
          </cell>
        </row>
        <row r="136">
          <cell r="A136">
            <v>601210</v>
          </cell>
          <cell r="B136" t="str">
            <v>Other Medicare Routine Revenue</v>
          </cell>
          <cell r="C136" t="str">
            <v xml:space="preserve">     Room and Board/Routine Revenue – 601xxx</v>
          </cell>
          <cell r="D136" t="str">
            <v>Other routine revenue for Medicare residents.</v>
          </cell>
        </row>
        <row r="137">
          <cell r="A137">
            <v>601300</v>
          </cell>
          <cell r="B137" t="str">
            <v>Private Pay Room and Board</v>
          </cell>
          <cell r="C137" t="str">
            <v xml:space="preserve">     Room and Board/Routine Revenue – 601xxx</v>
          </cell>
          <cell r="D137" t="str">
            <v>Room and board revenue for private pay residents.</v>
          </cell>
        </row>
        <row r="138">
          <cell r="A138">
            <v>601310</v>
          </cell>
          <cell r="B138" t="str">
            <v>Other Private Routine Revenue</v>
          </cell>
          <cell r="C138" t="str">
            <v xml:space="preserve">     Room and Board/Routine Revenue – 601xxx</v>
          </cell>
          <cell r="D138" t="str">
            <v>Other routine revenue for private pay residents.</v>
          </cell>
        </row>
        <row r="139">
          <cell r="A139">
            <v>601400</v>
          </cell>
          <cell r="B139" t="str">
            <v>Managed Care Room and Board</v>
          </cell>
          <cell r="C139" t="str">
            <v xml:space="preserve">     Room and Board/Routine Revenue – 601xxx</v>
          </cell>
          <cell r="D139" t="str">
            <v xml:space="preserve">Room and board revenue for managed care residents as well as any resident liability payments. </v>
          </cell>
        </row>
        <row r="140">
          <cell r="A140">
            <v>601410</v>
          </cell>
          <cell r="B140" t="str">
            <v>Other Managed Care Routine Revenue</v>
          </cell>
          <cell r="C140" t="str">
            <v xml:space="preserve">     Room and Board/Routine Revenue – 601xxx</v>
          </cell>
          <cell r="D140" t="str">
            <v>Other routine revenue for managed care residents.</v>
          </cell>
        </row>
        <row r="141">
          <cell r="A141">
            <v>601500</v>
          </cell>
          <cell r="B141" t="str">
            <v>Veterans’ Administration Room and Board</v>
          </cell>
          <cell r="C141" t="str">
            <v xml:space="preserve">     Room and Board/Routine Revenue – 601xxx</v>
          </cell>
          <cell r="D141" t="str">
            <v>Room and board revenue for Veterans’ Administration residents as well as any resident liability payments.</v>
          </cell>
        </row>
        <row r="142">
          <cell r="A142">
            <v>601510</v>
          </cell>
          <cell r="B142" t="str">
            <v>Other Veterans’ Administration Routine Revenue</v>
          </cell>
          <cell r="C142" t="str">
            <v xml:space="preserve">     Room and Board/Routine Revenue – 601xxx</v>
          </cell>
          <cell r="D142" t="str">
            <v>Other routine revenue for Veteran’s Administration residents.</v>
          </cell>
        </row>
        <row r="143">
          <cell r="A143">
            <v>601600</v>
          </cell>
          <cell r="B143" t="str">
            <v>Hospice Room and Board</v>
          </cell>
          <cell r="C143" t="str">
            <v xml:space="preserve">     Room and Board/Routine Revenue – 601xxx</v>
          </cell>
          <cell r="D143" t="str">
            <v>Room and board revenue for Hospice residents as well as any resident liability payments.</v>
          </cell>
        </row>
        <row r="144">
          <cell r="A144">
            <v>601610</v>
          </cell>
          <cell r="B144" t="str">
            <v>Other Hospice Routine Revenue</v>
          </cell>
          <cell r="C144" t="str">
            <v xml:space="preserve">     Room and Board/Routine Revenue – 601xxx</v>
          </cell>
          <cell r="D144" t="str">
            <v>Other routine revenue for Hospice residents.</v>
          </cell>
        </row>
        <row r="145">
          <cell r="A145">
            <v>601700</v>
          </cell>
          <cell r="B145" t="str">
            <v>Long-Term Care Insurance Room and Board</v>
          </cell>
          <cell r="C145" t="str">
            <v xml:space="preserve">     Room and Board/Routine Revenue – 601xxx</v>
          </cell>
          <cell r="D145" t="str">
            <v>Room and board revenue from long-term care insurers.</v>
          </cell>
        </row>
        <row r="146">
          <cell r="A146">
            <v>601710</v>
          </cell>
          <cell r="B146" t="str">
            <v>Other Long-Term Care Insurance Routine Revenue</v>
          </cell>
          <cell r="C146" t="str">
            <v xml:space="preserve">     Room and Board/Routine Revenue – 601xxx</v>
          </cell>
          <cell r="D146" t="str">
            <v>Other routine revenue from long-term care insurers.</v>
          </cell>
        </row>
        <row r="147">
          <cell r="A147">
            <v>601800</v>
          </cell>
          <cell r="B147" t="str">
            <v>Non-Nursing Home Room and Board</v>
          </cell>
          <cell r="C147" t="str">
            <v xml:space="preserve">     Room and Board/Routine Revenue – 601xxx</v>
          </cell>
          <cell r="D147" t="str">
            <v>Room and board revenue from non-nursing home services.</v>
          </cell>
        </row>
        <row r="148">
          <cell r="A148">
            <v>601810</v>
          </cell>
          <cell r="B148" t="str">
            <v>Non-Nursing Home Routine Revenue</v>
          </cell>
          <cell r="C148" t="str">
            <v xml:space="preserve">     Room and Board/Routine Revenue – 601xxx</v>
          </cell>
          <cell r="D148" t="str">
            <v>Other routine revenue from non-nursing home services.</v>
          </cell>
        </row>
        <row r="149">
          <cell r="A149">
            <v>601900</v>
          </cell>
          <cell r="B149" t="str">
            <v>Other Routine Care Payors</v>
          </cell>
          <cell r="C149" t="str">
            <v xml:space="preserve">     Room and Board/Routine Revenue – 601xxx</v>
          </cell>
          <cell r="D149" t="str">
            <v xml:space="preserve">Routine revenue for residents for which there is not a specific account.  </v>
          </cell>
        </row>
        <row r="150">
          <cell r="A150">
            <v>602100</v>
          </cell>
          <cell r="B150" t="str">
            <v>Medicaid</v>
          </cell>
          <cell r="C150" t="str">
            <v xml:space="preserve">     Physical Therapy – 602xxx</v>
          </cell>
          <cell r="D150" t="str">
            <v xml:space="preserve">All physical therapy revenue for Title XIX Medicaid services, which do not qualify for reimbursement under Medicare Part B or any other insurance. </v>
          </cell>
        </row>
        <row r="151">
          <cell r="A151">
            <v>602210</v>
          </cell>
          <cell r="B151" t="str">
            <v>Medicare Part A</v>
          </cell>
          <cell r="C151" t="str">
            <v xml:space="preserve">     Physical Therapy – 602xxx</v>
          </cell>
          <cell r="D151" t="str">
            <v>All physical therapy revenue for Medicare Title XVIII Part A services as well as any resident liability payments.</v>
          </cell>
        </row>
        <row r="152">
          <cell r="A152">
            <v>602220</v>
          </cell>
          <cell r="B152" t="str">
            <v>Medicare Part B</v>
          </cell>
          <cell r="C152" t="str">
            <v xml:space="preserve">     Physical Therapy – 602xxx</v>
          </cell>
          <cell r="D152" t="str">
            <v>All physical therapy revenue for Medicare Title XVIII Part B services as well as any resident liability payments.</v>
          </cell>
        </row>
        <row r="153">
          <cell r="A153">
            <v>602300</v>
          </cell>
          <cell r="B153" t="str">
            <v>Private Pay</v>
          </cell>
          <cell r="C153" t="str">
            <v xml:space="preserve">     Physical Therapy – 602xxx</v>
          </cell>
          <cell r="D153" t="str">
            <v>All physical therapy revenue for private pay residents.</v>
          </cell>
        </row>
        <row r="154">
          <cell r="A154">
            <v>602400</v>
          </cell>
          <cell r="B154" t="str">
            <v>Managed Care</v>
          </cell>
          <cell r="C154" t="str">
            <v xml:space="preserve">     Physical Therapy – 602xxx</v>
          </cell>
          <cell r="D154" t="str">
            <v>All physical therapy revenue for managed care residents as well as any resident liability payments.</v>
          </cell>
        </row>
        <row r="155">
          <cell r="A155">
            <v>602500</v>
          </cell>
          <cell r="B155" t="str">
            <v xml:space="preserve">Veterans’ Administration </v>
          </cell>
          <cell r="C155" t="str">
            <v xml:space="preserve">     Physical Therapy – 602xxx</v>
          </cell>
          <cell r="D155" t="str">
            <v>All physical therapy revenue for Veterans’ Administration residents as well as any resident liability payments.</v>
          </cell>
        </row>
        <row r="156">
          <cell r="A156">
            <v>602600</v>
          </cell>
          <cell r="B156" t="str">
            <v>Hospice</v>
          </cell>
          <cell r="C156" t="str">
            <v xml:space="preserve">     Physical Therapy – 602xxx</v>
          </cell>
          <cell r="D156" t="str">
            <v>All physical therapy revenue for Hospice residents as well as any resident liability payments.</v>
          </cell>
        </row>
        <row r="157">
          <cell r="A157">
            <v>602700</v>
          </cell>
          <cell r="B157" t="str">
            <v>Long-Term Care Insurance</v>
          </cell>
          <cell r="C157" t="str">
            <v xml:space="preserve">     Physical Therapy – 602xxx</v>
          </cell>
          <cell r="D157" t="str">
            <v>All physical therapy revenue from long-term care insurers.</v>
          </cell>
        </row>
        <row r="158">
          <cell r="A158">
            <v>602900</v>
          </cell>
          <cell r="B158" t="str">
            <v>Other Physical Therapy Payors</v>
          </cell>
          <cell r="C158" t="str">
            <v xml:space="preserve">     Physical Therapy – 602xxx</v>
          </cell>
          <cell r="D158" t="str">
            <v xml:space="preserve">All physical therapy revenue for residents other than those for which specific accounts are designated.  </v>
          </cell>
        </row>
        <row r="159">
          <cell r="A159">
            <v>603100</v>
          </cell>
          <cell r="B159" t="str">
            <v>Medicaid</v>
          </cell>
          <cell r="C159" t="str">
            <v xml:space="preserve">     Speech and Audiological Therapy – 603xxx</v>
          </cell>
          <cell r="D159" t="str">
            <v>All speech and audiological therapy revenue for Title XIX Medicaid services which do not qualify for reimbursement under Medicare Part B or any other insurance.</v>
          </cell>
        </row>
        <row r="160">
          <cell r="A160">
            <v>603210</v>
          </cell>
          <cell r="B160" t="str">
            <v>Medicare Part A</v>
          </cell>
          <cell r="C160" t="str">
            <v xml:space="preserve">     Speech and Audiological Therapy – 603xxx</v>
          </cell>
          <cell r="D160" t="str">
            <v>All speech and audiological therapy revenue for Medicare Title XVIII Part A services as well as any resident liability payments.</v>
          </cell>
        </row>
        <row r="161">
          <cell r="A161">
            <v>603220</v>
          </cell>
          <cell r="B161" t="str">
            <v>Medicare Part B</v>
          </cell>
          <cell r="C161" t="str">
            <v xml:space="preserve">     Speech and Audiological Therapy – 603xxx</v>
          </cell>
          <cell r="D161" t="str">
            <v>All speech and audiological therapy revenue for Medicare Title XVIII Part B services as well as any resident liability payments.</v>
          </cell>
        </row>
        <row r="162">
          <cell r="A162">
            <v>603300</v>
          </cell>
          <cell r="B162" t="str">
            <v>Private Pay</v>
          </cell>
          <cell r="C162" t="str">
            <v xml:space="preserve">     Speech and Audiological Therapy – 603xxx</v>
          </cell>
          <cell r="D162" t="str">
            <v>All speech and audiological therapy revenue for private pay residents.</v>
          </cell>
        </row>
        <row r="163">
          <cell r="A163">
            <v>603400</v>
          </cell>
          <cell r="B163" t="str">
            <v>Managed Care</v>
          </cell>
          <cell r="C163" t="str">
            <v xml:space="preserve">     Speech and Audiological Therapy – 603xxx</v>
          </cell>
          <cell r="D163" t="str">
            <v>All speech and audiological therapy revenue for managed care residents as well as any resident liability payments.</v>
          </cell>
        </row>
        <row r="164">
          <cell r="A164">
            <v>603500</v>
          </cell>
          <cell r="B164" t="str">
            <v>Veterans’ Administration</v>
          </cell>
          <cell r="C164" t="str">
            <v xml:space="preserve">     Speech and Audiological Therapy – 603xxx</v>
          </cell>
          <cell r="D164" t="str">
            <v>All speech and audiological therapy revenue for Veterans’ Administration residents as well as any resident liability payments.</v>
          </cell>
        </row>
        <row r="165">
          <cell r="A165">
            <v>603600</v>
          </cell>
          <cell r="B165" t="str">
            <v>Hospice</v>
          </cell>
          <cell r="C165" t="str">
            <v xml:space="preserve">     Speech and Audiological Therapy – 603xxx</v>
          </cell>
          <cell r="D165" t="str">
            <v>All speech and audiological therapy revenue for Hospice residents as well as any resident liability payments.</v>
          </cell>
        </row>
        <row r="166">
          <cell r="A166">
            <v>603700</v>
          </cell>
          <cell r="B166" t="str">
            <v>Long-Term Care Insurance</v>
          </cell>
          <cell r="C166" t="str">
            <v xml:space="preserve">     Speech and Audiological Therapy – 603xxx</v>
          </cell>
          <cell r="D166" t="str">
            <v>All speech and audiological therapy revenue from long-term care insurers.</v>
          </cell>
        </row>
        <row r="167">
          <cell r="A167">
            <v>603900</v>
          </cell>
          <cell r="B167" t="str">
            <v>Other Speech and Audiological Therapy Payors</v>
          </cell>
          <cell r="C167" t="str">
            <v xml:space="preserve">     Speech and Audiological Therapy – 603xxx</v>
          </cell>
          <cell r="D167" t="str">
            <v xml:space="preserve">All speech and audiological therapy revenue for residents other than those for which specific accounts are designated.  </v>
          </cell>
        </row>
        <row r="168">
          <cell r="A168">
            <v>604100</v>
          </cell>
          <cell r="B168" t="str">
            <v>Medicaid</v>
          </cell>
          <cell r="C168" t="str">
            <v xml:space="preserve">     Occupational Therapy – 604xxx</v>
          </cell>
          <cell r="D168" t="str">
            <v xml:space="preserve">All occupational therapy revenue for Title XIX Medicaid services, which do not qualify for reimbursement under Medicare Part B or any other insurance. </v>
          </cell>
        </row>
        <row r="169">
          <cell r="A169">
            <v>604210</v>
          </cell>
          <cell r="B169" t="str">
            <v>Medicare Part A</v>
          </cell>
          <cell r="C169" t="str">
            <v xml:space="preserve">     Occupational Therapy – 604xxx</v>
          </cell>
          <cell r="D169" t="str">
            <v>All occupational therapy revenue for Medicare Title XVIII Part A services as well as any resident liability payments.</v>
          </cell>
        </row>
        <row r="170">
          <cell r="A170">
            <v>604220</v>
          </cell>
          <cell r="B170" t="str">
            <v>Medicare Part B</v>
          </cell>
          <cell r="C170" t="str">
            <v xml:space="preserve">     Occupational Therapy – 604xxx</v>
          </cell>
          <cell r="D170" t="str">
            <v>All occupational therapy revenue for Medicare Title XVIII Part B services as well as any resident liability payments.</v>
          </cell>
        </row>
        <row r="171">
          <cell r="A171">
            <v>604300</v>
          </cell>
          <cell r="B171" t="str">
            <v>Private Pay</v>
          </cell>
          <cell r="C171" t="str">
            <v xml:space="preserve">     Occupational Therapy – 604xxx</v>
          </cell>
          <cell r="D171" t="str">
            <v>All occupational therapy revenue for private pay residents.</v>
          </cell>
        </row>
        <row r="172">
          <cell r="A172">
            <v>604400</v>
          </cell>
          <cell r="B172" t="str">
            <v>Managed Care</v>
          </cell>
          <cell r="C172" t="str">
            <v xml:space="preserve">     Occupational Therapy – 604xxx</v>
          </cell>
          <cell r="D172" t="str">
            <v>All occupational therapy revenue for managed care residents as well as any resident liability payments.</v>
          </cell>
        </row>
        <row r="173">
          <cell r="A173">
            <v>604500</v>
          </cell>
          <cell r="B173" t="str">
            <v>Veterans’ Administration</v>
          </cell>
          <cell r="C173" t="str">
            <v xml:space="preserve">     Occupational Therapy – 604xxx</v>
          </cell>
          <cell r="D173" t="str">
            <v>All occupational therapy revenue for Veterans’ Administration residents as well as any resident liability payments.</v>
          </cell>
        </row>
        <row r="174">
          <cell r="A174">
            <v>604600</v>
          </cell>
          <cell r="B174" t="str">
            <v>Hospice</v>
          </cell>
          <cell r="C174" t="str">
            <v xml:space="preserve">     Occupational Therapy – 604xxx</v>
          </cell>
          <cell r="D174" t="str">
            <v>All occupational therapy revenue for Hospice residents as well as any resident liability payments.</v>
          </cell>
        </row>
        <row r="175">
          <cell r="A175">
            <v>604700</v>
          </cell>
          <cell r="B175" t="str">
            <v>Long-Term Care Insurance</v>
          </cell>
          <cell r="C175" t="str">
            <v xml:space="preserve">     Occupational Therapy – 604xxx</v>
          </cell>
          <cell r="D175" t="str">
            <v>All occupational therapy revenue from long-term care insurers.</v>
          </cell>
        </row>
        <row r="176">
          <cell r="A176">
            <v>604900</v>
          </cell>
          <cell r="B176" t="str">
            <v>Other Occupational Therapy Payors</v>
          </cell>
          <cell r="C176" t="str">
            <v xml:space="preserve">     Occupational Therapy – 604xxx</v>
          </cell>
          <cell r="D176" t="str">
            <v xml:space="preserve">All occupational therapy revenue for residents other than those for which specific accounts are designated.  </v>
          </cell>
        </row>
        <row r="177">
          <cell r="A177">
            <v>605100</v>
          </cell>
          <cell r="B177" t="str">
            <v>Medicaid</v>
          </cell>
          <cell r="C177" t="str">
            <v xml:space="preserve">     Complex Medical Equipment – 605xxx</v>
          </cell>
          <cell r="D177" t="str">
            <v xml:space="preserve">All complex medical equipment therapy revenue for Title XIX Medicaid services, which do not qualify for reimbursement under Medicare Part B or any other insurance. </v>
          </cell>
        </row>
        <row r="178">
          <cell r="A178">
            <v>605210</v>
          </cell>
          <cell r="B178" t="str">
            <v>Medicare Part A</v>
          </cell>
          <cell r="C178" t="str">
            <v xml:space="preserve">     Complex Medical Equipment – 605xxx</v>
          </cell>
          <cell r="D178" t="str">
            <v>All complex medical equipment therapy revenue for Medicare Title XVIII Part A services as well as any resident liability payments.</v>
          </cell>
        </row>
        <row r="179">
          <cell r="A179">
            <v>605220</v>
          </cell>
          <cell r="B179" t="str">
            <v>Medicare Part B</v>
          </cell>
          <cell r="C179" t="str">
            <v xml:space="preserve">     Complex Medical Equipment – 605xxx</v>
          </cell>
          <cell r="D179" t="str">
            <v>All complex medical equipment therapy revenue for Medicare Title XVIII Part B services as well as any resident liability payments.</v>
          </cell>
        </row>
        <row r="180">
          <cell r="A180">
            <v>605300</v>
          </cell>
          <cell r="B180" t="str">
            <v>Private Pay</v>
          </cell>
          <cell r="C180" t="str">
            <v xml:space="preserve">     Complex Medical Equipment – 605xxx</v>
          </cell>
          <cell r="D180" t="str">
            <v>All complex medical equipment therapy revenue for private pay residents.</v>
          </cell>
        </row>
        <row r="181">
          <cell r="A181">
            <v>605400</v>
          </cell>
          <cell r="B181" t="str">
            <v>Managed Care</v>
          </cell>
          <cell r="C181" t="str">
            <v xml:space="preserve">     Complex Medical Equipment – 605xxx</v>
          </cell>
          <cell r="D181" t="str">
            <v>All complex medical equipment therapy revenue for managed care residents as well as any resident liability payments.</v>
          </cell>
        </row>
        <row r="182">
          <cell r="A182">
            <v>605500</v>
          </cell>
          <cell r="B182" t="str">
            <v>Veterans’ Administration</v>
          </cell>
          <cell r="C182" t="str">
            <v xml:space="preserve">     Complex Medical Equipment – 605xxx</v>
          </cell>
          <cell r="D182" t="str">
            <v>All complex medical equipment therapy revenue for Veterans’ Administration residents as well as any resident liability payments.</v>
          </cell>
        </row>
        <row r="183">
          <cell r="A183">
            <v>605600</v>
          </cell>
          <cell r="B183" t="str">
            <v>Hospice</v>
          </cell>
          <cell r="C183" t="str">
            <v xml:space="preserve">     Complex Medical Equipment – 605xxx</v>
          </cell>
          <cell r="D183" t="str">
            <v xml:space="preserve">All complex medical equipment therapy revenue for Hospice residents as well as any resident liability payments. </v>
          </cell>
        </row>
        <row r="184">
          <cell r="A184">
            <v>605700</v>
          </cell>
          <cell r="B184" t="str">
            <v>Long-Term Care Insurance</v>
          </cell>
          <cell r="C184" t="str">
            <v xml:space="preserve">     Complex Medical Equipment – 605xxx</v>
          </cell>
          <cell r="D184" t="str">
            <v>All complex medical equipment therapy revenue from long-term care insurers.</v>
          </cell>
        </row>
        <row r="185">
          <cell r="A185">
            <v>605900</v>
          </cell>
          <cell r="B185" t="str">
            <v>Other Complex Medical Equipment Payors</v>
          </cell>
          <cell r="C185" t="str">
            <v xml:space="preserve">     Complex Medical Equipment – 605xxx</v>
          </cell>
          <cell r="D185" t="str">
            <v xml:space="preserve">All complex medical equipment therapy revenue for residents other than those for which specific accounts are designated.  </v>
          </cell>
        </row>
        <row r="186">
          <cell r="A186">
            <v>606100</v>
          </cell>
          <cell r="B186" t="str">
            <v>Medicaid</v>
          </cell>
          <cell r="C186" t="str">
            <v xml:space="preserve">     Medical Supplies – 606xxx</v>
          </cell>
          <cell r="D186" t="str">
            <v xml:space="preserve">All medical supply revenue for Title XIX coverage Medicaid services, which do not qualify for reimbursement under Medicare Part B or any other insurance. </v>
          </cell>
        </row>
        <row r="187">
          <cell r="A187">
            <v>606210</v>
          </cell>
          <cell r="B187" t="str">
            <v>Medicare Part A</v>
          </cell>
          <cell r="C187" t="str">
            <v xml:space="preserve">     Medical Supplies – 606xxx</v>
          </cell>
          <cell r="D187" t="str">
            <v>All medical supply revenue for Medicare Title XVIII Part A as well as any resident liability payments.</v>
          </cell>
        </row>
        <row r="188">
          <cell r="A188">
            <v>606220</v>
          </cell>
          <cell r="B188" t="str">
            <v>Medicare Part B</v>
          </cell>
          <cell r="C188" t="str">
            <v xml:space="preserve">     Medical Supplies – 606xxx</v>
          </cell>
          <cell r="D188" t="str">
            <v>All medical supply revenue for Medicare Title XVIII Part B as well as any resident liability payments.</v>
          </cell>
        </row>
        <row r="189">
          <cell r="A189">
            <v>606300</v>
          </cell>
          <cell r="B189" t="str">
            <v>Private Pay</v>
          </cell>
          <cell r="C189" t="str">
            <v xml:space="preserve">     Medical Supplies – 606xxx</v>
          </cell>
          <cell r="D189" t="str">
            <v>All medical supply revenue for private pay residents.</v>
          </cell>
        </row>
        <row r="190">
          <cell r="A190">
            <v>606400</v>
          </cell>
          <cell r="B190" t="str">
            <v>Managed Care</v>
          </cell>
          <cell r="C190" t="str">
            <v xml:space="preserve">     Medical Supplies – 606xxx</v>
          </cell>
          <cell r="D190" t="str">
            <v>All medical supply revenue for managed care residents as well as any resident liability payments.</v>
          </cell>
        </row>
        <row r="191">
          <cell r="A191">
            <v>606500</v>
          </cell>
          <cell r="B191" t="str">
            <v>Veterans’ Administration</v>
          </cell>
          <cell r="C191" t="str">
            <v xml:space="preserve">     Medical Supplies – 606xxx</v>
          </cell>
          <cell r="D191" t="str">
            <v>All medical supply revenue for Veterans’ Administration residents as well as any resident liability payments.</v>
          </cell>
        </row>
        <row r="192">
          <cell r="A192">
            <v>606600</v>
          </cell>
          <cell r="B192" t="str">
            <v>Hospice</v>
          </cell>
          <cell r="C192" t="str">
            <v xml:space="preserve">     Medical Supplies – 606xxx</v>
          </cell>
          <cell r="D192" t="str">
            <v>All medical supply revenue for Hospice residents as well as any resident liability payments.</v>
          </cell>
        </row>
        <row r="193">
          <cell r="A193">
            <v>606700</v>
          </cell>
          <cell r="B193" t="str">
            <v>Long-Term Care Insurance</v>
          </cell>
          <cell r="C193" t="str">
            <v xml:space="preserve">     Medical Supplies – 606xxx</v>
          </cell>
          <cell r="D193" t="str">
            <v>All medical supply revenue from long-term care insurers.</v>
          </cell>
        </row>
        <row r="194">
          <cell r="A194">
            <v>606900</v>
          </cell>
          <cell r="B194" t="str">
            <v>Other Medical Supplies Payors</v>
          </cell>
          <cell r="C194" t="str">
            <v xml:space="preserve">     Medical Supplies – 606xxx</v>
          </cell>
          <cell r="D194" t="str">
            <v xml:space="preserve">All medical supply revenue for residents other than those for which specific accounts are designated.  </v>
          </cell>
        </row>
        <row r="195">
          <cell r="A195">
            <v>607100</v>
          </cell>
          <cell r="B195" t="str">
            <v>Medicaid</v>
          </cell>
          <cell r="C195" t="str">
            <v xml:space="preserve">     Inhalation/ Respiratory Therapy – 607xxx</v>
          </cell>
          <cell r="D195" t="str">
            <v xml:space="preserve">All inhalation/respiratory therapy related revenue for Title XIX Medicaid services, which do not qualify for reimbursement under Medicare Part B or any other insurance. </v>
          </cell>
        </row>
        <row r="196">
          <cell r="A196">
            <v>607210</v>
          </cell>
          <cell r="B196" t="str">
            <v>Medicare Part A</v>
          </cell>
          <cell r="C196" t="str">
            <v xml:space="preserve">     Inhalation/ Respiratory Therapy – 607xxx</v>
          </cell>
          <cell r="D196" t="str">
            <v>All inhalation/respiratory therapy related revenue for Medicare Title XVIII Part A services as well as any resident liability payments.</v>
          </cell>
        </row>
        <row r="197">
          <cell r="A197">
            <v>607220</v>
          </cell>
          <cell r="B197" t="str">
            <v>Medicare Part B</v>
          </cell>
          <cell r="C197" t="str">
            <v xml:space="preserve">     Inhalation/ Respiratory Therapy – 607xxx</v>
          </cell>
          <cell r="D197" t="str">
            <v>All inhalation/respiratory therapy related revenue for Medicare Title XVIII Part B services as well as any resident liability payments.</v>
          </cell>
        </row>
        <row r="198">
          <cell r="A198">
            <v>607300</v>
          </cell>
          <cell r="B198" t="str">
            <v>Private Pay</v>
          </cell>
          <cell r="C198" t="str">
            <v xml:space="preserve">     Inhalation/ Respiratory Therapy – 607xxx</v>
          </cell>
          <cell r="D198" t="str">
            <v>All inhalation/respiratory therapy related revenue for private pay residents.</v>
          </cell>
        </row>
        <row r="199">
          <cell r="A199">
            <v>607400</v>
          </cell>
          <cell r="B199" t="str">
            <v>Managed Care</v>
          </cell>
          <cell r="C199" t="str">
            <v xml:space="preserve">     Inhalation/ Respiratory Therapy – 607xxx</v>
          </cell>
          <cell r="D199" t="str">
            <v>All inhalation/respiratory therapy related revenue or managed care residents as well as any resident liability payments.</v>
          </cell>
        </row>
        <row r="200">
          <cell r="A200">
            <v>607500</v>
          </cell>
          <cell r="B200" t="str">
            <v>Veterans’ Administration</v>
          </cell>
          <cell r="C200" t="str">
            <v xml:space="preserve">     Inhalation/ Respiratory Therapy – 607xxx</v>
          </cell>
          <cell r="D200" t="str">
            <v>All inhalation/respiratory therapy related revenue for Veterans’ Administration residents as well as any resident liability payments.</v>
          </cell>
        </row>
        <row r="201">
          <cell r="A201">
            <v>607600</v>
          </cell>
          <cell r="B201" t="str">
            <v>Hospice</v>
          </cell>
          <cell r="C201" t="str">
            <v xml:space="preserve">     Inhalation/ Respiratory Therapy – 607xxx</v>
          </cell>
          <cell r="D201" t="str">
            <v>All inhalation/respiratory therapy related revenue for Hospice residents as well as any resident liability payments.</v>
          </cell>
        </row>
        <row r="202">
          <cell r="A202">
            <v>607700</v>
          </cell>
          <cell r="B202" t="str">
            <v>Long-Term Care Insurance</v>
          </cell>
          <cell r="C202" t="str">
            <v xml:space="preserve">     Inhalation/ Respiratory Therapy – 607xxx</v>
          </cell>
          <cell r="D202" t="str">
            <v>All inhalation/respiratory therapy related revenue from long-term care insurers.</v>
          </cell>
        </row>
        <row r="203">
          <cell r="A203">
            <v>607900</v>
          </cell>
          <cell r="B203" t="str">
            <v>Other Inhalation/Respiratory Therapy Payors</v>
          </cell>
          <cell r="C203" t="str">
            <v xml:space="preserve">     Inhalation/ Respiratory Therapy – 607xxx</v>
          </cell>
          <cell r="D203" t="str">
            <v xml:space="preserve">All inhalation/respiratory therapy related revenue for residents for which there is not a specific account.  </v>
          </cell>
        </row>
        <row r="204">
          <cell r="A204">
            <v>608100</v>
          </cell>
          <cell r="B204" t="str">
            <v>Medicaid</v>
          </cell>
          <cell r="C204" t="str">
            <v xml:space="preserve">     Pharmacy – 608xxx</v>
          </cell>
          <cell r="D204" t="str">
            <v xml:space="preserve">All pharmacy revenue for Title XIX Medicaid services, which do not qualify for reimbursement under Medicare Part B or any other insurance. </v>
          </cell>
        </row>
        <row r="205">
          <cell r="A205">
            <v>608210</v>
          </cell>
          <cell r="B205" t="str">
            <v>Medicare Part A</v>
          </cell>
          <cell r="C205" t="str">
            <v xml:space="preserve">     Pharmacy – 608xxx</v>
          </cell>
          <cell r="D205" t="str">
            <v>All pharmacy revenue for Medicare Title XVIII Part A services as well as any resident liability payments.</v>
          </cell>
        </row>
        <row r="206">
          <cell r="A206">
            <v>608220</v>
          </cell>
          <cell r="B206" t="str">
            <v>Medicare Part B</v>
          </cell>
          <cell r="C206" t="str">
            <v xml:space="preserve">     Pharmacy – 608xxx</v>
          </cell>
          <cell r="D206" t="str">
            <v>All pharmacy revenue for Medicare Title XVIII Part B services as well as any resident liability payments.</v>
          </cell>
        </row>
        <row r="207">
          <cell r="A207">
            <v>608300</v>
          </cell>
          <cell r="B207" t="str">
            <v>Private Pay</v>
          </cell>
          <cell r="C207" t="str">
            <v xml:space="preserve">     Pharmacy – 608xxx</v>
          </cell>
          <cell r="D207" t="str">
            <v>All pharmacy revenue for private pay residents.</v>
          </cell>
        </row>
        <row r="208">
          <cell r="A208">
            <v>608400</v>
          </cell>
          <cell r="B208" t="str">
            <v>Managed Care</v>
          </cell>
          <cell r="C208" t="str">
            <v xml:space="preserve">     Pharmacy – 608xxx</v>
          </cell>
          <cell r="D208" t="str">
            <v>All pharmacy revenue for managed care residents as well as any resident liability payments.</v>
          </cell>
        </row>
        <row r="209">
          <cell r="A209">
            <v>608500</v>
          </cell>
          <cell r="B209" t="str">
            <v>Veterans’ Administration</v>
          </cell>
          <cell r="C209" t="str">
            <v xml:space="preserve">     Pharmacy – 608xxx</v>
          </cell>
          <cell r="D209" t="str">
            <v>All pharmacy revenue for Veterans’ Administration residents as well as any resident liability payments.</v>
          </cell>
        </row>
        <row r="210">
          <cell r="A210">
            <v>608600</v>
          </cell>
          <cell r="B210" t="str">
            <v>Hospice</v>
          </cell>
          <cell r="C210" t="str">
            <v xml:space="preserve">     Pharmacy – 608xxx</v>
          </cell>
          <cell r="D210" t="str">
            <v>All pharmacy revenue for Hospice residents as well as any resident liability payments.</v>
          </cell>
        </row>
        <row r="211">
          <cell r="A211">
            <v>608700</v>
          </cell>
          <cell r="B211" t="str">
            <v>Long-Term Care Insurance</v>
          </cell>
          <cell r="C211" t="str">
            <v xml:space="preserve">     Pharmacy – 608xxx</v>
          </cell>
          <cell r="D211" t="str">
            <v>All pharmacy revenue from long-term care insurers.</v>
          </cell>
        </row>
        <row r="212">
          <cell r="A212">
            <v>608900</v>
          </cell>
          <cell r="B212" t="str">
            <v>Other Pharmacy Payors</v>
          </cell>
          <cell r="C212" t="str">
            <v xml:space="preserve">     Pharmacy – 608xxx</v>
          </cell>
          <cell r="D212" t="str">
            <v xml:space="preserve">All pharmacy revenue for residents for which there is not a specific account.  </v>
          </cell>
        </row>
        <row r="213">
          <cell r="A213">
            <v>609100</v>
          </cell>
          <cell r="B213" t="str">
            <v>Medicaid</v>
          </cell>
          <cell r="C213" t="str">
            <v xml:space="preserve">     Laboratory – 609xxx</v>
          </cell>
          <cell r="D213" t="str">
            <v xml:space="preserve">All laboratory revenue for Title XIX Medicaid services, which do not qualify for reimbursement under Medicare Part B or any other insurance. </v>
          </cell>
        </row>
        <row r="214">
          <cell r="A214">
            <v>609210</v>
          </cell>
          <cell r="B214" t="str">
            <v>Medicare Part A</v>
          </cell>
          <cell r="C214" t="str">
            <v xml:space="preserve">     Laboratory – 609xxx</v>
          </cell>
          <cell r="D214" t="str">
            <v>All laboratory revenue for Medicare Title XVIII Part A services as well as any resident liability payments.</v>
          </cell>
        </row>
        <row r="215">
          <cell r="A215">
            <v>609220</v>
          </cell>
          <cell r="B215" t="str">
            <v>Medicare Part B</v>
          </cell>
          <cell r="C215" t="str">
            <v xml:space="preserve">     Laboratory – 609xxx</v>
          </cell>
          <cell r="D215" t="str">
            <v>All laboratory revenue for Medicare Title XVIII Part B services as well as any resident liability payments.</v>
          </cell>
        </row>
        <row r="216">
          <cell r="A216">
            <v>609300</v>
          </cell>
          <cell r="B216" t="str">
            <v>Private Pay</v>
          </cell>
          <cell r="C216" t="str">
            <v xml:space="preserve">     Laboratory – 609xxx</v>
          </cell>
          <cell r="D216" t="str">
            <v>All laboratory revenue for private pay residents.</v>
          </cell>
        </row>
        <row r="217">
          <cell r="A217">
            <v>609400</v>
          </cell>
          <cell r="B217" t="str">
            <v>Managed Care</v>
          </cell>
          <cell r="C217" t="str">
            <v xml:space="preserve">     Laboratory – 609xxx</v>
          </cell>
          <cell r="D217" t="str">
            <v>All laboratory revenue for managed care residents as well as any resident liability payments.</v>
          </cell>
        </row>
        <row r="218">
          <cell r="A218">
            <v>609500</v>
          </cell>
          <cell r="B218" t="str">
            <v>Veterans’ Administration</v>
          </cell>
          <cell r="C218" t="str">
            <v xml:space="preserve">     Laboratory – 609xxx</v>
          </cell>
          <cell r="D218" t="str">
            <v>All laboratory revenue for Veterans’ Administration residents as well as any resident liability payments.</v>
          </cell>
        </row>
        <row r="219">
          <cell r="A219">
            <v>609600</v>
          </cell>
          <cell r="B219" t="str">
            <v>Hospice</v>
          </cell>
          <cell r="C219" t="str">
            <v xml:space="preserve">     Laboratory – 609xxx</v>
          </cell>
          <cell r="D219" t="str">
            <v>All laboratory revenue for Hospice residents as well as any resident liability payments.</v>
          </cell>
        </row>
        <row r="220">
          <cell r="A220">
            <v>609700</v>
          </cell>
          <cell r="B220" t="str">
            <v>Long-Term Care Insurance</v>
          </cell>
          <cell r="C220" t="str">
            <v xml:space="preserve">     Laboratory – 609xxx</v>
          </cell>
          <cell r="D220" t="str">
            <v>All laboratory revenue from long-term care insurers.</v>
          </cell>
        </row>
        <row r="221">
          <cell r="A221">
            <v>609900</v>
          </cell>
          <cell r="B221" t="str">
            <v>Other Laboratory Payors</v>
          </cell>
          <cell r="C221" t="str">
            <v xml:space="preserve">     Laboratory – 609xxx</v>
          </cell>
          <cell r="D221" t="str">
            <v xml:space="preserve">All laboratory revenue for residents for which there is not a specific account.  </v>
          </cell>
        </row>
        <row r="222">
          <cell r="A222">
            <v>610100</v>
          </cell>
          <cell r="B222" t="str">
            <v>Medicaid</v>
          </cell>
          <cell r="C222" t="str">
            <v xml:space="preserve">     Radiology – 610xxx</v>
          </cell>
          <cell r="D222" t="str">
            <v xml:space="preserve">All radiology revenue for Title XIX coverage Medicaid services, which do not qualify for reimbursement under Medicare Part B or any other insurance. </v>
          </cell>
        </row>
        <row r="223">
          <cell r="A223">
            <v>610210</v>
          </cell>
          <cell r="B223" t="str">
            <v>Medicare Part A</v>
          </cell>
          <cell r="C223" t="str">
            <v xml:space="preserve">     Radiology – 610xxx</v>
          </cell>
          <cell r="D223" t="str">
            <v>All radiology revenue for Medicare Title XVIII Part A services as well as any resident liability payments.</v>
          </cell>
        </row>
        <row r="224">
          <cell r="A224">
            <v>610220</v>
          </cell>
          <cell r="B224" t="str">
            <v>Medicare Part B</v>
          </cell>
          <cell r="C224" t="str">
            <v xml:space="preserve">     Radiology – 610xxx</v>
          </cell>
          <cell r="D224" t="str">
            <v>All radiology revenue for Medicare Title XVIII Part B services as well as any resident liability payments.</v>
          </cell>
        </row>
        <row r="225">
          <cell r="A225">
            <v>610300</v>
          </cell>
          <cell r="B225" t="str">
            <v>Private Pay</v>
          </cell>
          <cell r="C225" t="str">
            <v xml:space="preserve">     Radiology – 610xxx</v>
          </cell>
          <cell r="D225" t="str">
            <v>All radiology revenue for private pay residents.</v>
          </cell>
        </row>
        <row r="226">
          <cell r="A226">
            <v>610400</v>
          </cell>
          <cell r="B226" t="str">
            <v>Managed Care</v>
          </cell>
          <cell r="C226" t="str">
            <v xml:space="preserve">     Radiology – 610xxx</v>
          </cell>
          <cell r="D226" t="str">
            <v>All radiology revenue for managed care residents as well as any resident liability payments.</v>
          </cell>
        </row>
        <row r="227">
          <cell r="A227">
            <v>610500</v>
          </cell>
          <cell r="B227" t="str">
            <v>Veterans’ Administration</v>
          </cell>
          <cell r="C227" t="str">
            <v xml:space="preserve">     Radiology – 610xxx</v>
          </cell>
          <cell r="D227" t="str">
            <v>All radiology revenue for Veterans’ Administration residents as well as any resident liability payments.</v>
          </cell>
        </row>
        <row r="228">
          <cell r="A228">
            <v>610600</v>
          </cell>
          <cell r="B228" t="str">
            <v>Hospice</v>
          </cell>
          <cell r="C228" t="str">
            <v xml:space="preserve">     Radiology – 610xxx</v>
          </cell>
          <cell r="D228" t="str">
            <v>All radiology revenue for Hospice residents as well as any resident liability payments.</v>
          </cell>
        </row>
        <row r="229">
          <cell r="A229">
            <v>610700</v>
          </cell>
          <cell r="B229" t="str">
            <v>Long-Term Care Insurance</v>
          </cell>
          <cell r="C229" t="str">
            <v xml:space="preserve">     Radiology – 610xxx</v>
          </cell>
          <cell r="D229" t="str">
            <v>All radiology revenue from long-term care insurers.</v>
          </cell>
        </row>
        <row r="230">
          <cell r="A230">
            <v>610900</v>
          </cell>
          <cell r="B230" t="str">
            <v>Other Radiology Payors</v>
          </cell>
          <cell r="C230" t="str">
            <v xml:space="preserve">     Radiology – 610xxx</v>
          </cell>
          <cell r="D230" t="str">
            <v xml:space="preserve">All radiology revenue for residents for which there is not a specific account.  </v>
          </cell>
        </row>
        <row r="231">
          <cell r="A231">
            <v>611100</v>
          </cell>
          <cell r="B231" t="str">
            <v>Medicaid</v>
          </cell>
          <cell r="C231" t="str">
            <v xml:space="preserve">     IV Therapy – 611xxx</v>
          </cell>
          <cell r="D231" t="str">
            <v xml:space="preserve">All IV therapy revenue for Title XIX Medicaid services, which do not qualify for reimbursement under Medicare Part B or any other insurance. </v>
          </cell>
        </row>
        <row r="232">
          <cell r="A232">
            <v>611210</v>
          </cell>
          <cell r="B232" t="str">
            <v>Medicare Part A</v>
          </cell>
          <cell r="C232" t="str">
            <v xml:space="preserve">     IV Therapy – 611xxx</v>
          </cell>
          <cell r="D232" t="str">
            <v>All IV therapy revenue for Medicare Title XVIII Part A services as well as any resident liability payments</v>
          </cell>
        </row>
        <row r="233">
          <cell r="A233">
            <v>611220</v>
          </cell>
          <cell r="B233" t="str">
            <v>Medicare Part B</v>
          </cell>
          <cell r="C233" t="str">
            <v xml:space="preserve">     IV Therapy – 611xxx</v>
          </cell>
          <cell r="D233" t="str">
            <v>All IV therapy revenue for Medicare Title XVIII Part B services as well as any resident liability payments.</v>
          </cell>
        </row>
        <row r="234">
          <cell r="A234">
            <v>611300</v>
          </cell>
          <cell r="B234" t="str">
            <v>Private Pay</v>
          </cell>
          <cell r="C234" t="str">
            <v xml:space="preserve">     IV Therapy – 611xxx</v>
          </cell>
          <cell r="D234" t="str">
            <v>All IV therapy revenue for private pay residents</v>
          </cell>
        </row>
        <row r="235">
          <cell r="A235">
            <v>611400</v>
          </cell>
          <cell r="B235" t="str">
            <v>Managed Care</v>
          </cell>
          <cell r="C235" t="str">
            <v xml:space="preserve">     IV Therapy – 611xxx</v>
          </cell>
          <cell r="D235" t="str">
            <v>All IV therapy revenue for managed care residents as well as any resident liability payments.</v>
          </cell>
        </row>
        <row r="236">
          <cell r="A236">
            <v>611500</v>
          </cell>
          <cell r="B236" t="str">
            <v>Veterans’ Administration</v>
          </cell>
          <cell r="C236" t="str">
            <v xml:space="preserve">     IV Therapy – 611xxx</v>
          </cell>
          <cell r="D236" t="str">
            <v>All IV therapy revenue for Veterans’ Administration residents as well as any resident liability payments.</v>
          </cell>
        </row>
        <row r="237">
          <cell r="A237">
            <v>611600</v>
          </cell>
          <cell r="B237" t="str">
            <v>Hospice</v>
          </cell>
          <cell r="C237" t="str">
            <v xml:space="preserve">     IV Therapy – 611xxx</v>
          </cell>
          <cell r="D237" t="str">
            <v>All IV therapy revenue for Hospice residents as well as any resident liability payments.</v>
          </cell>
        </row>
        <row r="238">
          <cell r="A238">
            <v>611700</v>
          </cell>
          <cell r="B238" t="str">
            <v>Long-Term Care Insurance</v>
          </cell>
          <cell r="C238" t="str">
            <v xml:space="preserve">     IV Therapy – 611xxx</v>
          </cell>
          <cell r="D238" t="str">
            <v>All IV therapy revenue from long-term care insurers.</v>
          </cell>
        </row>
        <row r="239">
          <cell r="A239">
            <v>611900</v>
          </cell>
          <cell r="B239" t="str">
            <v>Other IV Therapy Payors</v>
          </cell>
          <cell r="C239" t="str">
            <v xml:space="preserve">     IV Therapy – 611xxx</v>
          </cell>
          <cell r="D239" t="str">
            <v xml:space="preserve">All IV therapy revenue for residents for which there is not a specific account.  </v>
          </cell>
        </row>
        <row r="240">
          <cell r="A240">
            <v>613100</v>
          </cell>
          <cell r="B240" t="str">
            <v>Medicaid</v>
          </cell>
          <cell r="C240" t="str">
            <v xml:space="preserve">     Total Parenteral Nutrition – 613xxx</v>
          </cell>
          <cell r="D240" t="str">
            <v xml:space="preserve">All parenteral revenue for Title XIX Medicaid services, which do not qualify for reimbursement under Medicare Part B or any other insurance. </v>
          </cell>
        </row>
        <row r="241">
          <cell r="A241">
            <v>613210</v>
          </cell>
          <cell r="B241" t="str">
            <v>Medicare Part A</v>
          </cell>
          <cell r="C241" t="str">
            <v xml:space="preserve">     Total Parenteral Nutrition – 613xxx</v>
          </cell>
          <cell r="D241" t="str">
            <v>All parenteral revenue for Medicare Title XVIII Part A services as well as any resident liability payments</v>
          </cell>
        </row>
        <row r="242">
          <cell r="A242">
            <v>613220</v>
          </cell>
          <cell r="B242" t="str">
            <v>Medicare Part B</v>
          </cell>
          <cell r="C242" t="str">
            <v xml:space="preserve">     Total Parenteral Nutrition – 613xxx</v>
          </cell>
          <cell r="D242" t="str">
            <v>All parenteral revenue for Medicare Title XVIII Part B services as well as any resident liability payments.</v>
          </cell>
        </row>
        <row r="243">
          <cell r="A243">
            <v>613300</v>
          </cell>
          <cell r="B243" t="str">
            <v>Private Pay</v>
          </cell>
          <cell r="C243" t="str">
            <v xml:space="preserve">     Total Parenteral Nutrition – 613xxx</v>
          </cell>
          <cell r="D243" t="str">
            <v>All parenteral revenue for private pay residents</v>
          </cell>
        </row>
        <row r="244">
          <cell r="A244">
            <v>613400</v>
          </cell>
          <cell r="B244" t="str">
            <v>Managed Care</v>
          </cell>
          <cell r="C244" t="str">
            <v xml:space="preserve">     Total Parenteral Nutrition – 613xxx</v>
          </cell>
          <cell r="D244" t="str">
            <v>All parenteral revenue for managed care residents as well as any resident liability payments.</v>
          </cell>
        </row>
        <row r="245">
          <cell r="A245">
            <v>613500</v>
          </cell>
          <cell r="B245" t="str">
            <v>Veterans’ Administration</v>
          </cell>
          <cell r="C245" t="str">
            <v xml:space="preserve">     Total Parenteral Nutrition – 613xxx</v>
          </cell>
          <cell r="D245" t="str">
            <v>All parenteral revenue for Veterans’ Administration residents as well as any resident liability payments.</v>
          </cell>
        </row>
        <row r="246">
          <cell r="A246">
            <v>613600</v>
          </cell>
          <cell r="B246" t="str">
            <v>Hospice</v>
          </cell>
          <cell r="C246" t="str">
            <v xml:space="preserve">     Total Parenteral Nutrition – 613xxx</v>
          </cell>
          <cell r="D246" t="str">
            <v>All parenteral revenue for Hospice residents as well as any resident liability payments.</v>
          </cell>
        </row>
        <row r="247">
          <cell r="A247">
            <v>613700</v>
          </cell>
          <cell r="B247" t="str">
            <v>Long-Term Care Insurance</v>
          </cell>
          <cell r="C247" t="str">
            <v xml:space="preserve">     Total Parenteral Nutrition – 613xxx</v>
          </cell>
          <cell r="D247" t="str">
            <v>All parenteral revenue from long-term care insurers.</v>
          </cell>
        </row>
        <row r="248">
          <cell r="A248">
            <v>613900</v>
          </cell>
          <cell r="B248" t="str">
            <v>Other Total Parenteral Nutrition Payors</v>
          </cell>
          <cell r="C248" t="str">
            <v xml:space="preserve">     Total Parenteral Nutrition – 613xxx</v>
          </cell>
          <cell r="D248" t="str">
            <v xml:space="preserve">All parenteral revenue for residents for which there is not a specific account.  </v>
          </cell>
        </row>
        <row r="249">
          <cell r="A249">
            <v>619100</v>
          </cell>
          <cell r="B249" t="str">
            <v>Medicaid</v>
          </cell>
          <cell r="C249" t="str">
            <v xml:space="preserve">     Other Allowable Ancillary Cost Centers – 619xxx</v>
          </cell>
          <cell r="D249" t="str">
            <v xml:space="preserve">All other ancillary revenue for Title XIX Medicaid services, which do not qualify for reimbursement under Medicare Part B or any other insurance. </v>
          </cell>
        </row>
        <row r="250">
          <cell r="A250">
            <v>619210</v>
          </cell>
          <cell r="B250" t="str">
            <v>Medicare Part A</v>
          </cell>
          <cell r="C250" t="str">
            <v xml:space="preserve">     Other Allowable Ancillary Cost Centers – 619xxx</v>
          </cell>
          <cell r="D250" t="str">
            <v>All other ancillary revenue for Medicare Title XVIII Part A services as well as any resident liability payments.</v>
          </cell>
        </row>
        <row r="251">
          <cell r="A251">
            <v>619220</v>
          </cell>
          <cell r="B251" t="str">
            <v>Medicare Part B</v>
          </cell>
          <cell r="C251" t="str">
            <v xml:space="preserve">     Other Allowable Ancillary Cost Centers – 619xxx</v>
          </cell>
          <cell r="D251" t="str">
            <v>All other ancillary revenue for Medicare Title XVIII Part B services as well as any resident liability payments.</v>
          </cell>
        </row>
        <row r="252">
          <cell r="A252">
            <v>619300</v>
          </cell>
          <cell r="B252" t="str">
            <v>Private Pay</v>
          </cell>
          <cell r="C252" t="str">
            <v xml:space="preserve">     Other Allowable Ancillary Cost Centers – 619xxx</v>
          </cell>
          <cell r="D252" t="str">
            <v>All other ancillary revenue for private pay residents.</v>
          </cell>
        </row>
        <row r="253">
          <cell r="A253">
            <v>619400</v>
          </cell>
          <cell r="B253" t="str">
            <v>Managed Care</v>
          </cell>
          <cell r="C253" t="str">
            <v xml:space="preserve">     Other Allowable Ancillary Cost Centers – 619xxx</v>
          </cell>
          <cell r="D253" t="str">
            <v>All other ancillary revenue for managed care residents as well as any resident liability payments.</v>
          </cell>
        </row>
        <row r="254">
          <cell r="A254">
            <v>619500</v>
          </cell>
          <cell r="B254" t="str">
            <v>Veterans’ Administration</v>
          </cell>
          <cell r="C254" t="str">
            <v xml:space="preserve">     Other Allowable Ancillary Cost Centers – 619xxx</v>
          </cell>
          <cell r="D254" t="str">
            <v>All other ancillary revenue for Veterans’ Administration residents as well as any resident liability payments.</v>
          </cell>
        </row>
        <row r="255">
          <cell r="A255">
            <v>619600</v>
          </cell>
          <cell r="B255" t="str">
            <v>Hospice</v>
          </cell>
          <cell r="C255" t="str">
            <v xml:space="preserve">     Other Allowable Ancillary Cost Centers – 619xxx</v>
          </cell>
          <cell r="D255" t="str">
            <v>All other ancillary revenue for Hospice residents as well as any resident liability payments.</v>
          </cell>
        </row>
        <row r="256">
          <cell r="A256">
            <v>619700</v>
          </cell>
          <cell r="B256" t="str">
            <v>Long-Term Care Insurance</v>
          </cell>
          <cell r="C256" t="str">
            <v xml:space="preserve">     Other Allowable Ancillary Cost Centers – 619xxx</v>
          </cell>
          <cell r="D256" t="str">
            <v>All other ancillary revenue from long-term care insurers.</v>
          </cell>
        </row>
        <row r="257">
          <cell r="A257">
            <v>619900</v>
          </cell>
          <cell r="B257" t="str">
            <v>Other Ancillary Cost Centers Payors</v>
          </cell>
          <cell r="C257" t="str">
            <v xml:space="preserve">     Other Allowable Ancillary Cost Centers – 619xxx</v>
          </cell>
          <cell r="D257" t="str">
            <v xml:space="preserve">All other ancillary revenue for residents other than those for which specific accounts are designated.  </v>
          </cell>
        </row>
        <row r="258">
          <cell r="A258">
            <v>670100</v>
          </cell>
          <cell r="B258" t="str">
            <v>Medicaid</v>
          </cell>
          <cell r="C258" t="str">
            <v xml:space="preserve">     Contractual Adjustments and Allowances – 67xxxx</v>
          </cell>
          <cell r="D258" t="str">
            <v>Adjustments/allowances for Title XIX.</v>
          </cell>
        </row>
        <row r="259">
          <cell r="A259">
            <v>670210</v>
          </cell>
          <cell r="B259" t="str">
            <v>Medicare Part A</v>
          </cell>
          <cell r="C259" t="str">
            <v xml:space="preserve">     Contractual Adjustments and Allowances – 67xxxx</v>
          </cell>
          <cell r="D259" t="str">
            <v>Adjustments/allowances for Medicare Title XVIII Part A.</v>
          </cell>
        </row>
        <row r="260">
          <cell r="A260">
            <v>670220</v>
          </cell>
          <cell r="B260" t="str">
            <v>Medicare Part B</v>
          </cell>
          <cell r="C260" t="str">
            <v xml:space="preserve">     Contractual Adjustments and Allowances – 67xxxx</v>
          </cell>
          <cell r="D260" t="str">
            <v>Adjustments/allowances for Medicare Title XVIII Part B.</v>
          </cell>
        </row>
        <row r="261">
          <cell r="A261">
            <v>670300</v>
          </cell>
          <cell r="B261" t="str">
            <v>Private Pay</v>
          </cell>
          <cell r="C261" t="str">
            <v xml:space="preserve">     Contractual Adjustments and Allowances – 67xxxx</v>
          </cell>
          <cell r="D261" t="str">
            <v>Adjustment/allowances for private pay.</v>
          </cell>
        </row>
        <row r="262">
          <cell r="A262">
            <v>670400</v>
          </cell>
          <cell r="B262" t="str">
            <v>Managed Care</v>
          </cell>
          <cell r="C262" t="str">
            <v xml:space="preserve">     Contractual Adjustments and Allowances – 67xxxx</v>
          </cell>
          <cell r="D262" t="str">
            <v>Adjustments/allowances for insurance/HMO.</v>
          </cell>
        </row>
        <row r="263">
          <cell r="A263">
            <v>670500</v>
          </cell>
          <cell r="B263" t="str">
            <v>Veterans’ Administration</v>
          </cell>
          <cell r="C263" t="str">
            <v xml:space="preserve">     Contractual Adjustments and Allowances – 67xxxx</v>
          </cell>
          <cell r="D263" t="str">
            <v>Adjustments/allowances for Veterans’ Administration covered charges.</v>
          </cell>
        </row>
        <row r="264">
          <cell r="A264">
            <v>670600</v>
          </cell>
          <cell r="B264" t="str">
            <v>Hospice</v>
          </cell>
          <cell r="C264" t="str">
            <v xml:space="preserve">     Contractual Adjustments and Allowances – 67xxxx</v>
          </cell>
          <cell r="D264" t="str">
            <v>Adjustments/allowances for hospice.</v>
          </cell>
        </row>
        <row r="265">
          <cell r="A265">
            <v>670700</v>
          </cell>
          <cell r="B265" t="str">
            <v>Long-Term Care Insurance</v>
          </cell>
          <cell r="C265" t="str">
            <v xml:space="preserve">     Contractual Adjustments and Allowances – 67xxxx</v>
          </cell>
          <cell r="D265" t="str">
            <v>Adjustments/allowances for long-term care insurance.</v>
          </cell>
        </row>
        <row r="266">
          <cell r="A266">
            <v>670800</v>
          </cell>
          <cell r="B266" t="str">
            <v>Charity Care</v>
          </cell>
          <cell r="C266" t="str">
            <v xml:space="preserve">     Contractual Adjustments and Allowances – 67xxxx</v>
          </cell>
          <cell r="D266" t="str">
            <v>Adjustments/allowances for charity care.</v>
          </cell>
        </row>
        <row r="267">
          <cell r="A267">
            <v>670900</v>
          </cell>
          <cell r="B267" t="str">
            <v>Other Payors</v>
          </cell>
          <cell r="C267" t="str">
            <v xml:space="preserve">     Contractual Adjustments and Allowances – 67xxxx</v>
          </cell>
          <cell r="D267" t="str">
            <v xml:space="preserve">Adjustments/allowances for covered charges other than those listed above.  </v>
          </cell>
        </row>
        <row r="268">
          <cell r="A268">
            <v>670901</v>
          </cell>
          <cell r="B268" t="str">
            <v>Revenue/Expense Adjustments</v>
          </cell>
          <cell r="C268" t="str">
            <v xml:space="preserve">     Contractual Adjustments and Allowances – 67xxxx</v>
          </cell>
          <cell r="D268" t="str">
            <v>Offsets for any costs deemed non-allowable for cost reporting purposes.</v>
          </cell>
        </row>
        <row r="269">
          <cell r="A269">
            <v>680100</v>
          </cell>
          <cell r="B269" t="str">
            <v>Medicaid</v>
          </cell>
          <cell r="C269" t="str">
            <v xml:space="preserve">    Prior Year Cost Settlements – 68xxxx</v>
          </cell>
          <cell r="D269" t="str">
            <v>Offsets to gross charges for Title XIX residents.</v>
          </cell>
        </row>
        <row r="270">
          <cell r="A270">
            <v>680200</v>
          </cell>
          <cell r="B270" t="str">
            <v>Medicare</v>
          </cell>
          <cell r="C270" t="str">
            <v xml:space="preserve">    Prior Year Cost Settlements – 68xxxx</v>
          </cell>
          <cell r="D270" t="str">
            <v>Offsets to gross charges for Medicare Title XVIII residents.</v>
          </cell>
        </row>
        <row r="271">
          <cell r="A271">
            <v>680900</v>
          </cell>
          <cell r="B271" t="str">
            <v>Other Payors</v>
          </cell>
          <cell r="C271" t="str">
            <v xml:space="preserve">    Prior Year Cost Settlements – 68xxxx</v>
          </cell>
          <cell r="D271" t="str">
            <v xml:space="preserve">Offsets to gross charges for other payors.  </v>
          </cell>
        </row>
        <row r="272">
          <cell r="A272">
            <v>690010</v>
          </cell>
          <cell r="B272" t="str">
            <v>Gift Shop Revenue</v>
          </cell>
          <cell r="C272" t="str">
            <v xml:space="preserve">    Other Revenue – 69xxxx</v>
          </cell>
          <cell r="D272" t="str">
            <v>Revenue earned from the sale of items in the gift shop.</v>
          </cell>
        </row>
        <row r="273">
          <cell r="A273">
            <v>690020</v>
          </cell>
          <cell r="B273" t="str">
            <v>Arts and Crafts Revenue</v>
          </cell>
          <cell r="C273" t="str">
            <v xml:space="preserve">    Other Revenue – 69xxxx</v>
          </cell>
          <cell r="D273" t="str">
            <v>Revenue earned from the sale of arts and craft items.</v>
          </cell>
        </row>
        <row r="274">
          <cell r="A274">
            <v>690030</v>
          </cell>
          <cell r="B274" t="str">
            <v>Laundry Revenue</v>
          </cell>
          <cell r="C274" t="str">
            <v xml:space="preserve">    Other Revenue – 69xxxx</v>
          </cell>
          <cell r="D274" t="str">
            <v>Revenue earned from the sale of laundry services (non-routine).</v>
          </cell>
        </row>
        <row r="275">
          <cell r="A275">
            <v>690040</v>
          </cell>
          <cell r="B275" t="str">
            <v>Meals Revenue</v>
          </cell>
          <cell r="C275" t="str">
            <v xml:space="preserve">    Other Revenue – 69xxxx</v>
          </cell>
          <cell r="D275" t="str">
            <v>Revenue earned from the sale of meals to guests and employees.</v>
          </cell>
        </row>
        <row r="276">
          <cell r="A276">
            <v>690050</v>
          </cell>
          <cell r="B276" t="str">
            <v>Vending Machines Revenue</v>
          </cell>
          <cell r="C276" t="str">
            <v xml:space="preserve">    Other Revenue – 69xxxx</v>
          </cell>
          <cell r="D276" t="str">
            <v>Revenue earned from the sale of products in vending machines (i.e., candy bars, soda).</v>
          </cell>
        </row>
        <row r="277">
          <cell r="A277">
            <v>690060</v>
          </cell>
          <cell r="B277" t="str">
            <v>Beauty and Barber Revenue</v>
          </cell>
          <cell r="C277" t="str">
            <v xml:space="preserve">    Other Revenue – 69xxxx</v>
          </cell>
          <cell r="D277" t="str">
            <v>Revenue earned from the provision of beauty and barber services, by licensed cosmetologists and barbers, to residents.</v>
          </cell>
        </row>
        <row r="278">
          <cell r="A278">
            <v>690070</v>
          </cell>
          <cell r="B278" t="str">
            <v>Personal Items Revenue</v>
          </cell>
          <cell r="C278" t="str">
            <v xml:space="preserve">    Other Revenue – 69xxxx</v>
          </cell>
          <cell r="D278" t="str">
            <v>Revenue earned from the sale of personal items (non-routine) (i.e., toothpaste, razor blades, shaving cream).</v>
          </cell>
        </row>
        <row r="279">
          <cell r="A279">
            <v>690080</v>
          </cell>
          <cell r="B279" t="str">
            <v>Contributions, Gifts, and Grants Revenue</v>
          </cell>
          <cell r="C279" t="str">
            <v xml:space="preserve">    Other Revenue – 69xxxx</v>
          </cell>
          <cell r="D279" t="str">
            <v>Revenue from contributions, gifts, and grants</v>
          </cell>
        </row>
        <row r="280">
          <cell r="A280">
            <v>690090</v>
          </cell>
          <cell r="B280" t="str">
            <v>Television/Cable Revenue</v>
          </cell>
          <cell r="C280" t="str">
            <v xml:space="preserve">    Other Revenue – 69xxxx</v>
          </cell>
          <cell r="D280" t="str">
            <v>Revenue earned from the rental of televisions or cable to residents.</v>
          </cell>
        </row>
        <row r="281">
          <cell r="A281">
            <v>690100</v>
          </cell>
          <cell r="B281" t="str">
            <v>Telephone Revenue</v>
          </cell>
          <cell r="C281" t="str">
            <v xml:space="preserve">    Other Revenue – 69xxxx</v>
          </cell>
          <cell r="D281" t="str">
            <v>Revenue earned from the rental of telephones to residents.</v>
          </cell>
        </row>
        <row r="282">
          <cell r="A282">
            <v>690120</v>
          </cell>
          <cell r="B282" t="str">
            <v>Computer/Internet Revenue</v>
          </cell>
          <cell r="C282" t="str">
            <v xml:space="preserve">    Other Revenue – 69xxxx</v>
          </cell>
          <cell r="D282" t="str">
            <v>Revenue earned from the rental of computer equipment and internet services used by the residents.</v>
          </cell>
        </row>
        <row r="283">
          <cell r="A283">
            <v>690130</v>
          </cell>
          <cell r="B283" t="str">
            <v>Nurse Aid Training and Testing Revenue</v>
          </cell>
          <cell r="C283" t="str">
            <v xml:space="preserve">    Other Revenue – 69xxxx</v>
          </cell>
          <cell r="D283" t="str">
            <v>All revenue for direct reimbursements from Title XIX and other sources for Nurse Aide Training and Testing.</v>
          </cell>
        </row>
        <row r="284">
          <cell r="A284">
            <v>690140</v>
          </cell>
          <cell r="B284" t="str">
            <v>Rental Revenue</v>
          </cell>
          <cell r="C284" t="str">
            <v xml:space="preserve">    Other Revenue – 69xxxx</v>
          </cell>
          <cell r="D284" t="str">
            <v>Revenue earned from the rental of space or equipment.</v>
          </cell>
        </row>
        <row r="285">
          <cell r="A285">
            <v>690150</v>
          </cell>
          <cell r="B285" t="str">
            <v>Charges for Records</v>
          </cell>
          <cell r="C285" t="str">
            <v xml:space="preserve">    Other Revenue – 69xxxx</v>
          </cell>
          <cell r="D285" t="str">
            <v>Charges for copying records for residents and others.</v>
          </cell>
        </row>
        <row r="286">
          <cell r="A286">
            <v>690160</v>
          </cell>
          <cell r="B286" t="str">
            <v>Adult Day Care Services Revenue</v>
          </cell>
          <cell r="C286" t="str">
            <v xml:space="preserve">    Other Revenue – 69xxxx</v>
          </cell>
          <cell r="D286" t="str">
            <v>Revenue for providing adult day care services.</v>
          </cell>
        </row>
        <row r="287">
          <cell r="A287">
            <v>690170</v>
          </cell>
          <cell r="B287" t="str">
            <v>Child Care Services Revenue</v>
          </cell>
          <cell r="C287" t="str">
            <v xml:space="preserve">    Other Revenue – 69xxxx</v>
          </cell>
          <cell r="D287" t="str">
            <v>Revenue for providing child care services.</v>
          </cell>
        </row>
        <row r="288">
          <cell r="A288">
            <v>690180</v>
          </cell>
          <cell r="B288" t="str">
            <v>Interest Revenue</v>
          </cell>
          <cell r="C288" t="str">
            <v xml:space="preserve">    Other Revenue – 69xxxx</v>
          </cell>
          <cell r="D288" t="str">
            <v>Interest earned on cash deposits, investments, and notes or accounts receivable.</v>
          </cell>
        </row>
        <row r="289">
          <cell r="A289">
            <v>690190</v>
          </cell>
          <cell r="B289" t="str">
            <v>Dividends Revenue</v>
          </cell>
          <cell r="C289" t="str">
            <v xml:space="preserve">    Other Revenue – 69xxxx</v>
          </cell>
          <cell r="D289" t="str">
            <v>Dividends received on investments.</v>
          </cell>
        </row>
        <row r="290">
          <cell r="A290">
            <v>690200</v>
          </cell>
          <cell r="B290" t="str">
            <v>Gain/Loss on Sale of Assets</v>
          </cell>
          <cell r="C290" t="str">
            <v xml:space="preserve">    Other Revenue – 69xxxx</v>
          </cell>
          <cell r="D290" t="str">
            <v>Gain or loss on the sale of an asset or assets.</v>
          </cell>
        </row>
        <row r="291">
          <cell r="A291">
            <v>690300</v>
          </cell>
          <cell r="B291" t="str">
            <v>Gain/Loss on Sale of Restricted Assets</v>
          </cell>
          <cell r="C291" t="str">
            <v xml:space="preserve">    Other Revenue – 69xxxx</v>
          </cell>
          <cell r="D291" t="str">
            <v>Gain or loss on the sale of a restricted asset or assets.</v>
          </cell>
        </row>
        <row r="292">
          <cell r="A292">
            <v>690900</v>
          </cell>
          <cell r="B292" t="str">
            <v xml:space="preserve">Other Revenue </v>
          </cell>
          <cell r="C292" t="str">
            <v xml:space="preserve">    Other Revenue – 69xxxx</v>
          </cell>
          <cell r="D292" t="str">
            <v xml:space="preserve">Revenue for which there is not a specific account.  </v>
          </cell>
        </row>
        <row r="293">
          <cell r="A293">
            <v>710110</v>
          </cell>
          <cell r="B293" t="str">
            <v>Salaries – Maintenance Supervisor</v>
          </cell>
          <cell r="C293" t="str">
            <v xml:space="preserve">               Salary Expense – 7101xx</v>
          </cell>
          <cell r="D293" t="str">
            <v>Salary (includes shift differentials; sick, holiday, vacation, training, and any administrative days, such as jury duty and bereavement, as offered by the provider; but excludes non-recurring bonuses) of the maintenance supervisor(s).</v>
          </cell>
        </row>
        <row r="294">
          <cell r="A294">
            <v>710120</v>
          </cell>
          <cell r="B294" t="str">
            <v>Salaries – Maintenance Staff</v>
          </cell>
          <cell r="C294" t="str">
            <v xml:space="preserve">               Salary Expense – 7101xx</v>
          </cell>
          <cell r="D294" t="str">
            <v>Salaries (includes shift differentials, sick, holiday, vacation, training, and any administrative days, such as jury duty and bereavement, as offered by the provider; but excludes non-recurring bonuses) of personnel involved in operating and maintaining the physical plant, including maintenance persons or plant engineers.</v>
          </cell>
        </row>
        <row r="295">
          <cell r="A295">
            <v>710130</v>
          </cell>
          <cell r="B295" t="str">
            <v>Salaries – Security Staff</v>
          </cell>
          <cell r="C295" t="str">
            <v xml:space="preserve">               Salary Expense – 7101xx</v>
          </cell>
          <cell r="D295" t="str">
            <v>Salaries (includes shift differentials; sick, holiday, vacation, training, and any administrative days, such as jury duty and bereavement, as offered by the provider; but excludes non-recurring bonuses) of security staff.</v>
          </cell>
        </row>
        <row r="296">
          <cell r="A296">
            <v>710191</v>
          </cell>
          <cell r="B296" t="str">
            <v>Bonus Expense</v>
          </cell>
          <cell r="C296" t="str">
            <v xml:space="preserve">               Salary Expense – 7101xx</v>
          </cell>
          <cell r="D296" t="str">
            <v>Cost of non-recurring bonuses for plant operations employees.</v>
          </cell>
        </row>
        <row r="297">
          <cell r="A297">
            <v>710199</v>
          </cell>
          <cell r="B297" t="str">
            <v>Salaries-Owners</v>
          </cell>
          <cell r="C297" t="str">
            <v xml:space="preserve">               Salary Expense – 7101xx</v>
          </cell>
          <cell r="D297" t="str">
            <v xml:space="preserve">Salaries (includes shift differentials; sick, holiday, vacation, training, and any administrative days, such as jury duty and bereavement, as offered by the provider; but excludes non-recurring bonuses). </v>
          </cell>
        </row>
        <row r="298">
          <cell r="A298">
            <v>710420</v>
          </cell>
          <cell r="B298" t="str">
            <v>FICA</v>
          </cell>
          <cell r="C298" t="str">
            <v xml:space="preserve">               Payroll Taxes and Benefit Expense – 7104xx</v>
          </cell>
          <cell r="D298" t="str">
            <v>Cost of employer’s portion of Social Security Tax for employees.</v>
          </cell>
        </row>
        <row r="299">
          <cell r="A299">
            <v>710430</v>
          </cell>
          <cell r="B299" t="str">
            <v>Unemployment Taxes</v>
          </cell>
          <cell r="C299" t="str">
            <v xml:space="preserve">               Payroll Taxes and Benefit Expense – 7104xx</v>
          </cell>
          <cell r="D299" t="str">
            <v>Cost of employer’s contribution to State and Federal unemployment taxes for employees.</v>
          </cell>
        </row>
        <row r="300">
          <cell r="A300">
            <v>710440</v>
          </cell>
          <cell r="B300" t="str">
            <v>Health Insurance</v>
          </cell>
          <cell r="C300" t="str">
            <v xml:space="preserve">               Payroll Taxes and Benefit Expense – 7104xx</v>
          </cell>
          <cell r="D300" t="str">
            <v>Cost of employer’s contribution to employee Health Insurance for employees.</v>
          </cell>
        </row>
        <row r="301">
          <cell r="A301">
            <v>710450</v>
          </cell>
          <cell r="B301" t="str">
            <v>Workers’ Compensation</v>
          </cell>
          <cell r="C301" t="str">
            <v xml:space="preserve">               Payroll Taxes and Benefit Expense – 7104xx</v>
          </cell>
          <cell r="D301" t="str">
            <v>Cost of Workers’ Compensation insurance for employees.</v>
          </cell>
        </row>
        <row r="302">
          <cell r="A302">
            <v>710460</v>
          </cell>
          <cell r="B302" t="str">
            <v xml:space="preserve">Employee Retirement/Savings Plan </v>
          </cell>
          <cell r="C302" t="str">
            <v xml:space="preserve">               Payroll Taxes and Benefit Expense – 7104xx</v>
          </cell>
          <cell r="D302" t="str">
            <v>Cost of employer’s contribution to an employee retirement/savings plan for employees.</v>
          </cell>
        </row>
        <row r="303">
          <cell r="A303">
            <v>710470</v>
          </cell>
          <cell r="B303" t="str">
            <v>Life Insurance</v>
          </cell>
          <cell r="C303" t="str">
            <v xml:space="preserve">               Payroll Taxes and Benefit Expense – 7104xx</v>
          </cell>
          <cell r="D303" t="str">
            <v>Cost of employer’s contribution to employee Life Insurance for employees.</v>
          </cell>
        </row>
        <row r="304">
          <cell r="A304">
            <v>710480</v>
          </cell>
          <cell r="B304" t="str">
            <v>Uniforms</v>
          </cell>
          <cell r="C304" t="str">
            <v xml:space="preserve">               Payroll Taxes and Benefit Expense – 7104xx</v>
          </cell>
          <cell r="D304" t="str">
            <v>Cost of employer’s contribution to employee uniforms.</v>
          </cell>
        </row>
        <row r="305">
          <cell r="A305">
            <v>710490</v>
          </cell>
          <cell r="B305" t="str">
            <v>Other Payroll Taxes and Benefit Expense</v>
          </cell>
          <cell r="C305" t="str">
            <v xml:space="preserve">               Payroll Taxes and Benefit Expense – 7104xx</v>
          </cell>
          <cell r="D305" t="str">
            <v xml:space="preserve">Other payroll taxes and benefit related costs for which there is not a specific account.  </v>
          </cell>
        </row>
        <row r="306">
          <cell r="A306">
            <v>710510</v>
          </cell>
          <cell r="B306" t="str">
            <v>Maintenance Services</v>
          </cell>
          <cell r="C306" t="str">
            <v xml:space="preserve">          Contract Services Expense – 7105xx</v>
          </cell>
          <cell r="D306" t="str">
            <v>Cost of maintenance services and personnel hired through contract that are not facility employees, includes electricians, plumbers, locksmiths, etc.</v>
          </cell>
        </row>
        <row r="307">
          <cell r="A307">
            <v>710519</v>
          </cell>
          <cell r="B307" t="str">
            <v>Maintenance Services – Related Party</v>
          </cell>
          <cell r="C307" t="str">
            <v xml:space="preserve">          Contract Services Expense – 7105xx</v>
          </cell>
          <cell r="D307" t="str">
            <v>Cost of maintenance services and personnel hired through contract, with a related party, that are not facility employees, includes electricians, plumbers, locksmiths, etc.</v>
          </cell>
        </row>
        <row r="308">
          <cell r="A308">
            <v>710520</v>
          </cell>
          <cell r="B308" t="str">
            <v>Exterminator/Fumigation Services</v>
          </cell>
          <cell r="C308" t="str">
            <v xml:space="preserve">          Contract Services Expense – 7105xx</v>
          </cell>
          <cell r="D308" t="str">
            <v>Cost of extermination and fumigation of the facility.</v>
          </cell>
        </row>
        <row r="309">
          <cell r="A309">
            <v>710529</v>
          </cell>
          <cell r="B309" t="str">
            <v>Exterminator/Fumigation Services – Related Party</v>
          </cell>
          <cell r="C309" t="str">
            <v xml:space="preserve">          Contract Services Expense – 7105xx</v>
          </cell>
          <cell r="D309" t="str">
            <v>Cost of extermination and fumigation of the facility through a related party.</v>
          </cell>
        </row>
        <row r="310">
          <cell r="A310">
            <v>710590</v>
          </cell>
          <cell r="B310" t="str">
            <v>Other Contract Services Expense</v>
          </cell>
          <cell r="C310" t="str">
            <v xml:space="preserve">          Contract Services Expense – 7105xx</v>
          </cell>
          <cell r="D310" t="str">
            <v xml:space="preserve">Other contract services related costs for which there is not a specific account.  </v>
          </cell>
        </row>
        <row r="311">
          <cell r="A311">
            <v>710599</v>
          </cell>
          <cell r="B311" t="str">
            <v>Other Contract Services – Related Party Expense</v>
          </cell>
          <cell r="C311" t="str">
            <v xml:space="preserve">          Contract Services Expense – 7105xx</v>
          </cell>
          <cell r="D311" t="str">
            <v>Other contract services related costs, with a related party, for which there is not a specific account.</v>
          </cell>
        </row>
        <row r="312">
          <cell r="A312">
            <v>710610</v>
          </cell>
          <cell r="B312" t="str">
            <v>Non-capitalized Equipment Purchases</v>
          </cell>
          <cell r="C312" t="str">
            <v xml:space="preserve">          Equipment Expense – 7106xx</v>
          </cell>
          <cell r="D312" t="str">
            <v>Cost of small maintenance equipment purchased and not capitalized.  The cost of small equipment as defined in PRM15-1 section 104.5.  Limited to less than $500 per item.</v>
          </cell>
        </row>
        <row r="313">
          <cell r="A313">
            <v>710620</v>
          </cell>
          <cell r="B313" t="str">
            <v>Equipment Rental</v>
          </cell>
          <cell r="C313" t="str">
            <v xml:space="preserve">          Equipment Expense – 7106xx</v>
          </cell>
          <cell r="D313" t="str">
            <v xml:space="preserve">Cost of renting maintenance equipment.  The cost of incidental rental equipment.  </v>
          </cell>
        </row>
        <row r="314">
          <cell r="A314">
            <v>710630</v>
          </cell>
          <cell r="B314" t="str">
            <v>Fire Protection and Security</v>
          </cell>
          <cell r="C314" t="str">
            <v xml:space="preserve">          Equipment Expense – 7106xx</v>
          </cell>
          <cell r="D314" t="str">
            <v>Cost of providing fire protection and security (i.e., fire alarms, fire extinguishers, security systems, etc.).</v>
          </cell>
        </row>
        <row r="315">
          <cell r="A315">
            <v>710690</v>
          </cell>
          <cell r="B315" t="str">
            <v>Other Equipment Expense</v>
          </cell>
          <cell r="C315" t="str">
            <v xml:space="preserve">          Equipment Expense – 7106xx</v>
          </cell>
          <cell r="D315" t="str">
            <v xml:space="preserve">Other equipment related costs for which there is not a specific account.  </v>
          </cell>
        </row>
        <row r="316">
          <cell r="A316">
            <v>710710</v>
          </cell>
          <cell r="B316" t="str">
            <v>Maintenance Supplies</v>
          </cell>
          <cell r="C316" t="str">
            <v xml:space="preserve">          Supplies and Services Expense – 7107xx</v>
          </cell>
          <cell r="D316" t="str">
            <v>Cost of general maintenance supplies.</v>
          </cell>
        </row>
        <row r="317">
          <cell r="A317">
            <v>710720</v>
          </cell>
          <cell r="B317" t="str">
            <v>Maintenance – Building</v>
          </cell>
          <cell r="C317" t="str">
            <v xml:space="preserve">          Supplies and Services Expense – 7107xx</v>
          </cell>
          <cell r="D317" t="str">
            <v>Cost of supplies and services used to maintain and repair the facility building.</v>
          </cell>
        </row>
        <row r="318">
          <cell r="A318">
            <v>710730</v>
          </cell>
          <cell r="B318" t="str">
            <v>Maintenance – Equipment</v>
          </cell>
          <cell r="C318" t="str">
            <v xml:space="preserve">          Supplies and Services Expense – 7107xx</v>
          </cell>
          <cell r="D318" t="str">
            <v>Cost of supplies and services used to maintain and repair the facility equipment other than vehicles.</v>
          </cell>
        </row>
        <row r="319">
          <cell r="A319">
            <v>710740</v>
          </cell>
          <cell r="B319" t="str">
            <v>Maintenance - Vehicle</v>
          </cell>
          <cell r="C319" t="str">
            <v xml:space="preserve">          Supplies and Services Expense – 7107xx</v>
          </cell>
          <cell r="D319" t="str">
            <v>Allowable costs of maintaining facility vehicles, related to resident care, including gas, oil, and tires.</v>
          </cell>
        </row>
        <row r="320">
          <cell r="A320">
            <v>710750</v>
          </cell>
          <cell r="B320" t="str">
            <v>Maintenance – Grounds</v>
          </cell>
          <cell r="C320" t="str">
            <v xml:space="preserve">          Supplies and Services Expense – 7107xx</v>
          </cell>
          <cell r="D320" t="str">
            <v>Cost of supplies and services used to maintain the grounds.</v>
          </cell>
        </row>
        <row r="321">
          <cell r="A321">
            <v>710790</v>
          </cell>
          <cell r="B321" t="str">
            <v>Other Maintenance Expense</v>
          </cell>
          <cell r="C321" t="str">
            <v xml:space="preserve">          Supplies and Services Expense – 7107xx</v>
          </cell>
          <cell r="D321" t="str">
            <v xml:space="preserve">Other related costs.  </v>
          </cell>
        </row>
        <row r="322">
          <cell r="A322">
            <v>710810</v>
          </cell>
          <cell r="B322" t="str">
            <v xml:space="preserve">Utilities </v>
          </cell>
          <cell r="C322" t="str">
            <v xml:space="preserve">          Utilities and Waste Disposal Expense – 7108xx</v>
          </cell>
          <cell r="D322" t="str">
            <v>Cost of gas, other heating fuel, electric, water, and sewer services.</v>
          </cell>
        </row>
        <row r="323">
          <cell r="A323">
            <v>710850</v>
          </cell>
          <cell r="B323" t="str">
            <v>Waste Disposal/Refuse</v>
          </cell>
          <cell r="C323" t="str">
            <v xml:space="preserve">          Utilities and Waste Disposal Expense – 7108xx</v>
          </cell>
          <cell r="D323" t="str">
            <v>Cost of waste disposal/refuse collection.</v>
          </cell>
        </row>
        <row r="324">
          <cell r="A324">
            <v>710890</v>
          </cell>
          <cell r="B324" t="str">
            <v>Other Utilities and Waste Disposal Expense</v>
          </cell>
          <cell r="C324" t="str">
            <v xml:space="preserve">          Utilities and Waste Disposal Expense – 7108xx</v>
          </cell>
          <cell r="D324" t="str">
            <v xml:space="preserve">Other related costs.  </v>
          </cell>
        </row>
        <row r="325">
          <cell r="A325">
            <v>710901</v>
          </cell>
          <cell r="B325" t="str">
            <v>Education and Training</v>
          </cell>
          <cell r="C325" t="str">
            <v xml:space="preserve">          Other Plant Operations Expense – 7109xx</v>
          </cell>
          <cell r="D325" t="str">
            <v>Cost of registration for attending educational seminars and training by plant operations employees of the facility and costs incurred in the provision of orientation and in-house training for facility staff.  Travel must be reported separately.</v>
          </cell>
        </row>
        <row r="326">
          <cell r="A326">
            <v>710902</v>
          </cell>
          <cell r="B326" t="str">
            <v>Travel</v>
          </cell>
          <cell r="C326" t="str">
            <v xml:space="preserve">          Other Plant Operations Expense – 7109xx</v>
          </cell>
          <cell r="D326" t="str">
            <v>Cost of travel (airfare, mileage, lodging, meals, etc.) by staff to attend professional and continuing educational seminars and meetings relating to their position within the facility.</v>
          </cell>
        </row>
        <row r="327">
          <cell r="A327">
            <v>710903</v>
          </cell>
          <cell r="B327" t="str">
            <v>Recruitment Expense</v>
          </cell>
          <cell r="C327" t="str">
            <v xml:space="preserve">          Other Plant Operations Expense – 7109xx</v>
          </cell>
          <cell r="D327" t="str">
            <v>Costs incurred in the recruitment of employees for the facility including classified advertising.</v>
          </cell>
        </row>
        <row r="328">
          <cell r="A328">
            <v>710904</v>
          </cell>
          <cell r="B328" t="str">
            <v>Relocation/Moving Expense</v>
          </cell>
          <cell r="C328" t="str">
            <v xml:space="preserve">          Other Plant Operations Expense – 7109xx</v>
          </cell>
          <cell r="D328" t="str">
            <v>Costs incurred in relocating/moving an employee or prospective employee of the facility.</v>
          </cell>
        </row>
        <row r="329">
          <cell r="A329">
            <v>710990</v>
          </cell>
          <cell r="B329" t="str">
            <v>Other Plant Operations Expense</v>
          </cell>
          <cell r="C329" t="str">
            <v xml:space="preserve">          Other Plant Operations Expense – 7109xx</v>
          </cell>
          <cell r="D329" t="str">
            <v xml:space="preserve">Cost of other plant operations expense for which there is not a specific account.  </v>
          </cell>
        </row>
        <row r="330">
          <cell r="A330">
            <v>710999</v>
          </cell>
          <cell r="B330" t="str">
            <v>Plant Operations Related Party Expense</v>
          </cell>
          <cell r="C330" t="str">
            <v xml:space="preserve">          Other Plant Operations Expense – 7109xx</v>
          </cell>
          <cell r="D330" t="str">
            <v>Related party expense for the cost center not accounted for elsewhere.</v>
          </cell>
        </row>
        <row r="331">
          <cell r="A331">
            <v>720110</v>
          </cell>
          <cell r="B331" t="str">
            <v>Salaries – Housekeeping Supervisor</v>
          </cell>
          <cell r="C331" t="str">
            <v xml:space="preserve">               Salary Expense – 7201xx</v>
          </cell>
          <cell r="D331" t="str">
            <v>Salary (includes shift differentials; sick, holiday, vacation, training, and any administrative days, such as jury duty and bereavement, as offered by the provider; but excludes non-recurring bonuses) of the housekeeping supervisor(s).</v>
          </cell>
        </row>
        <row r="332">
          <cell r="A332">
            <v>720120</v>
          </cell>
          <cell r="B332" t="str">
            <v>Salaries – Housekeeping Staff</v>
          </cell>
          <cell r="C332" t="str">
            <v xml:space="preserve">               Salary Expense – 7201xx</v>
          </cell>
          <cell r="D332" t="str">
            <v>Salary (includes shift differentials; sick, holiday, vacation, training, and any administrative days, such as jury duty and bereavement, as offered by the provider; but excludes non-recurring bonuses) of housekeeping personnel, including maids and janitors.</v>
          </cell>
        </row>
        <row r="333">
          <cell r="A333">
            <v>720191</v>
          </cell>
          <cell r="B333" t="str">
            <v>Bonus Expense</v>
          </cell>
          <cell r="C333" t="str">
            <v xml:space="preserve">               Salary Expense – 7201xx</v>
          </cell>
          <cell r="D333" t="str">
            <v>Cost of non-recurring bonuses for housekeeping employees.</v>
          </cell>
        </row>
        <row r="334">
          <cell r="A334">
            <v>720199</v>
          </cell>
          <cell r="B334" t="str">
            <v>Salaries-Owners</v>
          </cell>
          <cell r="C334" t="str">
            <v xml:space="preserve">               Salary Expense – 7201xx</v>
          </cell>
          <cell r="D334" t="str">
            <v xml:space="preserve">Salaries (includes shift differentials; sick, holiday, vacation, training, and any administrative days, such as jury duty and bereavement, as offered by the provider; but excludes non-recurring bonuses). </v>
          </cell>
        </row>
        <row r="335">
          <cell r="A335">
            <v>720420</v>
          </cell>
          <cell r="B335" t="str">
            <v>FICA</v>
          </cell>
          <cell r="C335" t="str">
            <v xml:space="preserve">               Payroll Taxes and Benefit Expense – 7204xx</v>
          </cell>
          <cell r="D335" t="str">
            <v>Cost of employer’s portion of Social Security Tax for employees.</v>
          </cell>
        </row>
        <row r="336">
          <cell r="A336">
            <v>720430</v>
          </cell>
          <cell r="B336" t="str">
            <v>Unemployment Taxes</v>
          </cell>
          <cell r="C336" t="str">
            <v xml:space="preserve">               Payroll Taxes and Benefit Expense – 7204xx</v>
          </cell>
          <cell r="D336" t="str">
            <v>Cost of employer’s contribution to State and Federal unemployment taxes for employees.</v>
          </cell>
        </row>
        <row r="337">
          <cell r="A337">
            <v>720440</v>
          </cell>
          <cell r="B337" t="str">
            <v>Health Insurance</v>
          </cell>
          <cell r="C337" t="str">
            <v xml:space="preserve">               Payroll Taxes and Benefit Expense – 7204xx</v>
          </cell>
          <cell r="D337" t="str">
            <v>Cost of employer’s contribution to employee Health Insurance for employees.</v>
          </cell>
        </row>
        <row r="338">
          <cell r="A338">
            <v>720450</v>
          </cell>
          <cell r="B338" t="str">
            <v>Workers’ Compensation</v>
          </cell>
          <cell r="C338" t="str">
            <v xml:space="preserve">               Payroll Taxes and Benefit Expense – 7204xx</v>
          </cell>
          <cell r="D338" t="str">
            <v>Cost of Workers’ Compensation insurance for employees.</v>
          </cell>
        </row>
        <row r="339">
          <cell r="A339">
            <v>720460</v>
          </cell>
          <cell r="B339" t="str">
            <v xml:space="preserve">Employee Retirement/Savings Plan </v>
          </cell>
          <cell r="C339" t="str">
            <v xml:space="preserve">               Payroll Taxes and Benefit Expense – 7204xx</v>
          </cell>
          <cell r="D339" t="str">
            <v>Cost of employer’s contribution to an employee retirement/savings plan for employees.</v>
          </cell>
        </row>
        <row r="340">
          <cell r="A340">
            <v>720470</v>
          </cell>
          <cell r="B340" t="str">
            <v>Life Insurance</v>
          </cell>
          <cell r="C340" t="str">
            <v xml:space="preserve">               Payroll Taxes and Benefit Expense – 7204xx</v>
          </cell>
          <cell r="D340" t="str">
            <v>Cost of employer’s contribution to employee Life Insurance for employees.</v>
          </cell>
        </row>
        <row r="341">
          <cell r="A341">
            <v>720480</v>
          </cell>
          <cell r="B341" t="str">
            <v>Uniforms</v>
          </cell>
          <cell r="C341" t="str">
            <v xml:space="preserve">               Payroll Taxes and Benefit Expense – 7204xx</v>
          </cell>
          <cell r="D341" t="str">
            <v>Cost of employer’s contribution to employee uniforms.</v>
          </cell>
        </row>
        <row r="342">
          <cell r="A342">
            <v>720490</v>
          </cell>
          <cell r="B342" t="str">
            <v>Other Payroll Taxes and Benefit Expense</v>
          </cell>
          <cell r="C342" t="str">
            <v xml:space="preserve">               Payroll Taxes and Benefit Expense – 7204xx</v>
          </cell>
          <cell r="D342" t="str">
            <v xml:space="preserve">Other payroll taxes and benefit related costs for which there is not a specific account.  </v>
          </cell>
        </row>
        <row r="343">
          <cell r="A343">
            <v>720510</v>
          </cell>
          <cell r="B343" t="str">
            <v>Contract Services – Housekeeping</v>
          </cell>
          <cell r="C343" t="str">
            <v xml:space="preserve">          Contract Services Expense – 7205xx</v>
          </cell>
          <cell r="D343" t="str">
            <v>Cost of housekeeping services and personnel hired through contract that are not facility employees.</v>
          </cell>
        </row>
        <row r="344">
          <cell r="A344">
            <v>720519</v>
          </cell>
          <cell r="B344" t="str">
            <v>Contract Services – Related Party</v>
          </cell>
          <cell r="C344" t="str">
            <v xml:space="preserve">          Contract Services Expense – 7205xx</v>
          </cell>
          <cell r="D344" t="str">
            <v>Cost of housekeeping services and personnel hired through contract, with a related party, not facility employees.</v>
          </cell>
        </row>
        <row r="345">
          <cell r="A345">
            <v>720590</v>
          </cell>
          <cell r="B345" t="str">
            <v>Other Contract Services Expense</v>
          </cell>
          <cell r="C345" t="str">
            <v xml:space="preserve">          Contract Services Expense – 7205xx</v>
          </cell>
          <cell r="D345" t="str">
            <v xml:space="preserve">Other contract services related costs for which there is not a specific account.  </v>
          </cell>
        </row>
        <row r="346">
          <cell r="A346">
            <v>720610</v>
          </cell>
          <cell r="B346" t="str">
            <v>Non-Capitalized Equipment Purchases</v>
          </cell>
          <cell r="C346" t="str">
            <v xml:space="preserve">          Equipment Expense – 7206xx</v>
          </cell>
          <cell r="D346" t="str">
            <v>Cost of small housekeeping equipment purchased and not capitalized.  The cost of small equipment as defined in PRM15-1 section 104.5.  Limited to less than $500 per item.</v>
          </cell>
        </row>
        <row r="347">
          <cell r="A347">
            <v>720620</v>
          </cell>
          <cell r="B347" t="str">
            <v>Equipment Rental</v>
          </cell>
          <cell r="C347" t="str">
            <v xml:space="preserve">          Equipment Expense – 7206xx</v>
          </cell>
          <cell r="D347" t="str">
            <v xml:space="preserve">Cost of renting housekeeping equipment.  The cost of incidental rental equipment.  </v>
          </cell>
        </row>
        <row r="348">
          <cell r="A348">
            <v>720690</v>
          </cell>
          <cell r="B348" t="str">
            <v>Other Equipment Expense</v>
          </cell>
          <cell r="C348" t="str">
            <v xml:space="preserve">          Equipment Expense – 7206xx</v>
          </cell>
          <cell r="D348" t="str">
            <v xml:space="preserve">Other equipment related costs for which there is not a specific account.  </v>
          </cell>
        </row>
        <row r="349">
          <cell r="A349">
            <v>720710</v>
          </cell>
          <cell r="B349" t="str">
            <v>Housekeeping Supplies</v>
          </cell>
          <cell r="C349" t="str">
            <v xml:space="preserve">          Supplies and Services Expense – 7207xx</v>
          </cell>
          <cell r="D349" t="str">
            <v>Cost of consumable housekeeping items including waxes, cleaners, soap, brooms, and lavatory supplies.</v>
          </cell>
        </row>
        <row r="350">
          <cell r="A350">
            <v>720790</v>
          </cell>
          <cell r="B350" t="str">
            <v>Other Supplies and Services Expense</v>
          </cell>
          <cell r="C350" t="str">
            <v xml:space="preserve">          Supplies and Services Expense – 7207xx</v>
          </cell>
          <cell r="D350" t="str">
            <v xml:space="preserve">Other supplies and services related costs for which there is not a specific account.  </v>
          </cell>
        </row>
        <row r="351">
          <cell r="A351">
            <v>720901</v>
          </cell>
          <cell r="B351" t="str">
            <v>Education and Training</v>
          </cell>
          <cell r="C351" t="str">
            <v xml:space="preserve">          Other Housekeeping Expense – 7209xx</v>
          </cell>
          <cell r="D351" t="str">
            <v>Cost of registration for attending educational seminars and training by housekeeping employees of the facility and costs incurred in the provision of orientation and in-house training for facility staff.  Travel must be reported separately.</v>
          </cell>
        </row>
        <row r="352">
          <cell r="A352">
            <v>720902</v>
          </cell>
          <cell r="B352" t="str">
            <v>Travel</v>
          </cell>
          <cell r="C352" t="str">
            <v xml:space="preserve">          Other Housekeeping Expense – 7209xx</v>
          </cell>
          <cell r="D352" t="str">
            <v>Cost of travel (airfare, mileage, lodging, meals, etc.) by staff to attend professional and continuing educational seminars and meetings related to their position within the facility.</v>
          </cell>
        </row>
        <row r="353">
          <cell r="A353">
            <v>720903</v>
          </cell>
          <cell r="B353" t="str">
            <v>Recruitment Expense</v>
          </cell>
          <cell r="C353" t="str">
            <v xml:space="preserve">          Other Housekeeping Expense – 7209xx</v>
          </cell>
          <cell r="D353" t="str">
            <v>Costs incurred in the recruitment of employees for the facility including classified advertising.</v>
          </cell>
        </row>
        <row r="354">
          <cell r="A354">
            <v>720904</v>
          </cell>
          <cell r="B354" t="str">
            <v>Relocation/Moving Expense</v>
          </cell>
          <cell r="C354" t="str">
            <v xml:space="preserve">          Other Housekeeping Expense – 7209xx</v>
          </cell>
          <cell r="D354" t="str">
            <v>Costs incurred in relocating/moving an employee or prospective employee of the facility.</v>
          </cell>
        </row>
        <row r="355">
          <cell r="A355">
            <v>720990</v>
          </cell>
          <cell r="B355" t="str">
            <v>Other Housekeeping Expense</v>
          </cell>
          <cell r="C355" t="str">
            <v xml:space="preserve">          Other Housekeeping Expense – 7209xx</v>
          </cell>
          <cell r="D355" t="str">
            <v xml:space="preserve">Other housekeeping related costs for which there is not a specific account.  </v>
          </cell>
        </row>
        <row r="356">
          <cell r="A356">
            <v>720999</v>
          </cell>
          <cell r="B356" t="str">
            <v>Housekeeping Related Party Expense</v>
          </cell>
          <cell r="C356" t="str">
            <v xml:space="preserve">          Other Housekeeping Expense – 7209xx</v>
          </cell>
          <cell r="D356" t="str">
            <v>Related party expense for the cost center not accounted for elsewhere.</v>
          </cell>
        </row>
        <row r="357">
          <cell r="A357">
            <v>730110</v>
          </cell>
          <cell r="B357" t="str">
            <v>Salaries – Administrator</v>
          </cell>
          <cell r="C357" t="str">
            <v xml:space="preserve">               Salary Expense – 7301xx</v>
          </cell>
          <cell r="D357" t="str">
            <v>Salary (includes shift differentials; sick, holiday vacation, training, and any administrative days, such as jury duty and bereavement, as offered by the provider; but excludes non-recurring bonuses) of the licensed administrator (excluding owners).</v>
          </cell>
        </row>
        <row r="358">
          <cell r="A358">
            <v>730120</v>
          </cell>
          <cell r="B358" t="str">
            <v>Salaries – Owner-Administrator</v>
          </cell>
          <cell r="C358" t="str">
            <v xml:space="preserve">               Salary Expense – 7301xx</v>
          </cell>
          <cell r="D358" t="str">
            <v>Salary (includes shift differentials; sick, holiday, vacation, training, and any administrative days, such as jury duty and bereavement, as offered by the provider; but excludes non-recurring bonuses) of the licensed owner-administrator.</v>
          </cell>
        </row>
        <row r="359">
          <cell r="A359">
            <v>730130</v>
          </cell>
          <cell r="B359" t="str">
            <v>Salaries – Asst. Administrator</v>
          </cell>
          <cell r="C359" t="str">
            <v xml:space="preserve">               Salary Expense – 7301xx</v>
          </cell>
          <cell r="D359" t="str">
            <v>Salary (includes shift differentials, sick, holiday, vacation, training, and any administrative days, such as jury duty and bereavement, as offered by the provider; but excludes non-recurring bonuses) of the licensed assistant administrator (excluding owners).</v>
          </cell>
        </row>
        <row r="360">
          <cell r="A360">
            <v>730140</v>
          </cell>
          <cell r="B360" t="str">
            <v>Salaries – Owner Asst. Administrator</v>
          </cell>
          <cell r="C360" t="str">
            <v xml:space="preserve">               Salary Expense – 7301xx</v>
          </cell>
          <cell r="D360" t="str">
            <v>Salary (includes shift differentials, sick, holiday, vacation, training, and any administrative days, such as jury duty and bereavement, as offered by the provider; but excludes non-recurring bonuses) of the licensed owner-assistant administrator (excluding owners).</v>
          </cell>
        </row>
        <row r="361">
          <cell r="A361">
            <v>730160</v>
          </cell>
          <cell r="B361" t="str">
            <v>Salaries – Other Supervisory Administrative</v>
          </cell>
          <cell r="C361" t="str">
            <v xml:space="preserve">               Salary Expense – 7301xx</v>
          </cell>
          <cell r="D361" t="str">
            <v xml:space="preserve">Gross salaries (includes shift differentials; sick, holiday, vacation, training, and any administrative days, such as jury duty and bereavement, as offered by the provider; but excludes non-recurring bonuses) of other supervisory administrative personnel for which there is not a specific account  (i.e., Director of Volunteers).  </v>
          </cell>
        </row>
        <row r="362">
          <cell r="A362">
            <v>730170</v>
          </cell>
          <cell r="B362" t="str">
            <v>Non-Employee Officers’ Salaries</v>
          </cell>
          <cell r="C362" t="str">
            <v xml:space="preserve">               Salary Expense – 7301xx</v>
          </cell>
          <cell r="D362" t="str">
            <v>Salaries and other Compensation paid to non-employee officers, excluding non-recurring bonuses.</v>
          </cell>
        </row>
        <row r="363">
          <cell r="A363">
            <v>730190</v>
          </cell>
          <cell r="B363" t="str">
            <v>Salaries – Other Administrative</v>
          </cell>
          <cell r="C363" t="str">
            <v xml:space="preserve">               Salary Expense – 7301xx</v>
          </cell>
          <cell r="D363" t="str">
            <v xml:space="preserve">Gross salaries (includes shift differentials; sick, holiday, vacation, training, and any administrative days, such as jury duty and bereavement, as offered by the provider; but excludes non-recurring bonuses) of other administrative personnel for which there is not a specific account  (i.e., bookkeeper, receptionist, etc.).  </v>
          </cell>
        </row>
        <row r="364">
          <cell r="A364">
            <v>730199</v>
          </cell>
          <cell r="B364" t="str">
            <v xml:space="preserve">Salaries – Other Administrative Owners </v>
          </cell>
          <cell r="C364" t="str">
            <v xml:space="preserve">               Salary Expense – 7301xx</v>
          </cell>
          <cell r="D364" t="str">
            <v>Gross salaries (includes shift differentials, sick, holiday, vacation, training, and any administrative days, such as jury duty and bereavement, as offered by the provider; but excludes non-recurring bonuses) of owners of the facility performing administrative functions other than owner-administrator or owner assistant administrator.</v>
          </cell>
        </row>
        <row r="365">
          <cell r="A365">
            <v>730210</v>
          </cell>
          <cell r="B365" t="str">
            <v>Bonus – Administrator</v>
          </cell>
          <cell r="C365" t="str">
            <v xml:space="preserve">               Bonus Expense – 7302xx</v>
          </cell>
          <cell r="D365" t="str">
            <v>Gross non-recurring bonus of the licensed administrator (excluding owners).</v>
          </cell>
        </row>
        <row r="366">
          <cell r="A366">
            <v>730220</v>
          </cell>
          <cell r="B366" t="str">
            <v>Bonus – Owner – Administrator</v>
          </cell>
          <cell r="C366" t="str">
            <v xml:space="preserve">               Bonus Expense – 7302xx</v>
          </cell>
          <cell r="D366" t="str">
            <v>Gross non-recurring bonus of the licensed owner-administrator.</v>
          </cell>
        </row>
        <row r="367">
          <cell r="A367">
            <v>730230</v>
          </cell>
          <cell r="B367" t="str">
            <v>Bonus – Asst. Administrator</v>
          </cell>
          <cell r="C367" t="str">
            <v xml:space="preserve">               Bonus Expense – 7302xx</v>
          </cell>
          <cell r="D367" t="str">
            <v>Gross non-recurring bonus of the licensed assistant administrator (excluding owners).</v>
          </cell>
        </row>
        <row r="368">
          <cell r="A368">
            <v>730240</v>
          </cell>
          <cell r="B368" t="str">
            <v>Bonus – Owner Asst. Administrator</v>
          </cell>
          <cell r="C368" t="str">
            <v xml:space="preserve">               Bonus Expense – 7302xx</v>
          </cell>
          <cell r="D368" t="str">
            <v>Gross non-recurring bonus of the licensed owner-assistant administrator.</v>
          </cell>
        </row>
        <row r="369">
          <cell r="A369">
            <v>730250</v>
          </cell>
          <cell r="B369" t="str">
            <v>Bonus – Owners</v>
          </cell>
          <cell r="C369" t="str">
            <v xml:space="preserve">               Bonus Expense – 7302xx</v>
          </cell>
          <cell r="D369" t="str">
            <v>Gross non-recurring bonus of all owners of the facility (excluding owner-administrator and/or owner-assistant administrator as reported above if applicable).</v>
          </cell>
        </row>
        <row r="370">
          <cell r="A370">
            <v>730290</v>
          </cell>
          <cell r="B370" t="str">
            <v>Other Bonus Expense</v>
          </cell>
          <cell r="C370" t="str">
            <v xml:space="preserve">               Bonus Expense – 7302xx</v>
          </cell>
          <cell r="D370" t="str">
            <v xml:space="preserve">Other non-recurring bonus costs for which there is not a specific account.  </v>
          </cell>
        </row>
        <row r="371">
          <cell r="A371">
            <v>730420</v>
          </cell>
          <cell r="B371" t="str">
            <v>FICA</v>
          </cell>
          <cell r="C371" t="str">
            <v xml:space="preserve">               Payroll Taxes and Benefit Expense – 7304xx</v>
          </cell>
          <cell r="D371" t="str">
            <v>Cost of employer’s portion of Social Security Tax for employees.</v>
          </cell>
        </row>
        <row r="372">
          <cell r="A372">
            <v>730430</v>
          </cell>
          <cell r="B372" t="str">
            <v>Unemployment Taxes</v>
          </cell>
          <cell r="C372" t="str">
            <v xml:space="preserve">               Payroll Taxes and Benefit Expense – 7304xx</v>
          </cell>
          <cell r="D372" t="str">
            <v>Cost of employer’s contribution to State and Federal unemployment taxes for employees.</v>
          </cell>
        </row>
        <row r="373">
          <cell r="A373">
            <v>730440</v>
          </cell>
          <cell r="B373" t="str">
            <v>Health Insurance</v>
          </cell>
          <cell r="C373" t="str">
            <v xml:space="preserve">               Payroll Taxes and Benefit Expense – 7304xx</v>
          </cell>
          <cell r="D373" t="str">
            <v>Cost of employer’s contribution to employee Health Insurance for employees.</v>
          </cell>
        </row>
        <row r="374">
          <cell r="A374">
            <v>730450</v>
          </cell>
          <cell r="B374" t="str">
            <v>Workers’ Compensation</v>
          </cell>
          <cell r="C374" t="str">
            <v xml:space="preserve">               Payroll Taxes and Benefit Expense – 7304xx</v>
          </cell>
          <cell r="D374" t="str">
            <v>Cost of Workers’ Compensation insurance for employees.</v>
          </cell>
        </row>
        <row r="375">
          <cell r="A375">
            <v>730460</v>
          </cell>
          <cell r="B375" t="str">
            <v xml:space="preserve">Employee Retirement/Savings Plan </v>
          </cell>
          <cell r="C375" t="str">
            <v xml:space="preserve">               Payroll Taxes and Benefit Expense – 7304xx</v>
          </cell>
          <cell r="D375" t="str">
            <v>Cost of employer’s contribution to an employee retirement/savings plan for employees.</v>
          </cell>
        </row>
        <row r="376">
          <cell r="A376">
            <v>730470</v>
          </cell>
          <cell r="B376" t="str">
            <v>Life Insurance</v>
          </cell>
          <cell r="C376" t="str">
            <v xml:space="preserve">               Payroll Taxes and Benefit Expense – 7304xx</v>
          </cell>
          <cell r="D376" t="str">
            <v>Cost of employer’s contribution to employee Life Insurance for employees.</v>
          </cell>
        </row>
        <row r="377">
          <cell r="A377">
            <v>730471</v>
          </cell>
          <cell r="B377" t="str">
            <v>Life Insurance – Officers or Key Employees</v>
          </cell>
          <cell r="C377" t="str">
            <v xml:space="preserve">               Payroll Taxes and Benefit Expense – 7304xx</v>
          </cell>
          <cell r="D377" t="str">
            <v>Allowable cost of life insurance on officers and/or key employees of the facility.</v>
          </cell>
        </row>
        <row r="378">
          <cell r="A378">
            <v>730480</v>
          </cell>
          <cell r="B378" t="str">
            <v>Uniforms</v>
          </cell>
          <cell r="C378" t="str">
            <v xml:space="preserve">               Payroll Taxes and Benefit Expense – 7304xx</v>
          </cell>
          <cell r="D378" t="str">
            <v>Cost of employer’s contribution to employee uniforms.</v>
          </cell>
        </row>
        <row r="379">
          <cell r="A379">
            <v>730490</v>
          </cell>
          <cell r="B379" t="str">
            <v>Other Payroll Taxes and Benefits Expense</v>
          </cell>
          <cell r="C379" t="str">
            <v xml:space="preserve">               Payroll Taxes and Benefit Expense – 7304xx</v>
          </cell>
          <cell r="D379" t="str">
            <v xml:space="preserve">Cost of payroll taxes and other benefits provided for employees for which there is not a specific account.  </v>
          </cell>
        </row>
        <row r="380">
          <cell r="A380">
            <v>730500</v>
          </cell>
          <cell r="B380" t="str">
            <v>Home Office Costs</v>
          </cell>
          <cell r="C380" t="str">
            <v xml:space="preserve">          Home Office/Contract and Professional Services Expense – 7305xx</v>
          </cell>
          <cell r="D380" t="str">
            <v>Portion of home office expenses allocated to facility.</v>
          </cell>
        </row>
        <row r="381">
          <cell r="A381">
            <v>730510</v>
          </cell>
          <cell r="B381" t="str">
            <v>Contract Services – Non-related Party</v>
          </cell>
          <cell r="C381" t="str">
            <v xml:space="preserve">          Home Office/Contract and Professional Services Expense – 7305xx</v>
          </cell>
          <cell r="D381" t="str">
            <v>Cost of administrative services and personnel hired through contract with non-related parties.</v>
          </cell>
        </row>
        <row r="382">
          <cell r="A382">
            <v>730519</v>
          </cell>
          <cell r="B382" t="str">
            <v>Contract Services – Related Party</v>
          </cell>
          <cell r="C382" t="str">
            <v xml:space="preserve">          Home Office/Contract and Professional Services Expense – 7305xx</v>
          </cell>
          <cell r="D382" t="str">
            <v>Cost of administrative services and personnel hired through contract with related parties.</v>
          </cell>
        </row>
        <row r="383">
          <cell r="A383">
            <v>730520</v>
          </cell>
          <cell r="B383" t="str">
            <v>Management Fees – Non-related Party</v>
          </cell>
          <cell r="C383" t="str">
            <v xml:space="preserve">          Home Office/Contract and Professional Services Expense – 7305xx</v>
          </cell>
          <cell r="D383" t="str">
            <v>Cost of purchased management services paid to a non-related party.</v>
          </cell>
        </row>
        <row r="384">
          <cell r="A384">
            <v>730529</v>
          </cell>
          <cell r="B384" t="str">
            <v>Management Fees – Related Party</v>
          </cell>
          <cell r="C384" t="str">
            <v xml:space="preserve">          Home Office/Contract and Professional Services Expense – 7305xx</v>
          </cell>
          <cell r="D384" t="str">
            <v>Cost of purchased management services paid to a related party.</v>
          </cell>
        </row>
        <row r="385">
          <cell r="A385">
            <v>730530</v>
          </cell>
          <cell r="B385" t="str">
            <v>Data Processing – Non-related Party</v>
          </cell>
          <cell r="C385" t="str">
            <v xml:space="preserve">          Home Office/Contract and Professional Services Expense – 7305xx</v>
          </cell>
          <cell r="D385" t="str">
            <v>Cost of purchased services for data processing systems and services from non-related parties.</v>
          </cell>
        </row>
        <row r="386">
          <cell r="A386">
            <v>730539</v>
          </cell>
          <cell r="B386" t="str">
            <v>Data Processing  - Related Party</v>
          </cell>
          <cell r="C386" t="str">
            <v xml:space="preserve">          Home Office/Contract and Professional Services Expense – 7305xx</v>
          </cell>
          <cell r="D386" t="str">
            <v>Cost of purchased services for data processing systems and services from related parties.</v>
          </cell>
        </row>
        <row r="387">
          <cell r="A387">
            <v>730540</v>
          </cell>
          <cell r="B387" t="str">
            <v>Payroll Processing – Non-related Party</v>
          </cell>
          <cell r="C387" t="str">
            <v xml:space="preserve">          Home Office/Contract and Professional Services Expense – 7305xx</v>
          </cell>
          <cell r="D387" t="str">
            <v>Fees paid to non-related parties for preparing the facility payroll.</v>
          </cell>
        </row>
        <row r="388">
          <cell r="A388">
            <v>730549</v>
          </cell>
          <cell r="B388" t="str">
            <v>Payroll Processing – Related Party</v>
          </cell>
          <cell r="C388" t="str">
            <v xml:space="preserve">          Home Office/Contract and Professional Services Expense – 7305xx</v>
          </cell>
          <cell r="D388" t="str">
            <v>Fees paid to related parties for preparing the facility payroll.</v>
          </cell>
        </row>
        <row r="389">
          <cell r="A389">
            <v>730550</v>
          </cell>
          <cell r="B389" t="str">
            <v>Bookkeeping  - Non-related Party</v>
          </cell>
          <cell r="C389" t="str">
            <v xml:space="preserve">          Home Office/Contract and Professional Services Expense – 7305xx</v>
          </cell>
          <cell r="D389" t="str">
            <v>Fees paid to non-related parties for bookkeeping services.</v>
          </cell>
        </row>
        <row r="390">
          <cell r="A390">
            <v>730559</v>
          </cell>
          <cell r="B390" t="str">
            <v>Bookkeeping  - Related Party</v>
          </cell>
          <cell r="C390" t="str">
            <v xml:space="preserve">          Home Office/Contract and Professional Services Expense – 7305xx</v>
          </cell>
          <cell r="D390" t="str">
            <v>Fees paid to related parties for bookkeeping services.</v>
          </cell>
        </row>
        <row r="391">
          <cell r="A391">
            <v>730560</v>
          </cell>
          <cell r="B391" t="str">
            <v>Accounting</v>
          </cell>
          <cell r="C391" t="str">
            <v xml:space="preserve">          Home Office/Contract and Professional Services Expense – 7305xx</v>
          </cell>
          <cell r="D391" t="str">
            <v>Fees paid for the preparation of the cost report, audits of financial records, tax return preparation for the nursing facility and other related services, excluding personal tax planning and personal tax preparation.</v>
          </cell>
        </row>
        <row r="392">
          <cell r="A392">
            <v>730570</v>
          </cell>
          <cell r="B392" t="str">
            <v>Consulting – Non-related Party</v>
          </cell>
          <cell r="C392" t="str">
            <v xml:space="preserve">          Home Office/Contract and Professional Services Expense – 7305xx</v>
          </cell>
          <cell r="D392" t="str">
            <v>Fees paid to non-related party consultants for administrative advisory and/or educational services.</v>
          </cell>
        </row>
        <row r="393">
          <cell r="A393">
            <v>730579</v>
          </cell>
          <cell r="B393" t="str">
            <v>Consulting – Related Party</v>
          </cell>
          <cell r="C393" t="str">
            <v xml:space="preserve">          Home Office/Contract and Professional Services Expense – 7305xx</v>
          </cell>
          <cell r="D393" t="str">
            <v>Fees paid to related party consultants for administrative advisory and/or educational services.</v>
          </cell>
        </row>
        <row r="394">
          <cell r="A394">
            <v>730580</v>
          </cell>
          <cell r="B394" t="str">
            <v>Legal</v>
          </cell>
          <cell r="C394" t="str">
            <v xml:space="preserve">          Home Office/Contract and Professional Services Expense – 7305xx</v>
          </cell>
          <cell r="D394" t="str">
            <v xml:space="preserve">Fees for legal services.  </v>
          </cell>
        </row>
        <row r="395">
          <cell r="A395">
            <v>730590</v>
          </cell>
          <cell r="B395" t="str">
            <v xml:space="preserve">Other Contract and Professional Services </v>
          </cell>
          <cell r="C395" t="str">
            <v xml:space="preserve">          Home Office/Contract and Professional Services Expense – 7305xx</v>
          </cell>
          <cell r="D395" t="str">
            <v xml:space="preserve">Other contract and professional service related costs for which there is not a specific account.  </v>
          </cell>
        </row>
        <row r="396">
          <cell r="A396">
            <v>730610</v>
          </cell>
          <cell r="B396" t="str">
            <v>Non-Capitalized Equipment Purchases</v>
          </cell>
          <cell r="C396" t="str">
            <v xml:space="preserve">          Equipment Expense – 7306xx</v>
          </cell>
          <cell r="D396" t="str">
            <v>Cost of small equipment purchased for administrative purposes and not capitalized.  The cost of small equipment as defined in PRM15-1 section 104.5.  Limited to less than $500 per item.</v>
          </cell>
        </row>
        <row r="397">
          <cell r="A397">
            <v>730620</v>
          </cell>
          <cell r="B397" t="str">
            <v>Equipment Rental</v>
          </cell>
          <cell r="C397" t="str">
            <v xml:space="preserve">          Equipment Expense – 7306xx</v>
          </cell>
          <cell r="D397" t="str">
            <v xml:space="preserve">Cost of renting equipment for administrative purposes.  The cost of incidental rental equipment.  </v>
          </cell>
        </row>
        <row r="398">
          <cell r="A398">
            <v>730630</v>
          </cell>
          <cell r="B398" t="str">
            <v>Administrative Equipment Maintenance</v>
          </cell>
          <cell r="C398" t="str">
            <v xml:space="preserve">          Equipment Expense – 7306xx</v>
          </cell>
          <cell r="D398" t="str">
            <v>Cost of maintaining equipment used in the administration of the facility.</v>
          </cell>
        </row>
        <row r="399">
          <cell r="A399">
            <v>730690</v>
          </cell>
          <cell r="B399" t="str">
            <v>Other Equipment Expense</v>
          </cell>
          <cell r="C399" t="str">
            <v xml:space="preserve">          Equipment Expense – 7306xx</v>
          </cell>
          <cell r="D399" t="str">
            <v xml:space="preserve">Other equipment related costs for which there is not a specific account.  </v>
          </cell>
        </row>
        <row r="400">
          <cell r="A400">
            <v>730710</v>
          </cell>
          <cell r="B400" t="str">
            <v>Office Supplies</v>
          </cell>
          <cell r="C400" t="str">
            <v xml:space="preserve">          Supplies and Services Expense – 7307xx</v>
          </cell>
          <cell r="D400" t="str">
            <v>Cost of consumable items used in the business office (pencils, erasers, paper, staples, computer paper, toner, ribbons, etc.).</v>
          </cell>
        </row>
        <row r="401">
          <cell r="A401">
            <v>730720</v>
          </cell>
          <cell r="B401" t="str">
            <v>Postage</v>
          </cell>
          <cell r="C401" t="str">
            <v xml:space="preserve">          Supplies and Services Expense – 7307xx</v>
          </cell>
          <cell r="D401" t="str">
            <v>Cost of postage, including stamps, metered postage, freight charges, and courier services.</v>
          </cell>
        </row>
        <row r="402">
          <cell r="A402">
            <v>730730</v>
          </cell>
          <cell r="B402" t="str">
            <v>Printing Expense</v>
          </cell>
          <cell r="C402" t="str">
            <v xml:space="preserve">          Supplies and Services Expense – 7307xx</v>
          </cell>
          <cell r="D402" t="str">
            <v>Cost of printing forms and stationary including accounting and census forms, charge tickets, facility letterhead, etc.</v>
          </cell>
        </row>
        <row r="403">
          <cell r="A403">
            <v>730740</v>
          </cell>
          <cell r="B403" t="str">
            <v>Advertising</v>
          </cell>
          <cell r="C403" t="str">
            <v xml:space="preserve">          Supplies and Services Expense – 7307xx</v>
          </cell>
          <cell r="D403" t="str">
            <v>Advertising expense limited to classified advertisements and telephone directory listing of such design and size as to be a convenience to the public.</v>
          </cell>
        </row>
        <row r="404">
          <cell r="A404">
            <v>730750</v>
          </cell>
          <cell r="B404" t="str">
            <v>Licenses</v>
          </cell>
          <cell r="C404" t="str">
            <v xml:space="preserve">          Supplies and Services Expense – 7307xx</v>
          </cell>
          <cell r="D404" t="str">
            <v>Fees for licenses including state, county, and local business licenses as well as nursing facility and administrator licensing fees.</v>
          </cell>
        </row>
        <row r="405">
          <cell r="A405">
            <v>730770</v>
          </cell>
          <cell r="B405" t="str">
            <v>Bank Service Charges</v>
          </cell>
          <cell r="C405" t="str">
            <v xml:space="preserve">          Supplies and Services Expense – 7307xx</v>
          </cell>
          <cell r="D405" t="str">
            <v>Fees paid to banks for service charges, excluding penalties and insufficient funds charges.</v>
          </cell>
        </row>
        <row r="406">
          <cell r="A406">
            <v>730780</v>
          </cell>
          <cell r="B406" t="str">
            <v>Telephone/ Communication</v>
          </cell>
          <cell r="C406" t="str">
            <v xml:space="preserve">          Supplies and Services Expense – 7307xx</v>
          </cell>
          <cell r="D406" t="str">
            <v>Cost of telephone services and FAX services.</v>
          </cell>
        </row>
        <row r="407">
          <cell r="A407">
            <v>730790</v>
          </cell>
          <cell r="B407" t="str">
            <v>Other Supplies and Services Expense</v>
          </cell>
          <cell r="C407" t="str">
            <v xml:space="preserve">          Supplies and Services Expense – 7307xx</v>
          </cell>
          <cell r="D407" t="str">
            <v xml:space="preserve">Other supplies and services related costs for which there is not a specific account.  </v>
          </cell>
        </row>
        <row r="408">
          <cell r="A408">
            <v>730810</v>
          </cell>
          <cell r="B408" t="str">
            <v>General &amp; Professional Liability – Third Party</v>
          </cell>
          <cell r="C408" t="str">
            <v xml:space="preserve">          Insurance Expense – 7308xx</v>
          </cell>
          <cell r="D408" t="str">
            <v>Costs of insurance purchased from a commercial carrier or a non-profit service corporation.</v>
          </cell>
        </row>
        <row r="409">
          <cell r="A409">
            <v>730820</v>
          </cell>
          <cell r="B409" t="str">
            <v>General Liability &amp; Professional Liability– Self-Insured</v>
          </cell>
          <cell r="C409" t="str">
            <v xml:space="preserve">          Insurance Expense – 7308xx</v>
          </cell>
          <cell r="D409" t="str">
            <v>Necessary contributions to a Self-Insured Fund (as described in PRM-1 2162.7) based on actuarial determination of anticipated losses and allowable administrative costs.</v>
          </cell>
        </row>
        <row r="410">
          <cell r="A410">
            <v>730830</v>
          </cell>
          <cell r="B410" t="str">
            <v>General &amp; Professional Liability – Deductibles and Coinsurance</v>
          </cell>
          <cell r="C410" t="str">
            <v xml:space="preserve">          Insurance Expense – 7308xx</v>
          </cell>
          <cell r="D410" t="str">
            <v>Actual losses relating to deductibles and coinsurance paid.</v>
          </cell>
        </row>
        <row r="411">
          <cell r="A411">
            <v>730840</v>
          </cell>
          <cell r="B411" t="str">
            <v>General &amp; Professional Liability – Excess Limits</v>
          </cell>
          <cell r="C411" t="str">
            <v xml:space="preserve">          Insurance Expense – 7308xx</v>
          </cell>
          <cell r="D411" t="str">
            <v>Costs of premiums paid to a third party to insure losses in excess of self-insured limits.</v>
          </cell>
        </row>
        <row r="412">
          <cell r="A412">
            <v>730890</v>
          </cell>
          <cell r="B412" t="str">
            <v>Other Insurance Expense</v>
          </cell>
          <cell r="C412" t="str">
            <v xml:space="preserve">          Insurance Expense – 7308xx</v>
          </cell>
          <cell r="D412" t="str">
            <v>Other insurance related costs for which there is not a specific account (not employment related).</v>
          </cell>
        </row>
        <row r="413">
          <cell r="A413">
            <v>730901</v>
          </cell>
          <cell r="B413" t="str">
            <v>Education/Training</v>
          </cell>
          <cell r="C413" t="str">
            <v xml:space="preserve">          Other Administrative Expense – 7309xx</v>
          </cell>
          <cell r="D413" t="str">
            <v>Cost of registration for attending educational seminars and training by administrative employees of the facility and costs incurred in the provision of orientation and in-house training for facility staff.  Travel must be reported separately.</v>
          </cell>
        </row>
        <row r="414">
          <cell r="A414">
            <v>730902</v>
          </cell>
          <cell r="B414" t="str">
            <v>Travel</v>
          </cell>
          <cell r="C414" t="str">
            <v xml:space="preserve">          Other Administrative Expense – 7309xx</v>
          </cell>
          <cell r="D414" t="str">
            <v>Cost of travel (airfare, mileage, lodging, meals, etc.) by the Administrator and other authorized personnel to attend professional and continuing educational seminars and meetings related to their position within the facility.</v>
          </cell>
        </row>
        <row r="415">
          <cell r="A415">
            <v>730903</v>
          </cell>
          <cell r="B415" t="str">
            <v>Recruitment Expense</v>
          </cell>
          <cell r="C415" t="str">
            <v xml:space="preserve">          Other Administrative Expense – 7309xx</v>
          </cell>
          <cell r="D415" t="str">
            <v>Costs incurred in the recruitment of employees for the facility including classified advertising.</v>
          </cell>
        </row>
        <row r="416">
          <cell r="A416">
            <v>730904</v>
          </cell>
          <cell r="B416" t="str">
            <v>Relocation/Moving Expense</v>
          </cell>
          <cell r="C416" t="str">
            <v xml:space="preserve">          Other Administrative Expense – 7309xx</v>
          </cell>
          <cell r="D416" t="str">
            <v>Costs incurred in relocating/moving an employee or prospective employee of the facility.</v>
          </cell>
        </row>
        <row r="417">
          <cell r="A417">
            <v>730906</v>
          </cell>
          <cell r="B417" t="str">
            <v>Business Meals/Entertainment</v>
          </cell>
          <cell r="C417" t="str">
            <v xml:space="preserve">          Other Administrative Expense – 7309xx</v>
          </cell>
          <cell r="D417" t="str">
            <v>Cost of meals and entertainment during which business is conducted.</v>
          </cell>
        </row>
        <row r="418">
          <cell r="A418">
            <v>730907</v>
          </cell>
          <cell r="B418" t="str">
            <v>Interest Expense – Non-Related Party</v>
          </cell>
          <cell r="C418" t="str">
            <v xml:space="preserve">          Other Administrative Expense – 7309xx</v>
          </cell>
          <cell r="D418" t="str">
            <v>Interest expense incurred for a working capital loan paid to a non-related party or non-related management company.</v>
          </cell>
        </row>
        <row r="419">
          <cell r="A419">
            <v>730908</v>
          </cell>
          <cell r="B419" t="str">
            <v>Dues/Subscriptions</v>
          </cell>
          <cell r="C419" t="str">
            <v xml:space="preserve">          Other Administrative Expense – 7309xx</v>
          </cell>
          <cell r="D419" t="str">
            <v>Costs paid for membership in industry associations and cost of subscribing to newspapers, magazines, and periodicals for facility use in the area of administration</v>
          </cell>
        </row>
        <row r="420">
          <cell r="A420">
            <v>730909</v>
          </cell>
          <cell r="B420" t="str">
            <v>Taxes</v>
          </cell>
          <cell r="C420" t="str">
            <v xml:space="preserve">          Other Administrative Expense – 7309xx</v>
          </cell>
          <cell r="D420" t="str">
            <v xml:space="preserve">Cost of taxes paid but not included in any other account.  </v>
          </cell>
        </row>
        <row r="421">
          <cell r="A421">
            <v>730910</v>
          </cell>
          <cell r="B421" t="str">
            <v>Settlement Costs</v>
          </cell>
          <cell r="C421" t="str">
            <v xml:space="preserve">          Other Administrative Expense – 7309xx</v>
          </cell>
          <cell r="D421" t="str">
            <v>Amounts paid to settle litigation.</v>
          </cell>
        </row>
        <row r="422">
          <cell r="A422">
            <v>730914</v>
          </cell>
          <cell r="B422" t="str">
            <v>Medicaid Bad Debts</v>
          </cell>
          <cell r="C422" t="str">
            <v xml:space="preserve">          Other Administrative Expense – 7309xx</v>
          </cell>
          <cell r="D422" t="str">
            <v>Medicaid accounts receivable written off as uncollectible.</v>
          </cell>
        </row>
        <row r="423">
          <cell r="A423">
            <v>730915</v>
          </cell>
          <cell r="B423" t="str">
            <v>Other Bad Debts</v>
          </cell>
          <cell r="C423" t="str">
            <v xml:space="preserve">          Other Administrative Expense – 7309xx</v>
          </cell>
          <cell r="D423" t="str">
            <v>Accounts receivable, other than Medicaid, written off as uncollectible.</v>
          </cell>
        </row>
        <row r="424">
          <cell r="A424">
            <v>730917</v>
          </cell>
          <cell r="B424" t="str">
            <v>Board of Directors Fees</v>
          </cell>
          <cell r="C424" t="str">
            <v xml:space="preserve">          Other Administrative Expense – 7309xx</v>
          </cell>
          <cell r="D424" t="str">
            <v>Fees paid to members of the facility board of directors for attending directors meetings.</v>
          </cell>
        </row>
        <row r="425">
          <cell r="A425">
            <v>730918</v>
          </cell>
          <cell r="B425" t="str">
            <v>Organization/Start-up Expense</v>
          </cell>
          <cell r="C425" t="str">
            <v xml:space="preserve">          Other Administrative Expense – 7309xx</v>
          </cell>
          <cell r="D425" t="str">
            <v>Current period amortization of organization/start-up costs.</v>
          </cell>
        </row>
        <row r="426">
          <cell r="A426">
            <v>730980</v>
          </cell>
          <cell r="B426" t="str">
            <v>Nursing Home Quality Assessment</v>
          </cell>
          <cell r="C426" t="str">
            <v xml:space="preserve">          Other Administrative Expense – 7309xx</v>
          </cell>
          <cell r="D426" t="str">
            <v>Assessment imposed upon nursing homes according to Section 409.9082, F.S.</v>
          </cell>
        </row>
        <row r="427">
          <cell r="A427">
            <v>730990</v>
          </cell>
          <cell r="B427" t="str">
            <v>Other Administrative Expense</v>
          </cell>
          <cell r="C427" t="str">
            <v xml:space="preserve">          Other Administrative Expense – 7309xx</v>
          </cell>
          <cell r="D427" t="str">
            <v>Other administrative related costs for which there is not a specific account.</v>
          </cell>
        </row>
        <row r="428">
          <cell r="A428">
            <v>730999</v>
          </cell>
          <cell r="B428" t="str">
            <v>Other Administrative Related Party Expense</v>
          </cell>
          <cell r="C428" t="str">
            <v xml:space="preserve">          Other Administrative Expense – 7309xx</v>
          </cell>
          <cell r="D428" t="str">
            <v>Related party expense not accounted for elsewhere.</v>
          </cell>
        </row>
        <row r="429">
          <cell r="A429">
            <v>810110</v>
          </cell>
          <cell r="B429" t="str">
            <v>Salaries – RN Supervisor</v>
          </cell>
          <cell r="C429" t="str">
            <v xml:space="preserve">                    Salary Expense – 8101xx</v>
          </cell>
          <cell r="D429" t="str">
            <v>Salary (includes shift differentials, sick, holiday, vacation, training, and any administrative days, such as jury duty and bereavement, as offered by the provider; but excludes non-recurring bonuses) for RN supervisors providing direct patient care.</v>
          </cell>
        </row>
        <row r="430">
          <cell r="A430">
            <v>810120</v>
          </cell>
          <cell r="B430" t="str">
            <v xml:space="preserve">Salaries – RNs </v>
          </cell>
          <cell r="C430" t="str">
            <v xml:space="preserve">                    Salary Expense – 8101xx</v>
          </cell>
          <cell r="D430" t="str">
            <v>Salary (includes shift differentials, sick, holiday, vacation, training, and any administrative days, such as jury duty and bereavement, as offered by the provider; but excludes non-recurring bonuses) for RNs providing direct (on floor) patient care.</v>
          </cell>
        </row>
        <row r="431">
          <cell r="A431">
            <v>810130</v>
          </cell>
          <cell r="B431" t="str">
            <v xml:space="preserve">Salaries – LPNs </v>
          </cell>
          <cell r="C431" t="str">
            <v xml:space="preserve">                    Salary Expense – 8101xx</v>
          </cell>
          <cell r="D431" t="str">
            <v>Salary (includes shift differentials, sick, holiday, vacation, training, and any administrative days, such as jury duty and bereavement, as offered by the provider; but excludes non-recurring bonuses) for LPNs providing direct (on floor) patient care.</v>
          </cell>
        </row>
        <row r="432">
          <cell r="A432">
            <v>810140</v>
          </cell>
          <cell r="B432" t="str">
            <v xml:space="preserve">Salaries – CNAs </v>
          </cell>
          <cell r="C432" t="str">
            <v xml:space="preserve">                    Salary Expense – 8101xx</v>
          </cell>
          <cell r="D432" t="str">
            <v>Salary (includes shift differentials, sick, holiday, vacation, training, and any administrative days, such as jury duty and bereavement, as offered by the provider; but excludes non-recurring bonuses) for CNAs providing direct (on floor) patient care.</v>
          </cell>
        </row>
        <row r="433">
          <cell r="A433">
            <v>810150</v>
          </cell>
          <cell r="B433" t="str">
            <v xml:space="preserve">Salaries – Restorative CNAs </v>
          </cell>
          <cell r="C433" t="str">
            <v xml:space="preserve">                    Salary Expense – 8101xx</v>
          </cell>
          <cell r="D433" t="str">
            <v>Salary (includes shift differentials, sick, holiday, vacation, training, and any administrative days, such as jury duty and bereavement, as offered by the provider; but excludes non-recurring bonuses) for Restorative CNAs providing direct (on floor) patient care.</v>
          </cell>
        </row>
        <row r="434">
          <cell r="A434">
            <v>810190</v>
          </cell>
          <cell r="B434" t="str">
            <v>Salaries – Other Direct Care</v>
          </cell>
          <cell r="C434" t="str">
            <v xml:space="preserve">                    Salary Expense – 8101xx</v>
          </cell>
          <cell r="D434" t="str">
            <v xml:space="preserve">Salary (includes shift differentials, sick, holiday, vacation, training, and any administrative days, such as jury duty and bereavement, as offered by the provider; but excludes non-recurring bonuses) for other direct care personnel for which there is not a specific account.  </v>
          </cell>
        </row>
        <row r="435">
          <cell r="A435">
            <v>810199</v>
          </cell>
          <cell r="B435" t="str">
            <v>Salaries - Owners</v>
          </cell>
          <cell r="C435" t="str">
            <v xml:space="preserve">                    Salary Expense – 8101xx</v>
          </cell>
          <cell r="D435" t="str">
            <v xml:space="preserve">Salary (includes shift differentials, sick, holiday, vacation, training, and any administrative days, such as jury duty and bereavement, as offered by the provider; but excludes non-recurring bonuses). </v>
          </cell>
        </row>
        <row r="436">
          <cell r="A436">
            <v>810220</v>
          </cell>
          <cell r="B436" t="str">
            <v>Bonus Expense – RNs</v>
          </cell>
          <cell r="C436" t="str">
            <v xml:space="preserve">                    Bonus Expense – 8102xx</v>
          </cell>
          <cell r="D436" t="str">
            <v xml:space="preserve">Gross non-recurring bonuses paid to RNs providing direct patient care. </v>
          </cell>
        </row>
        <row r="437">
          <cell r="A437">
            <v>810230</v>
          </cell>
          <cell r="B437" t="str">
            <v>Bonus Expense – LPNs</v>
          </cell>
          <cell r="C437" t="str">
            <v xml:space="preserve">                    Bonus Expense – 8102xx</v>
          </cell>
          <cell r="D437" t="str">
            <v xml:space="preserve">Gross non-recurring bonuses paid to LPNs providing direct patient care. </v>
          </cell>
        </row>
        <row r="438">
          <cell r="A438">
            <v>810240</v>
          </cell>
          <cell r="B438" t="str">
            <v>Bonus Expense – CNAs</v>
          </cell>
          <cell r="C438" t="str">
            <v xml:space="preserve">                    Bonus Expense – 8102xx</v>
          </cell>
          <cell r="D438" t="str">
            <v>Gross non-recurring bonuses paid to CNAs providing direct patient care.</v>
          </cell>
        </row>
        <row r="439">
          <cell r="A439">
            <v>810250</v>
          </cell>
          <cell r="B439" t="str">
            <v>Bonus Expense – Restorative CNAs</v>
          </cell>
          <cell r="C439" t="str">
            <v xml:space="preserve">                    Bonus Expense – 8102xx</v>
          </cell>
          <cell r="D439" t="str">
            <v>Gross non-recurring bonuses paid to Restorative CNAs providing direct patient care.</v>
          </cell>
        </row>
        <row r="440">
          <cell r="A440">
            <v>810290</v>
          </cell>
          <cell r="B440" t="str">
            <v>Bonus Expense – Other Direct Care</v>
          </cell>
          <cell r="C440" t="str">
            <v xml:space="preserve">                    Bonus Expense – 8102xx</v>
          </cell>
          <cell r="D440" t="str">
            <v xml:space="preserve">Other direct care non-recurring bonus costs for which there is not a specific account.  </v>
          </cell>
        </row>
        <row r="441">
          <cell r="A441">
            <v>810420</v>
          </cell>
          <cell r="B441" t="str">
            <v>FICA</v>
          </cell>
          <cell r="C441" t="str">
            <v xml:space="preserve">                    Payroll Taxes and Benefit Expense – 8104xx</v>
          </cell>
          <cell r="D441" t="str">
            <v>Cost of employer’s portion of Social Security Tax for employees.</v>
          </cell>
        </row>
        <row r="442">
          <cell r="A442">
            <v>810430</v>
          </cell>
          <cell r="B442" t="str">
            <v>Unemployment Taxes</v>
          </cell>
          <cell r="C442" t="str">
            <v xml:space="preserve">                    Payroll Taxes and Benefit Expense – 8104xx</v>
          </cell>
          <cell r="D442" t="str">
            <v>Cost of employer’s contribution to State and Federal unemployment taxes for employees.</v>
          </cell>
        </row>
        <row r="443">
          <cell r="A443">
            <v>810440</v>
          </cell>
          <cell r="B443" t="str">
            <v>Health Insurance</v>
          </cell>
          <cell r="C443" t="str">
            <v xml:space="preserve">                    Payroll Taxes and Benefit Expense – 8104xx</v>
          </cell>
          <cell r="D443" t="str">
            <v>Cost of employer’s contribution to employee Health Insurance for employees.</v>
          </cell>
        </row>
        <row r="444">
          <cell r="A444">
            <v>810450</v>
          </cell>
          <cell r="B444" t="str">
            <v>Workers’ Compensation</v>
          </cell>
          <cell r="C444" t="str">
            <v xml:space="preserve">                    Payroll Taxes and Benefit Expense – 8104xx</v>
          </cell>
          <cell r="D444" t="str">
            <v>Cost of Workers’ Compensation insurance for employees.</v>
          </cell>
        </row>
        <row r="445">
          <cell r="A445">
            <v>810460</v>
          </cell>
          <cell r="B445" t="str">
            <v xml:space="preserve">Employee Retirement/Savings Plan </v>
          </cell>
          <cell r="C445" t="str">
            <v xml:space="preserve">                    Payroll Taxes and Benefit Expense – 8104xx</v>
          </cell>
          <cell r="D445" t="str">
            <v xml:space="preserve">Cost of employer’s contribution to an employee retirement/savings plan for employees. </v>
          </cell>
        </row>
        <row r="446">
          <cell r="A446">
            <v>810470</v>
          </cell>
          <cell r="B446" t="str">
            <v>Life Insurance</v>
          </cell>
          <cell r="C446" t="str">
            <v xml:space="preserve">                    Payroll Taxes and Benefit Expense – 8104xx</v>
          </cell>
          <cell r="D446" t="str">
            <v>Cost of employer’s contribution to employee Life Insurance for employees.</v>
          </cell>
        </row>
        <row r="447">
          <cell r="A447">
            <v>810480</v>
          </cell>
          <cell r="B447" t="str">
            <v>Uniforms</v>
          </cell>
          <cell r="C447" t="str">
            <v xml:space="preserve">                    Payroll Taxes and Benefit Expense – 8104xx</v>
          </cell>
          <cell r="D447" t="str">
            <v>Cost of employer’s contribution for uniforms.</v>
          </cell>
        </row>
        <row r="448">
          <cell r="A448">
            <v>810490</v>
          </cell>
          <cell r="B448" t="str">
            <v>Other Payroll Taxes and Benefit Expense</v>
          </cell>
          <cell r="C448" t="str">
            <v xml:space="preserve">                    Payroll Taxes and Benefit Expense – 8104xx</v>
          </cell>
          <cell r="D448" t="str">
            <v xml:space="preserve">Other payroll taxes and benefit related costs for which there is not a specific account.  </v>
          </cell>
        </row>
        <row r="449">
          <cell r="A449">
            <v>810510</v>
          </cell>
          <cell r="B449" t="str">
            <v xml:space="preserve">Contract Services – Supervisory </v>
          </cell>
          <cell r="C449" t="str">
            <v xml:space="preserve">               Contract Services Expense – 8105xx </v>
          </cell>
          <cell r="D449" t="str">
            <v>Cost paid for supervisory personnel hired through contract who are not on the facility payroll.</v>
          </cell>
        </row>
        <row r="450">
          <cell r="A450">
            <v>810519</v>
          </cell>
          <cell r="B450" t="str">
            <v>Contract Services – Supervisory Related Party</v>
          </cell>
          <cell r="C450" t="str">
            <v xml:space="preserve">               Contract Services Expense – 8105xx </v>
          </cell>
          <cell r="D450" t="str">
            <v>Cost paid for supervisory personnel hired through contract, with a related party, who are not on the facility payroll.</v>
          </cell>
        </row>
        <row r="451">
          <cell r="A451">
            <v>810520</v>
          </cell>
          <cell r="B451" t="str">
            <v xml:space="preserve">Contract Services – RNs </v>
          </cell>
          <cell r="C451" t="str">
            <v xml:space="preserve">               Contract Services Expense – 8105xx </v>
          </cell>
          <cell r="D451" t="str">
            <v>Cost paid for RNs hired through contract who are not on the facility payroll.</v>
          </cell>
        </row>
        <row r="452">
          <cell r="A452">
            <v>810529</v>
          </cell>
          <cell r="B452" t="str">
            <v>Contract Services – RNs Related Party</v>
          </cell>
          <cell r="C452" t="str">
            <v xml:space="preserve">               Contract Services Expense – 8105xx </v>
          </cell>
          <cell r="D452" t="str">
            <v>Cost paid for RNs hired through contract, with a related party, who are not on the facility payroll.</v>
          </cell>
        </row>
        <row r="453">
          <cell r="A453">
            <v>810530</v>
          </cell>
          <cell r="B453" t="str">
            <v xml:space="preserve">Contract Services – LPNs </v>
          </cell>
          <cell r="C453" t="str">
            <v xml:space="preserve">               Contract Services Expense – 8105xx </v>
          </cell>
          <cell r="D453" t="str">
            <v>Cost paid for LPNs and graduate practical nurses hired through contract who are not on the facility payroll.</v>
          </cell>
        </row>
        <row r="454">
          <cell r="A454">
            <v>810539</v>
          </cell>
          <cell r="B454" t="str">
            <v>Contract Services – LPNs Related Party</v>
          </cell>
          <cell r="C454" t="str">
            <v xml:space="preserve">               Contract Services Expense – 8105xx </v>
          </cell>
          <cell r="D454" t="str">
            <v>Cost paid for LPNs and graduate practical nurses hired through contract, with a related party, who are not on the facility payroll.</v>
          </cell>
        </row>
        <row r="455">
          <cell r="A455">
            <v>810540</v>
          </cell>
          <cell r="B455" t="str">
            <v xml:space="preserve">Contract Services – CNAs </v>
          </cell>
          <cell r="C455" t="str">
            <v xml:space="preserve">               Contract Services Expense – 8105xx </v>
          </cell>
          <cell r="D455" t="str">
            <v>Cost paid for Certified Nurse Aides hired through contract who are not on the facility payroll.</v>
          </cell>
        </row>
        <row r="456">
          <cell r="A456">
            <v>810549</v>
          </cell>
          <cell r="B456" t="str">
            <v>Contract Services – CNAs Related Party</v>
          </cell>
          <cell r="C456" t="str">
            <v xml:space="preserve">               Contract Services Expense – 8105xx </v>
          </cell>
          <cell r="D456" t="str">
            <v>Cost paid for Certified Nurse Aides hired through contract, with a related party, who are not on the facility payroll.</v>
          </cell>
        </row>
        <row r="457">
          <cell r="A457">
            <v>810997</v>
          </cell>
          <cell r="B457" t="str">
            <v>Medically Fragile Under 21 Medicaid Supplement</v>
          </cell>
          <cell r="C457" t="str">
            <v xml:space="preserve">                 Other Direct Care – 8109xx </v>
          </cell>
          <cell r="D457" t="str">
            <v>Direct care adjustment of the medically fragile under 21 Medicaid supplemental room and board.</v>
          </cell>
        </row>
        <row r="458">
          <cell r="A458">
            <v>810998</v>
          </cell>
          <cell r="B458" t="str">
            <v>HIV/AIDS Medicaid Supplement</v>
          </cell>
          <cell r="C458" t="str">
            <v xml:space="preserve">                 Other Direct Care – 8109xx </v>
          </cell>
          <cell r="D458" t="str">
            <v>Direct care adjustment of the HIV/AIDS Medicaid supplemental room and board.</v>
          </cell>
        </row>
        <row r="459">
          <cell r="A459">
            <v>911110</v>
          </cell>
          <cell r="B459" t="str">
            <v>Salaries – Director of Nursing</v>
          </cell>
          <cell r="C459" t="str">
            <v xml:space="preserve">                         Salary Expense – 9111xx</v>
          </cell>
          <cell r="D459" t="str">
            <v>Salary (includes shift differentials, sick, holiday, vacation, training, and any administrative days, such as jury duty and bereavement, as offered by the provider; but excludes non-recurring bonuses) for the Director of Nursing (DON).</v>
          </cell>
        </row>
        <row r="460">
          <cell r="A460">
            <v>911120</v>
          </cell>
          <cell r="B460" t="str">
            <v>Salaries – Asst. Director of Nursing</v>
          </cell>
          <cell r="C460" t="str">
            <v xml:space="preserve">                         Salary Expense – 9111xx</v>
          </cell>
          <cell r="D460" t="str">
            <v>Salary (includes shift differentials, sick, holiday, vacation, training, and any administrative days, such as jury duty and bereavement, as offered by the provider; but excludes non-recurring bonuses) for the Asst. Director of Nursing (ADON).</v>
          </cell>
        </row>
        <row r="461">
          <cell r="A461">
            <v>911141</v>
          </cell>
          <cell r="B461" t="str">
            <v>Salaries – Minimum Data Set (MDS) Coordinator</v>
          </cell>
          <cell r="C461" t="str">
            <v xml:space="preserve">                         Salary Expense – 9111xx</v>
          </cell>
          <cell r="D461" t="str">
            <v>Salary (includes shift differentials, sick, holiday, vacation, training, and any administrative days, such as jury duty and bereavement, as offered by the provider; but excludes non-recurring bonuses) for the MDS Coordinator.</v>
          </cell>
        </row>
        <row r="462">
          <cell r="A462">
            <v>911142</v>
          </cell>
          <cell r="B462" t="str">
            <v>Salaries – Care Plan Coordinator</v>
          </cell>
          <cell r="C462" t="str">
            <v xml:space="preserve">                         Salary Expense – 9111xx</v>
          </cell>
          <cell r="D462" t="str">
            <v>Salary (includes shift differentials, sick, holiday, vacation, training, and any administrative days, such as jury duty and bereavement, as offered by the provider; but excludes non-recurring bonuses) for the Care Plan Coordinator.</v>
          </cell>
        </row>
        <row r="463">
          <cell r="A463">
            <v>911143</v>
          </cell>
          <cell r="B463" t="str">
            <v>Salaries – Staffing Coordinator</v>
          </cell>
          <cell r="C463" t="str">
            <v xml:space="preserve">                         Salary Expense – 9111xx</v>
          </cell>
          <cell r="D463" t="str">
            <v>Salary (includes shift differentials, sick, holiday, vacation, training, and any administrative days, such as jury duty and bereavement, as offered by the provider; but excludes non-recurring bonuses) for Staffing Coordinator.</v>
          </cell>
        </row>
        <row r="464">
          <cell r="A464">
            <v>911150</v>
          </cell>
          <cell r="B464" t="str">
            <v>Salaries – In-service Training/Staff Development</v>
          </cell>
          <cell r="C464" t="str">
            <v xml:space="preserve">                         Salary Expense – 9111xx</v>
          </cell>
          <cell r="D464" t="str">
            <v>Salary (includes shift differentials, sick, holiday, vacation, training, and any administrative days, such as jury duty and bereavement, as offered by the provider; but excludes non-recurring bonuses) for In-service Training/Staff Development.</v>
          </cell>
        </row>
        <row r="465">
          <cell r="A465">
            <v>911160</v>
          </cell>
          <cell r="B465" t="str">
            <v>Salaries – Quality Assurance/Risk Management</v>
          </cell>
          <cell r="C465" t="str">
            <v xml:space="preserve">                         Salary Expense – 9111xx</v>
          </cell>
          <cell r="D465" t="str">
            <v>Salary (includes shift differentials, sick, holiday, vacation, training, and any administrative days, such as jury duty and bereavement, as offered by the provider; but excludes non-recurring bonuses) for Quality Assurance/Risk Management.</v>
          </cell>
        </row>
        <row r="466">
          <cell r="A466">
            <v>911170</v>
          </cell>
          <cell r="B466" t="str">
            <v>Salaries – Ward/Unit Clerks</v>
          </cell>
          <cell r="C466" t="str">
            <v xml:space="preserve">                         Salary Expense – 9111xx</v>
          </cell>
          <cell r="D466" t="str">
            <v>Salary (includes shift differentials, sick, holiday, vacation, training, and any administrative days, such as jury duty and bereavement, as offered by the provider; but excludes non-recurring bonuses) for Ward/Unit Clerks.</v>
          </cell>
        </row>
        <row r="467">
          <cell r="A467">
            <v>911180</v>
          </cell>
          <cell r="B467" t="str">
            <v>Salaries – Hospitality Aides</v>
          </cell>
          <cell r="C467" t="str">
            <v xml:space="preserve">                         Salary Expense – 9111xx</v>
          </cell>
          <cell r="D467" t="str">
            <v>Salary (includes shift differentials, sick, holiday, vacation, training, and any administrative days, such as jury duty and bereavement, as offered by the provider; but excludes non-recurring bonuses) for hospitality aides.</v>
          </cell>
        </row>
        <row r="468">
          <cell r="A468">
            <v>911190</v>
          </cell>
          <cell r="B468" t="str">
            <v>Salaries – Other Nursing Administration</v>
          </cell>
          <cell r="C468" t="str">
            <v xml:space="preserve">                         Salary Expense – 9111xx</v>
          </cell>
          <cell r="D468" t="str">
            <v>Salary (includes shift differentials, sick, holiday, vacation, training, and any administrative days, such as jury duty and bereavement, as offered by the provider; but excludes non-recurring bonuses) for other nursing administration for which there is not a specific account.</v>
          </cell>
        </row>
        <row r="469">
          <cell r="A469">
            <v>911199</v>
          </cell>
          <cell r="B469" t="str">
            <v>Salaries – Owners</v>
          </cell>
          <cell r="C469" t="str">
            <v xml:space="preserve">                         Salary Expense – 9111xx</v>
          </cell>
          <cell r="D469" t="str">
            <v>Salary (includes shift differentials, sick, holiday, vacation, training, and any administrative days, such as jury duty and bereavement, as offered by the provider; but excludes non-recurring bonuses).</v>
          </cell>
        </row>
        <row r="470">
          <cell r="A470">
            <v>911210</v>
          </cell>
          <cell r="B470" t="str">
            <v>Bonus – Director of Nursing</v>
          </cell>
          <cell r="C470" t="str">
            <v xml:space="preserve">                         Bonus Expense – 9112xx</v>
          </cell>
          <cell r="D470" t="str">
            <v>Gross non-recurring bonus paid to the Director of Nursing (DON).</v>
          </cell>
        </row>
        <row r="471">
          <cell r="A471">
            <v>911220</v>
          </cell>
          <cell r="B471" t="str">
            <v>Bonus – Asst. Director of Nursing</v>
          </cell>
          <cell r="C471" t="str">
            <v xml:space="preserve">                         Bonus Expense – 9112xx</v>
          </cell>
          <cell r="D471" t="str">
            <v>Gross non-recurring bonus paid to the Assistant Director of Nursing (ADON).</v>
          </cell>
        </row>
        <row r="472">
          <cell r="A472">
            <v>911290</v>
          </cell>
          <cell r="B472" t="str">
            <v>Other Bonus Expense</v>
          </cell>
          <cell r="C472" t="str">
            <v xml:space="preserve">                         Bonus Expense – 9112xx</v>
          </cell>
          <cell r="D472" t="str">
            <v xml:space="preserve">Other non-recurring bonus related costs for which there is not a specific account.  </v>
          </cell>
        </row>
        <row r="473">
          <cell r="A473">
            <v>911310</v>
          </cell>
          <cell r="B473" t="str">
            <v>Medical Director – Non-related Party</v>
          </cell>
          <cell r="C473" t="str">
            <v xml:space="preserve">                         Professional Services Fees Expense – 9113xx</v>
          </cell>
          <cell r="D473" t="str">
            <v>Fees paid to a non-related party medical doctor, not on facility payroll, for providing advisory and educational services to the facility.</v>
          </cell>
        </row>
        <row r="474">
          <cell r="A474">
            <v>911319</v>
          </cell>
          <cell r="B474" t="str">
            <v>Medical Director – Related Party</v>
          </cell>
          <cell r="C474" t="str">
            <v xml:space="preserve">                         Professional Services Fees Expense – 9113xx</v>
          </cell>
          <cell r="D474" t="str">
            <v>Fees paid to a related party medical doctor, not on facility payroll, for providing advisory and educational services to the facility.</v>
          </cell>
        </row>
        <row r="475">
          <cell r="A475">
            <v>911330</v>
          </cell>
          <cell r="B475" t="str">
            <v>Pharmacy Consultant – Non-related Party</v>
          </cell>
          <cell r="C475" t="str">
            <v xml:space="preserve">                         Professional Services Fees Expense – 9113xx</v>
          </cell>
          <cell r="D475" t="str">
            <v>Fees paid to a non-related pharmacist, not on facility payroll for providing advisory and educational services to the facility.</v>
          </cell>
        </row>
        <row r="476">
          <cell r="A476">
            <v>911339</v>
          </cell>
          <cell r="B476" t="str">
            <v xml:space="preserve">Pharmacy Consultant – Related Party </v>
          </cell>
          <cell r="C476" t="str">
            <v xml:space="preserve">                         Professional Services Fees Expense – 9113xx</v>
          </cell>
          <cell r="D476" t="str">
            <v>Fees paid to a related party pharmacist, not on facility payroll for providing advisory and educational services to the facility.</v>
          </cell>
        </row>
        <row r="477">
          <cell r="A477">
            <v>911350</v>
          </cell>
          <cell r="B477" t="str">
            <v>Dental Consultant – Non-related Party</v>
          </cell>
          <cell r="C477" t="str">
            <v xml:space="preserve">                         Professional Services Fees Expense – 9113xx</v>
          </cell>
          <cell r="D477" t="str">
            <v>Fees paid to a non-related party dentist, not on facility payroll, for providing advisory and educational services to the facility.</v>
          </cell>
        </row>
        <row r="478">
          <cell r="A478">
            <v>911359</v>
          </cell>
          <cell r="B478" t="str">
            <v>Dental Consultant – Related Party</v>
          </cell>
          <cell r="C478" t="str">
            <v xml:space="preserve">                         Professional Services Fees Expense – 9113xx</v>
          </cell>
          <cell r="D478" t="str">
            <v>Fees paid to a related party dentist, not on facility payroll, for providing advisory and educational services to the facility.</v>
          </cell>
        </row>
        <row r="479">
          <cell r="A479">
            <v>911370</v>
          </cell>
          <cell r="B479" t="str">
            <v>Consultant Services – Nursing – Non-related Party</v>
          </cell>
          <cell r="C479" t="str">
            <v xml:space="preserve">                         Professional Services Fees Expense – 9113xx</v>
          </cell>
          <cell r="D479" t="str">
            <v>Fees paid to non-related parties for nursing personnel, not employees of the facility, to provide advisory and educational services to the facility.</v>
          </cell>
        </row>
        <row r="480">
          <cell r="A480">
            <v>911379</v>
          </cell>
          <cell r="B480" t="str">
            <v xml:space="preserve">Consultant Services – Nursing – Related Party </v>
          </cell>
          <cell r="C480" t="str">
            <v xml:space="preserve">                         Professional Services Fees Expense – 9113xx</v>
          </cell>
          <cell r="D480" t="str">
            <v>Fees paid to a related party for nursing personnel, not employees of the facility, to provide advisory and educational services to the facility.</v>
          </cell>
        </row>
        <row r="481">
          <cell r="A481">
            <v>911390</v>
          </cell>
          <cell r="B481" t="str">
            <v>Other Professional Services Fees Expense</v>
          </cell>
          <cell r="C481" t="str">
            <v xml:space="preserve">                         Professional Services Fees Expense – 9113xx</v>
          </cell>
          <cell r="D481" t="str">
            <v xml:space="preserve">Other professional service fees related costs for which there is not a specific account.  </v>
          </cell>
        </row>
        <row r="482">
          <cell r="A482">
            <v>911420</v>
          </cell>
          <cell r="B482" t="str">
            <v>FICA</v>
          </cell>
          <cell r="C482" t="str">
            <v xml:space="preserve">                         Payroll Taxes and Benefit Expense – 9114xx</v>
          </cell>
          <cell r="D482" t="str">
            <v>Cost of employer’s portion of Social Security Tax for employees.</v>
          </cell>
        </row>
        <row r="483">
          <cell r="A483">
            <v>911430</v>
          </cell>
          <cell r="B483" t="str">
            <v>Unemployment Taxes</v>
          </cell>
          <cell r="C483" t="str">
            <v xml:space="preserve">                         Payroll Taxes and Benefit Expense – 9114xx</v>
          </cell>
          <cell r="D483" t="str">
            <v>Cost of employer’s contribution to State and Federal unemployment taxes for employees.</v>
          </cell>
        </row>
        <row r="484">
          <cell r="A484">
            <v>911440</v>
          </cell>
          <cell r="B484" t="str">
            <v>Health Insurance</v>
          </cell>
          <cell r="C484" t="str">
            <v xml:space="preserve">                         Payroll Taxes and Benefit Expense – 9114xx</v>
          </cell>
          <cell r="D484" t="str">
            <v>Cost of employer’s contribution to employee Health Insurance for employees.</v>
          </cell>
        </row>
        <row r="485">
          <cell r="A485">
            <v>911450</v>
          </cell>
          <cell r="B485" t="str">
            <v>Workers’ Compensation</v>
          </cell>
          <cell r="C485" t="str">
            <v xml:space="preserve">                         Payroll Taxes and Benefit Expense – 9114xx</v>
          </cell>
          <cell r="D485" t="str">
            <v>Cost of Workers’ Compensation insurance for employees.</v>
          </cell>
        </row>
        <row r="486">
          <cell r="A486">
            <v>911460</v>
          </cell>
          <cell r="B486" t="str">
            <v xml:space="preserve">Employee Retirement/Savings Plan </v>
          </cell>
          <cell r="C486" t="str">
            <v xml:space="preserve">                         Payroll Taxes and Benefit Expense – 9114xx</v>
          </cell>
          <cell r="D486" t="str">
            <v xml:space="preserve">Cost of employer’s contribution to an employee retirement/savings plan for employees. </v>
          </cell>
        </row>
        <row r="487">
          <cell r="A487">
            <v>911470</v>
          </cell>
          <cell r="B487" t="str">
            <v>Life Insurance</v>
          </cell>
          <cell r="C487" t="str">
            <v xml:space="preserve">                         Payroll Taxes and Benefit Expense – 9114xx</v>
          </cell>
          <cell r="D487" t="str">
            <v>Cost of employer’s contribution for employee Life Insurance for employees.</v>
          </cell>
        </row>
        <row r="488">
          <cell r="A488">
            <v>911480</v>
          </cell>
          <cell r="B488" t="str">
            <v>Uniforms</v>
          </cell>
          <cell r="C488" t="str">
            <v xml:space="preserve">                         Payroll Taxes and Benefit Expense – 9114xx</v>
          </cell>
          <cell r="D488" t="str">
            <v>Cost of employer’s contribution for uniforms.</v>
          </cell>
        </row>
        <row r="489">
          <cell r="A489">
            <v>911490</v>
          </cell>
          <cell r="B489" t="str">
            <v>Other Payroll Taxes and Benefit Expenses</v>
          </cell>
          <cell r="C489" t="str">
            <v xml:space="preserve">                         Payroll Taxes and Benefit Expense – 9114xx</v>
          </cell>
          <cell r="D489" t="str">
            <v xml:space="preserve">Other payroll taxes and benefit related costs for which there is not a specific account.  </v>
          </cell>
        </row>
        <row r="490">
          <cell r="A490">
            <v>911510</v>
          </cell>
          <cell r="B490" t="str">
            <v xml:space="preserve">Contract Services – Nursing Administration </v>
          </cell>
          <cell r="C490" t="str">
            <v xml:space="preserve">                    Contract Services Expense – 9115xx</v>
          </cell>
          <cell r="D490" t="str">
            <v>Cost paid for nursing administration personnel hired through contract who are not on the facility payroll.</v>
          </cell>
        </row>
        <row r="491">
          <cell r="A491">
            <v>911610</v>
          </cell>
          <cell r="B491" t="str">
            <v>Non-Capitalized Equipment Purchases</v>
          </cell>
          <cell r="C491" t="str">
            <v xml:space="preserve">                    Equipment Expense – 9116xx</v>
          </cell>
          <cell r="D491" t="str">
            <v>Cost of small nursing related equipment purchased and not capitalized.  The cost of small equipment as defined in PRM15-1 section 104.5.  Limited to less than $500 per item.</v>
          </cell>
        </row>
        <row r="492">
          <cell r="A492">
            <v>911620</v>
          </cell>
          <cell r="B492" t="str">
            <v>Equipment Rental</v>
          </cell>
          <cell r="C492" t="str">
            <v xml:space="preserve">                    Equipment Expense – 9116xx</v>
          </cell>
          <cell r="D492" t="str">
            <v xml:space="preserve">Cost of renting nursing related equipment.  The cost of incidental rental equipment.  </v>
          </cell>
        </row>
        <row r="493">
          <cell r="A493">
            <v>911690</v>
          </cell>
          <cell r="B493" t="str">
            <v>Other Equipment Expense</v>
          </cell>
          <cell r="C493" t="str">
            <v xml:space="preserve">                    Equipment Expense – 9116xx</v>
          </cell>
          <cell r="D493" t="str">
            <v xml:space="preserve">Other equipment related costs for which there is not a specific account.  </v>
          </cell>
        </row>
        <row r="494">
          <cell r="A494">
            <v>911710</v>
          </cell>
          <cell r="B494" t="str">
            <v>Nursing Supplies</v>
          </cell>
          <cell r="C494" t="str">
            <v xml:space="preserve">                    Supplies Expense – 9117xx</v>
          </cell>
          <cell r="D494" t="str">
            <v>Cost of items used in the direct care of residents which are not resident-specific such as prep supplies, alcohol pads, Betadine solution in bulk, tongue depressors, cotton balls, thermometers, and blood pressure cuffs.</v>
          </cell>
        </row>
        <row r="495">
          <cell r="A495">
            <v>911720</v>
          </cell>
          <cell r="B495" t="str">
            <v>Drugs – Non-Legend</v>
          </cell>
          <cell r="C495" t="str">
            <v xml:space="preserve">                    Supplies Expense – 9117xx</v>
          </cell>
          <cell r="D495" t="str">
            <v>Cost of over the counter drugs provided to the residents such as pain relievers, cough and cold medications, rubbing alcohol, and aspirin.</v>
          </cell>
        </row>
        <row r="496">
          <cell r="A496">
            <v>911740</v>
          </cell>
          <cell r="B496" t="str">
            <v>Tube Feeding Expense</v>
          </cell>
          <cell r="C496" t="str">
            <v xml:space="preserve">                    Supplies Expense – 9117xx</v>
          </cell>
          <cell r="D496" t="str">
            <v>Costs involved in tube feeding residents when necessary.</v>
          </cell>
        </row>
        <row r="497">
          <cell r="A497">
            <v>911750</v>
          </cell>
          <cell r="B497" t="str">
            <v>Incontinence Supplies</v>
          </cell>
          <cell r="C497" t="str">
            <v xml:space="preserve">                    Supplies Expense – 9117xx</v>
          </cell>
          <cell r="D497" t="str">
            <v>Cost of incontinence supplies to include diapers and underpads.</v>
          </cell>
        </row>
        <row r="498">
          <cell r="A498">
            <v>911760</v>
          </cell>
          <cell r="B498" t="str">
            <v>Oxygen</v>
          </cell>
          <cell r="C498" t="str">
            <v xml:space="preserve">                    Supplies Expense – 9117xx</v>
          </cell>
          <cell r="D498" t="str">
            <v>Cost of oxygen.</v>
          </cell>
        </row>
        <row r="499">
          <cell r="A499">
            <v>911790</v>
          </cell>
          <cell r="B499" t="str">
            <v>Other Supplies Expense</v>
          </cell>
          <cell r="C499" t="str">
            <v xml:space="preserve">                    Supplies Expense – 9117xx</v>
          </cell>
          <cell r="D499" t="str">
            <v xml:space="preserve">Other supplies costs for which there is not a specific account.  </v>
          </cell>
        </row>
        <row r="500">
          <cell r="A500">
            <v>911901</v>
          </cell>
          <cell r="B500" t="str">
            <v>Education/Training</v>
          </cell>
          <cell r="C500" t="str">
            <v xml:space="preserve">                    Other Nursing Services Expense – 9119x</v>
          </cell>
          <cell r="D500" t="str">
            <v>Cost of registration for attending educational seminars and training by nursing employees of the facility and costs incurred in the provision of orientation and in-house training for facility staff.  Travel must be reported separately.</v>
          </cell>
        </row>
        <row r="501">
          <cell r="A501">
            <v>911902</v>
          </cell>
          <cell r="B501" t="str">
            <v>Travel</v>
          </cell>
          <cell r="C501" t="str">
            <v xml:space="preserve">                    Other Nursing Services Expense – 9119x</v>
          </cell>
          <cell r="D501" t="str">
            <v>Cost of travel (airfare, mileage, lodging, meals, etc.) by authorized nursing personnel to attend professional and continuing educational seminars and meetings related to their position with the facility.</v>
          </cell>
        </row>
        <row r="502">
          <cell r="A502">
            <v>911903</v>
          </cell>
          <cell r="B502" t="str">
            <v>Recruitment Expense</v>
          </cell>
          <cell r="C502" t="str">
            <v xml:space="preserve">                    Other Nursing Services Expense – 9119x</v>
          </cell>
          <cell r="D502" t="str">
            <v>Costs incurred in the recruitment of employees for the facility including classified advertising.</v>
          </cell>
        </row>
        <row r="503">
          <cell r="A503">
            <v>911904</v>
          </cell>
          <cell r="B503" t="str">
            <v>Relocation/Moving Expense</v>
          </cell>
          <cell r="C503" t="str">
            <v xml:space="preserve">                    Other Nursing Services Expense – 9119x</v>
          </cell>
          <cell r="D503" t="str">
            <v>Costs incurred in relocating/moving an employee or prospective employee of the facility.</v>
          </cell>
        </row>
        <row r="504">
          <cell r="A504">
            <v>911906</v>
          </cell>
          <cell r="B504" t="str">
            <v>Nursing Printing</v>
          </cell>
          <cell r="C504" t="str">
            <v xml:space="preserve">                    Other Nursing Services Expense – 9119x</v>
          </cell>
          <cell r="D504" t="str">
            <v>Cost of printed material used in the nursing function of the nursing home.</v>
          </cell>
        </row>
        <row r="505">
          <cell r="A505">
            <v>911907</v>
          </cell>
          <cell r="B505" t="str">
            <v>Utilization Review</v>
          </cell>
          <cell r="C505" t="str">
            <v xml:space="preserve">                    Other Nursing Services Expense – 9119x</v>
          </cell>
          <cell r="D505" t="str">
            <v>Costs incurred in the performance of utilization reviews.</v>
          </cell>
        </row>
        <row r="506">
          <cell r="A506">
            <v>911908</v>
          </cell>
          <cell r="B506" t="str">
            <v>Dues/Subscriptions</v>
          </cell>
          <cell r="C506" t="str">
            <v xml:space="preserve">                    Other Nursing Services Expense – 9119x</v>
          </cell>
          <cell r="D506" t="str">
            <v>Cost of dues paid for membership in nursing industry associations and cost of subscribing to newspapers, magazines, and periodicals for facility use in the area of nursing.</v>
          </cell>
        </row>
        <row r="507">
          <cell r="A507">
            <v>911909</v>
          </cell>
          <cell r="B507" t="str">
            <v>Hazardous Waste Disposal</v>
          </cell>
          <cell r="C507" t="str">
            <v xml:space="preserve">                    Other Nursing Services Expense – 9119x</v>
          </cell>
          <cell r="D507" t="str">
            <v>Cost of providing hazardous waste removal services (i.e., license, supplies, container rental, and training).</v>
          </cell>
        </row>
        <row r="508">
          <cell r="A508">
            <v>911990</v>
          </cell>
          <cell r="B508" t="str">
            <v>Other Nursing Service Expense</v>
          </cell>
          <cell r="C508" t="str">
            <v xml:space="preserve">                    Other Nursing Services Expense – 9119x</v>
          </cell>
          <cell r="D508" t="str">
            <v xml:space="preserve">Other nursing services related costs for which there is not a specific account.  </v>
          </cell>
        </row>
        <row r="509">
          <cell r="A509">
            <v>911997</v>
          </cell>
          <cell r="B509" t="str">
            <v>Medically Fragile Under 21 Medicaid Supplement</v>
          </cell>
          <cell r="C509" t="str">
            <v xml:space="preserve">                    Other Nursing Services Expense – 9119x</v>
          </cell>
          <cell r="D509" t="str">
            <v>Indirect care adjustment of the medically fragile under 21 Medicaid supplemental room and board.</v>
          </cell>
        </row>
        <row r="510">
          <cell r="A510">
            <v>911998</v>
          </cell>
          <cell r="B510" t="str">
            <v>HIV/AIDS Medicaid Supplement</v>
          </cell>
          <cell r="C510" t="str">
            <v xml:space="preserve">                    Other Nursing Services Expense – 9119x</v>
          </cell>
          <cell r="D510" t="str">
            <v>Indirect care adjustment of the HIV/AIDS Medicaid supplemental room and board.</v>
          </cell>
        </row>
        <row r="511">
          <cell r="A511">
            <v>911999</v>
          </cell>
          <cell r="B511" t="str">
            <v>Nursing Related Party Expense</v>
          </cell>
          <cell r="C511" t="str">
            <v xml:space="preserve">                    Other Nursing Services Expense – 9119x</v>
          </cell>
          <cell r="D511" t="str">
            <v>Related party expense for the cost center not accounted for elsewhere.</v>
          </cell>
        </row>
        <row r="512">
          <cell r="A512">
            <v>912110</v>
          </cell>
          <cell r="B512" t="str">
            <v>Salaries – Department Head</v>
          </cell>
          <cell r="C512" t="str">
            <v xml:space="preserve">                         Salary Expense – 9121xx</v>
          </cell>
          <cell r="D512" t="str">
            <v>Salary (includes shift differentials, sick, holiday, vacation, training, and any administrative days, such as jury duty and bereavement, as offered by the provider; but excludes non-recurring bonuses) of the dietary department head.</v>
          </cell>
        </row>
        <row r="513">
          <cell r="A513">
            <v>912120</v>
          </cell>
          <cell r="B513" t="str">
            <v>Salaries – Supervisor</v>
          </cell>
          <cell r="C513" t="str">
            <v xml:space="preserve">                         Salary Expense – 9121xx</v>
          </cell>
          <cell r="D513" t="str">
            <v>Salary (includes shift differentials, sick, holiday, vacation, training, and any administrative days, such as jury duty and bereavement, as offered by the provider; but excludes non-recurring bonuses) of the dietary supervisor(s).</v>
          </cell>
        </row>
        <row r="514">
          <cell r="A514">
            <v>912130</v>
          </cell>
          <cell r="B514" t="str">
            <v>Salaries – Cooks</v>
          </cell>
          <cell r="C514" t="str">
            <v xml:space="preserve">                         Salary Expense – 9121xx</v>
          </cell>
          <cell r="D514" t="str">
            <v>Salary (includes shift differentials, sick, holiday, vacation, training, and any administrative days, such as jury duty and bereavement, as offered by the provider; but excludes non-recurring bonuses) of the cooks.</v>
          </cell>
        </row>
        <row r="515">
          <cell r="A515">
            <v>912140</v>
          </cell>
          <cell r="B515" t="str">
            <v>Salaries – Dietary Assistants</v>
          </cell>
          <cell r="C515" t="str">
            <v xml:space="preserve">                         Salary Expense – 9121xx</v>
          </cell>
          <cell r="D515" t="str">
            <v>Salary (includes shift differentials, sick, holiday, vacation, training, and any administrative days, such as jury duty and bereavement, as offered by the provider; but excludes non-recurring bonuses) of the dietary assistants.</v>
          </cell>
        </row>
        <row r="516">
          <cell r="A516">
            <v>912190</v>
          </cell>
          <cell r="B516" t="str">
            <v>Salaries – Other Dietary</v>
          </cell>
          <cell r="C516" t="str">
            <v xml:space="preserve">                         Salary Expense – 9121xx</v>
          </cell>
          <cell r="D516" t="str">
            <v xml:space="preserve">Salary (includes shift differentials, sick, holiday, vacation, training, and any administrative days, such as jury duty and bereavement, as offered by the provider; but excludes non-recurring bonuses) of other dietary personnel for which there is not a specific account.  </v>
          </cell>
        </row>
        <row r="517">
          <cell r="A517">
            <v>912191</v>
          </cell>
          <cell r="B517" t="str">
            <v>Bonus Expense</v>
          </cell>
          <cell r="C517" t="str">
            <v xml:space="preserve">                         Salary Expense – 9121xx</v>
          </cell>
          <cell r="D517" t="str">
            <v>Costs of non-recurring bonuses for dietary employees.</v>
          </cell>
        </row>
        <row r="518">
          <cell r="A518">
            <v>912199</v>
          </cell>
          <cell r="B518" t="str">
            <v>Salaries-Owners</v>
          </cell>
          <cell r="C518" t="str">
            <v xml:space="preserve">                         Salary Expense – 9121xx</v>
          </cell>
          <cell r="D518" t="str">
            <v xml:space="preserve">Gross salaries (includes shift differentials; sick, holiday, vacation, training, and any administrative days, such as jury duty and bereavement, as offered by the provider; but excludes non-recurring bonuses). </v>
          </cell>
        </row>
        <row r="519">
          <cell r="A519">
            <v>912420</v>
          </cell>
          <cell r="B519" t="str">
            <v>FICA</v>
          </cell>
          <cell r="C519" t="str">
            <v xml:space="preserve">                         Payroll Taxes and Benefit Expense – 9124xx</v>
          </cell>
          <cell r="D519" t="str">
            <v>Cost of employer’s portion of Social Security Tax for employees.</v>
          </cell>
        </row>
        <row r="520">
          <cell r="A520">
            <v>912430</v>
          </cell>
          <cell r="B520" t="str">
            <v>Unemployment Taxes</v>
          </cell>
          <cell r="C520" t="str">
            <v xml:space="preserve">                         Payroll Taxes and Benefit Expense – 9124xx</v>
          </cell>
          <cell r="D520" t="str">
            <v>Cost of employer’s contribution to State and Federal unemployment taxes for employees.</v>
          </cell>
        </row>
        <row r="521">
          <cell r="A521">
            <v>912440</v>
          </cell>
          <cell r="B521" t="str">
            <v>Health Insurance</v>
          </cell>
          <cell r="C521" t="str">
            <v xml:space="preserve">                         Payroll Taxes and Benefit Expense – 9124xx</v>
          </cell>
          <cell r="D521" t="str">
            <v>Cost of employer’s contribution to employee Health Insurance for employees.</v>
          </cell>
        </row>
        <row r="522">
          <cell r="A522">
            <v>912450</v>
          </cell>
          <cell r="B522" t="str">
            <v>Workers’ Compensation</v>
          </cell>
          <cell r="C522" t="str">
            <v xml:space="preserve">                         Payroll Taxes and Benefit Expense – 9124xx</v>
          </cell>
          <cell r="D522" t="str">
            <v>Cost of Workers’ Compensation insurance for employees.</v>
          </cell>
        </row>
        <row r="523">
          <cell r="A523">
            <v>912460</v>
          </cell>
          <cell r="B523" t="str">
            <v xml:space="preserve">Employee Retirement/Savings Plan </v>
          </cell>
          <cell r="C523" t="str">
            <v xml:space="preserve">                         Payroll Taxes and Benefit Expense – 9124xx</v>
          </cell>
          <cell r="D523" t="str">
            <v xml:space="preserve">Cost of employer’s contribution to an employee retirement/savings plan for employees.   </v>
          </cell>
        </row>
        <row r="524">
          <cell r="A524">
            <v>912470</v>
          </cell>
          <cell r="B524" t="str">
            <v>Life Insurance</v>
          </cell>
          <cell r="C524" t="str">
            <v xml:space="preserve">                         Payroll Taxes and Benefit Expense – 9124xx</v>
          </cell>
          <cell r="D524" t="str">
            <v xml:space="preserve">Cost of employer’s contribution to employee Life Insurance for employees. </v>
          </cell>
        </row>
        <row r="525">
          <cell r="A525">
            <v>912480</v>
          </cell>
          <cell r="B525" t="str">
            <v>Uniforms</v>
          </cell>
          <cell r="C525" t="str">
            <v xml:space="preserve">                         Payroll Taxes and Benefit Expense – 9124xx</v>
          </cell>
          <cell r="D525" t="str">
            <v>Cost of employer contribution to employee uniforms.</v>
          </cell>
        </row>
        <row r="526">
          <cell r="A526">
            <v>912490</v>
          </cell>
          <cell r="B526" t="str">
            <v>Other Payroll Taxes and Benefit Expense</v>
          </cell>
          <cell r="C526" t="str">
            <v xml:space="preserve">                         Payroll Taxes and Benefit Expense – 9124xx</v>
          </cell>
          <cell r="D526" t="str">
            <v xml:space="preserve">Other payroll taxes and benefit related costs for which there is not a specific account.  </v>
          </cell>
        </row>
        <row r="527">
          <cell r="A527">
            <v>912510</v>
          </cell>
          <cell r="B527" t="str">
            <v>Contract Services – Non-related Party</v>
          </cell>
          <cell r="C527" t="str">
            <v xml:space="preserve">                    Contract and Professional Services Expense – 9125xx</v>
          </cell>
          <cell r="D527" t="str">
            <v>Cost paid for dietary services and personnel hired through contract, with a non-related party, not facility employees.</v>
          </cell>
        </row>
        <row r="528">
          <cell r="A528">
            <v>912519</v>
          </cell>
          <cell r="B528" t="str">
            <v>Contract Services – Related Party</v>
          </cell>
          <cell r="C528" t="str">
            <v xml:space="preserve">                    Contract and Professional Services Expense – 9125xx</v>
          </cell>
          <cell r="D528" t="str">
            <v>Cost paid for dietary services and personnel hired through contract, with a related party, not facility employees.</v>
          </cell>
        </row>
        <row r="529">
          <cell r="A529">
            <v>912530</v>
          </cell>
          <cell r="B529" t="str">
            <v>Consultant Services – Dietary – Non-Related Party</v>
          </cell>
          <cell r="C529" t="str">
            <v xml:space="preserve">                    Contract and Professional Services Expense – 9125xx</v>
          </cell>
          <cell r="D529" t="str">
            <v>Fees paid to non-related parties or non-related management company for registered dietary personnel, not employees of the facility, to provide advisory and educational services.</v>
          </cell>
        </row>
        <row r="530">
          <cell r="A530">
            <v>912539</v>
          </cell>
          <cell r="B530" t="str">
            <v xml:space="preserve">Consultant Services – Dietary – Related Party </v>
          </cell>
          <cell r="C530" t="str">
            <v xml:space="preserve">                    Contract and Professional Services Expense – 9125xx</v>
          </cell>
          <cell r="D530" t="str">
            <v>Fees paid to related party for registered dietary personnel, not employees of the facility, to provide advisory and educational services.</v>
          </cell>
        </row>
        <row r="531">
          <cell r="A531">
            <v>912590</v>
          </cell>
          <cell r="B531" t="str">
            <v>Other Contract and Professional Services Expense</v>
          </cell>
          <cell r="C531" t="str">
            <v xml:space="preserve">                    Contract and Professional Services Expense – 9125xx</v>
          </cell>
          <cell r="D531" t="str">
            <v xml:space="preserve">Other contract and professional services related costs for which there is not a specific account.  </v>
          </cell>
        </row>
        <row r="532">
          <cell r="A532">
            <v>912610</v>
          </cell>
          <cell r="B532" t="str">
            <v>Non-Capitalized Equipment Purchases</v>
          </cell>
          <cell r="C532" t="str">
            <v xml:space="preserve">                    Equipment Expense – 9126xx</v>
          </cell>
          <cell r="D532" t="str">
            <v>Cost of equipment for activities. The cost of small equipment as defined in PRM15-1 section 104.5.  Limited to less than $500 per item.</v>
          </cell>
        </row>
        <row r="533">
          <cell r="A533">
            <v>912620</v>
          </cell>
          <cell r="B533" t="str">
            <v>Equipment Rental</v>
          </cell>
          <cell r="C533" t="str">
            <v xml:space="preserve">                    Equipment Expense – 9126xx</v>
          </cell>
          <cell r="D533" t="str">
            <v xml:space="preserve">Cost of renting activities related equipment.  The cost of incidental rental equipment.  </v>
          </cell>
        </row>
        <row r="534">
          <cell r="A534">
            <v>912690</v>
          </cell>
          <cell r="B534" t="str">
            <v>Other Equipment Expense</v>
          </cell>
          <cell r="C534" t="str">
            <v xml:space="preserve">                    Equipment Expense – 9126xx</v>
          </cell>
          <cell r="D534" t="str">
            <v xml:space="preserve">Other equipment related costs for which there is not a specific account.  </v>
          </cell>
        </row>
        <row r="535">
          <cell r="A535">
            <v>912710</v>
          </cell>
          <cell r="B535" t="str">
            <v>Supplies – Consumable</v>
          </cell>
          <cell r="C535" t="str">
            <v xml:space="preserve">                    Supplies and Services Expense – 9127xx</v>
          </cell>
          <cell r="D535" t="str">
            <v>Cost of consumable items such as soap, detergent, napkins, paper cups, straws, etc. used in the dietary function.</v>
          </cell>
        </row>
        <row r="536">
          <cell r="A536">
            <v>912720</v>
          </cell>
          <cell r="B536" t="str">
            <v>Dietary Supplies</v>
          </cell>
          <cell r="C536" t="str">
            <v xml:space="preserve">                    Supplies and Services Expense – 9127xx</v>
          </cell>
          <cell r="D536" t="str">
            <v>Cost of dietary supplies such as plates, utensils, etc.</v>
          </cell>
        </row>
        <row r="537">
          <cell r="A537">
            <v>912730</v>
          </cell>
          <cell r="B537" t="str">
            <v>Dietary Printing</v>
          </cell>
          <cell r="C537" t="str">
            <v xml:space="preserve">                    Supplies and Services Expense – 9127xx</v>
          </cell>
          <cell r="D537" t="str">
            <v>Cost of printed material used in the dietary function of the nursing home.</v>
          </cell>
        </row>
        <row r="538">
          <cell r="A538">
            <v>912740</v>
          </cell>
          <cell r="B538" t="str">
            <v>Raw Food</v>
          </cell>
          <cell r="C538" t="str">
            <v xml:space="preserve">                    Supplies and Services Expense – 9127xx</v>
          </cell>
          <cell r="D538" t="str">
            <v>Cost of food products used to provide meals and snacks to the residents.</v>
          </cell>
        </row>
        <row r="539">
          <cell r="A539">
            <v>912750</v>
          </cell>
          <cell r="B539" t="str">
            <v>Dietary Supplements</v>
          </cell>
          <cell r="C539" t="str">
            <v xml:space="preserve">                    Supplies and Services Expense – 9127xx</v>
          </cell>
          <cell r="D539" t="str">
            <v>Cost of food products given in addition to normal meals.</v>
          </cell>
        </row>
        <row r="540">
          <cell r="A540">
            <v>912790</v>
          </cell>
          <cell r="B540" t="str">
            <v>Other Supplies and Services Expense</v>
          </cell>
          <cell r="C540" t="str">
            <v xml:space="preserve">                    Supplies and Services Expense – 9127xx</v>
          </cell>
          <cell r="D540" t="str">
            <v xml:space="preserve">Other supplies and services related costs for which there is not a specific account.  </v>
          </cell>
        </row>
        <row r="541">
          <cell r="A541">
            <v>912901</v>
          </cell>
          <cell r="B541" t="str">
            <v>Education/Training</v>
          </cell>
          <cell r="C541" t="str">
            <v xml:space="preserve">                    Other Dietary Services Expense – 9129xx</v>
          </cell>
          <cell r="D541" t="str">
            <v>Cost of registration for attending dietary related educational seminars and training by dietary nursing employees of the facility and costs incurred in the provision of orientation and in-house training for facility staff.  Travel must be reported separately.</v>
          </cell>
        </row>
        <row r="542">
          <cell r="A542">
            <v>912902</v>
          </cell>
          <cell r="B542" t="str">
            <v>Travel</v>
          </cell>
          <cell r="C542" t="str">
            <v xml:space="preserve">                    Other Dietary Services Expense – 9129xx</v>
          </cell>
          <cell r="D542" t="str">
            <v>Cost of travel (airfare, mileage, lodging, meals, etc.) by authorized dietary personnel to attend professional and continuing educational seminars and meetings related to their position with the facility.</v>
          </cell>
        </row>
        <row r="543">
          <cell r="A543">
            <v>912903</v>
          </cell>
          <cell r="B543" t="str">
            <v>Recruitment Expense</v>
          </cell>
          <cell r="C543" t="str">
            <v xml:space="preserve">                    Other Dietary Services Expense – 9129xx</v>
          </cell>
          <cell r="D543" t="str">
            <v>Costs incurred in the recruitment of employees for the facility including classified advertising.</v>
          </cell>
        </row>
        <row r="544">
          <cell r="A544">
            <v>912904</v>
          </cell>
          <cell r="B544" t="str">
            <v>Relocation/Moving Expense</v>
          </cell>
          <cell r="C544" t="str">
            <v xml:space="preserve">                    Other Dietary Services Expense – 9129xx</v>
          </cell>
          <cell r="D544" t="str">
            <v>Costs incurred in relocating/moving an employee or prospective employee of the facility.</v>
          </cell>
        </row>
        <row r="545">
          <cell r="A545">
            <v>912908</v>
          </cell>
          <cell r="B545" t="str">
            <v>Dues/Subscriptions</v>
          </cell>
          <cell r="C545" t="str">
            <v xml:space="preserve">                    Other Dietary Services Expense – 9129xx</v>
          </cell>
          <cell r="D545" t="str">
            <v>Cost of dues paid for membership in dietary industry associations and cost of subscribing to newspapers, magazines, and periodicals for facility use in the area of diet and nutrition.</v>
          </cell>
        </row>
        <row r="546">
          <cell r="A546">
            <v>912990</v>
          </cell>
          <cell r="B546" t="str">
            <v>Other Dietary Services Expense</v>
          </cell>
          <cell r="C546" t="str">
            <v xml:space="preserve">                    Other Dietary Services Expense – 9129xx</v>
          </cell>
          <cell r="D546" t="str">
            <v xml:space="preserve">Other dietary services related costs for which there is not a specific account.  </v>
          </cell>
        </row>
        <row r="547">
          <cell r="A547">
            <v>912999</v>
          </cell>
          <cell r="B547" t="str">
            <v>Dietary Related Party Expense</v>
          </cell>
          <cell r="C547" t="str">
            <v xml:space="preserve">                    Other Dietary Services Expense – 9129xx</v>
          </cell>
          <cell r="D547" t="str">
            <v>Related party expense for the cost center not accounted for elsewhere.</v>
          </cell>
        </row>
        <row r="548">
          <cell r="A548">
            <v>914110</v>
          </cell>
          <cell r="B548" t="str">
            <v>Salaries – Activities Supervisor</v>
          </cell>
          <cell r="C548" t="str">
            <v xml:space="preserve">                         Salary Expense – 9141xx</v>
          </cell>
          <cell r="D548" t="str">
            <v>Salary (includes shift differentials, sick, holiday, vacation, training, and any administrative days, such as jury duty and bereavement, as offered by the provider; but excludes non-recurring bonuses) of the Activities Supervisor.</v>
          </cell>
        </row>
        <row r="549">
          <cell r="A549">
            <v>914120</v>
          </cell>
          <cell r="B549" t="str">
            <v>Salaries – Activities Staff</v>
          </cell>
          <cell r="C549" t="str">
            <v xml:space="preserve">                         Salary Expense – 9141xx</v>
          </cell>
          <cell r="D549" t="str">
            <v>Salary (includes shift differentials, sick, holiday, vacation, training, and any administrative days, such as jury duty and bereavement, as offered by the provider; but excludes non-recurring bonuses) of the Activities Staff.</v>
          </cell>
        </row>
        <row r="550">
          <cell r="A550">
            <v>914191</v>
          </cell>
          <cell r="B550" t="str">
            <v>Bonus Expense</v>
          </cell>
          <cell r="C550" t="str">
            <v xml:space="preserve">                         Salary Expense – 9141xx</v>
          </cell>
          <cell r="D550" t="str">
            <v>Cost of non-recurring bonuses for activities employees.</v>
          </cell>
        </row>
        <row r="551">
          <cell r="A551">
            <v>914199</v>
          </cell>
          <cell r="B551" t="str">
            <v>Salaries-Owners</v>
          </cell>
          <cell r="C551" t="str">
            <v xml:space="preserve">                         Salary Expense – 9141xx</v>
          </cell>
          <cell r="D551" t="str">
            <v xml:space="preserve">Gross salaries (includes shift differentials; sick, holiday, vacation, training, and any administrative days, such as jury duty and bereavement, as offered by the provider; but excludes non-recurring bonuses). </v>
          </cell>
        </row>
        <row r="552">
          <cell r="A552">
            <v>914420</v>
          </cell>
          <cell r="B552" t="str">
            <v>FICA</v>
          </cell>
          <cell r="C552" t="str">
            <v xml:space="preserve">                         Payroll Taxes and Benefit Expense – 9144xx</v>
          </cell>
          <cell r="D552" t="str">
            <v>Cost of employer’s portion of Social Security Tax for employees.</v>
          </cell>
        </row>
        <row r="553">
          <cell r="A553">
            <v>914430</v>
          </cell>
          <cell r="B553" t="str">
            <v>Unemployment Taxes</v>
          </cell>
          <cell r="C553" t="str">
            <v xml:space="preserve">                         Payroll Taxes and Benefit Expense – 9144xx</v>
          </cell>
          <cell r="D553" t="str">
            <v>Cost of employer’s contribution to State and Federal unemployment taxes for employees.</v>
          </cell>
        </row>
        <row r="554">
          <cell r="A554">
            <v>914440</v>
          </cell>
          <cell r="B554" t="str">
            <v>Health Insurance</v>
          </cell>
          <cell r="C554" t="str">
            <v xml:space="preserve">                         Payroll Taxes and Benefit Expense – 9144xx</v>
          </cell>
          <cell r="D554" t="str">
            <v>Cost of employer’s contribution to employee Health Insurance for employees.</v>
          </cell>
        </row>
        <row r="555">
          <cell r="A555">
            <v>914450</v>
          </cell>
          <cell r="B555" t="str">
            <v>Workers’ Compensation</v>
          </cell>
          <cell r="C555" t="str">
            <v xml:space="preserve">                         Payroll Taxes and Benefit Expense – 9144xx</v>
          </cell>
          <cell r="D555" t="str">
            <v>Cost of Workers’ Compensation insurance for employees.</v>
          </cell>
        </row>
        <row r="556">
          <cell r="A556">
            <v>914460</v>
          </cell>
          <cell r="B556" t="str">
            <v xml:space="preserve">Employee Retirement/Savings Plan </v>
          </cell>
          <cell r="C556" t="str">
            <v xml:space="preserve">                         Payroll Taxes and Benefit Expense – 9144xx</v>
          </cell>
          <cell r="D556" t="str">
            <v xml:space="preserve">Cost of employer’s contribution to an employee retirement/savings plan for employees. </v>
          </cell>
        </row>
        <row r="557">
          <cell r="A557">
            <v>914470</v>
          </cell>
          <cell r="B557" t="str">
            <v>Life Insurance</v>
          </cell>
          <cell r="C557" t="str">
            <v xml:space="preserve">                         Payroll Taxes and Benefit Expense – 9144xx</v>
          </cell>
          <cell r="D557" t="str">
            <v>Cost of employer’s contribution to employee Life Insurance for employees.</v>
          </cell>
        </row>
        <row r="558">
          <cell r="A558">
            <v>914480</v>
          </cell>
          <cell r="B558" t="str">
            <v>Uniforms</v>
          </cell>
          <cell r="C558" t="str">
            <v xml:space="preserve">                         Payroll Taxes and Benefit Expense – 9144xx</v>
          </cell>
          <cell r="D558" t="str">
            <v>Cost of employer’s contribution for uniforms.</v>
          </cell>
        </row>
        <row r="559">
          <cell r="A559">
            <v>914490</v>
          </cell>
          <cell r="B559" t="str">
            <v>Other Payroll Taxes and Benefit Expense</v>
          </cell>
          <cell r="C559" t="str">
            <v xml:space="preserve">                         Payroll Taxes and Benefit Expense – 9144xx</v>
          </cell>
          <cell r="D559" t="str">
            <v xml:space="preserve">Other payroll taxes and benefit related costs for which there is not a specific account.  </v>
          </cell>
        </row>
        <row r="560">
          <cell r="A560">
            <v>914510</v>
          </cell>
          <cell r="B560" t="str">
            <v>Activities Consultant – Non-related Party</v>
          </cell>
          <cell r="C560" t="str">
            <v xml:space="preserve">                    Contract and Professional Services Expense – 9145xx</v>
          </cell>
          <cell r="D560" t="str">
            <v>Fees paid to activities personnel, not on facility payroll, for providing advisory and educational services to the facility.</v>
          </cell>
        </row>
        <row r="561">
          <cell r="A561">
            <v>914519</v>
          </cell>
          <cell r="B561" t="str">
            <v>Activities Consultant – Related Party</v>
          </cell>
          <cell r="C561" t="str">
            <v xml:space="preserve">                    Contract and Professional Services Expense – 9145xx</v>
          </cell>
          <cell r="D561" t="str">
            <v>Fees paid to related party activities personnel, not on facility payroll, for providing advisory and educational services to the facility.</v>
          </cell>
        </row>
        <row r="562">
          <cell r="A562">
            <v>914590</v>
          </cell>
          <cell r="B562" t="str">
            <v>Other Contract and Professional Services Expense</v>
          </cell>
          <cell r="C562" t="str">
            <v xml:space="preserve">                    Contract and Professional Services Expense – 9145xx</v>
          </cell>
          <cell r="D562" t="str">
            <v xml:space="preserve">Other contract and professional service related costs for which there is not a specific account.  </v>
          </cell>
        </row>
        <row r="563">
          <cell r="A563">
            <v>914610</v>
          </cell>
          <cell r="B563" t="str">
            <v>Non-Capitalized Equipment Purchases</v>
          </cell>
          <cell r="C563" t="str">
            <v xml:space="preserve">                    Equipment Expense – 9146xx</v>
          </cell>
          <cell r="D563" t="str">
            <v>Cost of equipment for activities. The cost of small equipment as defined in PRM15-1 section 104.5.  Limited to less than $500 per item.</v>
          </cell>
        </row>
        <row r="564">
          <cell r="A564">
            <v>914620</v>
          </cell>
          <cell r="B564" t="str">
            <v>Equipment Rental</v>
          </cell>
          <cell r="C564" t="str">
            <v xml:space="preserve">                    Equipment Expense – 9146xx</v>
          </cell>
          <cell r="D564" t="str">
            <v xml:space="preserve">Cost of renting activities related equipment.  The cost of incidental rental equipment.  </v>
          </cell>
        </row>
        <row r="565">
          <cell r="A565">
            <v>914690</v>
          </cell>
          <cell r="B565" t="str">
            <v>Other Equipment Expense</v>
          </cell>
          <cell r="C565" t="str">
            <v xml:space="preserve">                    Equipment Expense – 9146xx</v>
          </cell>
          <cell r="D565" t="str">
            <v xml:space="preserve">Other equipment related costs for which there is not a specific account.  </v>
          </cell>
        </row>
        <row r="566">
          <cell r="A566">
            <v>914710</v>
          </cell>
          <cell r="B566" t="str">
            <v>Supplies – Activities</v>
          </cell>
          <cell r="C566" t="str">
            <v xml:space="preserve">                    Supplies and Services Expense – 9147xx</v>
          </cell>
          <cell r="D566" t="str">
            <v>Cost of supplies used in the activities function.</v>
          </cell>
        </row>
        <row r="567">
          <cell r="A567">
            <v>914790</v>
          </cell>
          <cell r="B567" t="str">
            <v>Other Supplies and Services Expense</v>
          </cell>
          <cell r="C567" t="str">
            <v xml:space="preserve">                    Supplies and Services Expense – 9147xx</v>
          </cell>
          <cell r="D567" t="str">
            <v xml:space="preserve">Other supplies and services related costs for which there is not a specific account.  </v>
          </cell>
        </row>
        <row r="568">
          <cell r="A568">
            <v>914901</v>
          </cell>
          <cell r="B568" t="str">
            <v>Education and Training</v>
          </cell>
          <cell r="C568" t="str">
            <v xml:space="preserve">                    Other Activities Expense – 9149xx</v>
          </cell>
          <cell r="D568" t="str">
            <v>Cost of registration for attending educational seminars and training by activities services employees of the facility and costs incurred in the provision of orientation and in-house training for facility staff.  Travel must be reported separately.</v>
          </cell>
        </row>
        <row r="569">
          <cell r="A569">
            <v>914902</v>
          </cell>
          <cell r="B569" t="str">
            <v>Travel</v>
          </cell>
          <cell r="C569" t="str">
            <v xml:space="preserve">                    Other Activities Expense – 9149xx</v>
          </cell>
          <cell r="D569" t="str">
            <v>Cost of travel (airfare, mileage, lodging, meals, etc.) by staff to attend professional and continuing educational seminars and meetings related to their position with the facility</v>
          </cell>
        </row>
        <row r="570">
          <cell r="A570">
            <v>914903</v>
          </cell>
          <cell r="B570" t="str">
            <v>Recruitment Expense</v>
          </cell>
          <cell r="C570" t="str">
            <v xml:space="preserve">                    Other Activities Expense – 9149xx</v>
          </cell>
          <cell r="D570" t="str">
            <v>Costs incurred in the recruitment of employees for the facility including classified advertising.</v>
          </cell>
        </row>
        <row r="571">
          <cell r="A571">
            <v>914904</v>
          </cell>
          <cell r="B571" t="str">
            <v>Relocation/Moving Expense</v>
          </cell>
          <cell r="C571" t="str">
            <v xml:space="preserve">                    Other Activities Expense – 9149xx</v>
          </cell>
          <cell r="D571" t="str">
            <v>Costs incurred in relocating/moving an employee or prospective employee of the facility.</v>
          </cell>
        </row>
        <row r="572">
          <cell r="A572">
            <v>914990</v>
          </cell>
          <cell r="B572" t="str">
            <v>Other Activities Expense</v>
          </cell>
          <cell r="C572" t="str">
            <v xml:space="preserve">                    Other Activities Expense – 9149xx</v>
          </cell>
          <cell r="D572" t="str">
            <v xml:space="preserve">Other activities related costs for which there is not a specific account.  </v>
          </cell>
        </row>
        <row r="573">
          <cell r="A573">
            <v>914999</v>
          </cell>
          <cell r="B573" t="str">
            <v>Activities Related Party Expense</v>
          </cell>
          <cell r="C573" t="str">
            <v xml:space="preserve">                    Other Activities Expense – 9149xx</v>
          </cell>
          <cell r="D573" t="str">
            <v>Related party expense for the cost center not accounted for elsewhere.</v>
          </cell>
        </row>
        <row r="574">
          <cell r="A574">
            <v>915110</v>
          </cell>
          <cell r="B574" t="str">
            <v>Salaries – Social Services Supervisor</v>
          </cell>
          <cell r="C574" t="str">
            <v xml:space="preserve">                         Salary Expense – 9151xx</v>
          </cell>
          <cell r="D574" t="str">
            <v>Salary (includes shift differentials, sick, holiday, vacation, training, and any administrative days, such as jury duty and bereavement, as offered by the provider; but excludes non-recurring bonuses) of the supervisor responsible for providing an ongoing program of services designed to meet, in accordance with the comprehensive assessment, the interest and physical, mental and psychosocial well-being of the residents.</v>
          </cell>
        </row>
        <row r="575">
          <cell r="A575">
            <v>915120</v>
          </cell>
          <cell r="B575" t="str">
            <v>Salaries – Social Services Staff</v>
          </cell>
          <cell r="C575" t="str">
            <v xml:space="preserve">                         Salary Expense – 9151xx</v>
          </cell>
          <cell r="D575" t="str">
            <v>Salary (includes sick pay, holiday pay, vacation pay, and training, but excludes non-recurring bonuses) of the personnel providing an ongoing program of activities designed to meet, in accordance with the comprehensive assessment, the interest and physical, mental and psychosocial well-being of the residents.</v>
          </cell>
        </row>
        <row r="576">
          <cell r="A576">
            <v>915130</v>
          </cell>
          <cell r="B576" t="str">
            <v>Salaries – Admissions/Discharge Coordinator</v>
          </cell>
          <cell r="C576" t="str">
            <v xml:space="preserve">                         Salary Expense – 9151xx</v>
          </cell>
          <cell r="D576" t="str">
            <v>Salary (includes shift differentials, sick, holiday, vacation, training, and any administrative days, such as jury duty and bereavement, as offered by the provider; but excludes non-recurring bonuses) of the personnel coordinating admissions/discharges.</v>
          </cell>
        </row>
        <row r="577">
          <cell r="A577">
            <v>915140</v>
          </cell>
          <cell r="B577" t="str">
            <v>Pastoral Expense</v>
          </cell>
          <cell r="C577" t="str">
            <v xml:space="preserve">                         Salary Expense – 9151xx</v>
          </cell>
          <cell r="D577" t="str">
            <v>Pastoral salaries (not contractual services) and related expenses.</v>
          </cell>
        </row>
        <row r="578">
          <cell r="A578">
            <v>915190</v>
          </cell>
          <cell r="B578" t="str">
            <v>Salaries – Other Social Services</v>
          </cell>
          <cell r="C578" t="str">
            <v xml:space="preserve">                         Salary Expense – 9151xx</v>
          </cell>
          <cell r="D578" t="str">
            <v xml:space="preserve">Salary (includes shift differentials, sick, holiday, vacation, training, and any administrative days, such as jury duty and bereavement, as offered by the provider; but excludes non-recurring bonuses) of other social services personnel for which there is not a specific account.  </v>
          </cell>
        </row>
        <row r="579">
          <cell r="A579">
            <v>915191</v>
          </cell>
          <cell r="B579" t="str">
            <v>Bonus Expense</v>
          </cell>
          <cell r="C579" t="str">
            <v xml:space="preserve">                         Salary Expense – 9151xx</v>
          </cell>
          <cell r="D579" t="str">
            <v>Cost of non-recurring bonuses for social services employees.</v>
          </cell>
        </row>
        <row r="580">
          <cell r="A580">
            <v>915199</v>
          </cell>
          <cell r="B580" t="str">
            <v>Salaries-Owners</v>
          </cell>
          <cell r="C580" t="str">
            <v xml:space="preserve">                         Salary Expense – 9151xx</v>
          </cell>
          <cell r="D580" t="str">
            <v xml:space="preserve">Gross salaries (includes shift differentials; sick, holiday, vacation, training, and any administrative days, such as jury duty and bereavement, as offered by the provider; but excludes non-recurring bonuses). </v>
          </cell>
        </row>
        <row r="581">
          <cell r="A581">
            <v>915420</v>
          </cell>
          <cell r="B581" t="str">
            <v>FICA</v>
          </cell>
          <cell r="C581" t="str">
            <v xml:space="preserve">                     Payroll Taxes and Benefit Expense – 9154xx</v>
          </cell>
          <cell r="D581" t="str">
            <v>Cost of employer’s portion of Social Security Tax for employees.</v>
          </cell>
        </row>
        <row r="582">
          <cell r="A582">
            <v>915430</v>
          </cell>
          <cell r="B582" t="str">
            <v>Unemployment Taxes</v>
          </cell>
          <cell r="C582" t="str">
            <v xml:space="preserve">                     Payroll Taxes and Benefit Expense – 9154xx</v>
          </cell>
          <cell r="D582" t="str">
            <v>Cost of employer’s contribution to State and Federal unemployment taxes for employees.</v>
          </cell>
        </row>
        <row r="583">
          <cell r="A583">
            <v>915440</v>
          </cell>
          <cell r="B583" t="str">
            <v>Health Insurance</v>
          </cell>
          <cell r="C583" t="str">
            <v xml:space="preserve">                     Payroll Taxes and Benefit Expense – 9154xx</v>
          </cell>
          <cell r="D583" t="str">
            <v>Cost of employer’s contribution to employee Health Insurance for employees.</v>
          </cell>
        </row>
        <row r="584">
          <cell r="A584">
            <v>915450</v>
          </cell>
          <cell r="B584" t="str">
            <v>Workers’ Compensation</v>
          </cell>
          <cell r="C584" t="str">
            <v xml:space="preserve">                     Payroll Taxes and Benefit Expense – 9154xx</v>
          </cell>
          <cell r="D584" t="str">
            <v>Cost of Workers’ Compensation insurance for employees.</v>
          </cell>
        </row>
        <row r="585">
          <cell r="A585">
            <v>915460</v>
          </cell>
          <cell r="B585" t="str">
            <v xml:space="preserve">Employee Retirement/Savings Plan </v>
          </cell>
          <cell r="C585" t="str">
            <v xml:space="preserve">                     Payroll Taxes and Benefit Expense – 9154xx</v>
          </cell>
          <cell r="D585" t="str">
            <v xml:space="preserve">Cost of employer’s contribution to an employee retirement/savings plan for employees. </v>
          </cell>
        </row>
        <row r="586">
          <cell r="A586">
            <v>915470</v>
          </cell>
          <cell r="B586" t="str">
            <v>Life Insurance</v>
          </cell>
          <cell r="C586" t="str">
            <v xml:space="preserve">                     Payroll Taxes and Benefit Expense – 9154xx</v>
          </cell>
          <cell r="D586" t="str">
            <v>Cost of employer’s contribution to employee Life Insurance for employees.</v>
          </cell>
        </row>
        <row r="587">
          <cell r="A587">
            <v>915480</v>
          </cell>
          <cell r="B587" t="str">
            <v>Uniforms</v>
          </cell>
          <cell r="C587" t="str">
            <v xml:space="preserve">                     Payroll Taxes and Benefit Expense – 9154xx</v>
          </cell>
          <cell r="D587" t="str">
            <v>Cost of employer’s contribution for employee uniforms.</v>
          </cell>
        </row>
        <row r="588">
          <cell r="A588">
            <v>915490</v>
          </cell>
          <cell r="B588" t="str">
            <v>Other Payroll Taxes and Benefit Expense</v>
          </cell>
          <cell r="C588" t="str">
            <v xml:space="preserve">                     Payroll Taxes and Benefit Expense – 9154xx</v>
          </cell>
          <cell r="D588" t="str">
            <v xml:space="preserve">Other payroll taxes and benefit related costs for which there is not a specific account.  </v>
          </cell>
        </row>
        <row r="589">
          <cell r="A589">
            <v>915510</v>
          </cell>
          <cell r="B589" t="str">
            <v>Contracted Services – Social Services – Non-related party</v>
          </cell>
          <cell r="C589" t="str">
            <v xml:space="preserve">                    Contract and Professional Services Expense – 9155xx</v>
          </cell>
          <cell r="D589" t="str">
            <v>Cost paid for social services and personnel hired through contract who are not facility employees.</v>
          </cell>
        </row>
        <row r="590">
          <cell r="A590">
            <v>915519</v>
          </cell>
          <cell r="B590" t="str">
            <v>Contracted Services – Social Services – Related Party</v>
          </cell>
          <cell r="C590" t="str">
            <v xml:space="preserve">                    Contract and Professional Services Expense – 9155xx</v>
          </cell>
          <cell r="D590" t="str">
            <v>Cost paid for social services and personnel hired through a related party contract, who are not facility employees.</v>
          </cell>
        </row>
        <row r="591">
          <cell r="A591">
            <v>915530</v>
          </cell>
          <cell r="B591" t="str">
            <v>Social Services Consultant</v>
          </cell>
          <cell r="C591" t="str">
            <v xml:space="preserve">                    Contract and Professional Services Expense – 9155xx</v>
          </cell>
          <cell r="D591" t="str">
            <v>Fees paid to a social worker, not on facility payroll, for providing advisory and educational services to the facility.</v>
          </cell>
        </row>
        <row r="592">
          <cell r="A592">
            <v>915590</v>
          </cell>
          <cell r="B592" t="str">
            <v>Other Contract and Professional Services Expense</v>
          </cell>
          <cell r="C592" t="str">
            <v xml:space="preserve">                    Contract and Professional Services Expense – 9155xx</v>
          </cell>
          <cell r="D592" t="str">
            <v xml:space="preserve">Other contract and professional service related costs for which there is not a specific account.  </v>
          </cell>
        </row>
        <row r="593">
          <cell r="A593">
            <v>915610</v>
          </cell>
          <cell r="B593" t="str">
            <v>Non-Capitalized Equipment Purchases</v>
          </cell>
          <cell r="C593" t="str">
            <v xml:space="preserve">                    Equipment Expense – 9156xx</v>
          </cell>
          <cell r="D593" t="str">
            <v>Cost of small social service related equipment purchased and not capitalized.  The cost of small equipment as defined in PRM15-1 section 104.5.  Limited to less than $500 per item.</v>
          </cell>
        </row>
        <row r="594">
          <cell r="A594">
            <v>915620</v>
          </cell>
          <cell r="B594" t="str">
            <v>Equipment Rental</v>
          </cell>
          <cell r="C594" t="str">
            <v xml:space="preserve">                    Equipment Expense – 9156xx</v>
          </cell>
          <cell r="D594" t="str">
            <v xml:space="preserve">Cost of renting social services related equipment.  The cost of incidental rental equipment.  </v>
          </cell>
        </row>
        <row r="595">
          <cell r="A595">
            <v>915690</v>
          </cell>
          <cell r="B595" t="str">
            <v>Other Equipment Expense</v>
          </cell>
          <cell r="C595" t="str">
            <v xml:space="preserve">                    Equipment Expense – 9156xx</v>
          </cell>
          <cell r="D595" t="str">
            <v xml:space="preserve">Other equipment related costs for which there is not a specific account.  </v>
          </cell>
        </row>
        <row r="596">
          <cell r="A596">
            <v>915710</v>
          </cell>
          <cell r="B596" t="str">
            <v>Supplies – Social Services</v>
          </cell>
          <cell r="C596" t="str">
            <v xml:space="preserve">                    Supplies and Services Expense – 9157xx</v>
          </cell>
          <cell r="D596" t="str">
            <v>Cost of supplies used in the social services function.</v>
          </cell>
        </row>
        <row r="597">
          <cell r="A597">
            <v>915790</v>
          </cell>
          <cell r="B597" t="str">
            <v>Other Supplies and Services Expense</v>
          </cell>
          <cell r="C597" t="str">
            <v xml:space="preserve">                    Supplies and Services Expense – 9157xx</v>
          </cell>
          <cell r="D597" t="str">
            <v xml:space="preserve">Other supplies and services related costs for which there is not a specific account.  </v>
          </cell>
        </row>
        <row r="598">
          <cell r="A598">
            <v>915901</v>
          </cell>
          <cell r="B598" t="str">
            <v>Education and Training</v>
          </cell>
          <cell r="C598" t="str">
            <v xml:space="preserve">                    Other Social Services Expense – 9159xx</v>
          </cell>
          <cell r="D598" t="str">
            <v>Cost of registration for attending educational seminars and training by social services employees of the facility and costs incurred in the provision of orientation and in-house training for facility staff.  Travel must be reported separately.</v>
          </cell>
        </row>
        <row r="599">
          <cell r="A599">
            <v>915902</v>
          </cell>
          <cell r="B599" t="str">
            <v>Travel</v>
          </cell>
          <cell r="C599" t="str">
            <v xml:space="preserve">                    Other Social Services Expense – 9159xx</v>
          </cell>
          <cell r="D599" t="str">
            <v>Cost of travel (airfare, mileage, lodging, meals, etc.) by staff to attend professional and continuing educational seminars.</v>
          </cell>
        </row>
        <row r="600">
          <cell r="A600">
            <v>915903</v>
          </cell>
          <cell r="B600" t="str">
            <v>Recruitment Expense</v>
          </cell>
          <cell r="C600" t="str">
            <v xml:space="preserve">                    Other Social Services Expense – 9159xx</v>
          </cell>
          <cell r="D600" t="str">
            <v>Costs incurred in the recruitment of employees for the facility including classified advertising.</v>
          </cell>
        </row>
        <row r="601">
          <cell r="A601">
            <v>915904</v>
          </cell>
          <cell r="B601" t="str">
            <v>Relocation/Moving Expense</v>
          </cell>
          <cell r="C601" t="str">
            <v xml:space="preserve">                    Other Social Services Expense – 9159xx</v>
          </cell>
          <cell r="D601" t="str">
            <v>Costs incurred in relocating/moving an employee or prospective employee of the facility.</v>
          </cell>
        </row>
        <row r="602">
          <cell r="A602">
            <v>915990</v>
          </cell>
          <cell r="B602" t="str">
            <v>Other Social Services Expense</v>
          </cell>
          <cell r="C602" t="str">
            <v xml:space="preserve">                    Other Social Services Expense – 9159xx</v>
          </cell>
          <cell r="D602" t="str">
            <v xml:space="preserve">Other social services costs for which there is not a specific account.   </v>
          </cell>
        </row>
        <row r="603">
          <cell r="A603">
            <v>915999</v>
          </cell>
          <cell r="B603" t="str">
            <v>Social Services Related Party Expense</v>
          </cell>
          <cell r="C603" t="str">
            <v xml:space="preserve">                    Other Social Services Expense – 9159xx</v>
          </cell>
          <cell r="D603" t="str">
            <v>Related party expense for the cost center not accounted for elsewhere.</v>
          </cell>
        </row>
        <row r="604">
          <cell r="A604">
            <v>916110</v>
          </cell>
          <cell r="B604" t="str">
            <v>Salaries – Medical Records Supervisor</v>
          </cell>
          <cell r="C604" t="str">
            <v xml:space="preserve">                         Salary Expense – 9161xx</v>
          </cell>
          <cell r="D604" t="str">
            <v>Salary (includes shift differentials, sick, holiday, vacation, training, and any administrative days, such as jury duty and bereavement, as offered by the provider; but excludes non-recurring bonuses) of medical records supervisor.</v>
          </cell>
        </row>
        <row r="605">
          <cell r="A605">
            <v>916120</v>
          </cell>
          <cell r="B605" t="str">
            <v>Salaries – Medical Records Staff</v>
          </cell>
          <cell r="C605" t="str">
            <v xml:space="preserve">                         Salary Expense – 9161xx</v>
          </cell>
          <cell r="D605" t="str">
            <v>Salary (includes shift differentials, sick, holiday, vacation, training, and any administrative days, such as jury duty and bereavement, as offered by the provider; but excludes non-recurring bonuses) of medical records staff.</v>
          </cell>
        </row>
        <row r="606">
          <cell r="A606">
            <v>916191</v>
          </cell>
          <cell r="B606" t="str">
            <v>Bonus Expense</v>
          </cell>
          <cell r="C606" t="str">
            <v xml:space="preserve">                         Salary Expense – 9161xx</v>
          </cell>
          <cell r="D606" t="str">
            <v>Cost of non-recurring bonuses for medical records employees.</v>
          </cell>
        </row>
        <row r="607">
          <cell r="A607">
            <v>916199</v>
          </cell>
          <cell r="B607" t="str">
            <v>Salaries-Owners</v>
          </cell>
          <cell r="C607" t="str">
            <v xml:space="preserve">                         Salary Expense – 9161xx</v>
          </cell>
          <cell r="D607" t="str">
            <v xml:space="preserve">Gross salaries (includes shift differentials; sick, holiday, vacation, training, and any administrative days, such as jury duty and bereavement, as offered by the provider; but excludes non-recurring bonuses). </v>
          </cell>
        </row>
        <row r="608">
          <cell r="A608">
            <v>916420</v>
          </cell>
          <cell r="B608" t="str">
            <v>FICA</v>
          </cell>
          <cell r="C608" t="str">
            <v xml:space="preserve">                         Payroll Taxes and Benefit Expense – 9164xx</v>
          </cell>
          <cell r="D608" t="str">
            <v>Cost of employer’s portion of Social Security Tax for employees.</v>
          </cell>
        </row>
        <row r="609">
          <cell r="A609">
            <v>916430</v>
          </cell>
          <cell r="B609" t="str">
            <v>Unemployment Taxes</v>
          </cell>
          <cell r="C609" t="str">
            <v xml:space="preserve">                         Payroll Taxes and Benefit Expense – 9164xx</v>
          </cell>
          <cell r="D609" t="str">
            <v>Cost of employer’s contribution to State and Federal unemployment taxes for employees.</v>
          </cell>
        </row>
        <row r="610">
          <cell r="A610">
            <v>916440</v>
          </cell>
          <cell r="B610" t="str">
            <v>Health Insurance</v>
          </cell>
          <cell r="C610" t="str">
            <v xml:space="preserve">                         Payroll Taxes and Benefit Expense – 9164xx</v>
          </cell>
          <cell r="D610" t="str">
            <v>Cost of employer’s contribution to employee Health Insurance for employees.</v>
          </cell>
        </row>
        <row r="611">
          <cell r="A611">
            <v>916450</v>
          </cell>
          <cell r="B611" t="str">
            <v>Workers’ Compensation</v>
          </cell>
          <cell r="C611" t="str">
            <v xml:space="preserve">                         Payroll Taxes and Benefit Expense – 9164xx</v>
          </cell>
          <cell r="D611" t="str">
            <v>Cost of Workers’ Compensation insurance for employees.</v>
          </cell>
        </row>
        <row r="612">
          <cell r="A612">
            <v>916460</v>
          </cell>
          <cell r="B612" t="str">
            <v xml:space="preserve">Employee Retirement/Savings Plan </v>
          </cell>
          <cell r="C612" t="str">
            <v xml:space="preserve">                         Payroll Taxes and Benefit Expense – 9164xx</v>
          </cell>
          <cell r="D612" t="str">
            <v xml:space="preserve">Cost of employer’s contribution to an employee retirement/savings plan for employees. </v>
          </cell>
        </row>
        <row r="613">
          <cell r="A613">
            <v>916470</v>
          </cell>
          <cell r="B613" t="str">
            <v>Life Insurance</v>
          </cell>
          <cell r="C613" t="str">
            <v xml:space="preserve">                         Payroll Taxes and Benefit Expense – 9164xx</v>
          </cell>
          <cell r="D613" t="str">
            <v>Cost of employer’s contribution to employee Life Insurance for employees.</v>
          </cell>
        </row>
        <row r="614">
          <cell r="A614">
            <v>916480</v>
          </cell>
          <cell r="B614" t="str">
            <v>Uniforms</v>
          </cell>
          <cell r="C614" t="str">
            <v xml:space="preserve">                         Payroll Taxes and Benefit Expense – 9164xx</v>
          </cell>
          <cell r="D614" t="str">
            <v>Cost of employer’s contribution to employee uniforms.</v>
          </cell>
        </row>
        <row r="615">
          <cell r="A615">
            <v>916490</v>
          </cell>
          <cell r="B615" t="str">
            <v>Other Payroll Taxes and Benefit Expense</v>
          </cell>
          <cell r="C615" t="str">
            <v xml:space="preserve">                         Payroll Taxes and Benefit Expense – 9164xx</v>
          </cell>
          <cell r="D615" t="str">
            <v xml:space="preserve">Other payroll taxes and benefit related costs for which there is not a specific account.  </v>
          </cell>
        </row>
        <row r="616">
          <cell r="A616">
            <v>916510</v>
          </cell>
          <cell r="B616" t="str">
            <v xml:space="preserve">Contract Services – Medical Records – Non-related Party </v>
          </cell>
          <cell r="C616" t="str">
            <v xml:space="preserve">                    Contract and Professional Service Expense – 9165xx</v>
          </cell>
          <cell r="D616" t="str">
            <v>Cost paid to a non-related party for medical records services and personnel hired through contract who are not facility employees.</v>
          </cell>
        </row>
        <row r="617">
          <cell r="A617">
            <v>916519</v>
          </cell>
          <cell r="B617" t="str">
            <v xml:space="preserve">Contract Services – Medical Records – Related Party </v>
          </cell>
          <cell r="C617" t="str">
            <v xml:space="preserve">                    Contract and Professional Service Expense – 9165xx</v>
          </cell>
          <cell r="D617" t="str">
            <v>Cost paid to a related party for medical records services and personnel hired through contract who are not facility employees.</v>
          </cell>
        </row>
        <row r="618">
          <cell r="A618">
            <v>916530</v>
          </cell>
          <cell r="B618" t="str">
            <v>Medical Records Consultant – Non-related Party</v>
          </cell>
          <cell r="C618" t="str">
            <v xml:space="preserve">                    Contract and Professional Service Expense – 9165xx</v>
          </cell>
          <cell r="D618" t="str">
            <v>Fees paid to a non-related party for consultants for medical records advisory and/or educational services.</v>
          </cell>
        </row>
        <row r="619">
          <cell r="A619">
            <v>916539</v>
          </cell>
          <cell r="B619" t="str">
            <v xml:space="preserve">Medical Records Consultant – Related Party </v>
          </cell>
          <cell r="C619" t="str">
            <v xml:space="preserve">                    Contract and Professional Service Expense – 9165xx</v>
          </cell>
          <cell r="D619" t="str">
            <v>Fees paid to a related party for consultants for medical records advisory and/or educational services.</v>
          </cell>
        </row>
        <row r="620">
          <cell r="A620">
            <v>916590</v>
          </cell>
          <cell r="B620" t="str">
            <v>Other Contract and Professional Services Expense</v>
          </cell>
          <cell r="C620" t="str">
            <v xml:space="preserve">                    Contract and Professional Service Expense – 9165xx</v>
          </cell>
          <cell r="D620" t="str">
            <v xml:space="preserve">Other contract and professional services related costs for which there is not a specific account.  </v>
          </cell>
        </row>
        <row r="621">
          <cell r="A621">
            <v>916610</v>
          </cell>
          <cell r="B621" t="str">
            <v>Non-Capitalized Equipment Purchases</v>
          </cell>
          <cell r="C621" t="str">
            <v xml:space="preserve">                    Equipment Expense – 9166xx</v>
          </cell>
          <cell r="D621" t="str">
            <v>Cost of small medical records related equipment purchased and not capitalized.  The cost of small equipment as defined in PRM15-1 section 104.5.  Limited to less than $500 per item.</v>
          </cell>
        </row>
        <row r="622">
          <cell r="A622">
            <v>916620</v>
          </cell>
          <cell r="B622" t="str">
            <v>Equipment Rental</v>
          </cell>
          <cell r="C622" t="str">
            <v xml:space="preserve">                    Equipment Expense – 9166xx</v>
          </cell>
          <cell r="D622" t="str">
            <v xml:space="preserve">The cost of renting medical records related equipment.  The cost of incidental rental equipment.  </v>
          </cell>
        </row>
        <row r="623">
          <cell r="A623">
            <v>916690</v>
          </cell>
          <cell r="B623" t="str">
            <v>Other Equipment Expense</v>
          </cell>
          <cell r="C623" t="str">
            <v xml:space="preserve">                    Equipment Expense – 9166xx</v>
          </cell>
          <cell r="D623" t="str">
            <v xml:space="preserve">Other equipment related costs for which there is not a specific account.  </v>
          </cell>
        </row>
        <row r="624">
          <cell r="A624">
            <v>916710</v>
          </cell>
          <cell r="B624" t="str">
            <v>Medical Records Supplies</v>
          </cell>
          <cell r="C624" t="str">
            <v xml:space="preserve">                    Supplies and Services Expense – 9167xx</v>
          </cell>
          <cell r="D624" t="str">
            <v>Supplies used in the Medical Records function.</v>
          </cell>
        </row>
        <row r="625">
          <cell r="A625">
            <v>916790</v>
          </cell>
          <cell r="B625" t="str">
            <v>Other Supplies Expense</v>
          </cell>
          <cell r="C625" t="str">
            <v xml:space="preserve">                    Supplies and Services Expense – 9167xx</v>
          </cell>
          <cell r="D625" t="str">
            <v xml:space="preserve">Other supplies and services related costs for which there is not a specific account.  </v>
          </cell>
        </row>
        <row r="626">
          <cell r="A626">
            <v>916901</v>
          </cell>
          <cell r="B626" t="str">
            <v>Education and Training</v>
          </cell>
          <cell r="C626" t="str">
            <v xml:space="preserve">                    Other Medical Records Expense – 9169xx</v>
          </cell>
          <cell r="D626" t="str">
            <v>Cost of registration for attending educational seminars and training by medical records employees of the facility and costs incurred in the provision of orientation and in-house training for facility staff.  Travel must be reported separately.</v>
          </cell>
        </row>
        <row r="627">
          <cell r="A627">
            <v>916902</v>
          </cell>
          <cell r="B627" t="str">
            <v>Travel</v>
          </cell>
          <cell r="C627" t="str">
            <v xml:space="preserve">                    Other Medical Records Expense – 9169xx</v>
          </cell>
          <cell r="D627" t="str">
            <v>Cost of travel (airfare, mileage, lodging, meals, etc.) by staff to attend professional and continuing educational seminars and meetings related to their position with the facility.</v>
          </cell>
        </row>
        <row r="628">
          <cell r="A628">
            <v>916903</v>
          </cell>
          <cell r="B628" t="str">
            <v>Recruitment Expense</v>
          </cell>
          <cell r="C628" t="str">
            <v xml:space="preserve">                    Other Medical Records Expense – 9169xx</v>
          </cell>
          <cell r="D628" t="str">
            <v>Costs incurred in the recruitment of employees for the facility including classified advertising.</v>
          </cell>
        </row>
        <row r="629">
          <cell r="A629">
            <v>916904</v>
          </cell>
          <cell r="B629" t="str">
            <v>Relocation/Moving Expense</v>
          </cell>
          <cell r="C629" t="str">
            <v xml:space="preserve">                    Other Medical Records Expense – 9169xx</v>
          </cell>
          <cell r="D629" t="str">
            <v>Costs incurred in relocating/moving an employee or prospective employee of the facility.</v>
          </cell>
        </row>
        <row r="630">
          <cell r="A630">
            <v>916990</v>
          </cell>
          <cell r="B630" t="str">
            <v>Other Medical Records Expense</v>
          </cell>
          <cell r="C630" t="str">
            <v xml:space="preserve">                    Other Medical Records Expense – 9169xx</v>
          </cell>
          <cell r="D630" t="str">
            <v xml:space="preserve">Other medical records costs for which there is not a specific account.  </v>
          </cell>
        </row>
        <row r="631">
          <cell r="A631">
            <v>916999</v>
          </cell>
          <cell r="B631" t="str">
            <v>Medical Records Related Party Expense</v>
          </cell>
          <cell r="C631" t="str">
            <v xml:space="preserve">                    Other Medical Records Expense – 9169xx</v>
          </cell>
          <cell r="D631" t="str">
            <v>Related party expense for the cost center not accounted for elsewhere.</v>
          </cell>
        </row>
        <row r="632">
          <cell r="A632">
            <v>917110</v>
          </cell>
          <cell r="B632" t="str">
            <v>Salaries – Central Supply Supervisor</v>
          </cell>
          <cell r="C632" t="str">
            <v xml:space="preserve">                         Salary Expense – 9171xx</v>
          </cell>
          <cell r="D632" t="str">
            <v>Salary (includes shift differentials, sick, holiday, vacation, training, and any administrative days, such as jury duty and bereavement, as offered by the provider; but excludes non-recurring bonuses) of the Central supply supervisor responsible for maintaining and distributing central supplies.</v>
          </cell>
        </row>
        <row r="633">
          <cell r="A633">
            <v>917120</v>
          </cell>
          <cell r="B633" t="str">
            <v>Salaries – Central Supply Staff</v>
          </cell>
          <cell r="C633" t="str">
            <v xml:space="preserve">                         Salary Expense – 9171xx</v>
          </cell>
          <cell r="D633" t="str">
            <v>Salary (includes shift differentials, sick, holiday, vacation, training, and any administrative days, such as jury duty and bereavement, as offered by the provider; but excludes non-recurring bonuses) of the personnel involved in the maintaining and distributing central supplies.</v>
          </cell>
        </row>
        <row r="634">
          <cell r="A634">
            <v>917191</v>
          </cell>
          <cell r="B634" t="str">
            <v>Bonus Expense</v>
          </cell>
          <cell r="C634" t="str">
            <v xml:space="preserve">                         Salary Expense – 9171xx</v>
          </cell>
          <cell r="D634" t="str">
            <v>Cost of non-recurring bonuses for central supply employees.</v>
          </cell>
        </row>
        <row r="635">
          <cell r="A635">
            <v>917199</v>
          </cell>
          <cell r="B635" t="str">
            <v>Salaries-Owners</v>
          </cell>
          <cell r="C635" t="str">
            <v xml:space="preserve">                         Salary Expense – 9171xx</v>
          </cell>
          <cell r="D635" t="str">
            <v xml:space="preserve">Gross salaries (includes shift differentials; sick, holiday, vacation, training, and any administrative days, such as jury duty and bereavement, as offered by the provider; but excludes non-recurring bonuses). </v>
          </cell>
        </row>
        <row r="636">
          <cell r="A636">
            <v>917420</v>
          </cell>
          <cell r="B636" t="str">
            <v>FICA</v>
          </cell>
          <cell r="C636" t="str">
            <v xml:space="preserve">                         Payroll Taxes and Benefit Expense – 9174xx</v>
          </cell>
          <cell r="D636" t="str">
            <v>Cost of employer’s portion of Social Security Tax for employees.</v>
          </cell>
        </row>
        <row r="637">
          <cell r="A637">
            <v>917430</v>
          </cell>
          <cell r="B637" t="str">
            <v>Unemployment Taxes</v>
          </cell>
          <cell r="C637" t="str">
            <v xml:space="preserve">                         Payroll Taxes and Benefit Expense – 9174xx</v>
          </cell>
          <cell r="D637" t="str">
            <v>Cost of employer’s contribution to State and Federal unemployment taxes for employees.</v>
          </cell>
        </row>
        <row r="638">
          <cell r="A638">
            <v>917440</v>
          </cell>
          <cell r="B638" t="str">
            <v>Health Insurance</v>
          </cell>
          <cell r="C638" t="str">
            <v xml:space="preserve">                         Payroll Taxes and Benefit Expense – 9174xx</v>
          </cell>
          <cell r="D638" t="str">
            <v>Cost of employer’s contribution to employee Health Insurance for employees.</v>
          </cell>
        </row>
        <row r="639">
          <cell r="A639">
            <v>917450</v>
          </cell>
          <cell r="B639" t="str">
            <v>Workers’ Compensation</v>
          </cell>
          <cell r="C639" t="str">
            <v xml:space="preserve">                         Payroll Taxes and Benefit Expense – 9174xx</v>
          </cell>
          <cell r="D639" t="str">
            <v>Cost of Workers’ Compensation insurance for employees.</v>
          </cell>
        </row>
        <row r="640">
          <cell r="A640">
            <v>917460</v>
          </cell>
          <cell r="B640" t="str">
            <v xml:space="preserve">Employee Retirement/Savings Plan </v>
          </cell>
          <cell r="C640" t="str">
            <v xml:space="preserve">                         Payroll Taxes and Benefit Expense – 9174xx</v>
          </cell>
          <cell r="D640" t="str">
            <v xml:space="preserve">Cost of employer’s contribution to an employee retirement/savings plan for employees. </v>
          </cell>
        </row>
        <row r="641">
          <cell r="A641">
            <v>917470</v>
          </cell>
          <cell r="B641" t="str">
            <v>Life Insurance</v>
          </cell>
          <cell r="C641" t="str">
            <v xml:space="preserve">                         Payroll Taxes and Benefit Expense – 9174xx</v>
          </cell>
          <cell r="D641" t="str">
            <v>Cost of employer’s contribution to employee Life Insurance for employees.</v>
          </cell>
        </row>
        <row r="642">
          <cell r="A642">
            <v>917480</v>
          </cell>
          <cell r="B642" t="str">
            <v>Uniforms</v>
          </cell>
          <cell r="C642" t="str">
            <v xml:space="preserve">                         Payroll Taxes and Benefit Expense – 9174xx</v>
          </cell>
          <cell r="D642" t="str">
            <v>Cost of employer’s contribution to employee uniforms.</v>
          </cell>
        </row>
        <row r="643">
          <cell r="A643">
            <v>917490</v>
          </cell>
          <cell r="B643" t="str">
            <v>Other Payroll Taxes and Benefit Expense</v>
          </cell>
          <cell r="C643" t="str">
            <v xml:space="preserve">                         Payroll Taxes and Benefit Expense – 9174xx</v>
          </cell>
          <cell r="D643" t="str">
            <v>Other payroll taxes and benefit related costs for which there is not a specific account.</v>
          </cell>
        </row>
        <row r="644">
          <cell r="A644">
            <v>917510</v>
          </cell>
          <cell r="B644" t="str">
            <v>Contracted Services – Central Supply – Non-related Party</v>
          </cell>
          <cell r="C644" t="str">
            <v xml:space="preserve">                    Contract and Professional Services Expense – 9175xx</v>
          </cell>
          <cell r="D644" t="str">
            <v>Cost paid for central supply services and personnel hired through contract who are not facility employees.</v>
          </cell>
        </row>
        <row r="645">
          <cell r="A645">
            <v>917519</v>
          </cell>
          <cell r="B645" t="str">
            <v>Contracted Services – Central Supply – Related Party</v>
          </cell>
          <cell r="C645" t="str">
            <v xml:space="preserve">                    Contract and Professional Services Expense – 9175xx</v>
          </cell>
          <cell r="D645" t="str">
            <v>Cost paid for central supply services and personnel hired through a related party contract who are not facility employees.</v>
          </cell>
        </row>
        <row r="646">
          <cell r="A646">
            <v>917590</v>
          </cell>
          <cell r="B646" t="str">
            <v>Other Contract and Professional Services Expense</v>
          </cell>
          <cell r="C646" t="str">
            <v xml:space="preserve">                    Contract and Professional Services Expense – 9175xx</v>
          </cell>
          <cell r="D646" t="str">
            <v xml:space="preserve">Other contract and professional service related costs for which there is not a specific account.  </v>
          </cell>
        </row>
        <row r="647">
          <cell r="A647">
            <v>917610</v>
          </cell>
          <cell r="B647" t="str">
            <v>Non-Capitalized Equipment Purchases</v>
          </cell>
          <cell r="C647" t="str">
            <v xml:space="preserve">                    Equipment Expense – 9176xx</v>
          </cell>
          <cell r="D647" t="str">
            <v>Cost of small central supply related equipment purchased and not capitalized.  The cost of small equipment as defined in PRM15-1 section 104.5.  Limited to less than $500 per item.</v>
          </cell>
        </row>
        <row r="648">
          <cell r="A648">
            <v>917620</v>
          </cell>
          <cell r="B648" t="str">
            <v>Equipment Rental</v>
          </cell>
          <cell r="C648" t="str">
            <v xml:space="preserve">                    Equipment Expense – 9176xx</v>
          </cell>
          <cell r="D648" t="str">
            <v xml:space="preserve">Cost of renting central supply related equipment.  The cost of incidental rental equipment.  </v>
          </cell>
        </row>
        <row r="649">
          <cell r="A649">
            <v>917690</v>
          </cell>
          <cell r="B649" t="str">
            <v>Other Equipment Expense</v>
          </cell>
          <cell r="C649" t="str">
            <v xml:space="preserve">                    Equipment Expense – 9176xx</v>
          </cell>
          <cell r="D649" t="str">
            <v xml:space="preserve">Other equipment related costs for which there is not a specific account.  </v>
          </cell>
        </row>
        <row r="650">
          <cell r="A650">
            <v>917710</v>
          </cell>
          <cell r="B650" t="str">
            <v>Central Supply – Supply Expense</v>
          </cell>
          <cell r="C650" t="str">
            <v xml:space="preserve">                    Supplies and Services Expense – 9177xx</v>
          </cell>
          <cell r="D650" t="str">
            <v>Supplies expense related to the Central Supply Function.</v>
          </cell>
        </row>
        <row r="651">
          <cell r="A651">
            <v>917790</v>
          </cell>
          <cell r="B651" t="str">
            <v>Other Supplies and Services Expense</v>
          </cell>
          <cell r="C651" t="str">
            <v xml:space="preserve">                    Supplies and Services Expense – 9177xx</v>
          </cell>
          <cell r="D651" t="str">
            <v>Other supplies and services related costs for which there is not a specific account.</v>
          </cell>
        </row>
        <row r="652">
          <cell r="A652">
            <v>917901</v>
          </cell>
          <cell r="B652" t="str">
            <v>Education and Training</v>
          </cell>
          <cell r="C652" t="str">
            <v xml:space="preserve">                    Other Central Supply Expense – 9179xx</v>
          </cell>
          <cell r="D652" t="str">
            <v>Cost of registration for attending educational seminars and training by central supply services employees of the facility and costs incurred in the provision of orientation and in-house training for facility staff.  Travel must be reported separately.</v>
          </cell>
        </row>
        <row r="653">
          <cell r="A653">
            <v>917902</v>
          </cell>
          <cell r="B653" t="str">
            <v xml:space="preserve">Travel </v>
          </cell>
          <cell r="C653" t="str">
            <v xml:space="preserve">                    Other Central Supply Expense – 9179xx</v>
          </cell>
          <cell r="D653" t="str">
            <v>Cost of travel (airfare, mileage, lodging, meals, etc.) by authorized central supply personnel to attend professional and continuing educational seminars.</v>
          </cell>
        </row>
        <row r="654">
          <cell r="A654">
            <v>917903</v>
          </cell>
          <cell r="B654" t="str">
            <v>Recruitment Expense</v>
          </cell>
          <cell r="C654" t="str">
            <v xml:space="preserve">                    Other Central Supply Expense – 9179xx</v>
          </cell>
          <cell r="D654" t="str">
            <v>Costs incurred in the recruitment of employees for the facility including classified advertising.</v>
          </cell>
        </row>
        <row r="655">
          <cell r="A655">
            <v>917904</v>
          </cell>
          <cell r="B655" t="str">
            <v>Relocation/Moving Expense</v>
          </cell>
          <cell r="C655" t="str">
            <v xml:space="preserve">                    Other Central Supply Expense – 9179xx</v>
          </cell>
          <cell r="D655" t="str">
            <v>Costs incurred in relocating/moving an employee or prospective employee of the facility.</v>
          </cell>
        </row>
        <row r="656">
          <cell r="A656">
            <v>917990</v>
          </cell>
          <cell r="B656" t="str">
            <v>Other Central Supply Expense</v>
          </cell>
          <cell r="C656" t="str">
            <v xml:space="preserve">                    Other Central Supply Expense – 9179xx</v>
          </cell>
          <cell r="D656" t="str">
            <v xml:space="preserve">Other central supply costs for which there is not a specific account.  </v>
          </cell>
        </row>
        <row r="657">
          <cell r="A657">
            <v>917999</v>
          </cell>
          <cell r="B657" t="str">
            <v>Central Supply Related Party Expense</v>
          </cell>
          <cell r="C657" t="str">
            <v xml:space="preserve">                    Other Central Supply Expense – 9179xx</v>
          </cell>
          <cell r="D657" t="str">
            <v>Related party expense for the cost center not accounted for elsewhere.</v>
          </cell>
        </row>
        <row r="658">
          <cell r="A658">
            <v>918110</v>
          </cell>
          <cell r="B658" t="str">
            <v>Salaries – Supervisor</v>
          </cell>
          <cell r="C658" t="str">
            <v xml:space="preserve">                         Salary Expense – 9181xx</v>
          </cell>
          <cell r="D658" t="str">
            <v>Salary (includes shift differentials, sick, holiday, vacation, training, and any administrative days, such as jury duty and bereavement, as offered by the provider; but excludes non-recurring bonuses) of Laundry supervisor(s).</v>
          </cell>
        </row>
        <row r="659">
          <cell r="A659">
            <v>918120</v>
          </cell>
          <cell r="B659" t="str">
            <v>Salaries – Staff</v>
          </cell>
          <cell r="C659" t="str">
            <v xml:space="preserve">                         Salary Expense – 9181xx</v>
          </cell>
          <cell r="D659" t="str">
            <v>Salary (includes shift differentials, sick, holiday, vacation, training, and any administrative days, such as jury duty and bereavement, as offered by the provider; but excludes non-recurring bonuses) of Laundry supervisor(s) of staff.</v>
          </cell>
        </row>
        <row r="660">
          <cell r="A660">
            <v>918191</v>
          </cell>
          <cell r="B660" t="str">
            <v>Bonus Expense</v>
          </cell>
          <cell r="C660" t="str">
            <v xml:space="preserve">                         Salary Expense – 9181xx</v>
          </cell>
          <cell r="D660" t="str">
            <v>Cost of non-recurring bonuses for laundry and linen employees.</v>
          </cell>
        </row>
        <row r="661">
          <cell r="A661">
            <v>918199</v>
          </cell>
          <cell r="B661" t="str">
            <v>Salaries-Owners</v>
          </cell>
          <cell r="C661" t="str">
            <v xml:space="preserve">                         Salary Expense – 9181xx</v>
          </cell>
          <cell r="D661" t="str">
            <v>Salary (includes shift differentials, sick, holiday, vacation, training, and any administrative days, such as jury duty and bereavement, as offered by the provider; but excludes non-recurring bonuses).</v>
          </cell>
        </row>
        <row r="662">
          <cell r="A662">
            <v>918420</v>
          </cell>
          <cell r="B662" t="str">
            <v>FICA</v>
          </cell>
          <cell r="C662" t="str">
            <v xml:space="preserve">                         Payroll Taxes and Benefit Expense – 9184xx</v>
          </cell>
          <cell r="D662" t="str">
            <v>Cost of employer’s portion of Social Security Tax for employees.</v>
          </cell>
        </row>
        <row r="663">
          <cell r="A663">
            <v>918430</v>
          </cell>
          <cell r="B663" t="str">
            <v>Unemployment Taxes</v>
          </cell>
          <cell r="C663" t="str">
            <v xml:space="preserve">                         Payroll Taxes and Benefit Expense – 9184xx</v>
          </cell>
          <cell r="D663" t="str">
            <v>Cost of employer’s contribution to State and Federal unemployment taxes for employees.</v>
          </cell>
        </row>
        <row r="664">
          <cell r="A664">
            <v>918440</v>
          </cell>
          <cell r="B664" t="str">
            <v>Health Insurance</v>
          </cell>
          <cell r="C664" t="str">
            <v xml:space="preserve">                         Payroll Taxes and Benefit Expense – 9184xx</v>
          </cell>
          <cell r="D664" t="str">
            <v>Cost of employer’s contribution to employee Health Insurance for employees.</v>
          </cell>
        </row>
        <row r="665">
          <cell r="A665">
            <v>918450</v>
          </cell>
          <cell r="B665" t="str">
            <v>Workers’ Compensation</v>
          </cell>
          <cell r="C665" t="str">
            <v xml:space="preserve">                         Payroll Taxes and Benefit Expense – 9184xx</v>
          </cell>
          <cell r="D665" t="str">
            <v>Cost of Workers’ Compensation insurance for employees.</v>
          </cell>
        </row>
        <row r="666">
          <cell r="A666">
            <v>918460</v>
          </cell>
          <cell r="B666" t="str">
            <v xml:space="preserve">Employee Retirement/Savings Plan </v>
          </cell>
          <cell r="C666" t="str">
            <v xml:space="preserve">                         Payroll Taxes and Benefit Expense – 9184xx</v>
          </cell>
          <cell r="D666" t="str">
            <v xml:space="preserve">Cost of employer’s contribution to an employee retirement/savings plan for employees. </v>
          </cell>
        </row>
        <row r="667">
          <cell r="A667">
            <v>918470</v>
          </cell>
          <cell r="B667" t="str">
            <v>Life Insurance</v>
          </cell>
          <cell r="C667" t="str">
            <v xml:space="preserve">                         Payroll Taxes and Benefit Expense – 9184xx</v>
          </cell>
          <cell r="D667" t="str">
            <v>Cost of employer’s contribution to employee Life Insurance.</v>
          </cell>
        </row>
        <row r="668">
          <cell r="A668">
            <v>918480</v>
          </cell>
          <cell r="B668" t="str">
            <v>Uniforms</v>
          </cell>
          <cell r="C668" t="str">
            <v xml:space="preserve">                         Payroll Taxes and Benefit Expense – 9184xx</v>
          </cell>
          <cell r="D668" t="str">
            <v>Cost of employer’s contribution to employee uniforms.</v>
          </cell>
        </row>
        <row r="669">
          <cell r="A669">
            <v>918490</v>
          </cell>
          <cell r="B669" t="str">
            <v>Other Payroll Taxes and Benefit Expense</v>
          </cell>
          <cell r="C669" t="str">
            <v xml:space="preserve">                         Payroll Taxes and Benefit Expense – 9184xx</v>
          </cell>
          <cell r="D669" t="str">
            <v xml:space="preserve">Other payroll taxes and benefit related costs for which there is not a specific account.   </v>
          </cell>
        </row>
        <row r="670">
          <cell r="A670">
            <v>918510</v>
          </cell>
          <cell r="B670" t="str">
            <v>Contract Services – Non-related Party</v>
          </cell>
          <cell r="C670" t="str">
            <v xml:space="preserve">                    Contract and Professional Services Expense – 9185xx</v>
          </cell>
          <cell r="D670" t="str">
            <v>Cost paid to a non-related party for laundry services and personnel hired through contract who are not facility employees.</v>
          </cell>
        </row>
        <row r="671">
          <cell r="A671">
            <v>918519</v>
          </cell>
          <cell r="B671" t="str">
            <v xml:space="preserve">Contract Services – Related Party </v>
          </cell>
          <cell r="C671" t="str">
            <v xml:space="preserve">                    Contract and Professional Services Expense – 9185xx</v>
          </cell>
          <cell r="D671" t="str">
            <v>Cost paid to a related party for laundry services and personnel hired through contract who are not facility employees.</v>
          </cell>
        </row>
        <row r="672">
          <cell r="A672">
            <v>918590</v>
          </cell>
          <cell r="B672" t="str">
            <v>Other Contract and Professional Services Expense</v>
          </cell>
          <cell r="C672" t="str">
            <v xml:space="preserve">                    Contract and Professional Services Expense – 9185xx</v>
          </cell>
          <cell r="D672" t="str">
            <v xml:space="preserve">Other contract and professional services related costs for which there is not a specific account.  </v>
          </cell>
        </row>
        <row r="673">
          <cell r="A673">
            <v>918610</v>
          </cell>
          <cell r="B673" t="str">
            <v>Non-Capitalized Equipment Purchases</v>
          </cell>
          <cell r="C673" t="str">
            <v xml:space="preserve">                    Equipment Expense – 9186xx</v>
          </cell>
          <cell r="D673" t="str">
            <v>Cost of small laundry and linen related equipment purchased and not capitalized.  The cost of small equipment as defined in PRM15-1 section 104.5.  Limited to less than $500 per item.</v>
          </cell>
        </row>
        <row r="674">
          <cell r="A674">
            <v>918620</v>
          </cell>
          <cell r="B674" t="str">
            <v>Equipment Rental</v>
          </cell>
          <cell r="C674" t="str">
            <v xml:space="preserve">                    Equipment Expense – 9186xx</v>
          </cell>
          <cell r="D674" t="str">
            <v xml:space="preserve">Cost of renting laundry and linen related equipment.  The cost of incidental rental equipment.  </v>
          </cell>
        </row>
        <row r="675">
          <cell r="A675">
            <v>918690</v>
          </cell>
          <cell r="B675" t="str">
            <v>Other Equipment Expense</v>
          </cell>
          <cell r="C675" t="str">
            <v xml:space="preserve">                    Equipment Expense – 9186xx</v>
          </cell>
          <cell r="D675" t="str">
            <v xml:space="preserve">Other equipment related costs for which there is not a specific account.  </v>
          </cell>
        </row>
        <row r="676">
          <cell r="A676">
            <v>918710</v>
          </cell>
          <cell r="B676" t="str">
            <v>Laundry and Linen Supplies</v>
          </cell>
          <cell r="C676" t="str">
            <v xml:space="preserve">                    Supplies and Services Expense – 9187xx</v>
          </cell>
          <cell r="D676" t="str">
            <v>Cost of consumable goods used in the laundry including soap, detergent, starch, and bleach.</v>
          </cell>
        </row>
        <row r="677">
          <cell r="A677">
            <v>918720</v>
          </cell>
          <cell r="B677" t="str">
            <v>Linens</v>
          </cell>
          <cell r="C677" t="str">
            <v xml:space="preserve">                    Supplies and Services Expense – 9187xx</v>
          </cell>
          <cell r="D677" t="str">
            <v xml:space="preserve">Cost of bed and dining linens, towels and gowns. </v>
          </cell>
        </row>
        <row r="678">
          <cell r="A678">
            <v>918790</v>
          </cell>
          <cell r="B678" t="str">
            <v>Other Supplies and Services Expense</v>
          </cell>
          <cell r="C678" t="str">
            <v xml:space="preserve">                    Supplies and Services Expense – 9187xx</v>
          </cell>
          <cell r="D678" t="str">
            <v xml:space="preserve">Other supplies and services related costs for which there is not a specific account.  </v>
          </cell>
        </row>
        <row r="679">
          <cell r="A679">
            <v>918901</v>
          </cell>
          <cell r="B679" t="str">
            <v>Education and Training</v>
          </cell>
          <cell r="C679" t="str">
            <v xml:space="preserve">                    Other Laundry and Linen Expense – 9189xx</v>
          </cell>
          <cell r="D679" t="str">
            <v>Cost of registration for attending educational seminars and training by laundry and linen employees of the facility and costs incurred in the provision of orientation and in-house training for facility staff.  Travel must be reported separately.</v>
          </cell>
        </row>
        <row r="680">
          <cell r="A680">
            <v>918902</v>
          </cell>
          <cell r="B680" t="str">
            <v>Travel</v>
          </cell>
          <cell r="C680" t="str">
            <v xml:space="preserve">                    Other Laundry and Linen Expense – 9189xx</v>
          </cell>
          <cell r="D680" t="str">
            <v>Cost of travel (airfare, mileage, lodging, meals, etc.) by staff to attend professional and continuing educational seminars and meetings related to their position with the facility.</v>
          </cell>
        </row>
        <row r="681">
          <cell r="A681">
            <v>918903</v>
          </cell>
          <cell r="B681" t="str">
            <v>Recruitment Expense</v>
          </cell>
          <cell r="C681" t="str">
            <v xml:space="preserve">                    Other Laundry and Linen Expense – 9189xx</v>
          </cell>
          <cell r="D681" t="str">
            <v>Costs incurred in the recruitment of employees for the facility including classified advertising.</v>
          </cell>
        </row>
        <row r="682">
          <cell r="A682">
            <v>918904</v>
          </cell>
          <cell r="B682" t="str">
            <v>Relocation/Moving Expense</v>
          </cell>
          <cell r="C682" t="str">
            <v xml:space="preserve">                    Other Laundry and Linen Expense – 9189xx</v>
          </cell>
          <cell r="D682" t="str">
            <v>Costs incurred in relocating/moving an employee or prospective employee of the facility.</v>
          </cell>
        </row>
        <row r="683">
          <cell r="A683">
            <v>918990</v>
          </cell>
          <cell r="B683" t="str">
            <v xml:space="preserve">Other Laundry and Linen Expense </v>
          </cell>
          <cell r="C683" t="str">
            <v xml:space="preserve">                    Other Laundry and Linen Expense – 9189xx</v>
          </cell>
          <cell r="D683" t="str">
            <v xml:space="preserve">Other laundry and linen expenses for which there is not a specific account.  </v>
          </cell>
        </row>
        <row r="684">
          <cell r="A684">
            <v>918999</v>
          </cell>
          <cell r="B684" t="str">
            <v>Laundry and Linen Related Party Expense</v>
          </cell>
          <cell r="C684" t="str">
            <v xml:space="preserve">                    Other Laundry and Linen Expense – 9189xx</v>
          </cell>
          <cell r="D684" t="str">
            <v>Related party expense for the cost center not accounted for elsewhere.</v>
          </cell>
        </row>
        <row r="685">
          <cell r="A685">
            <v>921110</v>
          </cell>
          <cell r="B685" t="str">
            <v>Salaries – Physical Therapists</v>
          </cell>
          <cell r="C685" t="str">
            <v xml:space="preserve">                              Salary Expense – 9211xx</v>
          </cell>
          <cell r="D685" t="str">
            <v>Salary (includes shift differentials, sick, holiday, vacation, training, and any administrative days, such as jury duty and bereavement, as offered by the provider; but excludes non-recurring bonuses) of physical therapists.</v>
          </cell>
        </row>
        <row r="686">
          <cell r="A686">
            <v>921120</v>
          </cell>
          <cell r="B686" t="str">
            <v>Salaries – Licensed Physical Therapy Aides</v>
          </cell>
          <cell r="C686" t="str">
            <v xml:space="preserve">                              Salary Expense – 9211xx</v>
          </cell>
          <cell r="D686" t="str">
            <v>Salary (includes shift differentials, sick, holiday, vacation, training, and any administrative days, such as jury duty and bereavement, as offered by the provider; but excludes non-recurring bonuses) of licensed physical therapy aides.</v>
          </cell>
        </row>
        <row r="687">
          <cell r="A687">
            <v>921130</v>
          </cell>
          <cell r="B687" t="str">
            <v>Salaries – Physical Therapists Assistants</v>
          </cell>
          <cell r="C687" t="str">
            <v xml:space="preserve">                              Salary Expense – 9211xx</v>
          </cell>
          <cell r="D687" t="str">
            <v>Salary (includes shift differentials, sick, holiday, vacation, training, and any administrative days, such as jury duty and bereavement, as offered by the provider; but excludes non-recurring bonuses) of physical therapists assistants.</v>
          </cell>
        </row>
        <row r="688">
          <cell r="A688">
            <v>921191</v>
          </cell>
          <cell r="B688" t="str">
            <v>Bonus Expense</v>
          </cell>
          <cell r="C688" t="str">
            <v xml:space="preserve">                              Salary Expense – 9211xx</v>
          </cell>
          <cell r="D688" t="str">
            <v>Cost of non-recurring bonuses for physical therapy employees.</v>
          </cell>
        </row>
        <row r="689">
          <cell r="A689">
            <v>921199</v>
          </cell>
          <cell r="B689" t="str">
            <v>Salaries-Owners</v>
          </cell>
          <cell r="C689" t="str">
            <v xml:space="preserve">                              Salary Expense – 9211xx</v>
          </cell>
          <cell r="D689" t="str">
            <v xml:space="preserve">Gross salaries (includes shift differentials; sick, holiday, vacation, training, and any administrative days, such as jury duty and bereavement, as offered by the provider; but excludes non-recurring bonuses). </v>
          </cell>
        </row>
        <row r="690">
          <cell r="A690">
            <v>921420</v>
          </cell>
          <cell r="B690" t="str">
            <v>FICA</v>
          </cell>
          <cell r="C690" t="str">
            <v xml:space="preserve">                              Payroll Taxes and Benefit Expense – 9214xx</v>
          </cell>
          <cell r="D690" t="str">
            <v>Cost of employer’s portion of Social Security Tax for employees.</v>
          </cell>
        </row>
        <row r="691">
          <cell r="A691">
            <v>921430</v>
          </cell>
          <cell r="B691" t="str">
            <v>Unemployment Taxes</v>
          </cell>
          <cell r="C691" t="str">
            <v xml:space="preserve">                              Payroll Taxes and Benefit Expense – 9214xx</v>
          </cell>
          <cell r="D691" t="str">
            <v>Cost of employer’s contribution to State and Federal unemployment taxes for employees.</v>
          </cell>
        </row>
        <row r="692">
          <cell r="A692">
            <v>921440</v>
          </cell>
          <cell r="B692" t="str">
            <v>Health Insurance</v>
          </cell>
          <cell r="C692" t="str">
            <v xml:space="preserve">                              Payroll Taxes and Benefit Expense – 9214xx</v>
          </cell>
          <cell r="D692" t="str">
            <v>Cost of employer’s contribution to employee Health Insurance for employees.</v>
          </cell>
        </row>
        <row r="693">
          <cell r="A693">
            <v>921450</v>
          </cell>
          <cell r="B693" t="str">
            <v>Workers’ Compensation</v>
          </cell>
          <cell r="C693" t="str">
            <v xml:space="preserve">                              Payroll Taxes and Benefit Expense – 9214xx</v>
          </cell>
          <cell r="D693" t="str">
            <v>Cost of Workers’ Compensation insurance for employees.</v>
          </cell>
        </row>
        <row r="694">
          <cell r="A694">
            <v>921460</v>
          </cell>
          <cell r="B694" t="str">
            <v xml:space="preserve">Employee Retirement/Savings Plan </v>
          </cell>
          <cell r="C694" t="str">
            <v xml:space="preserve">                              Payroll Taxes and Benefit Expense – 9214xx</v>
          </cell>
          <cell r="D694" t="str">
            <v xml:space="preserve">Cost of employer’s contribution to an employee retirement/savings plan for employees. </v>
          </cell>
        </row>
        <row r="695">
          <cell r="A695">
            <v>921470</v>
          </cell>
          <cell r="B695" t="str">
            <v>Life Insurance</v>
          </cell>
          <cell r="C695" t="str">
            <v xml:space="preserve">                              Payroll Taxes and Benefit Expense – 9214xx</v>
          </cell>
          <cell r="D695" t="str">
            <v>Cost of employer’s contribution to employee Life Insurance for employees.</v>
          </cell>
        </row>
        <row r="696">
          <cell r="A696">
            <v>921480</v>
          </cell>
          <cell r="B696" t="str">
            <v>Uniforms</v>
          </cell>
          <cell r="C696" t="str">
            <v xml:space="preserve">                              Payroll Taxes and Benefit Expense – 9214xx</v>
          </cell>
          <cell r="D696" t="str">
            <v>Cost of employer’s contribution to employee uniforms.</v>
          </cell>
        </row>
        <row r="697">
          <cell r="A697">
            <v>921490</v>
          </cell>
          <cell r="B697" t="str">
            <v>Other Payroll Taxes and Benefit Expense</v>
          </cell>
          <cell r="C697" t="str">
            <v xml:space="preserve">                              Payroll Taxes and Benefit Expense – 9214xx</v>
          </cell>
          <cell r="D697" t="str">
            <v xml:space="preserve">Other payroll taxes and benefit related costs for which there is not a specific account.  </v>
          </cell>
        </row>
        <row r="698">
          <cell r="A698">
            <v>921510</v>
          </cell>
          <cell r="B698" t="str">
            <v>Contract Services – Physical Therapy – Non-related Party</v>
          </cell>
          <cell r="C698" t="str">
            <v xml:space="preserve">                         Contract and Professional Services Expense – 9215xx</v>
          </cell>
          <cell r="D698" t="str">
            <v>Cost paid to a non-related party for physical therapy by appropriate personnel hired through contract who are not employees of the facility.</v>
          </cell>
        </row>
        <row r="699">
          <cell r="A699">
            <v>921519</v>
          </cell>
          <cell r="B699" t="str">
            <v xml:space="preserve">Contract Services – Physical Therapy – Related Party </v>
          </cell>
          <cell r="C699" t="str">
            <v xml:space="preserve">                         Contract and Professional Services Expense – 9215xx</v>
          </cell>
          <cell r="D699" t="str">
            <v>Cost paid to a related party for physical therapy by appropriate personnel hired through contract who are not employees of the facility.</v>
          </cell>
        </row>
        <row r="700">
          <cell r="A700">
            <v>921530</v>
          </cell>
          <cell r="B700" t="str">
            <v xml:space="preserve">Consultant Services – Non-related Party </v>
          </cell>
          <cell r="C700" t="str">
            <v xml:space="preserve">                         Contract and Professional Services Expense – 9215xx</v>
          </cell>
          <cell r="D700" t="str">
            <v>Fees paid to a non-related party for physical therapists, not facility employees, for providing advisory and educational services to the facility.</v>
          </cell>
        </row>
        <row r="701">
          <cell r="A701">
            <v>921539</v>
          </cell>
          <cell r="B701" t="str">
            <v xml:space="preserve">Consultant Services - Related Party </v>
          </cell>
          <cell r="C701" t="str">
            <v xml:space="preserve">                         Contract and Professional Services Expense – 9215xx</v>
          </cell>
          <cell r="D701" t="str">
            <v>Fees paid to a related party for physical therapists, not facility employees, for providing advisory and educational services to the facility.</v>
          </cell>
        </row>
        <row r="702">
          <cell r="A702">
            <v>921590</v>
          </cell>
          <cell r="B702" t="str">
            <v>Other Contract and Professional Services Expense</v>
          </cell>
          <cell r="C702" t="str">
            <v xml:space="preserve">                         Contract and Professional Services Expense – 9215xx</v>
          </cell>
          <cell r="D702" t="str">
            <v xml:space="preserve">Other contract and professional services related costs for which there is not a specific account.  </v>
          </cell>
        </row>
        <row r="703">
          <cell r="A703">
            <v>921610</v>
          </cell>
          <cell r="B703" t="str">
            <v>Non-Capitalized Equipment Purchases</v>
          </cell>
          <cell r="C703" t="str">
            <v xml:space="preserve">                         Equipment Expense – 9216xx</v>
          </cell>
          <cell r="D703" t="str">
            <v>Cost of small physical therapy related equipment purchased and not capitalized.  The cost of small equipment as defined in PRM15-1 section 104.5.  Limited to less than $500 per item.</v>
          </cell>
        </row>
        <row r="704">
          <cell r="A704">
            <v>921620</v>
          </cell>
          <cell r="B704" t="str">
            <v>Equipment Rental</v>
          </cell>
          <cell r="C704" t="str">
            <v xml:space="preserve">                         Equipment Expense – 9216xx</v>
          </cell>
          <cell r="D704" t="str">
            <v xml:space="preserve">Cost of renting physical therapy related equipment.  The cost of incidental rental equipment.  </v>
          </cell>
        </row>
        <row r="705">
          <cell r="A705">
            <v>921690</v>
          </cell>
          <cell r="B705" t="str">
            <v>Other Equipment Expense</v>
          </cell>
          <cell r="C705" t="str">
            <v xml:space="preserve">                         Equipment Expense – 9216xx</v>
          </cell>
          <cell r="D705" t="str">
            <v xml:space="preserve">Other equipment related costs for which there is not a specific account.  </v>
          </cell>
        </row>
        <row r="706">
          <cell r="A706">
            <v>921710</v>
          </cell>
          <cell r="B706" t="str">
            <v>Physical Therapy Supplies</v>
          </cell>
          <cell r="C706" t="str">
            <v xml:space="preserve">                         Supplies and Services Expense – 9217xx</v>
          </cell>
          <cell r="D706" t="str">
            <v>Cost of supplies used in physical therapy.</v>
          </cell>
        </row>
        <row r="707">
          <cell r="A707">
            <v>921790</v>
          </cell>
          <cell r="B707" t="str">
            <v>Other Supplies and Services Expense</v>
          </cell>
          <cell r="C707" t="str">
            <v xml:space="preserve">                         Supplies and Services Expense – 9217xx</v>
          </cell>
          <cell r="D707" t="str">
            <v xml:space="preserve">Other supplies and service related costs for which there is not a specific account.  </v>
          </cell>
        </row>
        <row r="708">
          <cell r="A708">
            <v>921901</v>
          </cell>
          <cell r="B708" t="str">
            <v>Education and Training</v>
          </cell>
          <cell r="C708" t="str">
            <v xml:space="preserve">                         Other Physical Therapy Expense – 9219xx</v>
          </cell>
          <cell r="D708" t="str">
            <v>Cost of registration for attending educational seminars and training by physical therapy employees of the facility and costs incurred in the provision of orientation and in-house training for facility staff.  Travel must be reported separately.</v>
          </cell>
        </row>
        <row r="709">
          <cell r="A709">
            <v>921902</v>
          </cell>
          <cell r="B709" t="str">
            <v xml:space="preserve">Travel </v>
          </cell>
          <cell r="C709" t="str">
            <v xml:space="preserve">                         Other Physical Therapy Expense – 9219xx</v>
          </cell>
          <cell r="D709" t="str">
            <v>Cost of travel (airfare, mileage, lodging, meals, etc.) by authorized personnel to attend professional and continuing educational seminars.</v>
          </cell>
        </row>
        <row r="710">
          <cell r="A710">
            <v>921903</v>
          </cell>
          <cell r="B710" t="str">
            <v>Recruitment Expense</v>
          </cell>
          <cell r="C710" t="str">
            <v xml:space="preserve">                         Other Physical Therapy Expense – 9219xx</v>
          </cell>
          <cell r="D710" t="str">
            <v>Costs incurred in the recruitment of employees for the facility including classified advertising.</v>
          </cell>
        </row>
        <row r="711">
          <cell r="A711">
            <v>921904</v>
          </cell>
          <cell r="B711" t="str">
            <v>Relocation/Moving Expense</v>
          </cell>
          <cell r="C711" t="str">
            <v xml:space="preserve">                         Other Physical Therapy Expense – 9219xx</v>
          </cell>
          <cell r="D711" t="str">
            <v>Costs incurred in relocating/moving an employee or prospective employee of the facility.</v>
          </cell>
        </row>
        <row r="712">
          <cell r="A712">
            <v>921990</v>
          </cell>
          <cell r="B712" t="str">
            <v xml:space="preserve">Other Physical Therapy Expense </v>
          </cell>
          <cell r="C712" t="str">
            <v xml:space="preserve">                         Other Physical Therapy Expense – 9219xx</v>
          </cell>
          <cell r="D712" t="str">
            <v xml:space="preserve">Other physical therapy expenses for which there is not a specific account.  </v>
          </cell>
        </row>
        <row r="713">
          <cell r="A713">
            <v>921999</v>
          </cell>
          <cell r="B713" t="str">
            <v>Physical Therapy Related Party Expense</v>
          </cell>
          <cell r="C713" t="str">
            <v xml:space="preserve">                         Other Physical Therapy Expense – 9219xx</v>
          </cell>
          <cell r="D713" t="str">
            <v>Related party expense for the cost center not accounted for elsewhere.</v>
          </cell>
        </row>
        <row r="714">
          <cell r="A714">
            <v>922110</v>
          </cell>
          <cell r="B714" t="str">
            <v>Salaries – Speech/Audiological   Therapists</v>
          </cell>
          <cell r="C714" t="str">
            <v xml:space="preserve">                              Salary Expense – 9221xx</v>
          </cell>
          <cell r="D714" t="str">
            <v>Salary (includes shift differentials, sick, holiday, vacation, training, and any administrative days, such as jury duty and bereavement, as offered by the provider; but excludes non-recurring bonuses) of speech therapists</v>
          </cell>
        </row>
        <row r="715">
          <cell r="A715">
            <v>922120</v>
          </cell>
          <cell r="B715" t="str">
            <v>Salaries – Speech/Audiological Therapists Aides</v>
          </cell>
          <cell r="C715" t="str">
            <v xml:space="preserve">                              Salary Expense – 9221xx</v>
          </cell>
          <cell r="D715" t="str">
            <v>Salary (includes shift differentials, sick, holiday, vacation, training, and any administrative days, such as jury duty and bereavement, as offered by the provider; but excludes non-recurring bonuses) of speech therapists aides</v>
          </cell>
        </row>
        <row r="716">
          <cell r="A716">
            <v>922191</v>
          </cell>
          <cell r="B716" t="str">
            <v>Bonus Expense</v>
          </cell>
          <cell r="C716" t="str">
            <v xml:space="preserve">                              Salary Expense – 9221xx</v>
          </cell>
          <cell r="D716" t="str">
            <v>Cost of non-recurring bonuses for speech/audiological employees.</v>
          </cell>
        </row>
        <row r="717">
          <cell r="A717">
            <v>922199</v>
          </cell>
          <cell r="B717" t="str">
            <v>Salaries-Owners</v>
          </cell>
          <cell r="C717" t="str">
            <v xml:space="preserve">                              Salary Expense – 9221xx</v>
          </cell>
          <cell r="D717" t="str">
            <v xml:space="preserve">Gross salaries (includes shift differentials; sick, holiday, vacation, training, and any administrative days, such as jury duty and bereavement, as offered by the provider; but excludes non-recurring bonuses). </v>
          </cell>
        </row>
        <row r="718">
          <cell r="A718">
            <v>922420</v>
          </cell>
          <cell r="B718" t="str">
            <v>FICA</v>
          </cell>
          <cell r="C718" t="str">
            <v xml:space="preserve">                              Payroll Taxes and Benefit Expense – 9224xx</v>
          </cell>
          <cell r="D718" t="str">
            <v>Cost of employer’s portion of Social Security Tax for employees.</v>
          </cell>
        </row>
        <row r="719">
          <cell r="A719">
            <v>922430</v>
          </cell>
          <cell r="B719" t="str">
            <v>Unemployment Taxes</v>
          </cell>
          <cell r="C719" t="str">
            <v xml:space="preserve">                              Payroll Taxes and Benefit Expense – 9224xx</v>
          </cell>
          <cell r="D719" t="str">
            <v>Cost of employer’s contribution to State and Federal unemployment taxes for employees.</v>
          </cell>
        </row>
        <row r="720">
          <cell r="A720">
            <v>922440</v>
          </cell>
          <cell r="B720" t="str">
            <v>Health Insurance</v>
          </cell>
          <cell r="C720" t="str">
            <v xml:space="preserve">                              Payroll Taxes and Benefit Expense – 9224xx</v>
          </cell>
          <cell r="D720" t="str">
            <v>Cost of employer’s contribution to employee Health Insurance for employees.</v>
          </cell>
        </row>
        <row r="721">
          <cell r="A721">
            <v>922450</v>
          </cell>
          <cell r="B721" t="str">
            <v>Workers’ Compensation</v>
          </cell>
          <cell r="C721" t="str">
            <v xml:space="preserve">                              Payroll Taxes and Benefit Expense – 9224xx</v>
          </cell>
          <cell r="D721" t="str">
            <v>Cost of Workers’ Compensation insurance for employees.</v>
          </cell>
        </row>
        <row r="722">
          <cell r="A722">
            <v>922460</v>
          </cell>
          <cell r="B722" t="str">
            <v xml:space="preserve">Employee Retirement/Savings Plan </v>
          </cell>
          <cell r="C722" t="str">
            <v xml:space="preserve">                              Payroll Taxes and Benefit Expense – 9224xx</v>
          </cell>
          <cell r="D722" t="str">
            <v xml:space="preserve">Cost of employer’s contribution to an employee retirement/savings plan for employees. </v>
          </cell>
        </row>
        <row r="723">
          <cell r="A723">
            <v>922470</v>
          </cell>
          <cell r="B723" t="str">
            <v>Life Insurance</v>
          </cell>
          <cell r="C723" t="str">
            <v xml:space="preserve">                              Payroll Taxes and Benefit Expense – 9224xx</v>
          </cell>
          <cell r="D723" t="str">
            <v>Cost of employer’s contribution for employee Life Insurance for employees.</v>
          </cell>
        </row>
        <row r="724">
          <cell r="A724">
            <v>922480</v>
          </cell>
          <cell r="B724" t="str">
            <v>Uniforms</v>
          </cell>
          <cell r="C724" t="str">
            <v xml:space="preserve">                              Payroll Taxes and Benefit Expense – 9224xx</v>
          </cell>
          <cell r="D724" t="str">
            <v>Cost of employer’s contribution to employee uniforms.</v>
          </cell>
        </row>
        <row r="725">
          <cell r="A725">
            <v>922490</v>
          </cell>
          <cell r="B725" t="str">
            <v>Other Payroll Taxes and Benefit Expense</v>
          </cell>
          <cell r="C725" t="str">
            <v xml:space="preserve">                              Payroll Taxes and Benefit Expense – 9224xx</v>
          </cell>
          <cell r="D725" t="str">
            <v xml:space="preserve">Other payroll taxes and benefit related costs for which there is not a specific account.  </v>
          </cell>
        </row>
        <row r="726">
          <cell r="A726">
            <v>922510</v>
          </cell>
          <cell r="B726" t="str">
            <v>Contract Services – Non-related Party</v>
          </cell>
          <cell r="C726" t="str">
            <v xml:space="preserve">                         Contract and Professional Services Expense – 9225xx</v>
          </cell>
          <cell r="D726" t="str">
            <v>Cost paid to a non-related party for appropriate personnel to provide speech/audiological therapy hired through contract who are not employees of the facility.</v>
          </cell>
        </row>
        <row r="727">
          <cell r="A727">
            <v>922519</v>
          </cell>
          <cell r="B727" t="str">
            <v xml:space="preserve">Contract Services – Related Party </v>
          </cell>
          <cell r="C727" t="str">
            <v xml:space="preserve">                         Contract and Professional Services Expense – 9225xx</v>
          </cell>
          <cell r="D727" t="str">
            <v>Cost paid to a related party for appropriate personnel to provide speech/audiological therapy hired through contract who are not employees of the facility.</v>
          </cell>
        </row>
        <row r="728">
          <cell r="A728">
            <v>922530</v>
          </cell>
          <cell r="B728" t="str">
            <v>Consultant Services – Non-related Party</v>
          </cell>
          <cell r="C728" t="str">
            <v xml:space="preserve">                         Contract and Professional Services Expense – 9225xx</v>
          </cell>
          <cell r="D728" t="str">
            <v>Fees paid to a non-related party for speech therapists, not facility employees, for providing advisory and educational services to the facility.</v>
          </cell>
        </row>
        <row r="729">
          <cell r="A729">
            <v>922539</v>
          </cell>
          <cell r="B729" t="str">
            <v xml:space="preserve">Consultant Services - Related Party </v>
          </cell>
          <cell r="C729" t="str">
            <v xml:space="preserve">                         Contract and Professional Services Expense – 9225xx</v>
          </cell>
          <cell r="D729" t="str">
            <v>Fees paid to a related party for speech therapists, not facility employees, for providing advisory and educational services to the facility.</v>
          </cell>
        </row>
        <row r="730">
          <cell r="A730">
            <v>922590</v>
          </cell>
          <cell r="B730" t="str">
            <v>Other Contract and Professional Services Expense</v>
          </cell>
          <cell r="C730" t="str">
            <v xml:space="preserve">                         Contract and Professional Services Expense – 9225xx</v>
          </cell>
          <cell r="D730" t="str">
            <v xml:space="preserve">Other contract and professional service related costs for which there is not a specific account.  </v>
          </cell>
        </row>
        <row r="731">
          <cell r="A731">
            <v>922610</v>
          </cell>
          <cell r="B731" t="str">
            <v>Non-Capitalized Equipment Purchases</v>
          </cell>
          <cell r="C731" t="str">
            <v xml:space="preserve">                         Equipment Expense – 9226xx</v>
          </cell>
          <cell r="D731" t="str">
            <v>Cost of small speech and audiological therapy related equipment purchased and not capitalized.  The cost of small equipment as defined in PRM15-1 section 104.5.  Limited to less than $500 per item.</v>
          </cell>
        </row>
        <row r="732">
          <cell r="A732">
            <v>922620</v>
          </cell>
          <cell r="B732" t="str">
            <v>Equipment Rental</v>
          </cell>
          <cell r="C732" t="str">
            <v xml:space="preserve">                         Equipment Expense – 9226xx</v>
          </cell>
          <cell r="D732" t="str">
            <v xml:space="preserve">Cost of renting speech and audiological related equipment.  The cost of incidental rental equipment.  </v>
          </cell>
        </row>
        <row r="733">
          <cell r="A733">
            <v>922690</v>
          </cell>
          <cell r="B733" t="str">
            <v>Other Equipment Expense</v>
          </cell>
          <cell r="C733" t="str">
            <v xml:space="preserve">                         Equipment Expense – 9226xx</v>
          </cell>
          <cell r="D733" t="str">
            <v xml:space="preserve">Other equipment related costs for which there is not a specific account.  </v>
          </cell>
        </row>
        <row r="734">
          <cell r="A734">
            <v>922710</v>
          </cell>
          <cell r="B734" t="str">
            <v>Speech and Audiological Supplies</v>
          </cell>
          <cell r="C734" t="str">
            <v xml:space="preserve">                         Supplies and Services Expense – 9227xx</v>
          </cell>
          <cell r="D734" t="str">
            <v>Cost of supplies used in speech therapy.</v>
          </cell>
        </row>
        <row r="735">
          <cell r="A735">
            <v>922790</v>
          </cell>
          <cell r="B735" t="str">
            <v>Other Supplies and Services Expense</v>
          </cell>
          <cell r="C735" t="str">
            <v xml:space="preserve">                         Supplies and Services Expense – 9227xx</v>
          </cell>
          <cell r="D735" t="str">
            <v xml:space="preserve">Other supplies and services related costs for which there is not a specific account.  </v>
          </cell>
        </row>
        <row r="736">
          <cell r="A736">
            <v>922901</v>
          </cell>
          <cell r="B736" t="str">
            <v>Education and Training</v>
          </cell>
          <cell r="C736" t="str">
            <v xml:space="preserve">                         Other Speech and Audiological Therapy Expense – 9229xx</v>
          </cell>
          <cell r="D736" t="str">
            <v>Cost of registration for attending educational seminars and training by speech and audiological therapy employees of the facility and costs incurred in the provision of orientation and in-house training for facility staff.  Travel must be reported separately.</v>
          </cell>
        </row>
        <row r="737">
          <cell r="A737">
            <v>922902</v>
          </cell>
          <cell r="B737" t="str">
            <v xml:space="preserve">Travel </v>
          </cell>
          <cell r="C737" t="str">
            <v xml:space="preserve">                         Other Speech and Audiological Therapy Expense – 9229xx</v>
          </cell>
          <cell r="D737" t="str">
            <v>Cost of travel (airfare, mileage, lodging, meals, etc.) by authorized personnel to attend professional and continuing educational seminars.</v>
          </cell>
        </row>
        <row r="738">
          <cell r="A738">
            <v>922903</v>
          </cell>
          <cell r="B738" t="str">
            <v>Recruitment Expense</v>
          </cell>
          <cell r="C738" t="str">
            <v xml:space="preserve">                         Other Speech and Audiological Therapy Expense – 9229xx</v>
          </cell>
          <cell r="D738" t="str">
            <v>Costs incurred in recruitment of employees for the facility including classified advertising.</v>
          </cell>
        </row>
        <row r="739">
          <cell r="A739">
            <v>922904</v>
          </cell>
          <cell r="B739" t="str">
            <v>Relocation/Moving Expense</v>
          </cell>
          <cell r="C739" t="str">
            <v xml:space="preserve">                         Other Speech and Audiological Therapy Expense – 9229xx</v>
          </cell>
          <cell r="D739" t="str">
            <v>Costs incurred in relocating/moving an employee or prospective employee of the facility.</v>
          </cell>
        </row>
        <row r="740">
          <cell r="A740">
            <v>922990</v>
          </cell>
          <cell r="B740" t="str">
            <v>Other Speech and Audiological Therapy Expense</v>
          </cell>
          <cell r="C740" t="str">
            <v xml:space="preserve">                         Other Speech and Audiological Therapy Expense – 9229xx</v>
          </cell>
          <cell r="D740" t="str">
            <v xml:space="preserve">Other speech and audiological therapy related costs for which there is not a specific account.  </v>
          </cell>
        </row>
        <row r="741">
          <cell r="A741">
            <v>922999</v>
          </cell>
          <cell r="B741" t="str">
            <v>Speech and Audiological Related Party Expense</v>
          </cell>
          <cell r="D741" t="str">
            <v>Related party expense for the cost center not accounted for elsewhere.</v>
          </cell>
        </row>
        <row r="742">
          <cell r="A742">
            <v>923110</v>
          </cell>
          <cell r="B742" t="str">
            <v>Salaries – Occupational Therapists</v>
          </cell>
          <cell r="C742" t="str">
            <v xml:space="preserve">                              Salary Expense – 9231xx</v>
          </cell>
          <cell r="D742" t="str">
            <v>Salary (includes shift differentials, sick, holiday, vacation, training, and any administrative days, such as jury duty and bereavement, as offered by the provider; but excludes non-recurring bonuses) of occupational therapists</v>
          </cell>
        </row>
        <row r="743">
          <cell r="A743">
            <v>923120</v>
          </cell>
          <cell r="B743" t="str">
            <v>Salaries – Occupational Therapy Aides</v>
          </cell>
          <cell r="C743" t="str">
            <v xml:space="preserve">                              Salary Expense – 9231xx</v>
          </cell>
          <cell r="D743" t="str">
            <v>Salary (includes shift differentials, sick, holiday, vacation, training, and any administrative days, such as jury duty and bereavement, as offered by the provider; but excludes non-recurring bonuses) of occupational therapy aides.</v>
          </cell>
        </row>
        <row r="744">
          <cell r="A744">
            <v>923191</v>
          </cell>
          <cell r="B744" t="str">
            <v>Bonus Expense</v>
          </cell>
          <cell r="C744" t="str">
            <v xml:space="preserve">                              Salary Expense – 9231xx</v>
          </cell>
          <cell r="D744" t="str">
            <v>Cost of non-recurring bonuses for occupational therapy employees.</v>
          </cell>
        </row>
        <row r="745">
          <cell r="A745">
            <v>923199</v>
          </cell>
          <cell r="B745" t="str">
            <v>Salaries-Owners</v>
          </cell>
          <cell r="C745" t="str">
            <v xml:space="preserve">                              Salary Expense – 9231xx</v>
          </cell>
          <cell r="D745" t="str">
            <v xml:space="preserve">Gross salaries (includes shift differentials; sick, holiday, vacation, training, and any administrative days, such as jury duty and bereavement, as offered by the provider; but excludes non-recurring bonuses). </v>
          </cell>
        </row>
        <row r="746">
          <cell r="A746">
            <v>923420</v>
          </cell>
          <cell r="B746" t="str">
            <v>FICA</v>
          </cell>
          <cell r="C746" t="str">
            <v xml:space="preserve">                              Payroll Taxes and Benefit Expense – 9234xx</v>
          </cell>
          <cell r="D746" t="str">
            <v>Cost of employer’s portion of Social Security Tax for employees.</v>
          </cell>
        </row>
        <row r="747">
          <cell r="A747">
            <v>923430</v>
          </cell>
          <cell r="B747" t="str">
            <v>Unemployment Taxes</v>
          </cell>
          <cell r="C747" t="str">
            <v xml:space="preserve">                              Payroll Taxes and Benefit Expense – 9234xx</v>
          </cell>
          <cell r="D747" t="str">
            <v>Cost of employer’s contribution to State and Federal unemployment taxes for employees.</v>
          </cell>
        </row>
        <row r="748">
          <cell r="A748">
            <v>923440</v>
          </cell>
          <cell r="B748" t="str">
            <v>Health Insurance</v>
          </cell>
          <cell r="C748" t="str">
            <v xml:space="preserve">                              Payroll Taxes and Benefit Expense – 9234xx</v>
          </cell>
          <cell r="D748" t="str">
            <v>Cost of employer’s contribution to employee Health Insurance for employees.</v>
          </cell>
        </row>
        <row r="749">
          <cell r="A749">
            <v>923450</v>
          </cell>
          <cell r="B749" t="str">
            <v>Workers’ Compensation</v>
          </cell>
          <cell r="C749" t="str">
            <v xml:space="preserve">                              Payroll Taxes and Benefit Expense – 9234xx</v>
          </cell>
          <cell r="D749" t="str">
            <v>Cost of Workers’ Compensation insurance for employees.</v>
          </cell>
        </row>
        <row r="750">
          <cell r="A750">
            <v>923460</v>
          </cell>
          <cell r="B750" t="str">
            <v xml:space="preserve">Employee Retirement/Savings Plan </v>
          </cell>
          <cell r="C750" t="str">
            <v xml:space="preserve">                              Payroll Taxes and Benefit Expense – 9234xx</v>
          </cell>
          <cell r="D750" t="str">
            <v xml:space="preserve">Cost of employer’s contribution to an employee retirement/savings plan for employees. </v>
          </cell>
        </row>
        <row r="751">
          <cell r="A751">
            <v>923470</v>
          </cell>
          <cell r="B751" t="str">
            <v>Life Insurance</v>
          </cell>
          <cell r="C751" t="str">
            <v xml:space="preserve">                              Payroll Taxes and Benefit Expense – 9234xx</v>
          </cell>
          <cell r="D751" t="str">
            <v>Cost of employer’s contribution for employee Life Insurance for employees.</v>
          </cell>
        </row>
        <row r="752">
          <cell r="A752">
            <v>923480</v>
          </cell>
          <cell r="B752" t="str">
            <v>Uniforms</v>
          </cell>
          <cell r="C752" t="str">
            <v xml:space="preserve">                              Payroll Taxes and Benefit Expense – 9234xx</v>
          </cell>
          <cell r="D752" t="str">
            <v>Cost of employer’s contribution to employee uniforms.</v>
          </cell>
        </row>
        <row r="753">
          <cell r="A753">
            <v>923490</v>
          </cell>
          <cell r="B753" t="str">
            <v>Other Payroll Taxes and Benefit Expense</v>
          </cell>
          <cell r="C753" t="str">
            <v xml:space="preserve">                              Payroll Taxes and Benefit Expense – 9234xx</v>
          </cell>
          <cell r="D753" t="str">
            <v xml:space="preserve">Other payroll taxes and benefit related costs for which there is not a specific account.  </v>
          </cell>
        </row>
        <row r="754">
          <cell r="A754">
            <v>923510</v>
          </cell>
          <cell r="B754" t="str">
            <v>Contract Services – Non-related Party</v>
          </cell>
          <cell r="C754" t="str">
            <v xml:space="preserve">                         Contract and Professional Services Expense – 9235xx</v>
          </cell>
          <cell r="D754" t="str">
            <v>Cost paid to a non-related party for occupational therapy provided by personnel hired through contract who are not employees of the facility.</v>
          </cell>
        </row>
        <row r="755">
          <cell r="A755">
            <v>923519</v>
          </cell>
          <cell r="B755" t="str">
            <v xml:space="preserve">Contract Services – Related Party </v>
          </cell>
          <cell r="C755" t="str">
            <v xml:space="preserve">                         Contract and Professional Services Expense – 9235xx</v>
          </cell>
          <cell r="D755" t="str">
            <v>Cost paid to a related party for occupational therapy provided by personnel hired through contract who are not employees of the facility.</v>
          </cell>
        </row>
        <row r="756">
          <cell r="A756">
            <v>923530</v>
          </cell>
          <cell r="B756" t="str">
            <v>Consultant Services – Non-related Party</v>
          </cell>
          <cell r="C756" t="str">
            <v xml:space="preserve">                         Contract and Professional Services Expense – 9235xx</v>
          </cell>
          <cell r="D756" t="str">
            <v>Fees paid to non-related party for occupational therapists, not facility employees, for providing advisory and educational services to the facility.</v>
          </cell>
        </row>
        <row r="757">
          <cell r="A757">
            <v>923539</v>
          </cell>
          <cell r="B757" t="str">
            <v xml:space="preserve">Consultant Services – Related Party </v>
          </cell>
          <cell r="C757" t="str">
            <v xml:space="preserve">                         Contract and Professional Services Expense – 9235xx</v>
          </cell>
          <cell r="D757" t="str">
            <v>Fees paid to related party for occupational therapists, not facility employees, for providing advisory and educational services to the facility.</v>
          </cell>
        </row>
        <row r="758">
          <cell r="A758">
            <v>923590</v>
          </cell>
          <cell r="B758" t="str">
            <v>Other Contract and Professional Services Expense</v>
          </cell>
          <cell r="C758" t="str">
            <v xml:space="preserve">                         Contract and Professional Services Expense – 9235xx</v>
          </cell>
          <cell r="D758" t="str">
            <v xml:space="preserve">Other contract and professional services related costs for which there is not a specific account.  </v>
          </cell>
        </row>
        <row r="759">
          <cell r="A759">
            <v>923610</v>
          </cell>
          <cell r="B759" t="str">
            <v>Non-Capitalized Equipment Purchases</v>
          </cell>
          <cell r="C759" t="str">
            <v xml:space="preserve">                         Equipment Expense – 9236xx</v>
          </cell>
          <cell r="D759" t="str">
            <v>Cost of small occupational therapy related equipment purchased and not capitalized.  The cost of small equipment as defined in PRM15-1 section 104.5.  Limited to less than $500 per item.</v>
          </cell>
        </row>
        <row r="760">
          <cell r="A760">
            <v>923620</v>
          </cell>
          <cell r="B760" t="str">
            <v>Equipment Rental</v>
          </cell>
          <cell r="C760" t="str">
            <v xml:space="preserve">                         Equipment Expense – 9236xx</v>
          </cell>
          <cell r="D760" t="str">
            <v xml:space="preserve">Cost of renting occupational therapy related equipment.  The cost of incidental rental equipment.  </v>
          </cell>
        </row>
        <row r="761">
          <cell r="A761">
            <v>923690</v>
          </cell>
          <cell r="B761" t="str">
            <v>Other Equipment Expense</v>
          </cell>
          <cell r="C761" t="str">
            <v xml:space="preserve">                         Equipment Expense – 9236xx</v>
          </cell>
          <cell r="D761" t="str">
            <v xml:space="preserve">Other equipment related costs for which there is not a specific account.  </v>
          </cell>
        </row>
        <row r="762">
          <cell r="A762">
            <v>923710</v>
          </cell>
          <cell r="B762" t="str">
            <v>Occupational Therapy Supplies</v>
          </cell>
          <cell r="C762" t="str">
            <v xml:space="preserve">                         Supplies and Services Expense – 9237xx</v>
          </cell>
          <cell r="D762" t="str">
            <v>Cost of supplies used in occupational therapy.</v>
          </cell>
        </row>
        <row r="763">
          <cell r="A763">
            <v>923790</v>
          </cell>
          <cell r="B763" t="str">
            <v xml:space="preserve">Other Supplies and Services Expense </v>
          </cell>
          <cell r="C763" t="str">
            <v xml:space="preserve">                         Supplies and Services Expense – 9237xx</v>
          </cell>
          <cell r="D763" t="str">
            <v xml:space="preserve">Other supplies and services related costs for which there is not a specific account.  </v>
          </cell>
        </row>
        <row r="764">
          <cell r="A764">
            <v>923901</v>
          </cell>
          <cell r="B764" t="str">
            <v>Education and Training</v>
          </cell>
          <cell r="C764" t="str">
            <v xml:space="preserve">                         Other Occupational Therapy Expenses – 9239xx</v>
          </cell>
          <cell r="D764" t="str">
            <v>Cost of registration for attending educational seminars and training by occupational therapy employees of the facility and costs incurred in the provision of orientation and in-house training for facility staff.  Travel must be reported separately.</v>
          </cell>
        </row>
        <row r="765">
          <cell r="A765">
            <v>923902</v>
          </cell>
          <cell r="B765" t="str">
            <v xml:space="preserve">Travel </v>
          </cell>
          <cell r="C765" t="str">
            <v xml:space="preserve">                         Other Occupational Therapy Expenses – 9239xx</v>
          </cell>
          <cell r="D765" t="str">
            <v>Cost of travel (airfare, mileage, lodging, meals, etc.) by authorized personnel to attend professional and continuing educational seminars.</v>
          </cell>
        </row>
        <row r="766">
          <cell r="A766">
            <v>923903</v>
          </cell>
          <cell r="B766" t="str">
            <v>Recruitment Expense</v>
          </cell>
          <cell r="C766" t="str">
            <v xml:space="preserve">                         Other Occupational Therapy Expenses – 9239xx</v>
          </cell>
          <cell r="D766" t="str">
            <v>Costs incurred in the recruitment of employees for the facility including classified advertising.</v>
          </cell>
        </row>
        <row r="767">
          <cell r="A767">
            <v>923904</v>
          </cell>
          <cell r="B767" t="str">
            <v>Relocation/Moving Expense</v>
          </cell>
          <cell r="C767" t="str">
            <v xml:space="preserve">                         Other Occupational Therapy Expenses – 9239xx</v>
          </cell>
          <cell r="D767" t="str">
            <v>Costs incurred in relocating/moving an employee or prospective employee of the facility.</v>
          </cell>
        </row>
        <row r="768">
          <cell r="A768">
            <v>923990</v>
          </cell>
          <cell r="B768" t="str">
            <v>Other Occupational Therapy Expenses</v>
          </cell>
          <cell r="C768" t="str">
            <v xml:space="preserve">                         Other Occupational Therapy Expenses – 9239xx</v>
          </cell>
          <cell r="D768" t="str">
            <v xml:space="preserve">Other occupational therapy related costs for which there is not a specific account.  </v>
          </cell>
        </row>
        <row r="769">
          <cell r="A769">
            <v>923999</v>
          </cell>
          <cell r="B769" t="str">
            <v>Occupational Therapy Related Party Expense</v>
          </cell>
          <cell r="C769" t="str">
            <v xml:space="preserve">                         Other Occupational Therapy Expenses – 9239xx</v>
          </cell>
          <cell r="D769" t="str">
            <v>Related party expense for the cost center not accounted for elsewhere.</v>
          </cell>
        </row>
        <row r="770">
          <cell r="A770">
            <v>924110</v>
          </cell>
          <cell r="B770" t="str">
            <v>Salaries – PEN Therapists</v>
          </cell>
          <cell r="C770" t="str">
            <v xml:space="preserve">                              Salary Expense – 9241xx</v>
          </cell>
          <cell r="D770" t="str">
            <v>Salary (includes shift differentials, sick, holiday, vacation, training, and any administrative days, such as jury duty and bereavement, as offered by the provider; but excludes non-recurring bonuses) of PEN therapists</v>
          </cell>
        </row>
        <row r="771">
          <cell r="A771">
            <v>924120</v>
          </cell>
          <cell r="B771" t="str">
            <v>Salaries – PEN Therapy Aides</v>
          </cell>
          <cell r="C771" t="str">
            <v xml:space="preserve">                              Salary Expense – 9241xx</v>
          </cell>
          <cell r="D771" t="str">
            <v>Salary (includes shift differentials, sick, holiday, vacation, training, and any administrative days, such as jury duty and bereavement, as offered by the provider; but excludes non-recurring bonuses) of PEN therapy aides.</v>
          </cell>
        </row>
        <row r="772">
          <cell r="A772">
            <v>924190</v>
          </cell>
          <cell r="B772" t="str">
            <v>Salaries – Other PEN Therapy</v>
          </cell>
          <cell r="C772" t="str">
            <v xml:space="preserve">                              Salary Expense – 9241xx</v>
          </cell>
          <cell r="D772" t="str">
            <v xml:space="preserve">Salary (includes shift differentials, sick, holiday, vacation, training, and any administrative days, such as jury duty and bereavement, as offered by the provider; but excludes non-recurring bonuses) of other PEN therapy personnel for which there is not a specific account.  </v>
          </cell>
        </row>
        <row r="773">
          <cell r="A773">
            <v>924191</v>
          </cell>
          <cell r="B773" t="str">
            <v>Bonus Expense</v>
          </cell>
          <cell r="C773" t="str">
            <v xml:space="preserve">                              Salary Expense – 9241xx</v>
          </cell>
          <cell r="D773" t="str">
            <v>Cost of non-recurring bonuses for PEN therapy employees.</v>
          </cell>
        </row>
        <row r="774">
          <cell r="A774">
            <v>924420</v>
          </cell>
          <cell r="B774" t="str">
            <v>FICA</v>
          </cell>
          <cell r="C774" t="str">
            <v xml:space="preserve">                              Payroll Taxes and Benefit Expense – 9244xx</v>
          </cell>
          <cell r="D774" t="str">
            <v>Cost of employer’s portion of Social Security Tax for employees.</v>
          </cell>
        </row>
        <row r="775">
          <cell r="A775">
            <v>924430</v>
          </cell>
          <cell r="B775" t="str">
            <v>Unemployment Taxes</v>
          </cell>
          <cell r="C775" t="str">
            <v xml:space="preserve">                              Payroll Taxes and Benefit Expense – 9244xx</v>
          </cell>
          <cell r="D775" t="str">
            <v>Cost of employer’s contribution to State and Federal unemployment taxes for employees.</v>
          </cell>
        </row>
        <row r="776">
          <cell r="A776">
            <v>924440</v>
          </cell>
          <cell r="B776" t="str">
            <v>Health Insurance</v>
          </cell>
          <cell r="C776" t="str">
            <v xml:space="preserve">                              Payroll Taxes and Benefit Expense – 9244xx</v>
          </cell>
          <cell r="D776" t="str">
            <v>Cost of employer’s contribution to employee Health Insurance for employees.</v>
          </cell>
        </row>
        <row r="777">
          <cell r="A777">
            <v>924450</v>
          </cell>
          <cell r="B777" t="str">
            <v>Workers’ Compensation</v>
          </cell>
          <cell r="C777" t="str">
            <v xml:space="preserve">                              Payroll Taxes and Benefit Expense – 9244xx</v>
          </cell>
          <cell r="D777" t="str">
            <v>Cost of Workers’ Compensation insurance for employees.</v>
          </cell>
        </row>
        <row r="778">
          <cell r="A778">
            <v>924460</v>
          </cell>
          <cell r="B778" t="str">
            <v xml:space="preserve">Employee Retirement/Savings Plan </v>
          </cell>
          <cell r="C778" t="str">
            <v xml:space="preserve">                              Payroll Taxes and Benefit Expense – 9244xx</v>
          </cell>
          <cell r="D778" t="str">
            <v xml:space="preserve">Cost of employer’s contribution to an employee retirement/savings plan for employees. </v>
          </cell>
        </row>
        <row r="779">
          <cell r="A779">
            <v>924470</v>
          </cell>
          <cell r="B779" t="str">
            <v>Life Insurance</v>
          </cell>
          <cell r="C779" t="str">
            <v xml:space="preserve">                              Payroll Taxes and Benefit Expense – 9244xx</v>
          </cell>
          <cell r="D779" t="str">
            <v>Cost of employer’s contribution for employee Life Insurance for employees.</v>
          </cell>
        </row>
        <row r="780">
          <cell r="A780">
            <v>924480</v>
          </cell>
          <cell r="B780" t="str">
            <v>Uniforms</v>
          </cell>
          <cell r="C780" t="str">
            <v xml:space="preserve">                              Payroll Taxes and Benefit Expense – 9244xx</v>
          </cell>
          <cell r="D780" t="str">
            <v>Cost of employer’s contribution to employee uniforms.</v>
          </cell>
        </row>
        <row r="781">
          <cell r="A781">
            <v>924490</v>
          </cell>
          <cell r="B781" t="str">
            <v>Other Payroll Taxes and Benefit Expense</v>
          </cell>
          <cell r="C781" t="str">
            <v xml:space="preserve">                              Payroll Taxes and Benefit Expense – 9244xx</v>
          </cell>
          <cell r="D781" t="str">
            <v xml:space="preserve">Other payroll taxes and benefit related costs for which there is not a specific account.  </v>
          </cell>
        </row>
        <row r="782">
          <cell r="A782">
            <v>924510</v>
          </cell>
          <cell r="B782" t="str">
            <v>Contract Services – Non-related Party</v>
          </cell>
          <cell r="C782" t="str">
            <v xml:space="preserve">                         Contract and Professional Services Expense – 9245xx</v>
          </cell>
          <cell r="D782" t="str">
            <v>Cost paid to a non-related party for PEN therapy provided by personnel hired through contract who are not employees of the facility.</v>
          </cell>
        </row>
        <row r="783">
          <cell r="A783">
            <v>924519</v>
          </cell>
          <cell r="B783" t="str">
            <v xml:space="preserve">Contract Services – Related Party </v>
          </cell>
          <cell r="C783" t="str">
            <v xml:space="preserve">                         Contract and Professional Services Expense – 9245xx</v>
          </cell>
          <cell r="D783" t="str">
            <v>Cost paid to a related party for PEN therapy provided by personnel hired through contract who are not employees of the facility.</v>
          </cell>
        </row>
        <row r="784">
          <cell r="A784">
            <v>924530</v>
          </cell>
          <cell r="B784" t="str">
            <v>Consultant Services – Non-related Party</v>
          </cell>
          <cell r="C784" t="str">
            <v xml:space="preserve">                         Contract and Professional Services Expense – 9245xx</v>
          </cell>
          <cell r="D784" t="str">
            <v>Fees paid to non-related party for PEN therapists, not facility employees, for providing advisory and educational services to the facility.</v>
          </cell>
        </row>
        <row r="785">
          <cell r="A785">
            <v>924539</v>
          </cell>
          <cell r="B785" t="str">
            <v xml:space="preserve">Consultant Services – Related Party </v>
          </cell>
          <cell r="C785" t="str">
            <v xml:space="preserve">                         Contract and Professional Services Expense – 9245xx</v>
          </cell>
          <cell r="D785" t="str">
            <v>Fees paid to related party for PEN therapists, not facility employees, for providing advisory and educational services to the facility.</v>
          </cell>
        </row>
        <row r="786">
          <cell r="A786">
            <v>924590</v>
          </cell>
          <cell r="B786" t="str">
            <v>Other Contract and Professional Services Expense</v>
          </cell>
          <cell r="C786" t="str">
            <v xml:space="preserve">                         Contract and Professional Services Expense – 9245xx</v>
          </cell>
          <cell r="D786" t="str">
            <v xml:space="preserve">Other contract and professional services related costs for which there is not a specific account.  </v>
          </cell>
        </row>
        <row r="787">
          <cell r="A787">
            <v>924610</v>
          </cell>
          <cell r="B787" t="str">
            <v>Non-Capitalized Equipment Purchases</v>
          </cell>
          <cell r="C787" t="str">
            <v xml:space="preserve">                         Equipment Expense – 9246xx</v>
          </cell>
          <cell r="D787" t="str">
            <v>Cost of small PEN therapy related equipment purchased and not capitalized.  The cost of small equipment as defined in PRM15-1 section 104.5.  Limited to less than $500 per item.</v>
          </cell>
        </row>
        <row r="788">
          <cell r="A788">
            <v>924620</v>
          </cell>
          <cell r="B788" t="str">
            <v>Equipment Rental</v>
          </cell>
          <cell r="C788" t="str">
            <v xml:space="preserve">                         Equipment Expense – 9246xx</v>
          </cell>
          <cell r="D788" t="str">
            <v xml:space="preserve">Cost of renting PEN therapy related equipment.  The cost of incidental rental equipment.  </v>
          </cell>
        </row>
        <row r="789">
          <cell r="A789">
            <v>924690</v>
          </cell>
          <cell r="B789" t="str">
            <v>Other Equipment Expense</v>
          </cell>
          <cell r="C789" t="str">
            <v xml:space="preserve">                         Equipment Expense – 9246xx</v>
          </cell>
          <cell r="D789" t="str">
            <v xml:space="preserve">Other equipment related costs for which there is not a specific account.  </v>
          </cell>
        </row>
        <row r="790">
          <cell r="A790">
            <v>924710</v>
          </cell>
          <cell r="B790" t="str">
            <v>PEN Therapy Supplies</v>
          </cell>
          <cell r="C790" t="str">
            <v xml:space="preserve">                         Supplies and Services Expense – 9247xx</v>
          </cell>
          <cell r="D790" t="str">
            <v>Cost of supplies used in PEN therapy.</v>
          </cell>
        </row>
        <row r="791">
          <cell r="A791">
            <v>924790</v>
          </cell>
          <cell r="B791" t="str">
            <v xml:space="preserve">Other Supplies and Services Expense </v>
          </cell>
          <cell r="C791" t="str">
            <v xml:space="preserve">                         Supplies and Services Expense – 9247xx</v>
          </cell>
          <cell r="D791" t="str">
            <v xml:space="preserve">Other supplies and services related costs for which there is not a specific account.  </v>
          </cell>
        </row>
        <row r="792">
          <cell r="A792">
            <v>924901</v>
          </cell>
          <cell r="B792" t="str">
            <v>Education and Training</v>
          </cell>
          <cell r="C792" t="str">
            <v xml:space="preserve">                         Other PEN Therapy Expenses – 9249xx</v>
          </cell>
          <cell r="D792" t="str">
            <v>Cost of registration for attending educational seminars and training by PEN therapy employees of the facility and costs incurred in the provision of orientation and in-house training for facility staff.  Travel must be reported separately.</v>
          </cell>
        </row>
        <row r="793">
          <cell r="A793">
            <v>924902</v>
          </cell>
          <cell r="B793" t="str">
            <v xml:space="preserve">Travel </v>
          </cell>
          <cell r="C793" t="str">
            <v xml:space="preserve">                         Other PEN Therapy Expenses – 9249xx</v>
          </cell>
          <cell r="D793" t="str">
            <v>Cost of travel (airfare, mileage, lodging, meals, etc.) by authorized personnel to attend professional and continuing educational seminars.</v>
          </cell>
        </row>
        <row r="794">
          <cell r="A794">
            <v>924903</v>
          </cell>
          <cell r="B794" t="str">
            <v>Recruitment Expense</v>
          </cell>
          <cell r="C794" t="str">
            <v xml:space="preserve">                         Other PEN Therapy Expenses – 9249xx</v>
          </cell>
          <cell r="D794" t="str">
            <v>Costs incurred in the recruitment of employees for the facility including classified advertising.</v>
          </cell>
        </row>
        <row r="795">
          <cell r="A795">
            <v>924904</v>
          </cell>
          <cell r="B795" t="str">
            <v>Relocation/Moving Expense</v>
          </cell>
          <cell r="C795" t="str">
            <v xml:space="preserve">                         Other PEN Therapy Expenses – 9249xx</v>
          </cell>
          <cell r="D795" t="str">
            <v>Costs incurred in relocating/moving an employee or prospective employee of the facility.</v>
          </cell>
        </row>
        <row r="796">
          <cell r="A796">
            <v>924990</v>
          </cell>
          <cell r="B796" t="str">
            <v>Other PEN Therapy Expenses</v>
          </cell>
          <cell r="C796" t="str">
            <v xml:space="preserve">                         Other PEN Therapy Expenses – 9249xx</v>
          </cell>
          <cell r="D796" t="str">
            <v xml:space="preserve">Other PEN therapy related costs for which there is not a specific account.  </v>
          </cell>
        </row>
        <row r="797">
          <cell r="A797">
            <v>924999</v>
          </cell>
          <cell r="B797" t="str">
            <v>PEN Therapy Related Party Expense</v>
          </cell>
          <cell r="C797" t="str">
            <v xml:space="preserve">                         Other PEN Therapy Expenses – 9249xx</v>
          </cell>
          <cell r="D797" t="str">
            <v>Related party expense for the cost center not accounted for elsewhere.</v>
          </cell>
        </row>
        <row r="798">
          <cell r="A798">
            <v>925110</v>
          </cell>
          <cell r="B798" t="str">
            <v xml:space="preserve">Salaries </v>
          </cell>
          <cell r="C798" t="str">
            <v xml:space="preserve">                              Salary Expense – 9251xx</v>
          </cell>
          <cell r="D798" t="str">
            <v>Salary (includes shift differentials, sick, holiday, vacation, training, and any administrative days, such as jury duty and bereavement, as offered by the provider; but excludes non-recurring bonuses).</v>
          </cell>
        </row>
        <row r="799">
          <cell r="A799">
            <v>925191</v>
          </cell>
          <cell r="B799" t="str">
            <v>Bonus Expense</v>
          </cell>
          <cell r="C799" t="str">
            <v xml:space="preserve">                              Salary Expense – 9251xx</v>
          </cell>
          <cell r="D799" t="str">
            <v>Costs of non-recurring bonuses for complex medical equipment employees.</v>
          </cell>
        </row>
        <row r="800">
          <cell r="A800">
            <v>925199</v>
          </cell>
          <cell r="B800" t="str">
            <v>Salaries-Owners</v>
          </cell>
          <cell r="C800" t="str">
            <v xml:space="preserve">                              Salary Expense – 9251xx</v>
          </cell>
          <cell r="D800" t="str">
            <v xml:space="preserve">Gross salaries (includes shift differentials; sick, holiday, vacation, training, and any administrative days, such as jury duty and bereavement, as offered by the provider; but excludes non-recurring bonuses). </v>
          </cell>
        </row>
        <row r="801">
          <cell r="A801">
            <v>925420</v>
          </cell>
          <cell r="B801" t="str">
            <v>FICA</v>
          </cell>
          <cell r="C801" t="str">
            <v xml:space="preserve">               Payroll Taxes and Benefit Expense – 9254xx</v>
          </cell>
          <cell r="D801" t="str">
            <v>Cost of employer’s portion of Social Security Tax for employees.</v>
          </cell>
        </row>
        <row r="802">
          <cell r="A802">
            <v>925430</v>
          </cell>
          <cell r="B802" t="str">
            <v>Unemployment Taxes</v>
          </cell>
          <cell r="C802" t="str">
            <v xml:space="preserve">               Payroll Taxes and Benefit Expense – 9254xx</v>
          </cell>
          <cell r="D802" t="str">
            <v>Cost of employer’s contribution to State and Federal unemployment taxes for employees.</v>
          </cell>
        </row>
        <row r="803">
          <cell r="A803">
            <v>925440</v>
          </cell>
          <cell r="B803" t="str">
            <v>Health Insurance</v>
          </cell>
          <cell r="C803" t="str">
            <v xml:space="preserve">               Payroll Taxes and Benefit Expense – 9254xx</v>
          </cell>
          <cell r="D803" t="str">
            <v>Cost of employer’s contribution to employee Health Insurance for employees.</v>
          </cell>
        </row>
        <row r="804">
          <cell r="A804">
            <v>925450</v>
          </cell>
          <cell r="B804" t="str">
            <v>Workers’ Compensation</v>
          </cell>
          <cell r="C804" t="str">
            <v xml:space="preserve">               Payroll Taxes and Benefit Expense – 9254xx</v>
          </cell>
          <cell r="D804" t="str">
            <v>Cost of Workers’ Compensation insurance for employees.</v>
          </cell>
        </row>
        <row r="805">
          <cell r="A805">
            <v>925460</v>
          </cell>
          <cell r="B805" t="str">
            <v xml:space="preserve">Employee Retirement/Savings Plan </v>
          </cell>
          <cell r="C805" t="str">
            <v xml:space="preserve">               Payroll Taxes and Benefit Expense – 9254xx</v>
          </cell>
          <cell r="D805" t="str">
            <v xml:space="preserve">Cost of employer’s contribution to an employee retirement/savings plan for employees. </v>
          </cell>
        </row>
        <row r="806">
          <cell r="A806">
            <v>925470</v>
          </cell>
          <cell r="B806" t="str">
            <v>Life Insurance</v>
          </cell>
          <cell r="C806" t="str">
            <v xml:space="preserve">               Payroll Taxes and Benefit Expense – 9254xx</v>
          </cell>
          <cell r="D806" t="str">
            <v>Cost of employer’s contribution to employee Life Insurance for employees.</v>
          </cell>
        </row>
        <row r="807">
          <cell r="A807">
            <v>925480</v>
          </cell>
          <cell r="B807" t="str">
            <v>Uniforms</v>
          </cell>
          <cell r="C807" t="str">
            <v xml:space="preserve">               Payroll Taxes and Benefit Expense – 9254xx</v>
          </cell>
          <cell r="D807" t="str">
            <v>Cost of employer’s contribution to employee uniforms.</v>
          </cell>
        </row>
        <row r="808">
          <cell r="A808">
            <v>925490</v>
          </cell>
          <cell r="B808" t="str">
            <v>Other Payroll Taxes and Benefit Expense</v>
          </cell>
          <cell r="C808" t="str">
            <v xml:space="preserve">               Payroll Taxes and Benefit Expense – 9254xx</v>
          </cell>
          <cell r="D808" t="str">
            <v xml:space="preserve">Other payroll taxes and benefit related costs for which there is not a specific account.  </v>
          </cell>
        </row>
        <row r="809">
          <cell r="A809">
            <v>925510</v>
          </cell>
          <cell r="B809" t="str">
            <v>Contract Services – Non-related Party</v>
          </cell>
          <cell r="C809" t="str">
            <v xml:space="preserve">                         Contract and Professional Services Expense – 9255xx</v>
          </cell>
          <cell r="D809" t="str">
            <v>Cost of contracts with non-related parties relating to complex medical equipment.</v>
          </cell>
        </row>
        <row r="810">
          <cell r="A810">
            <v>925519</v>
          </cell>
          <cell r="B810" t="str">
            <v>Contract Services – Related Party</v>
          </cell>
          <cell r="C810" t="str">
            <v xml:space="preserve">                         Contract and Professional Services Expense – 9255xx</v>
          </cell>
          <cell r="D810" t="str">
            <v>Cost of contracts with related parties relating to complex medical equipment.</v>
          </cell>
        </row>
        <row r="811">
          <cell r="A811">
            <v>925530</v>
          </cell>
          <cell r="B811" t="str">
            <v>Consultant Services – Non-related Party</v>
          </cell>
          <cell r="C811" t="str">
            <v xml:space="preserve">                         Contract and Professional Services Expense – 9255xx</v>
          </cell>
          <cell r="D811" t="str">
            <v>Fees paid to non-related parties for providing advisory and educational services relating to complex medical equipment.</v>
          </cell>
        </row>
        <row r="812">
          <cell r="A812">
            <v>925539</v>
          </cell>
          <cell r="B812" t="str">
            <v>Consultant Services – Related Party</v>
          </cell>
          <cell r="C812" t="str">
            <v xml:space="preserve">                         Contract and Professional Services Expense – 9255xx</v>
          </cell>
          <cell r="D812" t="str">
            <v>Fees paid to related parties for providing advisory and educational services relating to complex medical equipment.</v>
          </cell>
        </row>
        <row r="813">
          <cell r="A813">
            <v>925590</v>
          </cell>
          <cell r="B813" t="str">
            <v>Other Contract and Professional Services Expense</v>
          </cell>
          <cell r="C813" t="str">
            <v xml:space="preserve">                         Contract and Professional Services Expense – 9255xx</v>
          </cell>
          <cell r="D813" t="str">
            <v xml:space="preserve">Other contract and professional services related costs for which there is not a specific account.  </v>
          </cell>
        </row>
        <row r="814">
          <cell r="A814">
            <v>925610</v>
          </cell>
          <cell r="B814" t="str">
            <v>Non-capitalized Equipment Purchases</v>
          </cell>
          <cell r="C814" t="str">
            <v xml:space="preserve">                         Equipment Expense – 9256xx</v>
          </cell>
          <cell r="D814" t="str">
            <v>Cost of small complex medical equipment related equipment purchased and not capitalized.  The cost of small equipment as defined in PRM15-1 section 104.5.  Limited to less than $500 per item.</v>
          </cell>
        </row>
        <row r="815">
          <cell r="A815">
            <v>925620</v>
          </cell>
          <cell r="B815" t="str">
            <v xml:space="preserve">Equipment Rental – Non-related Party </v>
          </cell>
          <cell r="C815" t="str">
            <v xml:space="preserve">                         Equipment Expense – 9256xx</v>
          </cell>
          <cell r="D815" t="str">
            <v>Cost of renting complex medical equipment from a non-related party.  The cost of incidental equipment rental.</v>
          </cell>
        </row>
        <row r="816">
          <cell r="A816">
            <v>925629</v>
          </cell>
          <cell r="B816" t="str">
            <v xml:space="preserve">Equipment Rental – Related Party </v>
          </cell>
          <cell r="C816" t="str">
            <v xml:space="preserve">                         Equipment Expense – 9256xx</v>
          </cell>
          <cell r="D816" t="str">
            <v>Cost of renting complex medical equipment from a related party. The cost of incidental equipment rental.</v>
          </cell>
        </row>
        <row r="817">
          <cell r="A817">
            <v>925690</v>
          </cell>
          <cell r="B817" t="str">
            <v>Other Equipment Expense</v>
          </cell>
          <cell r="C817" t="str">
            <v xml:space="preserve">                         Equipment Expense – 9256xx</v>
          </cell>
          <cell r="D817" t="str">
            <v xml:space="preserve">Other equipment related costs for which there is not a specific account.  </v>
          </cell>
        </row>
        <row r="818">
          <cell r="A818">
            <v>925710</v>
          </cell>
          <cell r="B818" t="str">
            <v>Complex Medical Equipment Supplies</v>
          </cell>
          <cell r="C818" t="str">
            <v xml:space="preserve">                         Supplies and Services Expense – 9257xx</v>
          </cell>
          <cell r="D818" t="str">
            <v>Cost of supplies used with complex medical equipment.</v>
          </cell>
        </row>
        <row r="819">
          <cell r="A819">
            <v>925790</v>
          </cell>
          <cell r="B819" t="str">
            <v>Other Supplies and Services Expense</v>
          </cell>
          <cell r="C819" t="str">
            <v xml:space="preserve">                         Supplies and Services Expense – 9257xx</v>
          </cell>
          <cell r="D819" t="str">
            <v xml:space="preserve">Other supplies and services related costs for which there is not a specific account.  </v>
          </cell>
        </row>
        <row r="820">
          <cell r="A820">
            <v>925901</v>
          </cell>
          <cell r="B820" t="str">
            <v>Education and Training</v>
          </cell>
          <cell r="C820" t="str">
            <v xml:space="preserve">                         Other Complex Medical Equipment Expense – 9259xx</v>
          </cell>
          <cell r="D820" t="str">
            <v>Cost of registration for attending educational seminars and training by complex medical equipment employees of the facility and costs incurred in the provision of orientation and in-house training for facility staff.  Travel must be reported separately.</v>
          </cell>
        </row>
        <row r="821">
          <cell r="A821">
            <v>925902</v>
          </cell>
          <cell r="B821" t="str">
            <v xml:space="preserve">Travel </v>
          </cell>
          <cell r="C821" t="str">
            <v xml:space="preserve">                         Other Complex Medical Equipment Expense – 9259xx</v>
          </cell>
          <cell r="D821" t="str">
            <v>Cost of travel (airfare, mileage, lodging, meals, etc.) by authorized personnel to attend professional and continuing educational seminars.</v>
          </cell>
        </row>
        <row r="822">
          <cell r="A822">
            <v>925903</v>
          </cell>
          <cell r="B822" t="str">
            <v>Recruitment Expense</v>
          </cell>
          <cell r="C822" t="str">
            <v xml:space="preserve">                         Other Complex Medical Equipment Expense – 9259xx</v>
          </cell>
          <cell r="D822" t="str">
            <v>Costs incurred in the recruitment of employees for the facility including classified advertising.</v>
          </cell>
        </row>
        <row r="823">
          <cell r="A823">
            <v>925904</v>
          </cell>
          <cell r="B823" t="str">
            <v>Relocation/Moving Expense</v>
          </cell>
          <cell r="C823" t="str">
            <v xml:space="preserve">                         Other Complex Medical Equipment Expense – 9259xx</v>
          </cell>
          <cell r="D823" t="str">
            <v>Costs incurred in relocating/moving an employee or prospective employee of the facility.</v>
          </cell>
        </row>
        <row r="824">
          <cell r="A824">
            <v>925990</v>
          </cell>
          <cell r="B824" t="str">
            <v>Other Complex Medical Equipment Expense</v>
          </cell>
          <cell r="C824" t="str">
            <v xml:space="preserve">                         Other Complex Medical Equipment Expense – 9259xx</v>
          </cell>
          <cell r="D824" t="str">
            <v xml:space="preserve">Other complex medical equipment related costs for which there is not a specific account.  </v>
          </cell>
        </row>
        <row r="825">
          <cell r="A825">
            <v>925999</v>
          </cell>
          <cell r="B825" t="str">
            <v>Complex Medical Equipment Related Party Expense</v>
          </cell>
          <cell r="C825" t="str">
            <v xml:space="preserve">                         Other Complex Medical Equipment Expense – 9259xx</v>
          </cell>
          <cell r="D825" t="str">
            <v>Related party expense for the cost center not accounted for elsewhere.</v>
          </cell>
        </row>
        <row r="826">
          <cell r="A826">
            <v>926110</v>
          </cell>
          <cell r="B826" t="str">
            <v xml:space="preserve">Salaries </v>
          </cell>
          <cell r="C826" t="str">
            <v xml:space="preserve">                              Salary Expense – 9261xx</v>
          </cell>
          <cell r="D826" t="str">
            <v>Salary (includes shift differentials, sick, holiday, vacation, training, and any administrative days, such as jury duty and bereavement, as offered by the provider; but excludes non-recurring bonuses).</v>
          </cell>
        </row>
        <row r="827">
          <cell r="A827">
            <v>926191</v>
          </cell>
          <cell r="B827" t="str">
            <v>Bonus Expense</v>
          </cell>
          <cell r="C827" t="str">
            <v xml:space="preserve">                              Salary Expense – 9261xx</v>
          </cell>
          <cell r="D827" t="str">
            <v>Cost of non-recurring bonuses for medical supplies employees.</v>
          </cell>
        </row>
        <row r="828">
          <cell r="A828">
            <v>926199</v>
          </cell>
          <cell r="B828" t="str">
            <v>Salaries-Owners</v>
          </cell>
          <cell r="C828" t="str">
            <v xml:space="preserve">                              Salary Expense – 9261xx</v>
          </cell>
          <cell r="D828" t="str">
            <v xml:space="preserve">Gross salaries (includes shift differentials; sick, holiday, vacation, training, and any administrative days, such as jury duty and bereavement, as offered by the provider; but excludes non-recurring bonuses). </v>
          </cell>
        </row>
        <row r="829">
          <cell r="A829">
            <v>926420</v>
          </cell>
          <cell r="B829" t="str">
            <v>FICA</v>
          </cell>
          <cell r="C829" t="str">
            <v xml:space="preserve">                              Payroll Taxes and Benefit Expense – 9264xx</v>
          </cell>
          <cell r="D829" t="str">
            <v>Cost of employer’s portion of Social Security Tax for employees.</v>
          </cell>
        </row>
        <row r="830">
          <cell r="A830">
            <v>926430</v>
          </cell>
          <cell r="B830" t="str">
            <v>Unemployment Taxes</v>
          </cell>
          <cell r="C830" t="str">
            <v xml:space="preserve">                              Payroll Taxes and Benefit Expense – 9264xx</v>
          </cell>
          <cell r="D830" t="str">
            <v>Cost of employer’s contribution to State and Federal unemployment taxes for employees.</v>
          </cell>
        </row>
        <row r="831">
          <cell r="A831">
            <v>926440</v>
          </cell>
          <cell r="B831" t="str">
            <v>Health Insurance</v>
          </cell>
          <cell r="C831" t="str">
            <v xml:space="preserve">                              Payroll Taxes and Benefit Expense – 9264xx</v>
          </cell>
          <cell r="D831" t="str">
            <v>Cost of employer’s contribution to employee Health Insurance for employees.</v>
          </cell>
        </row>
        <row r="832">
          <cell r="A832">
            <v>926450</v>
          </cell>
          <cell r="B832" t="str">
            <v>Workers’ Compensation</v>
          </cell>
          <cell r="C832" t="str">
            <v xml:space="preserve">                              Payroll Taxes and Benefit Expense – 9264xx</v>
          </cell>
          <cell r="D832" t="str">
            <v>Cost of Workers’ Compensation insurance for employees.</v>
          </cell>
        </row>
        <row r="833">
          <cell r="A833">
            <v>926460</v>
          </cell>
          <cell r="B833" t="str">
            <v xml:space="preserve">Employee Retirement/Savings Plan </v>
          </cell>
          <cell r="C833" t="str">
            <v xml:space="preserve">                              Payroll Taxes and Benefit Expense – 9264xx</v>
          </cell>
          <cell r="D833" t="str">
            <v xml:space="preserve">Cost of employer’s contribution to an employee retirement/savings plan for employees. </v>
          </cell>
        </row>
        <row r="834">
          <cell r="A834">
            <v>926470</v>
          </cell>
          <cell r="B834" t="str">
            <v>Life Insurance</v>
          </cell>
          <cell r="C834" t="str">
            <v xml:space="preserve">                              Payroll Taxes and Benefit Expense – 9264xx</v>
          </cell>
          <cell r="D834" t="str">
            <v>Cost of employer’s contribution to employee Life Insurance for employees.</v>
          </cell>
        </row>
        <row r="835">
          <cell r="A835">
            <v>926480</v>
          </cell>
          <cell r="B835" t="str">
            <v>Uniforms</v>
          </cell>
          <cell r="C835" t="str">
            <v xml:space="preserve">                              Payroll Taxes and Benefit Expense – 9264xx</v>
          </cell>
          <cell r="D835" t="str">
            <v>Cost of employer’s contribution to employee uniforms.</v>
          </cell>
        </row>
        <row r="836">
          <cell r="A836">
            <v>926490</v>
          </cell>
          <cell r="B836" t="str">
            <v>Other Payroll Taxes and Benefit Related Expense</v>
          </cell>
          <cell r="C836" t="str">
            <v xml:space="preserve">                              Payroll Taxes and Benefit Expense – 9264xx</v>
          </cell>
          <cell r="D836" t="str">
            <v xml:space="preserve">Other payroll taxes and benefit related costs for which there is not a specific account.  </v>
          </cell>
        </row>
        <row r="837">
          <cell r="A837">
            <v>926710</v>
          </cell>
          <cell r="B837" t="str">
            <v>Medical Supplies</v>
          </cell>
          <cell r="C837" t="str">
            <v xml:space="preserve">                         Supplies and Services Expense – 9267xx</v>
          </cell>
          <cell r="D837" t="str">
            <v>Cost of resident specific medical supplies such as catheters, syringes, and sterile dressings.</v>
          </cell>
        </row>
        <row r="838">
          <cell r="A838">
            <v>926790</v>
          </cell>
          <cell r="B838" t="str">
            <v>Other Supplies and Services Expense</v>
          </cell>
          <cell r="C838" t="str">
            <v xml:space="preserve">                         Supplies and Services Expense – 9267xx</v>
          </cell>
          <cell r="D838" t="str">
            <v xml:space="preserve">Other supplies and services related costs for which there is not a specific account.  </v>
          </cell>
        </row>
        <row r="839">
          <cell r="A839">
            <v>926901</v>
          </cell>
          <cell r="B839" t="str">
            <v>Education and Training</v>
          </cell>
          <cell r="C839" t="str">
            <v xml:space="preserve">                         Other Medical Supplies Expense – 9269xx</v>
          </cell>
          <cell r="D839" t="str">
            <v>Cost of registration for attending educational seminars and training by complex medical equipment employees of the facility and costs incurred in the provision of orientation and in-house training for facility staff.  Travel must be reported separately.</v>
          </cell>
        </row>
        <row r="840">
          <cell r="A840">
            <v>926902</v>
          </cell>
          <cell r="B840" t="str">
            <v xml:space="preserve">Travel </v>
          </cell>
          <cell r="C840" t="str">
            <v xml:space="preserve">                         Other Medical Supplies Expense – 9269xx</v>
          </cell>
          <cell r="D840" t="str">
            <v>Cost of travel (airfare, mileage, lodging, meals, etc.) by authorized personnel to attend professional and continuing educational seminars.</v>
          </cell>
        </row>
        <row r="841">
          <cell r="A841">
            <v>926903</v>
          </cell>
          <cell r="B841" t="str">
            <v>Recruitment Expense</v>
          </cell>
          <cell r="C841" t="str">
            <v xml:space="preserve">                         Other Medical Supplies Expense – 9269xx</v>
          </cell>
          <cell r="D841" t="str">
            <v>Costs incurred in the recruitment of employees for the facility including classified advertising.</v>
          </cell>
        </row>
        <row r="842">
          <cell r="A842">
            <v>926904</v>
          </cell>
          <cell r="B842" t="str">
            <v>Relocation/Moving Expense</v>
          </cell>
          <cell r="C842" t="str">
            <v xml:space="preserve">                         Other Medical Supplies Expense – 9269xx</v>
          </cell>
          <cell r="D842" t="str">
            <v>Costs incurred in relocating/moving an employee or prospective employee of the facility.</v>
          </cell>
        </row>
        <row r="843">
          <cell r="A843">
            <v>926990</v>
          </cell>
          <cell r="B843" t="str">
            <v>Other Medical Supplies Expense</v>
          </cell>
          <cell r="C843" t="str">
            <v xml:space="preserve">                         Other Medical Supplies Expense – 9269xx</v>
          </cell>
          <cell r="D843" t="str">
            <v xml:space="preserve">Other medical supplies related costs for which there is not a specific account.  </v>
          </cell>
        </row>
        <row r="844">
          <cell r="A844">
            <v>926999</v>
          </cell>
          <cell r="B844" t="str">
            <v>Medical Supplies Related Party Expense</v>
          </cell>
          <cell r="C844" t="str">
            <v xml:space="preserve">                         Other Medical Supplies Expense – 9269xx</v>
          </cell>
          <cell r="D844" t="str">
            <v>Related party expense for the cost center not accounted for elsewhere.</v>
          </cell>
        </row>
        <row r="845">
          <cell r="A845">
            <v>927110</v>
          </cell>
          <cell r="B845" t="str">
            <v>Salaries – Licensed Respiratory Therapists</v>
          </cell>
          <cell r="C845" t="str">
            <v xml:space="preserve">                              Salary Expense – 9271xx</v>
          </cell>
          <cell r="D845" t="str">
            <v>Salary (includes shift differentials, sick, holiday, vacation, training, and any administrative days, such as jury duty and bereavement, as offered by the provider; but excludes non-recurring bonuses).</v>
          </cell>
        </row>
        <row r="846">
          <cell r="A846">
            <v>927190</v>
          </cell>
          <cell r="B846" t="str">
            <v>Salaries – Other Inhalation/Respiratory Therapy</v>
          </cell>
          <cell r="C846" t="str">
            <v xml:space="preserve">                              Salary Expense – 9271xx</v>
          </cell>
          <cell r="D846" t="str">
            <v xml:space="preserve">Salary (includes shift differentials, sick, holiday, vacation, training, and any administrative days, such as jury duty and bereavement, as offered by the provider; but excludes non-recurring bonuses) of other inhalation/respiratory therapy personnel for which there is not a specific account.  </v>
          </cell>
        </row>
        <row r="847">
          <cell r="A847">
            <v>927191</v>
          </cell>
          <cell r="B847" t="str">
            <v>Bonus Expense</v>
          </cell>
          <cell r="C847" t="str">
            <v xml:space="preserve">                              Salary Expense – 9271xx</v>
          </cell>
          <cell r="D847" t="str">
            <v>Cost of non-recurring bonuses for inhalation/respiratory therapy employees.</v>
          </cell>
        </row>
        <row r="848">
          <cell r="A848">
            <v>927199</v>
          </cell>
          <cell r="B848" t="str">
            <v>Salaries-Owners</v>
          </cell>
          <cell r="C848" t="str">
            <v xml:space="preserve">                              Salary Expense – 9271xx</v>
          </cell>
          <cell r="D848" t="str">
            <v xml:space="preserve">Gross salaries (includes shift differentials; sick, holiday, vacation, training, and any administrative days, such as jury duty and bereavement, as offered by the provider; but excludes non-recurring bonuses). </v>
          </cell>
        </row>
        <row r="849">
          <cell r="A849">
            <v>927420</v>
          </cell>
          <cell r="B849" t="str">
            <v>FICA</v>
          </cell>
          <cell r="C849" t="str">
            <v xml:space="preserve">               Payroll Taxes and Benefit Expense – 9274xx</v>
          </cell>
          <cell r="D849" t="str">
            <v>Cost of employer’s portion of Social Security Tax for employees.</v>
          </cell>
        </row>
        <row r="850">
          <cell r="A850">
            <v>927430</v>
          </cell>
          <cell r="B850" t="str">
            <v>Unemployment Taxes</v>
          </cell>
          <cell r="C850" t="str">
            <v xml:space="preserve">               Payroll Taxes and Benefit Expense – 9274xx</v>
          </cell>
          <cell r="D850" t="str">
            <v>Cost of employer’s contribution to State and Federal unemployment taxes for employees.</v>
          </cell>
        </row>
        <row r="851">
          <cell r="A851">
            <v>927440</v>
          </cell>
          <cell r="B851" t="str">
            <v>Health Insurance</v>
          </cell>
          <cell r="C851" t="str">
            <v xml:space="preserve">               Payroll Taxes and Benefit Expense – 9274xx</v>
          </cell>
          <cell r="D851" t="str">
            <v>Cost of employer’s contribution to employee Health Insurance for employees.</v>
          </cell>
        </row>
        <row r="852">
          <cell r="A852">
            <v>927450</v>
          </cell>
          <cell r="B852" t="str">
            <v>Workers’ Compensation</v>
          </cell>
          <cell r="C852" t="str">
            <v xml:space="preserve">               Payroll Taxes and Benefit Expense – 9274xx</v>
          </cell>
          <cell r="D852" t="str">
            <v>Cost of Workers’ Compensation insurance for employees.</v>
          </cell>
        </row>
        <row r="853">
          <cell r="A853">
            <v>927460</v>
          </cell>
          <cell r="B853" t="str">
            <v xml:space="preserve">Employee Retirement/Savings Plan </v>
          </cell>
          <cell r="C853" t="str">
            <v xml:space="preserve">               Payroll Taxes and Benefit Expense – 9274xx</v>
          </cell>
          <cell r="D853" t="str">
            <v xml:space="preserve">Cost of employer’s contribution to an employee retirement/savings plan for employees. </v>
          </cell>
        </row>
        <row r="854">
          <cell r="A854">
            <v>927470</v>
          </cell>
          <cell r="B854" t="str">
            <v>Life Insurance</v>
          </cell>
          <cell r="C854" t="str">
            <v xml:space="preserve">               Payroll Taxes and Benefit Expense – 9274xx</v>
          </cell>
          <cell r="D854" t="str">
            <v>Cost of employer’s contribution to employee Life Insurance for employees.</v>
          </cell>
        </row>
        <row r="855">
          <cell r="A855">
            <v>927480</v>
          </cell>
          <cell r="B855" t="str">
            <v>Uniforms</v>
          </cell>
          <cell r="C855" t="str">
            <v xml:space="preserve">               Payroll Taxes and Benefit Expense – 9274xx</v>
          </cell>
          <cell r="D855" t="str">
            <v>Cost of employer’s contribution to employee uniforms.</v>
          </cell>
        </row>
        <row r="856">
          <cell r="A856">
            <v>927490</v>
          </cell>
          <cell r="B856" t="str">
            <v>Other Payroll Taxes and Benefit Expense</v>
          </cell>
          <cell r="C856" t="str">
            <v xml:space="preserve">               Payroll Taxes and Benefit Expense – 9274xx</v>
          </cell>
          <cell r="D856" t="str">
            <v xml:space="preserve">Other payroll taxes and benefit related costs for which there is not a specific account.  </v>
          </cell>
        </row>
        <row r="857">
          <cell r="A857">
            <v>927510</v>
          </cell>
          <cell r="B857" t="str">
            <v xml:space="preserve">Contract Services – Non-related Party </v>
          </cell>
          <cell r="C857" t="str">
            <v xml:space="preserve">                         Contract and Professional Services Expense – 9275xx</v>
          </cell>
          <cell r="D857" t="str">
            <v>Cost paid to a non-related party for inhalation/respiratory therapy provided by personnel hired through contract who are not employees of the facility.</v>
          </cell>
        </row>
        <row r="858">
          <cell r="A858">
            <v>927519</v>
          </cell>
          <cell r="B858" t="str">
            <v xml:space="preserve">Contract Services – Related Party </v>
          </cell>
          <cell r="C858" t="str">
            <v xml:space="preserve">                         Contract and Professional Services Expense – 9275xx</v>
          </cell>
          <cell r="D858" t="str">
            <v>Cost paid to a related party for inhalation/respiratory therapy provided by personnel hired through contract who are not employees of the facility.</v>
          </cell>
        </row>
        <row r="859">
          <cell r="A859">
            <v>927530</v>
          </cell>
          <cell r="B859" t="str">
            <v xml:space="preserve">Consultant Services – Non-related Party </v>
          </cell>
          <cell r="C859" t="str">
            <v xml:space="preserve">                         Contract and Professional Services Expense – 9275xx</v>
          </cell>
          <cell r="D859" t="str">
            <v>Fees paid to a non-related party for providing advisory and educational services relating to inhalation/respiratory therapy.</v>
          </cell>
        </row>
        <row r="860">
          <cell r="A860">
            <v>927539</v>
          </cell>
          <cell r="B860" t="str">
            <v xml:space="preserve">Consultant Services – Related Party </v>
          </cell>
          <cell r="C860" t="str">
            <v xml:space="preserve">                         Contract and Professional Services Expense – 9275xx</v>
          </cell>
          <cell r="D860" t="str">
            <v>Fees paid to related party for providing advisory and educational services relating to inhalation/respiratory therapy.</v>
          </cell>
        </row>
        <row r="861">
          <cell r="A861">
            <v>927590</v>
          </cell>
          <cell r="B861" t="str">
            <v>Other Contract and Professional Services Expense</v>
          </cell>
          <cell r="C861" t="str">
            <v xml:space="preserve">                         Contract and Professional Services Expense – 9275xx</v>
          </cell>
          <cell r="D861" t="str">
            <v xml:space="preserve">Other contract and professional services related costs for which there is not a specific account.  </v>
          </cell>
        </row>
        <row r="862">
          <cell r="A862">
            <v>927610</v>
          </cell>
          <cell r="B862" t="str">
            <v>Non-Capitalized Equipment Purchases</v>
          </cell>
          <cell r="C862" t="str">
            <v xml:space="preserve">                         Equipment Expense – 9276xx</v>
          </cell>
          <cell r="D862" t="str">
            <v>Cost of small inhalation/respiratory therapy related equipment purchased and not capitalized.  The cost of small equipment as defined in PRM15-1 section 104.5.  Limited to less than $500 per item.</v>
          </cell>
        </row>
        <row r="863">
          <cell r="A863">
            <v>927620</v>
          </cell>
          <cell r="B863" t="str">
            <v>Equipment Rental</v>
          </cell>
          <cell r="C863" t="str">
            <v xml:space="preserve">                         Equipment Expense – 9276xx</v>
          </cell>
          <cell r="D863" t="str">
            <v xml:space="preserve">Cost of renting inhalation/respiratory therapy related equipment.  The cost of incidental rental equipment.  </v>
          </cell>
        </row>
        <row r="864">
          <cell r="A864">
            <v>927690</v>
          </cell>
          <cell r="B864" t="str">
            <v>Other Equipment Expense</v>
          </cell>
          <cell r="C864" t="str">
            <v xml:space="preserve">                         Equipment Expense – 9276xx</v>
          </cell>
          <cell r="D864" t="str">
            <v xml:space="preserve">Other equipment related costs for which there is not a specific account.  </v>
          </cell>
        </row>
        <row r="865">
          <cell r="A865">
            <v>927710</v>
          </cell>
          <cell r="B865" t="str">
            <v>Supplies</v>
          </cell>
          <cell r="C865" t="str">
            <v xml:space="preserve">                         Supplies and Services Expense – 9277xx</v>
          </cell>
          <cell r="D865" t="str">
            <v>Cost of supplies used with inhalation/respiratory therapy.</v>
          </cell>
        </row>
        <row r="866">
          <cell r="A866">
            <v>927720</v>
          </cell>
          <cell r="B866" t="str">
            <v>Oxygen Costs</v>
          </cell>
          <cell r="C866" t="str">
            <v xml:space="preserve">                         Supplies and Services Expense – 9277xx</v>
          </cell>
          <cell r="D866" t="str">
            <v>Cost of providing oxygen and related supplies.</v>
          </cell>
        </row>
        <row r="867">
          <cell r="A867">
            <v>927790</v>
          </cell>
          <cell r="B867" t="str">
            <v>Other Supplies and Services Expense</v>
          </cell>
          <cell r="C867" t="str">
            <v xml:space="preserve">                         Supplies and Services Expense – 9277xx</v>
          </cell>
          <cell r="D867" t="str">
            <v xml:space="preserve">Other supplies and services related costs for which there is not a specific account.  </v>
          </cell>
        </row>
        <row r="868">
          <cell r="A868">
            <v>927901</v>
          </cell>
          <cell r="B868" t="str">
            <v>Education and Training</v>
          </cell>
          <cell r="C868" t="str">
            <v xml:space="preserve">                         Other Inhalation/Respiratory Therapy Expense – 9279xx</v>
          </cell>
          <cell r="D868" t="str">
            <v>Cost of registration for attending educational seminars and training by inhalation/respiratory therapy employees of the facility and costs incurred in the provision of orientation and in-house training for facility staff.  Travel must be reported separately.</v>
          </cell>
        </row>
        <row r="869">
          <cell r="A869">
            <v>927902</v>
          </cell>
          <cell r="B869" t="str">
            <v xml:space="preserve">Travel </v>
          </cell>
          <cell r="C869" t="str">
            <v xml:space="preserve">                         Other Inhalation/Respiratory Therapy Expense – 9279xx</v>
          </cell>
          <cell r="D869" t="str">
            <v>Cost of travel (airfare, mileage, lodging, meals, etc.) by authorized personnel to attend professional and continuing educational seminars.</v>
          </cell>
        </row>
        <row r="870">
          <cell r="A870">
            <v>927903</v>
          </cell>
          <cell r="B870" t="str">
            <v>Recruitment Expense</v>
          </cell>
          <cell r="C870" t="str">
            <v xml:space="preserve">                         Other Inhalation/Respiratory Therapy Expense – 9279xx</v>
          </cell>
          <cell r="D870" t="str">
            <v>Costs incurred in the recruitment of employees for the facility including classified advertising.</v>
          </cell>
        </row>
        <row r="871">
          <cell r="A871">
            <v>927904</v>
          </cell>
          <cell r="B871" t="str">
            <v>Relocation/Moving Expense</v>
          </cell>
          <cell r="C871" t="str">
            <v xml:space="preserve">                         Other Inhalation/Respiratory Therapy Expense – 9279xx</v>
          </cell>
          <cell r="D871" t="str">
            <v>Costs incurred in relocating/moving an employee or prospective employee of the facility.</v>
          </cell>
        </row>
        <row r="872">
          <cell r="A872">
            <v>927990</v>
          </cell>
          <cell r="B872" t="str">
            <v>Other Inhalation/Respiratory Therapy Expense</v>
          </cell>
          <cell r="C872" t="str">
            <v xml:space="preserve">                         Other Inhalation/Respiratory Therapy Expense – 9279xx</v>
          </cell>
          <cell r="D872" t="str">
            <v xml:space="preserve">Other inhalation/respiratory therapy related costs for which there is not a specific account.  </v>
          </cell>
        </row>
        <row r="873">
          <cell r="A873">
            <v>927999</v>
          </cell>
          <cell r="B873" t="str">
            <v>Inhalation/Respiratory Therapy Related Party Expense</v>
          </cell>
          <cell r="C873" t="str">
            <v xml:space="preserve">                         Other Inhalation/Respiratory Therapy Expense – 9279xx</v>
          </cell>
          <cell r="D873" t="str">
            <v>Related party expense for the cost center not accounted for elsewhere.</v>
          </cell>
        </row>
        <row r="874">
          <cell r="A874">
            <v>928110</v>
          </cell>
          <cell r="B874" t="str">
            <v>Salaries</v>
          </cell>
          <cell r="C874" t="str">
            <v xml:space="preserve">                              Salary Expense - 9281xx</v>
          </cell>
          <cell r="D874" t="str">
            <v>Salary (includes shift differentials, sick, holiday, vacation, training, and any administrative days, such as jury duty and bereavement, as offered by the provider; but excludes non-recurring bonuses) of personnel providing IV Therapy.</v>
          </cell>
        </row>
        <row r="875">
          <cell r="A875">
            <v>928191</v>
          </cell>
          <cell r="B875" t="str">
            <v>Bonus Expense</v>
          </cell>
          <cell r="C875" t="str">
            <v xml:space="preserve">                              Salary Expense - 9281xx</v>
          </cell>
          <cell r="D875" t="str">
            <v>Cost of non-recurring bonuses for IV therapy employees.</v>
          </cell>
        </row>
        <row r="876">
          <cell r="A876">
            <v>928199</v>
          </cell>
          <cell r="B876" t="str">
            <v>Salaries-Owners</v>
          </cell>
          <cell r="C876" t="str">
            <v xml:space="preserve">                              Salary Expense - 9281xx</v>
          </cell>
          <cell r="D876" t="str">
            <v xml:space="preserve">Gross salaries (includes shift differentials; sick, holiday, vacation, training, and any administrative days, such as jury duty and bereavement, as offered by the provider; but excludes non-recurring bonuses). </v>
          </cell>
        </row>
        <row r="877">
          <cell r="A877">
            <v>928420</v>
          </cell>
          <cell r="B877" t="str">
            <v>FICA</v>
          </cell>
          <cell r="C877" t="str">
            <v xml:space="preserve">                              Payroll Taxes and Benefit Expense – 9284xx</v>
          </cell>
          <cell r="D877" t="str">
            <v>Cost of employer’s portion of Social Security Tax for employees.</v>
          </cell>
        </row>
        <row r="878">
          <cell r="A878">
            <v>928430</v>
          </cell>
          <cell r="B878" t="str">
            <v>Unemployment Taxes</v>
          </cell>
          <cell r="C878" t="str">
            <v xml:space="preserve">                              Payroll Taxes and Benefit Expense – 9284xx</v>
          </cell>
          <cell r="D878" t="str">
            <v>Cost of employer’s contribution to State and Federal unemployment taxes for employees.</v>
          </cell>
        </row>
        <row r="879">
          <cell r="A879">
            <v>928440</v>
          </cell>
          <cell r="B879" t="str">
            <v>Health Insurance</v>
          </cell>
          <cell r="C879" t="str">
            <v xml:space="preserve">                              Payroll Taxes and Benefit Expense – 9284xx</v>
          </cell>
          <cell r="D879" t="str">
            <v>Cost of employer’s contribution to employee Health Insurance for employees.</v>
          </cell>
        </row>
        <row r="880">
          <cell r="A880">
            <v>928450</v>
          </cell>
          <cell r="B880" t="str">
            <v>Workers’ Compensation</v>
          </cell>
          <cell r="C880" t="str">
            <v xml:space="preserve">                              Payroll Taxes and Benefit Expense – 9284xx</v>
          </cell>
          <cell r="D880" t="str">
            <v>Cost of Workers’ Compensation insurance for employees.</v>
          </cell>
        </row>
        <row r="881">
          <cell r="A881">
            <v>928460</v>
          </cell>
          <cell r="B881" t="str">
            <v xml:space="preserve">Employee Retirement/Savings Plan </v>
          </cell>
          <cell r="C881" t="str">
            <v xml:space="preserve">                              Payroll Taxes and Benefit Expense – 9284xx</v>
          </cell>
          <cell r="D881" t="str">
            <v xml:space="preserve">Cost of employer’s contribution to an employee retirement/savings plan for employees. </v>
          </cell>
        </row>
        <row r="882">
          <cell r="A882">
            <v>928470</v>
          </cell>
          <cell r="B882" t="str">
            <v>Life Insurance</v>
          </cell>
          <cell r="C882" t="str">
            <v xml:space="preserve">                              Payroll Taxes and Benefit Expense – 9284xx</v>
          </cell>
          <cell r="D882" t="str">
            <v>Cost of employer’s contribution to employee Life Insurance for employees.</v>
          </cell>
        </row>
        <row r="883">
          <cell r="A883">
            <v>928480</v>
          </cell>
          <cell r="B883" t="str">
            <v>Uniforms</v>
          </cell>
          <cell r="C883" t="str">
            <v xml:space="preserve">                              Payroll Taxes and Benefit Expense – 9284xx</v>
          </cell>
          <cell r="D883" t="str">
            <v>Cost of employer’s contribution to employee uniforms.</v>
          </cell>
        </row>
        <row r="884">
          <cell r="A884">
            <v>928490</v>
          </cell>
          <cell r="B884" t="str">
            <v>Other Payroll Taxes and Benefit Expense</v>
          </cell>
          <cell r="C884" t="str">
            <v xml:space="preserve">                              Payroll Taxes and Benefit Expense – 9284xx</v>
          </cell>
          <cell r="D884" t="str">
            <v xml:space="preserve">Other payroll taxes and benefit related costs for which there is not a specific account.  </v>
          </cell>
        </row>
        <row r="885">
          <cell r="A885">
            <v>928510</v>
          </cell>
          <cell r="B885" t="str">
            <v>Contract Services – Non-related Party</v>
          </cell>
          <cell r="C885" t="str">
            <v xml:space="preserve">                         Contract and Professional Services Expense – 9285xx</v>
          </cell>
          <cell r="D885" t="str">
            <v>Cost paid to a non-related party for IV therapy provided by personnel hired through contract who are not employees of the facility.</v>
          </cell>
        </row>
        <row r="886">
          <cell r="A886">
            <v>928519</v>
          </cell>
          <cell r="B886" t="str">
            <v xml:space="preserve">Contract Services – Related Party </v>
          </cell>
          <cell r="C886" t="str">
            <v xml:space="preserve">                         Contract and Professional Services Expense – 9285xx</v>
          </cell>
          <cell r="D886" t="str">
            <v>Cost paid to a related party for IV therapy provided by personnel hired through contract who are not employees of the facility.</v>
          </cell>
        </row>
        <row r="887">
          <cell r="A887">
            <v>928530</v>
          </cell>
          <cell r="B887" t="str">
            <v>Consultant Services – Non-related Party</v>
          </cell>
          <cell r="C887" t="str">
            <v xml:space="preserve">                         Contract and Professional Services Expense – 9285xx</v>
          </cell>
          <cell r="D887" t="str">
            <v>Fees paid to a non-related party for providing advisory and educational services relating to IV therapy.</v>
          </cell>
        </row>
        <row r="888">
          <cell r="A888">
            <v>928539</v>
          </cell>
          <cell r="B888" t="str">
            <v xml:space="preserve">Consultant Services – Related Party </v>
          </cell>
          <cell r="C888" t="str">
            <v xml:space="preserve">                         Contract and Professional Services Expense – 9285xx</v>
          </cell>
          <cell r="D888" t="str">
            <v xml:space="preserve">Fees paid to related party for providing advisory and educational services relating to IV therapy. </v>
          </cell>
        </row>
        <row r="889">
          <cell r="A889">
            <v>928590</v>
          </cell>
          <cell r="B889" t="str">
            <v>Other Contract and Professional Services Expense</v>
          </cell>
          <cell r="C889" t="str">
            <v xml:space="preserve">                         Contract and Professional Services Expense – 9285xx</v>
          </cell>
          <cell r="D889" t="str">
            <v xml:space="preserve">Other contract and professional services related costs for which there is not a specific account.  </v>
          </cell>
        </row>
        <row r="890">
          <cell r="A890">
            <v>928610</v>
          </cell>
          <cell r="B890" t="str">
            <v>Non-Capitalized Equipment Purchases</v>
          </cell>
          <cell r="C890" t="str">
            <v xml:space="preserve">                         Equipment Expense – 9286xx</v>
          </cell>
          <cell r="D890" t="str">
            <v>Cost of small IV therapy related equipment purchased and not capitalized.  The cost of small equipment as defined in PRM15-1 section 104.5.  Limited to less than $500 per item.</v>
          </cell>
        </row>
        <row r="891">
          <cell r="A891">
            <v>928620</v>
          </cell>
          <cell r="B891" t="str">
            <v>Equipment Rental</v>
          </cell>
          <cell r="C891" t="str">
            <v xml:space="preserve">                         Equipment Expense – 9286xx</v>
          </cell>
          <cell r="D891" t="str">
            <v xml:space="preserve">Cost of renting IV therapy related equipment.  The cost of incidental rental equipment.  </v>
          </cell>
        </row>
        <row r="892">
          <cell r="A892">
            <v>928690</v>
          </cell>
          <cell r="B892" t="str">
            <v>Other Equipment Expense</v>
          </cell>
          <cell r="C892" t="str">
            <v xml:space="preserve">                         Equipment Expense – 9286xx</v>
          </cell>
          <cell r="D892" t="str">
            <v xml:space="preserve">Other equipment related costs for which there is not a specific account.  </v>
          </cell>
        </row>
        <row r="893">
          <cell r="A893">
            <v>928710</v>
          </cell>
          <cell r="B893" t="str">
            <v xml:space="preserve">Supplies </v>
          </cell>
          <cell r="C893" t="str">
            <v xml:space="preserve">                         Supplies and Services Expense – 9287xx</v>
          </cell>
          <cell r="D893" t="str">
            <v>Costs of supplies used in IV therapy services.</v>
          </cell>
        </row>
        <row r="894">
          <cell r="A894">
            <v>928790</v>
          </cell>
          <cell r="B894" t="str">
            <v>Other Supplies and Services Expense</v>
          </cell>
          <cell r="C894" t="str">
            <v xml:space="preserve">                         Supplies and Services Expense – 9287xx</v>
          </cell>
          <cell r="D894" t="str">
            <v xml:space="preserve">Other supplies and services related costs for which there is not a specific account.  </v>
          </cell>
        </row>
        <row r="895">
          <cell r="A895">
            <v>928901</v>
          </cell>
          <cell r="B895" t="str">
            <v>Education and Training</v>
          </cell>
          <cell r="C895" t="str">
            <v xml:space="preserve">                         Other IV Therapy Expense – 9289xx</v>
          </cell>
          <cell r="D895" t="str">
            <v>Cost of registration for attending educational seminars and training by IV therapy employees of the facility and costs incurred in the provision of orientation and in-house training for facility staff.  Travel must be reported separately.</v>
          </cell>
        </row>
        <row r="896">
          <cell r="A896">
            <v>928902</v>
          </cell>
          <cell r="B896" t="str">
            <v xml:space="preserve">Travel </v>
          </cell>
          <cell r="C896" t="str">
            <v xml:space="preserve">                         Other IV Therapy Expense – 9289xx</v>
          </cell>
          <cell r="D896" t="str">
            <v>Cost of travel (airfare, mileage, lodging, meals, etc.) by authorized personnel to attend professional and continuing educational seminars.</v>
          </cell>
        </row>
        <row r="897">
          <cell r="A897">
            <v>928903</v>
          </cell>
          <cell r="B897" t="str">
            <v>Recruitment Expense</v>
          </cell>
          <cell r="C897" t="str">
            <v xml:space="preserve">                         Other IV Therapy Expense – 9289xx</v>
          </cell>
          <cell r="D897" t="str">
            <v>Costs incurred in the recruitment of employees for the facility including classified advertising.</v>
          </cell>
        </row>
        <row r="898">
          <cell r="A898">
            <v>928904</v>
          </cell>
          <cell r="B898" t="str">
            <v>Relocation/Moving Expense</v>
          </cell>
          <cell r="C898" t="str">
            <v xml:space="preserve">                         Other IV Therapy Expense – 9289xx</v>
          </cell>
          <cell r="D898" t="str">
            <v>Costs incurred in relocating/moving an employee or prospective employee of the facility.</v>
          </cell>
        </row>
        <row r="899">
          <cell r="A899">
            <v>928990</v>
          </cell>
          <cell r="B899" t="str">
            <v>Other IV Therapy Expense</v>
          </cell>
          <cell r="C899" t="str">
            <v xml:space="preserve">                         Other IV Therapy Expense – 9289xx</v>
          </cell>
          <cell r="D899" t="str">
            <v xml:space="preserve">Other IV therapy related costs for which there is not a specific account.  </v>
          </cell>
        </row>
        <row r="900">
          <cell r="A900">
            <v>928999</v>
          </cell>
          <cell r="B900" t="str">
            <v>IV Therapy Related Party Expense</v>
          </cell>
          <cell r="C900" t="str">
            <v xml:space="preserve">                         Other IV Therapy Expense – 9289xx</v>
          </cell>
          <cell r="D900" t="str">
            <v>Related party expense for the cost center not accounted for elsewhere.</v>
          </cell>
        </row>
        <row r="901">
          <cell r="A901">
            <v>929110</v>
          </cell>
          <cell r="B901" t="str">
            <v>Salaries</v>
          </cell>
          <cell r="C901" t="str">
            <v xml:space="preserve">                              Salary Expense – 9291xx</v>
          </cell>
          <cell r="D901" t="str">
            <v>Salary (includes shift differentials, sick, holiday, vacation, training, and any administrative days, such as jury duty and bereavement, as offered by the provider; but excludes non-recurring bonuses) of personnel providing other ancillary services.</v>
          </cell>
        </row>
        <row r="902">
          <cell r="A902">
            <v>929191</v>
          </cell>
          <cell r="B902" t="str">
            <v>Bonus Expense</v>
          </cell>
          <cell r="C902" t="str">
            <v xml:space="preserve">                              Salary Expense – 9291xx</v>
          </cell>
          <cell r="D902" t="str">
            <v>Cost of non-recurring bonuses for employees providing other ancillary services.</v>
          </cell>
        </row>
        <row r="903">
          <cell r="A903">
            <v>929199</v>
          </cell>
          <cell r="B903" t="str">
            <v>Salaries-Owners</v>
          </cell>
          <cell r="C903" t="str">
            <v xml:space="preserve">                              Salary Expense – 9291xx</v>
          </cell>
          <cell r="D903" t="str">
            <v xml:space="preserve">Gross salaries (includes shift differentials; sick, holiday, vacation, training, and any administrative days, such as jury duty and bereavement, as offered by the provider; but excludes non-recurring bonuses). </v>
          </cell>
        </row>
        <row r="904">
          <cell r="A904">
            <v>929420</v>
          </cell>
          <cell r="B904" t="str">
            <v>FICA</v>
          </cell>
          <cell r="C904" t="str">
            <v xml:space="preserve">                              Payroll Taxes and Benefit Expense – 9294xx</v>
          </cell>
          <cell r="D904" t="str">
            <v>Cost of employer’s portion of Social Security Tax for employees.</v>
          </cell>
        </row>
        <row r="905">
          <cell r="A905">
            <v>929430</v>
          </cell>
          <cell r="B905" t="str">
            <v>Unemployment Taxes</v>
          </cell>
          <cell r="C905" t="str">
            <v xml:space="preserve">                              Payroll Taxes and Benefit Expense – 9294xx</v>
          </cell>
          <cell r="D905" t="str">
            <v>Cost of employer’s contribution to State and Federal unemployment taxes for employees.</v>
          </cell>
        </row>
        <row r="906">
          <cell r="A906">
            <v>929440</v>
          </cell>
          <cell r="B906" t="str">
            <v>Health Insurance</v>
          </cell>
          <cell r="C906" t="str">
            <v xml:space="preserve">                              Payroll Taxes and Benefit Expense – 9294xx</v>
          </cell>
          <cell r="D906" t="str">
            <v>Cost of employer’s contribution to employee Health Insurance for employees.</v>
          </cell>
        </row>
        <row r="907">
          <cell r="A907">
            <v>929450</v>
          </cell>
          <cell r="B907" t="str">
            <v>Workers’ Compensation</v>
          </cell>
          <cell r="C907" t="str">
            <v xml:space="preserve">                              Payroll Taxes and Benefit Expense – 9294xx</v>
          </cell>
          <cell r="D907" t="str">
            <v>Cost of Workers’ Compensation insurance for employees.</v>
          </cell>
        </row>
        <row r="908">
          <cell r="A908">
            <v>929460</v>
          </cell>
          <cell r="B908" t="str">
            <v xml:space="preserve">Employee Retirement/Savings Plan </v>
          </cell>
          <cell r="C908" t="str">
            <v xml:space="preserve">                              Payroll Taxes and Benefit Expense – 9294xx</v>
          </cell>
          <cell r="D908" t="str">
            <v xml:space="preserve">Cost of employer’s contribution to an employee retirement/savings plan for employees. </v>
          </cell>
        </row>
        <row r="909">
          <cell r="A909">
            <v>929470</v>
          </cell>
          <cell r="B909" t="str">
            <v>Life Insurance</v>
          </cell>
          <cell r="C909" t="str">
            <v xml:space="preserve">                              Payroll Taxes and Benefit Expense – 9294xx</v>
          </cell>
          <cell r="D909" t="str">
            <v>Cost of employer’s contribution to employee Life Insurance for employees.</v>
          </cell>
        </row>
        <row r="910">
          <cell r="A910">
            <v>929480</v>
          </cell>
          <cell r="B910" t="str">
            <v>Uniforms</v>
          </cell>
          <cell r="C910" t="str">
            <v xml:space="preserve">                              Payroll Taxes and Benefit Expense – 9294xx</v>
          </cell>
          <cell r="D910" t="str">
            <v>Cost of employer’s contribution to employee uniforms.</v>
          </cell>
        </row>
        <row r="911">
          <cell r="A911">
            <v>929490</v>
          </cell>
          <cell r="B911" t="str">
            <v>Other Payroll Taxes and Benefit Expense</v>
          </cell>
          <cell r="C911" t="str">
            <v xml:space="preserve">                              Payroll Taxes and Benefit Expense – 9294xx</v>
          </cell>
          <cell r="D911" t="str">
            <v xml:space="preserve">Other payroll taxes and benefit related costs for which there is not a specific account.  </v>
          </cell>
        </row>
        <row r="912">
          <cell r="A912">
            <v>929510</v>
          </cell>
          <cell r="B912" t="str">
            <v>Contract Services – Non-related Party</v>
          </cell>
          <cell r="C912" t="str">
            <v xml:space="preserve">                         Contract and Professional Service Expense – 9295xx</v>
          </cell>
          <cell r="D912" t="str">
            <v>Cost of persons providing other ancillary services hired through non-related party contract who are not employees of the facility.</v>
          </cell>
        </row>
        <row r="913">
          <cell r="A913">
            <v>929519</v>
          </cell>
          <cell r="B913" t="str">
            <v>Contract Services – Related Party</v>
          </cell>
          <cell r="C913" t="str">
            <v xml:space="preserve">                         Contract and Professional Service Expense – 9295xx</v>
          </cell>
          <cell r="D913" t="str">
            <v>Cost of persons providing other ancillary services hired through related party contract who are not employees of the facility.</v>
          </cell>
        </row>
        <row r="914">
          <cell r="A914">
            <v>929530</v>
          </cell>
          <cell r="B914" t="str">
            <v>Consultant Services – Non-related Party</v>
          </cell>
          <cell r="C914" t="str">
            <v xml:space="preserve">                         Contract and Professional Service Expense – 9295xx</v>
          </cell>
          <cell r="D914" t="str">
            <v>Fees paid to non-related parties, not facility employees, for providing advisory and educational services to the facility.</v>
          </cell>
        </row>
        <row r="915">
          <cell r="A915">
            <v>929539</v>
          </cell>
          <cell r="B915" t="str">
            <v>Consultant Services – Related Party</v>
          </cell>
          <cell r="C915" t="str">
            <v xml:space="preserve">                         Contract and Professional Service Expense – 9295xx</v>
          </cell>
          <cell r="D915" t="str">
            <v>Fees paid to related parties, not facility employees, for providing advisory and educational services to the facility.</v>
          </cell>
        </row>
        <row r="916">
          <cell r="A916">
            <v>929590</v>
          </cell>
          <cell r="B916" t="str">
            <v>Other Contract and Professional Services Expense</v>
          </cell>
          <cell r="C916" t="str">
            <v xml:space="preserve">                         Contract and Professional Service Expense – 9295xx</v>
          </cell>
          <cell r="D916" t="str">
            <v xml:space="preserve">Other contract and professional services costs for which there is not a specific account.  </v>
          </cell>
        </row>
        <row r="917">
          <cell r="A917">
            <v>929610</v>
          </cell>
          <cell r="B917" t="str">
            <v>Non-Capitalized Equipment Purchases</v>
          </cell>
          <cell r="C917" t="str">
            <v xml:space="preserve">                         Equipment Expense – 9296xx</v>
          </cell>
          <cell r="D917" t="str">
            <v>Cost of small other related equipment purchased and not capitalized.  The cost of small equipment as defined in PRM15-1 section 104.5.  Limited to less than $500 per item.</v>
          </cell>
        </row>
        <row r="918">
          <cell r="A918">
            <v>929620</v>
          </cell>
          <cell r="B918" t="str">
            <v>Equipment Rental</v>
          </cell>
          <cell r="C918" t="str">
            <v xml:space="preserve">                         Equipment Expense – 9296xx</v>
          </cell>
          <cell r="D918" t="str">
            <v xml:space="preserve">Cost of renting other allowable ancillary related equipment.  The cost of incidental rental equipment.  </v>
          </cell>
        </row>
        <row r="919">
          <cell r="A919">
            <v>929690</v>
          </cell>
          <cell r="B919" t="str">
            <v>Other Equipment Expense</v>
          </cell>
          <cell r="C919" t="str">
            <v xml:space="preserve">                         Equipment Expense – 9296xx</v>
          </cell>
          <cell r="D919" t="str">
            <v xml:space="preserve">Other equipment related costs for which there is not a specific account.  </v>
          </cell>
        </row>
        <row r="920">
          <cell r="A920">
            <v>929710</v>
          </cell>
          <cell r="B920" t="str">
            <v xml:space="preserve">Supplies </v>
          </cell>
          <cell r="C920" t="str">
            <v xml:space="preserve">                         Supplies and Services Expense – 9297xx</v>
          </cell>
          <cell r="D920" t="str">
            <v>Costs of supplies used in other ancillary services.</v>
          </cell>
        </row>
        <row r="921">
          <cell r="A921">
            <v>929790</v>
          </cell>
          <cell r="B921" t="str">
            <v>Other Supplies and Services Expense</v>
          </cell>
          <cell r="C921" t="str">
            <v xml:space="preserve">                         Supplies and Services Expense – 9297xx</v>
          </cell>
          <cell r="D921" t="str">
            <v xml:space="preserve">Other supplies and services related costs for which there is not a specific account.  </v>
          </cell>
        </row>
        <row r="922">
          <cell r="A922">
            <v>929901</v>
          </cell>
          <cell r="B922" t="str">
            <v>Education and Training</v>
          </cell>
          <cell r="C922" t="str">
            <v xml:space="preserve">                         Other Allowable Ancillary Cost Center Expense – 9299xx</v>
          </cell>
          <cell r="D922" t="str">
            <v>Cost of registration for attending educational seminars and training by other ancillary cost center employees of the facility and costs incurred in the provision of orientation and in-house training for facility staff.  Travel must be reported separately.</v>
          </cell>
        </row>
        <row r="923">
          <cell r="A923">
            <v>929902</v>
          </cell>
          <cell r="B923" t="str">
            <v xml:space="preserve">Travel </v>
          </cell>
          <cell r="C923" t="str">
            <v xml:space="preserve">                         Other Allowable Ancillary Cost Center Expense – 9299xx</v>
          </cell>
          <cell r="D923" t="str">
            <v>Cost of travel (airfare, mileage, lodging, meals, etc.) by authorized personnel to attend professional and continuing educational seminars.</v>
          </cell>
        </row>
        <row r="924">
          <cell r="A924">
            <v>929903</v>
          </cell>
          <cell r="B924" t="str">
            <v>Recruitment Expense</v>
          </cell>
          <cell r="C924" t="str">
            <v xml:space="preserve">                         Other Allowable Ancillary Cost Center Expense – 9299xx</v>
          </cell>
          <cell r="D924" t="str">
            <v>Costs incurred in the recruitment of employees for the facility including classified advertising.</v>
          </cell>
        </row>
        <row r="925">
          <cell r="A925">
            <v>929904</v>
          </cell>
          <cell r="B925" t="str">
            <v>Relocation/Moving Expense</v>
          </cell>
          <cell r="C925" t="str">
            <v xml:space="preserve">                         Other Allowable Ancillary Cost Center Expense – 9299xx</v>
          </cell>
          <cell r="D925" t="str">
            <v>Costs incurred in relocating/moving an employee or prospective employee of the facility.</v>
          </cell>
        </row>
        <row r="926">
          <cell r="A926">
            <v>929990</v>
          </cell>
          <cell r="B926" t="str">
            <v>Other Allowable Ancillary Cost Center Expense</v>
          </cell>
          <cell r="C926" t="str">
            <v xml:space="preserve">                         Other Allowable Ancillary Cost Center Expense – 9299xx</v>
          </cell>
          <cell r="D926" t="str">
            <v xml:space="preserve">Other related costs for which there is not a specific account.  </v>
          </cell>
        </row>
        <row r="927">
          <cell r="A927">
            <v>929999</v>
          </cell>
          <cell r="B927" t="str">
            <v>Other Allowable Ancillary Related Party Expense</v>
          </cell>
          <cell r="C927" t="str">
            <v xml:space="preserve">                         Other Allowable Ancillary Cost Center Expense – 9299xx</v>
          </cell>
          <cell r="D927" t="str">
            <v>Related party expense for the cost center not accounted for elsewhere.</v>
          </cell>
        </row>
        <row r="928">
          <cell r="A928">
            <v>930110</v>
          </cell>
          <cell r="B928" t="str">
            <v>Lease Expense – Land/Building – Non-related Party</v>
          </cell>
          <cell r="C928" t="str">
            <v xml:space="preserve">                         Rent/Lease of Property – 9301xx</v>
          </cell>
          <cell r="D928" t="str">
            <v>Cost of leasing the facility’s real property (land and buildings) from a non-related party or non-related management company.</v>
          </cell>
        </row>
        <row r="929">
          <cell r="A929">
            <v>930119</v>
          </cell>
          <cell r="B929" t="str">
            <v xml:space="preserve">Lease Expense – Land/Building – Related Party </v>
          </cell>
          <cell r="C929" t="str">
            <v xml:space="preserve">                         Rent/Lease of Property – 9301xx</v>
          </cell>
          <cell r="D929" t="str">
            <v>Cost of leasing the facility’s real property (land and buildings) from a related party.</v>
          </cell>
        </row>
        <row r="930">
          <cell r="A930">
            <v>930130</v>
          </cell>
          <cell r="B930" t="str">
            <v>Rent/Lease Expense – Furniture/Equipment – Non-related Party</v>
          </cell>
          <cell r="C930" t="str">
            <v xml:space="preserve">                         Rent/Lease of Property – 9301xx</v>
          </cell>
          <cell r="D930" t="str">
            <v xml:space="preserve">Cost of leasing and/or renting furniture and equipment for the facility from a non-related party. </v>
          </cell>
        </row>
        <row r="931">
          <cell r="A931">
            <v>930139</v>
          </cell>
          <cell r="B931" t="str">
            <v>Rent/Lease Expense – Furniture/Equipment – Related Party</v>
          </cell>
          <cell r="C931" t="str">
            <v xml:space="preserve">                         Rent/Lease of Property – 9301xx</v>
          </cell>
          <cell r="D931" t="str">
            <v>Cost of leasing and/or renting furniture and equipment for the facility from a related party.</v>
          </cell>
        </row>
        <row r="932">
          <cell r="A932">
            <v>930190</v>
          </cell>
          <cell r="B932" t="str">
            <v>Other Rent/Lease Expense</v>
          </cell>
          <cell r="C932" t="str">
            <v xml:space="preserve">                         Rent/Lease of Property – 9301xx</v>
          </cell>
          <cell r="D932" t="str">
            <v xml:space="preserve">Other property related costs for which there is not a specific account.  </v>
          </cell>
        </row>
        <row r="933">
          <cell r="A933">
            <v>930210</v>
          </cell>
          <cell r="B933" t="str">
            <v>Amortization of Mortgage Cost</v>
          </cell>
          <cell r="C933" t="str">
            <v xml:space="preserve">                         Amortization Expense – 9302xx</v>
          </cell>
          <cell r="D933" t="str">
            <v>Legal and other costs incurred when financing the facility, which is amortized over the life of the mortgage.</v>
          </cell>
        </row>
        <row r="934">
          <cell r="A934">
            <v>930220</v>
          </cell>
          <cell r="B934" t="str">
            <v>Amortization of Debt Discount</v>
          </cell>
          <cell r="C934" t="str">
            <v xml:space="preserve">                         Amortization Expense – 9302xx</v>
          </cell>
          <cell r="D934" t="str">
            <v>Discount on debt issued which is amortized over the life of the debt.</v>
          </cell>
        </row>
        <row r="935">
          <cell r="A935">
            <v>930290</v>
          </cell>
          <cell r="B935" t="str">
            <v>Other Amortization Expense</v>
          </cell>
          <cell r="C935" t="str">
            <v xml:space="preserve">                         Amortization Expense – 9302xx</v>
          </cell>
          <cell r="D935" t="str">
            <v xml:space="preserve">Other amortization expense related costs for which there is not a specific account.  </v>
          </cell>
        </row>
        <row r="936">
          <cell r="A936">
            <v>930310</v>
          </cell>
          <cell r="B936" t="str">
            <v>Interest on Property</v>
          </cell>
          <cell r="C936" t="str">
            <v xml:space="preserve">                         Interest Expense – 9303xx</v>
          </cell>
          <cell r="D936" t="str">
            <v>Interest paid or accrued on bonds, notes, mortgages, and other loans from a non-related party, the proceeds of which were used to purchase the facility’s real and depreciable property.</v>
          </cell>
        </row>
        <row r="937">
          <cell r="A937">
            <v>930329</v>
          </cell>
          <cell r="B937" t="str">
            <v>Interest Expense – Mortgage/Bond – Related Party</v>
          </cell>
          <cell r="C937" t="str">
            <v xml:space="preserve">                         Interest Expense – 9303xx</v>
          </cell>
          <cell r="D937" t="str">
            <v>Interest paid or accrued on bonds, notes, mortgages, and other loans from a related party, the proceeds of which were used to purchase the facility’s real and depreciable property.</v>
          </cell>
        </row>
        <row r="938">
          <cell r="A938">
            <v>930340</v>
          </cell>
          <cell r="B938" t="str">
            <v xml:space="preserve">Interest Expense – Other Capital Loans – Non-related Party </v>
          </cell>
          <cell r="C938" t="str">
            <v xml:space="preserve">                         Interest Expense – 9303xx</v>
          </cell>
          <cell r="D938" t="str">
            <v>Interest paid or accrued on other capital loans from a non-related party, the proceeds of which were used for capital improvements.</v>
          </cell>
        </row>
        <row r="939">
          <cell r="A939">
            <v>930349</v>
          </cell>
          <cell r="B939" t="str">
            <v>Interest Expense – Other Capital Loans – Related Party</v>
          </cell>
          <cell r="C939" t="str">
            <v xml:space="preserve">                         Interest Expense – 9303xx</v>
          </cell>
          <cell r="D939" t="str">
            <v>Interest paid or accrued on other capital loans from a related party, the proceeds of which were used for capital improvements.</v>
          </cell>
        </row>
        <row r="940">
          <cell r="A940">
            <v>930390</v>
          </cell>
          <cell r="B940" t="str">
            <v xml:space="preserve">Other Interest Expense </v>
          </cell>
          <cell r="C940" t="str">
            <v xml:space="preserve">                         Interest Expense – 9303xx</v>
          </cell>
          <cell r="D940" t="str">
            <v xml:space="preserve">Other interest expense for which there is not a specific account.  </v>
          </cell>
        </row>
        <row r="941">
          <cell r="A941">
            <v>930410</v>
          </cell>
          <cell r="B941" t="str">
            <v>Depreciation Expense – Land Improvements</v>
          </cell>
          <cell r="C941" t="str">
            <v xml:space="preserve">                         Depreciation Expense – 9304xx</v>
          </cell>
          <cell r="D941" t="str">
            <v>Depreciation on improvements having a limited life made to the land of the facility (i.e., paving, landscaping).</v>
          </cell>
        </row>
        <row r="942">
          <cell r="A942">
            <v>930420</v>
          </cell>
          <cell r="B942" t="str">
            <v xml:space="preserve">Depreciation Expense – Building </v>
          </cell>
          <cell r="C942" t="str">
            <v xml:space="preserve">                         Depreciation Expense – 9304xx</v>
          </cell>
          <cell r="D942" t="str">
            <v>Depreciation on the facility buildings.</v>
          </cell>
        </row>
        <row r="943">
          <cell r="A943">
            <v>930430</v>
          </cell>
          <cell r="B943" t="str">
            <v>Depreciation Expense – Building Improvements</v>
          </cell>
          <cell r="C943" t="str">
            <v xml:space="preserve">                         Depreciation Expense – 9304xx</v>
          </cell>
          <cell r="D943" t="str">
            <v>Depreciation on building improvements.</v>
          </cell>
        </row>
        <row r="944">
          <cell r="A944">
            <v>930440</v>
          </cell>
          <cell r="B944" t="str">
            <v>Depreciation Expense – Leasehold Improvements</v>
          </cell>
          <cell r="C944" t="str">
            <v xml:space="preserve">                         Depreciation Expense – 9304xx</v>
          </cell>
          <cell r="D944" t="str">
            <v>Depreciation on leasehold improvements.</v>
          </cell>
        </row>
        <row r="945">
          <cell r="A945">
            <v>930450</v>
          </cell>
          <cell r="B945" t="str">
            <v>Depreciation Expense – Equipment and Furniture</v>
          </cell>
          <cell r="C945" t="str">
            <v xml:space="preserve">                         Depreciation Expense – 9304xx</v>
          </cell>
          <cell r="D945" t="str">
            <v>Depreciation on equipment and furniture.</v>
          </cell>
        </row>
        <row r="946">
          <cell r="A946">
            <v>930460</v>
          </cell>
          <cell r="B946" t="str">
            <v>Depreciation Expense – Vehicles</v>
          </cell>
          <cell r="C946" t="str">
            <v xml:space="preserve">                         Depreciation Expense – 9304xx</v>
          </cell>
          <cell r="D946" t="str">
            <v>Depreciation on vehicles.</v>
          </cell>
        </row>
        <row r="947">
          <cell r="A947">
            <v>930499</v>
          </cell>
          <cell r="B947" t="str">
            <v>Depreciation Expense – Other Fixed Assets</v>
          </cell>
          <cell r="C947" t="str">
            <v xml:space="preserve">                         Depreciation Expense – 9304xx</v>
          </cell>
          <cell r="D947" t="str">
            <v xml:space="preserve">Depreciation on other fixed assets.  </v>
          </cell>
        </row>
        <row r="948">
          <cell r="A948">
            <v>930910</v>
          </cell>
          <cell r="B948" t="str">
            <v>Property Insurance</v>
          </cell>
          <cell r="C948" t="str">
            <v xml:space="preserve">                         Other Property Costs – 9309xx</v>
          </cell>
          <cell r="D948" t="str">
            <v>Expenses incurred in maintaining insurance on property as defined above</v>
          </cell>
        </row>
        <row r="949">
          <cell r="A949">
            <v>930920</v>
          </cell>
          <cell r="B949" t="str">
            <v>Property Taxes – Real Estate</v>
          </cell>
          <cell r="C949" t="str">
            <v xml:space="preserve">                         Other Property Costs – 9309xx</v>
          </cell>
          <cell r="D949" t="str">
            <v>Cost of ad valorem taxes imposed by a city, county, or other governmental unit on real property.</v>
          </cell>
        </row>
        <row r="950">
          <cell r="A950">
            <v>930930</v>
          </cell>
          <cell r="B950" t="str">
            <v>Personal Property Taxes</v>
          </cell>
          <cell r="C950" t="str">
            <v xml:space="preserve">                         Other Property Costs – 9309xx</v>
          </cell>
          <cell r="D950" t="str">
            <v>Cost of tangible personal property taxes imposed on personal property.</v>
          </cell>
        </row>
        <row r="951">
          <cell r="A951">
            <v>930940</v>
          </cell>
          <cell r="B951" t="str">
            <v>Home Office Property Costs – Depreciation, Insurance, Interest, and Taxes</v>
          </cell>
          <cell r="C951" t="str">
            <v xml:space="preserve">                         Other Property Costs – 9309xx</v>
          </cell>
          <cell r="D951" t="str">
            <v>Property costs incurred by the home office in the administration of its facilities, which are allocated to all facilities based on the ratio of facility cost to total home office cost.</v>
          </cell>
        </row>
        <row r="952">
          <cell r="A952">
            <v>930990</v>
          </cell>
          <cell r="B952" t="str">
            <v>Other Property Costs</v>
          </cell>
          <cell r="C952" t="str">
            <v xml:space="preserve">                         Other Property Costs – 9309xx</v>
          </cell>
          <cell r="D952" t="str">
            <v xml:space="preserve">Other related costs for which there is not a specific account.  </v>
          </cell>
        </row>
        <row r="953">
          <cell r="A953">
            <v>940110</v>
          </cell>
          <cell r="B953" t="str">
            <v>Salaries</v>
          </cell>
          <cell r="C953" t="str">
            <v xml:space="preserve">                                   Salary Expense – 9401xx</v>
          </cell>
          <cell r="D953" t="str">
            <v>Salary (includes shift differentials, sick, holiday, vacation, training, and any administrative days, such as jury duty and bereavement, as offered by the provider; but excludes non-recurring bonuses) of personnel providing radiology ancillary services.</v>
          </cell>
        </row>
        <row r="954">
          <cell r="A954">
            <v>940191</v>
          </cell>
          <cell r="B954" t="str">
            <v>Bonus Expense</v>
          </cell>
          <cell r="C954" t="str">
            <v xml:space="preserve">                                   Salary Expense – 9401xx</v>
          </cell>
          <cell r="D954" t="str">
            <v>Cost of non-recurring bonuses to radiology employees.</v>
          </cell>
        </row>
        <row r="955">
          <cell r="A955">
            <v>940199</v>
          </cell>
          <cell r="B955" t="str">
            <v>Salaries – Owners</v>
          </cell>
          <cell r="C955" t="str">
            <v xml:space="preserve">                                   Salary Expense – 9401xx</v>
          </cell>
          <cell r="D955" t="str">
            <v>Salary (includes shift differentials, sick, holiday, vacation, training, and any administrative days, such as jury duty and bereavement, as offered by the provider, but excludes non-recurring bonuses).</v>
          </cell>
        </row>
        <row r="956">
          <cell r="A956">
            <v>940420</v>
          </cell>
          <cell r="B956" t="str">
            <v>FICA</v>
          </cell>
          <cell r="C956" t="str">
            <v xml:space="preserve">                                   Payroll Taxes and Benefits Expense – 9404xx</v>
          </cell>
          <cell r="D956" t="str">
            <v>Cost of employer’s portion of Social Security Tax for the personnel providing radiology ancillary services.</v>
          </cell>
        </row>
        <row r="957">
          <cell r="A957">
            <v>940430</v>
          </cell>
          <cell r="B957" t="str">
            <v>Unemployment Taxes</v>
          </cell>
          <cell r="C957" t="str">
            <v xml:space="preserve">                                   Payroll Taxes and Benefits Expense – 9404xx</v>
          </cell>
          <cell r="D957" t="str">
            <v>Cost of employer’s contribution to State and Federal unemployment taxes for the personnel providing radiology ancillary services.</v>
          </cell>
        </row>
        <row r="958">
          <cell r="A958">
            <v>940440</v>
          </cell>
          <cell r="B958" t="str">
            <v>Health Insurance</v>
          </cell>
          <cell r="C958" t="str">
            <v xml:space="preserve">                                   Payroll Taxes and Benefits Expense – 9404xx</v>
          </cell>
          <cell r="D958" t="str">
            <v>Cost of employer’s contribution to employee Health Insurance for the personnel providing radiology ancillary services.</v>
          </cell>
        </row>
        <row r="959">
          <cell r="A959">
            <v>940450</v>
          </cell>
          <cell r="B959" t="str">
            <v>Workers’ Compensation</v>
          </cell>
          <cell r="C959" t="str">
            <v xml:space="preserve">                                   Payroll Taxes and Benefits Expense – 9404xx</v>
          </cell>
          <cell r="D959" t="str">
            <v>Cost of Workers’ Compensation insurance for the personnel providing radiology ancillary services.</v>
          </cell>
        </row>
        <row r="960">
          <cell r="A960">
            <v>940460</v>
          </cell>
          <cell r="B960" t="str">
            <v>Employee Retirement/Savings Plan</v>
          </cell>
          <cell r="C960" t="str">
            <v xml:space="preserve">                                   Payroll Taxes and Benefits Expense – 9404xx</v>
          </cell>
          <cell r="D960" t="str">
            <v>Cost of employer’s contribution to an employee retirement/savings plan for the personnel providing radiology ancillary services.</v>
          </cell>
        </row>
        <row r="961">
          <cell r="A961">
            <v>940470</v>
          </cell>
          <cell r="B961" t="str">
            <v>Life Insurance</v>
          </cell>
          <cell r="C961" t="str">
            <v xml:space="preserve">                                   Payroll Taxes and Benefits Expense – 9404xx</v>
          </cell>
          <cell r="D961" t="str">
            <v xml:space="preserve">Cost of employer’s contribution to employee Life Insurance for personnel providing radiology ancillary services. </v>
          </cell>
        </row>
        <row r="962">
          <cell r="A962">
            <v>940480</v>
          </cell>
          <cell r="B962" t="str">
            <v>Uniforms</v>
          </cell>
          <cell r="C962" t="str">
            <v xml:space="preserve">                                   Payroll Taxes and Benefits Expense – 9404xx</v>
          </cell>
          <cell r="D962" t="str">
            <v>Cost of employer’s contribution to employee uniforms.</v>
          </cell>
        </row>
        <row r="963">
          <cell r="A963">
            <v>940490</v>
          </cell>
          <cell r="B963" t="str">
            <v>Other Payroll Taxes and Benefits Expense</v>
          </cell>
          <cell r="C963" t="str">
            <v xml:space="preserve">                                   Payroll Taxes and Benefits Expense – 9404xx</v>
          </cell>
          <cell r="D963" t="str">
            <v xml:space="preserve">Cost of other benefits provided for the personnel providing radiology ancillary services for which there is not a specific account.  </v>
          </cell>
        </row>
        <row r="964">
          <cell r="A964">
            <v>940510</v>
          </cell>
          <cell r="B964" t="str">
            <v>Contract Services – Non-related Party</v>
          </cell>
          <cell r="C964" t="str">
            <v xml:space="preserve">                              Contract and Professional Services Expense – 9405xx</v>
          </cell>
          <cell r="D964" t="str">
            <v>Cost of non-related parties providing radiology services hired through contract who are not employees of the facility.</v>
          </cell>
        </row>
        <row r="965">
          <cell r="A965">
            <v>940519</v>
          </cell>
          <cell r="B965" t="str">
            <v>Contract Services – Related Party</v>
          </cell>
          <cell r="C965" t="str">
            <v xml:space="preserve">                              Contract and Professional Services Expense – 9405xx</v>
          </cell>
          <cell r="D965" t="str">
            <v>Cost of related parties providing radiology services hired through contract who are not employees of the facility.</v>
          </cell>
        </row>
        <row r="966">
          <cell r="A966">
            <v>940530</v>
          </cell>
          <cell r="B966" t="str">
            <v>Consultant Services – Non-related Party</v>
          </cell>
          <cell r="C966" t="str">
            <v xml:space="preserve">                              Contract and Professional Services Expense – 9405xx</v>
          </cell>
          <cell r="D966" t="str">
            <v>Fees paid to non-related parties, not facility employees, for providing radiology services to the facility.</v>
          </cell>
        </row>
        <row r="967">
          <cell r="A967">
            <v>940539</v>
          </cell>
          <cell r="B967" t="str">
            <v>Consultant Services – Related Party</v>
          </cell>
          <cell r="C967" t="str">
            <v xml:space="preserve">                              Contract and Professional Services Expense – 9405xx</v>
          </cell>
          <cell r="D967" t="str">
            <v>Fees paid to related parties, not facility employees, for providing radiology services to the facility.</v>
          </cell>
        </row>
        <row r="968">
          <cell r="A968">
            <v>940590</v>
          </cell>
          <cell r="B968" t="str">
            <v>Other Contract and Professional Services Expense</v>
          </cell>
          <cell r="C968" t="str">
            <v xml:space="preserve">                              Contract and Professional Services Expense – 9405xx</v>
          </cell>
          <cell r="D968" t="str">
            <v xml:space="preserve">Other contract and professional services related costs for which there is not a specific account.  </v>
          </cell>
        </row>
        <row r="969">
          <cell r="A969">
            <v>940610</v>
          </cell>
          <cell r="B969" t="str">
            <v>Non-Capitalized Equipment Purchases</v>
          </cell>
          <cell r="C969" t="str">
            <v xml:space="preserve">                              Equipment Expense – 9406xx</v>
          </cell>
          <cell r="D969" t="str">
            <v>Cost of small radiology related equipment purchased and not capitalized.  The cost of small equipment as defined in PRM15-1 section 104.5.  Limited to less than $500 per item.</v>
          </cell>
        </row>
        <row r="970">
          <cell r="A970">
            <v>940620</v>
          </cell>
          <cell r="B970" t="str">
            <v>Equipment Rental</v>
          </cell>
          <cell r="C970" t="str">
            <v xml:space="preserve">                              Equipment Expense – 9406xx</v>
          </cell>
          <cell r="D970" t="str">
            <v>Cost of renting radiology related equipment.  The cost incidental rental equipment.</v>
          </cell>
        </row>
        <row r="971">
          <cell r="A971">
            <v>940690</v>
          </cell>
          <cell r="B971" t="str">
            <v>Other Equipment Expense</v>
          </cell>
          <cell r="C971" t="str">
            <v xml:space="preserve">                              Equipment Expense – 9406xx</v>
          </cell>
          <cell r="D971" t="str">
            <v xml:space="preserve">Other equipment related costs for which there is not a specific account.  </v>
          </cell>
        </row>
        <row r="972">
          <cell r="A972">
            <v>940710</v>
          </cell>
          <cell r="B972" t="str">
            <v xml:space="preserve">Radiology Supplies </v>
          </cell>
          <cell r="C972" t="str">
            <v xml:space="preserve">                               Supplies and Services Expense – 9407xx</v>
          </cell>
          <cell r="D972" t="str">
            <v>Costs of supplies used to provide radiology ancillary services.</v>
          </cell>
        </row>
        <row r="973">
          <cell r="A973">
            <v>940790</v>
          </cell>
          <cell r="B973" t="str">
            <v>Other Supplies and Services Expense</v>
          </cell>
          <cell r="C973" t="str">
            <v xml:space="preserve">                               Supplies and Services Expense – 9407xx</v>
          </cell>
          <cell r="D973" t="str">
            <v xml:space="preserve">Other supplies and services related costs for which there is not a specific account.  </v>
          </cell>
        </row>
        <row r="974">
          <cell r="A974">
            <v>940901</v>
          </cell>
          <cell r="B974" t="str">
            <v>Education and Training</v>
          </cell>
          <cell r="C974" t="str">
            <v xml:space="preserve">                              Other Radiology Expense – 9409xx</v>
          </cell>
          <cell r="D974" t="str">
            <v>Cost of registration for attending educational seminars and training by radiology employees of the facility and costs incurred in the provision or orientation and in-house training for facility staff.  Travel must be reported separately.</v>
          </cell>
        </row>
        <row r="975">
          <cell r="A975">
            <v>940902</v>
          </cell>
          <cell r="B975" t="str">
            <v>Travel</v>
          </cell>
          <cell r="C975" t="str">
            <v xml:space="preserve">                              Other Radiology Expense – 9409xx</v>
          </cell>
          <cell r="D975" t="str">
            <v>Cost of travel (airfare, mileage, lodging, meals, etc.) by staff to attend professional and continuing educational seminars and meetings related to their position with the facility.</v>
          </cell>
        </row>
        <row r="976">
          <cell r="A976">
            <v>940903</v>
          </cell>
          <cell r="B976" t="str">
            <v>Recruitment Expense</v>
          </cell>
          <cell r="C976" t="str">
            <v xml:space="preserve">                              Other Radiology Expense – 9409xx</v>
          </cell>
          <cell r="D976" t="str">
            <v>Costs incurred in the recruitment of employees for the facility including classified advertising.</v>
          </cell>
        </row>
        <row r="977">
          <cell r="A977">
            <v>940904</v>
          </cell>
          <cell r="B977" t="str">
            <v>Relocation/Moving Expense</v>
          </cell>
          <cell r="C977" t="str">
            <v xml:space="preserve">                              Other Radiology Expense – 9409xx</v>
          </cell>
          <cell r="D977" t="str">
            <v>Costs incurred in relocating/moving an employee or prospective employee of the facility.</v>
          </cell>
        </row>
        <row r="978">
          <cell r="A978">
            <v>940910</v>
          </cell>
          <cell r="B978" t="str">
            <v>Hazardous Waste Disposal</v>
          </cell>
          <cell r="C978" t="str">
            <v xml:space="preserve">                              Other Radiology Expense – 9409xx</v>
          </cell>
          <cell r="D978" t="str">
            <v>Cost of providing hazardous waste disposal services (i.e., license, supplies, container rental and training).</v>
          </cell>
        </row>
        <row r="979">
          <cell r="A979">
            <v>940990</v>
          </cell>
          <cell r="B979" t="str">
            <v>Other Radiology Expense</v>
          </cell>
          <cell r="C979" t="str">
            <v xml:space="preserve">                              Other Radiology Expense – 9409xx</v>
          </cell>
          <cell r="D979" t="str">
            <v xml:space="preserve">Other radiology related costs for which there is not a specific account.  </v>
          </cell>
        </row>
        <row r="980">
          <cell r="A980">
            <v>940999</v>
          </cell>
          <cell r="B980" t="str">
            <v>Radiology Related Party Expense</v>
          </cell>
          <cell r="C980" t="str">
            <v xml:space="preserve">                              Other Radiology Expense – 9409xx</v>
          </cell>
          <cell r="D980" t="str">
            <v>Related party expense in the cost center not accounted for elsewhere.</v>
          </cell>
        </row>
        <row r="981">
          <cell r="A981">
            <v>941110</v>
          </cell>
          <cell r="B981" t="str">
            <v>Salaries</v>
          </cell>
          <cell r="C981" t="str">
            <v xml:space="preserve">                                   Salary Expense – 9411xx</v>
          </cell>
          <cell r="D981" t="str">
            <v>Salary (includes shift differentials, sick, holiday, vacation, training, and any administrative days, such as jury duty and bereavement, as offered by the provider; but excludes non-recurring bonuses) of personnel providing laboratory ancillary services.</v>
          </cell>
        </row>
        <row r="982">
          <cell r="A982">
            <v>941191</v>
          </cell>
          <cell r="B982" t="str">
            <v>Bonus Expense</v>
          </cell>
          <cell r="C982" t="str">
            <v xml:space="preserve">                                   Salary Expense – 9411xx</v>
          </cell>
          <cell r="D982" t="str">
            <v>Cost of non-recurring bonuses to radiology employees.</v>
          </cell>
        </row>
        <row r="983">
          <cell r="A983">
            <v>941199</v>
          </cell>
          <cell r="B983" t="str">
            <v>Salaries - Owners</v>
          </cell>
          <cell r="C983" t="str">
            <v xml:space="preserve">                                   Salary Expense – 9411xx</v>
          </cell>
          <cell r="D983" t="str">
            <v>Salary (includes shift differentials, sick, holiday, vacation, training, and any administrative days, such as jury duty and bereavement, as offered by the provider, but excludes non-recurring bonuses).</v>
          </cell>
        </row>
        <row r="984">
          <cell r="A984">
            <v>941420</v>
          </cell>
          <cell r="B984" t="str">
            <v>FICA</v>
          </cell>
          <cell r="C984" t="str">
            <v xml:space="preserve">                                   Payroll Taxes and Benefits Expense – 9414xx</v>
          </cell>
          <cell r="D984" t="str">
            <v>Cost of employer’s portion of Social Security Tax for the personnel providing laboratory ancillary services.</v>
          </cell>
        </row>
        <row r="985">
          <cell r="A985">
            <v>941430</v>
          </cell>
          <cell r="B985" t="str">
            <v>Unemployment Taxes</v>
          </cell>
          <cell r="C985" t="str">
            <v xml:space="preserve">                                   Payroll Taxes and Benefits Expense – 9414xx</v>
          </cell>
          <cell r="D985" t="str">
            <v>Cost of employer’s contribution to State and Federal unemployment taxes for the personnel providing laboratory ancillary services.</v>
          </cell>
        </row>
        <row r="986">
          <cell r="A986">
            <v>941440</v>
          </cell>
          <cell r="B986" t="str">
            <v>Health Insurance</v>
          </cell>
          <cell r="C986" t="str">
            <v xml:space="preserve">                                   Payroll Taxes and Benefits Expense – 9414xx</v>
          </cell>
          <cell r="D986" t="str">
            <v>Cost of employer’s contribution to employee Health Insurance for the personnel providing laboratory ancillary services.</v>
          </cell>
        </row>
        <row r="987">
          <cell r="A987">
            <v>941450</v>
          </cell>
          <cell r="B987" t="str">
            <v>Workers’ Compensation</v>
          </cell>
          <cell r="C987" t="str">
            <v xml:space="preserve">                                   Payroll Taxes and Benefits Expense – 9414xx</v>
          </cell>
          <cell r="D987" t="str">
            <v>Cost of Workers’ Compensation insurance for the personnel providing laboratory ancillary services.</v>
          </cell>
        </row>
        <row r="988">
          <cell r="A988">
            <v>941460</v>
          </cell>
          <cell r="B988" t="str">
            <v>Employee Retirement/Savings Plan</v>
          </cell>
          <cell r="C988" t="str">
            <v xml:space="preserve">                                   Payroll Taxes and Benefits Expense – 9414xx</v>
          </cell>
          <cell r="D988" t="str">
            <v>Cost of employer’s contribution to an employee retirement/savings plan for the personnel providing laboratory ancillary services.</v>
          </cell>
        </row>
        <row r="989">
          <cell r="A989">
            <v>941470</v>
          </cell>
          <cell r="B989" t="str">
            <v>Life Insurance</v>
          </cell>
          <cell r="C989" t="str">
            <v xml:space="preserve">                                   Payroll Taxes and Benefits Expense – 9414xx</v>
          </cell>
          <cell r="D989" t="str">
            <v>Cost of employer’s contribution to employee Life Insurance for personnel providing laboratory ancillary services.</v>
          </cell>
        </row>
        <row r="990">
          <cell r="A990">
            <v>941480</v>
          </cell>
          <cell r="B990" t="str">
            <v>Uniforms</v>
          </cell>
          <cell r="C990" t="str">
            <v xml:space="preserve">                                   Payroll Taxes and Benefits Expense – 9414xx</v>
          </cell>
          <cell r="D990" t="str">
            <v>Cost of employer’s contribution to employee uniforms.</v>
          </cell>
        </row>
        <row r="991">
          <cell r="A991">
            <v>941490</v>
          </cell>
          <cell r="B991" t="str">
            <v>Other Payroll Taxes and Benefits Expense</v>
          </cell>
          <cell r="C991" t="str">
            <v xml:space="preserve">                                   Payroll Taxes and Benefits Expense – 9414xx</v>
          </cell>
          <cell r="D991" t="str">
            <v xml:space="preserve">Cost of other benefits provided for the personnel providing laboratory ancillary services for which there is not a specific account.  </v>
          </cell>
        </row>
        <row r="992">
          <cell r="A992">
            <v>941510</v>
          </cell>
          <cell r="B992" t="str">
            <v>Contract Services – Non-related Party</v>
          </cell>
          <cell r="C992" t="str">
            <v xml:space="preserve">                              Contract and Professional Services Expense – 9415xx</v>
          </cell>
          <cell r="D992" t="str">
            <v>Cost of non-related parties providing laboratory services hired through contract who are not employees of the facility.</v>
          </cell>
        </row>
        <row r="993">
          <cell r="A993">
            <v>941519</v>
          </cell>
          <cell r="B993" t="str">
            <v>Contract Services – Related Party</v>
          </cell>
          <cell r="C993" t="str">
            <v xml:space="preserve">                              Contract and Professional Services Expense – 9415xx</v>
          </cell>
          <cell r="D993" t="str">
            <v>Cost of related parties providing laboratory services hired through contract who are not employees of the facility.</v>
          </cell>
        </row>
        <row r="994">
          <cell r="A994">
            <v>941530</v>
          </cell>
          <cell r="B994" t="str">
            <v>Consultant Services – Non-related Party</v>
          </cell>
          <cell r="C994" t="str">
            <v xml:space="preserve">                              Contract and Professional Services Expense – 9415xx</v>
          </cell>
          <cell r="D994" t="str">
            <v>Fees paid to non-related parties, not facility employees, for providing laboratory services to the facility.</v>
          </cell>
        </row>
        <row r="995">
          <cell r="A995">
            <v>941539</v>
          </cell>
          <cell r="B995" t="str">
            <v>Consultant Services – Related Party</v>
          </cell>
          <cell r="C995" t="str">
            <v xml:space="preserve">                              Contract and Professional Services Expense – 9415xx</v>
          </cell>
          <cell r="D995" t="str">
            <v>Fees paid to related parties, not facility employees, for providing laboratory services to the facility.</v>
          </cell>
        </row>
        <row r="996">
          <cell r="A996">
            <v>941590</v>
          </cell>
          <cell r="B996" t="str">
            <v>Other Contract and Professional Services Expense</v>
          </cell>
          <cell r="C996" t="str">
            <v xml:space="preserve">                              Contract and Professional Services Expense – 9415xx</v>
          </cell>
          <cell r="D996" t="str">
            <v xml:space="preserve">Other contract and professional services related costs for which there is not a specific account.  </v>
          </cell>
        </row>
        <row r="997">
          <cell r="A997">
            <v>941610</v>
          </cell>
          <cell r="B997" t="str">
            <v>Non-Capitalized Equipment Purchases</v>
          </cell>
          <cell r="C997" t="str">
            <v xml:space="preserve">                              Equipment Expense – 9416xx</v>
          </cell>
          <cell r="D997" t="str">
            <v>Cost of small laboratory related equipment purchased and not capitalized.  The cost of small equipment as defined in PRM15-1 section 104.5.  Limited to less than $500 per item.</v>
          </cell>
        </row>
        <row r="998">
          <cell r="A998">
            <v>941620</v>
          </cell>
          <cell r="B998" t="str">
            <v>Equipment Rental</v>
          </cell>
          <cell r="C998" t="str">
            <v xml:space="preserve">                              Equipment Expense – 9416xx</v>
          </cell>
          <cell r="D998" t="str">
            <v>Cost of renting laboratory related equipment.  The cost of incidental rental equipment.</v>
          </cell>
        </row>
        <row r="999">
          <cell r="A999">
            <v>941690</v>
          </cell>
          <cell r="B999" t="str">
            <v>Other Equipment Expense</v>
          </cell>
          <cell r="C999" t="str">
            <v xml:space="preserve">                              Equipment Expense – 9416xx</v>
          </cell>
          <cell r="D999" t="str">
            <v xml:space="preserve">Other equipment related costs for which there is not a specific account.  </v>
          </cell>
        </row>
        <row r="1000">
          <cell r="A1000">
            <v>941710</v>
          </cell>
          <cell r="B1000" t="str">
            <v xml:space="preserve">Laboratory Supplies </v>
          </cell>
          <cell r="C1000" t="str">
            <v xml:space="preserve">                              Supplies and Services Expense – 9417xx</v>
          </cell>
          <cell r="D1000" t="str">
            <v>Costs of supplies used to provide laboratory ancillary services.</v>
          </cell>
        </row>
        <row r="1001">
          <cell r="A1001">
            <v>941790</v>
          </cell>
          <cell r="B1001" t="str">
            <v>Other Supplies and Services Expense</v>
          </cell>
          <cell r="C1001" t="str">
            <v xml:space="preserve">                              Supplies and Services Expense – 9417xx</v>
          </cell>
          <cell r="D1001" t="str">
            <v xml:space="preserve">Other supplies and services related costs for which there is not a specific account.  </v>
          </cell>
        </row>
        <row r="1002">
          <cell r="A1002">
            <v>941901</v>
          </cell>
          <cell r="B1002" t="str">
            <v>Education and Training</v>
          </cell>
          <cell r="C1002" t="str">
            <v xml:space="preserve">                              Other Laboratory Expense – 9419xx</v>
          </cell>
          <cell r="D1002" t="str">
            <v>Cost of registration for attending educational seminars and training by laboratory employees of the facility and costs incurred in the provision of orientation and in-house training for facility staff.  Travel must be reported separately.</v>
          </cell>
        </row>
        <row r="1003">
          <cell r="A1003">
            <v>941902</v>
          </cell>
          <cell r="B1003" t="str">
            <v>Travel</v>
          </cell>
          <cell r="C1003" t="str">
            <v xml:space="preserve">                              Other Laboratory Expense – 9419xx</v>
          </cell>
          <cell r="D1003" t="str">
            <v>Cost of travel (airfare, mileage, lodging, meals, etc.) by staff to attend professional and continuing educational seminars and meetings related to their position with the facility.</v>
          </cell>
        </row>
        <row r="1004">
          <cell r="A1004">
            <v>941903</v>
          </cell>
          <cell r="B1004" t="str">
            <v>Recruitment Expense</v>
          </cell>
          <cell r="C1004" t="str">
            <v xml:space="preserve">                              Other Laboratory Expense – 9419xx</v>
          </cell>
          <cell r="D1004" t="str">
            <v>Cost incurred in the recruitment of employees for the facility including classified advertising.</v>
          </cell>
        </row>
        <row r="1005">
          <cell r="A1005">
            <v>941904</v>
          </cell>
          <cell r="B1005" t="str">
            <v>Relocation/Moving Expense</v>
          </cell>
          <cell r="C1005" t="str">
            <v xml:space="preserve">                              Other Laboratory Expense – 9419xx</v>
          </cell>
          <cell r="D1005" t="str">
            <v>Costs incurred in relocating/moving an employee or prospective employee of the facility.</v>
          </cell>
        </row>
        <row r="1006">
          <cell r="A1006">
            <v>941910</v>
          </cell>
          <cell r="B1006" t="str">
            <v>Hazardous Waste Disposal</v>
          </cell>
          <cell r="C1006" t="str">
            <v xml:space="preserve">                              Other Laboratory Expense – 9419xx</v>
          </cell>
          <cell r="D1006" t="str">
            <v>Cost of providing hazardous waste removal services (i.e., license, supplies, container rental and training).</v>
          </cell>
        </row>
        <row r="1007">
          <cell r="A1007">
            <v>941990</v>
          </cell>
          <cell r="B1007" t="str">
            <v>Other Laboratory Expense</v>
          </cell>
          <cell r="C1007" t="str">
            <v xml:space="preserve">                              Other Laboratory Expense – 9419xx</v>
          </cell>
          <cell r="D1007" t="str">
            <v xml:space="preserve">Other laboratory related costs for which there is not a specific account.  </v>
          </cell>
        </row>
        <row r="1008">
          <cell r="A1008">
            <v>941999</v>
          </cell>
          <cell r="B1008" t="str">
            <v>Laboratory Related Party Expense</v>
          </cell>
          <cell r="C1008" t="str">
            <v xml:space="preserve">                              Other Laboratory Expense – 9419xx</v>
          </cell>
          <cell r="D1008" t="str">
            <v>Related party expense for the cost center not accounted for elsewhere.</v>
          </cell>
        </row>
        <row r="1009">
          <cell r="A1009">
            <v>942110</v>
          </cell>
          <cell r="B1009" t="str">
            <v>Salaries – Licensed Pharmacists</v>
          </cell>
          <cell r="C1009" t="str">
            <v xml:space="preserve">                                   Salary Expense – 9421xx</v>
          </cell>
          <cell r="D1009" t="str">
            <v>Salary (includes shift differentials, sick, holiday, vacation, training, and any administrative days, such as jury duty and bereavement, as offered by the provider; but excludes non-recurring bonuses) of pharmacists.</v>
          </cell>
        </row>
        <row r="1010">
          <cell r="A1010">
            <v>942190</v>
          </cell>
          <cell r="B1010" t="str">
            <v>Other Salaries</v>
          </cell>
          <cell r="C1010" t="str">
            <v xml:space="preserve">                                   Salary Expense – 9421xx</v>
          </cell>
          <cell r="D1010" t="str">
            <v xml:space="preserve">Salary (includes shift differentials, sick, holiday, vacation, training, and any administrative days, such as jury duty and bereavement, as offered by the provider; but excludes non-recurring bonuses) of pharmacy employees and other salary related costs, for which there is not a specific account.  </v>
          </cell>
        </row>
        <row r="1011">
          <cell r="A1011">
            <v>942191</v>
          </cell>
          <cell r="B1011" t="str">
            <v>Bonus Expense</v>
          </cell>
          <cell r="C1011" t="str">
            <v xml:space="preserve">                                   Salary Expense – 9421xx</v>
          </cell>
          <cell r="D1011" t="str">
            <v xml:space="preserve">Cost of non-recurring bonuses for pharmacy employees. </v>
          </cell>
        </row>
        <row r="1012">
          <cell r="A1012">
            <v>942199</v>
          </cell>
          <cell r="B1012" t="str">
            <v>Salaries - Owners</v>
          </cell>
          <cell r="C1012" t="str">
            <v xml:space="preserve">                                   Salary Expense – 9421xx</v>
          </cell>
          <cell r="D1012" t="str">
            <v>Salary (includes shift differentials, sick, holiday, vacation, training, and any administrative days, such as jury duty and bereavement, as offered by the provider, but excludes non-recurring bonuses).</v>
          </cell>
        </row>
        <row r="1013">
          <cell r="A1013">
            <v>942420</v>
          </cell>
          <cell r="B1013" t="str">
            <v>FICA</v>
          </cell>
          <cell r="C1013" t="str">
            <v xml:space="preserve">                                   Payroll Taxes and Benefits Expense – 9424xx</v>
          </cell>
          <cell r="D1013" t="str">
            <v>Cost of employer’s portion of Social Security Tax for the personnel providing pharmacy ancillary services.</v>
          </cell>
        </row>
        <row r="1014">
          <cell r="A1014">
            <v>942430</v>
          </cell>
          <cell r="B1014" t="str">
            <v>Unemployment Taxes</v>
          </cell>
          <cell r="C1014" t="str">
            <v xml:space="preserve">                                   Payroll Taxes and Benefits Expense – 9424xx</v>
          </cell>
          <cell r="D1014" t="str">
            <v>Cost of employer’s contribution to State and Federal unemployment taxes for the personnel providing pharmacy ancillary services.</v>
          </cell>
        </row>
        <row r="1015">
          <cell r="A1015">
            <v>942440</v>
          </cell>
          <cell r="B1015" t="str">
            <v>Health Insurance</v>
          </cell>
          <cell r="C1015" t="str">
            <v xml:space="preserve">                                   Payroll Taxes and Benefits Expense – 9424xx</v>
          </cell>
          <cell r="D1015" t="str">
            <v>Cost of employer’s contribution to employee Health Insurance for the personnel providing pharmacy ancillary services.</v>
          </cell>
        </row>
        <row r="1016">
          <cell r="A1016">
            <v>942450</v>
          </cell>
          <cell r="B1016" t="str">
            <v>Workers’ Compensation</v>
          </cell>
          <cell r="C1016" t="str">
            <v xml:space="preserve">                                   Payroll Taxes and Benefits Expense – 9424xx</v>
          </cell>
          <cell r="D1016" t="str">
            <v>Cost of Workers’ Compensation insurance for the personnel providing pharmacy ancillary services.</v>
          </cell>
        </row>
        <row r="1017">
          <cell r="A1017">
            <v>942460</v>
          </cell>
          <cell r="B1017" t="str">
            <v>Employee Retirement/Savings Plan</v>
          </cell>
          <cell r="C1017" t="str">
            <v xml:space="preserve">                                   Payroll Taxes and Benefits Expense – 9424xx</v>
          </cell>
          <cell r="D1017" t="str">
            <v xml:space="preserve">Cost of employer’s contribution to an employee retirement/savings plan for the personnel providing pharmacy ancillary services. </v>
          </cell>
        </row>
        <row r="1018">
          <cell r="A1018">
            <v>942470</v>
          </cell>
          <cell r="B1018" t="str">
            <v>Life Insurance</v>
          </cell>
          <cell r="C1018" t="str">
            <v xml:space="preserve">                                   Payroll Taxes and Benefits Expense – 9424xx</v>
          </cell>
          <cell r="D1018" t="str">
            <v>Cost of employer’s contribution to employee Life Insurance for personnel providing pharmacy ancillary services.</v>
          </cell>
        </row>
        <row r="1019">
          <cell r="A1019">
            <v>942480</v>
          </cell>
          <cell r="B1019" t="str">
            <v>Uniforms</v>
          </cell>
          <cell r="C1019" t="str">
            <v xml:space="preserve">                                   Payroll Taxes and Benefits Expense – 9424xx</v>
          </cell>
          <cell r="D1019" t="str">
            <v>Cost of employer’s contribution to employee uniforms.</v>
          </cell>
        </row>
        <row r="1020">
          <cell r="A1020">
            <v>942490</v>
          </cell>
          <cell r="B1020" t="str">
            <v>Other Payroll Taxes and Benefits Expense</v>
          </cell>
          <cell r="C1020" t="str">
            <v xml:space="preserve">                                   Payroll Taxes and Benefits Expense – 9424xx</v>
          </cell>
          <cell r="D1020" t="str">
            <v xml:space="preserve">Cost of other benefits provided for the personnel providing pharmacy ancillary services for which there is not a specific account.  </v>
          </cell>
        </row>
        <row r="1021">
          <cell r="A1021">
            <v>942610</v>
          </cell>
          <cell r="B1021" t="str">
            <v>Non-Capitalized Equipment Purchases</v>
          </cell>
          <cell r="C1021" t="str">
            <v xml:space="preserve">                              Equipment Expense – 9426xx</v>
          </cell>
          <cell r="D1021" t="str">
            <v>Cost of small pharmacy related equipment purchased and not capitalized.  The cost of small equipment as defined in PRM15-1 section 104.5.  Limited to less than $500 per item.</v>
          </cell>
        </row>
        <row r="1022">
          <cell r="A1022">
            <v>942620</v>
          </cell>
          <cell r="B1022" t="str">
            <v>Equipment Rental</v>
          </cell>
          <cell r="C1022" t="str">
            <v xml:space="preserve">                              Equipment Expense – 9426xx</v>
          </cell>
          <cell r="D1022" t="str">
            <v>Cost of renting pharmacy related equipment.  The cost of incidental rental equipment.</v>
          </cell>
        </row>
        <row r="1023">
          <cell r="A1023">
            <v>942690</v>
          </cell>
          <cell r="B1023" t="str">
            <v>Other Equipment Expense</v>
          </cell>
          <cell r="C1023" t="str">
            <v xml:space="preserve">                              Equipment Expense – 9426xx</v>
          </cell>
          <cell r="D1023" t="str">
            <v xml:space="preserve">Other equipment related costs for which there is not a specific account.  </v>
          </cell>
        </row>
        <row r="1024">
          <cell r="A1024">
            <v>942710</v>
          </cell>
          <cell r="B1024" t="str">
            <v>Pharmacy Supplies</v>
          </cell>
          <cell r="C1024" t="str">
            <v xml:space="preserve">                              Supplies and Services Expense – 9427xx</v>
          </cell>
          <cell r="D1024" t="str">
            <v>Costs of supplies used in pharmacy services.</v>
          </cell>
        </row>
        <row r="1025">
          <cell r="A1025">
            <v>942720</v>
          </cell>
          <cell r="B1025" t="str">
            <v>Legend Drugs (covered by Medicaid Prescription Drug Program)</v>
          </cell>
          <cell r="C1025" t="str">
            <v xml:space="preserve">                              Supplies and Services Expense – 9427xx</v>
          </cell>
          <cell r="D1025" t="str">
            <v>Cost of legend drugs prescribed by the physician as medically necessary and provided by the facility that are covered by the Medicaid Prescription Drug Program.</v>
          </cell>
        </row>
        <row r="1026">
          <cell r="A1026">
            <v>942790</v>
          </cell>
          <cell r="B1026" t="str">
            <v>Other Supplies and Service Expense</v>
          </cell>
          <cell r="C1026" t="str">
            <v xml:space="preserve">                              Supplies and Services Expense – 9427xx</v>
          </cell>
          <cell r="D1026" t="str">
            <v xml:space="preserve">Other supplies and services related costs for which there is not a specific account.  </v>
          </cell>
        </row>
        <row r="1027">
          <cell r="A1027">
            <v>942901</v>
          </cell>
          <cell r="B1027" t="str">
            <v>Education and Training</v>
          </cell>
          <cell r="C1027" t="str">
            <v xml:space="preserve">                              Other Pharmacy Expense – 9429xx</v>
          </cell>
          <cell r="D1027" t="str">
            <v>Cost of registration for attending educational seminars and training by pharmacy employees of the facility and costs incurred in the provision of orientation and in-house training for facility staff.  Travel must be reported separately.</v>
          </cell>
        </row>
        <row r="1028">
          <cell r="A1028">
            <v>942902</v>
          </cell>
          <cell r="B1028" t="str">
            <v>Travel</v>
          </cell>
          <cell r="C1028" t="str">
            <v xml:space="preserve">                              Other Pharmacy Expense – 9429xx</v>
          </cell>
          <cell r="D1028" t="str">
            <v>Cost of travel (airfare, mileage, lodging, meals, etc.) by staff to attend professional and continuing educational seminars and meetings related to their position with the facility.</v>
          </cell>
        </row>
        <row r="1029">
          <cell r="A1029">
            <v>942903</v>
          </cell>
          <cell r="B1029" t="str">
            <v>Recruitment Expense</v>
          </cell>
          <cell r="C1029" t="str">
            <v xml:space="preserve">                              Other Pharmacy Expense – 9429xx</v>
          </cell>
          <cell r="D1029" t="str">
            <v>Costs incurred in the recruitment of employees for the facility including classified advertising.</v>
          </cell>
        </row>
        <row r="1030">
          <cell r="A1030">
            <v>942904</v>
          </cell>
          <cell r="B1030" t="str">
            <v>Relocation/Moving Expense</v>
          </cell>
          <cell r="C1030" t="str">
            <v xml:space="preserve">                              Other Pharmacy Expense – 9429xx</v>
          </cell>
          <cell r="D1030" t="str">
            <v>Costs incurred in relocating/moving and employee or prospective employee of the facility.</v>
          </cell>
        </row>
        <row r="1031">
          <cell r="A1031">
            <v>942990</v>
          </cell>
          <cell r="B1031" t="str">
            <v>Other Pharmacy Expense</v>
          </cell>
          <cell r="C1031" t="str">
            <v xml:space="preserve">                              Other Pharmacy Expense – 9429xx</v>
          </cell>
          <cell r="D1031" t="str">
            <v xml:space="preserve">Other pharmacy related costs for which there is not a specific account.  </v>
          </cell>
        </row>
        <row r="1032">
          <cell r="A1032">
            <v>942999</v>
          </cell>
          <cell r="B1032" t="str">
            <v>Pharmacy Related Party Expense</v>
          </cell>
          <cell r="C1032" t="str">
            <v xml:space="preserve">                              Other Pharmacy Expense – 9429xx</v>
          </cell>
          <cell r="D1032" t="str">
            <v>Related party expense for the cost center not accounted for elsewhere.</v>
          </cell>
        </row>
        <row r="1033">
          <cell r="A1033">
            <v>943110</v>
          </cell>
          <cell r="B1033" t="str">
            <v xml:space="preserve">Salaries </v>
          </cell>
          <cell r="C1033" t="str">
            <v xml:space="preserve">                              Salary Expense – 9431xx</v>
          </cell>
          <cell r="D1033" t="str">
            <v>Salary (includes shift differentials, sick, holiday, vacation, training, and any administrative days, such as jury duty and bereavement, as offered by the provider; but excludes non-recurring bonuses) of personnel providing other non-reimbursable ancillary services.</v>
          </cell>
        </row>
        <row r="1034">
          <cell r="A1034">
            <v>943191</v>
          </cell>
          <cell r="B1034" t="str">
            <v>Bonus Expense</v>
          </cell>
          <cell r="C1034" t="str">
            <v xml:space="preserve">                              Salary Expense – 9431xx</v>
          </cell>
          <cell r="D1034" t="str">
            <v>Cost of non-recurring bonuses for employees providing other non-reimbursable ancillary services.</v>
          </cell>
        </row>
        <row r="1035">
          <cell r="A1035">
            <v>943199</v>
          </cell>
          <cell r="B1035" t="str">
            <v>Salaries – Owners</v>
          </cell>
          <cell r="C1035" t="str">
            <v xml:space="preserve">                              Salary Expense – 9431xx</v>
          </cell>
          <cell r="D1035" t="str">
            <v>Salary (includes shift differentials, sick, holiday, vacation, training, and any administrative days, such as jury duty and bereavement, as offered by the provider, but excludes non-recurring bonuses).</v>
          </cell>
        </row>
        <row r="1036">
          <cell r="A1036">
            <v>943420</v>
          </cell>
          <cell r="B1036" t="str">
            <v>FICA</v>
          </cell>
          <cell r="C1036" t="str">
            <v xml:space="preserve">                              Payroll Taxes and Benefits Expense – 9434xx</v>
          </cell>
          <cell r="D1036" t="str">
            <v>Cost of employer’s portion of Social Security Tax for employees providing other non-reimbursable ancillary services.</v>
          </cell>
        </row>
        <row r="1037">
          <cell r="A1037">
            <v>943430</v>
          </cell>
          <cell r="B1037" t="str">
            <v>Unemployment Taxes</v>
          </cell>
          <cell r="C1037" t="str">
            <v xml:space="preserve">                              Payroll Taxes and Benefits Expense – 9434xx</v>
          </cell>
          <cell r="D1037" t="str">
            <v>Cost of employer’s contribution to State and Federal unemployment taxes for employees providing other non-reimbursable ancillary services.</v>
          </cell>
        </row>
        <row r="1038">
          <cell r="A1038">
            <v>943440</v>
          </cell>
          <cell r="B1038" t="str">
            <v>Health Insurance</v>
          </cell>
          <cell r="C1038" t="str">
            <v xml:space="preserve">                              Payroll Taxes and Benefits Expense – 9434xx</v>
          </cell>
          <cell r="D1038" t="str">
            <v>Cost of employer’s contribution to employee Health Insurance for employees providing other non-reimbursable ancillary services.</v>
          </cell>
        </row>
        <row r="1039">
          <cell r="A1039">
            <v>943450</v>
          </cell>
          <cell r="B1039" t="str">
            <v>Workers’ Compensation</v>
          </cell>
          <cell r="C1039" t="str">
            <v xml:space="preserve">                              Payroll Taxes and Benefits Expense – 9434xx</v>
          </cell>
          <cell r="D1039" t="str">
            <v>Cost of Workers’ Compensation insurance for employees providing other non-reimbursable ancillary services.</v>
          </cell>
        </row>
        <row r="1040">
          <cell r="A1040">
            <v>943460</v>
          </cell>
          <cell r="B1040" t="str">
            <v>Employee Retirement/Savings Plan</v>
          </cell>
          <cell r="C1040" t="str">
            <v xml:space="preserve">                              Payroll Taxes and Benefits Expense – 9434xx</v>
          </cell>
          <cell r="D1040" t="str">
            <v xml:space="preserve">Cost of employer’s contribution to an employee retirement/savings plan for employees providing other non-reimbursable ancillary services. </v>
          </cell>
        </row>
        <row r="1041">
          <cell r="A1041">
            <v>943470</v>
          </cell>
          <cell r="B1041" t="str">
            <v>Life Insurance</v>
          </cell>
          <cell r="C1041" t="str">
            <v xml:space="preserve">                              Payroll Taxes and Benefits Expense – 9434xx</v>
          </cell>
          <cell r="D1041" t="str">
            <v>Cost of employer’s contribution to employee Life Insurance form employees providing other non-reimbursable ancillary services.</v>
          </cell>
        </row>
        <row r="1042">
          <cell r="A1042">
            <v>943480</v>
          </cell>
          <cell r="B1042" t="str">
            <v>Uniforms</v>
          </cell>
          <cell r="C1042" t="str">
            <v xml:space="preserve">                              Payroll Taxes and Benefits Expense – 9434xx</v>
          </cell>
          <cell r="D1042" t="str">
            <v>Cost of employer’s contribution to employee uniforms.</v>
          </cell>
        </row>
        <row r="1043">
          <cell r="A1043">
            <v>943490</v>
          </cell>
          <cell r="B1043" t="str">
            <v>Other Benefits</v>
          </cell>
          <cell r="C1043" t="str">
            <v xml:space="preserve">                              Payroll Taxes and Benefits Expense – 9434xx</v>
          </cell>
          <cell r="D1043" t="str">
            <v xml:space="preserve">Cost of other benefits provided for the above employees for which there is not a specific account.  </v>
          </cell>
        </row>
        <row r="1044">
          <cell r="A1044">
            <v>943510</v>
          </cell>
          <cell r="B1044" t="str">
            <v>Contract Services – Non-related Party</v>
          </cell>
          <cell r="C1044" t="str">
            <v xml:space="preserve">                         Contract and Professional Service Expense – 9435xx</v>
          </cell>
          <cell r="D1044" t="str">
            <v>Cost of non-related parties providing other ancillary services hired through contract who are not employees of the facility.</v>
          </cell>
        </row>
        <row r="1045">
          <cell r="A1045">
            <v>943519</v>
          </cell>
          <cell r="B1045" t="str">
            <v>Contract Services – Related Party</v>
          </cell>
          <cell r="C1045" t="str">
            <v xml:space="preserve">                         Contract and Professional Service Expense – 9435xx</v>
          </cell>
          <cell r="D1045" t="str">
            <v>Cost of related parties providing other ancillary services hired through contract who are not employees of the facility.</v>
          </cell>
        </row>
        <row r="1046">
          <cell r="A1046">
            <v>943530</v>
          </cell>
          <cell r="B1046" t="str">
            <v>Consultant Services – Non-related Party</v>
          </cell>
          <cell r="C1046" t="str">
            <v xml:space="preserve">                         Contract and Professional Service Expense – 9435xx</v>
          </cell>
          <cell r="D1046" t="str">
            <v>Fees paid to non-related parties, not facility employees, for providing advisory and educational services to the facility.</v>
          </cell>
        </row>
        <row r="1047">
          <cell r="A1047">
            <v>943539</v>
          </cell>
          <cell r="B1047" t="str">
            <v>Consultant Services – Related Party</v>
          </cell>
          <cell r="C1047" t="str">
            <v xml:space="preserve">                         Contract and Professional Service Expense – 9435xx</v>
          </cell>
          <cell r="D1047" t="str">
            <v>Fees paid to related parties, not facility employees, for providing advisory and educational services to the facility.</v>
          </cell>
        </row>
        <row r="1048">
          <cell r="A1048">
            <v>943590</v>
          </cell>
          <cell r="B1048" t="str">
            <v>Other Contract and Professional Service Expense</v>
          </cell>
          <cell r="C1048" t="str">
            <v xml:space="preserve">                         Contract and Professional Service Expense – 9435xx</v>
          </cell>
          <cell r="D1048" t="str">
            <v xml:space="preserve">Other contract and professional services related costs for which there is not a specific account.  </v>
          </cell>
        </row>
        <row r="1049">
          <cell r="A1049">
            <v>943901</v>
          </cell>
          <cell r="B1049" t="str">
            <v>Education and Training</v>
          </cell>
          <cell r="C1049" t="str">
            <v xml:space="preserve">                         Other Non-Allowable Ancillary Cost Centers Expense – 9439xx</v>
          </cell>
          <cell r="D1049" t="str">
            <v>Cost of registration for attending educational seminars and training by employees providing other non-reimbursable ancillary services for the facility and costs incurred in the provision of orientation and in-house training for facility staff.  Travel must be reported separately.</v>
          </cell>
        </row>
        <row r="1050">
          <cell r="A1050">
            <v>943902</v>
          </cell>
          <cell r="B1050" t="str">
            <v>Travel</v>
          </cell>
          <cell r="C1050" t="str">
            <v xml:space="preserve">                         Other Non-Allowable Ancillary Cost Centers Expense – 9439xx</v>
          </cell>
          <cell r="D1050" t="str">
            <v>Cost of travel (airfare, mileage, lodging, meals, etc.) by staff to attend professional and continuing educational seminars and meetings related to their position with the facility.</v>
          </cell>
        </row>
        <row r="1051">
          <cell r="A1051">
            <v>943903</v>
          </cell>
          <cell r="B1051" t="str">
            <v>Recruitment Expense</v>
          </cell>
          <cell r="C1051" t="str">
            <v xml:space="preserve">                         Other Non-Allowable Ancillary Cost Centers Expense – 9439xx</v>
          </cell>
          <cell r="D1051" t="str">
            <v>Costs incurred in the recruitment of employees for the facility including classified advertising.</v>
          </cell>
        </row>
        <row r="1052">
          <cell r="A1052">
            <v>943904</v>
          </cell>
          <cell r="B1052" t="str">
            <v>Relocation/Moving Expense</v>
          </cell>
          <cell r="C1052" t="str">
            <v xml:space="preserve">                         Other Non-Allowable Ancillary Cost Centers Expense – 9439xx</v>
          </cell>
          <cell r="D1052" t="str">
            <v>Costs incurred in relocating/moving an employee or prospective employee of the facility.</v>
          </cell>
        </row>
        <row r="1053">
          <cell r="A1053">
            <v>943990</v>
          </cell>
          <cell r="B1053" t="str">
            <v>Other Non-Allowable Ancillary Cost Center Expense</v>
          </cell>
          <cell r="C1053" t="str">
            <v xml:space="preserve">                         Other Non-Allowable Ancillary Cost Centers Expense – 9439xx</v>
          </cell>
          <cell r="D1053" t="str">
            <v xml:space="preserve">Other related for which there is not a specific account.  </v>
          </cell>
        </row>
        <row r="1054">
          <cell r="A1054">
            <v>943999</v>
          </cell>
          <cell r="B1054" t="str">
            <v>Other Non- Allowable Ancillary Related Party Expense</v>
          </cell>
          <cell r="C1054" t="str">
            <v xml:space="preserve">                         Other Non-Allowable Ancillary Cost Centers Expense – 9439xx</v>
          </cell>
          <cell r="D1054" t="str">
            <v>Related party expense for the cost center not accounted for elsewhere.</v>
          </cell>
        </row>
        <row r="1055">
          <cell r="A1055">
            <v>990100</v>
          </cell>
          <cell r="B1055" t="str">
            <v>Gift Shop Expenses</v>
          </cell>
          <cell r="C1055" t="str">
            <v xml:space="preserve">                    Non-Reimbursable Costs – 99xxxx</v>
          </cell>
          <cell r="D1055" t="str">
            <v>Cost of products sold in the gift shop and other costs that are directly associated with the sale of those products.</v>
          </cell>
        </row>
        <row r="1056">
          <cell r="A1056">
            <v>990200</v>
          </cell>
          <cell r="B1056" t="str">
            <v>Clinic Expenses</v>
          </cell>
          <cell r="C1056" t="str">
            <v xml:space="preserve">                    Non-Reimbursable Costs – 99xxxx</v>
          </cell>
          <cell r="D1056" t="str">
            <v>Cost of operating the clinic.</v>
          </cell>
        </row>
        <row r="1057">
          <cell r="A1057">
            <v>990300</v>
          </cell>
          <cell r="B1057" t="str">
            <v>Beauty and Barber Expenses</v>
          </cell>
          <cell r="C1057" t="str">
            <v xml:space="preserve">                    Non-Reimbursable Costs – 99xxxx</v>
          </cell>
          <cell r="D1057" t="str">
            <v>Costs directly related to the provision of beauty and barber services to residents.</v>
          </cell>
        </row>
        <row r="1058">
          <cell r="A1058">
            <v>990410</v>
          </cell>
          <cell r="B1058" t="str">
            <v>Adult Day Care Expenses</v>
          </cell>
          <cell r="C1058" t="str">
            <v xml:space="preserve">                    Non-Reimbursable Costs – 99xxxx</v>
          </cell>
          <cell r="D1058" t="str">
            <v>Costs directly related to the operation of an adult day care.</v>
          </cell>
        </row>
        <row r="1059">
          <cell r="A1059">
            <v>990420</v>
          </cell>
          <cell r="B1059" t="str">
            <v>Child Day Care Expenses</v>
          </cell>
          <cell r="C1059" t="str">
            <v xml:space="preserve">                    Non-Reimbursable Costs – 99xxxx</v>
          </cell>
          <cell r="D1059" t="str">
            <v>Costs directly related to the operation of a child day care.</v>
          </cell>
        </row>
        <row r="1060">
          <cell r="A1060">
            <v>990900</v>
          </cell>
          <cell r="B1060" t="str">
            <v>Other Non-Reimbursable Cost Center Expense</v>
          </cell>
          <cell r="C1060" t="str">
            <v xml:space="preserve">                    Non-Reimbursable Costs – 99xxxx</v>
          </cell>
          <cell r="D1060" t="str">
            <v xml:space="preserve">Other related costs for which there is not a specific account.  </v>
          </cell>
        </row>
        <row r="1061">
          <cell r="A1061">
            <v>995110</v>
          </cell>
          <cell r="B1061" t="str">
            <v>Marketing/Sales – Salaries</v>
          </cell>
          <cell r="C1061" t="str">
            <v xml:space="preserve">                         Marketing/Sales Expenses – 995xxx</v>
          </cell>
          <cell r="D1061" t="str">
            <v>Salary (includes shift differentials, sick, holiday, vacation, training, and any administrative days, such as jury duty and bereavement, as offered by the provider; but excludes non-recurring bonuses) of marketing personnel.</v>
          </cell>
        </row>
        <row r="1062">
          <cell r="A1062">
            <v>995191</v>
          </cell>
          <cell r="B1062" t="str">
            <v>Bonus Expense</v>
          </cell>
          <cell r="C1062" t="str">
            <v xml:space="preserve">                         Marketing/Sales Expenses – 995xxx</v>
          </cell>
          <cell r="D1062" t="str">
            <v>Cost of non-recurring bonuses for marketing/sales employees.</v>
          </cell>
        </row>
        <row r="1063">
          <cell r="A1063">
            <v>995199</v>
          </cell>
          <cell r="B1063" t="str">
            <v>Salaries – Owners</v>
          </cell>
          <cell r="C1063" t="str">
            <v xml:space="preserve">                         Marketing/Sales Expenses – 995xxx</v>
          </cell>
          <cell r="D1063" t="str">
            <v>Salary (includes shift differentials, sick, holiday, vacation, training, and any administrative days, such as jury duty and bereavement, as offered by the provider, but excludes non-recurring bonuses).</v>
          </cell>
        </row>
        <row r="1064">
          <cell r="A1064">
            <v>995420</v>
          </cell>
          <cell r="B1064" t="str">
            <v>Marketing/Sales – FICA</v>
          </cell>
          <cell r="C1064" t="str">
            <v xml:space="preserve">                         Marketing/Sales Expenses – 995xxx</v>
          </cell>
          <cell r="D1064" t="str">
            <v>Cost of employer’s portion of Social Security Tax for the marketing personnel.</v>
          </cell>
        </row>
        <row r="1065">
          <cell r="A1065">
            <v>995430</v>
          </cell>
          <cell r="B1065" t="str">
            <v>Marketing/Sales – Unemployment Taxes</v>
          </cell>
          <cell r="C1065" t="str">
            <v xml:space="preserve">                         Marketing/Sales Expenses – 995xxx</v>
          </cell>
          <cell r="D1065" t="str">
            <v>Cost of employer’s contribution to State and Federal unemployment taxes for the marketing personnel.</v>
          </cell>
        </row>
        <row r="1066">
          <cell r="A1066">
            <v>995440</v>
          </cell>
          <cell r="B1066" t="str">
            <v>Marketing/Sales – Health Insurance</v>
          </cell>
          <cell r="C1066" t="str">
            <v xml:space="preserve">                         Marketing/Sales Expenses – 995xxx</v>
          </cell>
          <cell r="D1066" t="str">
            <v>Cost of employer’s contribution to employee Health Insurance for the marketing personnel.</v>
          </cell>
        </row>
        <row r="1067">
          <cell r="A1067">
            <v>995450</v>
          </cell>
          <cell r="B1067" t="str">
            <v>Marketing/Sales – Workers’ Compensation</v>
          </cell>
          <cell r="C1067" t="str">
            <v xml:space="preserve">                         Marketing/Sales Expenses – 995xxx</v>
          </cell>
          <cell r="D1067" t="str">
            <v>Cost of Workers’ Compensation insurance for the marketing personnel.</v>
          </cell>
        </row>
        <row r="1068">
          <cell r="A1068">
            <v>995460</v>
          </cell>
          <cell r="B1068" t="str">
            <v>Marketing/Sales – Employee Retirement/Savings Plan</v>
          </cell>
          <cell r="C1068" t="str">
            <v xml:space="preserve">                         Marketing/Sales Expenses – 995xxx</v>
          </cell>
          <cell r="D1068" t="str">
            <v>Cost of employer’s contribution to an employee retirement/savings plan for the marketing personnel.</v>
          </cell>
        </row>
        <row r="1069">
          <cell r="A1069">
            <v>995470</v>
          </cell>
          <cell r="B1069" t="str">
            <v>Marketing/Sales – Life Insurance</v>
          </cell>
          <cell r="C1069" t="str">
            <v xml:space="preserve">                         Marketing/Sales Expenses – 995xxx</v>
          </cell>
          <cell r="D1069" t="str">
            <v>Cost of employer’s contribution to Life Insurance for marketing employees.</v>
          </cell>
        </row>
        <row r="1070">
          <cell r="A1070">
            <v>995480</v>
          </cell>
          <cell r="B1070" t="str">
            <v>Uniforms</v>
          </cell>
          <cell r="C1070" t="str">
            <v xml:space="preserve">                         Marketing/Sales Expenses – 995xxx</v>
          </cell>
          <cell r="D1070" t="str">
            <v>Cost of employer’s contribution to employee uniforms.</v>
          </cell>
        </row>
        <row r="1071">
          <cell r="A1071">
            <v>995490</v>
          </cell>
          <cell r="B1071" t="str">
            <v>Marketing/Sales – Other Payroll Taxes and Benefit Expense</v>
          </cell>
          <cell r="C1071" t="str">
            <v xml:space="preserve">                         Marketing/Sales Expenses – 995xxx</v>
          </cell>
          <cell r="D1071" t="str">
            <v>Other payroll taxes and benefit related costs for which there is not a specific account.</v>
          </cell>
        </row>
        <row r="1072">
          <cell r="A1072">
            <v>995901</v>
          </cell>
          <cell r="B1072" t="str">
            <v>Education and Training</v>
          </cell>
          <cell r="C1072" t="str">
            <v xml:space="preserve">                         Marketing/Sales Expenses – 995xxx</v>
          </cell>
          <cell r="D1072" t="str">
            <v>Cost or registration for attending educational seminars and training by marketing employees of the facility and costs incurred in the provision of orientation and in-house training for facility staff. Travel must be reported separately.</v>
          </cell>
        </row>
        <row r="1073">
          <cell r="A1073">
            <v>995902</v>
          </cell>
          <cell r="B1073" t="str">
            <v>Travel</v>
          </cell>
          <cell r="C1073" t="str">
            <v xml:space="preserve">                         Marketing/Sales Expenses – 995xxx</v>
          </cell>
          <cell r="D1073" t="str">
            <v>Cost of travel (airfare, mileage, lodging, meals, etc.) by staff to attend professional and continuing educational seminars and meetings related to their position with the facility.</v>
          </cell>
        </row>
        <row r="1074">
          <cell r="A1074">
            <v>995903</v>
          </cell>
          <cell r="B1074" t="str">
            <v>Recruitment Expense</v>
          </cell>
          <cell r="C1074" t="str">
            <v xml:space="preserve">                         Marketing/Sales Expenses – 995xxx</v>
          </cell>
          <cell r="D1074" t="str">
            <v>Costs incurred in the recruitment of employees for the facility including classified advertising.</v>
          </cell>
        </row>
        <row r="1075">
          <cell r="A1075">
            <v>995904</v>
          </cell>
          <cell r="B1075" t="str">
            <v>Relocation/Moving Expense</v>
          </cell>
          <cell r="C1075" t="str">
            <v xml:space="preserve">                         Marketing/Sales Expenses – 995xxx</v>
          </cell>
          <cell r="D1075" t="str">
            <v>Costs incurred in the relocating/moving of an employee or prospective employee of the facility.</v>
          </cell>
        </row>
        <row r="1076">
          <cell r="A1076">
            <v>995906</v>
          </cell>
          <cell r="B1076" t="str">
            <v>Promotional Advertising</v>
          </cell>
          <cell r="C1076" t="str">
            <v xml:space="preserve">                         Marketing/Sales Expenses – 995xxx</v>
          </cell>
          <cell r="D1076" t="str">
            <v>Advertising designed to increase the utilization of the facility.</v>
          </cell>
        </row>
        <row r="1077">
          <cell r="A1077">
            <v>995990</v>
          </cell>
          <cell r="B1077" t="str">
            <v>Marketing/Sales – Other Expense</v>
          </cell>
          <cell r="C1077" t="str">
            <v xml:space="preserve">                         Marketing/Sales Expenses – 995xxx</v>
          </cell>
          <cell r="D1077" t="str">
            <v xml:space="preserve">Other marketing costs not for which there is not a specific account.  </v>
          </cell>
        </row>
        <row r="1078">
          <cell r="A1078">
            <v>998100</v>
          </cell>
          <cell r="B1078" t="str">
            <v>Compensatory Damages</v>
          </cell>
          <cell r="C1078" t="str">
            <v xml:space="preserve">                        Legal, Damages, Penalties, Fines, Etc. – 998xxx</v>
          </cell>
          <cell r="D1078" t="str">
            <v>Compensatory damages as a result of a lawsuit.</v>
          </cell>
        </row>
        <row r="1079">
          <cell r="A1079">
            <v>998200</v>
          </cell>
          <cell r="B1079" t="str">
            <v>Punitive Damages</v>
          </cell>
          <cell r="C1079" t="str">
            <v xml:space="preserve">                        Legal, Damages, Penalties, Fines, Etc. – 998xxx</v>
          </cell>
          <cell r="D1079" t="str">
            <v>Punitive damages as a result of a lawsuit.</v>
          </cell>
        </row>
        <row r="1080">
          <cell r="A1080">
            <v>998300</v>
          </cell>
          <cell r="B1080" t="str">
            <v>Penalties/Fines</v>
          </cell>
          <cell r="C1080" t="str">
            <v xml:space="preserve">                        Legal, Damages, Penalties, Fines, Etc. – 998xxx</v>
          </cell>
          <cell r="D1080" t="str">
            <v>Cost of penalties and fines assessed against the facility.</v>
          </cell>
        </row>
        <row r="1081">
          <cell r="A1081">
            <v>998580</v>
          </cell>
          <cell r="B1081" t="str">
            <v>Legal Expense</v>
          </cell>
          <cell r="C1081" t="str">
            <v xml:space="preserve">                        Legal, Damages, Penalties, Fines, Etc. – 998xxx</v>
          </cell>
          <cell r="D1081" t="str">
            <v>Fees for non-allowable legal services.</v>
          </cell>
        </row>
        <row r="1082">
          <cell r="A1082">
            <v>998990</v>
          </cell>
          <cell r="B1082" t="str">
            <v>Other Legal Expenses</v>
          </cell>
          <cell r="C1082" t="str">
            <v xml:space="preserve">                        Legal, Damages, Penalties, Fines, Etc. – 998xxx</v>
          </cell>
          <cell r="D1082" t="str">
            <v>Other non-allowable legal costs for which there is not a specific account.</v>
          </cell>
        </row>
        <row r="1083">
          <cell r="A1083">
            <v>999001</v>
          </cell>
          <cell r="B1083" t="str">
            <v>Reorganization Costs</v>
          </cell>
          <cell r="C1083" t="str">
            <v xml:space="preserve">                         Other Non-Allowable Costs – 999xxx</v>
          </cell>
          <cell r="D1083" t="str">
            <v>Costs for reorganization of the facility.</v>
          </cell>
        </row>
        <row r="1084">
          <cell r="A1084">
            <v>999002</v>
          </cell>
          <cell r="B1084" t="str">
            <v>Discontinued Projects</v>
          </cell>
          <cell r="C1084" t="str">
            <v xml:space="preserve">                         Other Non-Allowable Costs – 999xxx</v>
          </cell>
          <cell r="D1084" t="str">
            <v>Costs of discontinued or abandoned projects.</v>
          </cell>
        </row>
        <row r="1085">
          <cell r="A1085">
            <v>999003</v>
          </cell>
          <cell r="B1085" t="str">
            <v>Income Taxes – State and Federal</v>
          </cell>
          <cell r="C1085" t="str">
            <v xml:space="preserve">                         Other Non-Allowable Costs – 999xxx</v>
          </cell>
          <cell r="D1085" t="str">
            <v>Taxes on net income levied or expected to be levied by the state or federal government.</v>
          </cell>
        </row>
        <row r="1086">
          <cell r="A1086">
            <v>999009</v>
          </cell>
          <cell r="B1086" t="str">
            <v>Interest Expense – Related Party</v>
          </cell>
          <cell r="C1086" t="str">
            <v xml:space="preserve">                         Other Non-Allowable Costs – 999xxx</v>
          </cell>
          <cell r="D1086" t="str">
            <v>Interest expense incurred for a working capital loan paid to a related party.</v>
          </cell>
        </row>
        <row r="1087">
          <cell r="A1087">
            <v>999011</v>
          </cell>
          <cell r="B1087" t="str">
            <v>Nurse Aide Testing</v>
          </cell>
          <cell r="C1087" t="str">
            <v xml:space="preserve">                         Other Non-Allowable Costs – 999xxx</v>
          </cell>
          <cell r="D1087" t="str">
            <v>Costs incurred in having nurse aides tested in order to meet OBRA 1987 provisions and reimbursed through other Medicaid programs.</v>
          </cell>
        </row>
        <row r="1088">
          <cell r="A1088">
            <v>999012</v>
          </cell>
          <cell r="B1088" t="str">
            <v>Nurse Aide Training</v>
          </cell>
          <cell r="C1088" t="str">
            <v xml:space="preserve">                         Other Non-Allowable Costs – 999xxx</v>
          </cell>
          <cell r="D1088" t="str">
            <v>Costs incurred in having nurse aide training in order to meet OBRA 1987 provisions and reimbursed through other Medicaid programs.</v>
          </cell>
        </row>
        <row r="1089">
          <cell r="A1089">
            <v>999022</v>
          </cell>
          <cell r="B1089" t="str">
            <v>Hospice</v>
          </cell>
          <cell r="C1089" t="str">
            <v xml:space="preserve">                         Other Non-Allowable Costs – 999xxx</v>
          </cell>
          <cell r="D1089" t="str">
            <v>Costs incurred that are billed to Hospice for reimbursement.</v>
          </cell>
        </row>
        <row r="1090">
          <cell r="A1090">
            <v>999023</v>
          </cell>
          <cell r="B1090" t="str">
            <v>Dental (not covered by Medicaid dental program)</v>
          </cell>
          <cell r="C1090" t="str">
            <v xml:space="preserve">                         Other Non-Allowable Costs – 999xxx</v>
          </cell>
          <cell r="D1090" t="str">
            <v>Cost of medically necessary dental services prescribed by the physician not covered by the Medicaid dental program.</v>
          </cell>
        </row>
        <row r="1091">
          <cell r="A1091">
            <v>999025</v>
          </cell>
          <cell r="B1091" t="str">
            <v>Day Treatment – Purchased Services</v>
          </cell>
          <cell r="C1091" t="str">
            <v xml:space="preserve">                         Other Non-Allowable Costs – 999xxx</v>
          </cell>
          <cell r="D1091" t="str">
            <v>Cost of purchased services for day treatment programs.</v>
          </cell>
        </row>
        <row r="1092">
          <cell r="A1092">
            <v>999026</v>
          </cell>
          <cell r="B1092" t="str">
            <v>Television/Resident Rooms</v>
          </cell>
          <cell r="C1092" t="str">
            <v xml:space="preserve">                         Other Non-Allowable Costs – 999xxx</v>
          </cell>
          <cell r="D1092" t="str">
            <v>Cost of television sets used in the residents’ rooms or for providing cable TV to the residents’ rooms for which a fee is charged to the resident.</v>
          </cell>
        </row>
        <row r="1093">
          <cell r="A1093">
            <v>999028</v>
          </cell>
          <cell r="B1093" t="str">
            <v>Burial/Funeral Expenses</v>
          </cell>
          <cell r="C1093" t="str">
            <v xml:space="preserve">                         Other Non-Allowable Costs – 999xxx</v>
          </cell>
          <cell r="D1093" t="str">
            <v>Costs incurred for the funeral and/or burial of residents.</v>
          </cell>
        </row>
        <row r="1094">
          <cell r="A1094">
            <v>999030</v>
          </cell>
          <cell r="B1094" t="str">
            <v>Non-Nursing Home Costs - Salaries</v>
          </cell>
          <cell r="C1094" t="str">
            <v xml:space="preserve">                         Other Non-Allowable Costs – 999xxx</v>
          </cell>
          <cell r="D1094" t="str">
            <v>Costs on the trial balance that are not related to salaries of the non-nursing home function should be reclassified into this account (i.e., ALF, hospital, Meals on Wheels, etc.).</v>
          </cell>
        </row>
        <row r="1095">
          <cell r="A1095">
            <v>999031</v>
          </cell>
          <cell r="B1095" t="str">
            <v>Non-Nursing Home Costs – Benefits</v>
          </cell>
          <cell r="C1095" t="str">
            <v xml:space="preserve">                         Other Non-Allowable Costs – 999xxx</v>
          </cell>
          <cell r="D1095" t="str">
            <v>Benefits related to salaries of the non-nursing home function should be reclassified to this account.</v>
          </cell>
        </row>
        <row r="1096">
          <cell r="A1096">
            <v>999032</v>
          </cell>
          <cell r="B1096" t="str">
            <v>Other Non-Nursing Home Costs</v>
          </cell>
          <cell r="C1096" t="str">
            <v xml:space="preserve">                         Other Non-Allowable Costs – 999xxx</v>
          </cell>
          <cell r="D1096" t="str">
            <v>Other costs related to non-nursing home function.</v>
          </cell>
        </row>
        <row r="1097">
          <cell r="A1097">
            <v>999090</v>
          </cell>
          <cell r="B1097" t="str">
            <v xml:space="preserve">Other Non-allowable Expenses </v>
          </cell>
          <cell r="C1097" t="str">
            <v xml:space="preserve">                         Other Non-Allowable Costs – 999xxx</v>
          </cell>
          <cell r="D1097" t="str">
            <v xml:space="preserve">Other related non-allowable costs for which there is not a specific account.  </v>
          </cell>
        </row>
        <row r="1098">
          <cell r="A1098">
            <v>999100</v>
          </cell>
          <cell r="B1098" t="str">
            <v>Contributions/Lobbying Expense</v>
          </cell>
          <cell r="C1098" t="str">
            <v xml:space="preserve">                         Other Non-Allowable Costs – 999xxx</v>
          </cell>
          <cell r="D1098" t="str">
            <v>Amounts donated or paid to charitable or other organizations.  All lobbying related costs.</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sheetName val="Prior"/>
      <sheetName val="EPSi"/>
      <sheetName val="FY07 mo totals"/>
      <sheetName val="BudCompare"/>
      <sheetName val="FY07 Bud"/>
      <sheetName val="LOS"/>
      <sheetName val="OP"/>
      <sheetName val="Licensed"/>
      <sheetName val="MedSurg Graph"/>
      <sheetName val="Instruc"/>
      <sheetName val="Jul"/>
      <sheetName val="Aug"/>
      <sheetName val="Sep"/>
      <sheetName val="Oct"/>
      <sheetName val="Nov"/>
      <sheetName val="Dec"/>
      <sheetName val="Jan"/>
      <sheetName val="Feb"/>
      <sheetName val="Mar"/>
      <sheetName val="Apr"/>
      <sheetName val="May"/>
      <sheetName val="Detail-Curr Yr"/>
      <sheetName val="Detail-Prior Yr"/>
      <sheetName val="Jun"/>
      <sheetName val="Drop dow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sheetName val="Report"/>
      <sheetName val="Charts"/>
      <sheetName val="Capital"/>
      <sheetName val="SPMRatings"/>
      <sheetName val="Instructions"/>
      <sheetName val="User"/>
      <sheetName val="Ratios"/>
      <sheetName val="CaseMix"/>
      <sheetName val="KMC"/>
      <sheetName val="Orientation"/>
      <sheetName val="RptClose"/>
      <sheetName val="Hidden"/>
      <sheetName val="Whatcom"/>
      <sheetName val="UnitedGen"/>
      <sheetName val="SJMC"/>
      <sheetName val="PIMC"/>
      <sheetName val="PHMG"/>
      <sheetName val="oip phmg"/>
      <sheetName val="oip"/>
      <sheetName val="oip kmc"/>
      <sheetName val="Settings"/>
      <sheetName val="Delivery"/>
    </sheetNames>
    <sheetDataSet>
      <sheetData sheetId="0">
        <row r="1">
          <cell r="AG1" t="str">
            <v>Use Individual Scenarios</v>
          </cell>
        </row>
        <row r="2">
          <cell r="AG2">
            <v>0</v>
          </cell>
        </row>
        <row r="3">
          <cell r="AG3">
            <v>0</v>
          </cell>
        </row>
        <row r="4">
          <cell r="AG4">
            <v>0</v>
          </cell>
        </row>
        <row r="5">
          <cell r="AG5">
            <v>0</v>
          </cell>
        </row>
        <row r="6">
          <cell r="AG6">
            <v>0</v>
          </cell>
        </row>
        <row r="7">
          <cell r="AG7">
            <v>0</v>
          </cell>
        </row>
        <row r="8">
          <cell r="AG8">
            <v>0</v>
          </cell>
        </row>
        <row r="9">
          <cell r="AG9">
            <v>0</v>
          </cell>
        </row>
        <row r="10">
          <cell r="AG10">
            <v>0</v>
          </cell>
        </row>
        <row r="11">
          <cell r="AG11">
            <v>0</v>
          </cell>
        </row>
        <row r="12">
          <cell r="AG12">
            <v>0</v>
          </cell>
        </row>
        <row r="13">
          <cell r="AG13">
            <v>0</v>
          </cell>
        </row>
        <row r="14">
          <cell r="AG14">
            <v>0</v>
          </cell>
        </row>
        <row r="15">
          <cell r="AG15">
            <v>0</v>
          </cell>
        </row>
        <row r="16">
          <cell r="AG16">
            <v>0</v>
          </cell>
        </row>
        <row r="17">
          <cell r="AG17">
            <v>0</v>
          </cell>
        </row>
        <row r="18">
          <cell r="AG18">
            <v>0</v>
          </cell>
        </row>
        <row r="19">
          <cell r="AG19">
            <v>0</v>
          </cell>
        </row>
        <row r="20">
          <cell r="AG20">
            <v>0</v>
          </cell>
        </row>
        <row r="21">
          <cell r="AG21">
            <v>0</v>
          </cell>
        </row>
        <row r="22">
          <cell r="AG22">
            <v>0</v>
          </cell>
        </row>
        <row r="23">
          <cell r="AG23">
            <v>0</v>
          </cell>
        </row>
        <row r="24">
          <cell r="AG24">
            <v>0</v>
          </cell>
        </row>
        <row r="25">
          <cell r="AG25">
            <v>0</v>
          </cell>
        </row>
        <row r="26">
          <cell r="AG26">
            <v>0</v>
          </cell>
        </row>
        <row r="27">
          <cell r="AG27">
            <v>0</v>
          </cell>
        </row>
        <row r="28">
          <cell r="AG28">
            <v>0</v>
          </cell>
        </row>
        <row r="29">
          <cell r="AG29">
            <v>0</v>
          </cell>
        </row>
        <row r="30">
          <cell r="AG30">
            <v>0</v>
          </cell>
        </row>
        <row r="31">
          <cell r="AG31">
            <v>0</v>
          </cell>
        </row>
        <row r="32">
          <cell r="AG32">
            <v>0</v>
          </cell>
        </row>
        <row r="33">
          <cell r="AG33">
            <v>0</v>
          </cell>
        </row>
        <row r="34">
          <cell r="AG34">
            <v>0</v>
          </cell>
        </row>
        <row r="35">
          <cell r="AG35">
            <v>0</v>
          </cell>
        </row>
        <row r="36">
          <cell r="AG36">
            <v>0</v>
          </cell>
        </row>
        <row r="37">
          <cell r="AG37">
            <v>0</v>
          </cell>
        </row>
        <row r="38">
          <cell r="AG38">
            <v>0</v>
          </cell>
        </row>
        <row r="39">
          <cell r="AG39">
            <v>0</v>
          </cell>
        </row>
        <row r="40">
          <cell r="AG40">
            <v>0</v>
          </cell>
        </row>
        <row r="41">
          <cell r="AG41">
            <v>0</v>
          </cell>
        </row>
        <row r="42">
          <cell r="AG42">
            <v>0</v>
          </cell>
        </row>
        <row r="43">
          <cell r="AG43">
            <v>0</v>
          </cell>
        </row>
        <row r="44">
          <cell r="AG44">
            <v>0</v>
          </cell>
        </row>
        <row r="45">
          <cell r="AG45">
            <v>0</v>
          </cell>
        </row>
        <row r="46">
          <cell r="AG46">
            <v>0</v>
          </cell>
        </row>
        <row r="47">
          <cell r="AG47">
            <v>0</v>
          </cell>
        </row>
        <row r="48">
          <cell r="AG48">
            <v>0</v>
          </cell>
        </row>
        <row r="49">
          <cell r="AG49">
            <v>0</v>
          </cell>
        </row>
        <row r="50">
          <cell r="AG50">
            <v>0</v>
          </cell>
        </row>
        <row r="51">
          <cell r="AG51">
            <v>0</v>
          </cell>
        </row>
        <row r="52">
          <cell r="AG52">
            <v>0</v>
          </cell>
        </row>
        <row r="53">
          <cell r="AG53">
            <v>0</v>
          </cell>
        </row>
        <row r="54">
          <cell r="AG54">
            <v>0</v>
          </cell>
        </row>
        <row r="55">
          <cell r="AG55">
            <v>0</v>
          </cell>
        </row>
        <row r="56">
          <cell r="AG56">
            <v>0</v>
          </cell>
        </row>
        <row r="57">
          <cell r="AG57">
            <v>0</v>
          </cell>
        </row>
        <row r="58">
          <cell r="AG58">
            <v>0</v>
          </cell>
        </row>
        <row r="59">
          <cell r="AG59">
            <v>0</v>
          </cell>
        </row>
        <row r="60">
          <cell r="AG60">
            <v>0</v>
          </cell>
        </row>
        <row r="61">
          <cell r="AG61">
            <v>0</v>
          </cell>
        </row>
        <row r="62">
          <cell r="AG62">
            <v>0</v>
          </cell>
        </row>
        <row r="63">
          <cell r="AG63">
            <v>0</v>
          </cell>
        </row>
        <row r="64">
          <cell r="AG64">
            <v>0</v>
          </cell>
        </row>
        <row r="65">
          <cell r="AG65">
            <v>0</v>
          </cell>
        </row>
        <row r="66">
          <cell r="AG66">
            <v>0</v>
          </cell>
        </row>
        <row r="67">
          <cell r="AG67">
            <v>0</v>
          </cell>
        </row>
        <row r="68">
          <cell r="AG68">
            <v>0</v>
          </cell>
        </row>
        <row r="69">
          <cell r="AG69">
            <v>0</v>
          </cell>
        </row>
        <row r="70">
          <cell r="AG70">
            <v>0</v>
          </cell>
        </row>
        <row r="71">
          <cell r="AG71">
            <v>0</v>
          </cell>
        </row>
        <row r="72">
          <cell r="AG72">
            <v>0</v>
          </cell>
        </row>
        <row r="73">
          <cell r="AG73">
            <v>0</v>
          </cell>
        </row>
        <row r="74">
          <cell r="AG74">
            <v>0</v>
          </cell>
        </row>
        <row r="75">
          <cell r="AG75">
            <v>0</v>
          </cell>
        </row>
        <row r="76">
          <cell r="AG76">
            <v>0</v>
          </cell>
        </row>
        <row r="77">
          <cell r="AG77">
            <v>0</v>
          </cell>
        </row>
        <row r="78">
          <cell r="AG78">
            <v>0</v>
          </cell>
        </row>
        <row r="79">
          <cell r="AG79">
            <v>0</v>
          </cell>
        </row>
        <row r="80">
          <cell r="AG80">
            <v>0</v>
          </cell>
        </row>
        <row r="81">
          <cell r="AG81">
            <v>0</v>
          </cell>
        </row>
        <row r="82">
          <cell r="AG82">
            <v>0</v>
          </cell>
        </row>
        <row r="83">
          <cell r="AG83">
            <v>0</v>
          </cell>
        </row>
        <row r="84">
          <cell r="AG84">
            <v>0</v>
          </cell>
        </row>
        <row r="85">
          <cell r="AG85">
            <v>0</v>
          </cell>
        </row>
        <row r="86">
          <cell r="AG86">
            <v>0</v>
          </cell>
        </row>
        <row r="87">
          <cell r="AG87">
            <v>0</v>
          </cell>
        </row>
        <row r="88">
          <cell r="AG88">
            <v>0</v>
          </cell>
        </row>
        <row r="89">
          <cell r="AG89">
            <v>0</v>
          </cell>
        </row>
        <row r="90">
          <cell r="AG90">
            <v>0</v>
          </cell>
        </row>
        <row r="91">
          <cell r="AG91">
            <v>0</v>
          </cell>
        </row>
        <row r="92">
          <cell r="AG92">
            <v>0</v>
          </cell>
        </row>
        <row r="93">
          <cell r="AG93">
            <v>0</v>
          </cell>
        </row>
        <row r="94">
          <cell r="AG94">
            <v>0</v>
          </cell>
        </row>
        <row r="95">
          <cell r="AG95">
            <v>0</v>
          </cell>
        </row>
        <row r="96">
          <cell r="AG96">
            <v>0</v>
          </cell>
        </row>
        <row r="97">
          <cell r="AG97">
            <v>0</v>
          </cell>
        </row>
        <row r="98">
          <cell r="AG98">
            <v>0</v>
          </cell>
        </row>
        <row r="99">
          <cell r="AG99">
            <v>0</v>
          </cell>
        </row>
        <row r="100">
          <cell r="AG100">
            <v>0</v>
          </cell>
        </row>
        <row r="101">
          <cell r="AG101">
            <v>0</v>
          </cell>
        </row>
        <row r="102">
          <cell r="AG102">
            <v>0</v>
          </cell>
        </row>
      </sheetData>
      <sheetData sheetId="1"/>
      <sheetData sheetId="2"/>
      <sheetData sheetId="3"/>
      <sheetData sheetId="4"/>
      <sheetData sheetId="5"/>
      <sheetData sheetId="6"/>
      <sheetData sheetId="7" refreshError="1"/>
      <sheetData sheetId="8"/>
      <sheetData sheetId="9"/>
      <sheetData sheetId="10">
        <row r="36">
          <cell r="G36">
            <v>2012</v>
          </cell>
        </row>
      </sheetData>
      <sheetData sheetId="11"/>
      <sheetData sheetId="12" refreshError="1"/>
      <sheetData sheetId="13"/>
      <sheetData sheetId="14">
        <row r="36">
          <cell r="G36">
            <v>2012</v>
          </cell>
        </row>
      </sheetData>
      <sheetData sheetId="15">
        <row r="36">
          <cell r="G36">
            <v>2012</v>
          </cell>
        </row>
      </sheetData>
      <sheetData sheetId="16">
        <row r="36">
          <cell r="G36">
            <v>2012</v>
          </cell>
        </row>
      </sheetData>
      <sheetData sheetId="17">
        <row r="36">
          <cell r="G36">
            <v>2012</v>
          </cell>
        </row>
      </sheetData>
      <sheetData sheetId="18">
        <row r="36">
          <cell r="G36">
            <v>2012</v>
          </cell>
        </row>
      </sheetData>
      <sheetData sheetId="19">
        <row r="36">
          <cell r="G36">
            <v>2012</v>
          </cell>
        </row>
      </sheetData>
      <sheetData sheetId="20">
        <row r="36">
          <cell r="G36">
            <v>2012</v>
          </cell>
        </row>
      </sheetData>
      <sheetData sheetId="21">
        <row r="36">
          <cell r="G36">
            <v>2012</v>
          </cell>
        </row>
      </sheetData>
      <sheetData sheetId="22">
        <row r="31">
          <cell r="C31" t="str">
            <v>Scenario=0</v>
          </cell>
        </row>
      </sheetData>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Targets"/>
      <sheetName val="In Scope Dept Categories"/>
      <sheetName val="All Missing Stats Table 6-7-11"/>
      <sheetName val="Table Emailed to Carolyn"/>
      <sheetName val="Sheet1"/>
    </sheetNames>
    <sheetDataSet>
      <sheetData sheetId="0"/>
      <sheetData sheetId="1"/>
      <sheetData sheetId="2">
        <row r="14">
          <cell r="K14" t="str">
            <v>Under Investigation</v>
          </cell>
        </row>
        <row r="15">
          <cell r="K15" t="str">
            <v>Waiting for Stat from Finance</v>
          </cell>
        </row>
        <row r="16">
          <cell r="K16" t="str">
            <v>Waiting for Stat from Dept.</v>
          </cell>
        </row>
        <row r="17">
          <cell r="K17" t="str">
            <v>Resolved - Omit from Tracking</v>
          </cell>
        </row>
        <row r="18">
          <cell r="K18" t="str">
            <v>Resolved - Stats Received</v>
          </cell>
        </row>
      </sheetData>
      <sheetData sheetId="3"/>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3rd Party Rollforward"/>
      <sheetName val="Bad Debt"/>
      <sheetName val="B-1"/>
      <sheetName val="DME"/>
      <sheetName val="2013 DSH SSI"/>
      <sheetName val="2011 MAC adj "/>
      <sheetName val="2013 as filed CR"/>
      <sheetName val="FYE 2013"/>
      <sheetName val="Sheet1"/>
    </sheetNames>
    <sheetDataSet>
      <sheetData sheetId="0"/>
      <sheetData sheetId="1"/>
      <sheetData sheetId="2"/>
      <sheetData sheetId="3"/>
      <sheetData sheetId="4"/>
      <sheetData sheetId="5"/>
      <sheetData sheetId="6"/>
      <sheetData sheetId="7">
        <row r="32">
          <cell r="P32">
            <v>-466718</v>
          </cell>
        </row>
        <row r="33">
          <cell r="P33">
            <v>-3625733</v>
          </cell>
        </row>
        <row r="37">
          <cell r="P37">
            <v>0</v>
          </cell>
        </row>
        <row r="38">
          <cell r="P38">
            <v>372358</v>
          </cell>
        </row>
        <row r="39">
          <cell r="P39">
            <v>-3047386</v>
          </cell>
        </row>
        <row r="41">
          <cell r="P41">
            <v>0</v>
          </cell>
        </row>
        <row r="42">
          <cell r="P42">
            <v>-9840413</v>
          </cell>
        </row>
        <row r="94">
          <cell r="O94">
            <v>-466718</v>
          </cell>
        </row>
        <row r="95">
          <cell r="O95">
            <v>-3625733</v>
          </cell>
        </row>
      </sheetData>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Close"/>
      <sheetName val="Instructions"/>
      <sheetName val="Report"/>
      <sheetName val="User"/>
      <sheetName val="Income Statement"/>
      <sheetName val="Calc"/>
      <sheetName val="Settings"/>
      <sheetName val="Orientation"/>
      <sheetName val="Delivery"/>
      <sheetName val="Hidden"/>
      <sheetName val="AR Days"/>
    </sheetNames>
    <sheetDataSet>
      <sheetData sheetId="0" refreshError="1"/>
      <sheetData sheetId="1"/>
      <sheetData sheetId="2"/>
      <sheetData sheetId="3" refreshError="1"/>
      <sheetData sheetId="4"/>
      <sheetData sheetId="5"/>
      <sheetData sheetId="6">
        <row r="31">
          <cell r="C31" t="str">
            <v>DEPT.Communities='Provider Practice'</v>
          </cell>
        </row>
      </sheetData>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4 (2)"/>
      <sheetName val="Chart11"/>
      <sheetName val="1998"/>
      <sheetName val="Chart 11-29"/>
      <sheetName val="Chart1"/>
      <sheetName val="CHTDATA"/>
      <sheetName val="marketshare"/>
      <sheetName val="Chart4"/>
      <sheetName val="chtdata1"/>
      <sheetName val="Chart5"/>
      <sheetName val="Chart6"/>
      <sheetName val="bedsummary"/>
      <sheetName val="BED FORECAST"/>
      <sheetName val="Patient Day Summary"/>
      <sheetName val="chdata2"/>
      <sheetName val="bedneedCH"/>
      <sheetName val="servlinepieCH"/>
    </sheetNames>
    <sheetDataSet>
      <sheetData sheetId="0" refreshError="1"/>
      <sheetData sheetId="1" refreshError="1"/>
      <sheetData sheetId="2"/>
      <sheetData sheetId="3" refreshError="1"/>
      <sheetData sheetId="4" refreshError="1"/>
      <sheetData sheetId="5">
        <row r="4">
          <cell r="B4">
            <v>1997</v>
          </cell>
          <cell r="C4">
            <v>2000</v>
          </cell>
          <cell r="D4">
            <v>2005</v>
          </cell>
          <cell r="E4">
            <v>2010</v>
          </cell>
          <cell r="F4">
            <v>2015</v>
          </cell>
          <cell r="G4">
            <v>2020</v>
          </cell>
        </row>
        <row r="5">
          <cell r="A5" t="str">
            <v>Population</v>
          </cell>
          <cell r="B5">
            <v>200.65535566594176</v>
          </cell>
          <cell r="C5">
            <v>222.45622988085719</v>
          </cell>
          <cell r="D5">
            <v>237.08766659380998</v>
          </cell>
          <cell r="E5">
            <v>255.4443450641169</v>
          </cell>
          <cell r="F5">
            <v>277.794601086032</v>
          </cell>
          <cell r="G5">
            <v>302.83498826292913</v>
          </cell>
        </row>
        <row r="6">
          <cell r="A6" t="str">
            <v>Low</v>
          </cell>
          <cell r="B6">
            <v>200.65535566594176</v>
          </cell>
          <cell r="C6">
            <v>219.67344071824698</v>
          </cell>
          <cell r="D6">
            <v>220.16197415955403</v>
          </cell>
          <cell r="E6">
            <v>237.8327839191991</v>
          </cell>
          <cell r="F6">
            <v>244.01524635417331</v>
          </cell>
          <cell r="G6">
            <v>263.59181467686312</v>
          </cell>
        </row>
        <row r="7">
          <cell r="A7" t="str">
            <v>Medium</v>
          </cell>
          <cell r="B7">
            <v>201.09997251933098</v>
          </cell>
          <cell r="C7">
            <v>228.39096373753495</v>
          </cell>
          <cell r="D7">
            <v>252.21685389124499</v>
          </cell>
          <cell r="E7">
            <v>299.30243453011684</v>
          </cell>
          <cell r="F7">
            <v>334.11306330732236</v>
          </cell>
          <cell r="G7">
            <v>383.88441664955826</v>
          </cell>
        </row>
        <row r="8">
          <cell r="A8" t="str">
            <v>High</v>
          </cell>
          <cell r="B8">
            <v>200.65535566594176</v>
          </cell>
          <cell r="C8">
            <v>235.35122921775056</v>
          </cell>
          <cell r="D8">
            <v>264.82498315621007</v>
          </cell>
          <cell r="E8">
            <v>353.66207992312201</v>
          </cell>
          <cell r="F8">
            <v>454.78462967238028</v>
          </cell>
          <cell r="G8">
            <v>503.03780244999803</v>
          </cell>
        </row>
        <row r="9">
          <cell r="A9" t="str">
            <v>KPMG</v>
          </cell>
          <cell r="E9">
            <v>242</v>
          </cell>
        </row>
        <row r="10">
          <cell r="A10" t="str">
            <v>KPMG</v>
          </cell>
          <cell r="E10">
            <v>215</v>
          </cell>
        </row>
      </sheetData>
      <sheetData sheetId="6"/>
      <sheetData sheetId="7" refreshError="1"/>
      <sheetData sheetId="8"/>
      <sheetData sheetId="9" refreshError="1"/>
      <sheetData sheetId="10" refreshError="1"/>
      <sheetData sheetId="11"/>
      <sheetData sheetId="12"/>
      <sheetData sheetId="13"/>
      <sheetData sheetId="14"/>
      <sheetData sheetId="15" refreshError="1"/>
      <sheetData sheetId="1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xtant Upload"/>
      <sheetName val="Pivot"/>
      <sheetName val="Grouped XIX WTB"/>
      <sheetName val="SVHS 52006 Working"/>
      <sheetName val="xwalk"/>
      <sheetName val="SVHS IS"/>
      <sheetName val="SVHS BS"/>
      <sheetName val="detail-combined all facilities"/>
      <sheetName val="medicaid chart of accounts"/>
      <sheetName val="Peoplesoft Dept"/>
      <sheetName val="Peoplesoft Account"/>
      <sheetName val="Sheet9"/>
    </sheetNames>
    <sheetDataSet>
      <sheetData sheetId="0" refreshError="1"/>
      <sheetData sheetId="1" refreshError="1"/>
      <sheetData sheetId="2" refreshError="1"/>
      <sheetData sheetId="3" refreshError="1"/>
      <sheetData sheetId="4">
        <row r="10">
          <cell r="A10" t="str">
            <v>PS Dept/Acct</v>
          </cell>
          <cell r="B10" t="str">
            <v>Medicaid Acct #</v>
          </cell>
          <cell r="C10" t="str">
            <v>Medicaid Description</v>
          </cell>
          <cell r="D10" t="str">
            <v>PS Dept/Acct</v>
          </cell>
          <cell r="E10" t="str">
            <v>PS Dept</v>
          </cell>
          <cell r="F10" t="str">
            <v>PS Dept Description</v>
          </cell>
          <cell r="G10" t="str">
            <v>PS Account</v>
          </cell>
          <cell r="H10" t="str">
            <v>PS Acct Description</v>
          </cell>
        </row>
        <row r="11">
          <cell r="A11">
            <v>64950.117144999997</v>
          </cell>
          <cell r="B11">
            <v>111100</v>
          </cell>
          <cell r="C11" t="str">
            <v>Cash–General</v>
          </cell>
          <cell r="E11">
            <v>64950</v>
          </cell>
          <cell r="F11" t="str">
            <v>Balance Sheet Department 001</v>
          </cell>
          <cell r="G11">
            <v>117145</v>
          </cell>
          <cell r="H11" t="str">
            <v>Unposted Cash</v>
          </cell>
        </row>
        <row r="12">
          <cell r="A12">
            <v>64950.117144999997</v>
          </cell>
          <cell r="B12">
            <v>111100</v>
          </cell>
          <cell r="C12" t="str">
            <v>Cash–General</v>
          </cell>
          <cell r="E12">
            <v>64950</v>
          </cell>
          <cell r="F12" t="str">
            <v>Balance Sheet Department 001</v>
          </cell>
          <cell r="G12">
            <v>117145</v>
          </cell>
          <cell r="H12" t="str">
            <v>Unposted Cash</v>
          </cell>
        </row>
        <row r="13">
          <cell r="A13">
            <v>64950.219506000001</v>
          </cell>
          <cell r="B13">
            <v>111100</v>
          </cell>
          <cell r="C13" t="str">
            <v>Cash–General</v>
          </cell>
          <cell r="D13">
            <v>64950.219506000001</v>
          </cell>
          <cell r="E13">
            <v>64950</v>
          </cell>
          <cell r="F13" t="str">
            <v>Balance Sheet Department 001</v>
          </cell>
          <cell r="G13">
            <v>219506</v>
          </cell>
          <cell r="H13" t="str">
            <v>Accrued Outstanding Checks</v>
          </cell>
        </row>
        <row r="14">
          <cell r="A14">
            <v>64950.144</v>
          </cell>
          <cell r="B14">
            <v>111100</v>
          </cell>
          <cell r="C14" t="str">
            <v>Cash–General</v>
          </cell>
          <cell r="D14">
            <v>64950.144</v>
          </cell>
          <cell r="E14">
            <v>64950</v>
          </cell>
          <cell r="F14" t="str">
            <v>Balance Sheet Department 001</v>
          </cell>
          <cell r="G14">
            <v>144000</v>
          </cell>
          <cell r="H14" t="str">
            <v>CurrPortionAssetsLimitedUseHSD</v>
          </cell>
        </row>
        <row r="15">
          <cell r="A15">
            <v>64950.104219000001</v>
          </cell>
          <cell r="B15">
            <v>111100</v>
          </cell>
          <cell r="C15" t="str">
            <v>Cash–General</v>
          </cell>
          <cell r="D15">
            <v>64950.104219000001</v>
          </cell>
          <cell r="E15">
            <v>64950</v>
          </cell>
          <cell r="F15" t="str">
            <v>Balance Sheet Department 001</v>
          </cell>
          <cell r="G15">
            <v>104219</v>
          </cell>
          <cell r="H15" t="str">
            <v>WELLS FARGO I001</v>
          </cell>
        </row>
        <row r="16">
          <cell r="A16">
            <v>64950.104007000002</v>
          </cell>
          <cell r="B16">
            <v>111100</v>
          </cell>
          <cell r="C16" t="str">
            <v>Cash–General</v>
          </cell>
          <cell r="D16">
            <v>64950.104007000002</v>
          </cell>
          <cell r="E16">
            <v>64950</v>
          </cell>
          <cell r="F16" t="str">
            <v>Balance Sheet Department 001</v>
          </cell>
          <cell r="G16">
            <v>104007</v>
          </cell>
          <cell r="H16" t="str">
            <v>Cash Accounts Payable</v>
          </cell>
        </row>
        <row r="17">
          <cell r="A17">
            <v>64950.100005</v>
          </cell>
          <cell r="B17">
            <v>111100</v>
          </cell>
          <cell r="C17" t="str">
            <v>Cash–General</v>
          </cell>
          <cell r="E17">
            <v>64950</v>
          </cell>
          <cell r="F17" t="str">
            <v>Balance Sheet Department 001</v>
          </cell>
          <cell r="G17">
            <v>100005</v>
          </cell>
          <cell r="H17" t="str">
            <v>HSD Checking</v>
          </cell>
        </row>
        <row r="18">
          <cell r="A18">
            <v>64950.100005</v>
          </cell>
          <cell r="B18">
            <v>111100</v>
          </cell>
          <cell r="C18" t="str">
            <v>Cash–General</v>
          </cell>
          <cell r="E18">
            <v>64950</v>
          </cell>
          <cell r="F18" t="str">
            <v>Balance Sheet Department 001</v>
          </cell>
          <cell r="G18">
            <v>100005</v>
          </cell>
          <cell r="H18" t="str">
            <v>HSD Checking</v>
          </cell>
        </row>
        <row r="19">
          <cell r="A19">
            <v>64950.100005</v>
          </cell>
          <cell r="B19">
            <v>111100</v>
          </cell>
          <cell r="C19" t="str">
            <v>Cash–General</v>
          </cell>
          <cell r="E19">
            <v>64950</v>
          </cell>
          <cell r="F19" t="str">
            <v>Balance Sheet Department 001</v>
          </cell>
          <cell r="G19">
            <v>100005</v>
          </cell>
          <cell r="H19" t="str">
            <v>HSD Checking</v>
          </cell>
        </row>
        <row r="20">
          <cell r="A20">
            <v>64950.100005</v>
          </cell>
          <cell r="B20">
            <v>111100</v>
          </cell>
          <cell r="C20" t="str">
            <v>Cash–General</v>
          </cell>
          <cell r="E20">
            <v>64950</v>
          </cell>
          <cell r="F20" t="str">
            <v>Balance Sheet Department 001</v>
          </cell>
          <cell r="G20">
            <v>100005</v>
          </cell>
          <cell r="H20" t="str">
            <v>HSD Checking</v>
          </cell>
        </row>
        <row r="21">
          <cell r="A21">
            <v>64950.1</v>
          </cell>
          <cell r="B21">
            <v>111100</v>
          </cell>
          <cell r="C21" t="str">
            <v>Cash–General</v>
          </cell>
          <cell r="E21">
            <v>64950</v>
          </cell>
          <cell r="F21" t="str">
            <v>Balance Sheet Department 001</v>
          </cell>
          <cell r="G21">
            <v>100000</v>
          </cell>
          <cell r="H21" t="str">
            <v>HSD Operating</v>
          </cell>
        </row>
        <row r="22">
          <cell r="A22">
            <v>64950.1</v>
          </cell>
          <cell r="B22">
            <v>111100</v>
          </cell>
          <cell r="C22" t="str">
            <v>Cash–General</v>
          </cell>
          <cell r="E22">
            <v>64950</v>
          </cell>
          <cell r="F22" t="str">
            <v>Balance Sheet Department 001</v>
          </cell>
          <cell r="G22">
            <v>100000</v>
          </cell>
          <cell r="H22" t="str">
            <v>HSD Operating</v>
          </cell>
        </row>
        <row r="23">
          <cell r="A23">
            <v>64950.103999999999</v>
          </cell>
          <cell r="B23">
            <v>111400</v>
          </cell>
          <cell r="C23" t="str">
            <v>Petty Cash</v>
          </cell>
          <cell r="D23">
            <v>64950.103999999999</v>
          </cell>
          <cell r="E23">
            <v>64950</v>
          </cell>
          <cell r="F23" t="str">
            <v>Balance Sheet Department 001</v>
          </cell>
          <cell r="G23">
            <v>104000</v>
          </cell>
          <cell r="H23" t="str">
            <v>Petty Cash</v>
          </cell>
        </row>
        <row r="24">
          <cell r="A24">
            <v>64950.184009999997</v>
          </cell>
          <cell r="B24">
            <v>133109</v>
          </cell>
          <cell r="C24" t="str">
            <v>Receivables - Related Party</v>
          </cell>
          <cell r="D24">
            <v>64950.184009999997</v>
          </cell>
          <cell r="E24">
            <v>64950</v>
          </cell>
          <cell r="F24" t="str">
            <v>Balance Sheet Department 001</v>
          </cell>
          <cell r="G24">
            <v>184010</v>
          </cell>
          <cell r="H24" t="str">
            <v>Other LT Investments</v>
          </cell>
        </row>
        <row r="25">
          <cell r="A25">
            <v>64950.158004999998</v>
          </cell>
          <cell r="B25">
            <v>133209</v>
          </cell>
          <cell r="C25" t="str">
            <v>Inter-company Transfer Account</v>
          </cell>
          <cell r="E25">
            <v>64950</v>
          </cell>
          <cell r="F25" t="str">
            <v>Balance Sheet Department 001</v>
          </cell>
          <cell r="G25">
            <v>158005</v>
          </cell>
          <cell r="H25" t="str">
            <v>ARInterCompBetwnHMsBetwnSO</v>
          </cell>
        </row>
        <row r="26">
          <cell r="A26">
            <v>64950.158004999998</v>
          </cell>
          <cell r="B26">
            <v>133209</v>
          </cell>
          <cell r="C26" t="str">
            <v>Inter-company Transfer Account</v>
          </cell>
          <cell r="E26">
            <v>64950</v>
          </cell>
          <cell r="F26" t="str">
            <v>Balance Sheet Department 001</v>
          </cell>
          <cell r="G26">
            <v>158005</v>
          </cell>
          <cell r="H26" t="str">
            <v>ARInterCompBetwnHMsBetwnSO</v>
          </cell>
        </row>
        <row r="27">
          <cell r="A27">
            <v>64950.158004999998</v>
          </cell>
          <cell r="B27">
            <v>133209</v>
          </cell>
          <cell r="C27" t="str">
            <v>Inter-company Transfer Account</v>
          </cell>
          <cell r="E27">
            <v>64950</v>
          </cell>
          <cell r="F27" t="str">
            <v>Balance Sheet Department 001</v>
          </cell>
          <cell r="G27">
            <v>158005</v>
          </cell>
          <cell r="H27" t="str">
            <v>ARInterCompBetwnHMsBetwnSO</v>
          </cell>
        </row>
        <row r="28">
          <cell r="A28">
            <v>64950.158004999998</v>
          </cell>
          <cell r="B28">
            <v>133209</v>
          </cell>
          <cell r="C28" t="str">
            <v>Inter-company Transfer Account</v>
          </cell>
          <cell r="E28">
            <v>64950</v>
          </cell>
          <cell r="F28" t="str">
            <v>Balance Sheet Department 001</v>
          </cell>
          <cell r="G28">
            <v>158005</v>
          </cell>
          <cell r="H28" t="str">
            <v>ARInterCompBetwnHMsBetwnSO</v>
          </cell>
        </row>
        <row r="29">
          <cell r="A29">
            <v>64950.158000000003</v>
          </cell>
          <cell r="B29">
            <v>133209</v>
          </cell>
          <cell r="C29" t="str">
            <v>Inter-company Transfer Account</v>
          </cell>
          <cell r="D29">
            <v>64950.158000000003</v>
          </cell>
          <cell r="E29">
            <v>64950</v>
          </cell>
          <cell r="F29" t="str">
            <v>Balance Sheet Department 001</v>
          </cell>
          <cell r="G29">
            <v>158000</v>
          </cell>
          <cell r="H29" t="str">
            <v>ARIntraCompWithHMandwithSO</v>
          </cell>
        </row>
        <row r="30">
          <cell r="A30">
            <v>64250.163999999997</v>
          </cell>
          <cell r="B30">
            <v>133900</v>
          </cell>
          <cell r="C30" t="str">
            <v>Other General Receivables – Non-related Party</v>
          </cell>
          <cell r="D30">
            <v>164000</v>
          </cell>
          <cell r="E30">
            <v>64250</v>
          </cell>
          <cell r="F30" t="str">
            <v>Administration 005</v>
          </cell>
          <cell r="G30">
            <v>164000</v>
          </cell>
          <cell r="H30" t="str">
            <v>Assets SuspenseClearing</v>
          </cell>
        </row>
        <row r="31">
          <cell r="A31">
            <v>64950.160105000003</v>
          </cell>
          <cell r="B31">
            <v>133900</v>
          </cell>
          <cell r="C31" t="str">
            <v>Other General Receivables – Non-related Party</v>
          </cell>
          <cell r="D31">
            <v>160105</v>
          </cell>
          <cell r="E31">
            <v>64950</v>
          </cell>
          <cell r="F31" t="str">
            <v>Balance Sheet Department 001</v>
          </cell>
          <cell r="G31">
            <v>160105</v>
          </cell>
          <cell r="H31" t="str">
            <v>Phys Receivables Curr Portion</v>
          </cell>
        </row>
        <row r="32">
          <cell r="A32">
            <v>64950.160105000003</v>
          </cell>
          <cell r="B32">
            <v>133900</v>
          </cell>
          <cell r="C32" t="str">
            <v>Other General Receivables – Non-related Party</v>
          </cell>
          <cell r="D32">
            <v>160105</v>
          </cell>
          <cell r="E32">
            <v>64950</v>
          </cell>
          <cell r="F32" t="str">
            <v>Balance Sheet Department 001</v>
          </cell>
          <cell r="G32">
            <v>160105</v>
          </cell>
          <cell r="H32" t="str">
            <v>Phys Receivables Curr Portion</v>
          </cell>
        </row>
        <row r="33">
          <cell r="A33">
            <v>64950.163999999997</v>
          </cell>
          <cell r="B33">
            <v>133900</v>
          </cell>
          <cell r="C33" t="str">
            <v>Other General Receivables – Non-related Party</v>
          </cell>
          <cell r="D33">
            <v>164000</v>
          </cell>
          <cell r="E33">
            <v>64950</v>
          </cell>
          <cell r="F33" t="str">
            <v>Balance Sheet Department 001</v>
          </cell>
          <cell r="G33">
            <v>164000</v>
          </cell>
          <cell r="H33" t="str">
            <v>Assets SuspenseClearing</v>
          </cell>
        </row>
        <row r="34">
          <cell r="A34">
            <v>64950.160109999997</v>
          </cell>
          <cell r="B34">
            <v>139000</v>
          </cell>
          <cell r="C34" t="str">
            <v>Allowance for Doubtful Accounts</v>
          </cell>
          <cell r="D34">
            <v>64950.160109999997</v>
          </cell>
          <cell r="E34">
            <v>64950</v>
          </cell>
          <cell r="F34" t="str">
            <v>Balance Sheet Department 001</v>
          </cell>
          <cell r="G34">
            <v>160110</v>
          </cell>
          <cell r="H34" t="str">
            <v>Other Receivables</v>
          </cell>
        </row>
        <row r="35">
          <cell r="A35">
            <v>70701.207085000002</v>
          </cell>
          <cell r="B35">
            <v>140000</v>
          </cell>
          <cell r="C35" t="str">
            <v>Inventory</v>
          </cell>
          <cell r="D35">
            <v>70701.207085000002</v>
          </cell>
          <cell r="E35">
            <v>70701</v>
          </cell>
          <cell r="F35" t="str">
            <v>Materials Management 001</v>
          </cell>
          <cell r="G35">
            <v>207085</v>
          </cell>
          <cell r="H35" t="str">
            <v>Inventory RNI Accrual</v>
          </cell>
        </row>
        <row r="36">
          <cell r="A36">
            <v>68500.154009999998</v>
          </cell>
          <cell r="B36">
            <v>140000</v>
          </cell>
          <cell r="C36" t="str">
            <v>Inventory</v>
          </cell>
          <cell r="E36">
            <v>68500</v>
          </cell>
          <cell r="F36" t="str">
            <v>Mission Integration 001</v>
          </cell>
          <cell r="G36">
            <v>154010</v>
          </cell>
          <cell r="H36" t="str">
            <v>Retail Inventory Gift Shop</v>
          </cell>
        </row>
        <row r="37">
          <cell r="A37">
            <v>68500.154009999998</v>
          </cell>
          <cell r="B37">
            <v>140000</v>
          </cell>
          <cell r="C37" t="str">
            <v>Inventory</v>
          </cell>
          <cell r="E37">
            <v>68500</v>
          </cell>
          <cell r="F37" t="str">
            <v>Mission Integration 001</v>
          </cell>
          <cell r="G37">
            <v>154010</v>
          </cell>
          <cell r="H37" t="str">
            <v>Retail Inventory Gift Shop</v>
          </cell>
        </row>
        <row r="38">
          <cell r="A38">
            <v>64950.154009999998</v>
          </cell>
          <cell r="B38">
            <v>140000</v>
          </cell>
          <cell r="C38" t="str">
            <v>Inventory</v>
          </cell>
          <cell r="D38">
            <v>64950.154009999998</v>
          </cell>
          <cell r="E38">
            <v>64950</v>
          </cell>
          <cell r="F38" t="str">
            <v>Balance Sheet Department 001</v>
          </cell>
          <cell r="G38">
            <v>154010</v>
          </cell>
          <cell r="H38" t="str">
            <v>Retail Inventory Gift Shop</v>
          </cell>
        </row>
        <row r="39">
          <cell r="A39">
            <v>65102.162015000002</v>
          </cell>
          <cell r="B39">
            <v>159000</v>
          </cell>
          <cell r="C39" t="str">
            <v>Other Prepaid Expenses</v>
          </cell>
          <cell r="D39">
            <v>162015</v>
          </cell>
          <cell r="E39">
            <v>65102</v>
          </cell>
          <cell r="F39" t="str">
            <v>General Finance 002</v>
          </cell>
          <cell r="G39">
            <v>162015</v>
          </cell>
          <cell r="H39" t="str">
            <v>Prepaid LeasesRent</v>
          </cell>
        </row>
        <row r="40">
          <cell r="A40">
            <v>67950.162030000007</v>
          </cell>
          <cell r="B40">
            <v>159000</v>
          </cell>
          <cell r="C40" t="str">
            <v>Other Prepaid Expenses</v>
          </cell>
          <cell r="D40">
            <v>67950.162030000007</v>
          </cell>
          <cell r="E40">
            <v>67950</v>
          </cell>
          <cell r="F40" t="str">
            <v>Physician Support Services 001</v>
          </cell>
          <cell r="G40">
            <v>162030</v>
          </cell>
          <cell r="H40" t="str">
            <v>Prepaid Other</v>
          </cell>
        </row>
        <row r="41">
          <cell r="A41">
            <v>64950.16203</v>
          </cell>
          <cell r="B41">
            <v>159000</v>
          </cell>
          <cell r="C41" t="str">
            <v>Other Prepaid Expenses</v>
          </cell>
          <cell r="D41">
            <v>64950.16203</v>
          </cell>
          <cell r="E41">
            <v>64950</v>
          </cell>
          <cell r="F41" t="str">
            <v>Balance Sheet Department 001</v>
          </cell>
          <cell r="G41">
            <v>162030</v>
          </cell>
          <cell r="H41" t="str">
            <v>Prepaid Other</v>
          </cell>
        </row>
        <row r="42">
          <cell r="A42">
            <v>64950.184020000001</v>
          </cell>
          <cell r="B42">
            <v>220000</v>
          </cell>
          <cell r="C42" t="str">
            <v>Long-Term Investments – Non-related Party</v>
          </cell>
          <cell r="D42">
            <v>64950.184020000001</v>
          </cell>
          <cell r="E42">
            <v>64950</v>
          </cell>
          <cell r="F42" t="str">
            <v>Balance Sheet Department 001</v>
          </cell>
          <cell r="G42">
            <v>184020</v>
          </cell>
          <cell r="H42" t="str">
            <v>Other LT Invests Unrealized</v>
          </cell>
        </row>
        <row r="43">
          <cell r="A43">
            <v>64950.18</v>
          </cell>
          <cell r="B43">
            <v>220000</v>
          </cell>
          <cell r="C43" t="str">
            <v>Long-Term Investments – Non-related Party</v>
          </cell>
          <cell r="D43">
            <v>64950.18</v>
          </cell>
          <cell r="E43">
            <v>64950</v>
          </cell>
          <cell r="F43" t="str">
            <v>Balance Sheet Department 001</v>
          </cell>
          <cell r="G43">
            <v>180000</v>
          </cell>
          <cell r="H43" t="str">
            <v>Other Investments Other</v>
          </cell>
        </row>
        <row r="44">
          <cell r="A44">
            <v>64950.172005</v>
          </cell>
          <cell r="B44">
            <v>220000</v>
          </cell>
          <cell r="C44" t="str">
            <v>Long-Term Investments – Non-related Party</v>
          </cell>
          <cell r="D44">
            <v>64950.172005</v>
          </cell>
          <cell r="E44">
            <v>64950</v>
          </cell>
          <cell r="F44" t="str">
            <v>Balance Sheet Department 001</v>
          </cell>
          <cell r="G44">
            <v>172005</v>
          </cell>
          <cell r="H44" t="str">
            <v>Other Board Designated Invests</v>
          </cell>
        </row>
        <row r="45">
          <cell r="A45">
            <v>64950.171999999999</v>
          </cell>
          <cell r="B45">
            <v>220000</v>
          </cell>
          <cell r="C45" t="str">
            <v>Long-Term Investments – Non-related Party</v>
          </cell>
          <cell r="D45">
            <v>64950.171999999999</v>
          </cell>
          <cell r="E45">
            <v>64950</v>
          </cell>
          <cell r="F45" t="str">
            <v>Balance Sheet Department 001</v>
          </cell>
          <cell r="G45">
            <v>172000</v>
          </cell>
          <cell r="H45" t="str">
            <v>Other Board Designated Cash</v>
          </cell>
        </row>
        <row r="46">
          <cell r="A46">
            <v>64950.170005</v>
          </cell>
          <cell r="B46">
            <v>220009</v>
          </cell>
          <cell r="C46" t="str">
            <v>Long-Term Investments – Related Party</v>
          </cell>
          <cell r="D46">
            <v>170005</v>
          </cell>
          <cell r="E46">
            <v>64950</v>
          </cell>
          <cell r="F46" t="str">
            <v>Balance Sheet Department 001</v>
          </cell>
          <cell r="G46">
            <v>170005</v>
          </cell>
          <cell r="H46" t="str">
            <v>HSD Other NonRestricted</v>
          </cell>
        </row>
        <row r="47">
          <cell r="A47">
            <v>66854.180009999996</v>
          </cell>
          <cell r="B47">
            <v>220009</v>
          </cell>
          <cell r="C47" t="str">
            <v>Long-Term Investments – Related Party</v>
          </cell>
          <cell r="E47">
            <v>66854</v>
          </cell>
          <cell r="F47" t="str">
            <v>Benefits Admin 003</v>
          </cell>
          <cell r="G47">
            <v>180010</v>
          </cell>
          <cell r="H47" t="str">
            <v>HSD Excess Operating Cash</v>
          </cell>
        </row>
        <row r="48">
          <cell r="A48">
            <v>64950.19425</v>
          </cell>
          <cell r="B48">
            <v>220009</v>
          </cell>
          <cell r="C48" t="str">
            <v>Long-Term Investments – Related Party</v>
          </cell>
          <cell r="D48">
            <v>64950.19425</v>
          </cell>
          <cell r="E48">
            <v>64950</v>
          </cell>
          <cell r="F48" t="str">
            <v>Balance Sheet Department 001</v>
          </cell>
          <cell r="G48">
            <v>194250</v>
          </cell>
          <cell r="H48" t="str">
            <v>Deferred Comp Asset AH Plans</v>
          </cell>
        </row>
        <row r="49">
          <cell r="A49">
            <v>64950.180009999996</v>
          </cell>
          <cell r="B49">
            <v>220009</v>
          </cell>
          <cell r="C49" t="str">
            <v>Long-Term Investments – Related Party</v>
          </cell>
          <cell r="D49">
            <v>64950.180009999996</v>
          </cell>
          <cell r="E49">
            <v>64950</v>
          </cell>
          <cell r="F49" t="str">
            <v>Balance Sheet Department 001</v>
          </cell>
          <cell r="G49">
            <v>180010</v>
          </cell>
          <cell r="H49" t="str">
            <v>HSD Excess Operating Cash</v>
          </cell>
        </row>
        <row r="50">
          <cell r="A50">
            <v>64100.180009999996</v>
          </cell>
          <cell r="B50">
            <v>220009</v>
          </cell>
          <cell r="C50" t="str">
            <v>Long-Term Investments – Related Party</v>
          </cell>
          <cell r="E50">
            <v>64100</v>
          </cell>
          <cell r="F50" t="str">
            <v>Administration 001</v>
          </cell>
          <cell r="G50">
            <v>180010</v>
          </cell>
          <cell r="H50" t="str">
            <v>HSD Excess Operating Cash</v>
          </cell>
        </row>
        <row r="51">
          <cell r="A51">
            <v>64950.193424999998</v>
          </cell>
          <cell r="B51">
            <v>231100</v>
          </cell>
          <cell r="C51" t="str">
            <v>Notes Receivable – Non-related Party</v>
          </cell>
          <cell r="D51">
            <v>64950.193424999998</v>
          </cell>
          <cell r="E51">
            <v>64950</v>
          </cell>
          <cell r="F51" t="str">
            <v>Balance Sheet Department 001</v>
          </cell>
          <cell r="G51">
            <v>193425</v>
          </cell>
          <cell r="H51" t="str">
            <v>NR Other</v>
          </cell>
        </row>
        <row r="52">
          <cell r="A52">
            <v>64950.193423999997</v>
          </cell>
          <cell r="B52">
            <v>231100</v>
          </cell>
          <cell r="C52" t="str">
            <v>Notes Receivable – Non-related Party</v>
          </cell>
          <cell r="D52">
            <v>64950.193423999997</v>
          </cell>
          <cell r="E52">
            <v>64950</v>
          </cell>
          <cell r="F52" t="str">
            <v>Balance Sheet Department 001</v>
          </cell>
          <cell r="G52">
            <v>193424</v>
          </cell>
          <cell r="H52" t="str">
            <v>NR Allowances</v>
          </cell>
        </row>
        <row r="53">
          <cell r="A53">
            <v>64971.186000000002</v>
          </cell>
          <cell r="B53">
            <v>241000</v>
          </cell>
          <cell r="C53" t="str">
            <v>Land</v>
          </cell>
          <cell r="E53">
            <v>64971</v>
          </cell>
          <cell r="F53" t="str">
            <v>Corporate Transactions 003</v>
          </cell>
          <cell r="G53">
            <v>186000</v>
          </cell>
          <cell r="H53" t="str">
            <v>Land</v>
          </cell>
        </row>
        <row r="54">
          <cell r="A54">
            <v>64950.186000000002</v>
          </cell>
          <cell r="B54">
            <v>241000</v>
          </cell>
          <cell r="C54" t="str">
            <v>Land</v>
          </cell>
          <cell r="D54">
            <v>64950.186000000002</v>
          </cell>
          <cell r="E54">
            <v>64950</v>
          </cell>
          <cell r="F54" t="str">
            <v>Balance Sheet Department 001</v>
          </cell>
          <cell r="G54">
            <v>186000</v>
          </cell>
          <cell r="H54" t="str">
            <v>Land</v>
          </cell>
        </row>
        <row r="55">
          <cell r="A55">
            <v>64950.186099999999</v>
          </cell>
          <cell r="B55">
            <v>241100</v>
          </cell>
          <cell r="C55" t="str">
            <v>Land Improvements</v>
          </cell>
          <cell r="D55">
            <v>64950.186099999999</v>
          </cell>
          <cell r="E55">
            <v>64950</v>
          </cell>
          <cell r="F55" t="str">
            <v>Balance Sheet Department 001</v>
          </cell>
          <cell r="G55">
            <v>186100</v>
          </cell>
          <cell r="H55" t="str">
            <v>Land Improvements</v>
          </cell>
        </row>
        <row r="56">
          <cell r="A56">
            <v>64100.186099999999</v>
          </cell>
          <cell r="B56">
            <v>241100</v>
          </cell>
          <cell r="C56" t="str">
            <v>Land Improvements</v>
          </cell>
          <cell r="E56">
            <v>64100</v>
          </cell>
          <cell r="F56" t="str">
            <v>Administration 001</v>
          </cell>
          <cell r="G56">
            <v>186100</v>
          </cell>
          <cell r="H56" t="str">
            <v>Land Improvements</v>
          </cell>
        </row>
        <row r="57">
          <cell r="A57">
            <v>64950.186204999998</v>
          </cell>
          <cell r="B57">
            <v>242100</v>
          </cell>
          <cell r="C57" t="str">
            <v>Buildings</v>
          </cell>
          <cell r="D57">
            <v>64950.186204999998</v>
          </cell>
          <cell r="E57">
            <v>64950</v>
          </cell>
          <cell r="F57" t="str">
            <v>Balance Sheet Department 001</v>
          </cell>
          <cell r="G57">
            <v>186205</v>
          </cell>
          <cell r="H57" t="str">
            <v>Buildings</v>
          </cell>
        </row>
        <row r="58">
          <cell r="A58">
            <v>64950.186215000002</v>
          </cell>
          <cell r="B58">
            <v>242200</v>
          </cell>
          <cell r="C58" t="str">
            <v>Building Improvements</v>
          </cell>
          <cell r="D58">
            <v>64950.186215000002</v>
          </cell>
          <cell r="E58">
            <v>64950</v>
          </cell>
          <cell r="F58" t="str">
            <v>Balance Sheet Department 001</v>
          </cell>
          <cell r="G58">
            <v>186215</v>
          </cell>
          <cell r="H58" t="str">
            <v>Building Improvements</v>
          </cell>
        </row>
        <row r="59">
          <cell r="A59">
            <v>64950.19253</v>
          </cell>
          <cell r="B59">
            <v>243100</v>
          </cell>
          <cell r="C59" t="str">
            <v>Equipment and Furniture</v>
          </cell>
          <cell r="D59">
            <v>64950.19253</v>
          </cell>
          <cell r="E59">
            <v>64950</v>
          </cell>
          <cell r="F59" t="str">
            <v>Balance Sheet Department 001</v>
          </cell>
          <cell r="G59">
            <v>192530</v>
          </cell>
          <cell r="H59" t="str">
            <v>Computer Software</v>
          </cell>
        </row>
        <row r="60">
          <cell r="A60">
            <v>64950.187064999998</v>
          </cell>
          <cell r="B60">
            <v>243100</v>
          </cell>
          <cell r="C60" t="str">
            <v>Equipment and Furniture</v>
          </cell>
          <cell r="D60">
            <v>64950.187064999998</v>
          </cell>
          <cell r="E60">
            <v>64950</v>
          </cell>
          <cell r="F60" t="str">
            <v>Balance Sheet Department 001</v>
          </cell>
          <cell r="G60">
            <v>187065</v>
          </cell>
          <cell r="H60" t="str">
            <v>Moveable Equipment</v>
          </cell>
        </row>
        <row r="61">
          <cell r="A61">
            <v>64950.18705</v>
          </cell>
          <cell r="B61">
            <v>243100</v>
          </cell>
          <cell r="C61" t="str">
            <v>Equipment and Furniture</v>
          </cell>
          <cell r="D61">
            <v>64950.18705</v>
          </cell>
          <cell r="E61">
            <v>64950</v>
          </cell>
          <cell r="F61" t="str">
            <v>Balance Sheet Department 001</v>
          </cell>
          <cell r="G61">
            <v>187050</v>
          </cell>
          <cell r="H61" t="str">
            <v>Computer Hardware</v>
          </cell>
        </row>
        <row r="62">
          <cell r="A62">
            <v>64950.187039999997</v>
          </cell>
          <cell r="B62">
            <v>245000</v>
          </cell>
          <cell r="C62" t="str">
            <v>Vehicles</v>
          </cell>
          <cell r="D62">
            <v>64950.187039999997</v>
          </cell>
          <cell r="E62">
            <v>64950</v>
          </cell>
          <cell r="F62" t="str">
            <v>Balance Sheet Department 001</v>
          </cell>
          <cell r="G62">
            <v>187040</v>
          </cell>
          <cell r="H62" t="str">
            <v>Automobiles</v>
          </cell>
        </row>
        <row r="63">
          <cell r="A63">
            <v>64950.192524999999</v>
          </cell>
          <cell r="B63">
            <v>246000</v>
          </cell>
          <cell r="C63" t="str">
            <v>Construction in Progress</v>
          </cell>
          <cell r="D63">
            <v>64950.192524999999</v>
          </cell>
          <cell r="E63">
            <v>64950</v>
          </cell>
          <cell r="F63" t="str">
            <v>Balance Sheet Department 001</v>
          </cell>
          <cell r="G63">
            <v>192525</v>
          </cell>
          <cell r="H63" t="str">
            <v>Software in Progress</v>
          </cell>
        </row>
        <row r="64">
          <cell r="A64">
            <v>64950.188000000002</v>
          </cell>
          <cell r="B64">
            <v>246000</v>
          </cell>
          <cell r="C64" t="str">
            <v>Construction in Progress</v>
          </cell>
          <cell r="D64">
            <v>64950.188000000002</v>
          </cell>
          <cell r="E64">
            <v>64950</v>
          </cell>
          <cell r="F64" t="str">
            <v>Balance Sheet Department 001</v>
          </cell>
          <cell r="G64">
            <v>188000</v>
          </cell>
          <cell r="H64" t="str">
            <v>Construction In Progress</v>
          </cell>
        </row>
        <row r="65">
          <cell r="A65">
            <v>64250.192524999999</v>
          </cell>
          <cell r="B65">
            <v>246000</v>
          </cell>
          <cell r="C65" t="str">
            <v>Construction in Progress</v>
          </cell>
          <cell r="E65">
            <v>64250</v>
          </cell>
          <cell r="F65" t="str">
            <v>Administration 005</v>
          </cell>
          <cell r="G65">
            <v>192525</v>
          </cell>
          <cell r="H65" t="str">
            <v>Software in Progress</v>
          </cell>
        </row>
        <row r="66">
          <cell r="A66">
            <v>67950.187095000001</v>
          </cell>
          <cell r="B66">
            <v>249000</v>
          </cell>
          <cell r="C66" t="str">
            <v>Other Fixed Assets</v>
          </cell>
          <cell r="D66">
            <v>67950.187095000001</v>
          </cell>
          <cell r="E66">
            <v>67950</v>
          </cell>
          <cell r="F66" t="str">
            <v>Physician Support Services 001</v>
          </cell>
          <cell r="G66">
            <v>187095</v>
          </cell>
          <cell r="H66" t="str">
            <v>PPE Other </v>
          </cell>
        </row>
        <row r="67">
          <cell r="A67">
            <v>64950.188005000004</v>
          </cell>
          <cell r="B67">
            <v>249000</v>
          </cell>
          <cell r="C67" t="str">
            <v>Other Fixed Assets</v>
          </cell>
          <cell r="D67">
            <v>64950.188005000004</v>
          </cell>
          <cell r="E67">
            <v>64950</v>
          </cell>
          <cell r="F67" t="str">
            <v>Balance Sheet Department 001</v>
          </cell>
          <cell r="G67">
            <v>188005</v>
          </cell>
          <cell r="H67" t="str">
            <v>Capitalized Interest Accrual</v>
          </cell>
        </row>
        <row r="68">
          <cell r="A68">
            <v>64950.187095000001</v>
          </cell>
          <cell r="B68">
            <v>249000</v>
          </cell>
          <cell r="C68" t="str">
            <v>Other Fixed Assets</v>
          </cell>
          <cell r="D68">
            <v>64950.187095000001</v>
          </cell>
          <cell r="E68">
            <v>64950</v>
          </cell>
          <cell r="F68" t="str">
            <v>Balance Sheet Department 001</v>
          </cell>
          <cell r="G68">
            <v>187095</v>
          </cell>
          <cell r="H68" t="str">
            <v>PPE Other </v>
          </cell>
        </row>
        <row r="69">
          <cell r="A69">
            <v>64950.186229999999</v>
          </cell>
          <cell r="B69">
            <v>249000</v>
          </cell>
          <cell r="C69" t="str">
            <v>Other Fixed Assets</v>
          </cell>
          <cell r="D69">
            <v>64950.186229999999</v>
          </cell>
          <cell r="E69">
            <v>64950</v>
          </cell>
          <cell r="F69" t="str">
            <v>Balance Sheet Department 001</v>
          </cell>
          <cell r="G69">
            <v>186230</v>
          </cell>
          <cell r="H69" t="str">
            <v>Fixed Equipment</v>
          </cell>
        </row>
        <row r="70">
          <cell r="A70">
            <v>76219.188099999999</v>
          </cell>
          <cell r="B70">
            <v>251100</v>
          </cell>
          <cell r="C70" t="str">
            <v>Accumulated Depreciation - Land Improvements</v>
          </cell>
          <cell r="D70">
            <v>76219.188099999999</v>
          </cell>
          <cell r="E70">
            <v>76219</v>
          </cell>
          <cell r="F70" t="str">
            <v>WAYCROSS BUILDING</v>
          </cell>
          <cell r="G70">
            <v>188100</v>
          </cell>
          <cell r="H70" t="str">
            <v>Accum Depr Land Improvements</v>
          </cell>
        </row>
        <row r="71">
          <cell r="A71">
            <v>76201.188099999999</v>
          </cell>
          <cell r="B71">
            <v>251100</v>
          </cell>
          <cell r="C71" t="str">
            <v>Accumulated Depreciation - Land Improvements</v>
          </cell>
          <cell r="D71">
            <v>76201.188099999999</v>
          </cell>
          <cell r="E71">
            <v>76201</v>
          </cell>
          <cell r="F71" t="str">
            <v>ORANGE PARK HEALTHCARE</v>
          </cell>
          <cell r="G71">
            <v>188100</v>
          </cell>
          <cell r="H71" t="str">
            <v>Accum Depr Land Improvements</v>
          </cell>
        </row>
        <row r="72">
          <cell r="A72">
            <v>64950.188099999999</v>
          </cell>
          <cell r="B72">
            <v>251100</v>
          </cell>
          <cell r="C72" t="str">
            <v>Accumulated Depreciation - Land Improvements</v>
          </cell>
          <cell r="D72">
            <v>64950.188099999999</v>
          </cell>
          <cell r="E72">
            <v>64950</v>
          </cell>
          <cell r="F72" t="str">
            <v>Balance Sheet Department 001</v>
          </cell>
          <cell r="G72">
            <v>188100</v>
          </cell>
          <cell r="H72" t="str">
            <v>Accum Depr Land Improvements</v>
          </cell>
        </row>
        <row r="73">
          <cell r="A73">
            <v>64100.188099999999</v>
          </cell>
          <cell r="B73">
            <v>251100</v>
          </cell>
          <cell r="C73" t="str">
            <v>Accumulated Depreciation - Land Improvements</v>
          </cell>
          <cell r="D73">
            <v>64100.188099999999</v>
          </cell>
          <cell r="E73">
            <v>64100</v>
          </cell>
          <cell r="F73" t="str">
            <v>Administration 001</v>
          </cell>
          <cell r="G73">
            <v>188100</v>
          </cell>
          <cell r="H73" t="str">
            <v>Accum Depr Land Improvements</v>
          </cell>
        </row>
        <row r="74">
          <cell r="A74">
            <v>76219.188204999999</v>
          </cell>
          <cell r="B74">
            <v>252100</v>
          </cell>
          <cell r="C74" t="str">
            <v>Accumulated Depreciation – Buildings</v>
          </cell>
          <cell r="D74">
            <v>76219.188204999999</v>
          </cell>
          <cell r="E74">
            <v>76219</v>
          </cell>
          <cell r="F74" t="str">
            <v>WAYCROSS BUILDING</v>
          </cell>
          <cell r="G74">
            <v>188205</v>
          </cell>
          <cell r="H74" t="str">
            <v>Accum Depr Buildings</v>
          </cell>
        </row>
        <row r="75">
          <cell r="A75">
            <v>76201.188204999999</v>
          </cell>
          <cell r="B75">
            <v>252100</v>
          </cell>
          <cell r="C75" t="str">
            <v>Accumulated Depreciation – Buildings</v>
          </cell>
          <cell r="D75">
            <v>76201.188204999999</v>
          </cell>
          <cell r="E75">
            <v>76201</v>
          </cell>
          <cell r="F75" t="str">
            <v>ORANGE PARK HEALTHCARE</v>
          </cell>
          <cell r="G75">
            <v>188205</v>
          </cell>
          <cell r="H75" t="str">
            <v>Accum Depr Buildings</v>
          </cell>
        </row>
        <row r="76">
          <cell r="A76">
            <v>64950.188204999999</v>
          </cell>
          <cell r="B76">
            <v>252100</v>
          </cell>
          <cell r="C76" t="str">
            <v>Accumulated Depreciation – Buildings</v>
          </cell>
          <cell r="D76">
            <v>64950.188204999999</v>
          </cell>
          <cell r="E76">
            <v>64950</v>
          </cell>
          <cell r="F76" t="str">
            <v>Balance Sheet Department 001</v>
          </cell>
          <cell r="G76">
            <v>188205</v>
          </cell>
          <cell r="H76" t="str">
            <v>Accum Depr Buildings</v>
          </cell>
        </row>
        <row r="77">
          <cell r="A77">
            <v>78300.188215000002</v>
          </cell>
          <cell r="B77">
            <v>252200</v>
          </cell>
          <cell r="C77" t="str">
            <v>Accumulated Depreciation – Building Improvements</v>
          </cell>
          <cell r="D77">
            <v>78300.188215000002</v>
          </cell>
          <cell r="E77">
            <v>78300</v>
          </cell>
          <cell r="F77" t="str">
            <v>Property Admin Services 001</v>
          </cell>
          <cell r="G77">
            <v>188215</v>
          </cell>
          <cell r="H77" t="str">
            <v>Accum Depr Bldgs Improvements</v>
          </cell>
        </row>
        <row r="78">
          <cell r="A78">
            <v>76219.188215000002</v>
          </cell>
          <cell r="B78">
            <v>252200</v>
          </cell>
          <cell r="C78" t="str">
            <v>Accumulated Depreciation – Building Improvements</v>
          </cell>
          <cell r="D78">
            <v>76219.188215000002</v>
          </cell>
          <cell r="E78">
            <v>76219</v>
          </cell>
          <cell r="F78" t="str">
            <v>WAYCROSS BUILDING</v>
          </cell>
          <cell r="G78">
            <v>188215</v>
          </cell>
          <cell r="H78" t="str">
            <v>Accum Depr Bldgs Improvements</v>
          </cell>
        </row>
        <row r="79">
          <cell r="A79">
            <v>76201.188215000002</v>
          </cell>
          <cell r="B79">
            <v>252200</v>
          </cell>
          <cell r="C79" t="str">
            <v>Accumulated Depreciation – Building Improvements</v>
          </cell>
          <cell r="D79">
            <v>76201.188215000002</v>
          </cell>
          <cell r="E79">
            <v>76201</v>
          </cell>
          <cell r="F79" t="str">
            <v>ORANGE PARK HEALTHCARE</v>
          </cell>
          <cell r="G79">
            <v>188215</v>
          </cell>
          <cell r="H79" t="str">
            <v>Accum Depr Bldgs Improvements</v>
          </cell>
        </row>
        <row r="80">
          <cell r="A80">
            <v>64950.188215000002</v>
          </cell>
          <cell r="B80">
            <v>252200</v>
          </cell>
          <cell r="C80" t="str">
            <v>Accumulated Depreciation – Building Improvements</v>
          </cell>
          <cell r="D80">
            <v>64950.188215000002</v>
          </cell>
          <cell r="E80">
            <v>64950</v>
          </cell>
          <cell r="F80" t="str">
            <v>Balance Sheet Department 001</v>
          </cell>
          <cell r="G80">
            <v>188215</v>
          </cell>
          <cell r="H80" t="str">
            <v>Accum Depr Bldgs Improvements</v>
          </cell>
        </row>
        <row r="81">
          <cell r="A81">
            <v>88500.188064999995</v>
          </cell>
          <cell r="B81">
            <v>253000</v>
          </cell>
          <cell r="C81" t="str">
            <v>Accumulated Depreciation – Equipment and Furniture</v>
          </cell>
          <cell r="D81">
            <v>88500.188064999995</v>
          </cell>
          <cell r="E81">
            <v>88500</v>
          </cell>
          <cell r="F81" t="str">
            <v>Fitness Center 001</v>
          </cell>
          <cell r="G81">
            <v>188065</v>
          </cell>
          <cell r="H81" t="str">
            <v>Accum Depr Moveable Equipment</v>
          </cell>
        </row>
        <row r="82">
          <cell r="A82">
            <v>78300.192534999995</v>
          </cell>
          <cell r="B82">
            <v>253000</v>
          </cell>
          <cell r="C82" t="str">
            <v>Accumulated Depreciation – Equipment and Furniture</v>
          </cell>
          <cell r="D82">
            <v>78300.192534999995</v>
          </cell>
          <cell r="E82">
            <v>78300</v>
          </cell>
          <cell r="F82" t="str">
            <v>Property Admin Services 001</v>
          </cell>
          <cell r="G82">
            <v>192535</v>
          </cell>
          <cell r="H82" t="str">
            <v>Computer Software Amortization</v>
          </cell>
        </row>
        <row r="83">
          <cell r="A83">
            <v>78300.18823</v>
          </cell>
          <cell r="B83">
            <v>253000</v>
          </cell>
          <cell r="C83" t="str">
            <v>Accumulated Depreciation – Equipment and Furniture</v>
          </cell>
          <cell r="D83">
            <v>78300.18823</v>
          </cell>
          <cell r="E83">
            <v>78300</v>
          </cell>
          <cell r="F83" t="str">
            <v>Property Admin Services 001</v>
          </cell>
          <cell r="G83">
            <v>188230</v>
          </cell>
          <cell r="H83" t="str">
            <v>Accum Depr Fixed Equipment</v>
          </cell>
        </row>
        <row r="84">
          <cell r="A84">
            <v>78300.188064999995</v>
          </cell>
          <cell r="B84">
            <v>253000</v>
          </cell>
          <cell r="C84" t="str">
            <v>Accumulated Depreciation – Equipment and Furniture</v>
          </cell>
          <cell r="D84">
            <v>78300.188064999995</v>
          </cell>
          <cell r="E84">
            <v>78300</v>
          </cell>
          <cell r="F84" t="str">
            <v>Property Admin Services 001</v>
          </cell>
          <cell r="G84">
            <v>188065</v>
          </cell>
          <cell r="H84" t="str">
            <v>Accum Depr Moveable Equipment</v>
          </cell>
        </row>
        <row r="85">
          <cell r="A85">
            <v>76219.18823</v>
          </cell>
          <cell r="B85">
            <v>253000</v>
          </cell>
          <cell r="C85" t="str">
            <v>Accumulated Depreciation – Equipment and Furniture</v>
          </cell>
          <cell r="D85">
            <v>76219.18823</v>
          </cell>
          <cell r="E85">
            <v>76219</v>
          </cell>
          <cell r="F85" t="str">
            <v>WAYCROSS BUILDING</v>
          </cell>
          <cell r="G85">
            <v>188230</v>
          </cell>
          <cell r="H85" t="str">
            <v>Accum Depr Fixed Equipment</v>
          </cell>
        </row>
        <row r="86">
          <cell r="A86">
            <v>76219.188064999995</v>
          </cell>
          <cell r="B86">
            <v>253000</v>
          </cell>
          <cell r="C86" t="str">
            <v>Accumulated Depreciation – Equipment and Furniture</v>
          </cell>
          <cell r="D86">
            <v>76219.188064999995</v>
          </cell>
          <cell r="E86">
            <v>76219</v>
          </cell>
          <cell r="F86" t="str">
            <v>WAYCROSS BUILDING</v>
          </cell>
          <cell r="G86">
            <v>188065</v>
          </cell>
          <cell r="H86" t="str">
            <v>Accum Depr Moveable Equipment</v>
          </cell>
        </row>
        <row r="87">
          <cell r="A87">
            <v>76201.18823</v>
          </cell>
          <cell r="B87">
            <v>253000</v>
          </cell>
          <cell r="C87" t="str">
            <v>Accumulated Depreciation – Equipment and Furniture</v>
          </cell>
          <cell r="D87">
            <v>76201.18823</v>
          </cell>
          <cell r="E87">
            <v>76201</v>
          </cell>
          <cell r="F87" t="str">
            <v>ORANGE PARK HEALTHCARE</v>
          </cell>
          <cell r="G87">
            <v>188230</v>
          </cell>
          <cell r="H87" t="str">
            <v>Accum Depr Fixed Equipment</v>
          </cell>
        </row>
        <row r="88">
          <cell r="A88">
            <v>76201.188064999995</v>
          </cell>
          <cell r="B88">
            <v>253000</v>
          </cell>
          <cell r="C88" t="str">
            <v>Accumulated Depreciation – Equipment and Furniture</v>
          </cell>
          <cell r="D88">
            <v>76201.188064999995</v>
          </cell>
          <cell r="E88">
            <v>76201</v>
          </cell>
          <cell r="F88" t="str">
            <v>ORANGE PARK HEALTHCARE</v>
          </cell>
          <cell r="G88">
            <v>188065</v>
          </cell>
          <cell r="H88" t="str">
            <v>Accum Depr Moveable Equipment</v>
          </cell>
        </row>
        <row r="89">
          <cell r="A89">
            <v>70600.18823</v>
          </cell>
          <cell r="B89">
            <v>253000</v>
          </cell>
          <cell r="C89" t="str">
            <v>Accumulated Depreciation – Equipment and Furniture</v>
          </cell>
          <cell r="D89">
            <v>70600.18823</v>
          </cell>
          <cell r="E89">
            <v>70600</v>
          </cell>
          <cell r="F89" t="str">
            <v>Telecom Switchboard 001</v>
          </cell>
          <cell r="G89">
            <v>188230</v>
          </cell>
          <cell r="H89" t="str">
            <v>Accum Depr Fixed Equipment</v>
          </cell>
        </row>
        <row r="90">
          <cell r="A90">
            <v>70600.188064999995</v>
          </cell>
          <cell r="B90">
            <v>253000</v>
          </cell>
          <cell r="C90" t="str">
            <v>Accumulated Depreciation – Equipment and Furniture</v>
          </cell>
          <cell r="D90">
            <v>70600.188064999995</v>
          </cell>
          <cell r="E90">
            <v>70600</v>
          </cell>
          <cell r="F90" t="str">
            <v>Telecom Switchboard 001</v>
          </cell>
          <cell r="G90">
            <v>188065</v>
          </cell>
          <cell r="H90" t="str">
            <v>Accum Depr Moveable Equipment</v>
          </cell>
        </row>
        <row r="91">
          <cell r="A91">
            <v>70550.192534999995</v>
          </cell>
          <cell r="B91">
            <v>253000</v>
          </cell>
          <cell r="C91" t="str">
            <v>Accumulated Depreciation – Equipment and Furniture</v>
          </cell>
          <cell r="D91">
            <v>70550.192534999995</v>
          </cell>
          <cell r="E91">
            <v>70550</v>
          </cell>
          <cell r="F91" t="str">
            <v>Management Information Sys 001</v>
          </cell>
          <cell r="G91">
            <v>192535</v>
          </cell>
          <cell r="H91" t="str">
            <v>Computer Software Amortization</v>
          </cell>
        </row>
        <row r="92">
          <cell r="A92">
            <v>70550.188064999995</v>
          </cell>
          <cell r="B92">
            <v>253000</v>
          </cell>
          <cell r="C92" t="str">
            <v>Accumulated Depreciation – Equipment and Furniture</v>
          </cell>
          <cell r="D92">
            <v>70550.188064999995</v>
          </cell>
          <cell r="E92">
            <v>70550</v>
          </cell>
          <cell r="F92" t="str">
            <v>Management Information Sys 001</v>
          </cell>
          <cell r="G92">
            <v>188065</v>
          </cell>
          <cell r="H92" t="str">
            <v>Accum Depr Moveable Equipment</v>
          </cell>
        </row>
        <row r="93">
          <cell r="A93">
            <v>69750.188064999995</v>
          </cell>
          <cell r="B93">
            <v>253000</v>
          </cell>
          <cell r="C93" t="str">
            <v>Accumulated Depreciation – Equipment and Furniture</v>
          </cell>
          <cell r="D93">
            <v>69750.188064999995</v>
          </cell>
          <cell r="E93">
            <v>69750</v>
          </cell>
          <cell r="F93" t="str">
            <v>Print Shop 001</v>
          </cell>
          <cell r="G93">
            <v>188065</v>
          </cell>
          <cell r="H93" t="str">
            <v>Accum Depr Moveable Equipment</v>
          </cell>
        </row>
        <row r="94">
          <cell r="A94">
            <v>67030.188064999995</v>
          </cell>
          <cell r="B94">
            <v>253000</v>
          </cell>
          <cell r="C94" t="str">
            <v>Accumulated Depreciation – Equipment and Furniture</v>
          </cell>
          <cell r="D94">
            <v>67030.188064999995</v>
          </cell>
          <cell r="E94">
            <v>67030</v>
          </cell>
          <cell r="F94" t="str">
            <v>Employee Labor Relations 001</v>
          </cell>
          <cell r="G94">
            <v>188065</v>
          </cell>
          <cell r="H94" t="str">
            <v>Accum Depr Moveable Equipment</v>
          </cell>
        </row>
        <row r="95">
          <cell r="A95">
            <v>66940.18823</v>
          </cell>
          <cell r="B95">
            <v>253000</v>
          </cell>
          <cell r="C95" t="str">
            <v>Accumulated Depreciation – Equipment and Furniture</v>
          </cell>
          <cell r="D95">
            <v>66940.18823</v>
          </cell>
          <cell r="E95">
            <v>66940</v>
          </cell>
          <cell r="F95" t="str">
            <v>Employee Education 001</v>
          </cell>
          <cell r="G95">
            <v>188230</v>
          </cell>
          <cell r="H95" t="str">
            <v>Accum Depr Fixed Equipment</v>
          </cell>
        </row>
        <row r="96">
          <cell r="A96">
            <v>66940.188064999995</v>
          </cell>
          <cell r="B96">
            <v>253000</v>
          </cell>
          <cell r="C96" t="str">
            <v>Accumulated Depreciation – Equipment and Furniture</v>
          </cell>
          <cell r="D96">
            <v>66940.188064999995</v>
          </cell>
          <cell r="E96">
            <v>66940</v>
          </cell>
          <cell r="F96" t="str">
            <v>Employee Education 001</v>
          </cell>
          <cell r="G96">
            <v>188065</v>
          </cell>
          <cell r="H96" t="str">
            <v>Accum Depr Moveable Equipment</v>
          </cell>
        </row>
        <row r="97">
          <cell r="A97">
            <v>66702.18823</v>
          </cell>
          <cell r="B97">
            <v>253000</v>
          </cell>
          <cell r="C97" t="str">
            <v>Accumulated Depreciation – Equipment and Furniture</v>
          </cell>
          <cell r="D97">
            <v>66702.18823</v>
          </cell>
          <cell r="E97">
            <v>66702</v>
          </cell>
          <cell r="F97" t="str">
            <v>Community Relations 001</v>
          </cell>
          <cell r="G97">
            <v>188230</v>
          </cell>
          <cell r="H97" t="str">
            <v>Accum Depr Fixed Equipment</v>
          </cell>
        </row>
        <row r="98">
          <cell r="A98">
            <v>66702.188064999995</v>
          </cell>
          <cell r="B98">
            <v>253000</v>
          </cell>
          <cell r="C98" t="str">
            <v>Accumulated Depreciation – Equipment and Furniture</v>
          </cell>
          <cell r="D98">
            <v>66702.188064999995</v>
          </cell>
          <cell r="E98">
            <v>66702</v>
          </cell>
          <cell r="F98" t="str">
            <v>Community Relations 001</v>
          </cell>
          <cell r="G98">
            <v>188065</v>
          </cell>
          <cell r="H98" t="str">
            <v>Accum Depr Moveable Equipment</v>
          </cell>
        </row>
        <row r="99">
          <cell r="A99">
            <v>66600.188064999995</v>
          </cell>
          <cell r="B99">
            <v>253000</v>
          </cell>
          <cell r="C99" t="str">
            <v>Accumulated Depreciation – Equipment and Furniture</v>
          </cell>
          <cell r="D99">
            <v>66600.188064999995</v>
          </cell>
          <cell r="E99">
            <v>66600</v>
          </cell>
          <cell r="F99" t="str">
            <v>Marketing 001</v>
          </cell>
          <cell r="G99">
            <v>188065</v>
          </cell>
          <cell r="H99" t="str">
            <v>Accum Depr Moveable Equipment</v>
          </cell>
        </row>
        <row r="100">
          <cell r="A100">
            <v>66052.188064999995</v>
          </cell>
          <cell r="B100">
            <v>253000</v>
          </cell>
          <cell r="C100" t="str">
            <v>Accumulated Depreciation – Equipment and Furniture</v>
          </cell>
          <cell r="D100">
            <v>66052.188064999995</v>
          </cell>
          <cell r="E100">
            <v>66052</v>
          </cell>
          <cell r="F100" t="str">
            <v>Patient Accounting 002</v>
          </cell>
          <cell r="G100">
            <v>188065</v>
          </cell>
          <cell r="H100" t="str">
            <v>Accum Depr Moveable Equipment</v>
          </cell>
        </row>
        <row r="101">
          <cell r="A101">
            <v>65300.192535000002</v>
          </cell>
          <cell r="B101">
            <v>253000</v>
          </cell>
          <cell r="C101" t="str">
            <v>Accumulated Depreciation – Equipment and Furniture</v>
          </cell>
          <cell r="D101">
            <v>65300.192535000002</v>
          </cell>
          <cell r="E101">
            <v>65300</v>
          </cell>
          <cell r="F101" t="str">
            <v>Reimbursement 001</v>
          </cell>
          <cell r="G101">
            <v>192535</v>
          </cell>
          <cell r="H101" t="str">
            <v>Computer Software Amortization</v>
          </cell>
        </row>
        <row r="102">
          <cell r="A102">
            <v>65300.188065000002</v>
          </cell>
          <cell r="B102">
            <v>253000</v>
          </cell>
          <cell r="C102" t="str">
            <v>Accumulated Depreciation – Equipment and Furniture</v>
          </cell>
          <cell r="D102">
            <v>65300.188065000002</v>
          </cell>
          <cell r="E102">
            <v>65300</v>
          </cell>
          <cell r="F102" t="str">
            <v>Reimbursement 001</v>
          </cell>
          <cell r="G102">
            <v>188065</v>
          </cell>
          <cell r="H102" t="str">
            <v>Accum Depr Moveable Equipment</v>
          </cell>
        </row>
        <row r="103">
          <cell r="A103">
            <v>65102.188065000002</v>
          </cell>
          <cell r="B103">
            <v>253000</v>
          </cell>
          <cell r="C103" t="str">
            <v>Accumulated Depreciation – Equipment and Furniture</v>
          </cell>
          <cell r="D103">
            <v>65102.188065000002</v>
          </cell>
          <cell r="E103">
            <v>65102</v>
          </cell>
          <cell r="F103" t="str">
            <v>General Finance 002</v>
          </cell>
          <cell r="G103">
            <v>188065</v>
          </cell>
          <cell r="H103" t="str">
            <v>Accum Depr Moveable Equipment</v>
          </cell>
        </row>
        <row r="104">
          <cell r="A104">
            <v>64950.192535000002</v>
          </cell>
          <cell r="B104">
            <v>253000</v>
          </cell>
          <cell r="C104" t="str">
            <v>Accumulated Depreciation – Equipment and Furniture</v>
          </cell>
          <cell r="D104">
            <v>64950.192535000002</v>
          </cell>
          <cell r="E104">
            <v>64950</v>
          </cell>
          <cell r="F104" t="str">
            <v>Balance Sheet Department 001</v>
          </cell>
          <cell r="G104">
            <v>192535</v>
          </cell>
          <cell r="H104" t="str">
            <v>Computer Software Amortization</v>
          </cell>
        </row>
        <row r="105">
          <cell r="A105">
            <v>64950.18823</v>
          </cell>
          <cell r="B105">
            <v>253000</v>
          </cell>
          <cell r="C105" t="str">
            <v>Accumulated Depreciation – Equipment and Furniture</v>
          </cell>
          <cell r="D105">
            <v>64950.18823</v>
          </cell>
          <cell r="E105">
            <v>64950</v>
          </cell>
          <cell r="F105" t="str">
            <v>Balance Sheet Department 001</v>
          </cell>
          <cell r="G105">
            <v>188230</v>
          </cell>
          <cell r="H105" t="str">
            <v>Accum Depr Fixed Equipment</v>
          </cell>
        </row>
        <row r="106">
          <cell r="A106">
            <v>64950.188065000002</v>
          </cell>
          <cell r="B106">
            <v>253000</v>
          </cell>
          <cell r="C106" t="str">
            <v>Accumulated Depreciation – Equipment and Furniture</v>
          </cell>
          <cell r="D106">
            <v>64950.188065000002</v>
          </cell>
          <cell r="E106">
            <v>64950</v>
          </cell>
          <cell r="F106" t="str">
            <v>Balance Sheet Department 001</v>
          </cell>
          <cell r="G106">
            <v>188065</v>
          </cell>
          <cell r="H106" t="str">
            <v>Accum Depr Moveable Equipment</v>
          </cell>
        </row>
        <row r="107">
          <cell r="A107">
            <v>64950.188049999997</v>
          </cell>
          <cell r="B107">
            <v>253000</v>
          </cell>
          <cell r="C107" t="str">
            <v>Accumulated Depreciation – Equipment and Furniture</v>
          </cell>
          <cell r="D107">
            <v>64950.188049999997</v>
          </cell>
          <cell r="E107">
            <v>64950</v>
          </cell>
          <cell r="F107" t="str">
            <v>Balance Sheet Department 001</v>
          </cell>
          <cell r="G107">
            <v>188050</v>
          </cell>
          <cell r="H107" t="str">
            <v>Accum Depr Computer Hardware</v>
          </cell>
        </row>
        <row r="108">
          <cell r="A108">
            <v>64100.188065000002</v>
          </cell>
          <cell r="B108">
            <v>253000</v>
          </cell>
          <cell r="C108" t="str">
            <v>Accumulated Depreciation – Equipment and Furniture</v>
          </cell>
          <cell r="D108">
            <v>64100.188065000002</v>
          </cell>
          <cell r="E108">
            <v>64100</v>
          </cell>
          <cell r="F108" t="str">
            <v>Administration 001</v>
          </cell>
          <cell r="G108">
            <v>188065</v>
          </cell>
          <cell r="H108" t="str">
            <v>Accum Depr Moveable Equipment</v>
          </cell>
        </row>
        <row r="109">
          <cell r="A109">
            <v>64950.188040000001</v>
          </cell>
          <cell r="B109">
            <v>255000</v>
          </cell>
          <cell r="C109" t="str">
            <v>Accumulated Depreciation – Vehicles</v>
          </cell>
          <cell r="D109">
            <v>64950.188040000001</v>
          </cell>
          <cell r="E109">
            <v>64950</v>
          </cell>
          <cell r="F109" t="str">
            <v>Balance Sheet Department 001</v>
          </cell>
          <cell r="G109">
            <v>188040</v>
          </cell>
          <cell r="H109" t="str">
            <v>Accum Depr Automobiles</v>
          </cell>
        </row>
        <row r="110">
          <cell r="A110">
            <v>64950.196020000003</v>
          </cell>
          <cell r="B110">
            <v>292100</v>
          </cell>
          <cell r="C110" t="str">
            <v>Organization Costs</v>
          </cell>
          <cell r="D110">
            <v>64950.196020000003</v>
          </cell>
          <cell r="E110">
            <v>64950</v>
          </cell>
          <cell r="F110" t="str">
            <v>Balance Sheet Department 001</v>
          </cell>
          <cell r="G110">
            <v>196020</v>
          </cell>
          <cell r="H110" t="str">
            <v>MergerAcqOrganizationalCosts</v>
          </cell>
        </row>
        <row r="111">
          <cell r="A111">
            <v>64950.192519999997</v>
          </cell>
          <cell r="B111">
            <v>299000</v>
          </cell>
          <cell r="C111" t="str">
            <v>Other Long-Term Assets</v>
          </cell>
          <cell r="E111">
            <v>64950</v>
          </cell>
          <cell r="F111" t="str">
            <v>Balance Sheet Department 001</v>
          </cell>
          <cell r="G111">
            <v>192520</v>
          </cell>
          <cell r="H111" t="str">
            <v>Other Intangibles</v>
          </cell>
        </row>
        <row r="112">
          <cell r="A112">
            <v>64950.196042000003</v>
          </cell>
          <cell r="B112">
            <v>299000</v>
          </cell>
          <cell r="C112" t="str">
            <v>Other Long-Term Assets</v>
          </cell>
          <cell r="D112">
            <v>64950.196042000003</v>
          </cell>
          <cell r="E112">
            <v>64950</v>
          </cell>
          <cell r="F112" t="str">
            <v>Balance Sheet Department 001</v>
          </cell>
          <cell r="G112">
            <v>196042</v>
          </cell>
          <cell r="H112" t="str">
            <v>Lease Receivable LT</v>
          </cell>
        </row>
        <row r="113">
          <cell r="A113">
            <v>64950.196015000001</v>
          </cell>
          <cell r="B113">
            <v>299000</v>
          </cell>
          <cell r="C113" t="str">
            <v>Other Long-Term Assets</v>
          </cell>
          <cell r="D113">
            <v>64950.196015000001</v>
          </cell>
          <cell r="E113">
            <v>64950</v>
          </cell>
          <cell r="F113" t="str">
            <v>Balance Sheet Department 001</v>
          </cell>
          <cell r="G113">
            <v>196015</v>
          </cell>
          <cell r="H113" t="str">
            <v>CSV Life Insurance</v>
          </cell>
        </row>
        <row r="114">
          <cell r="A114">
            <v>64950.195500000002</v>
          </cell>
          <cell r="B114">
            <v>299000</v>
          </cell>
          <cell r="C114" t="str">
            <v>Other Long-Term Assets</v>
          </cell>
          <cell r="D114">
            <v>64950.195500000002</v>
          </cell>
          <cell r="E114">
            <v>64950</v>
          </cell>
          <cell r="F114" t="str">
            <v>Balance Sheet Department 001</v>
          </cell>
          <cell r="G114">
            <v>195500</v>
          </cell>
          <cell r="H114" t="str">
            <v>AR LT IntraCompany Within HM</v>
          </cell>
        </row>
        <row r="115">
          <cell r="A115">
            <v>64950.190574</v>
          </cell>
          <cell r="B115">
            <v>299000</v>
          </cell>
          <cell r="C115" t="str">
            <v>Other Long-Term Assets</v>
          </cell>
          <cell r="D115">
            <v>64950.190574</v>
          </cell>
          <cell r="E115">
            <v>64950</v>
          </cell>
          <cell r="F115" t="str">
            <v>Balance Sheet Department 001</v>
          </cell>
          <cell r="G115">
            <v>190574</v>
          </cell>
          <cell r="H115" t="str">
            <v>IIUE PAHV</v>
          </cell>
        </row>
        <row r="116">
          <cell r="A116">
            <v>64950.179640000002</v>
          </cell>
          <cell r="B116">
            <v>299000</v>
          </cell>
          <cell r="C116" t="str">
            <v>Other Long-Term Assets</v>
          </cell>
          <cell r="D116">
            <v>64950.179640000002</v>
          </cell>
          <cell r="E116">
            <v>64950</v>
          </cell>
          <cell r="F116" t="str">
            <v>Balance Sheet Department 001</v>
          </cell>
          <cell r="G116">
            <v>179640</v>
          </cell>
          <cell r="H116" t="str">
            <v>InterestinFoundationTempRestr</v>
          </cell>
        </row>
        <row r="117">
          <cell r="A117">
            <v>64950.212005000001</v>
          </cell>
          <cell r="B117">
            <v>311000</v>
          </cell>
          <cell r="C117" t="str">
            <v xml:space="preserve">Accrued Payroll </v>
          </cell>
          <cell r="D117">
            <v>64950.212005000001</v>
          </cell>
          <cell r="E117">
            <v>64950</v>
          </cell>
          <cell r="F117" t="str">
            <v>Balance Sheet Department 001</v>
          </cell>
          <cell r="G117">
            <v>212005</v>
          </cell>
          <cell r="H117" t="str">
            <v>Accrued SalariesandWages</v>
          </cell>
        </row>
        <row r="118">
          <cell r="A118">
            <v>64950.215044999997</v>
          </cell>
          <cell r="B118">
            <v>312100</v>
          </cell>
          <cell r="C118" t="str">
            <v>Federal Income Tax</v>
          </cell>
          <cell r="D118">
            <v>64950.215044999997</v>
          </cell>
          <cell r="E118">
            <v>64950</v>
          </cell>
          <cell r="F118" t="str">
            <v>Balance Sheet Department 001</v>
          </cell>
          <cell r="G118">
            <v>215045</v>
          </cell>
          <cell r="H118" t="str">
            <v>State Taxes WH Emp FL</v>
          </cell>
        </row>
        <row r="119">
          <cell r="A119">
            <v>64950.215004999998</v>
          </cell>
          <cell r="B119">
            <v>312100</v>
          </cell>
          <cell r="C119" t="str">
            <v>Federal Income Tax</v>
          </cell>
          <cell r="D119">
            <v>64950.215004999998</v>
          </cell>
          <cell r="E119">
            <v>64950</v>
          </cell>
          <cell r="F119" t="str">
            <v>Balance Sheet Department 001</v>
          </cell>
          <cell r="G119">
            <v>215005</v>
          </cell>
          <cell r="H119" t="str">
            <v>Federal Taxes WH Emp</v>
          </cell>
        </row>
        <row r="120">
          <cell r="A120">
            <v>64950.217015000002</v>
          </cell>
          <cell r="B120">
            <v>312200</v>
          </cell>
          <cell r="C120" t="str">
            <v xml:space="preserve">FICA </v>
          </cell>
          <cell r="D120">
            <v>64950.217015000002</v>
          </cell>
          <cell r="E120">
            <v>64950</v>
          </cell>
          <cell r="F120" t="str">
            <v>Balance Sheet Department 001</v>
          </cell>
          <cell r="G120">
            <v>217015</v>
          </cell>
          <cell r="H120" t="str">
            <v>Accrued PTOVacation FICA</v>
          </cell>
        </row>
        <row r="121">
          <cell r="A121">
            <v>64950.21501</v>
          </cell>
          <cell r="B121">
            <v>312200</v>
          </cell>
          <cell r="C121" t="str">
            <v xml:space="preserve">FICA </v>
          </cell>
          <cell r="D121">
            <v>64950.21501</v>
          </cell>
          <cell r="E121">
            <v>64950</v>
          </cell>
          <cell r="F121" t="str">
            <v>Balance Sheet Department 001</v>
          </cell>
          <cell r="G121">
            <v>215010</v>
          </cell>
          <cell r="H121" t="str">
            <v>FICA Taxes WH Emp</v>
          </cell>
        </row>
        <row r="122">
          <cell r="A122">
            <v>64950.213024999997</v>
          </cell>
          <cell r="B122">
            <v>312200</v>
          </cell>
          <cell r="C122" t="str">
            <v xml:space="preserve">FICA </v>
          </cell>
          <cell r="D122">
            <v>64950.213024999997</v>
          </cell>
          <cell r="E122">
            <v>64950</v>
          </cell>
          <cell r="F122" t="str">
            <v>Balance Sheet Department 001</v>
          </cell>
          <cell r="G122">
            <v>213025</v>
          </cell>
          <cell r="H122" t="str">
            <v>FICA Tax Employer</v>
          </cell>
        </row>
        <row r="123">
          <cell r="A123">
            <v>64950.213029999999</v>
          </cell>
          <cell r="B123">
            <v>312300</v>
          </cell>
          <cell r="C123" t="str">
            <v>Unemployment Taxes</v>
          </cell>
          <cell r="D123">
            <v>64950.213029999999</v>
          </cell>
          <cell r="E123">
            <v>64950</v>
          </cell>
          <cell r="F123" t="str">
            <v>Balance Sheet Department 001</v>
          </cell>
          <cell r="G123">
            <v>213030</v>
          </cell>
          <cell r="H123" t="str">
            <v>FUTA Tax Employer</v>
          </cell>
        </row>
        <row r="124">
          <cell r="A124">
            <v>64950.214135000002</v>
          </cell>
          <cell r="B124">
            <v>313600</v>
          </cell>
          <cell r="C124" t="str">
            <v>Employee Retirement/Savings Plan</v>
          </cell>
          <cell r="E124">
            <v>64950</v>
          </cell>
          <cell r="F124" t="str">
            <v>Balance Sheet Department 001</v>
          </cell>
          <cell r="G124">
            <v>214135</v>
          </cell>
          <cell r="H124" t="str">
            <v>HSA Withholding CY</v>
          </cell>
        </row>
        <row r="125">
          <cell r="A125">
            <v>64950.278010000002</v>
          </cell>
          <cell r="B125">
            <v>313600</v>
          </cell>
          <cell r="C125" t="str">
            <v>Employee Retirement/Savings Plan</v>
          </cell>
          <cell r="D125">
            <v>64950.278010000002</v>
          </cell>
          <cell r="E125">
            <v>64950</v>
          </cell>
          <cell r="F125" t="str">
            <v>Balance Sheet Department 001</v>
          </cell>
          <cell r="G125">
            <v>278010</v>
          </cell>
          <cell r="H125" t="str">
            <v>Pension Plan Liability</v>
          </cell>
        </row>
        <row r="126">
          <cell r="A126">
            <v>64950.214010000003</v>
          </cell>
          <cell r="B126">
            <v>313600</v>
          </cell>
          <cell r="C126" t="str">
            <v>Employee Retirement/Savings Plan</v>
          </cell>
          <cell r="D126">
            <v>64950.214010000003</v>
          </cell>
          <cell r="E126">
            <v>64950</v>
          </cell>
          <cell r="F126" t="str">
            <v>Balance Sheet Department 001</v>
          </cell>
          <cell r="G126">
            <v>214010</v>
          </cell>
          <cell r="H126" t="str">
            <v>457 Withholding</v>
          </cell>
        </row>
        <row r="127">
          <cell r="A127">
            <v>64950.214006000002</v>
          </cell>
          <cell r="B127">
            <v>313600</v>
          </cell>
          <cell r="C127" t="str">
            <v>Employee Retirement/Savings Plan</v>
          </cell>
          <cell r="D127">
            <v>64950.214006000002</v>
          </cell>
          <cell r="E127">
            <v>64950</v>
          </cell>
          <cell r="F127" t="str">
            <v>Balance Sheet Department 001</v>
          </cell>
          <cell r="G127">
            <v>214006</v>
          </cell>
          <cell r="H127" t="str">
            <v>403B Withholding Loans</v>
          </cell>
        </row>
        <row r="128">
          <cell r="A128">
            <v>64950.214005000002</v>
          </cell>
          <cell r="B128">
            <v>313600</v>
          </cell>
          <cell r="C128" t="str">
            <v>Employee Retirement/Savings Plan</v>
          </cell>
          <cell r="D128">
            <v>64950.214005000002</v>
          </cell>
          <cell r="E128">
            <v>64950</v>
          </cell>
          <cell r="F128" t="str">
            <v>Balance Sheet Department 001</v>
          </cell>
          <cell r="G128">
            <v>214005</v>
          </cell>
          <cell r="H128" t="str">
            <v>403B Withholding</v>
          </cell>
        </row>
        <row r="129">
          <cell r="A129">
            <v>64950.214</v>
          </cell>
          <cell r="B129">
            <v>313600</v>
          </cell>
          <cell r="C129" t="str">
            <v>Employee Retirement/Savings Plan</v>
          </cell>
          <cell r="E129">
            <v>64950</v>
          </cell>
          <cell r="F129" t="str">
            <v>Balance Sheet Department 001</v>
          </cell>
          <cell r="G129">
            <v>214000</v>
          </cell>
          <cell r="H129" t="str">
            <v>401K Withholding</v>
          </cell>
        </row>
        <row r="130">
          <cell r="A130">
            <v>64950.214070000002</v>
          </cell>
          <cell r="B130">
            <v>319900</v>
          </cell>
          <cell r="C130" t="str">
            <v>Other Employee Benefits</v>
          </cell>
          <cell r="E130">
            <v>64950</v>
          </cell>
          <cell r="F130" t="str">
            <v>Balance Sheet Department 001</v>
          </cell>
          <cell r="G130">
            <v>214070</v>
          </cell>
          <cell r="H130" t="str">
            <v>Foundation Donations Withholdg</v>
          </cell>
        </row>
        <row r="131">
          <cell r="A131">
            <v>64950.214100999998</v>
          </cell>
          <cell r="B131">
            <v>319900</v>
          </cell>
          <cell r="C131" t="str">
            <v>Other Employee Benefits</v>
          </cell>
          <cell r="E131">
            <v>64950</v>
          </cell>
          <cell r="F131" t="str">
            <v>Balance Sheet Department 001</v>
          </cell>
          <cell r="G131">
            <v>214101</v>
          </cell>
          <cell r="H131" t="str">
            <v>Pharmacy Deduction Withholding</v>
          </cell>
        </row>
        <row r="132">
          <cell r="A132">
            <v>64950.21413</v>
          </cell>
          <cell r="B132">
            <v>319900</v>
          </cell>
          <cell r="C132" t="str">
            <v>Other Employee Benefits</v>
          </cell>
          <cell r="E132">
            <v>64950</v>
          </cell>
          <cell r="F132" t="str">
            <v>Balance Sheet Department 001</v>
          </cell>
          <cell r="G132">
            <v>214130</v>
          </cell>
          <cell r="H132" t="str">
            <v>Other Employee Withholdings</v>
          </cell>
        </row>
        <row r="133">
          <cell r="A133">
            <v>64950.239999999998</v>
          </cell>
          <cell r="B133">
            <v>319900</v>
          </cell>
          <cell r="C133" t="str">
            <v>Other Employee Benefits</v>
          </cell>
          <cell r="D133">
            <v>64950.239999999998</v>
          </cell>
          <cell r="E133">
            <v>64950</v>
          </cell>
          <cell r="F133" t="str">
            <v>Balance Sheet Department 001</v>
          </cell>
          <cell r="G133">
            <v>240000</v>
          </cell>
          <cell r="H133" t="str">
            <v>AH Savings Plan Liability</v>
          </cell>
        </row>
        <row r="134">
          <cell r="A134">
            <v>64950.219512999996</v>
          </cell>
          <cell r="B134">
            <v>319900</v>
          </cell>
          <cell r="C134" t="str">
            <v>Other Employee Benefits</v>
          </cell>
          <cell r="D134">
            <v>64950.219512999996</v>
          </cell>
          <cell r="E134">
            <v>64950</v>
          </cell>
          <cell r="F134" t="str">
            <v>Balance Sheet Department 001</v>
          </cell>
          <cell r="G134">
            <v>219513</v>
          </cell>
          <cell r="H134" t="str">
            <v>Accrued Self Insurance</v>
          </cell>
        </row>
        <row r="135">
          <cell r="A135">
            <v>64950.21701</v>
          </cell>
          <cell r="B135">
            <v>319900</v>
          </cell>
          <cell r="C135" t="str">
            <v>Other Employee Benefits</v>
          </cell>
          <cell r="D135">
            <v>64950.21701</v>
          </cell>
          <cell r="E135">
            <v>64950</v>
          </cell>
          <cell r="F135" t="str">
            <v>Balance Sheet Department 001</v>
          </cell>
          <cell r="G135">
            <v>217010</v>
          </cell>
          <cell r="H135" t="str">
            <v>Accrued PTOVacation</v>
          </cell>
        </row>
        <row r="136">
          <cell r="A136">
            <v>64950.214119999997</v>
          </cell>
          <cell r="B136">
            <v>319900</v>
          </cell>
          <cell r="C136" t="str">
            <v>Other Employee Benefits</v>
          </cell>
          <cell r="D136">
            <v>64950.214119999997</v>
          </cell>
          <cell r="E136">
            <v>64950</v>
          </cell>
          <cell r="F136" t="str">
            <v>Balance Sheet Department 001</v>
          </cell>
          <cell r="G136">
            <v>214120</v>
          </cell>
          <cell r="H136" t="str">
            <v>United Way Withholding</v>
          </cell>
        </row>
        <row r="137">
          <cell r="A137">
            <v>64950.214090000001</v>
          </cell>
          <cell r="B137">
            <v>319900</v>
          </cell>
          <cell r="C137" t="str">
            <v>Other Employee Benefits</v>
          </cell>
          <cell r="D137">
            <v>64950.214090000001</v>
          </cell>
          <cell r="E137">
            <v>64950</v>
          </cell>
          <cell r="F137" t="str">
            <v>Balance Sheet Department 001</v>
          </cell>
          <cell r="G137">
            <v>214090</v>
          </cell>
          <cell r="H137" t="str">
            <v>Long Term Care Withholding</v>
          </cell>
        </row>
        <row r="138">
          <cell r="A138">
            <v>64950.214075000004</v>
          </cell>
          <cell r="B138">
            <v>319900</v>
          </cell>
          <cell r="C138" t="str">
            <v>Other Employee Benefits</v>
          </cell>
          <cell r="D138">
            <v>64950.214075000004</v>
          </cell>
          <cell r="E138">
            <v>64950</v>
          </cell>
          <cell r="F138" t="str">
            <v>Balance Sheet Department 001</v>
          </cell>
          <cell r="G138">
            <v>214075</v>
          </cell>
          <cell r="H138" t="str">
            <v>Garnishments Withholding</v>
          </cell>
        </row>
        <row r="139">
          <cell r="A139">
            <v>64950.214054999997</v>
          </cell>
          <cell r="B139">
            <v>319900</v>
          </cell>
          <cell r="C139" t="str">
            <v>Other Employee Benefits</v>
          </cell>
          <cell r="D139">
            <v>64950.214054999997</v>
          </cell>
          <cell r="E139">
            <v>64950</v>
          </cell>
          <cell r="F139" t="str">
            <v>Balance Sheet Department 001</v>
          </cell>
          <cell r="G139">
            <v>214055</v>
          </cell>
          <cell r="H139" t="str">
            <v>Flex Med Spendg Withholdg PY</v>
          </cell>
        </row>
        <row r="140">
          <cell r="A140">
            <v>64950.214050000002</v>
          </cell>
          <cell r="B140">
            <v>319900</v>
          </cell>
          <cell r="C140" t="str">
            <v>Other Employee Benefits</v>
          </cell>
          <cell r="D140">
            <v>64950.214050000002</v>
          </cell>
          <cell r="E140">
            <v>64950</v>
          </cell>
          <cell r="F140" t="str">
            <v>Balance Sheet Department 001</v>
          </cell>
          <cell r="G140">
            <v>214050</v>
          </cell>
          <cell r="H140" t="str">
            <v>Flex Med Spendg Withholdg CY</v>
          </cell>
        </row>
        <row r="141">
          <cell r="A141">
            <v>64950.212019999999</v>
          </cell>
          <cell r="B141">
            <v>319900</v>
          </cell>
          <cell r="C141" t="str">
            <v>Other Employee Benefits</v>
          </cell>
          <cell r="D141">
            <v>64950.212019999999</v>
          </cell>
          <cell r="E141">
            <v>64950</v>
          </cell>
          <cell r="F141" t="str">
            <v>Balance Sheet Department 001</v>
          </cell>
          <cell r="G141">
            <v>212020</v>
          </cell>
          <cell r="H141" t="str">
            <v>Accrued AtRisk Compensation</v>
          </cell>
        </row>
        <row r="142">
          <cell r="A142">
            <v>64950.231019999999</v>
          </cell>
          <cell r="B142">
            <v>326000</v>
          </cell>
          <cell r="C142" t="str">
            <v>Other Taxes Payable</v>
          </cell>
          <cell r="D142">
            <v>64950.231019999999</v>
          </cell>
          <cell r="E142">
            <v>64950</v>
          </cell>
          <cell r="F142" t="str">
            <v>Balance Sheet Department 001</v>
          </cell>
          <cell r="G142">
            <v>231020</v>
          </cell>
          <cell r="H142" t="str">
            <v>Accrued Sales Use Tax</v>
          </cell>
        </row>
        <row r="143">
          <cell r="A143">
            <v>64950.215210000002</v>
          </cell>
          <cell r="B143">
            <v>326000</v>
          </cell>
          <cell r="C143" t="str">
            <v>Other Taxes Payable</v>
          </cell>
          <cell r="D143">
            <v>64950.215210000002</v>
          </cell>
          <cell r="E143">
            <v>64950</v>
          </cell>
          <cell r="F143" t="str">
            <v>Balance Sheet Department 001</v>
          </cell>
          <cell r="G143">
            <v>215210</v>
          </cell>
          <cell r="H143" t="str">
            <v>State Taxes WH Emp   VA</v>
          </cell>
        </row>
        <row r="144">
          <cell r="A144">
            <v>64950.215105000003</v>
          </cell>
          <cell r="B144">
            <v>326000</v>
          </cell>
          <cell r="C144" t="str">
            <v>Other Taxes Payable</v>
          </cell>
          <cell r="D144">
            <v>64950.215105000003</v>
          </cell>
          <cell r="E144">
            <v>64950</v>
          </cell>
          <cell r="F144" t="str">
            <v>Balance Sheet Department 001</v>
          </cell>
          <cell r="G144">
            <v>215105</v>
          </cell>
          <cell r="H144" t="str">
            <v>State Taxes WH Emp PA</v>
          </cell>
        </row>
        <row r="145">
          <cell r="A145">
            <v>64950.215049999999</v>
          </cell>
          <cell r="B145">
            <v>326000</v>
          </cell>
          <cell r="C145" t="str">
            <v>Other Taxes Payable</v>
          </cell>
          <cell r="D145">
            <v>64950.215049999999</v>
          </cell>
          <cell r="E145">
            <v>64950</v>
          </cell>
          <cell r="F145" t="str">
            <v>Balance Sheet Department 001</v>
          </cell>
          <cell r="G145">
            <v>215050</v>
          </cell>
          <cell r="H145" t="str">
            <v>State Taxes WH Emp GA</v>
          </cell>
        </row>
        <row r="146">
          <cell r="A146">
            <v>64950.219510000003</v>
          </cell>
          <cell r="B146">
            <v>331000</v>
          </cell>
          <cell r="C146" t="str">
            <v>Trade Accounts Payable – Non-related Party</v>
          </cell>
          <cell r="D146">
            <v>64950.219510000003</v>
          </cell>
          <cell r="E146">
            <v>64950</v>
          </cell>
          <cell r="F146" t="str">
            <v>Balance Sheet Department 001</v>
          </cell>
          <cell r="G146">
            <v>219510</v>
          </cell>
          <cell r="H146" t="str">
            <v>Accrued Expenses Other</v>
          </cell>
        </row>
        <row r="147">
          <cell r="A147">
            <v>64950.207105000001</v>
          </cell>
          <cell r="B147">
            <v>331000</v>
          </cell>
          <cell r="C147" t="str">
            <v>Trade Accounts Payable – Non-related Party</v>
          </cell>
          <cell r="E147">
            <v>64950</v>
          </cell>
          <cell r="F147" t="str">
            <v>Balance Sheet Department 001</v>
          </cell>
          <cell r="G147">
            <v>207105</v>
          </cell>
          <cell r="H147" t="str">
            <v>Accts Pay Travel and Expense</v>
          </cell>
        </row>
        <row r="148">
          <cell r="A148">
            <v>64950.207086000002</v>
          </cell>
          <cell r="B148">
            <v>331000</v>
          </cell>
          <cell r="C148" t="str">
            <v>Trade Accounts Payable – Non-related Party</v>
          </cell>
          <cell r="D148">
            <v>64950.207086000002</v>
          </cell>
          <cell r="E148">
            <v>64950</v>
          </cell>
          <cell r="F148" t="str">
            <v>Balance Sheet Department 001</v>
          </cell>
          <cell r="G148">
            <v>207086</v>
          </cell>
          <cell r="H148" t="str">
            <v>Expense RNI Accrual</v>
          </cell>
        </row>
        <row r="149">
          <cell r="A149">
            <v>64950.207085000002</v>
          </cell>
          <cell r="B149">
            <v>331000</v>
          </cell>
          <cell r="C149" t="str">
            <v>Trade Accounts Payable – Non-related Party</v>
          </cell>
          <cell r="E149">
            <v>64950</v>
          </cell>
          <cell r="F149" t="str">
            <v>Balance Sheet Department 001</v>
          </cell>
          <cell r="G149">
            <v>207085</v>
          </cell>
          <cell r="H149" t="str">
            <v>Inventory RNI Accrual</v>
          </cell>
        </row>
        <row r="150">
          <cell r="A150">
            <v>64950.207009999998</v>
          </cell>
          <cell r="B150">
            <v>331000</v>
          </cell>
          <cell r="C150" t="str">
            <v>Trade Accounts Payable – Non-related Party</v>
          </cell>
          <cell r="D150">
            <v>64950.207009999998</v>
          </cell>
          <cell r="E150">
            <v>64950</v>
          </cell>
          <cell r="F150" t="str">
            <v>Balance Sheet Department 001</v>
          </cell>
          <cell r="G150">
            <v>207010</v>
          </cell>
          <cell r="H150" t="str">
            <v>Accts Pay Clearing Account</v>
          </cell>
        </row>
        <row r="151">
          <cell r="A151">
            <v>64950.235005000002</v>
          </cell>
          <cell r="B151">
            <v>331009</v>
          </cell>
          <cell r="C151" t="str">
            <v>Trade Accounts Payable – Related Party</v>
          </cell>
          <cell r="D151">
            <v>64950.235005000002</v>
          </cell>
          <cell r="E151">
            <v>64950</v>
          </cell>
          <cell r="F151" t="str">
            <v>Balance Sheet Department 001</v>
          </cell>
          <cell r="G151">
            <v>235005</v>
          </cell>
          <cell r="H151" t="str">
            <v>AP IntraCompany Within HM</v>
          </cell>
        </row>
        <row r="152">
          <cell r="A152">
            <v>64950.235000000001</v>
          </cell>
          <cell r="B152">
            <v>331009</v>
          </cell>
          <cell r="C152" t="str">
            <v>Trade Accounts Payable – Related Party</v>
          </cell>
          <cell r="D152">
            <v>64950.235000000001</v>
          </cell>
          <cell r="E152">
            <v>64950</v>
          </cell>
          <cell r="F152" t="str">
            <v>Balance Sheet Department 001</v>
          </cell>
          <cell r="G152">
            <v>235000</v>
          </cell>
          <cell r="H152" t="str">
            <v>AP InterCompany Between HMs</v>
          </cell>
        </row>
        <row r="153">
          <cell r="A153">
            <v>64950.283066999997</v>
          </cell>
          <cell r="B153">
            <v>334000</v>
          </cell>
          <cell r="C153" t="str">
            <v>Rent Payable – Non-related Party</v>
          </cell>
          <cell r="D153">
            <v>64950.283066999997</v>
          </cell>
          <cell r="E153">
            <v>64950</v>
          </cell>
          <cell r="F153" t="str">
            <v>Balance Sheet Department 001</v>
          </cell>
          <cell r="G153">
            <v>283067</v>
          </cell>
          <cell r="H153" t="str">
            <v>Lease Liability LT</v>
          </cell>
        </row>
        <row r="154">
          <cell r="A154">
            <v>64950.2</v>
          </cell>
          <cell r="B154">
            <v>338000</v>
          </cell>
          <cell r="C154" t="str">
            <v>Current Portion of Long-Term Debt</v>
          </cell>
          <cell r="D154">
            <v>64950.2</v>
          </cell>
          <cell r="E154">
            <v>64950</v>
          </cell>
          <cell r="F154" t="str">
            <v>Balance Sheet Department 001</v>
          </cell>
          <cell r="G154">
            <v>200000</v>
          </cell>
          <cell r="H154" t="str">
            <v>Current Portion LTD CDMS</v>
          </cell>
        </row>
        <row r="155">
          <cell r="A155">
            <v>64950.283044999996</v>
          </cell>
          <cell r="B155">
            <v>339000</v>
          </cell>
          <cell r="C155" t="str">
            <v>Other General Payables</v>
          </cell>
          <cell r="D155">
            <v>64950.283044999996</v>
          </cell>
          <cell r="E155">
            <v>64950</v>
          </cell>
          <cell r="F155" t="str">
            <v>Balance Sheet Department 001</v>
          </cell>
          <cell r="G155">
            <v>283045</v>
          </cell>
          <cell r="H155" t="str">
            <v>OtherLTMiscLiabilities</v>
          </cell>
        </row>
        <row r="156">
          <cell r="A156">
            <v>64950.219499999999</v>
          </cell>
          <cell r="B156">
            <v>339000</v>
          </cell>
          <cell r="C156" t="str">
            <v>Other General Payables</v>
          </cell>
          <cell r="D156">
            <v>64950.219499999999</v>
          </cell>
          <cell r="E156">
            <v>64950</v>
          </cell>
          <cell r="F156" t="str">
            <v>Balance Sheet Department 001</v>
          </cell>
          <cell r="G156">
            <v>219500</v>
          </cell>
          <cell r="H156" t="str">
            <v>Accrued Audit Fees</v>
          </cell>
        </row>
        <row r="157">
          <cell r="A157">
            <v>64950.214018999999</v>
          </cell>
          <cell r="B157">
            <v>339000</v>
          </cell>
          <cell r="C157" t="str">
            <v>Other General Payables</v>
          </cell>
          <cell r="D157">
            <v>64950.214018999999</v>
          </cell>
          <cell r="E157">
            <v>64950</v>
          </cell>
          <cell r="F157" t="str">
            <v>Balance Sheet Department 001</v>
          </cell>
          <cell r="G157">
            <v>214019</v>
          </cell>
          <cell r="H157" t="str">
            <v>Cafeteria Withholdings</v>
          </cell>
        </row>
        <row r="158">
          <cell r="A158">
            <v>64950.21</v>
          </cell>
          <cell r="B158">
            <v>339000</v>
          </cell>
          <cell r="C158" t="str">
            <v>Other General Payables</v>
          </cell>
          <cell r="D158">
            <v>64950.21</v>
          </cell>
          <cell r="E158">
            <v>64950</v>
          </cell>
          <cell r="F158" t="str">
            <v>Balance Sheet Department 001</v>
          </cell>
          <cell r="G158">
            <v>210000</v>
          </cell>
          <cell r="H158" t="str">
            <v>AR Credit Balances</v>
          </cell>
        </row>
        <row r="159">
          <cell r="A159">
            <v>64950.260004999996</v>
          </cell>
          <cell r="B159">
            <v>450000</v>
          </cell>
          <cell r="C159" t="str">
            <v>Bonds Payable</v>
          </cell>
          <cell r="D159">
            <v>64950.260004999996</v>
          </cell>
          <cell r="E159">
            <v>64950</v>
          </cell>
          <cell r="F159" t="str">
            <v>Balance Sheet Department 001</v>
          </cell>
          <cell r="G159">
            <v>260005</v>
          </cell>
          <cell r="H159" t="str">
            <v>Intercompany Debt</v>
          </cell>
        </row>
        <row r="160">
          <cell r="A160">
            <v>64950.275009999998</v>
          </cell>
          <cell r="B160">
            <v>490000</v>
          </cell>
          <cell r="C160" t="str">
            <v>Other Long-Term Liabilities</v>
          </cell>
          <cell r="D160">
            <v>64950.275009999998</v>
          </cell>
          <cell r="E160">
            <v>64950</v>
          </cell>
          <cell r="F160" t="str">
            <v>Balance Sheet Department 001</v>
          </cell>
          <cell r="G160">
            <v>275010</v>
          </cell>
          <cell r="H160" t="str">
            <v>DeferredCompLiabilityAHPlans</v>
          </cell>
        </row>
        <row r="161">
          <cell r="A161">
            <v>64950.212039999999</v>
          </cell>
          <cell r="B161">
            <v>490000</v>
          </cell>
          <cell r="C161" t="str">
            <v>Other Long-Term Liabilities</v>
          </cell>
          <cell r="D161">
            <v>64950.212039999999</v>
          </cell>
          <cell r="E161">
            <v>64950</v>
          </cell>
          <cell r="F161" t="str">
            <v>Balance Sheet Department 001</v>
          </cell>
          <cell r="G161">
            <v>212040</v>
          </cell>
          <cell r="H161" t="str">
            <v>AccruedSeveranceLT</v>
          </cell>
        </row>
        <row r="162">
          <cell r="A162">
            <v>64950.300024999997</v>
          </cell>
          <cell r="B162">
            <v>541000</v>
          </cell>
          <cell r="C162" t="str">
            <v>Retained Earnings</v>
          </cell>
          <cell r="D162">
            <v>64950.300024999997</v>
          </cell>
          <cell r="E162">
            <v>64950</v>
          </cell>
          <cell r="F162" t="str">
            <v>Balance Sheet Department 001</v>
          </cell>
          <cell r="G162">
            <v>300025</v>
          </cell>
          <cell r="H162" t="str">
            <v>UnrestrrDefPensionCostAdmbyAH</v>
          </cell>
        </row>
        <row r="163">
          <cell r="A163">
            <v>64950.300109999996</v>
          </cell>
          <cell r="B163">
            <v>551000</v>
          </cell>
          <cell r="C163" t="str">
            <v>Unrestricted</v>
          </cell>
          <cell r="D163">
            <v>64950.300109999996</v>
          </cell>
          <cell r="E163">
            <v>64950</v>
          </cell>
          <cell r="F163" t="str">
            <v>Balance Sheet Department 001</v>
          </cell>
          <cell r="G163">
            <v>300110</v>
          </cell>
          <cell r="H163" t="str">
            <v>unrest Fund Balance Other</v>
          </cell>
        </row>
        <row r="164">
          <cell r="A164">
            <v>64950.300094999999</v>
          </cell>
          <cell r="B164">
            <v>551000</v>
          </cell>
          <cell r="C164" t="str">
            <v>Unrestricted</v>
          </cell>
          <cell r="D164">
            <v>64950.300094999999</v>
          </cell>
          <cell r="E164">
            <v>64950</v>
          </cell>
          <cell r="F164" t="str">
            <v>Balance Sheet Department 001</v>
          </cell>
          <cell r="G164">
            <v>300095</v>
          </cell>
          <cell r="H164" t="str">
            <v>Transfer to Sponsor</v>
          </cell>
        </row>
        <row r="165">
          <cell r="A165">
            <v>64950.300089999997</v>
          </cell>
          <cell r="B165">
            <v>551000</v>
          </cell>
          <cell r="C165" t="str">
            <v>Unrestricted</v>
          </cell>
          <cell r="D165">
            <v>64950.300089999997</v>
          </cell>
          <cell r="E165">
            <v>64950</v>
          </cell>
          <cell r="F165" t="str">
            <v>Balance Sheet Department 001</v>
          </cell>
          <cell r="G165">
            <v>300090</v>
          </cell>
          <cell r="H165" t="str">
            <v>Transfer tofrom Affiliates</v>
          </cell>
        </row>
        <row r="166">
          <cell r="A166">
            <v>64950.300069999998</v>
          </cell>
          <cell r="B166">
            <v>551000</v>
          </cell>
          <cell r="C166" t="str">
            <v>Unrestricted</v>
          </cell>
          <cell r="D166">
            <v>64950.300069999998</v>
          </cell>
          <cell r="E166">
            <v>64950</v>
          </cell>
          <cell r="F166" t="str">
            <v>Balance Sheet Department 001</v>
          </cell>
          <cell r="G166">
            <v>300070</v>
          </cell>
          <cell r="H166" t="str">
            <v>TransferRstrrContribsusedPrope</v>
          </cell>
        </row>
        <row r="167">
          <cell r="A167">
            <v>64950.3</v>
          </cell>
          <cell r="B167">
            <v>551000</v>
          </cell>
          <cell r="C167" t="str">
            <v>Unrestricted</v>
          </cell>
          <cell r="D167">
            <v>64950.3</v>
          </cell>
          <cell r="E167">
            <v>64950</v>
          </cell>
          <cell r="F167" t="str">
            <v>Balance Sheet Department 001</v>
          </cell>
          <cell r="G167">
            <v>300000</v>
          </cell>
          <cell r="H167" t="str">
            <v>Unrestricted Beginning Balance</v>
          </cell>
        </row>
        <row r="168">
          <cell r="A168">
            <v>64950.311979999999</v>
          </cell>
          <cell r="B168">
            <v>552000</v>
          </cell>
          <cell r="C168" t="str">
            <v xml:space="preserve">Temporarily Restricted </v>
          </cell>
          <cell r="E168">
            <v>64950</v>
          </cell>
          <cell r="F168" t="str">
            <v>Balance Sheet Department 001</v>
          </cell>
          <cell r="G168">
            <v>311980</v>
          </cell>
          <cell r="H168" t="str">
            <v>Temp Rest Fds General Other</v>
          </cell>
        </row>
        <row r="169">
          <cell r="A169">
            <v>64950.311085000001</v>
          </cell>
          <cell r="B169">
            <v>552000</v>
          </cell>
          <cell r="C169" t="str">
            <v xml:space="preserve">Temporarily Restricted </v>
          </cell>
          <cell r="D169">
            <v>64950.311085000001</v>
          </cell>
          <cell r="E169">
            <v>64950</v>
          </cell>
          <cell r="F169" t="str">
            <v>Balance Sheet Department 001</v>
          </cell>
          <cell r="G169">
            <v>311085</v>
          </cell>
          <cell r="H169" t="str">
            <v>Temp Restricted Other</v>
          </cell>
        </row>
        <row r="170">
          <cell r="A170">
            <v>64950.311070000003</v>
          </cell>
          <cell r="B170">
            <v>552000</v>
          </cell>
          <cell r="C170" t="str">
            <v xml:space="preserve">Temporarily Restricted </v>
          </cell>
          <cell r="D170">
            <v>64950.311070000003</v>
          </cell>
          <cell r="E170">
            <v>64950</v>
          </cell>
          <cell r="F170" t="str">
            <v>Balance Sheet Department 001</v>
          </cell>
          <cell r="G170">
            <v>311070</v>
          </cell>
          <cell r="H170" t="str">
            <v>TemporarilyRestrActivityBB</v>
          </cell>
        </row>
        <row r="171">
          <cell r="A171">
            <v>64950.311065000002</v>
          </cell>
          <cell r="B171">
            <v>552000</v>
          </cell>
          <cell r="C171" t="str">
            <v xml:space="preserve">Temporarily Restricted </v>
          </cell>
          <cell r="D171">
            <v>64950.311065000002</v>
          </cell>
          <cell r="E171">
            <v>64950</v>
          </cell>
          <cell r="F171" t="str">
            <v>Balance Sheet Department 001</v>
          </cell>
          <cell r="G171">
            <v>311065</v>
          </cell>
          <cell r="H171" t="str">
            <v>Temp Restricted Rel Operns</v>
          </cell>
        </row>
        <row r="172">
          <cell r="A172">
            <v>88500.513999999996</v>
          </cell>
          <cell r="B172">
            <v>690080</v>
          </cell>
          <cell r="C172" t="str">
            <v>Contributions, Gifts, and Grants Revenue</v>
          </cell>
          <cell r="E172">
            <v>88500</v>
          </cell>
          <cell r="F172" t="str">
            <v>Fitness Center 001</v>
          </cell>
          <cell r="G172">
            <v>514000</v>
          </cell>
          <cell r="H172" t="str">
            <v>Unrestricted Donations Revenue</v>
          </cell>
        </row>
        <row r="173">
          <cell r="A173">
            <v>66702.513999999996</v>
          </cell>
          <cell r="B173">
            <v>690080</v>
          </cell>
          <cell r="C173" t="str">
            <v>Contributions, Gifts, and Grants Revenue</v>
          </cell>
          <cell r="D173">
            <v>66702.513999999996</v>
          </cell>
          <cell r="E173">
            <v>66702</v>
          </cell>
          <cell r="F173" t="str">
            <v>Community Relations 001</v>
          </cell>
          <cell r="G173">
            <v>514000</v>
          </cell>
          <cell r="H173" t="str">
            <v>Unrestricted Donations Revenue</v>
          </cell>
        </row>
        <row r="174">
          <cell r="A174">
            <v>66600.513999999996</v>
          </cell>
          <cell r="B174">
            <v>690080</v>
          </cell>
          <cell r="C174" t="str">
            <v>Contributions, Gifts, and Grants Revenue</v>
          </cell>
          <cell r="D174">
            <v>66600.513999999996</v>
          </cell>
          <cell r="E174">
            <v>66600</v>
          </cell>
          <cell r="F174" t="str">
            <v>Marketing 001</v>
          </cell>
          <cell r="G174">
            <v>514000</v>
          </cell>
          <cell r="H174" t="str">
            <v>Unrestricted Donations Revenue</v>
          </cell>
        </row>
        <row r="175">
          <cell r="A175">
            <v>76219.524059999996</v>
          </cell>
          <cell r="B175">
            <v>690140</v>
          </cell>
          <cell r="C175" t="str">
            <v>Rental Revenue</v>
          </cell>
          <cell r="D175">
            <v>76219.524059999996</v>
          </cell>
          <cell r="E175">
            <v>76219</v>
          </cell>
          <cell r="F175" t="str">
            <v>WAYCROSS BUILDING</v>
          </cell>
          <cell r="G175">
            <v>524060</v>
          </cell>
          <cell r="H175" t="str">
            <v>IC Rental Income</v>
          </cell>
        </row>
        <row r="176">
          <cell r="A176">
            <v>76219.509999999995</v>
          </cell>
          <cell r="B176">
            <v>690140</v>
          </cell>
          <cell r="C176" t="str">
            <v>Rental Revenue</v>
          </cell>
          <cell r="D176">
            <v>76219.509999999995</v>
          </cell>
          <cell r="E176">
            <v>76219</v>
          </cell>
          <cell r="F176" t="str">
            <v>WAYCROSS BUILDING</v>
          </cell>
          <cell r="G176">
            <v>510000</v>
          </cell>
          <cell r="H176" t="str">
            <v>Building Rental Income</v>
          </cell>
        </row>
        <row r="177">
          <cell r="A177">
            <v>76201.524059999996</v>
          </cell>
          <cell r="B177">
            <v>690140</v>
          </cell>
          <cell r="C177" t="str">
            <v>Rental Revenue</v>
          </cell>
          <cell r="D177">
            <v>76201.524059999996</v>
          </cell>
          <cell r="E177">
            <v>76201</v>
          </cell>
          <cell r="F177" t="str">
            <v>ORANGE PARK HEALTHCARE</v>
          </cell>
          <cell r="G177">
            <v>524060</v>
          </cell>
          <cell r="H177" t="str">
            <v>IC Rental Income</v>
          </cell>
        </row>
        <row r="178">
          <cell r="A178">
            <v>76201.509999999995</v>
          </cell>
          <cell r="B178">
            <v>690140</v>
          </cell>
          <cell r="C178" t="str">
            <v>Rental Revenue</v>
          </cell>
          <cell r="D178">
            <v>76201.509999999995</v>
          </cell>
          <cell r="E178">
            <v>76201</v>
          </cell>
          <cell r="F178" t="str">
            <v>ORANGE PARK HEALTHCARE</v>
          </cell>
          <cell r="G178">
            <v>510000</v>
          </cell>
          <cell r="H178" t="str">
            <v>Building Rental Income</v>
          </cell>
        </row>
        <row r="179">
          <cell r="A179">
            <v>65102.524060000003</v>
          </cell>
          <cell r="B179">
            <v>690140</v>
          </cell>
          <cell r="C179" t="str">
            <v>Rental Revenue</v>
          </cell>
          <cell r="E179">
            <v>65102</v>
          </cell>
          <cell r="F179" t="str">
            <v>General Finance 002</v>
          </cell>
          <cell r="G179">
            <v>524060</v>
          </cell>
          <cell r="H179" t="str">
            <v>IC Rental Income</v>
          </cell>
        </row>
        <row r="180">
          <cell r="A180">
            <v>65102.51</v>
          </cell>
          <cell r="B180">
            <v>690140</v>
          </cell>
          <cell r="C180" t="str">
            <v>Rental Revenue</v>
          </cell>
          <cell r="E180">
            <v>65102</v>
          </cell>
          <cell r="F180" t="str">
            <v>General Finance 002</v>
          </cell>
          <cell r="G180">
            <v>510000</v>
          </cell>
          <cell r="H180" t="str">
            <v>Building Rental Income</v>
          </cell>
        </row>
        <row r="181">
          <cell r="A181">
            <v>64100.51</v>
          </cell>
          <cell r="B181">
            <v>690140</v>
          </cell>
          <cell r="C181" t="str">
            <v>Rental Revenue</v>
          </cell>
          <cell r="D181">
            <v>64100.51</v>
          </cell>
          <cell r="E181">
            <v>64100</v>
          </cell>
          <cell r="F181" t="str">
            <v>Administration 001</v>
          </cell>
          <cell r="G181">
            <v>510000</v>
          </cell>
          <cell r="H181" t="str">
            <v>Building Rental Income</v>
          </cell>
        </row>
        <row r="182">
          <cell r="A182">
            <v>64100.826029999997</v>
          </cell>
          <cell r="B182">
            <v>690180</v>
          </cell>
          <cell r="C182" t="str">
            <v>Interest Revenue</v>
          </cell>
          <cell r="D182">
            <v>64100.826029999997</v>
          </cell>
          <cell r="E182">
            <v>64100</v>
          </cell>
          <cell r="F182" t="str">
            <v>Administration 001</v>
          </cell>
          <cell r="G182">
            <v>826030</v>
          </cell>
          <cell r="H182" t="str">
            <v>GaLossOthertRateSwapsCDMS</v>
          </cell>
        </row>
        <row r="183">
          <cell r="A183">
            <v>64100.809000000001</v>
          </cell>
          <cell r="B183">
            <v>690180</v>
          </cell>
          <cell r="C183" t="str">
            <v>Interest Revenue</v>
          </cell>
          <cell r="D183">
            <v>64100.809000000001</v>
          </cell>
          <cell r="E183">
            <v>64100</v>
          </cell>
          <cell r="F183" t="str">
            <v>Administration 001</v>
          </cell>
          <cell r="G183">
            <v>809000</v>
          </cell>
          <cell r="H183" t="str">
            <v>IncomefromUnconsEntitiesNonOp</v>
          </cell>
        </row>
        <row r="184">
          <cell r="A184">
            <v>64100.805999999997</v>
          </cell>
          <cell r="B184">
            <v>690180</v>
          </cell>
          <cell r="C184" t="str">
            <v>Interest Revenue</v>
          </cell>
          <cell r="D184">
            <v>64100.805999999997</v>
          </cell>
          <cell r="E184">
            <v>64100</v>
          </cell>
          <cell r="F184" t="str">
            <v>Administration 001</v>
          </cell>
          <cell r="G184">
            <v>806000</v>
          </cell>
          <cell r="H184" t="str">
            <v>UnrzdGaLossonvestsOthrvests</v>
          </cell>
        </row>
        <row r="185">
          <cell r="A185">
            <v>64100.803999999996</v>
          </cell>
          <cell r="B185">
            <v>690180</v>
          </cell>
          <cell r="C185" t="str">
            <v>Interest Revenue</v>
          </cell>
          <cell r="D185">
            <v>64100.803999999996</v>
          </cell>
          <cell r="E185">
            <v>64100</v>
          </cell>
          <cell r="F185" t="str">
            <v>Administration 001</v>
          </cell>
          <cell r="G185">
            <v>804000</v>
          </cell>
          <cell r="H185" t="str">
            <v>Unrealized GaLoss on vests HSD</v>
          </cell>
        </row>
        <row r="186">
          <cell r="A186">
            <v>64100.802000000003</v>
          </cell>
          <cell r="B186">
            <v>690180</v>
          </cell>
          <cell r="C186" t="str">
            <v>Interest Revenue</v>
          </cell>
          <cell r="D186">
            <v>64100.802000000003</v>
          </cell>
          <cell r="E186">
            <v>64100</v>
          </cell>
          <cell r="F186" t="str">
            <v>Administration 001</v>
          </cell>
          <cell r="G186">
            <v>802000</v>
          </cell>
          <cell r="H186" t="str">
            <v>Investment Income NonHSD</v>
          </cell>
        </row>
        <row r="187">
          <cell r="A187">
            <v>64100.800004999997</v>
          </cell>
          <cell r="B187">
            <v>690180</v>
          </cell>
          <cell r="C187" t="str">
            <v>Interest Revenue</v>
          </cell>
          <cell r="D187">
            <v>64100.800004999997</v>
          </cell>
          <cell r="E187">
            <v>64100</v>
          </cell>
          <cell r="F187" t="str">
            <v>Administration 001</v>
          </cell>
          <cell r="G187">
            <v>800005</v>
          </cell>
          <cell r="H187" t="str">
            <v>Investment Income HSD</v>
          </cell>
        </row>
        <row r="188">
          <cell r="A188">
            <v>64100.745000000003</v>
          </cell>
          <cell r="B188">
            <v>690200</v>
          </cell>
          <cell r="C188" t="str">
            <v>Gain/Loss on Sale of Assets</v>
          </cell>
          <cell r="D188">
            <v>64100.745000000003</v>
          </cell>
          <cell r="E188">
            <v>64100</v>
          </cell>
          <cell r="F188" t="str">
            <v>Administration 001</v>
          </cell>
          <cell r="G188">
            <v>745000</v>
          </cell>
          <cell r="H188" t="str">
            <v>Loss on Sale PPE</v>
          </cell>
        </row>
        <row r="189">
          <cell r="A189">
            <v>88500.543000000005</v>
          </cell>
          <cell r="B189">
            <v>690900</v>
          </cell>
          <cell r="C189" t="str">
            <v xml:space="preserve">Other Revenue </v>
          </cell>
          <cell r="D189">
            <v>88500.543000000005</v>
          </cell>
          <cell r="E189">
            <v>88500</v>
          </cell>
          <cell r="F189" t="str">
            <v>Fitness Center 001</v>
          </cell>
          <cell r="G189">
            <v>543000</v>
          </cell>
          <cell r="H189" t="str">
            <v>NetAssetsRelfromRestrWithHM</v>
          </cell>
        </row>
        <row r="190">
          <cell r="A190">
            <v>88500.524179999993</v>
          </cell>
          <cell r="B190">
            <v>690900</v>
          </cell>
          <cell r="C190" t="str">
            <v xml:space="preserve">Other Revenue </v>
          </cell>
          <cell r="D190">
            <v>88500.524179999993</v>
          </cell>
          <cell r="E190">
            <v>88500</v>
          </cell>
          <cell r="F190" t="str">
            <v>Fitness Center 001</v>
          </cell>
          <cell r="G190">
            <v>524180</v>
          </cell>
          <cell r="H190" t="str">
            <v>Other Miscellaneous Revenue</v>
          </cell>
        </row>
        <row r="191">
          <cell r="A191">
            <v>78300.524000000005</v>
          </cell>
          <cell r="B191">
            <v>690900</v>
          </cell>
          <cell r="C191" t="str">
            <v xml:space="preserve">Other Revenue </v>
          </cell>
          <cell r="D191">
            <v>78300.524000000005</v>
          </cell>
          <cell r="E191">
            <v>78300</v>
          </cell>
          <cell r="F191" t="str">
            <v>Property Admin Services 001</v>
          </cell>
          <cell r="G191">
            <v>524000</v>
          </cell>
          <cell r="H191" t="str">
            <v>Administrative Fees</v>
          </cell>
        </row>
        <row r="192">
          <cell r="A192">
            <v>76201.524179999993</v>
          </cell>
          <cell r="B192">
            <v>690900</v>
          </cell>
          <cell r="C192" t="str">
            <v xml:space="preserve">Other Revenue </v>
          </cell>
          <cell r="D192">
            <v>76201.524179999993</v>
          </cell>
          <cell r="E192">
            <v>76201</v>
          </cell>
          <cell r="F192" t="str">
            <v>ORANGE PARK HEALTHCARE</v>
          </cell>
          <cell r="G192">
            <v>524180</v>
          </cell>
          <cell r="H192" t="str">
            <v>Other Miscellaneous Revenue</v>
          </cell>
        </row>
        <row r="193">
          <cell r="A193">
            <v>67552.524179999993</v>
          </cell>
          <cell r="B193">
            <v>690900</v>
          </cell>
          <cell r="C193" t="str">
            <v xml:space="preserve">Other Revenue </v>
          </cell>
          <cell r="E193">
            <v>67552</v>
          </cell>
          <cell r="F193" t="str">
            <v>Medical Staff</v>
          </cell>
          <cell r="G193">
            <v>524180</v>
          </cell>
          <cell r="H193" t="str">
            <v>Other Miscellaneous Revenue</v>
          </cell>
        </row>
        <row r="194">
          <cell r="A194">
            <v>66940.507010000001</v>
          </cell>
          <cell r="B194">
            <v>690900</v>
          </cell>
          <cell r="C194" t="str">
            <v xml:space="preserve">Other Revenue </v>
          </cell>
          <cell r="D194">
            <v>66940.507010000001</v>
          </cell>
          <cell r="E194">
            <v>66940</v>
          </cell>
          <cell r="F194" t="str">
            <v>Employee Education 001</v>
          </cell>
          <cell r="G194">
            <v>507010</v>
          </cell>
          <cell r="H194" t="str">
            <v>SeminarsTuition Revenue</v>
          </cell>
        </row>
        <row r="195">
          <cell r="A195">
            <v>66050.524179999993</v>
          </cell>
          <cell r="B195">
            <v>690900</v>
          </cell>
          <cell r="C195" t="str">
            <v xml:space="preserve">Other Revenue </v>
          </cell>
          <cell r="D195">
            <v>66050.524179999993</v>
          </cell>
          <cell r="E195">
            <v>66050</v>
          </cell>
          <cell r="F195" t="str">
            <v>Patient Accounting 001</v>
          </cell>
          <cell r="G195">
            <v>524180</v>
          </cell>
          <cell r="H195" t="str">
            <v>Other Miscellaneous Revenue</v>
          </cell>
        </row>
        <row r="196">
          <cell r="A196">
            <v>65100.52418</v>
          </cell>
          <cell r="B196">
            <v>690900</v>
          </cell>
          <cell r="C196" t="str">
            <v xml:space="preserve">Other Revenue </v>
          </cell>
          <cell r="E196">
            <v>65100</v>
          </cell>
          <cell r="F196" t="str">
            <v>General Finance 001</v>
          </cell>
          <cell r="G196">
            <v>524180</v>
          </cell>
          <cell r="H196" t="str">
            <v>Other Miscellaneous Revenue</v>
          </cell>
        </row>
        <row r="197">
          <cell r="A197">
            <v>64100.524181000001</v>
          </cell>
          <cell r="B197">
            <v>690900</v>
          </cell>
          <cell r="C197" t="str">
            <v xml:space="preserve">Other Revenue </v>
          </cell>
          <cell r="D197">
            <v>64100.524181000001</v>
          </cell>
          <cell r="E197">
            <v>64100</v>
          </cell>
          <cell r="F197" t="str">
            <v>Administration 001</v>
          </cell>
          <cell r="G197">
            <v>524181</v>
          </cell>
          <cell r="H197" t="str">
            <v>Other Miscellaneous Rev Elim</v>
          </cell>
        </row>
        <row r="198">
          <cell r="A198">
            <v>64100.52418</v>
          </cell>
          <cell r="B198">
            <v>690900</v>
          </cell>
          <cell r="C198" t="str">
            <v xml:space="preserve">Other Revenue </v>
          </cell>
          <cell r="D198">
            <v>64100.52418</v>
          </cell>
          <cell r="E198">
            <v>64100</v>
          </cell>
          <cell r="F198" t="str">
            <v>Administration 001</v>
          </cell>
          <cell r="G198">
            <v>524180</v>
          </cell>
          <cell r="H198" t="str">
            <v>Other Miscellaneous Revenue</v>
          </cell>
        </row>
        <row r="199">
          <cell r="A199">
            <v>16450.52418</v>
          </cell>
          <cell r="B199">
            <v>690900</v>
          </cell>
          <cell r="C199" t="str">
            <v xml:space="preserve">Other Revenue </v>
          </cell>
          <cell r="D199">
            <v>16450.52418</v>
          </cell>
          <cell r="E199">
            <v>16450</v>
          </cell>
          <cell r="F199" t="str">
            <v>Oncology Support Services 001</v>
          </cell>
          <cell r="G199">
            <v>524180</v>
          </cell>
          <cell r="H199" t="str">
            <v>Other Miscellaneous Revenue</v>
          </cell>
        </row>
        <row r="200">
          <cell r="A200">
            <v>69150.617545000001</v>
          </cell>
          <cell r="B200">
            <v>710440</v>
          </cell>
          <cell r="C200" t="str">
            <v>Health Insurance</v>
          </cell>
          <cell r="E200">
            <v>69150</v>
          </cell>
          <cell r="F200" t="str">
            <v>Maintenance 001</v>
          </cell>
          <cell r="G200">
            <v>617545</v>
          </cell>
          <cell r="H200" t="str">
            <v>Other Health Ins Benefits</v>
          </cell>
        </row>
        <row r="201">
          <cell r="A201">
            <v>69550.739054999998</v>
          </cell>
          <cell r="B201">
            <v>710810</v>
          </cell>
          <cell r="C201" t="str">
            <v xml:space="preserve">Utilities </v>
          </cell>
          <cell r="E201">
            <v>69550</v>
          </cell>
          <cell r="F201" t="str">
            <v>Facility Support 001</v>
          </cell>
          <cell r="G201">
            <v>739055</v>
          </cell>
          <cell r="H201" t="str">
            <v>Utilities Other</v>
          </cell>
        </row>
        <row r="202">
          <cell r="A202">
            <v>66600.739054999998</v>
          </cell>
          <cell r="B202">
            <v>710810</v>
          </cell>
          <cell r="C202" t="str">
            <v xml:space="preserve">Utilities </v>
          </cell>
          <cell r="E202">
            <v>66600</v>
          </cell>
          <cell r="F202" t="str">
            <v>Marketing 001</v>
          </cell>
          <cell r="G202">
            <v>739055</v>
          </cell>
          <cell r="H202" t="str">
            <v>Utilities Other</v>
          </cell>
        </row>
        <row r="203">
          <cell r="A203">
            <v>66600.739050000004</v>
          </cell>
          <cell r="B203">
            <v>710810</v>
          </cell>
          <cell r="C203" t="str">
            <v xml:space="preserve">Utilities </v>
          </cell>
          <cell r="E203">
            <v>66600</v>
          </cell>
          <cell r="F203" t="str">
            <v>Marketing 001</v>
          </cell>
          <cell r="G203">
            <v>739050</v>
          </cell>
          <cell r="H203" t="str">
            <v>Utilities WaterSewer</v>
          </cell>
        </row>
        <row r="204">
          <cell r="A204">
            <v>64250.739009999998</v>
          </cell>
          <cell r="B204">
            <v>710810</v>
          </cell>
          <cell r="C204" t="str">
            <v xml:space="preserve">Utilities </v>
          </cell>
          <cell r="E204">
            <v>64250</v>
          </cell>
          <cell r="F204" t="str">
            <v>Administration 005</v>
          </cell>
          <cell r="G204">
            <v>739010</v>
          </cell>
          <cell r="H204" t="str">
            <v>Utilities Electricity</v>
          </cell>
        </row>
        <row r="205">
          <cell r="A205">
            <v>70701.621589999995</v>
          </cell>
          <cell r="B205">
            <v>710904</v>
          </cell>
          <cell r="C205" t="str">
            <v>Relocation/Moving Expense</v>
          </cell>
          <cell r="E205">
            <v>70701</v>
          </cell>
          <cell r="F205" t="str">
            <v>Materials Management 001</v>
          </cell>
          <cell r="G205">
            <v>621590</v>
          </cell>
          <cell r="H205" t="str">
            <v>Relocation</v>
          </cell>
        </row>
        <row r="206">
          <cell r="A206">
            <v>88500.606060000006</v>
          </cell>
          <cell r="B206">
            <v>730190</v>
          </cell>
          <cell r="C206" t="str">
            <v>Salaries – Other Administrative</v>
          </cell>
          <cell r="D206">
            <v>88500.606060000006</v>
          </cell>
          <cell r="E206">
            <v>88500</v>
          </cell>
          <cell r="F206" t="str">
            <v>Fitness Center 001</v>
          </cell>
          <cell r="G206">
            <v>606060</v>
          </cell>
          <cell r="H206" t="str">
            <v>Salary Wage Other   NonWkrd NP</v>
          </cell>
        </row>
        <row r="207">
          <cell r="A207">
            <v>88500.606039999999</v>
          </cell>
          <cell r="B207">
            <v>730190</v>
          </cell>
          <cell r="C207" t="str">
            <v>Salaries – Other Administrative</v>
          </cell>
          <cell r="D207">
            <v>88500.606039999999</v>
          </cell>
          <cell r="E207">
            <v>88500</v>
          </cell>
          <cell r="F207" t="str">
            <v>Fitness Center 001</v>
          </cell>
          <cell r="G207">
            <v>606040</v>
          </cell>
          <cell r="H207" t="str">
            <v>Salary Wage Other Overtime</v>
          </cell>
        </row>
        <row r="208">
          <cell r="A208">
            <v>88500.606035000004</v>
          </cell>
          <cell r="B208">
            <v>730190</v>
          </cell>
          <cell r="C208" t="str">
            <v>Salaries – Other Administrative</v>
          </cell>
          <cell r="D208">
            <v>88500.606035000004</v>
          </cell>
          <cell r="E208">
            <v>88500</v>
          </cell>
          <cell r="F208" t="str">
            <v>Fitness Center 001</v>
          </cell>
          <cell r="G208">
            <v>606035</v>
          </cell>
          <cell r="H208" t="str">
            <v>Salary Wage Other Premium</v>
          </cell>
        </row>
        <row r="209">
          <cell r="A209">
            <v>88500.606029999995</v>
          </cell>
          <cell r="B209">
            <v>730190</v>
          </cell>
          <cell r="C209" t="str">
            <v>Salaries – Other Administrative</v>
          </cell>
          <cell r="D209">
            <v>88500.606029999995</v>
          </cell>
          <cell r="E209">
            <v>88500</v>
          </cell>
          <cell r="F209" t="str">
            <v>Fitness Center 001</v>
          </cell>
          <cell r="G209">
            <v>606030</v>
          </cell>
          <cell r="H209" t="str">
            <v>Salary Wage Other Regular</v>
          </cell>
        </row>
        <row r="210">
          <cell r="A210">
            <v>88500.606020000007</v>
          </cell>
          <cell r="B210">
            <v>730190</v>
          </cell>
          <cell r="C210" t="str">
            <v>Salaries – Other Administrative</v>
          </cell>
          <cell r="D210">
            <v>88500.606020000007</v>
          </cell>
          <cell r="E210">
            <v>88500</v>
          </cell>
          <cell r="F210" t="str">
            <v>Fitness Center 001</v>
          </cell>
          <cell r="G210">
            <v>606020</v>
          </cell>
          <cell r="H210" t="str">
            <v>Salary Wage Other Accrued PTO</v>
          </cell>
        </row>
        <row r="211">
          <cell r="A211">
            <v>88500.600025000007</v>
          </cell>
          <cell r="B211">
            <v>730190</v>
          </cell>
          <cell r="C211" t="str">
            <v>Salaries – Other Administrative</v>
          </cell>
          <cell r="D211">
            <v>88500.600025000007</v>
          </cell>
          <cell r="E211">
            <v>88500</v>
          </cell>
          <cell r="F211" t="str">
            <v>Fitness Center 001</v>
          </cell>
          <cell r="G211">
            <v>600025</v>
          </cell>
          <cell r="H211" t="str">
            <v>Non Physician   Non Wkrd NP</v>
          </cell>
        </row>
        <row r="212">
          <cell r="A212">
            <v>88500.600019999998</v>
          </cell>
          <cell r="B212">
            <v>730190</v>
          </cell>
          <cell r="C212" t="str">
            <v>Salaries – Other Administrative</v>
          </cell>
          <cell r="D212">
            <v>88500.600019999998</v>
          </cell>
          <cell r="E212">
            <v>88500</v>
          </cell>
          <cell r="F212" t="str">
            <v>Fitness Center 001</v>
          </cell>
          <cell r="G212">
            <v>600020</v>
          </cell>
          <cell r="H212" t="str">
            <v>Non Physician   Wkrd Non Prod</v>
          </cell>
        </row>
        <row r="213">
          <cell r="A213">
            <v>88500.600009999995</v>
          </cell>
          <cell r="B213">
            <v>730190</v>
          </cell>
          <cell r="C213" t="str">
            <v>Salaries – Other Administrative</v>
          </cell>
          <cell r="D213">
            <v>88500.600009999995</v>
          </cell>
          <cell r="E213">
            <v>88500</v>
          </cell>
          <cell r="F213" t="str">
            <v>Fitness Center 001</v>
          </cell>
          <cell r="G213">
            <v>600010</v>
          </cell>
          <cell r="H213" t="str">
            <v>Non Physician   Overtime</v>
          </cell>
        </row>
        <row r="214">
          <cell r="A214">
            <v>88500.6</v>
          </cell>
          <cell r="B214">
            <v>730190</v>
          </cell>
          <cell r="C214" t="str">
            <v>Salaries – Other Administrative</v>
          </cell>
          <cell r="D214">
            <v>88500.6</v>
          </cell>
          <cell r="E214">
            <v>88500</v>
          </cell>
          <cell r="F214" t="str">
            <v>Fitness Center 001</v>
          </cell>
          <cell r="G214">
            <v>600000</v>
          </cell>
          <cell r="H214" t="str">
            <v>Non Physician   Regular</v>
          </cell>
        </row>
        <row r="215">
          <cell r="A215">
            <v>78300.606060000006</v>
          </cell>
          <cell r="B215">
            <v>730190</v>
          </cell>
          <cell r="C215" t="str">
            <v>Salaries – Other Administrative</v>
          </cell>
          <cell r="D215">
            <v>78300.606060000006</v>
          </cell>
          <cell r="E215">
            <v>78300</v>
          </cell>
          <cell r="F215" t="str">
            <v>Property Admin Services 001</v>
          </cell>
          <cell r="G215">
            <v>606060</v>
          </cell>
          <cell r="H215" t="str">
            <v>Salary Wage Other   NonWkrd NP</v>
          </cell>
        </row>
        <row r="216">
          <cell r="A216">
            <v>78300.606054999997</v>
          </cell>
          <cell r="B216">
            <v>730190</v>
          </cell>
          <cell r="C216" t="str">
            <v>Salaries – Other Administrative</v>
          </cell>
          <cell r="D216">
            <v>78300.606054999997</v>
          </cell>
          <cell r="E216">
            <v>78300</v>
          </cell>
          <cell r="F216" t="str">
            <v>Property Admin Services 001</v>
          </cell>
          <cell r="G216">
            <v>606055</v>
          </cell>
          <cell r="H216" t="str">
            <v>Salary Wage Other - Wkrd NP</v>
          </cell>
        </row>
        <row r="217">
          <cell r="A217">
            <v>78300.606044999993</v>
          </cell>
          <cell r="B217">
            <v>730190</v>
          </cell>
          <cell r="C217" t="str">
            <v>Salaries – Other Administrative</v>
          </cell>
          <cell r="D217">
            <v>78300.606044999993</v>
          </cell>
          <cell r="E217">
            <v>78300</v>
          </cell>
          <cell r="F217" t="str">
            <v>Property Admin Services 001</v>
          </cell>
          <cell r="G217">
            <v>606045</v>
          </cell>
          <cell r="H217" t="str">
            <v>Salary Wage Other Bonus</v>
          </cell>
        </row>
        <row r="218">
          <cell r="A218">
            <v>78300.606039999999</v>
          </cell>
          <cell r="B218">
            <v>730190</v>
          </cell>
          <cell r="C218" t="str">
            <v>Salaries – Other Administrative</v>
          </cell>
          <cell r="D218">
            <v>78300.606039999999</v>
          </cell>
          <cell r="E218">
            <v>78300</v>
          </cell>
          <cell r="F218" t="str">
            <v>Property Admin Services 001</v>
          </cell>
          <cell r="G218">
            <v>606040</v>
          </cell>
          <cell r="H218" t="str">
            <v>Salary Wage Other Overtime</v>
          </cell>
        </row>
        <row r="219">
          <cell r="A219">
            <v>78300.606035000004</v>
          </cell>
          <cell r="B219">
            <v>730190</v>
          </cell>
          <cell r="C219" t="str">
            <v>Salaries – Other Administrative</v>
          </cell>
          <cell r="D219">
            <v>78300.606035000004</v>
          </cell>
          <cell r="E219">
            <v>78300</v>
          </cell>
          <cell r="F219" t="str">
            <v>Property Admin Services 001</v>
          </cell>
          <cell r="G219">
            <v>606035</v>
          </cell>
          <cell r="H219" t="str">
            <v>Salary Wage Other Premium</v>
          </cell>
        </row>
        <row r="220">
          <cell r="A220">
            <v>78300.606029999995</v>
          </cell>
          <cell r="B220">
            <v>730190</v>
          </cell>
          <cell r="C220" t="str">
            <v>Salaries – Other Administrative</v>
          </cell>
          <cell r="D220">
            <v>78300.606029999995</v>
          </cell>
          <cell r="E220">
            <v>78300</v>
          </cell>
          <cell r="F220" t="str">
            <v>Property Admin Services 001</v>
          </cell>
          <cell r="G220">
            <v>606030</v>
          </cell>
          <cell r="H220" t="str">
            <v>Salary Wage Other Regular</v>
          </cell>
        </row>
        <row r="221">
          <cell r="A221">
            <v>78300.606020000007</v>
          </cell>
          <cell r="B221">
            <v>730190</v>
          </cell>
          <cell r="C221" t="str">
            <v>Salaries – Other Administrative</v>
          </cell>
          <cell r="D221">
            <v>78300.606020000007</v>
          </cell>
          <cell r="E221">
            <v>78300</v>
          </cell>
          <cell r="F221" t="str">
            <v>Property Admin Services 001</v>
          </cell>
          <cell r="G221">
            <v>606020</v>
          </cell>
          <cell r="H221" t="str">
            <v>Salary Wage Other Accrued PTO</v>
          </cell>
        </row>
        <row r="222">
          <cell r="A222">
            <v>78300.600025000007</v>
          </cell>
          <cell r="B222">
            <v>730190</v>
          </cell>
          <cell r="C222" t="str">
            <v>Salaries – Other Administrative</v>
          </cell>
          <cell r="D222">
            <v>78300.600025000007</v>
          </cell>
          <cell r="E222">
            <v>78300</v>
          </cell>
          <cell r="F222" t="str">
            <v>Property Admin Services 001</v>
          </cell>
          <cell r="G222">
            <v>600025</v>
          </cell>
          <cell r="H222" t="str">
            <v>Non Physician   Non Wkrd NP</v>
          </cell>
        </row>
        <row r="223">
          <cell r="A223">
            <v>78300.600019999998</v>
          </cell>
          <cell r="B223">
            <v>730190</v>
          </cell>
          <cell r="C223" t="str">
            <v>Salaries – Other Administrative</v>
          </cell>
          <cell r="E223">
            <v>78300</v>
          </cell>
          <cell r="F223" t="str">
            <v>Property Admin Services 001</v>
          </cell>
          <cell r="G223">
            <v>600020</v>
          </cell>
          <cell r="H223" t="str">
            <v>Non Physician   Wkrd Non Prod</v>
          </cell>
        </row>
        <row r="224">
          <cell r="A224">
            <v>78300.600009999995</v>
          </cell>
          <cell r="B224">
            <v>730190</v>
          </cell>
          <cell r="C224" t="str">
            <v>Salaries – Other Administrative</v>
          </cell>
          <cell r="D224">
            <v>78300.600009999995</v>
          </cell>
          <cell r="E224">
            <v>78300</v>
          </cell>
          <cell r="F224" t="str">
            <v>Property Admin Services 001</v>
          </cell>
          <cell r="G224">
            <v>600010</v>
          </cell>
          <cell r="H224" t="str">
            <v>Non Physician   Overtime</v>
          </cell>
        </row>
        <row r="225">
          <cell r="A225">
            <v>78300.600000000006</v>
          </cell>
          <cell r="B225">
            <v>730190</v>
          </cell>
          <cell r="C225" t="str">
            <v>Salaries – Other Administrative</v>
          </cell>
          <cell r="D225">
            <v>78300.600000000006</v>
          </cell>
          <cell r="E225">
            <v>78300</v>
          </cell>
          <cell r="F225" t="str">
            <v>Property Admin Services 001</v>
          </cell>
          <cell r="G225">
            <v>600000</v>
          </cell>
          <cell r="H225" t="str">
            <v>Non Physician   Regular</v>
          </cell>
        </row>
        <row r="226">
          <cell r="A226">
            <v>70701.606060000006</v>
          </cell>
          <cell r="B226">
            <v>730190</v>
          </cell>
          <cell r="C226" t="str">
            <v>Salaries – Other Administrative</v>
          </cell>
          <cell r="D226">
            <v>70701.606060000006</v>
          </cell>
          <cell r="E226">
            <v>70701</v>
          </cell>
          <cell r="F226" t="str">
            <v>Materials Management 001</v>
          </cell>
          <cell r="G226">
            <v>606060</v>
          </cell>
          <cell r="H226" t="str">
            <v>Salary Wage Other   NonWkrd NP</v>
          </cell>
        </row>
        <row r="227">
          <cell r="A227">
            <v>70701.606054999997</v>
          </cell>
          <cell r="B227">
            <v>730190</v>
          </cell>
          <cell r="C227" t="str">
            <v>Salaries – Other Administrative</v>
          </cell>
          <cell r="D227">
            <v>70701.606054999997</v>
          </cell>
          <cell r="E227">
            <v>70701</v>
          </cell>
          <cell r="F227" t="str">
            <v>Materials Management 001</v>
          </cell>
          <cell r="G227">
            <v>606055</v>
          </cell>
          <cell r="H227" t="str">
            <v>Salary Wage Other - Wkrd NP</v>
          </cell>
        </row>
        <row r="228">
          <cell r="A228">
            <v>70701.606044999993</v>
          </cell>
          <cell r="B228">
            <v>730190</v>
          </cell>
          <cell r="C228" t="str">
            <v>Salaries – Other Administrative</v>
          </cell>
          <cell r="D228">
            <v>70701.606044999993</v>
          </cell>
          <cell r="E228">
            <v>70701</v>
          </cell>
          <cell r="F228" t="str">
            <v>Materials Management 001</v>
          </cell>
          <cell r="G228">
            <v>606045</v>
          </cell>
          <cell r="H228" t="str">
            <v>Salary Wage Other Bonus</v>
          </cell>
        </row>
        <row r="229">
          <cell r="A229">
            <v>70701.606039999999</v>
          </cell>
          <cell r="B229">
            <v>730190</v>
          </cell>
          <cell r="C229" t="str">
            <v>Salaries – Other Administrative</v>
          </cell>
          <cell r="D229">
            <v>70701.606039999999</v>
          </cell>
          <cell r="E229">
            <v>70701</v>
          </cell>
          <cell r="F229" t="str">
            <v>Materials Management 001</v>
          </cell>
          <cell r="G229">
            <v>606040</v>
          </cell>
          <cell r="H229" t="str">
            <v>Salary Wage Other Overtime</v>
          </cell>
        </row>
        <row r="230">
          <cell r="A230">
            <v>70701.606035000004</v>
          </cell>
          <cell r="B230">
            <v>730190</v>
          </cell>
          <cell r="C230" t="str">
            <v>Salaries – Other Administrative</v>
          </cell>
          <cell r="D230">
            <v>70701.606035000004</v>
          </cell>
          <cell r="E230">
            <v>70701</v>
          </cell>
          <cell r="F230" t="str">
            <v>Materials Management 001</v>
          </cell>
          <cell r="G230">
            <v>606035</v>
          </cell>
          <cell r="H230" t="str">
            <v>Salary Wage Other Premium</v>
          </cell>
        </row>
        <row r="231">
          <cell r="A231">
            <v>70701.606029999995</v>
          </cell>
          <cell r="B231">
            <v>730190</v>
          </cell>
          <cell r="C231" t="str">
            <v>Salaries – Other Administrative</v>
          </cell>
          <cell r="D231">
            <v>70701.606029999995</v>
          </cell>
          <cell r="E231">
            <v>70701</v>
          </cell>
          <cell r="F231" t="str">
            <v>Materials Management 001</v>
          </cell>
          <cell r="G231">
            <v>606030</v>
          </cell>
          <cell r="H231" t="str">
            <v>Salary Wage Other Regular</v>
          </cell>
        </row>
        <row r="232">
          <cell r="A232">
            <v>70701.606020000007</v>
          </cell>
          <cell r="B232">
            <v>730190</v>
          </cell>
          <cell r="C232" t="str">
            <v>Salaries – Other Administrative</v>
          </cell>
          <cell r="D232">
            <v>70701.606020000007</v>
          </cell>
          <cell r="E232">
            <v>70701</v>
          </cell>
          <cell r="F232" t="str">
            <v>Materials Management 001</v>
          </cell>
          <cell r="G232">
            <v>606020</v>
          </cell>
          <cell r="H232" t="str">
            <v>Salary Wage Other Accrued PTO</v>
          </cell>
        </row>
        <row r="233">
          <cell r="A233">
            <v>70701.606010000003</v>
          </cell>
          <cell r="B233">
            <v>730190</v>
          </cell>
          <cell r="C233" t="str">
            <v>Salaries – Other Administrative</v>
          </cell>
          <cell r="D233">
            <v>70701.606010000003</v>
          </cell>
          <cell r="E233">
            <v>70701</v>
          </cell>
          <cell r="F233" t="str">
            <v>Materials Management 001</v>
          </cell>
          <cell r="G233">
            <v>606010</v>
          </cell>
          <cell r="H233" t="str">
            <v>SalaryWageOthrSalaryChargeback</v>
          </cell>
        </row>
        <row r="234">
          <cell r="A234">
            <v>70701.606</v>
          </cell>
          <cell r="B234">
            <v>730190</v>
          </cell>
          <cell r="C234" t="str">
            <v>Salaries – Other Administrative</v>
          </cell>
          <cell r="D234">
            <v>70701.606</v>
          </cell>
          <cell r="E234">
            <v>70701</v>
          </cell>
          <cell r="F234" t="str">
            <v>Materials Management 001</v>
          </cell>
          <cell r="G234">
            <v>606000</v>
          </cell>
          <cell r="H234" t="str">
            <v>SalaryWageOtherSeverencePay</v>
          </cell>
        </row>
        <row r="235">
          <cell r="A235">
            <v>70701.600025000007</v>
          </cell>
          <cell r="B235">
            <v>730190</v>
          </cell>
          <cell r="C235" t="str">
            <v>Salaries – Other Administrative</v>
          </cell>
          <cell r="D235">
            <v>70701.600025000007</v>
          </cell>
          <cell r="E235">
            <v>70701</v>
          </cell>
          <cell r="F235" t="str">
            <v>Materials Management 001</v>
          </cell>
          <cell r="G235">
            <v>600025</v>
          </cell>
          <cell r="H235" t="str">
            <v>Non Physician   Non Wkrd NP</v>
          </cell>
        </row>
        <row r="236">
          <cell r="A236">
            <v>70701.600019999998</v>
          </cell>
          <cell r="B236">
            <v>730190</v>
          </cell>
          <cell r="C236" t="str">
            <v>Salaries – Other Administrative</v>
          </cell>
          <cell r="E236">
            <v>70701</v>
          </cell>
          <cell r="F236" t="str">
            <v>Materials Management 001</v>
          </cell>
          <cell r="G236">
            <v>600020</v>
          </cell>
          <cell r="H236" t="str">
            <v>Non Physician   Wkrd Non Prod</v>
          </cell>
        </row>
        <row r="237">
          <cell r="A237">
            <v>70701.600015000004</v>
          </cell>
          <cell r="B237">
            <v>730190</v>
          </cell>
          <cell r="C237" t="str">
            <v>Salaries – Other Administrative</v>
          </cell>
          <cell r="E237">
            <v>70701</v>
          </cell>
          <cell r="F237" t="str">
            <v>Materials Management 001</v>
          </cell>
          <cell r="G237">
            <v>600015</v>
          </cell>
          <cell r="H237" t="str">
            <v>Non Physician   At Risk Comp</v>
          </cell>
        </row>
        <row r="238">
          <cell r="A238">
            <v>70701.600009999995</v>
          </cell>
          <cell r="B238">
            <v>730190</v>
          </cell>
          <cell r="C238" t="str">
            <v>Salaries – Other Administrative</v>
          </cell>
          <cell r="D238">
            <v>70701.600009999995</v>
          </cell>
          <cell r="E238">
            <v>70701</v>
          </cell>
          <cell r="F238" t="str">
            <v>Materials Management 001</v>
          </cell>
          <cell r="G238">
            <v>600010</v>
          </cell>
          <cell r="H238" t="str">
            <v>Non Physician   Overtime</v>
          </cell>
        </row>
        <row r="239">
          <cell r="A239">
            <v>70701.600005</v>
          </cell>
          <cell r="B239">
            <v>730190</v>
          </cell>
          <cell r="C239" t="str">
            <v>Salaries – Other Administrative</v>
          </cell>
          <cell r="D239">
            <v>70701.600005</v>
          </cell>
          <cell r="E239">
            <v>70701</v>
          </cell>
          <cell r="F239" t="str">
            <v>Materials Management 001</v>
          </cell>
          <cell r="G239">
            <v>600005</v>
          </cell>
          <cell r="H239" t="str">
            <v>Non Physician   Premium</v>
          </cell>
        </row>
        <row r="240">
          <cell r="A240">
            <v>70701.600000000006</v>
          </cell>
          <cell r="B240">
            <v>730190</v>
          </cell>
          <cell r="C240" t="str">
            <v>Salaries – Other Administrative</v>
          </cell>
          <cell r="D240">
            <v>70701.600000000006</v>
          </cell>
          <cell r="E240">
            <v>70701</v>
          </cell>
          <cell r="F240" t="str">
            <v>Materials Management 001</v>
          </cell>
          <cell r="G240">
            <v>600000</v>
          </cell>
          <cell r="H240" t="str">
            <v>Non Physician   Regular</v>
          </cell>
        </row>
        <row r="241">
          <cell r="A241">
            <v>70700.606060000006</v>
          </cell>
          <cell r="B241">
            <v>730190</v>
          </cell>
          <cell r="C241" t="str">
            <v>Salaries – Other Administrative</v>
          </cell>
          <cell r="D241">
            <v>70700.606060000006</v>
          </cell>
          <cell r="E241">
            <v>70700</v>
          </cell>
          <cell r="F241" t="str">
            <v>Purchasing 001</v>
          </cell>
          <cell r="G241">
            <v>606060</v>
          </cell>
          <cell r="H241" t="str">
            <v>Salary Wage Other   NonWkrd NP</v>
          </cell>
        </row>
        <row r="242">
          <cell r="A242">
            <v>70700.606044999993</v>
          </cell>
          <cell r="B242">
            <v>730190</v>
          </cell>
          <cell r="C242" t="str">
            <v>Salaries – Other Administrative</v>
          </cell>
          <cell r="D242">
            <v>70700.606044999993</v>
          </cell>
          <cell r="E242">
            <v>70700</v>
          </cell>
          <cell r="F242" t="str">
            <v>Purchasing 001</v>
          </cell>
          <cell r="G242">
            <v>606045</v>
          </cell>
          <cell r="H242" t="str">
            <v>Salary Wage Other Bonus</v>
          </cell>
        </row>
        <row r="243">
          <cell r="A243">
            <v>70700.606039999999</v>
          </cell>
          <cell r="B243">
            <v>730190</v>
          </cell>
          <cell r="C243" t="str">
            <v>Salaries – Other Administrative</v>
          </cell>
          <cell r="D243">
            <v>70700.606039999999</v>
          </cell>
          <cell r="E243">
            <v>70700</v>
          </cell>
          <cell r="F243" t="str">
            <v>Purchasing 001</v>
          </cell>
          <cell r="G243">
            <v>606040</v>
          </cell>
          <cell r="H243" t="str">
            <v>Salary Wage Other Overtime</v>
          </cell>
        </row>
        <row r="244">
          <cell r="A244">
            <v>70700.606029999995</v>
          </cell>
          <cell r="B244">
            <v>730190</v>
          </cell>
          <cell r="C244" t="str">
            <v>Salaries – Other Administrative</v>
          </cell>
          <cell r="D244">
            <v>70700.606029999995</v>
          </cell>
          <cell r="E244">
            <v>70700</v>
          </cell>
          <cell r="F244" t="str">
            <v>Purchasing 001</v>
          </cell>
          <cell r="G244">
            <v>606030</v>
          </cell>
          <cell r="H244" t="str">
            <v>Salary Wage Other Regular</v>
          </cell>
        </row>
        <row r="245">
          <cell r="A245">
            <v>70700.606020000007</v>
          </cell>
          <cell r="B245">
            <v>730190</v>
          </cell>
          <cell r="C245" t="str">
            <v>Salaries – Other Administrative</v>
          </cell>
          <cell r="D245">
            <v>70700.606020000007</v>
          </cell>
          <cell r="E245">
            <v>70700</v>
          </cell>
          <cell r="F245" t="str">
            <v>Purchasing 001</v>
          </cell>
          <cell r="G245">
            <v>606020</v>
          </cell>
          <cell r="H245" t="str">
            <v>Salary Wage Other Accrued PTO</v>
          </cell>
        </row>
        <row r="246">
          <cell r="A246">
            <v>70700.606</v>
          </cell>
          <cell r="B246">
            <v>730190</v>
          </cell>
          <cell r="C246" t="str">
            <v>Salaries – Other Administrative</v>
          </cell>
          <cell r="E246">
            <v>70700</v>
          </cell>
          <cell r="F246" t="str">
            <v>Purchasing 001</v>
          </cell>
          <cell r="G246">
            <v>606000</v>
          </cell>
          <cell r="H246" t="str">
            <v>SalaryWageOtherSeverencePay</v>
          </cell>
        </row>
        <row r="247">
          <cell r="A247">
            <v>70700.600025000007</v>
          </cell>
          <cell r="B247">
            <v>730190</v>
          </cell>
          <cell r="C247" t="str">
            <v>Salaries – Other Administrative</v>
          </cell>
          <cell r="D247">
            <v>70700.600025000007</v>
          </cell>
          <cell r="E247">
            <v>70700</v>
          </cell>
          <cell r="F247" t="str">
            <v>Purchasing 001</v>
          </cell>
          <cell r="G247">
            <v>600025</v>
          </cell>
          <cell r="H247" t="str">
            <v>Non Physician   Non Wkrd NP</v>
          </cell>
        </row>
        <row r="248">
          <cell r="A248">
            <v>70700.600015000004</v>
          </cell>
          <cell r="B248">
            <v>730190</v>
          </cell>
          <cell r="C248" t="str">
            <v>Salaries – Other Administrative</v>
          </cell>
          <cell r="E248">
            <v>70700</v>
          </cell>
          <cell r="F248" t="str">
            <v>Purchasing 001</v>
          </cell>
          <cell r="G248">
            <v>600015</v>
          </cell>
          <cell r="H248" t="str">
            <v>Non Physician   At Risk Comp</v>
          </cell>
        </row>
        <row r="249">
          <cell r="A249">
            <v>70700.600009999995</v>
          </cell>
          <cell r="B249">
            <v>730190</v>
          </cell>
          <cell r="C249" t="str">
            <v>Salaries – Other Administrative</v>
          </cell>
          <cell r="D249">
            <v>70700.600009999995</v>
          </cell>
          <cell r="E249">
            <v>70700</v>
          </cell>
          <cell r="F249" t="str">
            <v>Purchasing 001</v>
          </cell>
          <cell r="G249">
            <v>600010</v>
          </cell>
          <cell r="H249" t="str">
            <v>Non Physician   Overtime</v>
          </cell>
        </row>
        <row r="250">
          <cell r="A250">
            <v>70700.600000000006</v>
          </cell>
          <cell r="B250">
            <v>730190</v>
          </cell>
          <cell r="C250" t="str">
            <v>Salaries – Other Administrative</v>
          </cell>
          <cell r="D250">
            <v>70700.600000000006</v>
          </cell>
          <cell r="E250">
            <v>70700</v>
          </cell>
          <cell r="F250" t="str">
            <v>Purchasing 001</v>
          </cell>
          <cell r="G250">
            <v>600000</v>
          </cell>
          <cell r="H250" t="str">
            <v>Non Physician   Regular</v>
          </cell>
        </row>
        <row r="251">
          <cell r="A251">
            <v>70600.606060000006</v>
          </cell>
          <cell r="B251">
            <v>730190</v>
          </cell>
          <cell r="C251" t="str">
            <v>Salaries – Other Administrative</v>
          </cell>
          <cell r="D251">
            <v>70600.606060000006</v>
          </cell>
          <cell r="E251">
            <v>70600</v>
          </cell>
          <cell r="F251" t="str">
            <v>Telecom Switchboard 001</v>
          </cell>
          <cell r="G251">
            <v>606060</v>
          </cell>
          <cell r="H251" t="str">
            <v>Salary Wage Other   NonWkrd NP</v>
          </cell>
        </row>
        <row r="252">
          <cell r="A252">
            <v>70600.606054999997</v>
          </cell>
          <cell r="B252">
            <v>730190</v>
          </cell>
          <cell r="C252" t="str">
            <v>Salaries – Other Administrative</v>
          </cell>
          <cell r="D252">
            <v>70600.606054999997</v>
          </cell>
          <cell r="E252">
            <v>70600</v>
          </cell>
          <cell r="F252" t="str">
            <v>Telecom Switchboard 001</v>
          </cell>
          <cell r="G252">
            <v>606055</v>
          </cell>
          <cell r="H252" t="str">
            <v>Salary Wage Other - Wkrd NP</v>
          </cell>
        </row>
        <row r="253">
          <cell r="A253">
            <v>70600.606039999999</v>
          </cell>
          <cell r="B253">
            <v>730190</v>
          </cell>
          <cell r="C253" t="str">
            <v>Salaries – Other Administrative</v>
          </cell>
          <cell r="D253">
            <v>70600.606039999999</v>
          </cell>
          <cell r="E253">
            <v>70600</v>
          </cell>
          <cell r="F253" t="str">
            <v>Telecom Switchboard 001</v>
          </cell>
          <cell r="G253">
            <v>606040</v>
          </cell>
          <cell r="H253" t="str">
            <v>Salary Wage Other Overtime</v>
          </cell>
        </row>
        <row r="254">
          <cell r="A254">
            <v>70600.606035000004</v>
          </cell>
          <cell r="B254">
            <v>730190</v>
          </cell>
          <cell r="C254" t="str">
            <v>Salaries – Other Administrative</v>
          </cell>
          <cell r="D254">
            <v>70600.606035000004</v>
          </cell>
          <cell r="E254">
            <v>70600</v>
          </cell>
          <cell r="F254" t="str">
            <v>Telecom Switchboard 001</v>
          </cell>
          <cell r="G254">
            <v>606035</v>
          </cell>
          <cell r="H254" t="str">
            <v>Salary Wage Other Premium</v>
          </cell>
        </row>
        <row r="255">
          <cell r="A255">
            <v>70600.606029999995</v>
          </cell>
          <cell r="B255">
            <v>730190</v>
          </cell>
          <cell r="C255" t="str">
            <v>Salaries – Other Administrative</v>
          </cell>
          <cell r="D255">
            <v>70600.606029999995</v>
          </cell>
          <cell r="E255">
            <v>70600</v>
          </cell>
          <cell r="F255" t="str">
            <v>Telecom Switchboard 001</v>
          </cell>
          <cell r="G255">
            <v>606030</v>
          </cell>
          <cell r="H255" t="str">
            <v>Salary Wage Other Regular</v>
          </cell>
        </row>
        <row r="256">
          <cell r="A256">
            <v>70600.606020000007</v>
          </cell>
          <cell r="B256">
            <v>730190</v>
          </cell>
          <cell r="C256" t="str">
            <v>Salaries – Other Administrative</v>
          </cell>
          <cell r="D256">
            <v>70600.606020000007</v>
          </cell>
          <cell r="E256">
            <v>70600</v>
          </cell>
          <cell r="F256" t="str">
            <v>Telecom Switchboard 001</v>
          </cell>
          <cell r="G256">
            <v>606020</v>
          </cell>
          <cell r="H256" t="str">
            <v>Salary Wage Other Accrued PTO</v>
          </cell>
        </row>
        <row r="257">
          <cell r="A257">
            <v>70600.600025000007</v>
          </cell>
          <cell r="B257">
            <v>730190</v>
          </cell>
          <cell r="C257" t="str">
            <v>Salaries – Other Administrative</v>
          </cell>
          <cell r="D257">
            <v>70600.600025000007</v>
          </cell>
          <cell r="E257">
            <v>70600</v>
          </cell>
          <cell r="F257" t="str">
            <v>Telecom Switchboard 001</v>
          </cell>
          <cell r="G257">
            <v>600025</v>
          </cell>
          <cell r="H257" t="str">
            <v>Non Physician   Non Wkrd NP</v>
          </cell>
        </row>
        <row r="258">
          <cell r="A258">
            <v>70600.600019999998</v>
          </cell>
          <cell r="B258">
            <v>730190</v>
          </cell>
          <cell r="C258" t="str">
            <v>Salaries – Other Administrative</v>
          </cell>
          <cell r="D258">
            <v>70600.600019999998</v>
          </cell>
          <cell r="E258">
            <v>70600</v>
          </cell>
          <cell r="F258" t="str">
            <v>Telecom Switchboard 001</v>
          </cell>
          <cell r="G258">
            <v>600020</v>
          </cell>
          <cell r="H258" t="str">
            <v>Non Physician   Wkrd Non Prod</v>
          </cell>
        </row>
        <row r="259">
          <cell r="A259">
            <v>70600.600009999995</v>
          </cell>
          <cell r="B259">
            <v>730190</v>
          </cell>
          <cell r="C259" t="str">
            <v>Salaries – Other Administrative</v>
          </cell>
          <cell r="D259">
            <v>70600.600009999995</v>
          </cell>
          <cell r="E259">
            <v>70600</v>
          </cell>
          <cell r="F259" t="str">
            <v>Telecom Switchboard 001</v>
          </cell>
          <cell r="G259">
            <v>600010</v>
          </cell>
          <cell r="H259" t="str">
            <v>Non Physician   Overtime</v>
          </cell>
        </row>
        <row r="260">
          <cell r="A260">
            <v>70600.600005</v>
          </cell>
          <cell r="B260">
            <v>730190</v>
          </cell>
          <cell r="C260" t="str">
            <v>Salaries – Other Administrative</v>
          </cell>
          <cell r="D260">
            <v>70600.600005</v>
          </cell>
          <cell r="E260">
            <v>70600</v>
          </cell>
          <cell r="F260" t="str">
            <v>Telecom Switchboard 001</v>
          </cell>
          <cell r="G260">
            <v>600005</v>
          </cell>
          <cell r="H260" t="str">
            <v>Non Physician   Premium</v>
          </cell>
        </row>
        <row r="261">
          <cell r="A261">
            <v>70600.600000000006</v>
          </cell>
          <cell r="B261">
            <v>730190</v>
          </cell>
          <cell r="C261" t="str">
            <v>Salaries – Other Administrative</v>
          </cell>
          <cell r="D261">
            <v>70600.600000000006</v>
          </cell>
          <cell r="E261">
            <v>70600</v>
          </cell>
          <cell r="F261" t="str">
            <v>Telecom Switchboard 001</v>
          </cell>
          <cell r="G261">
            <v>600000</v>
          </cell>
          <cell r="H261" t="str">
            <v>Non Physician   Regular</v>
          </cell>
        </row>
        <row r="262">
          <cell r="A262">
            <v>70550.600009999995</v>
          </cell>
          <cell r="B262">
            <v>730190</v>
          </cell>
          <cell r="C262" t="str">
            <v>Salaries – Other Administrative</v>
          </cell>
          <cell r="D262">
            <v>70550.600009999995</v>
          </cell>
          <cell r="E262">
            <v>70550</v>
          </cell>
          <cell r="F262" t="str">
            <v>Management Information Sys 001</v>
          </cell>
          <cell r="G262">
            <v>600010</v>
          </cell>
          <cell r="H262" t="str">
            <v>Non Physician   Overtime</v>
          </cell>
        </row>
        <row r="263">
          <cell r="A263">
            <v>70550.600000000006</v>
          </cell>
          <cell r="B263">
            <v>730190</v>
          </cell>
          <cell r="C263" t="str">
            <v>Salaries – Other Administrative</v>
          </cell>
          <cell r="E263">
            <v>70550</v>
          </cell>
          <cell r="F263" t="str">
            <v>Management Information Sys 001</v>
          </cell>
          <cell r="G263">
            <v>600000</v>
          </cell>
          <cell r="H263" t="str">
            <v>Non Physician   Regular</v>
          </cell>
        </row>
        <row r="264">
          <cell r="A264">
            <v>69550.606060000006</v>
          </cell>
          <cell r="B264">
            <v>730190</v>
          </cell>
          <cell r="C264" t="str">
            <v>Salaries – Other Administrative</v>
          </cell>
          <cell r="D264">
            <v>69550.606060000006</v>
          </cell>
          <cell r="E264">
            <v>69550</v>
          </cell>
          <cell r="F264" t="str">
            <v>Facility Support 001</v>
          </cell>
          <cell r="G264">
            <v>606060</v>
          </cell>
          <cell r="H264" t="str">
            <v>Salary Wage Other   NonWkrd NP</v>
          </cell>
        </row>
        <row r="265">
          <cell r="A265">
            <v>69550.606039999999</v>
          </cell>
          <cell r="B265">
            <v>730190</v>
          </cell>
          <cell r="C265" t="str">
            <v>Salaries – Other Administrative</v>
          </cell>
          <cell r="D265">
            <v>69550.606039999999</v>
          </cell>
          <cell r="E265">
            <v>69550</v>
          </cell>
          <cell r="F265" t="str">
            <v>Facility Support 001</v>
          </cell>
          <cell r="G265">
            <v>606040</v>
          </cell>
          <cell r="H265" t="str">
            <v>Salary Wage Other Overtime</v>
          </cell>
        </row>
        <row r="266">
          <cell r="A266">
            <v>69550.606029999995</v>
          </cell>
          <cell r="B266">
            <v>730190</v>
          </cell>
          <cell r="C266" t="str">
            <v>Salaries – Other Administrative</v>
          </cell>
          <cell r="D266">
            <v>69550.606029999995</v>
          </cell>
          <cell r="E266">
            <v>69550</v>
          </cell>
          <cell r="F266" t="str">
            <v>Facility Support 001</v>
          </cell>
          <cell r="G266">
            <v>606030</v>
          </cell>
          <cell r="H266" t="str">
            <v>Salary Wage Other Regular</v>
          </cell>
        </row>
        <row r="267">
          <cell r="A267">
            <v>69550.606020000007</v>
          </cell>
          <cell r="B267">
            <v>730190</v>
          </cell>
          <cell r="C267" t="str">
            <v>Salaries – Other Administrative</v>
          </cell>
          <cell r="D267">
            <v>69550.606020000007</v>
          </cell>
          <cell r="E267">
            <v>69550</v>
          </cell>
          <cell r="F267" t="str">
            <v>Facility Support 001</v>
          </cell>
          <cell r="G267">
            <v>606020</v>
          </cell>
          <cell r="H267" t="str">
            <v>Salary Wage Other Accrued PTO</v>
          </cell>
        </row>
        <row r="268">
          <cell r="A268">
            <v>69550.606010000003</v>
          </cell>
          <cell r="B268">
            <v>730190</v>
          </cell>
          <cell r="C268" t="str">
            <v>Salaries – Other Administrative</v>
          </cell>
          <cell r="D268">
            <v>69550.606010000003</v>
          </cell>
          <cell r="E268">
            <v>69550</v>
          </cell>
          <cell r="F268" t="str">
            <v>Facility Support 001</v>
          </cell>
          <cell r="G268">
            <v>606010</v>
          </cell>
          <cell r="H268" t="str">
            <v>SalaryWageOthrSalaryChargeback</v>
          </cell>
        </row>
        <row r="269">
          <cell r="A269">
            <v>69550.600025000007</v>
          </cell>
          <cell r="B269">
            <v>730190</v>
          </cell>
          <cell r="C269" t="str">
            <v>Salaries – Other Administrative</v>
          </cell>
          <cell r="D269">
            <v>69550.600025000007</v>
          </cell>
          <cell r="E269">
            <v>69550</v>
          </cell>
          <cell r="F269" t="str">
            <v>Facility Support 001</v>
          </cell>
          <cell r="G269">
            <v>600025</v>
          </cell>
          <cell r="H269" t="str">
            <v>Non Physician   Non Wkrd NP</v>
          </cell>
        </row>
        <row r="270">
          <cell r="A270">
            <v>69550.600009999995</v>
          </cell>
          <cell r="B270">
            <v>730190</v>
          </cell>
          <cell r="C270" t="str">
            <v>Salaries – Other Administrative</v>
          </cell>
          <cell r="D270">
            <v>69550.600009999995</v>
          </cell>
          <cell r="E270">
            <v>69550</v>
          </cell>
          <cell r="F270" t="str">
            <v>Facility Support 001</v>
          </cell>
          <cell r="G270">
            <v>600010</v>
          </cell>
          <cell r="H270" t="str">
            <v>Non Physician   Overtime</v>
          </cell>
        </row>
        <row r="271">
          <cell r="A271">
            <v>69550.600000000006</v>
          </cell>
          <cell r="B271">
            <v>730190</v>
          </cell>
          <cell r="C271" t="str">
            <v>Salaries – Other Administrative</v>
          </cell>
          <cell r="D271">
            <v>69550.600000000006</v>
          </cell>
          <cell r="E271">
            <v>69550</v>
          </cell>
          <cell r="F271" t="str">
            <v>Facility Support 001</v>
          </cell>
          <cell r="G271">
            <v>600000</v>
          </cell>
          <cell r="H271" t="str">
            <v>Non Physician   Regular</v>
          </cell>
        </row>
        <row r="272">
          <cell r="A272">
            <v>69150.606060000006</v>
          </cell>
          <cell r="B272">
            <v>730190</v>
          </cell>
          <cell r="C272" t="str">
            <v>Salaries – Other Administrative</v>
          </cell>
          <cell r="D272">
            <v>69150.606060000006</v>
          </cell>
          <cell r="E272">
            <v>69150</v>
          </cell>
          <cell r="F272" t="str">
            <v>Maintenance 001</v>
          </cell>
          <cell r="G272">
            <v>606060</v>
          </cell>
          <cell r="H272" t="str">
            <v>Salary Wage Other   NonWkrd NP</v>
          </cell>
        </row>
        <row r="273">
          <cell r="A273">
            <v>69150.606044999993</v>
          </cell>
          <cell r="B273">
            <v>730190</v>
          </cell>
          <cell r="C273" t="str">
            <v>Salaries – Other Administrative</v>
          </cell>
          <cell r="D273">
            <v>69150.606044999993</v>
          </cell>
          <cell r="E273">
            <v>69150</v>
          </cell>
          <cell r="F273" t="str">
            <v>Maintenance 001</v>
          </cell>
          <cell r="G273">
            <v>606045</v>
          </cell>
          <cell r="H273" t="str">
            <v>Salary Wage Other Bonus</v>
          </cell>
        </row>
        <row r="274">
          <cell r="A274">
            <v>69150.606039999999</v>
          </cell>
          <cell r="B274">
            <v>730190</v>
          </cell>
          <cell r="C274" t="str">
            <v>Salaries – Other Administrative</v>
          </cell>
          <cell r="D274">
            <v>69150.606039999999</v>
          </cell>
          <cell r="E274">
            <v>69150</v>
          </cell>
          <cell r="F274" t="str">
            <v>Maintenance 001</v>
          </cell>
          <cell r="G274">
            <v>606040</v>
          </cell>
          <cell r="H274" t="str">
            <v>Salary Wage Other Overtime</v>
          </cell>
        </row>
        <row r="275">
          <cell r="A275">
            <v>69150.606029999995</v>
          </cell>
          <cell r="B275">
            <v>730190</v>
          </cell>
          <cell r="C275" t="str">
            <v>Salaries – Other Administrative</v>
          </cell>
          <cell r="D275">
            <v>69150.606029999995</v>
          </cell>
          <cell r="E275">
            <v>69150</v>
          </cell>
          <cell r="F275" t="str">
            <v>Maintenance 001</v>
          </cell>
          <cell r="G275">
            <v>606030</v>
          </cell>
          <cell r="H275" t="str">
            <v>Salary Wage Other Regular</v>
          </cell>
        </row>
        <row r="276">
          <cell r="A276">
            <v>69150.600025000007</v>
          </cell>
          <cell r="B276">
            <v>730190</v>
          </cell>
          <cell r="C276" t="str">
            <v>Salaries – Other Administrative</v>
          </cell>
          <cell r="D276">
            <v>69150.600025000007</v>
          </cell>
          <cell r="E276">
            <v>69150</v>
          </cell>
          <cell r="F276" t="str">
            <v>Maintenance 001</v>
          </cell>
          <cell r="G276">
            <v>600025</v>
          </cell>
          <cell r="H276" t="str">
            <v>Non Physician   Non Wkrd NP</v>
          </cell>
        </row>
        <row r="277">
          <cell r="A277">
            <v>69150.600019999998</v>
          </cell>
          <cell r="B277">
            <v>730190</v>
          </cell>
          <cell r="C277" t="str">
            <v>Salaries – Other Administrative</v>
          </cell>
          <cell r="D277">
            <v>69150.600019999998</v>
          </cell>
          <cell r="E277">
            <v>69150</v>
          </cell>
          <cell r="F277" t="str">
            <v>Maintenance 001</v>
          </cell>
          <cell r="G277">
            <v>600020</v>
          </cell>
          <cell r="H277" t="str">
            <v>Non Physician   Wkrd Non Prod</v>
          </cell>
        </row>
        <row r="278">
          <cell r="A278">
            <v>69150.600009999995</v>
          </cell>
          <cell r="B278">
            <v>730190</v>
          </cell>
          <cell r="C278" t="str">
            <v>Salaries – Other Administrative</v>
          </cell>
          <cell r="D278">
            <v>69150.600009999995</v>
          </cell>
          <cell r="E278">
            <v>69150</v>
          </cell>
          <cell r="F278" t="str">
            <v>Maintenance 001</v>
          </cell>
          <cell r="G278">
            <v>600010</v>
          </cell>
          <cell r="H278" t="str">
            <v>Non Physician   Overtime</v>
          </cell>
        </row>
        <row r="279">
          <cell r="A279">
            <v>69150.600000000006</v>
          </cell>
          <cell r="B279">
            <v>730190</v>
          </cell>
          <cell r="C279" t="str">
            <v>Salaries – Other Administrative</v>
          </cell>
          <cell r="D279">
            <v>69150.600000000006</v>
          </cell>
          <cell r="E279">
            <v>69150</v>
          </cell>
          <cell r="F279" t="str">
            <v>Maintenance 001</v>
          </cell>
          <cell r="G279">
            <v>600000</v>
          </cell>
          <cell r="H279" t="str">
            <v>Non Physician   Regular</v>
          </cell>
        </row>
        <row r="280">
          <cell r="A280">
            <v>68500.606060000006</v>
          </cell>
          <cell r="B280">
            <v>730190</v>
          </cell>
          <cell r="C280" t="str">
            <v>Salaries – Other Administrative</v>
          </cell>
          <cell r="D280">
            <v>68500.606060000006</v>
          </cell>
          <cell r="E280">
            <v>68500</v>
          </cell>
          <cell r="F280" t="str">
            <v>Mission Integration 001</v>
          </cell>
          <cell r="G280">
            <v>606060</v>
          </cell>
          <cell r="H280" t="str">
            <v>Salary Wage Other   NonWkrd NP</v>
          </cell>
        </row>
        <row r="281">
          <cell r="A281">
            <v>68500.606044999993</v>
          </cell>
          <cell r="B281">
            <v>730190</v>
          </cell>
          <cell r="C281" t="str">
            <v>Salaries – Other Administrative</v>
          </cell>
          <cell r="D281">
            <v>68500.606044999993</v>
          </cell>
          <cell r="E281">
            <v>68500</v>
          </cell>
          <cell r="F281" t="str">
            <v>Mission Integration 001</v>
          </cell>
          <cell r="G281">
            <v>606045</v>
          </cell>
          <cell r="H281" t="str">
            <v>Salary Wage Other Bonus</v>
          </cell>
        </row>
        <row r="282">
          <cell r="A282">
            <v>68500.606029999995</v>
          </cell>
          <cell r="B282">
            <v>730190</v>
          </cell>
          <cell r="C282" t="str">
            <v>Salaries – Other Administrative</v>
          </cell>
          <cell r="D282">
            <v>68500.606029999995</v>
          </cell>
          <cell r="E282">
            <v>68500</v>
          </cell>
          <cell r="F282" t="str">
            <v>Mission Integration 001</v>
          </cell>
          <cell r="G282">
            <v>606030</v>
          </cell>
          <cell r="H282" t="str">
            <v>Salary Wage Other Regular</v>
          </cell>
        </row>
        <row r="283">
          <cell r="A283">
            <v>68500.606020000007</v>
          </cell>
          <cell r="B283">
            <v>730190</v>
          </cell>
          <cell r="C283" t="str">
            <v>Salaries – Other Administrative</v>
          </cell>
          <cell r="D283">
            <v>68500.606020000007</v>
          </cell>
          <cell r="E283">
            <v>68500</v>
          </cell>
          <cell r="F283" t="str">
            <v>Mission Integration 001</v>
          </cell>
          <cell r="G283">
            <v>606020</v>
          </cell>
          <cell r="H283" t="str">
            <v>Salary Wage Other Accrued PTO</v>
          </cell>
        </row>
        <row r="284">
          <cell r="A284">
            <v>68500.600025000007</v>
          </cell>
          <cell r="B284">
            <v>730190</v>
          </cell>
          <cell r="C284" t="str">
            <v>Salaries – Other Administrative</v>
          </cell>
          <cell r="D284">
            <v>68500.600025000007</v>
          </cell>
          <cell r="E284">
            <v>68500</v>
          </cell>
          <cell r="F284" t="str">
            <v>Mission Integration 001</v>
          </cell>
          <cell r="G284">
            <v>600025</v>
          </cell>
          <cell r="H284" t="str">
            <v>Non Physician   Non Wkrd NP</v>
          </cell>
        </row>
        <row r="285">
          <cell r="A285">
            <v>68500.600019999998</v>
          </cell>
          <cell r="B285">
            <v>730190</v>
          </cell>
          <cell r="C285" t="str">
            <v>Salaries – Other Administrative</v>
          </cell>
          <cell r="D285">
            <v>68500.600019999998</v>
          </cell>
          <cell r="E285">
            <v>68500</v>
          </cell>
          <cell r="F285" t="str">
            <v>Mission Integration 001</v>
          </cell>
          <cell r="G285">
            <v>600020</v>
          </cell>
          <cell r="H285" t="str">
            <v>Non Physician   Wkrd Non Prod</v>
          </cell>
        </row>
        <row r="286">
          <cell r="A286">
            <v>68500.600015000004</v>
          </cell>
          <cell r="B286">
            <v>730190</v>
          </cell>
          <cell r="C286" t="str">
            <v>Salaries – Other Administrative</v>
          </cell>
          <cell r="E286">
            <v>68500</v>
          </cell>
          <cell r="F286" t="str">
            <v>Mission Integration 001</v>
          </cell>
          <cell r="G286">
            <v>600015</v>
          </cell>
          <cell r="H286" t="str">
            <v>Non Physician   At Risk Comp</v>
          </cell>
        </row>
        <row r="287">
          <cell r="A287">
            <v>68500.600000000006</v>
          </cell>
          <cell r="B287">
            <v>730190</v>
          </cell>
          <cell r="C287" t="str">
            <v>Salaries – Other Administrative</v>
          </cell>
          <cell r="D287">
            <v>68500.600000000006</v>
          </cell>
          <cell r="E287">
            <v>68500</v>
          </cell>
          <cell r="F287" t="str">
            <v>Mission Integration 001</v>
          </cell>
          <cell r="G287">
            <v>600000</v>
          </cell>
          <cell r="H287" t="str">
            <v>Non Physician   Regular</v>
          </cell>
        </row>
        <row r="288">
          <cell r="A288">
            <v>68452.606060000006</v>
          </cell>
          <cell r="B288">
            <v>730190</v>
          </cell>
          <cell r="C288" t="str">
            <v>Salaries – Other Administrative</v>
          </cell>
          <cell r="D288">
            <v>68452.606060000006</v>
          </cell>
          <cell r="E288">
            <v>68452</v>
          </cell>
          <cell r="F288" t="str">
            <v>Govt Advocacy Relations 001</v>
          </cell>
          <cell r="G288">
            <v>606060</v>
          </cell>
          <cell r="H288" t="str">
            <v>Salary Wage Other   NonWkrd NP</v>
          </cell>
        </row>
        <row r="289">
          <cell r="A289">
            <v>68452.606039999999</v>
          </cell>
          <cell r="B289">
            <v>730190</v>
          </cell>
          <cell r="C289" t="str">
            <v>Salaries – Other Administrative</v>
          </cell>
          <cell r="D289">
            <v>68452.606039999999</v>
          </cell>
          <cell r="E289">
            <v>68452</v>
          </cell>
          <cell r="F289" t="str">
            <v>Govt Advocacy Relations 001</v>
          </cell>
          <cell r="G289">
            <v>606040</v>
          </cell>
          <cell r="H289" t="str">
            <v>Salary Wage Other Overtime</v>
          </cell>
        </row>
        <row r="290">
          <cell r="A290">
            <v>68452.606029999995</v>
          </cell>
          <cell r="B290">
            <v>730190</v>
          </cell>
          <cell r="C290" t="str">
            <v>Salaries – Other Administrative</v>
          </cell>
          <cell r="D290">
            <v>68452.606029999995</v>
          </cell>
          <cell r="E290">
            <v>68452</v>
          </cell>
          <cell r="F290" t="str">
            <v>Govt Advocacy Relations 001</v>
          </cell>
          <cell r="G290">
            <v>606030</v>
          </cell>
          <cell r="H290" t="str">
            <v>Salary Wage Other Regular</v>
          </cell>
        </row>
        <row r="291">
          <cell r="A291">
            <v>68452.606020000007</v>
          </cell>
          <cell r="B291">
            <v>730190</v>
          </cell>
          <cell r="C291" t="str">
            <v>Salaries – Other Administrative</v>
          </cell>
          <cell r="D291">
            <v>68452.606020000007</v>
          </cell>
          <cell r="E291">
            <v>68452</v>
          </cell>
          <cell r="F291" t="str">
            <v>Govt Advocacy Relations 001</v>
          </cell>
          <cell r="G291">
            <v>606020</v>
          </cell>
          <cell r="H291" t="str">
            <v>Salary Wage Other Accrued PTO</v>
          </cell>
        </row>
        <row r="292">
          <cell r="A292">
            <v>67966.606060000006</v>
          </cell>
          <cell r="B292">
            <v>730190</v>
          </cell>
          <cell r="C292" t="str">
            <v>Salaries – Other Administrative</v>
          </cell>
          <cell r="D292">
            <v>67966.606060000006</v>
          </cell>
          <cell r="E292">
            <v>67966</v>
          </cell>
          <cell r="F292" t="str">
            <v>Physician Support Services 003</v>
          </cell>
          <cell r="G292">
            <v>606060</v>
          </cell>
          <cell r="H292" t="str">
            <v>Salary Wage Other   NonWkrd NP</v>
          </cell>
        </row>
        <row r="293">
          <cell r="A293">
            <v>67966.606044999993</v>
          </cell>
          <cell r="B293">
            <v>730190</v>
          </cell>
          <cell r="C293" t="str">
            <v>Salaries – Other Administrative</v>
          </cell>
          <cell r="D293">
            <v>67966.606044999993</v>
          </cell>
          <cell r="E293">
            <v>67966</v>
          </cell>
          <cell r="F293" t="str">
            <v>Physician Support Services 003</v>
          </cell>
          <cell r="G293">
            <v>606045</v>
          </cell>
          <cell r="H293" t="str">
            <v>Salary Wage Other Bonus</v>
          </cell>
        </row>
        <row r="294">
          <cell r="A294">
            <v>67966.606029999995</v>
          </cell>
          <cell r="B294">
            <v>730190</v>
          </cell>
          <cell r="C294" t="str">
            <v>Salaries – Other Administrative</v>
          </cell>
          <cell r="D294">
            <v>67966.606029999995</v>
          </cell>
          <cell r="E294">
            <v>67966</v>
          </cell>
          <cell r="F294" t="str">
            <v>Physician Support Services 003</v>
          </cell>
          <cell r="G294">
            <v>606030</v>
          </cell>
          <cell r="H294" t="str">
            <v>Salary Wage Other Regular</v>
          </cell>
        </row>
        <row r="295">
          <cell r="A295">
            <v>67966.606020000007</v>
          </cell>
          <cell r="B295">
            <v>730190</v>
          </cell>
          <cell r="C295" t="str">
            <v>Salaries – Other Administrative</v>
          </cell>
          <cell r="D295">
            <v>67966.606020000007</v>
          </cell>
          <cell r="E295">
            <v>67966</v>
          </cell>
          <cell r="F295" t="str">
            <v>Physician Support Services 003</v>
          </cell>
          <cell r="G295">
            <v>606020</v>
          </cell>
          <cell r="H295" t="str">
            <v>Salary Wage Other Accrued PTO</v>
          </cell>
        </row>
        <row r="296">
          <cell r="A296">
            <v>67966.600025000007</v>
          </cell>
          <cell r="B296">
            <v>730190</v>
          </cell>
          <cell r="C296" t="str">
            <v>Salaries – Other Administrative</v>
          </cell>
          <cell r="D296">
            <v>67966.600025000007</v>
          </cell>
          <cell r="E296">
            <v>67966</v>
          </cell>
          <cell r="F296" t="str">
            <v>Physician Support Services 003</v>
          </cell>
          <cell r="G296">
            <v>600025</v>
          </cell>
          <cell r="H296" t="str">
            <v>Non Physician   Non Wkrd NP</v>
          </cell>
        </row>
        <row r="297">
          <cell r="A297">
            <v>67966.600015000004</v>
          </cell>
          <cell r="B297">
            <v>730190</v>
          </cell>
          <cell r="C297" t="str">
            <v>Salaries – Other Administrative</v>
          </cell>
          <cell r="D297">
            <v>67966.600015000004</v>
          </cell>
          <cell r="E297">
            <v>67966</v>
          </cell>
          <cell r="F297" t="str">
            <v>Physician Support Services 003</v>
          </cell>
          <cell r="G297">
            <v>600015</v>
          </cell>
          <cell r="H297" t="str">
            <v>Non Physician   At Risk Comp</v>
          </cell>
        </row>
        <row r="298">
          <cell r="A298">
            <v>67966.600000000006</v>
          </cell>
          <cell r="B298">
            <v>730190</v>
          </cell>
          <cell r="C298" t="str">
            <v>Salaries – Other Administrative</v>
          </cell>
          <cell r="D298">
            <v>67966.600000000006</v>
          </cell>
          <cell r="E298">
            <v>67966</v>
          </cell>
          <cell r="F298" t="str">
            <v>Physician Support Services 003</v>
          </cell>
          <cell r="G298">
            <v>600000</v>
          </cell>
          <cell r="H298" t="str">
            <v>Non Physician   Regular</v>
          </cell>
        </row>
        <row r="299">
          <cell r="A299">
            <v>67950.606060000006</v>
          </cell>
          <cell r="B299">
            <v>730190</v>
          </cell>
          <cell r="C299" t="str">
            <v>Salaries – Other Administrative</v>
          </cell>
          <cell r="D299">
            <v>67950.606060000006</v>
          </cell>
          <cell r="E299">
            <v>67950</v>
          </cell>
          <cell r="F299" t="str">
            <v>Physician Support Services 001</v>
          </cell>
          <cell r="G299">
            <v>606060</v>
          </cell>
          <cell r="H299" t="str">
            <v>Salary Wage Other   NonWkrd NP</v>
          </cell>
        </row>
        <row r="300">
          <cell r="A300">
            <v>67950.606054999997</v>
          </cell>
          <cell r="B300">
            <v>730190</v>
          </cell>
          <cell r="C300" t="str">
            <v>Salaries – Other Administrative</v>
          </cell>
          <cell r="D300">
            <v>67950.606054999997</v>
          </cell>
          <cell r="E300">
            <v>67950</v>
          </cell>
          <cell r="F300" t="str">
            <v>Physician Support Services 001</v>
          </cell>
          <cell r="G300">
            <v>606055</v>
          </cell>
          <cell r="H300" t="str">
            <v>Salary Wage Other - Wkrd NP</v>
          </cell>
        </row>
        <row r="301">
          <cell r="A301">
            <v>67950.606044999993</v>
          </cell>
          <cell r="B301">
            <v>730190</v>
          </cell>
          <cell r="C301" t="str">
            <v>Salaries – Other Administrative</v>
          </cell>
          <cell r="D301">
            <v>67950.606044999993</v>
          </cell>
          <cell r="E301">
            <v>67950</v>
          </cell>
          <cell r="F301" t="str">
            <v>Physician Support Services 001</v>
          </cell>
          <cell r="G301">
            <v>606045</v>
          </cell>
          <cell r="H301" t="str">
            <v>Salary Wage Other Bonus</v>
          </cell>
        </row>
        <row r="302">
          <cell r="A302">
            <v>67950.606039999999</v>
          </cell>
          <cell r="B302">
            <v>730190</v>
          </cell>
          <cell r="C302" t="str">
            <v>Salaries – Other Administrative</v>
          </cell>
          <cell r="D302">
            <v>67950.606039999999</v>
          </cell>
          <cell r="E302">
            <v>67950</v>
          </cell>
          <cell r="F302" t="str">
            <v>Physician Support Services 001</v>
          </cell>
          <cell r="G302">
            <v>606040</v>
          </cell>
          <cell r="H302" t="str">
            <v>Salary Wage Other Overtime</v>
          </cell>
        </row>
        <row r="303">
          <cell r="A303">
            <v>67950.606029999995</v>
          </cell>
          <cell r="B303">
            <v>730190</v>
          </cell>
          <cell r="C303" t="str">
            <v>Salaries – Other Administrative</v>
          </cell>
          <cell r="D303">
            <v>67950.606029999995</v>
          </cell>
          <cell r="E303">
            <v>67950</v>
          </cell>
          <cell r="F303" t="str">
            <v>Physician Support Services 001</v>
          </cell>
          <cell r="G303">
            <v>606030</v>
          </cell>
          <cell r="H303" t="str">
            <v>Salary Wage Other Regular</v>
          </cell>
        </row>
        <row r="304">
          <cell r="A304">
            <v>67950.606020000007</v>
          </cell>
          <cell r="B304">
            <v>730190</v>
          </cell>
          <cell r="C304" t="str">
            <v>Salaries – Other Administrative</v>
          </cell>
          <cell r="D304">
            <v>67950.606020000007</v>
          </cell>
          <cell r="E304">
            <v>67950</v>
          </cell>
          <cell r="F304" t="str">
            <v>Physician Support Services 001</v>
          </cell>
          <cell r="G304">
            <v>606020</v>
          </cell>
          <cell r="H304" t="str">
            <v>Salary Wage Other Accrued PTO</v>
          </cell>
        </row>
        <row r="305">
          <cell r="A305">
            <v>67950.600025000007</v>
          </cell>
          <cell r="B305">
            <v>730190</v>
          </cell>
          <cell r="C305" t="str">
            <v>Salaries – Other Administrative</v>
          </cell>
          <cell r="D305">
            <v>67950.600025000007</v>
          </cell>
          <cell r="E305">
            <v>67950</v>
          </cell>
          <cell r="F305" t="str">
            <v>Physician Support Services 001</v>
          </cell>
          <cell r="G305">
            <v>600025</v>
          </cell>
          <cell r="H305" t="str">
            <v>Non Physician   Non Wkrd NP</v>
          </cell>
        </row>
        <row r="306">
          <cell r="A306">
            <v>67950.600019999998</v>
          </cell>
          <cell r="B306">
            <v>730190</v>
          </cell>
          <cell r="C306" t="str">
            <v>Salaries – Other Administrative</v>
          </cell>
          <cell r="E306">
            <v>67950</v>
          </cell>
          <cell r="F306" t="str">
            <v>Physician Support Services 001</v>
          </cell>
          <cell r="G306">
            <v>600020</v>
          </cell>
          <cell r="H306" t="str">
            <v>Non Physician   Wkrd Non Prod</v>
          </cell>
        </row>
        <row r="307">
          <cell r="A307">
            <v>67950.600015000004</v>
          </cell>
          <cell r="B307">
            <v>730190</v>
          </cell>
          <cell r="C307" t="str">
            <v>Salaries – Other Administrative</v>
          </cell>
          <cell r="D307">
            <v>67950.600015000004</v>
          </cell>
          <cell r="E307">
            <v>67950</v>
          </cell>
          <cell r="F307" t="str">
            <v>Physician Support Services 001</v>
          </cell>
          <cell r="G307">
            <v>600015</v>
          </cell>
          <cell r="H307" t="str">
            <v>Non Physician   At Risk Comp</v>
          </cell>
        </row>
        <row r="308">
          <cell r="A308">
            <v>67950.600009999995</v>
          </cell>
          <cell r="B308">
            <v>730190</v>
          </cell>
          <cell r="C308" t="str">
            <v>Salaries – Other Administrative</v>
          </cell>
          <cell r="D308">
            <v>67950.600009999995</v>
          </cell>
          <cell r="E308">
            <v>67950</v>
          </cell>
          <cell r="F308" t="str">
            <v>Physician Support Services 001</v>
          </cell>
          <cell r="G308">
            <v>600010</v>
          </cell>
          <cell r="H308" t="str">
            <v>Non Physician   Overtime</v>
          </cell>
        </row>
        <row r="309">
          <cell r="A309">
            <v>67950.600005</v>
          </cell>
          <cell r="B309">
            <v>730190</v>
          </cell>
          <cell r="C309" t="str">
            <v>Salaries – Other Administrative</v>
          </cell>
          <cell r="D309">
            <v>67950.600005</v>
          </cell>
          <cell r="E309">
            <v>67950</v>
          </cell>
          <cell r="F309" t="str">
            <v>Physician Support Services 001</v>
          </cell>
          <cell r="G309">
            <v>600005</v>
          </cell>
          <cell r="H309" t="str">
            <v>Non Physician   Premium</v>
          </cell>
        </row>
        <row r="310">
          <cell r="A310">
            <v>67950.600000000006</v>
          </cell>
          <cell r="B310">
            <v>730190</v>
          </cell>
          <cell r="C310" t="str">
            <v>Salaries – Other Administrative</v>
          </cell>
          <cell r="D310">
            <v>67950.600000000006</v>
          </cell>
          <cell r="E310">
            <v>67950</v>
          </cell>
          <cell r="F310" t="str">
            <v>Physician Support Services 001</v>
          </cell>
          <cell r="G310">
            <v>600000</v>
          </cell>
          <cell r="H310" t="str">
            <v>Non Physician   Regular</v>
          </cell>
        </row>
        <row r="311">
          <cell r="A311">
            <v>67552.605005000005</v>
          </cell>
          <cell r="B311">
            <v>730190</v>
          </cell>
          <cell r="C311" t="str">
            <v>Salaries – Other Administrative</v>
          </cell>
          <cell r="E311">
            <v>67552</v>
          </cell>
          <cell r="F311" t="str">
            <v>Medical Staff</v>
          </cell>
          <cell r="G311">
            <v>605005</v>
          </cell>
          <cell r="H311" t="str">
            <v>Physicians Premium</v>
          </cell>
        </row>
        <row r="312">
          <cell r="A312">
            <v>67552.600025000007</v>
          </cell>
          <cell r="B312">
            <v>730190</v>
          </cell>
          <cell r="C312" t="str">
            <v>Salaries – Other Administrative</v>
          </cell>
          <cell r="E312">
            <v>67552</v>
          </cell>
          <cell r="F312" t="str">
            <v>Medical Staff</v>
          </cell>
          <cell r="G312">
            <v>600025</v>
          </cell>
          <cell r="H312" t="str">
            <v>Non Physician   Non Wkrd NP</v>
          </cell>
        </row>
        <row r="313">
          <cell r="A313">
            <v>67552.600019999998</v>
          </cell>
          <cell r="B313">
            <v>730190</v>
          </cell>
          <cell r="C313" t="str">
            <v>Salaries – Other Administrative</v>
          </cell>
          <cell r="E313">
            <v>67552</v>
          </cell>
          <cell r="F313" t="str">
            <v>Medical Staff</v>
          </cell>
          <cell r="G313">
            <v>600020</v>
          </cell>
          <cell r="H313" t="str">
            <v>Non Physician   Wkrd Non Prod</v>
          </cell>
        </row>
        <row r="314">
          <cell r="A314">
            <v>67552.600009999995</v>
          </cell>
          <cell r="B314">
            <v>730190</v>
          </cell>
          <cell r="C314" t="str">
            <v>Salaries – Other Administrative</v>
          </cell>
          <cell r="E314">
            <v>67552</v>
          </cell>
          <cell r="F314" t="str">
            <v>Medical Staff</v>
          </cell>
          <cell r="G314">
            <v>600015</v>
          </cell>
          <cell r="H314" t="str">
            <v>Non Physician   At Risk Comp</v>
          </cell>
        </row>
        <row r="315">
          <cell r="A315">
            <v>67552.600000000006</v>
          </cell>
          <cell r="B315">
            <v>730190</v>
          </cell>
          <cell r="C315" t="str">
            <v>Salaries – Other Administrative</v>
          </cell>
          <cell r="E315">
            <v>67552</v>
          </cell>
          <cell r="F315" t="str">
            <v>Medical Staff</v>
          </cell>
          <cell r="G315">
            <v>600000</v>
          </cell>
          <cell r="H315" t="str">
            <v>Non Physician   Regular</v>
          </cell>
        </row>
        <row r="316">
          <cell r="A316">
            <v>67450.606060000006</v>
          </cell>
          <cell r="B316">
            <v>730190</v>
          </cell>
          <cell r="C316" t="str">
            <v>Salaries – Other Administrative</v>
          </cell>
          <cell r="D316">
            <v>67450.606060000006</v>
          </cell>
          <cell r="E316">
            <v>67450</v>
          </cell>
          <cell r="F316" t="str">
            <v>Total Quality Management 001</v>
          </cell>
          <cell r="G316">
            <v>606060</v>
          </cell>
          <cell r="H316" t="str">
            <v>Salary Wage Other   NonWkrd NP</v>
          </cell>
        </row>
        <row r="317">
          <cell r="A317">
            <v>67450.606044999993</v>
          </cell>
          <cell r="B317">
            <v>730190</v>
          </cell>
          <cell r="C317" t="str">
            <v>Salaries – Other Administrative</v>
          </cell>
          <cell r="D317">
            <v>67450.606044999993</v>
          </cell>
          <cell r="E317">
            <v>67450</v>
          </cell>
          <cell r="F317" t="str">
            <v>Total Quality Management 001</v>
          </cell>
          <cell r="G317">
            <v>606045</v>
          </cell>
          <cell r="H317" t="str">
            <v>Salary Wage Other Bonus</v>
          </cell>
        </row>
        <row r="318">
          <cell r="A318">
            <v>67450.606039999999</v>
          </cell>
          <cell r="B318">
            <v>730190</v>
          </cell>
          <cell r="C318" t="str">
            <v>Salaries – Other Administrative</v>
          </cell>
          <cell r="D318">
            <v>67450.606039999999</v>
          </cell>
          <cell r="E318">
            <v>67450</v>
          </cell>
          <cell r="F318" t="str">
            <v>Total Quality Management 001</v>
          </cell>
          <cell r="G318">
            <v>606040</v>
          </cell>
          <cell r="H318" t="str">
            <v>Salary Wage Other Overtime</v>
          </cell>
        </row>
        <row r="319">
          <cell r="A319">
            <v>67450.606035000004</v>
          </cell>
          <cell r="B319">
            <v>730190</v>
          </cell>
          <cell r="C319" t="str">
            <v>Salaries – Other Administrative</v>
          </cell>
          <cell r="D319">
            <v>67450.606035000004</v>
          </cell>
          <cell r="E319">
            <v>67450</v>
          </cell>
          <cell r="F319" t="str">
            <v>Total Quality Management 001</v>
          </cell>
          <cell r="G319">
            <v>606035</v>
          </cell>
          <cell r="H319" t="str">
            <v>Salary Wage Other Premium</v>
          </cell>
        </row>
        <row r="320">
          <cell r="A320">
            <v>67450.606029999995</v>
          </cell>
          <cell r="B320">
            <v>730190</v>
          </cell>
          <cell r="C320" t="str">
            <v>Salaries – Other Administrative</v>
          </cell>
          <cell r="D320">
            <v>67450.606029999995</v>
          </cell>
          <cell r="E320">
            <v>67450</v>
          </cell>
          <cell r="F320" t="str">
            <v>Total Quality Management 001</v>
          </cell>
          <cell r="G320">
            <v>606030</v>
          </cell>
          <cell r="H320" t="str">
            <v>Salary Wage Other Regular</v>
          </cell>
        </row>
        <row r="321">
          <cell r="A321">
            <v>67450.606020000007</v>
          </cell>
          <cell r="B321">
            <v>730190</v>
          </cell>
          <cell r="C321" t="str">
            <v>Salaries – Other Administrative</v>
          </cell>
          <cell r="D321">
            <v>67450.606020000007</v>
          </cell>
          <cell r="E321">
            <v>67450</v>
          </cell>
          <cell r="F321" t="str">
            <v>Total Quality Management 001</v>
          </cell>
          <cell r="G321">
            <v>606020</v>
          </cell>
          <cell r="H321" t="str">
            <v>Salary Wage Other Accrued PTO</v>
          </cell>
        </row>
        <row r="322">
          <cell r="A322">
            <v>67450.606</v>
          </cell>
          <cell r="B322">
            <v>730190</v>
          </cell>
          <cell r="C322" t="str">
            <v>Salaries – Other Administrative</v>
          </cell>
          <cell r="D322">
            <v>67450.606</v>
          </cell>
          <cell r="E322">
            <v>67450</v>
          </cell>
          <cell r="F322" t="str">
            <v>Total Quality Management 001</v>
          </cell>
          <cell r="G322">
            <v>606000</v>
          </cell>
          <cell r="H322" t="str">
            <v>SalaryWageOtherSeverencePay</v>
          </cell>
        </row>
        <row r="323">
          <cell r="A323">
            <v>67450.600025000007</v>
          </cell>
          <cell r="B323">
            <v>730190</v>
          </cell>
          <cell r="C323" t="str">
            <v>Salaries – Other Administrative</v>
          </cell>
          <cell r="D323">
            <v>67450.600025000007</v>
          </cell>
          <cell r="E323">
            <v>67450</v>
          </cell>
          <cell r="F323" t="str">
            <v>Total Quality Management 001</v>
          </cell>
          <cell r="G323">
            <v>600025</v>
          </cell>
          <cell r="H323" t="str">
            <v>Non Physician   Non Wkrd NP</v>
          </cell>
        </row>
        <row r="324">
          <cell r="A324">
            <v>67450.600009999995</v>
          </cell>
          <cell r="B324">
            <v>730190</v>
          </cell>
          <cell r="C324" t="str">
            <v>Salaries – Other Administrative</v>
          </cell>
          <cell r="D324">
            <v>67450.600009999995</v>
          </cell>
          <cell r="E324">
            <v>67450</v>
          </cell>
          <cell r="F324" t="str">
            <v>Total Quality Management 001</v>
          </cell>
          <cell r="G324">
            <v>600010</v>
          </cell>
          <cell r="H324" t="str">
            <v>Non Physician   Overtime</v>
          </cell>
        </row>
        <row r="325">
          <cell r="A325">
            <v>67450.600005</v>
          </cell>
          <cell r="B325">
            <v>730190</v>
          </cell>
          <cell r="C325" t="str">
            <v>Salaries – Other Administrative</v>
          </cell>
          <cell r="E325">
            <v>67450</v>
          </cell>
          <cell r="F325" t="str">
            <v>Total Quality Management 001</v>
          </cell>
          <cell r="G325">
            <v>600005</v>
          </cell>
          <cell r="H325" t="str">
            <v>Non Physician   Premium</v>
          </cell>
        </row>
        <row r="326">
          <cell r="A326">
            <v>67450.600000000006</v>
          </cell>
          <cell r="B326">
            <v>730190</v>
          </cell>
          <cell r="C326" t="str">
            <v>Salaries – Other Administrative</v>
          </cell>
          <cell r="D326">
            <v>67450.600000000006</v>
          </cell>
          <cell r="E326">
            <v>67450</v>
          </cell>
          <cell r="F326" t="str">
            <v>Total Quality Management 001</v>
          </cell>
          <cell r="G326">
            <v>600000</v>
          </cell>
          <cell r="H326" t="str">
            <v>Non Physician   Regular</v>
          </cell>
        </row>
        <row r="327">
          <cell r="A327">
            <v>67400.606060000006</v>
          </cell>
          <cell r="B327">
            <v>730190</v>
          </cell>
          <cell r="C327" t="str">
            <v>Salaries – Other Administrative</v>
          </cell>
          <cell r="D327">
            <v>67400.606060000006</v>
          </cell>
          <cell r="E327">
            <v>67400</v>
          </cell>
          <cell r="F327" t="str">
            <v>Risk Management 001</v>
          </cell>
          <cell r="G327">
            <v>606060</v>
          </cell>
          <cell r="H327" t="str">
            <v>Salary Wage Other   NonWkrd NP</v>
          </cell>
        </row>
        <row r="328">
          <cell r="A328">
            <v>67400.606054999997</v>
          </cell>
          <cell r="B328">
            <v>730190</v>
          </cell>
          <cell r="C328" t="str">
            <v>Salaries – Other Administrative</v>
          </cell>
          <cell r="D328">
            <v>67400.606054999997</v>
          </cell>
          <cell r="E328">
            <v>67400</v>
          </cell>
          <cell r="F328" t="str">
            <v>Risk Management 001</v>
          </cell>
          <cell r="G328">
            <v>606055</v>
          </cell>
          <cell r="H328" t="str">
            <v>Salary Wage Other - Wkrd NP</v>
          </cell>
        </row>
        <row r="329">
          <cell r="A329">
            <v>67400.606044999993</v>
          </cell>
          <cell r="B329">
            <v>730190</v>
          </cell>
          <cell r="C329" t="str">
            <v>Salaries – Other Administrative</v>
          </cell>
          <cell r="D329">
            <v>67400.606044999993</v>
          </cell>
          <cell r="E329">
            <v>67400</v>
          </cell>
          <cell r="F329" t="str">
            <v>Risk Management 001</v>
          </cell>
          <cell r="G329">
            <v>606045</v>
          </cell>
          <cell r="H329" t="str">
            <v>Salary Wage Other Bonus</v>
          </cell>
        </row>
        <row r="330">
          <cell r="A330">
            <v>67400.606039999999</v>
          </cell>
          <cell r="B330">
            <v>730190</v>
          </cell>
          <cell r="C330" t="str">
            <v>Salaries – Other Administrative</v>
          </cell>
          <cell r="D330">
            <v>67400.606039999999</v>
          </cell>
          <cell r="E330">
            <v>67400</v>
          </cell>
          <cell r="F330" t="str">
            <v>Risk Management 001</v>
          </cell>
          <cell r="G330">
            <v>606040</v>
          </cell>
          <cell r="H330" t="str">
            <v>Salary Wage Other Overtime</v>
          </cell>
        </row>
        <row r="331">
          <cell r="A331">
            <v>67400.606035000004</v>
          </cell>
          <cell r="B331">
            <v>730190</v>
          </cell>
          <cell r="C331" t="str">
            <v>Salaries – Other Administrative</v>
          </cell>
          <cell r="D331">
            <v>67400.606035000004</v>
          </cell>
          <cell r="E331">
            <v>67400</v>
          </cell>
          <cell r="F331" t="str">
            <v>Risk Management 001</v>
          </cell>
          <cell r="G331">
            <v>606035</v>
          </cell>
          <cell r="H331" t="str">
            <v>Salary Wage Other Premium</v>
          </cell>
        </row>
        <row r="332">
          <cell r="A332">
            <v>67400.606029999995</v>
          </cell>
          <cell r="B332">
            <v>730190</v>
          </cell>
          <cell r="C332" t="str">
            <v>Salaries – Other Administrative</v>
          </cell>
          <cell r="D332">
            <v>67400.606029999995</v>
          </cell>
          <cell r="E332">
            <v>67400</v>
          </cell>
          <cell r="F332" t="str">
            <v>Risk Management 001</v>
          </cell>
          <cell r="G332">
            <v>606030</v>
          </cell>
          <cell r="H332" t="str">
            <v>Salary Wage Other Regular</v>
          </cell>
        </row>
        <row r="333">
          <cell r="A333">
            <v>67400.606020000007</v>
          </cell>
          <cell r="B333">
            <v>730190</v>
          </cell>
          <cell r="C333" t="str">
            <v>Salaries – Other Administrative</v>
          </cell>
          <cell r="D333">
            <v>67400.606020000007</v>
          </cell>
          <cell r="E333">
            <v>67400</v>
          </cell>
          <cell r="F333" t="str">
            <v>Risk Management 001</v>
          </cell>
          <cell r="G333">
            <v>606020</v>
          </cell>
          <cell r="H333" t="str">
            <v>Salary Wage Other Accrued PTO</v>
          </cell>
        </row>
        <row r="334">
          <cell r="A334">
            <v>67400.600025000007</v>
          </cell>
          <cell r="B334">
            <v>730190</v>
          </cell>
          <cell r="C334" t="str">
            <v>Salaries – Other Administrative</v>
          </cell>
          <cell r="D334">
            <v>67400.600025000007</v>
          </cell>
          <cell r="E334">
            <v>67400</v>
          </cell>
          <cell r="F334" t="str">
            <v>Risk Management 001</v>
          </cell>
          <cell r="G334">
            <v>600025</v>
          </cell>
          <cell r="H334" t="str">
            <v>Non Physician   Non Wkrd NP</v>
          </cell>
        </row>
        <row r="335">
          <cell r="A335">
            <v>67400.600019999998</v>
          </cell>
          <cell r="B335">
            <v>730190</v>
          </cell>
          <cell r="C335" t="str">
            <v>Salaries – Other Administrative</v>
          </cell>
          <cell r="E335">
            <v>67400</v>
          </cell>
          <cell r="F335" t="str">
            <v>Risk Management 001</v>
          </cell>
          <cell r="G335">
            <v>600020</v>
          </cell>
          <cell r="H335" t="str">
            <v>Non Physician   Wkrd Non Prod</v>
          </cell>
        </row>
        <row r="336">
          <cell r="A336">
            <v>67400.600015000004</v>
          </cell>
          <cell r="B336">
            <v>730190</v>
          </cell>
          <cell r="C336" t="str">
            <v>Salaries – Other Administrative</v>
          </cell>
          <cell r="E336">
            <v>67400</v>
          </cell>
          <cell r="F336" t="str">
            <v>Risk Management 001</v>
          </cell>
          <cell r="G336">
            <v>600015</v>
          </cell>
          <cell r="H336" t="str">
            <v>Non Physician   At Risk Comp</v>
          </cell>
        </row>
        <row r="337">
          <cell r="A337">
            <v>67400.600009999995</v>
          </cell>
          <cell r="B337">
            <v>730190</v>
          </cell>
          <cell r="C337" t="str">
            <v>Salaries – Other Administrative</v>
          </cell>
          <cell r="D337">
            <v>67400.600009999995</v>
          </cell>
          <cell r="E337">
            <v>67400</v>
          </cell>
          <cell r="F337" t="str">
            <v>Risk Management 001</v>
          </cell>
          <cell r="G337">
            <v>600010</v>
          </cell>
          <cell r="H337" t="str">
            <v>Non Physician   Overtime</v>
          </cell>
        </row>
        <row r="338">
          <cell r="A338">
            <v>67400.600000000006</v>
          </cell>
          <cell r="B338">
            <v>730190</v>
          </cell>
          <cell r="C338" t="str">
            <v>Salaries – Other Administrative</v>
          </cell>
          <cell r="D338">
            <v>67400.600000000006</v>
          </cell>
          <cell r="E338">
            <v>67400</v>
          </cell>
          <cell r="F338" t="str">
            <v>Risk Management 001</v>
          </cell>
          <cell r="G338">
            <v>600000</v>
          </cell>
          <cell r="H338" t="str">
            <v>Non Physician   Regular</v>
          </cell>
        </row>
        <row r="339">
          <cell r="A339">
            <v>67250.606060000006</v>
          </cell>
          <cell r="B339">
            <v>730190</v>
          </cell>
          <cell r="C339" t="str">
            <v>Salaries – Other Administrative</v>
          </cell>
          <cell r="D339">
            <v>67250.606060000006</v>
          </cell>
          <cell r="E339">
            <v>67250</v>
          </cell>
          <cell r="F339" t="str">
            <v>Corp Responsibility Prgrm 001</v>
          </cell>
          <cell r="G339">
            <v>606060</v>
          </cell>
          <cell r="H339" t="str">
            <v>Salary Wage Other   NonWkrd NP</v>
          </cell>
        </row>
        <row r="340">
          <cell r="A340">
            <v>67250.606039999999</v>
          </cell>
          <cell r="B340">
            <v>730190</v>
          </cell>
          <cell r="C340" t="str">
            <v>Salaries – Other Administrative</v>
          </cell>
          <cell r="D340">
            <v>67250.606039999999</v>
          </cell>
          <cell r="E340">
            <v>67250</v>
          </cell>
          <cell r="F340" t="str">
            <v>Corp Responsibility Prgrm 001</v>
          </cell>
          <cell r="G340">
            <v>606040</v>
          </cell>
          <cell r="H340" t="str">
            <v>Salary Wage Other Overtime</v>
          </cell>
        </row>
        <row r="341">
          <cell r="A341">
            <v>67250.606029999995</v>
          </cell>
          <cell r="B341">
            <v>730190</v>
          </cell>
          <cell r="C341" t="str">
            <v>Salaries – Other Administrative</v>
          </cell>
          <cell r="D341">
            <v>67250.606029999995</v>
          </cell>
          <cell r="E341">
            <v>67250</v>
          </cell>
          <cell r="F341" t="str">
            <v>Corp Responsibility Prgrm 001</v>
          </cell>
          <cell r="G341">
            <v>606030</v>
          </cell>
          <cell r="H341" t="str">
            <v>Salary Wage Other Regular</v>
          </cell>
        </row>
        <row r="342">
          <cell r="A342">
            <v>67250.606020000007</v>
          </cell>
          <cell r="B342">
            <v>730190</v>
          </cell>
          <cell r="C342" t="str">
            <v>Salaries – Other Administrative</v>
          </cell>
          <cell r="D342">
            <v>67250.606020000007</v>
          </cell>
          <cell r="E342">
            <v>67250</v>
          </cell>
          <cell r="F342" t="str">
            <v>Corp Responsibility Prgrm 001</v>
          </cell>
          <cell r="G342">
            <v>606020</v>
          </cell>
          <cell r="H342" t="str">
            <v>Salary Wage Other Accrued PTO</v>
          </cell>
        </row>
        <row r="343">
          <cell r="A343">
            <v>67250.600025000007</v>
          </cell>
          <cell r="B343">
            <v>730190</v>
          </cell>
          <cell r="C343" t="str">
            <v>Salaries – Other Administrative</v>
          </cell>
          <cell r="D343">
            <v>67250.600025000007</v>
          </cell>
          <cell r="E343">
            <v>67250</v>
          </cell>
          <cell r="F343" t="str">
            <v>Corp Responsibility Prgrm 001</v>
          </cell>
          <cell r="G343">
            <v>600025</v>
          </cell>
          <cell r="H343" t="str">
            <v>Non Physician   Non Wkrd NP</v>
          </cell>
        </row>
        <row r="344">
          <cell r="A344">
            <v>67250.600015000004</v>
          </cell>
          <cell r="B344">
            <v>730190</v>
          </cell>
          <cell r="C344" t="str">
            <v>Salaries – Other Administrative</v>
          </cell>
          <cell r="E344">
            <v>67250</v>
          </cell>
          <cell r="F344" t="str">
            <v>Corp Responsibility Prgrm 001</v>
          </cell>
          <cell r="G344">
            <v>600015</v>
          </cell>
          <cell r="H344" t="str">
            <v>Non Physician   At Risk Comp</v>
          </cell>
        </row>
        <row r="345">
          <cell r="A345">
            <v>67250.600009999995</v>
          </cell>
          <cell r="B345">
            <v>730190</v>
          </cell>
          <cell r="C345" t="str">
            <v>Salaries – Other Administrative</v>
          </cell>
          <cell r="D345">
            <v>67250.600009999995</v>
          </cell>
          <cell r="E345">
            <v>67250</v>
          </cell>
          <cell r="F345" t="str">
            <v>Corp Responsibility Prgrm 001</v>
          </cell>
          <cell r="G345">
            <v>600010</v>
          </cell>
          <cell r="H345" t="str">
            <v>Non Physician   Overtime</v>
          </cell>
        </row>
        <row r="346">
          <cell r="A346">
            <v>67250.600000000006</v>
          </cell>
          <cell r="B346">
            <v>730190</v>
          </cell>
          <cell r="C346" t="str">
            <v>Salaries – Other Administrative</v>
          </cell>
          <cell r="D346">
            <v>67250.600000000006</v>
          </cell>
          <cell r="E346">
            <v>67250</v>
          </cell>
          <cell r="F346" t="str">
            <v>Corp Responsibility Prgrm 001</v>
          </cell>
          <cell r="G346">
            <v>600000</v>
          </cell>
          <cell r="H346" t="str">
            <v>Non Physician   Regular</v>
          </cell>
        </row>
        <row r="347">
          <cell r="A347">
            <v>67031.600025000007</v>
          </cell>
          <cell r="B347">
            <v>730190</v>
          </cell>
          <cell r="C347" t="str">
            <v>Salaries – Other Administrative</v>
          </cell>
          <cell r="E347">
            <v>67031</v>
          </cell>
          <cell r="F347" t="str">
            <v>Associate Engagement</v>
          </cell>
          <cell r="G347">
            <v>600025</v>
          </cell>
          <cell r="H347" t="str">
            <v>Non Physician   Non Wkrd NP</v>
          </cell>
        </row>
        <row r="348">
          <cell r="A348">
            <v>67031.600000000006</v>
          </cell>
          <cell r="B348">
            <v>730190</v>
          </cell>
          <cell r="C348" t="str">
            <v>Salaries – Other Administrative</v>
          </cell>
          <cell r="E348">
            <v>67031</v>
          </cell>
          <cell r="F348" t="str">
            <v>Associate Engagement</v>
          </cell>
          <cell r="G348">
            <v>600000</v>
          </cell>
          <cell r="H348" t="str">
            <v>Non Physician   Regular</v>
          </cell>
        </row>
        <row r="349">
          <cell r="A349">
            <v>67030.606060000006</v>
          </cell>
          <cell r="B349">
            <v>730190</v>
          </cell>
          <cell r="C349" t="str">
            <v>Salaries – Other Administrative</v>
          </cell>
          <cell r="D349">
            <v>67030.606060000006</v>
          </cell>
          <cell r="E349">
            <v>67030</v>
          </cell>
          <cell r="F349" t="str">
            <v>Employee Labor Relations 001</v>
          </cell>
          <cell r="G349">
            <v>606060</v>
          </cell>
          <cell r="H349" t="str">
            <v>Salary Wage Other   NonWkrd NP</v>
          </cell>
        </row>
        <row r="350">
          <cell r="A350">
            <v>67030.606054999997</v>
          </cell>
          <cell r="B350">
            <v>730190</v>
          </cell>
          <cell r="C350" t="str">
            <v>Salaries – Other Administrative</v>
          </cell>
          <cell r="D350">
            <v>67030.606054999997</v>
          </cell>
          <cell r="E350">
            <v>67030</v>
          </cell>
          <cell r="F350" t="str">
            <v>Employee Labor Relations 001</v>
          </cell>
          <cell r="G350">
            <v>606055</v>
          </cell>
          <cell r="H350" t="str">
            <v>Salary Wage Other - Wkrd NP</v>
          </cell>
        </row>
        <row r="351">
          <cell r="A351">
            <v>67030.606044999993</v>
          </cell>
          <cell r="B351">
            <v>730190</v>
          </cell>
          <cell r="C351" t="str">
            <v>Salaries – Other Administrative</v>
          </cell>
          <cell r="D351">
            <v>67030.606044999993</v>
          </cell>
          <cell r="E351">
            <v>67030</v>
          </cell>
          <cell r="F351" t="str">
            <v>Employee Labor Relations 001</v>
          </cell>
          <cell r="G351">
            <v>606045</v>
          </cell>
          <cell r="H351" t="str">
            <v>Salary Wage Other Bonus</v>
          </cell>
        </row>
        <row r="352">
          <cell r="A352">
            <v>67030.606039999999</v>
          </cell>
          <cell r="B352">
            <v>730190</v>
          </cell>
          <cell r="C352" t="str">
            <v>Salaries – Other Administrative</v>
          </cell>
          <cell r="D352">
            <v>67030.606039999999</v>
          </cell>
          <cell r="E352">
            <v>67030</v>
          </cell>
          <cell r="F352" t="str">
            <v>Employee Labor Relations 001</v>
          </cell>
          <cell r="G352">
            <v>606040</v>
          </cell>
          <cell r="H352" t="str">
            <v>Salary Wage Other Overtime</v>
          </cell>
        </row>
        <row r="353">
          <cell r="A353">
            <v>67030.606035000004</v>
          </cell>
          <cell r="B353">
            <v>730190</v>
          </cell>
          <cell r="C353" t="str">
            <v>Salaries – Other Administrative</v>
          </cell>
          <cell r="D353">
            <v>67030.606035000004</v>
          </cell>
          <cell r="E353">
            <v>67030</v>
          </cell>
          <cell r="F353" t="str">
            <v>Employee Labor Relations 001</v>
          </cell>
          <cell r="G353">
            <v>606035</v>
          </cell>
          <cell r="H353" t="str">
            <v>Salary Wage Other Premium</v>
          </cell>
        </row>
        <row r="354">
          <cell r="A354">
            <v>67030.606029999995</v>
          </cell>
          <cell r="B354">
            <v>730190</v>
          </cell>
          <cell r="C354" t="str">
            <v>Salaries – Other Administrative</v>
          </cell>
          <cell r="D354">
            <v>67030.606029999995</v>
          </cell>
          <cell r="E354">
            <v>67030</v>
          </cell>
          <cell r="F354" t="str">
            <v>Employee Labor Relations 001</v>
          </cell>
          <cell r="G354">
            <v>606030</v>
          </cell>
          <cell r="H354" t="str">
            <v>Salary Wage Other Regular</v>
          </cell>
        </row>
        <row r="355">
          <cell r="A355">
            <v>67030.606020000007</v>
          </cell>
          <cell r="B355">
            <v>730190</v>
          </cell>
          <cell r="C355" t="str">
            <v>Salaries – Other Administrative</v>
          </cell>
          <cell r="D355">
            <v>67030.606020000007</v>
          </cell>
          <cell r="E355">
            <v>67030</v>
          </cell>
          <cell r="F355" t="str">
            <v>Employee Labor Relations 001</v>
          </cell>
          <cell r="G355">
            <v>606020</v>
          </cell>
          <cell r="H355" t="str">
            <v>Salary Wage Other Accrued PTO</v>
          </cell>
        </row>
        <row r="356">
          <cell r="A356">
            <v>67030.606010000003</v>
          </cell>
          <cell r="B356">
            <v>730190</v>
          </cell>
          <cell r="C356" t="str">
            <v>Salaries – Other Administrative</v>
          </cell>
          <cell r="D356">
            <v>67030.606010000003</v>
          </cell>
          <cell r="E356">
            <v>67030</v>
          </cell>
          <cell r="F356" t="str">
            <v>Employee Labor Relations 001</v>
          </cell>
          <cell r="G356">
            <v>606010</v>
          </cell>
          <cell r="H356" t="str">
            <v>SalaryWageOthrSalaryChargeback</v>
          </cell>
        </row>
        <row r="357">
          <cell r="A357">
            <v>67030.600025000007</v>
          </cell>
          <cell r="B357">
            <v>730190</v>
          </cell>
          <cell r="C357" t="str">
            <v>Salaries – Other Administrative</v>
          </cell>
          <cell r="D357">
            <v>67030.600025000007</v>
          </cell>
          <cell r="E357">
            <v>67030</v>
          </cell>
          <cell r="F357" t="str">
            <v>Employee Labor Relations 001</v>
          </cell>
          <cell r="G357">
            <v>600025</v>
          </cell>
          <cell r="H357" t="str">
            <v>Non Physician   Non Wkrd NP</v>
          </cell>
        </row>
        <row r="358">
          <cell r="A358">
            <v>67030.600019999998</v>
          </cell>
          <cell r="B358">
            <v>730190</v>
          </cell>
          <cell r="C358" t="str">
            <v>Salaries – Other Administrative</v>
          </cell>
          <cell r="E358">
            <v>67030</v>
          </cell>
          <cell r="F358" t="str">
            <v>Employee Labor Relations 001</v>
          </cell>
          <cell r="G358">
            <v>600020</v>
          </cell>
          <cell r="H358" t="str">
            <v>Non Physician   Wkrd Non Prod</v>
          </cell>
        </row>
        <row r="359">
          <cell r="A359">
            <v>67030.600015000004</v>
          </cell>
          <cell r="B359">
            <v>730190</v>
          </cell>
          <cell r="C359" t="str">
            <v>Salaries – Other Administrative</v>
          </cell>
          <cell r="E359">
            <v>67030</v>
          </cell>
          <cell r="F359" t="str">
            <v>Employee Labor Relations 001</v>
          </cell>
          <cell r="G359">
            <v>600015</v>
          </cell>
          <cell r="H359" t="str">
            <v>Non Physician   At Risk Comp</v>
          </cell>
        </row>
        <row r="360">
          <cell r="A360">
            <v>67030.600009999995</v>
          </cell>
          <cell r="B360">
            <v>730190</v>
          </cell>
          <cell r="C360" t="str">
            <v>Salaries – Other Administrative</v>
          </cell>
          <cell r="D360">
            <v>67030.600009999995</v>
          </cell>
          <cell r="E360">
            <v>67030</v>
          </cell>
          <cell r="F360" t="str">
            <v>Employee Labor Relations 001</v>
          </cell>
          <cell r="G360">
            <v>600010</v>
          </cell>
          <cell r="H360" t="str">
            <v>Non Physician   Overtime</v>
          </cell>
        </row>
        <row r="361">
          <cell r="A361">
            <v>67030.600000000006</v>
          </cell>
          <cell r="B361">
            <v>730190</v>
          </cell>
          <cell r="C361" t="str">
            <v>Salaries – Other Administrative</v>
          </cell>
          <cell r="D361">
            <v>67030.600000000006</v>
          </cell>
          <cell r="E361">
            <v>67030</v>
          </cell>
          <cell r="F361" t="str">
            <v>Employee Labor Relations 001</v>
          </cell>
          <cell r="G361">
            <v>600000</v>
          </cell>
          <cell r="H361" t="str">
            <v>Non Physician   Regular</v>
          </cell>
        </row>
        <row r="362">
          <cell r="A362">
            <v>66980.606060000006</v>
          </cell>
          <cell r="B362">
            <v>730190</v>
          </cell>
          <cell r="C362" t="str">
            <v>Salaries – Other Administrative</v>
          </cell>
          <cell r="D362">
            <v>66980.606060000006</v>
          </cell>
          <cell r="E362">
            <v>66980</v>
          </cell>
          <cell r="F362" t="str">
            <v>Employee Hlth and Wellness 001</v>
          </cell>
          <cell r="G362">
            <v>606060</v>
          </cell>
          <cell r="H362" t="str">
            <v>Salary Wage Other   NonWkrd NP</v>
          </cell>
        </row>
        <row r="363">
          <cell r="A363">
            <v>66980.606054999997</v>
          </cell>
          <cell r="B363">
            <v>730190</v>
          </cell>
          <cell r="C363" t="str">
            <v>Salaries – Other Administrative</v>
          </cell>
          <cell r="D363">
            <v>66980.606054999997</v>
          </cell>
          <cell r="E363">
            <v>66980</v>
          </cell>
          <cell r="F363" t="str">
            <v>Employee Hlth and Wellness 001</v>
          </cell>
          <cell r="G363">
            <v>606055</v>
          </cell>
          <cell r="H363" t="str">
            <v>Salary Wage Other - Wkrd NP</v>
          </cell>
        </row>
        <row r="364">
          <cell r="A364">
            <v>66980.606044999993</v>
          </cell>
          <cell r="B364">
            <v>730190</v>
          </cell>
          <cell r="C364" t="str">
            <v>Salaries – Other Administrative</v>
          </cell>
          <cell r="D364">
            <v>66980.606044999993</v>
          </cell>
          <cell r="E364">
            <v>66980</v>
          </cell>
          <cell r="F364" t="str">
            <v>Employee Hlth and Wellness 001</v>
          </cell>
          <cell r="G364">
            <v>606045</v>
          </cell>
          <cell r="H364" t="str">
            <v>Salary Wage Other Bonus</v>
          </cell>
        </row>
        <row r="365">
          <cell r="A365">
            <v>66980.606039999999</v>
          </cell>
          <cell r="B365">
            <v>730190</v>
          </cell>
          <cell r="C365" t="str">
            <v>Salaries – Other Administrative</v>
          </cell>
          <cell r="D365">
            <v>66980.606039999999</v>
          </cell>
          <cell r="E365">
            <v>66980</v>
          </cell>
          <cell r="F365" t="str">
            <v>Employee Hlth and Wellness 001</v>
          </cell>
          <cell r="G365">
            <v>606040</v>
          </cell>
          <cell r="H365" t="str">
            <v>Salary Wage Other Overtime</v>
          </cell>
        </row>
        <row r="366">
          <cell r="A366">
            <v>66980.606029999995</v>
          </cell>
          <cell r="B366">
            <v>730190</v>
          </cell>
          <cell r="C366" t="str">
            <v>Salaries – Other Administrative</v>
          </cell>
          <cell r="D366">
            <v>66980.606029999995</v>
          </cell>
          <cell r="E366">
            <v>66980</v>
          </cell>
          <cell r="F366" t="str">
            <v>Employee Hlth and Wellness 001</v>
          </cell>
          <cell r="G366">
            <v>606030</v>
          </cell>
          <cell r="H366" t="str">
            <v>Salary Wage Other Regular</v>
          </cell>
        </row>
        <row r="367">
          <cell r="A367">
            <v>66980.606020000007</v>
          </cell>
          <cell r="B367">
            <v>730190</v>
          </cell>
          <cell r="C367" t="str">
            <v>Salaries – Other Administrative</v>
          </cell>
          <cell r="D367">
            <v>66980.606020000007</v>
          </cell>
          <cell r="E367">
            <v>66980</v>
          </cell>
          <cell r="F367" t="str">
            <v>Employee Hlth and Wellness 001</v>
          </cell>
          <cell r="G367">
            <v>606020</v>
          </cell>
          <cell r="H367" t="str">
            <v>Salary Wage Other Accrued PTO</v>
          </cell>
        </row>
        <row r="368">
          <cell r="A368">
            <v>66980.600025000007</v>
          </cell>
          <cell r="B368">
            <v>730190</v>
          </cell>
          <cell r="C368" t="str">
            <v>Salaries – Other Administrative</v>
          </cell>
          <cell r="D368">
            <v>66980.600025000007</v>
          </cell>
          <cell r="E368">
            <v>66980</v>
          </cell>
          <cell r="F368" t="str">
            <v>Employee Hlth and Wellness 001</v>
          </cell>
          <cell r="G368">
            <v>600025</v>
          </cell>
          <cell r="H368" t="str">
            <v>Non Physician   Non Wkrd NP</v>
          </cell>
        </row>
        <row r="369">
          <cell r="A369">
            <v>66980.600019999998</v>
          </cell>
          <cell r="B369">
            <v>730190</v>
          </cell>
          <cell r="C369" t="str">
            <v>Salaries – Other Administrative</v>
          </cell>
          <cell r="E369">
            <v>66980</v>
          </cell>
          <cell r="F369" t="str">
            <v>Employee Hlth and Wellness 001</v>
          </cell>
          <cell r="G369">
            <v>600020</v>
          </cell>
          <cell r="H369" t="str">
            <v>Non Physician   Wkrd Non Prod</v>
          </cell>
        </row>
        <row r="370">
          <cell r="A370">
            <v>66980.600009999995</v>
          </cell>
          <cell r="B370">
            <v>730190</v>
          </cell>
          <cell r="C370" t="str">
            <v>Salaries – Other Administrative</v>
          </cell>
          <cell r="D370">
            <v>66980.600009999995</v>
          </cell>
          <cell r="E370">
            <v>66980</v>
          </cell>
          <cell r="F370" t="str">
            <v>Employee Hlth and Wellness 001</v>
          </cell>
          <cell r="G370">
            <v>600010</v>
          </cell>
          <cell r="H370" t="str">
            <v>Non Physician   Overtime</v>
          </cell>
        </row>
        <row r="371">
          <cell r="A371">
            <v>66980.600000000006</v>
          </cell>
          <cell r="B371">
            <v>730190</v>
          </cell>
          <cell r="C371" t="str">
            <v>Salaries – Other Administrative</v>
          </cell>
          <cell r="D371">
            <v>66980.600000000006</v>
          </cell>
          <cell r="E371">
            <v>66980</v>
          </cell>
          <cell r="F371" t="str">
            <v>Employee Hlth and Wellness 001</v>
          </cell>
          <cell r="G371">
            <v>600000</v>
          </cell>
          <cell r="H371" t="str">
            <v>Non Physician   Regular</v>
          </cell>
        </row>
        <row r="372">
          <cell r="A372">
            <v>66940.606060000006</v>
          </cell>
          <cell r="B372">
            <v>730190</v>
          </cell>
          <cell r="C372" t="str">
            <v>Salaries – Other Administrative</v>
          </cell>
          <cell r="D372">
            <v>66940.606060000006</v>
          </cell>
          <cell r="E372">
            <v>66940</v>
          </cell>
          <cell r="F372" t="str">
            <v>Employee Education 001</v>
          </cell>
          <cell r="G372">
            <v>606060</v>
          </cell>
          <cell r="H372" t="str">
            <v>Salary Wage Other   NonWkrd NP</v>
          </cell>
        </row>
        <row r="373">
          <cell r="A373">
            <v>66940.606044999993</v>
          </cell>
          <cell r="B373">
            <v>730190</v>
          </cell>
          <cell r="C373" t="str">
            <v>Salaries – Other Administrative</v>
          </cell>
          <cell r="D373">
            <v>66940.606044999993</v>
          </cell>
          <cell r="E373">
            <v>66940</v>
          </cell>
          <cell r="F373" t="str">
            <v>Employee Education 001</v>
          </cell>
          <cell r="G373">
            <v>606045</v>
          </cell>
          <cell r="H373" t="str">
            <v>Salary Wage Other Bonus</v>
          </cell>
        </row>
        <row r="374">
          <cell r="A374">
            <v>66940.606039999999</v>
          </cell>
          <cell r="B374">
            <v>730190</v>
          </cell>
          <cell r="C374" t="str">
            <v>Salaries – Other Administrative</v>
          </cell>
          <cell r="D374">
            <v>66940.606039999999</v>
          </cell>
          <cell r="E374">
            <v>66940</v>
          </cell>
          <cell r="F374" t="str">
            <v>Employee Education 001</v>
          </cell>
          <cell r="G374">
            <v>606040</v>
          </cell>
          <cell r="H374" t="str">
            <v>Salary Wage Other Overtime</v>
          </cell>
        </row>
        <row r="375">
          <cell r="A375">
            <v>66940.606029999995</v>
          </cell>
          <cell r="B375">
            <v>730190</v>
          </cell>
          <cell r="C375" t="str">
            <v>Salaries – Other Administrative</v>
          </cell>
          <cell r="D375">
            <v>66940.606029999995</v>
          </cell>
          <cell r="E375">
            <v>66940</v>
          </cell>
          <cell r="F375" t="str">
            <v>Employee Education 001</v>
          </cell>
          <cell r="G375">
            <v>606030</v>
          </cell>
          <cell r="H375" t="str">
            <v>Salary Wage Other Regular</v>
          </cell>
        </row>
        <row r="376">
          <cell r="A376">
            <v>66940.606020000007</v>
          </cell>
          <cell r="B376">
            <v>730190</v>
          </cell>
          <cell r="C376" t="str">
            <v>Salaries – Other Administrative</v>
          </cell>
          <cell r="D376">
            <v>66940.606020000007</v>
          </cell>
          <cell r="E376">
            <v>66940</v>
          </cell>
          <cell r="F376" t="str">
            <v>Employee Education 001</v>
          </cell>
          <cell r="G376">
            <v>606020</v>
          </cell>
          <cell r="H376" t="str">
            <v>Salary Wage Other Accrued PTO</v>
          </cell>
        </row>
        <row r="377">
          <cell r="A377">
            <v>66940.606</v>
          </cell>
          <cell r="B377">
            <v>730190</v>
          </cell>
          <cell r="C377" t="str">
            <v>Salaries – Other Administrative</v>
          </cell>
          <cell r="E377">
            <v>66940</v>
          </cell>
          <cell r="F377" t="str">
            <v>Employee Education 001</v>
          </cell>
          <cell r="G377">
            <v>606000</v>
          </cell>
          <cell r="H377" t="str">
            <v>SalaryWageOtherSeverencePay</v>
          </cell>
        </row>
        <row r="378">
          <cell r="A378">
            <v>66940.600025000007</v>
          </cell>
          <cell r="B378">
            <v>730190</v>
          </cell>
          <cell r="C378" t="str">
            <v>Salaries – Other Administrative</v>
          </cell>
          <cell r="D378">
            <v>66940.600025000007</v>
          </cell>
          <cell r="E378">
            <v>66940</v>
          </cell>
          <cell r="F378" t="str">
            <v>Employee Education 001</v>
          </cell>
          <cell r="G378">
            <v>600025</v>
          </cell>
          <cell r="H378" t="str">
            <v>Non Physician   Non Wkrd NP</v>
          </cell>
        </row>
        <row r="379">
          <cell r="A379">
            <v>66940.600019999998</v>
          </cell>
          <cell r="B379">
            <v>730190</v>
          </cell>
          <cell r="C379" t="str">
            <v>Salaries – Other Administrative</v>
          </cell>
          <cell r="D379">
            <v>66940.600019999998</v>
          </cell>
          <cell r="E379">
            <v>66940</v>
          </cell>
          <cell r="F379" t="str">
            <v>Employee Education 001</v>
          </cell>
          <cell r="G379">
            <v>600020</v>
          </cell>
          <cell r="H379" t="str">
            <v>Non Physician   Wkrd Non Prod</v>
          </cell>
        </row>
        <row r="380">
          <cell r="A380">
            <v>66940.600015000004</v>
          </cell>
          <cell r="B380">
            <v>730190</v>
          </cell>
          <cell r="C380" t="str">
            <v>Salaries – Other Administrative</v>
          </cell>
          <cell r="E380">
            <v>66940</v>
          </cell>
          <cell r="F380" t="str">
            <v>Employee Education 001</v>
          </cell>
          <cell r="G380">
            <v>600015</v>
          </cell>
          <cell r="H380" t="str">
            <v>Non Physician   At Risk Comp</v>
          </cell>
        </row>
        <row r="381">
          <cell r="A381">
            <v>66940.600009999995</v>
          </cell>
          <cell r="B381">
            <v>730190</v>
          </cell>
          <cell r="C381" t="str">
            <v>Salaries – Other Administrative</v>
          </cell>
          <cell r="D381">
            <v>66940.600009999995</v>
          </cell>
          <cell r="E381">
            <v>66940</v>
          </cell>
          <cell r="F381" t="str">
            <v>Employee Education 001</v>
          </cell>
          <cell r="G381">
            <v>600010</v>
          </cell>
          <cell r="H381" t="str">
            <v>Non Physician   Overtime</v>
          </cell>
        </row>
        <row r="382">
          <cell r="A382">
            <v>66940.600005</v>
          </cell>
          <cell r="B382">
            <v>730190</v>
          </cell>
          <cell r="C382" t="str">
            <v>Salaries – Other Administrative</v>
          </cell>
          <cell r="D382">
            <v>66940.600005</v>
          </cell>
          <cell r="E382">
            <v>66940</v>
          </cell>
          <cell r="F382" t="str">
            <v>Employee Education 001</v>
          </cell>
          <cell r="G382">
            <v>600005</v>
          </cell>
          <cell r="H382" t="str">
            <v>Non Physician   Premium</v>
          </cell>
        </row>
        <row r="383">
          <cell r="A383">
            <v>66940.600000000006</v>
          </cell>
          <cell r="B383">
            <v>730190</v>
          </cell>
          <cell r="C383" t="str">
            <v>Salaries – Other Administrative</v>
          </cell>
          <cell r="D383">
            <v>66940.600000000006</v>
          </cell>
          <cell r="E383">
            <v>66940</v>
          </cell>
          <cell r="F383" t="str">
            <v>Employee Education 001</v>
          </cell>
          <cell r="G383">
            <v>600000</v>
          </cell>
          <cell r="H383" t="str">
            <v>Non Physician   Regular</v>
          </cell>
        </row>
        <row r="384">
          <cell r="A384">
            <v>66900.606060000006</v>
          </cell>
          <cell r="B384">
            <v>730190</v>
          </cell>
          <cell r="C384" t="str">
            <v>Salaries – Other Administrative</v>
          </cell>
          <cell r="D384">
            <v>66900.606060000006</v>
          </cell>
          <cell r="E384">
            <v>66900</v>
          </cell>
          <cell r="F384" t="str">
            <v>Compensation Services 001</v>
          </cell>
          <cell r="G384">
            <v>606060</v>
          </cell>
          <cell r="H384" t="str">
            <v>Salary Wage Other   NonWkrd NP</v>
          </cell>
        </row>
        <row r="385">
          <cell r="A385">
            <v>66900.606054999997</v>
          </cell>
          <cell r="B385">
            <v>730190</v>
          </cell>
          <cell r="C385" t="str">
            <v>Salaries – Other Administrative</v>
          </cell>
          <cell r="D385">
            <v>66900.606054999997</v>
          </cell>
          <cell r="E385">
            <v>66900</v>
          </cell>
          <cell r="F385" t="str">
            <v>Compensation Services 001</v>
          </cell>
          <cell r="G385">
            <v>606055</v>
          </cell>
          <cell r="H385" t="str">
            <v>Salary Wage Other - Wkrd NP</v>
          </cell>
        </row>
        <row r="386">
          <cell r="A386">
            <v>66900.606044999993</v>
          </cell>
          <cell r="B386">
            <v>730190</v>
          </cell>
          <cell r="C386" t="str">
            <v>Salaries – Other Administrative</v>
          </cell>
          <cell r="D386">
            <v>66900.606044999993</v>
          </cell>
          <cell r="E386">
            <v>66900</v>
          </cell>
          <cell r="F386" t="str">
            <v>Compensation Services 001</v>
          </cell>
          <cell r="G386">
            <v>606045</v>
          </cell>
          <cell r="H386" t="str">
            <v>Salary Wage Other Bonus</v>
          </cell>
        </row>
        <row r="387">
          <cell r="A387">
            <v>66900.606039999999</v>
          </cell>
          <cell r="B387">
            <v>730190</v>
          </cell>
          <cell r="C387" t="str">
            <v>Salaries – Other Administrative</v>
          </cell>
          <cell r="D387">
            <v>66900.606039999999</v>
          </cell>
          <cell r="E387">
            <v>66900</v>
          </cell>
          <cell r="F387" t="str">
            <v>Compensation Services 001</v>
          </cell>
          <cell r="G387">
            <v>606040</v>
          </cell>
          <cell r="H387" t="str">
            <v>Salary Wage Other Overtime</v>
          </cell>
        </row>
        <row r="388">
          <cell r="A388">
            <v>66900.606029999995</v>
          </cell>
          <cell r="B388">
            <v>730190</v>
          </cell>
          <cell r="C388" t="str">
            <v>Salaries – Other Administrative</v>
          </cell>
          <cell r="D388">
            <v>66900.606029999995</v>
          </cell>
          <cell r="E388">
            <v>66900</v>
          </cell>
          <cell r="F388" t="str">
            <v>Compensation Services 001</v>
          </cell>
          <cell r="G388">
            <v>606030</v>
          </cell>
          <cell r="H388" t="str">
            <v>Salary Wage Other Regular</v>
          </cell>
        </row>
        <row r="389">
          <cell r="A389">
            <v>66900.606020000007</v>
          </cell>
          <cell r="B389">
            <v>730190</v>
          </cell>
          <cell r="C389" t="str">
            <v>Salaries – Other Administrative</v>
          </cell>
          <cell r="D389">
            <v>66900.606020000007</v>
          </cell>
          <cell r="E389">
            <v>66900</v>
          </cell>
          <cell r="F389" t="str">
            <v>Compensation Services 001</v>
          </cell>
          <cell r="G389">
            <v>606020</v>
          </cell>
          <cell r="H389" t="str">
            <v>Salary Wage Other Accrued PTO</v>
          </cell>
        </row>
        <row r="390">
          <cell r="A390">
            <v>66900.606010000003</v>
          </cell>
          <cell r="B390">
            <v>730190</v>
          </cell>
          <cell r="C390" t="str">
            <v>Salaries – Other Administrative</v>
          </cell>
          <cell r="D390">
            <v>66900.606010000003</v>
          </cell>
          <cell r="E390">
            <v>66900</v>
          </cell>
          <cell r="F390" t="str">
            <v>Compensation Services 001</v>
          </cell>
          <cell r="G390">
            <v>606010</v>
          </cell>
          <cell r="H390" t="str">
            <v>SalaryWageOthrSalaryChargeback</v>
          </cell>
        </row>
        <row r="391">
          <cell r="A391">
            <v>66900.606</v>
          </cell>
          <cell r="B391">
            <v>730190</v>
          </cell>
          <cell r="C391" t="str">
            <v>Salaries – Other Administrative</v>
          </cell>
          <cell r="D391">
            <v>66900.606</v>
          </cell>
          <cell r="E391">
            <v>66900</v>
          </cell>
          <cell r="F391" t="str">
            <v>Compensation Services 001</v>
          </cell>
          <cell r="G391">
            <v>606000</v>
          </cell>
          <cell r="H391" t="str">
            <v>SalaryWageOtherSeverencePay</v>
          </cell>
        </row>
        <row r="392">
          <cell r="A392">
            <v>66900.600025000007</v>
          </cell>
          <cell r="B392">
            <v>730190</v>
          </cell>
          <cell r="C392" t="str">
            <v>Salaries – Other Administrative</v>
          </cell>
          <cell r="D392">
            <v>66900.600025000007</v>
          </cell>
          <cell r="E392">
            <v>66900</v>
          </cell>
          <cell r="F392" t="str">
            <v>Compensation Services 001</v>
          </cell>
          <cell r="G392">
            <v>600025</v>
          </cell>
          <cell r="H392" t="str">
            <v>Non Physician   Non Wkrd NP</v>
          </cell>
        </row>
        <row r="393">
          <cell r="A393">
            <v>66900.600009999995</v>
          </cell>
          <cell r="B393">
            <v>730190</v>
          </cell>
          <cell r="C393" t="str">
            <v>Salaries – Other Administrative</v>
          </cell>
          <cell r="D393">
            <v>66900.600009999995</v>
          </cell>
          <cell r="E393">
            <v>66900</v>
          </cell>
          <cell r="F393" t="str">
            <v>Compensation Services 001</v>
          </cell>
          <cell r="G393">
            <v>600010</v>
          </cell>
          <cell r="H393" t="str">
            <v>Non Physician   Overtime</v>
          </cell>
        </row>
        <row r="394">
          <cell r="A394">
            <v>66900.600000000006</v>
          </cell>
          <cell r="B394">
            <v>730190</v>
          </cell>
          <cell r="C394" t="str">
            <v>Salaries – Other Administrative</v>
          </cell>
          <cell r="D394">
            <v>66900.600000000006</v>
          </cell>
          <cell r="E394">
            <v>66900</v>
          </cell>
          <cell r="F394" t="str">
            <v>Compensation Services 001</v>
          </cell>
          <cell r="G394">
            <v>600000</v>
          </cell>
          <cell r="H394" t="str">
            <v>Non Physician   Regular</v>
          </cell>
        </row>
        <row r="395">
          <cell r="A395">
            <v>66854.606020000007</v>
          </cell>
          <cell r="B395">
            <v>730190</v>
          </cell>
          <cell r="C395" t="str">
            <v>Salaries – Other Administrative</v>
          </cell>
          <cell r="D395">
            <v>66854.606020000007</v>
          </cell>
          <cell r="E395">
            <v>66854</v>
          </cell>
          <cell r="F395" t="str">
            <v>Benefits Admin 003</v>
          </cell>
          <cell r="G395">
            <v>606020</v>
          </cell>
          <cell r="H395" t="str">
            <v>Salary Wage Other Accrued PTO</v>
          </cell>
        </row>
        <row r="396">
          <cell r="A396">
            <v>66854.606</v>
          </cell>
          <cell r="B396">
            <v>730190</v>
          </cell>
          <cell r="C396" t="str">
            <v>Salaries – Other Administrative</v>
          </cell>
          <cell r="E396">
            <v>66854</v>
          </cell>
          <cell r="F396" t="str">
            <v>Benefits Admin 003</v>
          </cell>
          <cell r="G396">
            <v>606000</v>
          </cell>
          <cell r="H396" t="str">
            <v>SalaryWageOtherSeverencePay</v>
          </cell>
        </row>
        <row r="397">
          <cell r="A397">
            <v>66854.600000000006</v>
          </cell>
          <cell r="B397">
            <v>730190</v>
          </cell>
          <cell r="C397" t="str">
            <v>Salaries – Other Administrative</v>
          </cell>
          <cell r="E397">
            <v>66854</v>
          </cell>
          <cell r="F397" t="str">
            <v>Benefits Admin 003</v>
          </cell>
          <cell r="G397">
            <v>600000</v>
          </cell>
          <cell r="H397" t="str">
            <v>Non Physician   Regular</v>
          </cell>
        </row>
        <row r="398">
          <cell r="A398">
            <v>66850.606029999995</v>
          </cell>
          <cell r="B398">
            <v>730190</v>
          </cell>
          <cell r="C398" t="str">
            <v>Salaries – Other Administrative</v>
          </cell>
          <cell r="D398">
            <v>66850.606029999995</v>
          </cell>
          <cell r="E398">
            <v>66850</v>
          </cell>
          <cell r="F398" t="str">
            <v>Benefits Admin 001</v>
          </cell>
          <cell r="G398">
            <v>606030</v>
          </cell>
          <cell r="H398" t="str">
            <v>Salary Wage Other Regular</v>
          </cell>
        </row>
        <row r="399">
          <cell r="A399">
            <v>66850.600025000007</v>
          </cell>
          <cell r="B399">
            <v>730190</v>
          </cell>
          <cell r="C399" t="str">
            <v>Salaries – Other Administrative</v>
          </cell>
          <cell r="E399">
            <v>66850</v>
          </cell>
          <cell r="F399" t="str">
            <v>Benefits Admin 001</v>
          </cell>
          <cell r="G399">
            <v>600025</v>
          </cell>
          <cell r="H399" t="str">
            <v>Non Physician   Non Wkrd NP</v>
          </cell>
        </row>
        <row r="400">
          <cell r="A400">
            <v>66850.600009999995</v>
          </cell>
          <cell r="B400">
            <v>730190</v>
          </cell>
          <cell r="C400" t="str">
            <v>Salaries – Other Administrative</v>
          </cell>
          <cell r="E400">
            <v>66850</v>
          </cell>
          <cell r="F400" t="str">
            <v>Benefits Admin 001</v>
          </cell>
          <cell r="G400">
            <v>600010</v>
          </cell>
          <cell r="H400" t="str">
            <v>Non Physician   Overtime</v>
          </cell>
        </row>
        <row r="401">
          <cell r="A401">
            <v>66850.600005</v>
          </cell>
          <cell r="B401">
            <v>730190</v>
          </cell>
          <cell r="C401" t="str">
            <v>Salaries – Other Administrative</v>
          </cell>
          <cell r="E401">
            <v>66850</v>
          </cell>
          <cell r="F401" t="str">
            <v>Benefits Admin 001</v>
          </cell>
          <cell r="G401">
            <v>600005</v>
          </cell>
          <cell r="H401" t="str">
            <v>Non Physician   Premium</v>
          </cell>
        </row>
        <row r="402">
          <cell r="A402">
            <v>66850.600000000006</v>
          </cell>
          <cell r="B402">
            <v>730190</v>
          </cell>
          <cell r="C402" t="str">
            <v>Salaries – Other Administrative</v>
          </cell>
          <cell r="E402">
            <v>66850</v>
          </cell>
          <cell r="F402" t="str">
            <v>Benefits Admin 001</v>
          </cell>
          <cell r="G402">
            <v>600000</v>
          </cell>
          <cell r="H402" t="str">
            <v>Non Physician   Regular</v>
          </cell>
        </row>
        <row r="403">
          <cell r="A403">
            <v>66757.600025000007</v>
          </cell>
          <cell r="B403">
            <v>730190</v>
          </cell>
          <cell r="C403" t="str">
            <v>Salaries – Other Administrative</v>
          </cell>
          <cell r="E403">
            <v>66757</v>
          </cell>
          <cell r="F403" t="str">
            <v>Faith Community Nursing</v>
          </cell>
          <cell r="G403">
            <v>600025</v>
          </cell>
          <cell r="H403" t="str">
            <v>Non Physician   Non Wkrd NP</v>
          </cell>
        </row>
        <row r="404">
          <cell r="A404">
            <v>66757.600019999998</v>
          </cell>
          <cell r="B404">
            <v>730190</v>
          </cell>
          <cell r="C404" t="str">
            <v>Salaries – Other Administrative</v>
          </cell>
          <cell r="E404">
            <v>66757</v>
          </cell>
          <cell r="F404" t="str">
            <v>Faith Community Nursing</v>
          </cell>
          <cell r="G404">
            <v>600020</v>
          </cell>
          <cell r="H404" t="str">
            <v>Non Physician   Wkrd Non Prod</v>
          </cell>
        </row>
        <row r="405">
          <cell r="A405">
            <v>66757.600005</v>
          </cell>
          <cell r="B405">
            <v>730190</v>
          </cell>
          <cell r="C405" t="str">
            <v>Salaries – Other Administrative</v>
          </cell>
          <cell r="E405">
            <v>66757</v>
          </cell>
          <cell r="F405" t="str">
            <v>Faith Community Nursing</v>
          </cell>
          <cell r="G405">
            <v>600005</v>
          </cell>
          <cell r="H405" t="str">
            <v>Non Physician   Premium</v>
          </cell>
        </row>
        <row r="406">
          <cell r="A406">
            <v>66757.600000000006</v>
          </cell>
          <cell r="B406">
            <v>730190</v>
          </cell>
          <cell r="C406" t="str">
            <v>Salaries – Other Administrative</v>
          </cell>
          <cell r="E406">
            <v>66757</v>
          </cell>
          <cell r="F406" t="str">
            <v>Faith Community Nursing</v>
          </cell>
          <cell r="G406">
            <v>600000</v>
          </cell>
          <cell r="H406" t="str">
            <v>Non Physician   Regular</v>
          </cell>
        </row>
        <row r="407">
          <cell r="A407">
            <v>66756.600025000007</v>
          </cell>
          <cell r="B407">
            <v>730190</v>
          </cell>
          <cell r="C407" t="str">
            <v>Salaries – Other Administrative</v>
          </cell>
          <cell r="E407">
            <v>66756</v>
          </cell>
          <cell r="F407" t="str">
            <v>Vincentian Services</v>
          </cell>
          <cell r="G407">
            <v>600025</v>
          </cell>
          <cell r="H407" t="str">
            <v>Non Physician   Non Wkrd NP</v>
          </cell>
        </row>
        <row r="408">
          <cell r="A408">
            <v>66756.600019999998</v>
          </cell>
          <cell r="B408">
            <v>730190</v>
          </cell>
          <cell r="C408" t="str">
            <v>Salaries – Other Administrative</v>
          </cell>
          <cell r="E408">
            <v>66756</v>
          </cell>
          <cell r="F408" t="str">
            <v>Vincentian Services</v>
          </cell>
          <cell r="G408">
            <v>600020</v>
          </cell>
          <cell r="H408" t="str">
            <v>Non Physician   Wkrd Non Prod</v>
          </cell>
        </row>
        <row r="409">
          <cell r="A409">
            <v>66756.600015000004</v>
          </cell>
          <cell r="B409">
            <v>730190</v>
          </cell>
          <cell r="C409" t="str">
            <v>Salaries – Other Administrative</v>
          </cell>
          <cell r="E409">
            <v>66756</v>
          </cell>
          <cell r="F409" t="str">
            <v>Vincentian Services</v>
          </cell>
          <cell r="G409">
            <v>600015</v>
          </cell>
          <cell r="H409" t="str">
            <v>Non Physician   At Risk Comp</v>
          </cell>
        </row>
        <row r="410">
          <cell r="A410">
            <v>66756.600009999995</v>
          </cell>
          <cell r="B410">
            <v>730190</v>
          </cell>
          <cell r="C410" t="str">
            <v>Salaries – Other Administrative</v>
          </cell>
          <cell r="E410">
            <v>66756</v>
          </cell>
          <cell r="F410" t="str">
            <v>Vincentian Services</v>
          </cell>
          <cell r="G410">
            <v>600010</v>
          </cell>
          <cell r="H410" t="str">
            <v>Non Physician   Overtime</v>
          </cell>
        </row>
        <row r="411">
          <cell r="A411">
            <v>66756.600000000006</v>
          </cell>
          <cell r="B411">
            <v>730190</v>
          </cell>
          <cell r="C411" t="str">
            <v>Salaries – Other Administrative</v>
          </cell>
          <cell r="E411">
            <v>66756</v>
          </cell>
          <cell r="F411" t="str">
            <v>Vincentian Services</v>
          </cell>
          <cell r="G411">
            <v>600000</v>
          </cell>
          <cell r="H411" t="str">
            <v>Non Physician   Regular</v>
          </cell>
        </row>
        <row r="412">
          <cell r="A412">
            <v>66751.600025000007</v>
          </cell>
          <cell r="B412">
            <v>730190</v>
          </cell>
          <cell r="C412" t="str">
            <v>Salaries – Other Administrative</v>
          </cell>
          <cell r="E412">
            <v>66751</v>
          </cell>
          <cell r="F412" t="str">
            <v>Emergency Pregnancy Services</v>
          </cell>
          <cell r="G412">
            <v>600025</v>
          </cell>
          <cell r="H412" t="str">
            <v>Non Physician   Non Wkrd NP</v>
          </cell>
        </row>
        <row r="413">
          <cell r="A413">
            <v>66751.600009999995</v>
          </cell>
          <cell r="B413">
            <v>730190</v>
          </cell>
          <cell r="C413" t="str">
            <v>Salaries – Other Administrative</v>
          </cell>
          <cell r="E413">
            <v>66751</v>
          </cell>
          <cell r="F413" t="str">
            <v>Emergency Pregnancy Services</v>
          </cell>
          <cell r="G413">
            <v>600010</v>
          </cell>
          <cell r="H413" t="str">
            <v>Non Physician   Overtime</v>
          </cell>
        </row>
        <row r="414">
          <cell r="A414">
            <v>66751.600000000006</v>
          </cell>
          <cell r="B414">
            <v>730190</v>
          </cell>
          <cell r="C414" t="str">
            <v>Salaries – Other Administrative</v>
          </cell>
          <cell r="E414">
            <v>66751</v>
          </cell>
          <cell r="F414" t="str">
            <v>Emergency Pregnancy Services</v>
          </cell>
          <cell r="G414">
            <v>600000</v>
          </cell>
          <cell r="H414" t="str">
            <v>Non Physician   Regular</v>
          </cell>
        </row>
        <row r="415">
          <cell r="A415">
            <v>66702.606060000006</v>
          </cell>
          <cell r="B415">
            <v>730190</v>
          </cell>
          <cell r="C415" t="str">
            <v>Salaries – Other Administrative</v>
          </cell>
          <cell r="D415">
            <v>66702.606060000006</v>
          </cell>
          <cell r="E415">
            <v>66702</v>
          </cell>
          <cell r="F415" t="str">
            <v>Community Relations 001</v>
          </cell>
          <cell r="G415">
            <v>606060</v>
          </cell>
          <cell r="H415" t="str">
            <v>Salary Wage Other   NonWkrd NP</v>
          </cell>
        </row>
        <row r="416">
          <cell r="A416">
            <v>66702.606044999993</v>
          </cell>
          <cell r="B416">
            <v>730190</v>
          </cell>
          <cell r="C416" t="str">
            <v>Salaries – Other Administrative</v>
          </cell>
          <cell r="D416">
            <v>66702.606044999993</v>
          </cell>
          <cell r="E416">
            <v>66702</v>
          </cell>
          <cell r="F416" t="str">
            <v>Community Relations 001</v>
          </cell>
          <cell r="G416">
            <v>606045</v>
          </cell>
          <cell r="H416" t="str">
            <v>Salary Wage Other Bonus</v>
          </cell>
        </row>
        <row r="417">
          <cell r="A417">
            <v>66702.606029999995</v>
          </cell>
          <cell r="B417">
            <v>730190</v>
          </cell>
          <cell r="C417" t="str">
            <v>Salaries – Other Administrative</v>
          </cell>
          <cell r="D417">
            <v>66702.606029999995</v>
          </cell>
          <cell r="E417">
            <v>66702</v>
          </cell>
          <cell r="F417" t="str">
            <v>Community Relations 001</v>
          </cell>
          <cell r="G417">
            <v>606030</v>
          </cell>
          <cell r="H417" t="str">
            <v>Salary Wage Other Regular</v>
          </cell>
        </row>
        <row r="418">
          <cell r="A418">
            <v>66702.606020000007</v>
          </cell>
          <cell r="B418">
            <v>730190</v>
          </cell>
          <cell r="C418" t="str">
            <v>Salaries – Other Administrative</v>
          </cell>
          <cell r="D418">
            <v>66702.606020000007</v>
          </cell>
          <cell r="E418">
            <v>66702</v>
          </cell>
          <cell r="F418" t="str">
            <v>Community Relations 001</v>
          </cell>
          <cell r="G418">
            <v>606020</v>
          </cell>
          <cell r="H418" t="str">
            <v>Salary Wage Other Accrued PTO</v>
          </cell>
        </row>
        <row r="419">
          <cell r="A419">
            <v>66702.606</v>
          </cell>
          <cell r="B419">
            <v>730190</v>
          </cell>
          <cell r="C419" t="str">
            <v>Salaries – Other Administrative</v>
          </cell>
          <cell r="D419">
            <v>66702.606</v>
          </cell>
          <cell r="E419">
            <v>66702</v>
          </cell>
          <cell r="F419" t="str">
            <v>Community Relations 001</v>
          </cell>
          <cell r="G419">
            <v>606000</v>
          </cell>
          <cell r="H419" t="str">
            <v>SalaryWageOtherSeverencePay</v>
          </cell>
        </row>
        <row r="420">
          <cell r="A420">
            <v>66702.600025000007</v>
          </cell>
          <cell r="B420">
            <v>730190</v>
          </cell>
          <cell r="C420" t="str">
            <v>Salaries – Other Administrative</v>
          </cell>
          <cell r="D420">
            <v>66702.600025000007</v>
          </cell>
          <cell r="E420">
            <v>66702</v>
          </cell>
          <cell r="F420" t="str">
            <v>Community Relations 001</v>
          </cell>
          <cell r="G420">
            <v>600025</v>
          </cell>
          <cell r="H420" t="str">
            <v>Non Physician   Non Wkrd NP</v>
          </cell>
        </row>
        <row r="421">
          <cell r="A421">
            <v>66702.600015000004</v>
          </cell>
          <cell r="B421">
            <v>730190</v>
          </cell>
          <cell r="C421" t="str">
            <v>Salaries – Other Administrative</v>
          </cell>
          <cell r="E421">
            <v>66702</v>
          </cell>
          <cell r="F421" t="str">
            <v>Community Relations 001</v>
          </cell>
          <cell r="G421">
            <v>600015</v>
          </cell>
          <cell r="H421" t="str">
            <v>Non Physician   At Risk Comp</v>
          </cell>
        </row>
        <row r="422">
          <cell r="A422">
            <v>66702.600000000006</v>
          </cell>
          <cell r="B422">
            <v>730190</v>
          </cell>
          <cell r="C422" t="str">
            <v>Salaries – Other Administrative</v>
          </cell>
          <cell r="D422">
            <v>66702.600000000006</v>
          </cell>
          <cell r="E422">
            <v>66702</v>
          </cell>
          <cell r="F422" t="str">
            <v>Community Relations 001</v>
          </cell>
          <cell r="G422">
            <v>600000</v>
          </cell>
          <cell r="H422" t="str">
            <v>Non Physician   Regular</v>
          </cell>
        </row>
        <row r="423">
          <cell r="A423">
            <v>66600.606060000006</v>
          </cell>
          <cell r="B423">
            <v>730190</v>
          </cell>
          <cell r="C423" t="str">
            <v>Salaries – Other Administrative</v>
          </cell>
          <cell r="D423">
            <v>66600.606060000006</v>
          </cell>
          <cell r="E423">
            <v>66600</v>
          </cell>
          <cell r="F423" t="str">
            <v>Marketing 001</v>
          </cell>
          <cell r="G423">
            <v>606060</v>
          </cell>
          <cell r="H423" t="str">
            <v>Salary Wage Other   NonWkrd NP</v>
          </cell>
        </row>
        <row r="424">
          <cell r="A424">
            <v>66600.606044999993</v>
          </cell>
          <cell r="B424">
            <v>730190</v>
          </cell>
          <cell r="C424" t="str">
            <v>Salaries – Other Administrative</v>
          </cell>
          <cell r="D424">
            <v>66600.606044999993</v>
          </cell>
          <cell r="E424">
            <v>66600</v>
          </cell>
          <cell r="F424" t="str">
            <v>Marketing 001</v>
          </cell>
          <cell r="G424">
            <v>606045</v>
          </cell>
          <cell r="H424" t="str">
            <v>Salary Wage Other Bonus</v>
          </cell>
        </row>
        <row r="425">
          <cell r="A425">
            <v>66600.606029999995</v>
          </cell>
          <cell r="B425">
            <v>730190</v>
          </cell>
          <cell r="C425" t="str">
            <v>Salaries – Other Administrative</v>
          </cell>
          <cell r="D425">
            <v>66600.606029999995</v>
          </cell>
          <cell r="E425">
            <v>66600</v>
          </cell>
          <cell r="F425" t="str">
            <v>Marketing 001</v>
          </cell>
          <cell r="G425">
            <v>606030</v>
          </cell>
          <cell r="H425" t="str">
            <v>Salary Wage Other Regular</v>
          </cell>
        </row>
        <row r="426">
          <cell r="A426">
            <v>66600.606020000007</v>
          </cell>
          <cell r="B426">
            <v>730190</v>
          </cell>
          <cell r="C426" t="str">
            <v>Salaries – Other Administrative</v>
          </cell>
          <cell r="D426">
            <v>66600.606020000007</v>
          </cell>
          <cell r="E426">
            <v>66600</v>
          </cell>
          <cell r="F426" t="str">
            <v>Marketing 001</v>
          </cell>
          <cell r="G426">
            <v>606020</v>
          </cell>
          <cell r="H426" t="str">
            <v>Salary Wage Other Accrued PTO</v>
          </cell>
        </row>
        <row r="427">
          <cell r="A427">
            <v>66600.600025000007</v>
          </cell>
          <cell r="B427">
            <v>730190</v>
          </cell>
          <cell r="C427" t="str">
            <v>Salaries – Other Administrative</v>
          </cell>
          <cell r="D427">
            <v>66600.600025000007</v>
          </cell>
          <cell r="E427">
            <v>66600</v>
          </cell>
          <cell r="F427" t="str">
            <v>Marketing 001</v>
          </cell>
          <cell r="G427">
            <v>600025</v>
          </cell>
          <cell r="H427" t="str">
            <v>Non Physician   Non Wkrd NP</v>
          </cell>
        </row>
        <row r="428">
          <cell r="A428">
            <v>66600.600019999998</v>
          </cell>
          <cell r="B428">
            <v>730190</v>
          </cell>
          <cell r="C428" t="str">
            <v>Salaries – Other Administrative</v>
          </cell>
          <cell r="D428">
            <v>66600.600019999998</v>
          </cell>
          <cell r="E428">
            <v>66600</v>
          </cell>
          <cell r="F428" t="str">
            <v>Marketing 001</v>
          </cell>
          <cell r="G428">
            <v>600020</v>
          </cell>
          <cell r="H428" t="str">
            <v>Non Physician   Wkrd Non Prod</v>
          </cell>
        </row>
        <row r="429">
          <cell r="A429">
            <v>66600.600009999995</v>
          </cell>
          <cell r="B429">
            <v>730190</v>
          </cell>
          <cell r="C429" t="str">
            <v>Salaries – Other Administrative</v>
          </cell>
          <cell r="D429">
            <v>66600.600009999995</v>
          </cell>
          <cell r="E429">
            <v>66600</v>
          </cell>
          <cell r="F429" t="str">
            <v>Marketing 001</v>
          </cell>
          <cell r="G429">
            <v>600010</v>
          </cell>
          <cell r="H429" t="str">
            <v>Non Physician   Overtime</v>
          </cell>
        </row>
        <row r="430">
          <cell r="A430">
            <v>66600.600005</v>
          </cell>
          <cell r="B430">
            <v>730190</v>
          </cell>
          <cell r="C430" t="str">
            <v>Salaries – Other Administrative</v>
          </cell>
          <cell r="D430">
            <v>66600.600005</v>
          </cell>
          <cell r="E430">
            <v>66600</v>
          </cell>
          <cell r="F430" t="str">
            <v>Marketing 001</v>
          </cell>
          <cell r="G430">
            <v>600005</v>
          </cell>
          <cell r="H430" t="str">
            <v>Non Physician   Premium</v>
          </cell>
        </row>
        <row r="431">
          <cell r="A431">
            <v>66600.600000000006</v>
          </cell>
          <cell r="B431">
            <v>730190</v>
          </cell>
          <cell r="C431" t="str">
            <v>Salaries – Other Administrative</v>
          </cell>
          <cell r="D431">
            <v>66600.600000000006</v>
          </cell>
          <cell r="E431">
            <v>66600</v>
          </cell>
          <cell r="F431" t="str">
            <v>Marketing 001</v>
          </cell>
          <cell r="G431">
            <v>600000</v>
          </cell>
          <cell r="H431" t="str">
            <v>Non Physician   Regular</v>
          </cell>
        </row>
        <row r="432">
          <cell r="A432">
            <v>66500.606060000006</v>
          </cell>
          <cell r="B432">
            <v>730190</v>
          </cell>
          <cell r="C432" t="str">
            <v>Salaries – Other Administrative</v>
          </cell>
          <cell r="D432">
            <v>66500.606060000006</v>
          </cell>
          <cell r="E432">
            <v>66500</v>
          </cell>
          <cell r="F432" t="str">
            <v>HIM Coding Documentation 001</v>
          </cell>
          <cell r="G432">
            <v>606060</v>
          </cell>
          <cell r="H432" t="str">
            <v>Salary Wage Other   NonWkrd NP</v>
          </cell>
        </row>
        <row r="433">
          <cell r="A433">
            <v>66500.606044999993</v>
          </cell>
          <cell r="B433">
            <v>730190</v>
          </cell>
          <cell r="C433" t="str">
            <v>Salaries – Other Administrative</v>
          </cell>
          <cell r="D433">
            <v>66500.606044999993</v>
          </cell>
          <cell r="E433">
            <v>66500</v>
          </cell>
          <cell r="F433" t="str">
            <v>HIM Coding Documentation 001</v>
          </cell>
          <cell r="G433">
            <v>606045</v>
          </cell>
          <cell r="H433" t="str">
            <v>Salary Wage Other Bonus</v>
          </cell>
        </row>
        <row r="434">
          <cell r="A434">
            <v>66500.606029999995</v>
          </cell>
          <cell r="B434">
            <v>730190</v>
          </cell>
          <cell r="C434" t="str">
            <v>Salaries – Other Administrative</v>
          </cell>
          <cell r="D434">
            <v>66500.606029999995</v>
          </cell>
          <cell r="E434">
            <v>66500</v>
          </cell>
          <cell r="F434" t="str">
            <v>HIM Coding Documentation 001</v>
          </cell>
          <cell r="G434">
            <v>606030</v>
          </cell>
          <cell r="H434" t="str">
            <v>Salary Wage Other Regular</v>
          </cell>
        </row>
        <row r="435">
          <cell r="A435">
            <v>66500.606020000007</v>
          </cell>
          <cell r="B435">
            <v>730190</v>
          </cell>
          <cell r="C435" t="str">
            <v>Salaries – Other Administrative</v>
          </cell>
          <cell r="D435">
            <v>66500.606020000007</v>
          </cell>
          <cell r="E435">
            <v>66500</v>
          </cell>
          <cell r="F435" t="str">
            <v>HIM Coding Documentation 001</v>
          </cell>
          <cell r="G435">
            <v>606020</v>
          </cell>
          <cell r="H435" t="str">
            <v>Salary Wage Other Accrued PTO</v>
          </cell>
        </row>
        <row r="436">
          <cell r="A436">
            <v>66500.600025000007</v>
          </cell>
          <cell r="B436">
            <v>730190</v>
          </cell>
          <cell r="C436" t="str">
            <v>Salaries – Other Administrative</v>
          </cell>
          <cell r="D436">
            <v>66500.600025000007</v>
          </cell>
          <cell r="E436">
            <v>66500</v>
          </cell>
          <cell r="F436" t="str">
            <v>HIM Coding Documentation 001</v>
          </cell>
          <cell r="G436">
            <v>600025</v>
          </cell>
          <cell r="H436" t="str">
            <v>Non Physician   Non Wkrd NP</v>
          </cell>
        </row>
        <row r="437">
          <cell r="A437">
            <v>66500.600015000004</v>
          </cell>
          <cell r="B437">
            <v>730190</v>
          </cell>
          <cell r="C437" t="str">
            <v>Salaries – Other Administrative</v>
          </cell>
          <cell r="E437">
            <v>66500</v>
          </cell>
          <cell r="F437" t="str">
            <v>HIM Coding Documentation 001</v>
          </cell>
          <cell r="G437">
            <v>600015</v>
          </cell>
          <cell r="H437" t="str">
            <v>Non Physician   At Risk Comp</v>
          </cell>
        </row>
        <row r="438">
          <cell r="A438">
            <v>66500.600005</v>
          </cell>
          <cell r="B438">
            <v>730190</v>
          </cell>
          <cell r="C438" t="str">
            <v>Salaries – Other Administrative</v>
          </cell>
          <cell r="D438">
            <v>66500.600005</v>
          </cell>
          <cell r="E438">
            <v>66500</v>
          </cell>
          <cell r="F438" t="str">
            <v>HIM Coding Documentation 001</v>
          </cell>
          <cell r="G438">
            <v>600005</v>
          </cell>
          <cell r="H438" t="str">
            <v>Non Physician   Premium</v>
          </cell>
        </row>
        <row r="439">
          <cell r="A439">
            <v>66500.600000000006</v>
          </cell>
          <cell r="B439">
            <v>730190</v>
          </cell>
          <cell r="C439" t="str">
            <v>Salaries – Other Administrative</v>
          </cell>
          <cell r="D439">
            <v>66500.600000000006</v>
          </cell>
          <cell r="E439">
            <v>66500</v>
          </cell>
          <cell r="F439" t="str">
            <v>HIM Coding Documentation 001</v>
          </cell>
          <cell r="G439">
            <v>600000</v>
          </cell>
          <cell r="H439" t="str">
            <v>Non Physician   Regular</v>
          </cell>
        </row>
        <row r="440">
          <cell r="A440">
            <v>66450.606060000006</v>
          </cell>
          <cell r="B440">
            <v>730190</v>
          </cell>
          <cell r="C440" t="str">
            <v>Salaries – Other Administrative</v>
          </cell>
          <cell r="D440">
            <v>66450.606060000006</v>
          </cell>
          <cell r="E440">
            <v>66450</v>
          </cell>
          <cell r="F440" t="str">
            <v>Hlth Info Mgmt Operations 001</v>
          </cell>
          <cell r="G440">
            <v>606060</v>
          </cell>
          <cell r="H440" t="str">
            <v>Salary Wage Other   NonWkrd NP</v>
          </cell>
        </row>
        <row r="441">
          <cell r="A441">
            <v>66450.606044999993</v>
          </cell>
          <cell r="B441">
            <v>730190</v>
          </cell>
          <cell r="C441" t="str">
            <v>Salaries – Other Administrative</v>
          </cell>
          <cell r="D441">
            <v>66450.606044999993</v>
          </cell>
          <cell r="E441">
            <v>66450</v>
          </cell>
          <cell r="F441" t="str">
            <v>Hlth Info Mgmt Operations 001</v>
          </cell>
          <cell r="G441">
            <v>606045</v>
          </cell>
          <cell r="H441" t="str">
            <v>Salary Wage Other Bonus</v>
          </cell>
        </row>
        <row r="442">
          <cell r="A442">
            <v>66450.606039999999</v>
          </cell>
          <cell r="B442">
            <v>730190</v>
          </cell>
          <cell r="C442" t="str">
            <v>Salaries – Other Administrative</v>
          </cell>
          <cell r="D442">
            <v>66450.606039999999</v>
          </cell>
          <cell r="E442">
            <v>66450</v>
          </cell>
          <cell r="F442" t="str">
            <v>Hlth Info Mgmt Operations 001</v>
          </cell>
          <cell r="G442">
            <v>606040</v>
          </cell>
          <cell r="H442" t="str">
            <v>Salary Wage Other Overtime</v>
          </cell>
        </row>
        <row r="443">
          <cell r="A443">
            <v>66450.606035000004</v>
          </cell>
          <cell r="B443">
            <v>730190</v>
          </cell>
          <cell r="C443" t="str">
            <v>Salaries – Other Administrative</v>
          </cell>
          <cell r="D443">
            <v>66450.606035000004</v>
          </cell>
          <cell r="E443">
            <v>66450</v>
          </cell>
          <cell r="F443" t="str">
            <v>Hlth Info Mgmt Operations 001</v>
          </cell>
          <cell r="G443">
            <v>606035</v>
          </cell>
          <cell r="H443" t="str">
            <v>Salary Wage Other Premium</v>
          </cell>
        </row>
        <row r="444">
          <cell r="A444">
            <v>66450.606029999995</v>
          </cell>
          <cell r="B444">
            <v>730190</v>
          </cell>
          <cell r="C444" t="str">
            <v>Salaries – Other Administrative</v>
          </cell>
          <cell r="D444">
            <v>66450.606029999995</v>
          </cell>
          <cell r="E444">
            <v>66450</v>
          </cell>
          <cell r="F444" t="str">
            <v>Hlth Info Mgmt Operations 001</v>
          </cell>
          <cell r="G444">
            <v>606030</v>
          </cell>
          <cell r="H444" t="str">
            <v>Salary Wage Other Regular</v>
          </cell>
        </row>
        <row r="445">
          <cell r="A445">
            <v>66450.606020000007</v>
          </cell>
          <cell r="B445">
            <v>730190</v>
          </cell>
          <cell r="C445" t="str">
            <v>Salaries – Other Administrative</v>
          </cell>
          <cell r="D445">
            <v>66450.606020000007</v>
          </cell>
          <cell r="E445">
            <v>66450</v>
          </cell>
          <cell r="F445" t="str">
            <v>Hlth Info Mgmt Operations 001</v>
          </cell>
          <cell r="G445">
            <v>606020</v>
          </cell>
          <cell r="H445" t="str">
            <v>Salary Wage Other Accrued PTO</v>
          </cell>
        </row>
        <row r="446">
          <cell r="A446">
            <v>66450.600025000007</v>
          </cell>
          <cell r="B446">
            <v>730190</v>
          </cell>
          <cell r="C446" t="str">
            <v>Salaries – Other Administrative</v>
          </cell>
          <cell r="D446">
            <v>66450.600025000007</v>
          </cell>
          <cell r="E446">
            <v>66450</v>
          </cell>
          <cell r="F446" t="str">
            <v>Hlth Info Mgmt Operations 001</v>
          </cell>
          <cell r="G446">
            <v>600025</v>
          </cell>
          <cell r="H446" t="str">
            <v>Non Physician   Non Wkrd NP</v>
          </cell>
        </row>
        <row r="447">
          <cell r="A447">
            <v>66450.600009999995</v>
          </cell>
          <cell r="B447">
            <v>730190</v>
          </cell>
          <cell r="C447" t="str">
            <v>Salaries – Other Administrative</v>
          </cell>
          <cell r="D447">
            <v>66450.600009999995</v>
          </cell>
          <cell r="E447">
            <v>66450</v>
          </cell>
          <cell r="F447" t="str">
            <v>Hlth Info Mgmt Operations 001</v>
          </cell>
          <cell r="G447">
            <v>600010</v>
          </cell>
          <cell r="H447" t="str">
            <v>Non Physician   Overtime</v>
          </cell>
        </row>
        <row r="448">
          <cell r="A448">
            <v>66450.600005</v>
          </cell>
          <cell r="B448">
            <v>730190</v>
          </cell>
          <cell r="C448" t="str">
            <v>Salaries – Other Administrative</v>
          </cell>
          <cell r="D448">
            <v>66450.600005</v>
          </cell>
          <cell r="E448">
            <v>66450</v>
          </cell>
          <cell r="F448" t="str">
            <v>Hlth Info Mgmt Operations 001</v>
          </cell>
          <cell r="G448">
            <v>600005</v>
          </cell>
          <cell r="H448" t="str">
            <v>Non Physician   Premium</v>
          </cell>
        </row>
        <row r="449">
          <cell r="A449">
            <v>66450.600000000006</v>
          </cell>
          <cell r="B449">
            <v>730190</v>
          </cell>
          <cell r="C449" t="str">
            <v>Salaries – Other Administrative</v>
          </cell>
          <cell r="D449">
            <v>66450.600000000006</v>
          </cell>
          <cell r="E449">
            <v>66450</v>
          </cell>
          <cell r="F449" t="str">
            <v>Hlth Info Mgmt Operations 001</v>
          </cell>
          <cell r="G449">
            <v>600000</v>
          </cell>
          <cell r="H449" t="str">
            <v>Non Physician   Regular</v>
          </cell>
        </row>
        <row r="450">
          <cell r="A450">
            <v>66055.606060000006</v>
          </cell>
          <cell r="B450">
            <v>730190</v>
          </cell>
          <cell r="C450" t="str">
            <v>Salaries – Other Administrative</v>
          </cell>
          <cell r="D450">
            <v>66055.606060000006</v>
          </cell>
          <cell r="E450">
            <v>66055</v>
          </cell>
          <cell r="F450" t="str">
            <v>Patient Accounting 003</v>
          </cell>
          <cell r="G450">
            <v>606060</v>
          </cell>
          <cell r="H450" t="str">
            <v>Salary Wage Other   NonWkrd NP</v>
          </cell>
        </row>
        <row r="451">
          <cell r="A451">
            <v>66055.606029999995</v>
          </cell>
          <cell r="B451">
            <v>730190</v>
          </cell>
          <cell r="C451" t="str">
            <v>Salaries – Other Administrative</v>
          </cell>
          <cell r="D451">
            <v>66055.606029999995</v>
          </cell>
          <cell r="E451">
            <v>66055</v>
          </cell>
          <cell r="F451" t="str">
            <v>Patient Accounting 003</v>
          </cell>
          <cell r="G451">
            <v>606030</v>
          </cell>
          <cell r="H451" t="str">
            <v>Salary Wage Other Regular</v>
          </cell>
        </row>
        <row r="452">
          <cell r="A452">
            <v>66052.606060000006</v>
          </cell>
          <cell r="B452">
            <v>730190</v>
          </cell>
          <cell r="C452" t="str">
            <v>Salaries – Other Administrative</v>
          </cell>
          <cell r="D452">
            <v>66052.606060000006</v>
          </cell>
          <cell r="E452">
            <v>66052</v>
          </cell>
          <cell r="F452" t="str">
            <v>Patient Accounting 002</v>
          </cell>
          <cell r="G452">
            <v>606060</v>
          </cell>
          <cell r="H452" t="str">
            <v>Salary Wage Other   NonWkrd NP</v>
          </cell>
        </row>
        <row r="453">
          <cell r="A453">
            <v>66052.606044999993</v>
          </cell>
          <cell r="B453">
            <v>730190</v>
          </cell>
          <cell r="C453" t="str">
            <v>Salaries – Other Administrative</v>
          </cell>
          <cell r="D453">
            <v>66052.606044999993</v>
          </cell>
          <cell r="E453">
            <v>66052</v>
          </cell>
          <cell r="F453" t="str">
            <v>Patient Accounting 002</v>
          </cell>
          <cell r="G453">
            <v>606045</v>
          </cell>
          <cell r="H453" t="str">
            <v>Salary Wage Other Bonus</v>
          </cell>
        </row>
        <row r="454">
          <cell r="A454">
            <v>66052.606039999999</v>
          </cell>
          <cell r="B454">
            <v>730190</v>
          </cell>
          <cell r="C454" t="str">
            <v>Salaries – Other Administrative</v>
          </cell>
          <cell r="D454">
            <v>66052.606039999999</v>
          </cell>
          <cell r="E454">
            <v>66052</v>
          </cell>
          <cell r="F454" t="str">
            <v>Patient Accounting 002</v>
          </cell>
          <cell r="G454">
            <v>606040</v>
          </cell>
          <cell r="H454" t="str">
            <v>Salary Wage Other Overtime</v>
          </cell>
        </row>
        <row r="455">
          <cell r="A455">
            <v>66052.606029999995</v>
          </cell>
          <cell r="B455">
            <v>730190</v>
          </cell>
          <cell r="C455" t="str">
            <v>Salaries – Other Administrative</v>
          </cell>
          <cell r="D455">
            <v>66052.606029999995</v>
          </cell>
          <cell r="E455">
            <v>66052</v>
          </cell>
          <cell r="F455" t="str">
            <v>Patient Accounting 002</v>
          </cell>
          <cell r="G455">
            <v>606030</v>
          </cell>
          <cell r="H455" t="str">
            <v>Salary Wage Other Regular</v>
          </cell>
        </row>
        <row r="456">
          <cell r="A456">
            <v>66052.606020000007</v>
          </cell>
          <cell r="B456">
            <v>730190</v>
          </cell>
          <cell r="C456" t="str">
            <v>Salaries – Other Administrative</v>
          </cell>
          <cell r="D456">
            <v>66052.606020000007</v>
          </cell>
          <cell r="E456">
            <v>66052</v>
          </cell>
          <cell r="F456" t="str">
            <v>Patient Accounting 002</v>
          </cell>
          <cell r="G456">
            <v>606020</v>
          </cell>
          <cell r="H456" t="str">
            <v>Salary Wage Other Accrued PTO</v>
          </cell>
        </row>
        <row r="457">
          <cell r="A457">
            <v>66052.606</v>
          </cell>
          <cell r="B457">
            <v>730190</v>
          </cell>
          <cell r="C457" t="str">
            <v>Salaries – Other Administrative</v>
          </cell>
          <cell r="E457">
            <v>66052</v>
          </cell>
          <cell r="F457" t="str">
            <v>Patient Accounting 002</v>
          </cell>
          <cell r="G457">
            <v>606000</v>
          </cell>
          <cell r="H457" t="str">
            <v>SalaryWageOtherSeverencePay</v>
          </cell>
        </row>
        <row r="458">
          <cell r="A458">
            <v>66052.605020000003</v>
          </cell>
          <cell r="B458">
            <v>730190</v>
          </cell>
          <cell r="C458" t="str">
            <v>Salaries – Other Administrative</v>
          </cell>
          <cell r="D458">
            <v>66052.605020000003</v>
          </cell>
          <cell r="E458">
            <v>66052</v>
          </cell>
          <cell r="F458" t="str">
            <v>Patient Accounting 002</v>
          </cell>
          <cell r="G458">
            <v>605020</v>
          </cell>
          <cell r="H458" t="str">
            <v>Physician   Wkrd Non Prod</v>
          </cell>
        </row>
        <row r="459">
          <cell r="A459">
            <v>66052.600025000007</v>
          </cell>
          <cell r="B459">
            <v>730190</v>
          </cell>
          <cell r="C459" t="str">
            <v>Salaries – Other Administrative</v>
          </cell>
          <cell r="D459">
            <v>66052.600025000007</v>
          </cell>
          <cell r="E459">
            <v>66052</v>
          </cell>
          <cell r="F459" t="str">
            <v>Patient Accounting 002</v>
          </cell>
          <cell r="G459">
            <v>600025</v>
          </cell>
          <cell r="H459" t="str">
            <v>Non Physician   Non Wkrd NP</v>
          </cell>
        </row>
        <row r="460">
          <cell r="A460">
            <v>66052.600019999998</v>
          </cell>
          <cell r="B460">
            <v>730190</v>
          </cell>
          <cell r="C460" t="str">
            <v>Salaries – Other Administrative</v>
          </cell>
          <cell r="D460">
            <v>66052.600019999998</v>
          </cell>
          <cell r="E460">
            <v>66052</v>
          </cell>
          <cell r="F460" t="str">
            <v>Patient Accounting 002</v>
          </cell>
          <cell r="G460">
            <v>600020</v>
          </cell>
          <cell r="H460" t="str">
            <v>Non Physician   Wkrd Non Prod</v>
          </cell>
        </row>
        <row r="461">
          <cell r="A461">
            <v>66052.600015000004</v>
          </cell>
          <cell r="B461">
            <v>730190</v>
          </cell>
          <cell r="C461" t="str">
            <v>Salaries – Other Administrative</v>
          </cell>
          <cell r="E461">
            <v>66052</v>
          </cell>
          <cell r="F461" t="str">
            <v>Patient Accounting 002</v>
          </cell>
          <cell r="G461">
            <v>600015</v>
          </cell>
          <cell r="H461" t="str">
            <v>Non Physician   At Risk Comp</v>
          </cell>
        </row>
        <row r="462">
          <cell r="A462">
            <v>66052.600009999995</v>
          </cell>
          <cell r="B462">
            <v>730190</v>
          </cell>
          <cell r="C462" t="str">
            <v>Salaries – Other Administrative</v>
          </cell>
          <cell r="D462">
            <v>66052.600009999995</v>
          </cell>
          <cell r="E462">
            <v>66052</v>
          </cell>
          <cell r="F462" t="str">
            <v>Patient Accounting 002</v>
          </cell>
          <cell r="G462">
            <v>600010</v>
          </cell>
          <cell r="H462" t="str">
            <v>Non Physician   Overtime</v>
          </cell>
        </row>
        <row r="463">
          <cell r="A463">
            <v>66052.600000000006</v>
          </cell>
          <cell r="B463">
            <v>730190</v>
          </cell>
          <cell r="C463" t="str">
            <v>Salaries – Other Administrative</v>
          </cell>
          <cell r="D463">
            <v>66052.600000000006</v>
          </cell>
          <cell r="E463">
            <v>66052</v>
          </cell>
          <cell r="F463" t="str">
            <v>Patient Accounting 002</v>
          </cell>
          <cell r="G463">
            <v>600000</v>
          </cell>
          <cell r="H463" t="str">
            <v>Non Physician   Regular</v>
          </cell>
        </row>
        <row r="464">
          <cell r="A464">
            <v>66050.606060000006</v>
          </cell>
          <cell r="B464">
            <v>730190</v>
          </cell>
          <cell r="C464" t="str">
            <v>Salaries – Other Administrative</v>
          </cell>
          <cell r="D464">
            <v>66050.606060000006</v>
          </cell>
          <cell r="E464">
            <v>66050</v>
          </cell>
          <cell r="F464" t="str">
            <v>Patient Accounting 001</v>
          </cell>
          <cell r="G464">
            <v>606060</v>
          </cell>
          <cell r="H464" t="str">
            <v>Salary Wage Other   NonWkrd NP</v>
          </cell>
        </row>
        <row r="465">
          <cell r="A465">
            <v>66050.606044999993</v>
          </cell>
          <cell r="B465">
            <v>730190</v>
          </cell>
          <cell r="C465" t="str">
            <v>Salaries – Other Administrative</v>
          </cell>
          <cell r="D465">
            <v>66050.606044999993</v>
          </cell>
          <cell r="E465">
            <v>66050</v>
          </cell>
          <cell r="F465" t="str">
            <v>Patient Accounting 001</v>
          </cell>
          <cell r="G465">
            <v>606045</v>
          </cell>
          <cell r="H465" t="str">
            <v>Salary Wage Other Bonus</v>
          </cell>
        </row>
        <row r="466">
          <cell r="A466">
            <v>66050.606039999999</v>
          </cell>
          <cell r="B466">
            <v>730190</v>
          </cell>
          <cell r="C466" t="str">
            <v>Salaries – Other Administrative</v>
          </cell>
          <cell r="D466">
            <v>66050.606039999999</v>
          </cell>
          <cell r="E466">
            <v>66050</v>
          </cell>
          <cell r="F466" t="str">
            <v>Patient Accounting 001</v>
          </cell>
          <cell r="G466">
            <v>606040</v>
          </cell>
          <cell r="H466" t="str">
            <v>Salary Wage Other Overtime</v>
          </cell>
        </row>
        <row r="467">
          <cell r="A467">
            <v>66050.606029999995</v>
          </cell>
          <cell r="B467">
            <v>730190</v>
          </cell>
          <cell r="C467" t="str">
            <v>Salaries – Other Administrative</v>
          </cell>
          <cell r="D467">
            <v>66050.606029999995</v>
          </cell>
          <cell r="E467">
            <v>66050</v>
          </cell>
          <cell r="F467" t="str">
            <v>Patient Accounting 001</v>
          </cell>
          <cell r="G467">
            <v>606030</v>
          </cell>
          <cell r="H467" t="str">
            <v>Salary Wage Other Regular</v>
          </cell>
        </row>
        <row r="468">
          <cell r="A468">
            <v>66050.606020000007</v>
          </cell>
          <cell r="B468">
            <v>730190</v>
          </cell>
          <cell r="C468" t="str">
            <v>Salaries – Other Administrative</v>
          </cell>
          <cell r="D468">
            <v>66050.606020000007</v>
          </cell>
          <cell r="E468">
            <v>66050</v>
          </cell>
          <cell r="F468" t="str">
            <v>Patient Accounting 001</v>
          </cell>
          <cell r="G468">
            <v>606020</v>
          </cell>
          <cell r="H468" t="str">
            <v>Salary Wage Other Accrued PTO</v>
          </cell>
        </row>
        <row r="469">
          <cell r="A469">
            <v>65850.606060000006</v>
          </cell>
          <cell r="B469">
            <v>730190</v>
          </cell>
          <cell r="C469" t="str">
            <v>Salaries – Other Administrative</v>
          </cell>
          <cell r="D469">
            <v>65850.606060000006</v>
          </cell>
          <cell r="E469">
            <v>65850</v>
          </cell>
          <cell r="F469" t="str">
            <v>Central Scheduling 001</v>
          </cell>
          <cell r="G469">
            <v>606060</v>
          </cell>
          <cell r="H469" t="str">
            <v>Salary Wage Other   NonWkrd NP</v>
          </cell>
        </row>
        <row r="470">
          <cell r="A470">
            <v>65850.606044999993</v>
          </cell>
          <cell r="B470">
            <v>730190</v>
          </cell>
          <cell r="C470" t="str">
            <v>Salaries – Other Administrative</v>
          </cell>
          <cell r="D470">
            <v>65850.606044999993</v>
          </cell>
          <cell r="E470">
            <v>65850</v>
          </cell>
          <cell r="F470" t="str">
            <v>Central Scheduling 001</v>
          </cell>
          <cell r="G470">
            <v>606045</v>
          </cell>
          <cell r="H470" t="str">
            <v>Salary Wage Other Bonus</v>
          </cell>
        </row>
        <row r="471">
          <cell r="A471">
            <v>65850.606039999999</v>
          </cell>
          <cell r="B471">
            <v>730190</v>
          </cell>
          <cell r="C471" t="str">
            <v>Salaries – Other Administrative</v>
          </cell>
          <cell r="D471">
            <v>65850.606039999999</v>
          </cell>
          <cell r="E471">
            <v>65850</v>
          </cell>
          <cell r="F471" t="str">
            <v>Central Scheduling 001</v>
          </cell>
          <cell r="G471">
            <v>606040</v>
          </cell>
          <cell r="H471" t="str">
            <v>Salary Wage Other Overtime</v>
          </cell>
        </row>
        <row r="472">
          <cell r="A472">
            <v>65850.606035000004</v>
          </cell>
          <cell r="B472">
            <v>730190</v>
          </cell>
          <cell r="C472" t="str">
            <v>Salaries – Other Administrative</v>
          </cell>
          <cell r="D472">
            <v>65850.606035000004</v>
          </cell>
          <cell r="E472">
            <v>65850</v>
          </cell>
          <cell r="F472" t="str">
            <v>Central Scheduling 001</v>
          </cell>
          <cell r="G472">
            <v>606035</v>
          </cell>
          <cell r="H472" t="str">
            <v>Salary Wage Other Premium</v>
          </cell>
        </row>
        <row r="473">
          <cell r="A473">
            <v>65850.606029999995</v>
          </cell>
          <cell r="B473">
            <v>730190</v>
          </cell>
          <cell r="C473" t="str">
            <v>Salaries – Other Administrative</v>
          </cell>
          <cell r="D473">
            <v>65850.606029999995</v>
          </cell>
          <cell r="E473">
            <v>65850</v>
          </cell>
          <cell r="F473" t="str">
            <v>Central Scheduling 001</v>
          </cell>
          <cell r="G473">
            <v>606030</v>
          </cell>
          <cell r="H473" t="str">
            <v>Salary Wage Other Regular</v>
          </cell>
        </row>
        <row r="474">
          <cell r="A474">
            <v>65850.606020000007</v>
          </cell>
          <cell r="B474">
            <v>730190</v>
          </cell>
          <cell r="C474" t="str">
            <v>Salaries – Other Administrative</v>
          </cell>
          <cell r="D474">
            <v>65850.606020000007</v>
          </cell>
          <cell r="E474">
            <v>65850</v>
          </cell>
          <cell r="F474" t="str">
            <v>Central Scheduling 001</v>
          </cell>
          <cell r="G474">
            <v>606020</v>
          </cell>
          <cell r="H474" t="str">
            <v>Salary Wage Other Accrued PTO</v>
          </cell>
        </row>
        <row r="475">
          <cell r="A475">
            <v>65750.600009999995</v>
          </cell>
          <cell r="B475">
            <v>730190</v>
          </cell>
          <cell r="C475" t="str">
            <v>Salaries – Other Administrative</v>
          </cell>
          <cell r="E475">
            <v>65750</v>
          </cell>
          <cell r="F475" t="str">
            <v>Patient Access Admitting 001</v>
          </cell>
          <cell r="G475">
            <v>600010</v>
          </cell>
          <cell r="H475" t="str">
            <v>Non Physician   Overtime</v>
          </cell>
        </row>
        <row r="476">
          <cell r="A476">
            <v>65454.600025</v>
          </cell>
          <cell r="B476">
            <v>730190</v>
          </cell>
          <cell r="C476" t="str">
            <v>Salaries – Other Administrative</v>
          </cell>
          <cell r="E476">
            <v>65454</v>
          </cell>
          <cell r="F476" t="str">
            <v>Revenye Cycle Mgmt 004</v>
          </cell>
          <cell r="G476">
            <v>600025</v>
          </cell>
          <cell r="H476" t="str">
            <v>Non Physician   Non Wkrd NP</v>
          </cell>
        </row>
        <row r="477">
          <cell r="A477">
            <v>65454.600010000002</v>
          </cell>
          <cell r="B477">
            <v>730190</v>
          </cell>
          <cell r="C477" t="str">
            <v>Salaries – Other Administrative</v>
          </cell>
          <cell r="E477">
            <v>65454</v>
          </cell>
          <cell r="F477" t="str">
            <v>Revenye Cycle Mgmt 004</v>
          </cell>
          <cell r="G477">
            <v>600010</v>
          </cell>
          <cell r="H477" t="str">
            <v>Non Physician   Overtime</v>
          </cell>
        </row>
        <row r="478">
          <cell r="A478">
            <v>65454.6</v>
          </cell>
          <cell r="B478">
            <v>730190</v>
          </cell>
          <cell r="C478" t="str">
            <v>Salaries – Other Administrative</v>
          </cell>
          <cell r="E478">
            <v>65454</v>
          </cell>
          <cell r="F478" t="str">
            <v>Revenye Cycle Mgmt 004</v>
          </cell>
          <cell r="G478">
            <v>600000</v>
          </cell>
          <cell r="H478" t="str">
            <v>Non Physician   Regular</v>
          </cell>
        </row>
        <row r="479">
          <cell r="A479">
            <v>65350.606059999998</v>
          </cell>
          <cell r="B479">
            <v>730190</v>
          </cell>
          <cell r="C479" t="str">
            <v>Salaries – Other Administrative</v>
          </cell>
          <cell r="D479">
            <v>65350.606059999998</v>
          </cell>
          <cell r="E479">
            <v>65350</v>
          </cell>
          <cell r="F479" t="str">
            <v>Decision Support 001</v>
          </cell>
          <cell r="G479">
            <v>606060</v>
          </cell>
          <cell r="H479" t="str">
            <v>Salary Wage Other   NonWkrd NP</v>
          </cell>
        </row>
        <row r="480">
          <cell r="A480">
            <v>65350.606045</v>
          </cell>
          <cell r="B480">
            <v>730190</v>
          </cell>
          <cell r="C480" t="str">
            <v>Salaries – Other Administrative</v>
          </cell>
          <cell r="D480">
            <v>65350.606045</v>
          </cell>
          <cell r="E480">
            <v>65350</v>
          </cell>
          <cell r="F480" t="str">
            <v>Decision Support 001</v>
          </cell>
          <cell r="G480">
            <v>606045</v>
          </cell>
          <cell r="H480" t="str">
            <v>Salary Wage Other Bonus</v>
          </cell>
        </row>
        <row r="481">
          <cell r="A481">
            <v>65350.606030000003</v>
          </cell>
          <cell r="B481">
            <v>730190</v>
          </cell>
          <cell r="C481" t="str">
            <v>Salaries – Other Administrative</v>
          </cell>
          <cell r="D481">
            <v>65350.606030000003</v>
          </cell>
          <cell r="E481">
            <v>65350</v>
          </cell>
          <cell r="F481" t="str">
            <v>Decision Support 001</v>
          </cell>
          <cell r="G481">
            <v>606030</v>
          </cell>
          <cell r="H481" t="str">
            <v>Salary Wage Other Regular</v>
          </cell>
        </row>
        <row r="482">
          <cell r="A482">
            <v>65350.606019999999</v>
          </cell>
          <cell r="B482">
            <v>730190</v>
          </cell>
          <cell r="C482" t="str">
            <v>Salaries – Other Administrative</v>
          </cell>
          <cell r="D482">
            <v>65350.606019999999</v>
          </cell>
          <cell r="E482">
            <v>65350</v>
          </cell>
          <cell r="F482" t="str">
            <v>Decision Support 001</v>
          </cell>
          <cell r="G482">
            <v>606020</v>
          </cell>
          <cell r="H482" t="str">
            <v>Salary Wage Other Accrued PTO</v>
          </cell>
        </row>
        <row r="483">
          <cell r="A483">
            <v>65350.606</v>
          </cell>
          <cell r="B483">
            <v>730190</v>
          </cell>
          <cell r="C483" t="str">
            <v>Salaries – Other Administrative</v>
          </cell>
          <cell r="E483">
            <v>65350</v>
          </cell>
          <cell r="F483" t="str">
            <v>Decision Support 001</v>
          </cell>
          <cell r="G483">
            <v>606000</v>
          </cell>
          <cell r="H483" t="str">
            <v>SalaryWageOtherSeverencePay</v>
          </cell>
        </row>
        <row r="484">
          <cell r="A484">
            <v>65350.600025</v>
          </cell>
          <cell r="B484">
            <v>730190</v>
          </cell>
          <cell r="C484" t="str">
            <v>Salaries – Other Administrative</v>
          </cell>
          <cell r="D484">
            <v>65350.600025</v>
          </cell>
          <cell r="E484">
            <v>65350</v>
          </cell>
          <cell r="F484" t="str">
            <v>Decision Support 001</v>
          </cell>
          <cell r="G484">
            <v>600025</v>
          </cell>
          <cell r="H484" t="str">
            <v>Non Physician   Non Wkrd NP</v>
          </cell>
        </row>
        <row r="485">
          <cell r="A485">
            <v>65350.600019999998</v>
          </cell>
          <cell r="B485">
            <v>730190</v>
          </cell>
          <cell r="C485" t="str">
            <v>Salaries – Other Administrative</v>
          </cell>
          <cell r="E485">
            <v>65350</v>
          </cell>
          <cell r="F485" t="str">
            <v>Decision Support 001</v>
          </cell>
          <cell r="G485">
            <v>600020</v>
          </cell>
          <cell r="H485" t="str">
            <v>Non Physician   Wkrd Non Prod</v>
          </cell>
        </row>
        <row r="486">
          <cell r="A486">
            <v>65350.6</v>
          </cell>
          <cell r="B486">
            <v>730190</v>
          </cell>
          <cell r="C486" t="str">
            <v>Salaries – Other Administrative</v>
          </cell>
          <cell r="D486">
            <v>65350.6</v>
          </cell>
          <cell r="E486">
            <v>65350</v>
          </cell>
          <cell r="F486" t="str">
            <v>Decision Support 001</v>
          </cell>
          <cell r="G486">
            <v>600000</v>
          </cell>
          <cell r="H486" t="str">
            <v>Non Physician   Regular</v>
          </cell>
        </row>
        <row r="487">
          <cell r="A487">
            <v>65300.606059999998</v>
          </cell>
          <cell r="B487">
            <v>730190</v>
          </cell>
          <cell r="C487" t="str">
            <v>Salaries – Other Administrative</v>
          </cell>
          <cell r="D487">
            <v>65300.606059999998</v>
          </cell>
          <cell r="E487">
            <v>65300</v>
          </cell>
          <cell r="F487" t="str">
            <v>Reimbursement 001</v>
          </cell>
          <cell r="G487">
            <v>606060</v>
          </cell>
          <cell r="H487" t="str">
            <v>Salary Wage Other   NonWkrd NP</v>
          </cell>
        </row>
        <row r="488">
          <cell r="A488">
            <v>65300.606045</v>
          </cell>
          <cell r="B488">
            <v>730190</v>
          </cell>
          <cell r="C488" t="str">
            <v>Salaries – Other Administrative</v>
          </cell>
          <cell r="D488">
            <v>65300.606045</v>
          </cell>
          <cell r="E488">
            <v>65300</v>
          </cell>
          <cell r="F488" t="str">
            <v>Reimbursement 001</v>
          </cell>
          <cell r="G488">
            <v>606045</v>
          </cell>
          <cell r="H488" t="str">
            <v>Salary Wage Other Bonus</v>
          </cell>
        </row>
        <row r="489">
          <cell r="A489">
            <v>65300.606030000003</v>
          </cell>
          <cell r="B489">
            <v>730190</v>
          </cell>
          <cell r="C489" t="str">
            <v>Salaries – Other Administrative</v>
          </cell>
          <cell r="D489">
            <v>65300.606030000003</v>
          </cell>
          <cell r="E489">
            <v>65300</v>
          </cell>
          <cell r="F489" t="str">
            <v>Reimbursement 001</v>
          </cell>
          <cell r="G489">
            <v>606030</v>
          </cell>
          <cell r="H489" t="str">
            <v>Salary Wage Other Regular</v>
          </cell>
        </row>
        <row r="490">
          <cell r="A490">
            <v>65300.606019999999</v>
          </cell>
          <cell r="B490">
            <v>730190</v>
          </cell>
          <cell r="C490" t="str">
            <v>Salaries – Other Administrative</v>
          </cell>
          <cell r="D490">
            <v>65300.606019999999</v>
          </cell>
          <cell r="E490">
            <v>65300</v>
          </cell>
          <cell r="F490" t="str">
            <v>Reimbursement 001</v>
          </cell>
          <cell r="G490">
            <v>606020</v>
          </cell>
          <cell r="H490" t="str">
            <v>Salary Wage Other Accrued PTO</v>
          </cell>
        </row>
        <row r="491">
          <cell r="A491">
            <v>65300.600025</v>
          </cell>
          <cell r="B491">
            <v>730190</v>
          </cell>
          <cell r="C491" t="str">
            <v>Salaries – Other Administrative</v>
          </cell>
          <cell r="D491">
            <v>65300.600025</v>
          </cell>
          <cell r="E491">
            <v>65300</v>
          </cell>
          <cell r="F491" t="str">
            <v>Reimbursement 001</v>
          </cell>
          <cell r="G491">
            <v>600025</v>
          </cell>
          <cell r="H491" t="str">
            <v>Non Physician   Non Wkrd NP</v>
          </cell>
        </row>
        <row r="492">
          <cell r="A492">
            <v>65300.6</v>
          </cell>
          <cell r="B492">
            <v>730190</v>
          </cell>
          <cell r="C492" t="str">
            <v>Salaries – Other Administrative</v>
          </cell>
          <cell r="D492">
            <v>65300.6</v>
          </cell>
          <cell r="E492">
            <v>65300</v>
          </cell>
          <cell r="F492" t="str">
            <v>Reimbursement 001</v>
          </cell>
          <cell r="G492">
            <v>600000</v>
          </cell>
          <cell r="H492" t="str">
            <v>Non Physician   Regular</v>
          </cell>
        </row>
        <row r="493">
          <cell r="A493">
            <v>65200.606059999998</v>
          </cell>
          <cell r="B493">
            <v>730190</v>
          </cell>
          <cell r="C493" t="str">
            <v>Salaries – Other Administrative</v>
          </cell>
          <cell r="D493">
            <v>65200.606059999998</v>
          </cell>
          <cell r="E493">
            <v>65200</v>
          </cell>
          <cell r="F493" t="str">
            <v>Managed Care Contracting 001</v>
          </cell>
          <cell r="G493">
            <v>606060</v>
          </cell>
          <cell r="H493" t="str">
            <v>Salary Wage Other   NonWkrd NP</v>
          </cell>
        </row>
        <row r="494">
          <cell r="A494">
            <v>65200.606045</v>
          </cell>
          <cell r="B494">
            <v>730190</v>
          </cell>
          <cell r="C494" t="str">
            <v>Salaries – Other Administrative</v>
          </cell>
          <cell r="D494">
            <v>65200.606045</v>
          </cell>
          <cell r="E494">
            <v>65200</v>
          </cell>
          <cell r="F494" t="str">
            <v>Managed Care Contracting 001</v>
          </cell>
          <cell r="G494">
            <v>606045</v>
          </cell>
          <cell r="H494" t="str">
            <v>Salary Wage Other Bonus</v>
          </cell>
        </row>
        <row r="495">
          <cell r="A495">
            <v>65200.606030000003</v>
          </cell>
          <cell r="B495">
            <v>730190</v>
          </cell>
          <cell r="C495" t="str">
            <v>Salaries – Other Administrative</v>
          </cell>
          <cell r="D495">
            <v>65200.606030000003</v>
          </cell>
          <cell r="E495">
            <v>65200</v>
          </cell>
          <cell r="F495" t="str">
            <v>Managed Care Contracting 001</v>
          </cell>
          <cell r="G495">
            <v>606030</v>
          </cell>
          <cell r="H495" t="str">
            <v>Salary Wage Other Regular</v>
          </cell>
        </row>
        <row r="496">
          <cell r="A496">
            <v>65200.606019999999</v>
          </cell>
          <cell r="B496">
            <v>730190</v>
          </cell>
          <cell r="C496" t="str">
            <v>Salaries – Other Administrative</v>
          </cell>
          <cell r="D496">
            <v>65200.606019999999</v>
          </cell>
          <cell r="E496">
            <v>65200</v>
          </cell>
          <cell r="F496" t="str">
            <v>Managed Care Contracting 001</v>
          </cell>
          <cell r="G496">
            <v>606020</v>
          </cell>
          <cell r="H496" t="str">
            <v>Salary Wage Other Accrued PTO</v>
          </cell>
        </row>
        <row r="497">
          <cell r="A497">
            <v>65200.600025</v>
          </cell>
          <cell r="B497">
            <v>730190</v>
          </cell>
          <cell r="C497" t="str">
            <v>Salaries – Other Administrative</v>
          </cell>
          <cell r="D497">
            <v>65200.600025</v>
          </cell>
          <cell r="E497">
            <v>65200</v>
          </cell>
          <cell r="F497" t="str">
            <v>Managed Care Contracting 001</v>
          </cell>
          <cell r="G497">
            <v>600025</v>
          </cell>
          <cell r="H497" t="str">
            <v>Non Physician   Non Wkrd NP</v>
          </cell>
        </row>
        <row r="498">
          <cell r="A498">
            <v>65200.600019999998</v>
          </cell>
          <cell r="B498">
            <v>730190</v>
          </cell>
          <cell r="C498" t="str">
            <v>Salaries – Other Administrative</v>
          </cell>
          <cell r="D498">
            <v>65200.600019999998</v>
          </cell>
          <cell r="E498">
            <v>65200</v>
          </cell>
          <cell r="F498" t="str">
            <v>Managed Care Contracting 001</v>
          </cell>
          <cell r="G498">
            <v>600020</v>
          </cell>
          <cell r="H498" t="str">
            <v>Non Physician   Wkrd Non Prod</v>
          </cell>
        </row>
        <row r="499">
          <cell r="A499">
            <v>65200.6</v>
          </cell>
          <cell r="B499">
            <v>730190</v>
          </cell>
          <cell r="C499" t="str">
            <v>Salaries – Other Administrative</v>
          </cell>
          <cell r="D499">
            <v>65200.6</v>
          </cell>
          <cell r="E499">
            <v>65200</v>
          </cell>
          <cell r="F499" t="str">
            <v>Managed Care Contracting 001</v>
          </cell>
          <cell r="G499">
            <v>600000</v>
          </cell>
          <cell r="H499" t="str">
            <v>Non Physician   Regular</v>
          </cell>
        </row>
        <row r="500">
          <cell r="A500">
            <v>65102.610999999997</v>
          </cell>
          <cell r="B500">
            <v>730190</v>
          </cell>
          <cell r="C500" t="str">
            <v>Salaries – Other Administrative</v>
          </cell>
          <cell r="D500">
            <v>65102.610999999997</v>
          </cell>
          <cell r="E500">
            <v>65102</v>
          </cell>
          <cell r="F500" t="str">
            <v>General Finance 002</v>
          </cell>
          <cell r="G500">
            <v>611000</v>
          </cell>
          <cell r="H500" t="str">
            <v>Contract Labor Patient Care</v>
          </cell>
        </row>
        <row r="501">
          <cell r="A501">
            <v>65102.606059999998</v>
          </cell>
          <cell r="B501">
            <v>730190</v>
          </cell>
          <cell r="C501" t="str">
            <v>Salaries – Other Administrative</v>
          </cell>
          <cell r="D501">
            <v>65102.606059999998</v>
          </cell>
          <cell r="E501">
            <v>65102</v>
          </cell>
          <cell r="F501" t="str">
            <v>General Finance 002</v>
          </cell>
          <cell r="G501">
            <v>606060</v>
          </cell>
          <cell r="H501" t="str">
            <v>Salary Wage Other   NonWkrd NP</v>
          </cell>
        </row>
        <row r="502">
          <cell r="A502">
            <v>65102.606054999997</v>
          </cell>
          <cell r="B502">
            <v>730190</v>
          </cell>
          <cell r="C502" t="str">
            <v>Salaries – Other Administrative</v>
          </cell>
          <cell r="D502">
            <v>65102.606054999997</v>
          </cell>
          <cell r="E502">
            <v>65102</v>
          </cell>
          <cell r="F502" t="str">
            <v>General Finance 002</v>
          </cell>
          <cell r="G502">
            <v>606055</v>
          </cell>
          <cell r="H502" t="str">
            <v>Salary Wage Other - Wkrd NP</v>
          </cell>
        </row>
        <row r="503">
          <cell r="A503">
            <v>65102.606045</v>
          </cell>
          <cell r="B503">
            <v>730190</v>
          </cell>
          <cell r="C503" t="str">
            <v>Salaries – Other Administrative</v>
          </cell>
          <cell r="D503">
            <v>65102.606045</v>
          </cell>
          <cell r="E503">
            <v>65102</v>
          </cell>
          <cell r="F503" t="str">
            <v>General Finance 002</v>
          </cell>
          <cell r="G503">
            <v>606045</v>
          </cell>
          <cell r="H503" t="str">
            <v>Salary Wage Other Bonus</v>
          </cell>
        </row>
        <row r="504">
          <cell r="A504">
            <v>65102.606039999999</v>
          </cell>
          <cell r="B504">
            <v>730190</v>
          </cell>
          <cell r="C504" t="str">
            <v>Salaries – Other Administrative</v>
          </cell>
          <cell r="D504">
            <v>65102.606039999999</v>
          </cell>
          <cell r="E504">
            <v>65102</v>
          </cell>
          <cell r="F504" t="str">
            <v>General Finance 002</v>
          </cell>
          <cell r="G504">
            <v>606040</v>
          </cell>
          <cell r="H504" t="str">
            <v>Salary Wage Other Overtime</v>
          </cell>
        </row>
        <row r="505">
          <cell r="A505">
            <v>65102.606030000003</v>
          </cell>
          <cell r="B505">
            <v>730190</v>
          </cell>
          <cell r="C505" t="str">
            <v>Salaries – Other Administrative</v>
          </cell>
          <cell r="D505">
            <v>65102.606030000003</v>
          </cell>
          <cell r="E505">
            <v>65102</v>
          </cell>
          <cell r="F505" t="str">
            <v>General Finance 002</v>
          </cell>
          <cell r="G505">
            <v>606030</v>
          </cell>
          <cell r="H505" t="str">
            <v>Salary Wage Other Regular</v>
          </cell>
        </row>
        <row r="506">
          <cell r="A506">
            <v>65102.606019999999</v>
          </cell>
          <cell r="B506">
            <v>730190</v>
          </cell>
          <cell r="C506" t="str">
            <v>Salaries – Other Administrative</v>
          </cell>
          <cell r="D506">
            <v>65102.606019999999</v>
          </cell>
          <cell r="E506">
            <v>65102</v>
          </cell>
          <cell r="F506" t="str">
            <v>General Finance 002</v>
          </cell>
          <cell r="G506">
            <v>606020</v>
          </cell>
          <cell r="H506" t="str">
            <v>Salary Wage Other Accrued PTO</v>
          </cell>
        </row>
        <row r="507">
          <cell r="A507">
            <v>65102.606010000003</v>
          </cell>
          <cell r="B507">
            <v>730190</v>
          </cell>
          <cell r="C507" t="str">
            <v>Salaries – Other Administrative</v>
          </cell>
          <cell r="D507">
            <v>65102.606010000003</v>
          </cell>
          <cell r="E507">
            <v>65102</v>
          </cell>
          <cell r="F507" t="str">
            <v>General Finance 002</v>
          </cell>
          <cell r="G507">
            <v>606010</v>
          </cell>
          <cell r="H507" t="str">
            <v>SalaryWageOthrSalaryChargeback</v>
          </cell>
        </row>
        <row r="508">
          <cell r="A508">
            <v>65102.606</v>
          </cell>
          <cell r="B508">
            <v>730190</v>
          </cell>
          <cell r="C508" t="str">
            <v>Salaries – Other Administrative</v>
          </cell>
          <cell r="D508">
            <v>65102.606</v>
          </cell>
          <cell r="E508">
            <v>65102</v>
          </cell>
          <cell r="F508" t="str">
            <v>General Finance 002</v>
          </cell>
          <cell r="G508">
            <v>606000</v>
          </cell>
          <cell r="H508" t="str">
            <v>SalaryWageOtherSeverencePay</v>
          </cell>
        </row>
        <row r="509">
          <cell r="A509">
            <v>65102.600025</v>
          </cell>
          <cell r="B509">
            <v>730190</v>
          </cell>
          <cell r="C509" t="str">
            <v>Salaries – Other Administrative</v>
          </cell>
          <cell r="D509">
            <v>65102.600025</v>
          </cell>
          <cell r="E509">
            <v>65102</v>
          </cell>
          <cell r="F509" t="str">
            <v>General Finance 002</v>
          </cell>
          <cell r="G509">
            <v>600025</v>
          </cell>
          <cell r="H509" t="str">
            <v>Non Physician   Non Wkrd NP</v>
          </cell>
        </row>
        <row r="510">
          <cell r="A510">
            <v>65102.600019999998</v>
          </cell>
          <cell r="B510">
            <v>730190</v>
          </cell>
          <cell r="C510" t="str">
            <v>Salaries – Other Administrative</v>
          </cell>
          <cell r="E510">
            <v>65102</v>
          </cell>
          <cell r="F510" t="str">
            <v>General Finance 002</v>
          </cell>
          <cell r="G510">
            <v>600020</v>
          </cell>
          <cell r="H510" t="str">
            <v>Non Physician   Wkrd Non Prod</v>
          </cell>
        </row>
        <row r="511">
          <cell r="A511">
            <v>65102.600010000002</v>
          </cell>
          <cell r="B511">
            <v>730190</v>
          </cell>
          <cell r="C511" t="str">
            <v>Salaries – Other Administrative</v>
          </cell>
          <cell r="D511">
            <v>65102.600010000002</v>
          </cell>
          <cell r="E511">
            <v>65102</v>
          </cell>
          <cell r="F511" t="str">
            <v>General Finance 002</v>
          </cell>
          <cell r="G511">
            <v>600010</v>
          </cell>
          <cell r="H511" t="str">
            <v>Non Physician   Overtime</v>
          </cell>
        </row>
        <row r="512">
          <cell r="A512">
            <v>65102.6</v>
          </cell>
          <cell r="B512">
            <v>730190</v>
          </cell>
          <cell r="C512" t="str">
            <v>Salaries – Other Administrative</v>
          </cell>
          <cell r="D512">
            <v>65102.6</v>
          </cell>
          <cell r="E512">
            <v>65102</v>
          </cell>
          <cell r="F512" t="str">
            <v>General Finance 002</v>
          </cell>
          <cell r="G512">
            <v>600000</v>
          </cell>
          <cell r="H512" t="str">
            <v>Non Physician   Regular</v>
          </cell>
        </row>
        <row r="513">
          <cell r="A513">
            <v>65100.606065</v>
          </cell>
          <cell r="B513">
            <v>730190</v>
          </cell>
          <cell r="C513" t="str">
            <v>Salaries – Other Administrative</v>
          </cell>
          <cell r="D513">
            <v>65100.606065</v>
          </cell>
          <cell r="E513">
            <v>65100</v>
          </cell>
          <cell r="F513" t="str">
            <v>General Finance 001</v>
          </cell>
          <cell r="G513">
            <v>606065</v>
          </cell>
          <cell r="H513" t="str">
            <v>Salary Wage Other Other</v>
          </cell>
        </row>
        <row r="514">
          <cell r="A514">
            <v>65100.606045</v>
          </cell>
          <cell r="B514">
            <v>730190</v>
          </cell>
          <cell r="C514" t="str">
            <v>Salaries – Other Administrative</v>
          </cell>
          <cell r="D514">
            <v>65100.606045</v>
          </cell>
          <cell r="E514">
            <v>65100</v>
          </cell>
          <cell r="F514" t="str">
            <v>General Finance 001</v>
          </cell>
          <cell r="G514">
            <v>606045</v>
          </cell>
          <cell r="H514" t="str">
            <v>Salary Wage Other Bonus</v>
          </cell>
        </row>
        <row r="515">
          <cell r="A515">
            <v>65100.606030000003</v>
          </cell>
          <cell r="B515">
            <v>730190</v>
          </cell>
          <cell r="C515" t="str">
            <v>Salaries – Other Administrative</v>
          </cell>
          <cell r="D515">
            <v>65100.606030000003</v>
          </cell>
          <cell r="E515">
            <v>65100</v>
          </cell>
          <cell r="F515" t="str">
            <v>General Finance 001</v>
          </cell>
          <cell r="G515">
            <v>606030</v>
          </cell>
          <cell r="H515" t="str">
            <v>Salary Wage Other Regular</v>
          </cell>
        </row>
        <row r="516">
          <cell r="A516">
            <v>65050.606059999998</v>
          </cell>
          <cell r="B516">
            <v>730190</v>
          </cell>
          <cell r="C516" t="str">
            <v>Salaries – Other Administrative</v>
          </cell>
          <cell r="D516">
            <v>65050.606059999998</v>
          </cell>
          <cell r="E516">
            <v>65050</v>
          </cell>
          <cell r="F516" t="str">
            <v>Financial Reporting Analysis</v>
          </cell>
          <cell r="G516">
            <v>606060</v>
          </cell>
          <cell r="H516" t="str">
            <v>Salary Wage Other   NonWkrd NP</v>
          </cell>
        </row>
        <row r="517">
          <cell r="A517">
            <v>65050.606045</v>
          </cell>
          <cell r="B517">
            <v>730190</v>
          </cell>
          <cell r="C517" t="str">
            <v>Salaries – Other Administrative</v>
          </cell>
          <cell r="D517">
            <v>65050.606045</v>
          </cell>
          <cell r="E517">
            <v>65050</v>
          </cell>
          <cell r="F517" t="str">
            <v>Financial Reporting Analysis</v>
          </cell>
          <cell r="G517">
            <v>606045</v>
          </cell>
          <cell r="H517" t="str">
            <v>Salary Wage Other Bonus</v>
          </cell>
        </row>
        <row r="518">
          <cell r="A518">
            <v>65050.606030000003</v>
          </cell>
          <cell r="B518">
            <v>730190</v>
          </cell>
          <cell r="C518" t="str">
            <v>Salaries – Other Administrative</v>
          </cell>
          <cell r="D518">
            <v>65050.606030000003</v>
          </cell>
          <cell r="E518">
            <v>65050</v>
          </cell>
          <cell r="F518" t="str">
            <v>Financial Reporting Analysis</v>
          </cell>
          <cell r="G518">
            <v>606030</v>
          </cell>
          <cell r="H518" t="str">
            <v>Salary Wage Other Regular</v>
          </cell>
        </row>
        <row r="519">
          <cell r="A519">
            <v>65050.606019999999</v>
          </cell>
          <cell r="B519">
            <v>730190</v>
          </cell>
          <cell r="C519" t="str">
            <v>Salaries – Other Administrative</v>
          </cell>
          <cell r="D519">
            <v>65050.606019999999</v>
          </cell>
          <cell r="E519">
            <v>65050</v>
          </cell>
          <cell r="F519" t="str">
            <v>Financial Reporting Analysis</v>
          </cell>
          <cell r="G519">
            <v>606020</v>
          </cell>
          <cell r="H519" t="str">
            <v>Salary Wage Other Accrued PTO</v>
          </cell>
        </row>
        <row r="520">
          <cell r="A520">
            <v>65050.606010000003</v>
          </cell>
          <cell r="B520">
            <v>730190</v>
          </cell>
          <cell r="C520" t="str">
            <v>Salaries – Other Administrative</v>
          </cell>
          <cell r="D520">
            <v>65050.606010000003</v>
          </cell>
          <cell r="E520">
            <v>65050</v>
          </cell>
          <cell r="F520" t="str">
            <v>Financial Reporting Analysis</v>
          </cell>
          <cell r="G520">
            <v>606010</v>
          </cell>
          <cell r="H520" t="str">
            <v>SalaryWageOthrSalaryChargeback</v>
          </cell>
        </row>
        <row r="521">
          <cell r="A521">
            <v>65050.600025</v>
          </cell>
          <cell r="B521">
            <v>730190</v>
          </cell>
          <cell r="C521" t="str">
            <v>Salaries – Other Administrative</v>
          </cell>
          <cell r="D521">
            <v>65050.600025</v>
          </cell>
          <cell r="E521">
            <v>65050</v>
          </cell>
          <cell r="F521" t="str">
            <v>Financial Reporting Analysis</v>
          </cell>
          <cell r="G521">
            <v>600025</v>
          </cell>
          <cell r="H521" t="str">
            <v>Non Physician   Non Wkrd NP</v>
          </cell>
        </row>
        <row r="522">
          <cell r="A522">
            <v>65050.600019999998</v>
          </cell>
          <cell r="B522">
            <v>730190</v>
          </cell>
          <cell r="C522" t="str">
            <v>Salaries – Other Administrative</v>
          </cell>
          <cell r="E522">
            <v>65050</v>
          </cell>
          <cell r="F522" t="str">
            <v>Financial Reporting Analysis</v>
          </cell>
          <cell r="G522">
            <v>600020</v>
          </cell>
          <cell r="H522" t="str">
            <v>Non Physician   Wkrd Non Prod</v>
          </cell>
        </row>
        <row r="523">
          <cell r="A523">
            <v>65050.600015000004</v>
          </cell>
          <cell r="B523">
            <v>730190</v>
          </cell>
          <cell r="C523" t="str">
            <v>Salaries – Other Administrative</v>
          </cell>
          <cell r="D523">
            <v>65050.600015000004</v>
          </cell>
          <cell r="E523">
            <v>65050</v>
          </cell>
          <cell r="F523" t="str">
            <v>Financial Reporting Analysis</v>
          </cell>
          <cell r="G523">
            <v>600015</v>
          </cell>
          <cell r="H523" t="str">
            <v>Non Physician   At Risk Comp</v>
          </cell>
        </row>
        <row r="524">
          <cell r="A524">
            <v>65050.6</v>
          </cell>
          <cell r="B524">
            <v>730190</v>
          </cell>
          <cell r="C524" t="str">
            <v>Salaries – Other Administrative</v>
          </cell>
          <cell r="D524">
            <v>65050.6</v>
          </cell>
          <cell r="E524">
            <v>65050</v>
          </cell>
          <cell r="F524" t="str">
            <v>Financial Reporting Analysis</v>
          </cell>
          <cell r="G524">
            <v>600000</v>
          </cell>
          <cell r="H524" t="str">
            <v>Non Physician   Regular</v>
          </cell>
        </row>
        <row r="525">
          <cell r="A525">
            <v>64988.600025</v>
          </cell>
          <cell r="B525">
            <v>730190</v>
          </cell>
          <cell r="C525" t="str">
            <v>Salaries – Other Administrative</v>
          </cell>
          <cell r="D525">
            <v>64988.600025</v>
          </cell>
          <cell r="E525">
            <v>64988</v>
          </cell>
          <cell r="F525" t="str">
            <v>Unassigned Expense 001</v>
          </cell>
          <cell r="G525">
            <v>600025</v>
          </cell>
          <cell r="H525" t="str">
            <v>Non Physician   Non Wkrd NP</v>
          </cell>
        </row>
        <row r="526">
          <cell r="A526">
            <v>64988.600015000004</v>
          </cell>
          <cell r="B526">
            <v>730190</v>
          </cell>
          <cell r="C526" t="str">
            <v>Salaries – Other Administrative</v>
          </cell>
          <cell r="D526">
            <v>64988.600015000004</v>
          </cell>
          <cell r="E526">
            <v>64988</v>
          </cell>
          <cell r="F526" t="str">
            <v>Unassigned Expense 001</v>
          </cell>
          <cell r="G526">
            <v>600015</v>
          </cell>
          <cell r="H526" t="str">
            <v>Non Physician   At Risk Comp</v>
          </cell>
        </row>
        <row r="527">
          <cell r="A527">
            <v>64988.600010000002</v>
          </cell>
          <cell r="B527">
            <v>730190</v>
          </cell>
          <cell r="C527" t="str">
            <v>Salaries – Other Administrative</v>
          </cell>
          <cell r="D527">
            <v>64988.600010000002</v>
          </cell>
          <cell r="E527">
            <v>64988</v>
          </cell>
          <cell r="F527" t="str">
            <v>Unassigned Expense 001</v>
          </cell>
          <cell r="G527">
            <v>600010</v>
          </cell>
          <cell r="H527" t="str">
            <v>Non Physician   Overtime</v>
          </cell>
        </row>
        <row r="528">
          <cell r="A528">
            <v>64988.600005</v>
          </cell>
          <cell r="B528">
            <v>730190</v>
          </cell>
          <cell r="C528" t="str">
            <v>Salaries – Other Administrative</v>
          </cell>
          <cell r="D528">
            <v>64988.600005</v>
          </cell>
          <cell r="E528">
            <v>64988</v>
          </cell>
          <cell r="F528" t="str">
            <v>Unassigned Expense 001</v>
          </cell>
          <cell r="G528">
            <v>600005</v>
          </cell>
          <cell r="H528" t="str">
            <v>Non Physician   Premium</v>
          </cell>
        </row>
        <row r="529">
          <cell r="A529">
            <v>64988.6</v>
          </cell>
          <cell r="B529">
            <v>730190</v>
          </cell>
          <cell r="C529" t="str">
            <v>Salaries – Other Administrative</v>
          </cell>
          <cell r="D529">
            <v>64988.6</v>
          </cell>
          <cell r="E529">
            <v>64988</v>
          </cell>
          <cell r="F529" t="str">
            <v>Unassigned Expense 001</v>
          </cell>
          <cell r="G529">
            <v>600000</v>
          </cell>
          <cell r="H529" t="str">
            <v>Non Physician   Regular</v>
          </cell>
        </row>
        <row r="530">
          <cell r="A530">
            <v>64971.600019999998</v>
          </cell>
          <cell r="B530">
            <v>730190</v>
          </cell>
          <cell r="C530" t="str">
            <v>Salaries – Other Administrative</v>
          </cell>
          <cell r="E530">
            <v>64971</v>
          </cell>
          <cell r="F530" t="str">
            <v>Corporate Transactions 003</v>
          </cell>
          <cell r="G530">
            <v>600020</v>
          </cell>
          <cell r="H530" t="str">
            <v>Non Physician   Wkrd Non Prod</v>
          </cell>
        </row>
        <row r="531">
          <cell r="A531">
            <v>64950.6</v>
          </cell>
          <cell r="B531">
            <v>730190</v>
          </cell>
          <cell r="C531" t="str">
            <v>Salaries – Other Administrative</v>
          </cell>
          <cell r="D531">
            <v>64950.6</v>
          </cell>
          <cell r="E531">
            <v>64950</v>
          </cell>
          <cell r="F531" t="str">
            <v>Balance Sheet Department 001</v>
          </cell>
          <cell r="G531">
            <v>600000</v>
          </cell>
          <cell r="H531" t="str">
            <v>Non Physician   Regular</v>
          </cell>
        </row>
        <row r="532">
          <cell r="A532">
            <v>64601.606059999998</v>
          </cell>
          <cell r="B532">
            <v>730190</v>
          </cell>
          <cell r="C532" t="str">
            <v>Salaries – Other Administrative</v>
          </cell>
          <cell r="D532">
            <v>64601.606059999998</v>
          </cell>
          <cell r="E532">
            <v>64601</v>
          </cell>
          <cell r="F532" t="str">
            <v>Business Devp 002</v>
          </cell>
          <cell r="G532">
            <v>606060</v>
          </cell>
          <cell r="H532" t="str">
            <v>Salary Wage Other   NonWkrd NP</v>
          </cell>
        </row>
        <row r="533">
          <cell r="A533">
            <v>64601.606045</v>
          </cell>
          <cell r="B533">
            <v>730190</v>
          </cell>
          <cell r="C533" t="str">
            <v>Salaries – Other Administrative</v>
          </cell>
          <cell r="D533">
            <v>64601.606045</v>
          </cell>
          <cell r="E533">
            <v>64601</v>
          </cell>
          <cell r="F533" t="str">
            <v>Business Devp 002</v>
          </cell>
          <cell r="G533">
            <v>606045</v>
          </cell>
          <cell r="H533" t="str">
            <v>Salary Wage Other Bonus</v>
          </cell>
        </row>
        <row r="534">
          <cell r="A534">
            <v>64601.606039999999</v>
          </cell>
          <cell r="B534">
            <v>730190</v>
          </cell>
          <cell r="C534" t="str">
            <v>Salaries – Other Administrative</v>
          </cell>
          <cell r="D534">
            <v>64601.606039999999</v>
          </cell>
          <cell r="E534">
            <v>64601</v>
          </cell>
          <cell r="F534" t="str">
            <v>Business Devp 002</v>
          </cell>
          <cell r="G534">
            <v>606040</v>
          </cell>
          <cell r="H534" t="str">
            <v>Salary Wage Other Overtime</v>
          </cell>
        </row>
        <row r="535">
          <cell r="A535">
            <v>64601.606030000003</v>
          </cell>
          <cell r="B535">
            <v>730190</v>
          </cell>
          <cell r="C535" t="str">
            <v>Salaries – Other Administrative</v>
          </cell>
          <cell r="D535">
            <v>64601.606030000003</v>
          </cell>
          <cell r="E535">
            <v>64601</v>
          </cell>
          <cell r="F535" t="str">
            <v>Business Devp 002</v>
          </cell>
          <cell r="G535">
            <v>606030</v>
          </cell>
          <cell r="H535" t="str">
            <v>Salary Wage Other Regular</v>
          </cell>
        </row>
        <row r="536">
          <cell r="A536">
            <v>64601.606019999999</v>
          </cell>
          <cell r="B536">
            <v>730190</v>
          </cell>
          <cell r="C536" t="str">
            <v>Salaries – Other Administrative</v>
          </cell>
          <cell r="D536">
            <v>64601.606019999999</v>
          </cell>
          <cell r="E536">
            <v>64601</v>
          </cell>
          <cell r="F536" t="str">
            <v>Business Devp 002</v>
          </cell>
          <cell r="G536">
            <v>606020</v>
          </cell>
          <cell r="H536" t="str">
            <v>Salary Wage Other Accrued PTO</v>
          </cell>
        </row>
        <row r="537">
          <cell r="A537">
            <v>64601.600025</v>
          </cell>
          <cell r="B537">
            <v>730190</v>
          </cell>
          <cell r="C537" t="str">
            <v>Salaries – Other Administrative</v>
          </cell>
          <cell r="D537">
            <v>64601.600025</v>
          </cell>
          <cell r="E537">
            <v>64601</v>
          </cell>
          <cell r="F537" t="str">
            <v>Business Devp 002</v>
          </cell>
          <cell r="G537">
            <v>600025</v>
          </cell>
          <cell r="H537" t="str">
            <v>Non Physician   Non Wkrd NP</v>
          </cell>
        </row>
        <row r="538">
          <cell r="A538">
            <v>64601.600015000004</v>
          </cell>
          <cell r="B538">
            <v>730190</v>
          </cell>
          <cell r="C538" t="str">
            <v>Salaries – Other Administrative</v>
          </cell>
          <cell r="E538">
            <v>64601</v>
          </cell>
          <cell r="F538" t="str">
            <v>Business Devp 002</v>
          </cell>
          <cell r="G538">
            <v>600015</v>
          </cell>
          <cell r="H538" t="str">
            <v>Non Physician   At Risk Comp</v>
          </cell>
        </row>
        <row r="539">
          <cell r="A539">
            <v>64601.600010000002</v>
          </cell>
          <cell r="B539">
            <v>730190</v>
          </cell>
          <cell r="C539" t="str">
            <v>Salaries – Other Administrative</v>
          </cell>
          <cell r="D539">
            <v>64601.600010000002</v>
          </cell>
          <cell r="E539">
            <v>64601</v>
          </cell>
          <cell r="F539" t="str">
            <v>Business Devp 002</v>
          </cell>
          <cell r="G539">
            <v>600010</v>
          </cell>
          <cell r="H539" t="str">
            <v>Non Physician   Overtime</v>
          </cell>
        </row>
        <row r="540">
          <cell r="A540">
            <v>64601.599999999999</v>
          </cell>
          <cell r="B540">
            <v>730190</v>
          </cell>
          <cell r="C540" t="str">
            <v>Salaries – Other Administrative</v>
          </cell>
          <cell r="D540">
            <v>64601.599999999999</v>
          </cell>
          <cell r="E540">
            <v>64601</v>
          </cell>
          <cell r="F540" t="str">
            <v>Business Devp 002</v>
          </cell>
          <cell r="G540">
            <v>600000</v>
          </cell>
          <cell r="H540" t="str">
            <v>Non Physician   Regular</v>
          </cell>
        </row>
        <row r="541">
          <cell r="A541">
            <v>64600.606059999998</v>
          </cell>
          <cell r="B541">
            <v>730190</v>
          </cell>
          <cell r="C541" t="str">
            <v>Salaries – Other Administrative</v>
          </cell>
          <cell r="D541">
            <v>64600.606059999998</v>
          </cell>
          <cell r="E541">
            <v>64600</v>
          </cell>
          <cell r="F541" t="str">
            <v>Business Devp 001</v>
          </cell>
          <cell r="G541">
            <v>606060</v>
          </cell>
          <cell r="H541" t="str">
            <v>Salary Wage Other   NonWkrd NP</v>
          </cell>
        </row>
        <row r="542">
          <cell r="A542">
            <v>64600.606045</v>
          </cell>
          <cell r="B542">
            <v>730190</v>
          </cell>
          <cell r="C542" t="str">
            <v>Salaries – Other Administrative</v>
          </cell>
          <cell r="D542">
            <v>64600.606045</v>
          </cell>
          <cell r="E542">
            <v>64600</v>
          </cell>
          <cell r="F542" t="str">
            <v>Business Devp 001</v>
          </cell>
          <cell r="G542">
            <v>606045</v>
          </cell>
          <cell r="H542" t="str">
            <v>Salary Wage Other Bonus</v>
          </cell>
        </row>
        <row r="543">
          <cell r="A543">
            <v>64600.606039999999</v>
          </cell>
          <cell r="B543">
            <v>730190</v>
          </cell>
          <cell r="C543" t="str">
            <v>Salaries – Other Administrative</v>
          </cell>
          <cell r="D543">
            <v>64600.606039999999</v>
          </cell>
          <cell r="E543">
            <v>64600</v>
          </cell>
          <cell r="F543" t="str">
            <v>Business Devp 001</v>
          </cell>
          <cell r="G543">
            <v>606040</v>
          </cell>
          <cell r="H543" t="str">
            <v>Salary Wage Other Overtime</v>
          </cell>
        </row>
        <row r="544">
          <cell r="A544">
            <v>64600.606030000003</v>
          </cell>
          <cell r="B544">
            <v>730190</v>
          </cell>
          <cell r="C544" t="str">
            <v>Salaries – Other Administrative</v>
          </cell>
          <cell r="D544">
            <v>64600.606030000003</v>
          </cell>
          <cell r="E544">
            <v>64600</v>
          </cell>
          <cell r="F544" t="str">
            <v>Business Devp 001</v>
          </cell>
          <cell r="G544">
            <v>606030</v>
          </cell>
          <cell r="H544" t="str">
            <v>Salary Wage Other Regular</v>
          </cell>
        </row>
        <row r="545">
          <cell r="A545">
            <v>64600.606019999999</v>
          </cell>
          <cell r="B545">
            <v>730190</v>
          </cell>
          <cell r="C545" t="str">
            <v>Salaries – Other Administrative</v>
          </cell>
          <cell r="D545">
            <v>64600.606019999999</v>
          </cell>
          <cell r="E545">
            <v>64600</v>
          </cell>
          <cell r="F545" t="str">
            <v>Business Devp 001</v>
          </cell>
          <cell r="G545">
            <v>606020</v>
          </cell>
          <cell r="H545" t="str">
            <v>Salary Wage Other Accrued PTO</v>
          </cell>
        </row>
        <row r="546">
          <cell r="A546">
            <v>64600.600025</v>
          </cell>
          <cell r="B546">
            <v>730190</v>
          </cell>
          <cell r="C546" t="str">
            <v>Salaries – Other Administrative</v>
          </cell>
          <cell r="D546">
            <v>64600.600025</v>
          </cell>
          <cell r="E546">
            <v>64600</v>
          </cell>
          <cell r="F546" t="str">
            <v>Business Devp 001</v>
          </cell>
          <cell r="G546">
            <v>600025</v>
          </cell>
          <cell r="H546" t="str">
            <v>Non Physician   Non Wkrd NP</v>
          </cell>
        </row>
        <row r="547">
          <cell r="A547">
            <v>64600.600019999998</v>
          </cell>
          <cell r="B547">
            <v>730190</v>
          </cell>
          <cell r="C547" t="str">
            <v>Salaries – Other Administrative</v>
          </cell>
          <cell r="D547">
            <v>64600.600019999998</v>
          </cell>
          <cell r="E547">
            <v>64600</v>
          </cell>
          <cell r="F547" t="str">
            <v>Business Devp 001</v>
          </cell>
          <cell r="G547">
            <v>600020</v>
          </cell>
          <cell r="H547" t="str">
            <v>Non Physician   Wkrd Non Prod</v>
          </cell>
        </row>
        <row r="548">
          <cell r="A548">
            <v>64600.600015000004</v>
          </cell>
          <cell r="B548">
            <v>730190</v>
          </cell>
          <cell r="C548" t="str">
            <v>Salaries – Other Administrative</v>
          </cell>
          <cell r="E548">
            <v>64600</v>
          </cell>
          <cell r="F548" t="str">
            <v>Business Devp 001</v>
          </cell>
          <cell r="G548">
            <v>600015</v>
          </cell>
          <cell r="H548" t="str">
            <v>Non Physician   At Risk Comp</v>
          </cell>
        </row>
        <row r="549">
          <cell r="A549">
            <v>64600.600010000002</v>
          </cell>
          <cell r="B549">
            <v>730190</v>
          </cell>
          <cell r="C549" t="str">
            <v>Salaries – Other Administrative</v>
          </cell>
          <cell r="D549">
            <v>64600.600010000002</v>
          </cell>
          <cell r="E549">
            <v>64600</v>
          </cell>
          <cell r="F549" t="str">
            <v>Business Devp 001</v>
          </cell>
          <cell r="G549">
            <v>600010</v>
          </cell>
          <cell r="H549" t="str">
            <v>Non Physician   Overtime</v>
          </cell>
        </row>
        <row r="550">
          <cell r="A550">
            <v>64600.6</v>
          </cell>
          <cell r="B550">
            <v>730190</v>
          </cell>
          <cell r="C550" t="str">
            <v>Salaries – Other Administrative</v>
          </cell>
          <cell r="D550">
            <v>64600.6</v>
          </cell>
          <cell r="E550">
            <v>64600</v>
          </cell>
          <cell r="F550" t="str">
            <v>Business Devp 001</v>
          </cell>
          <cell r="G550">
            <v>600000</v>
          </cell>
          <cell r="H550" t="str">
            <v>Non Physician   Regular</v>
          </cell>
        </row>
        <row r="551">
          <cell r="A551">
            <v>64250.6</v>
          </cell>
          <cell r="B551">
            <v>730190</v>
          </cell>
          <cell r="C551" t="str">
            <v>Salaries – Other Administrative</v>
          </cell>
          <cell r="E551">
            <v>64250</v>
          </cell>
          <cell r="F551" t="str">
            <v>Administration 005</v>
          </cell>
          <cell r="G551">
            <v>600000</v>
          </cell>
          <cell r="H551" t="str">
            <v>Non Physician   Regular</v>
          </cell>
        </row>
        <row r="552">
          <cell r="A552">
            <v>64100.606065</v>
          </cell>
          <cell r="B552">
            <v>730190</v>
          </cell>
          <cell r="C552" t="str">
            <v>Salaries – Other Administrative</v>
          </cell>
          <cell r="D552">
            <v>64100.606065</v>
          </cell>
          <cell r="E552">
            <v>64100</v>
          </cell>
          <cell r="F552" t="str">
            <v>Administration 001</v>
          </cell>
          <cell r="G552">
            <v>606065</v>
          </cell>
          <cell r="H552" t="str">
            <v>Salary Wage Other Other</v>
          </cell>
        </row>
        <row r="553">
          <cell r="A553">
            <v>64100.606059999998</v>
          </cell>
          <cell r="B553">
            <v>730190</v>
          </cell>
          <cell r="C553" t="str">
            <v>Salaries – Other Administrative</v>
          </cell>
          <cell r="D553">
            <v>64100.606059999998</v>
          </cell>
          <cell r="E553">
            <v>64100</v>
          </cell>
          <cell r="F553" t="str">
            <v>Administration 001</v>
          </cell>
          <cell r="G553">
            <v>606060</v>
          </cell>
          <cell r="H553" t="str">
            <v>Salary Wage Other   NonWkrd NP</v>
          </cell>
        </row>
        <row r="554">
          <cell r="A554">
            <v>64100.606045</v>
          </cell>
          <cell r="B554">
            <v>730190</v>
          </cell>
          <cell r="C554" t="str">
            <v>Salaries – Other Administrative</v>
          </cell>
          <cell r="D554">
            <v>64100.606045</v>
          </cell>
          <cell r="E554">
            <v>64100</v>
          </cell>
          <cell r="F554" t="str">
            <v>Administration 001</v>
          </cell>
          <cell r="G554">
            <v>606045</v>
          </cell>
          <cell r="H554" t="str">
            <v>Salary Wage Other Bonus</v>
          </cell>
        </row>
        <row r="555">
          <cell r="A555">
            <v>64100.606039999999</v>
          </cell>
          <cell r="B555">
            <v>730190</v>
          </cell>
          <cell r="C555" t="str">
            <v>Salaries – Other Administrative</v>
          </cell>
          <cell r="D555">
            <v>64100.606039999999</v>
          </cell>
          <cell r="E555">
            <v>64100</v>
          </cell>
          <cell r="F555" t="str">
            <v>Administration 001</v>
          </cell>
          <cell r="G555">
            <v>606040</v>
          </cell>
          <cell r="H555" t="str">
            <v>Salary Wage Other Overtime</v>
          </cell>
        </row>
        <row r="556">
          <cell r="A556">
            <v>64100.606030000003</v>
          </cell>
          <cell r="B556">
            <v>730190</v>
          </cell>
          <cell r="C556" t="str">
            <v>Salaries – Other Administrative</v>
          </cell>
          <cell r="D556">
            <v>64100.606030000003</v>
          </cell>
          <cell r="E556">
            <v>64100</v>
          </cell>
          <cell r="F556" t="str">
            <v>Administration 001</v>
          </cell>
          <cell r="G556">
            <v>606030</v>
          </cell>
          <cell r="H556" t="str">
            <v>Salary Wage Other Regular</v>
          </cell>
        </row>
        <row r="557">
          <cell r="A557">
            <v>64100.606019999999</v>
          </cell>
          <cell r="B557">
            <v>730190</v>
          </cell>
          <cell r="C557" t="str">
            <v>Salaries – Other Administrative</v>
          </cell>
          <cell r="D557">
            <v>64100.606019999999</v>
          </cell>
          <cell r="E557">
            <v>64100</v>
          </cell>
          <cell r="F557" t="str">
            <v>Administration 001</v>
          </cell>
          <cell r="G557">
            <v>606020</v>
          </cell>
          <cell r="H557" t="str">
            <v>Salary Wage Other Accrued PTO</v>
          </cell>
        </row>
        <row r="558">
          <cell r="A558">
            <v>64100.606</v>
          </cell>
          <cell r="B558">
            <v>730190</v>
          </cell>
          <cell r="C558" t="str">
            <v>Salaries – Other Administrative</v>
          </cell>
          <cell r="E558">
            <v>64100</v>
          </cell>
          <cell r="F558" t="str">
            <v>Administration 001</v>
          </cell>
          <cell r="G558">
            <v>606000</v>
          </cell>
          <cell r="H558" t="str">
            <v>SalaryWageOtherSeverencePay</v>
          </cell>
        </row>
        <row r="559">
          <cell r="A559">
            <v>64100.600025</v>
          </cell>
          <cell r="B559">
            <v>730190</v>
          </cell>
          <cell r="C559" t="str">
            <v>Salaries – Other Administrative</v>
          </cell>
          <cell r="D559">
            <v>64100.600025</v>
          </cell>
          <cell r="E559">
            <v>64100</v>
          </cell>
          <cell r="F559" t="str">
            <v>Administration 001</v>
          </cell>
          <cell r="G559">
            <v>600025</v>
          </cell>
          <cell r="H559" t="str">
            <v>Non Physician   Non Wkrd NP</v>
          </cell>
        </row>
        <row r="560">
          <cell r="A560">
            <v>64100.600019999998</v>
          </cell>
          <cell r="B560">
            <v>730190</v>
          </cell>
          <cell r="C560" t="str">
            <v>Salaries – Other Administrative</v>
          </cell>
          <cell r="D560">
            <v>64100.600019999998</v>
          </cell>
          <cell r="E560">
            <v>64100</v>
          </cell>
          <cell r="F560" t="str">
            <v>Administration 001</v>
          </cell>
          <cell r="G560">
            <v>600020</v>
          </cell>
          <cell r="H560" t="str">
            <v>Non Physician   Wkrd Non Prod</v>
          </cell>
        </row>
        <row r="561">
          <cell r="A561">
            <v>64100.600015000004</v>
          </cell>
          <cell r="B561">
            <v>730190</v>
          </cell>
          <cell r="C561" t="str">
            <v>Salaries – Other Administrative</v>
          </cell>
          <cell r="E561">
            <v>64100</v>
          </cell>
          <cell r="F561" t="str">
            <v>Administration 001</v>
          </cell>
          <cell r="G561">
            <v>600015</v>
          </cell>
          <cell r="H561" t="str">
            <v>Non Physician   At Risk Comp</v>
          </cell>
        </row>
        <row r="562">
          <cell r="A562">
            <v>64100.600010000002</v>
          </cell>
          <cell r="B562">
            <v>730190</v>
          </cell>
          <cell r="C562" t="str">
            <v>Salaries – Other Administrative</v>
          </cell>
          <cell r="D562">
            <v>64100.600010000002</v>
          </cell>
          <cell r="E562">
            <v>64100</v>
          </cell>
          <cell r="F562" t="str">
            <v>Administration 001</v>
          </cell>
          <cell r="G562">
            <v>600010</v>
          </cell>
          <cell r="H562" t="str">
            <v>Non Physician   Overtime</v>
          </cell>
        </row>
        <row r="563">
          <cell r="A563">
            <v>64100.6</v>
          </cell>
          <cell r="B563">
            <v>730190</v>
          </cell>
          <cell r="C563" t="str">
            <v>Salaries – Other Administrative</v>
          </cell>
          <cell r="D563">
            <v>64100.6</v>
          </cell>
          <cell r="E563">
            <v>64100</v>
          </cell>
          <cell r="F563" t="str">
            <v>Administration 001</v>
          </cell>
          <cell r="G563">
            <v>600000</v>
          </cell>
          <cell r="H563" t="str">
            <v>Non Physician   Regular</v>
          </cell>
        </row>
        <row r="564">
          <cell r="A564">
            <v>16450.606059999998</v>
          </cell>
          <cell r="B564">
            <v>730190</v>
          </cell>
          <cell r="C564" t="str">
            <v>Salaries – Other Administrative</v>
          </cell>
          <cell r="D564">
            <v>16450.606059999998</v>
          </cell>
          <cell r="E564">
            <v>16450</v>
          </cell>
          <cell r="F564" t="str">
            <v>Oncology Support Services 001</v>
          </cell>
          <cell r="G564">
            <v>606060</v>
          </cell>
          <cell r="H564" t="str">
            <v>Salary Wage Other   NonWkrd NP</v>
          </cell>
        </row>
        <row r="565">
          <cell r="A565">
            <v>16450.606045</v>
          </cell>
          <cell r="B565">
            <v>730190</v>
          </cell>
          <cell r="C565" t="str">
            <v>Salaries – Other Administrative</v>
          </cell>
          <cell r="D565">
            <v>16450.606045</v>
          </cell>
          <cell r="E565">
            <v>16450</v>
          </cell>
          <cell r="F565" t="str">
            <v>Oncology Support Services 001</v>
          </cell>
          <cell r="G565">
            <v>606045</v>
          </cell>
          <cell r="H565" t="str">
            <v>Salary Wage Other Bonus</v>
          </cell>
        </row>
        <row r="566">
          <cell r="A566">
            <v>16450.606039999999</v>
          </cell>
          <cell r="B566">
            <v>730190</v>
          </cell>
          <cell r="C566" t="str">
            <v>Salaries – Other Administrative</v>
          </cell>
          <cell r="D566">
            <v>16450.606039999999</v>
          </cell>
          <cell r="E566">
            <v>16450</v>
          </cell>
          <cell r="F566" t="str">
            <v>Oncology Support Services 001</v>
          </cell>
          <cell r="G566">
            <v>606040</v>
          </cell>
          <cell r="H566" t="str">
            <v>Salary Wage Other Overtime</v>
          </cell>
        </row>
        <row r="567">
          <cell r="A567">
            <v>16450.606029999999</v>
          </cell>
          <cell r="B567">
            <v>730190</v>
          </cell>
          <cell r="C567" t="str">
            <v>Salaries – Other Administrative</v>
          </cell>
          <cell r="D567">
            <v>16450.606029999999</v>
          </cell>
          <cell r="E567">
            <v>16450</v>
          </cell>
          <cell r="F567" t="str">
            <v>Oncology Support Services 001</v>
          </cell>
          <cell r="G567">
            <v>606030</v>
          </cell>
          <cell r="H567" t="str">
            <v>Salary Wage Other Regular</v>
          </cell>
        </row>
        <row r="568">
          <cell r="A568">
            <v>16450.606019999999</v>
          </cell>
          <cell r="B568">
            <v>730190</v>
          </cell>
          <cell r="C568" t="str">
            <v>Salaries – Other Administrative</v>
          </cell>
          <cell r="D568">
            <v>16450.606019999999</v>
          </cell>
          <cell r="E568">
            <v>16450</v>
          </cell>
          <cell r="F568" t="str">
            <v>Oncology Support Services 001</v>
          </cell>
          <cell r="G568">
            <v>606020</v>
          </cell>
          <cell r="H568" t="str">
            <v>Salary Wage Other Accrued PTO</v>
          </cell>
        </row>
        <row r="569">
          <cell r="A569">
            <v>16450.600025</v>
          </cell>
          <cell r="B569">
            <v>730190</v>
          </cell>
          <cell r="C569" t="str">
            <v>Salaries – Other Administrative</v>
          </cell>
          <cell r="D569">
            <v>16450.600025</v>
          </cell>
          <cell r="E569">
            <v>16450</v>
          </cell>
          <cell r="F569" t="str">
            <v>Oncology Support Services 001</v>
          </cell>
          <cell r="G569">
            <v>600025</v>
          </cell>
          <cell r="H569" t="str">
            <v>Non Physician   Non Wkrd NP</v>
          </cell>
        </row>
        <row r="570">
          <cell r="A570">
            <v>16450.600020000002</v>
          </cell>
          <cell r="B570">
            <v>730190</v>
          </cell>
          <cell r="C570" t="str">
            <v>Salaries – Other Administrative</v>
          </cell>
          <cell r="D570">
            <v>16450.600020000002</v>
          </cell>
          <cell r="E570">
            <v>16450</v>
          </cell>
          <cell r="F570" t="str">
            <v>Oncology Support Services 001</v>
          </cell>
          <cell r="G570">
            <v>600020</v>
          </cell>
          <cell r="H570" t="str">
            <v>Non Physician   Wkrd Non Prod</v>
          </cell>
        </row>
        <row r="571">
          <cell r="A571">
            <v>16450.600009999998</v>
          </cell>
          <cell r="B571">
            <v>730190</v>
          </cell>
          <cell r="C571" t="str">
            <v>Salaries – Other Administrative</v>
          </cell>
          <cell r="D571">
            <v>16450.600009999998</v>
          </cell>
          <cell r="E571">
            <v>16450</v>
          </cell>
          <cell r="F571" t="str">
            <v>Oncology Support Services 001</v>
          </cell>
          <cell r="G571">
            <v>600010</v>
          </cell>
          <cell r="H571" t="str">
            <v>Non Physician   Overtime</v>
          </cell>
        </row>
        <row r="572">
          <cell r="A572">
            <v>16450.599999999999</v>
          </cell>
          <cell r="B572">
            <v>730190</v>
          </cell>
          <cell r="C572" t="str">
            <v>Salaries – Other Administrative</v>
          </cell>
          <cell r="D572">
            <v>16450.599999999999</v>
          </cell>
          <cell r="E572">
            <v>16450</v>
          </cell>
          <cell r="F572" t="str">
            <v>Oncology Support Services 001</v>
          </cell>
          <cell r="G572">
            <v>600000</v>
          </cell>
          <cell r="H572" t="str">
            <v>Non Physician   Regular</v>
          </cell>
        </row>
        <row r="573">
          <cell r="A573">
            <v>88500.615005</v>
          </cell>
          <cell r="B573">
            <v>730420</v>
          </cell>
          <cell r="C573" t="str">
            <v>FICA</v>
          </cell>
          <cell r="D573">
            <v>88500.615005</v>
          </cell>
          <cell r="E573">
            <v>88500</v>
          </cell>
          <cell r="F573" t="str">
            <v>Fitness Center 001</v>
          </cell>
          <cell r="G573">
            <v>615005</v>
          </cell>
          <cell r="H573" t="str">
            <v>FICA</v>
          </cell>
        </row>
        <row r="574">
          <cell r="A574">
            <v>78300.615005</v>
          </cell>
          <cell r="B574">
            <v>730420</v>
          </cell>
          <cell r="C574" t="str">
            <v>FICA</v>
          </cell>
          <cell r="D574">
            <v>78300.615005</v>
          </cell>
          <cell r="E574">
            <v>78300</v>
          </cell>
          <cell r="F574" t="str">
            <v>Property Admin Services 001</v>
          </cell>
          <cell r="G574">
            <v>615005</v>
          </cell>
          <cell r="H574" t="str">
            <v>FICA</v>
          </cell>
        </row>
        <row r="575">
          <cell r="A575">
            <v>70701.615005</v>
          </cell>
          <cell r="B575">
            <v>730420</v>
          </cell>
          <cell r="C575" t="str">
            <v>FICA</v>
          </cell>
          <cell r="D575">
            <v>70701.615005</v>
          </cell>
          <cell r="E575">
            <v>70701</v>
          </cell>
          <cell r="F575" t="str">
            <v>Materials Management 001</v>
          </cell>
          <cell r="G575">
            <v>615005</v>
          </cell>
          <cell r="H575" t="str">
            <v>FICA</v>
          </cell>
        </row>
        <row r="576">
          <cell r="A576">
            <v>70700.615005</v>
          </cell>
          <cell r="B576">
            <v>730420</v>
          </cell>
          <cell r="C576" t="str">
            <v>FICA</v>
          </cell>
          <cell r="D576">
            <v>70700.615005</v>
          </cell>
          <cell r="E576">
            <v>70700</v>
          </cell>
          <cell r="F576" t="str">
            <v>Purchasing 001</v>
          </cell>
          <cell r="G576">
            <v>615005</v>
          </cell>
          <cell r="H576" t="str">
            <v>FICA</v>
          </cell>
        </row>
        <row r="577">
          <cell r="A577">
            <v>70600.615005</v>
          </cell>
          <cell r="B577">
            <v>730420</v>
          </cell>
          <cell r="C577" t="str">
            <v>FICA</v>
          </cell>
          <cell r="D577">
            <v>70600.615005</v>
          </cell>
          <cell r="E577">
            <v>70600</v>
          </cell>
          <cell r="F577" t="str">
            <v>Telecom Switchboard 001</v>
          </cell>
          <cell r="G577">
            <v>615005</v>
          </cell>
          <cell r="H577" t="str">
            <v>FICA</v>
          </cell>
        </row>
        <row r="578">
          <cell r="A578">
            <v>70550.615005</v>
          </cell>
          <cell r="B578">
            <v>730420</v>
          </cell>
          <cell r="C578" t="str">
            <v>FICA</v>
          </cell>
          <cell r="D578">
            <v>70550.615005</v>
          </cell>
          <cell r="E578">
            <v>70550</v>
          </cell>
          <cell r="F578" t="str">
            <v>Management Information Sys 001</v>
          </cell>
          <cell r="G578">
            <v>615005</v>
          </cell>
          <cell r="H578" t="str">
            <v>FICA</v>
          </cell>
        </row>
        <row r="579">
          <cell r="A579">
            <v>69550.615005</v>
          </cell>
          <cell r="B579">
            <v>730420</v>
          </cell>
          <cell r="C579" t="str">
            <v>FICA</v>
          </cell>
          <cell r="D579">
            <v>69550.615005</v>
          </cell>
          <cell r="E579">
            <v>69550</v>
          </cell>
          <cell r="F579" t="str">
            <v>Facility Support 001</v>
          </cell>
          <cell r="G579">
            <v>615005</v>
          </cell>
          <cell r="H579" t="str">
            <v>FICA</v>
          </cell>
        </row>
        <row r="580">
          <cell r="A580">
            <v>69150.615005</v>
          </cell>
          <cell r="B580">
            <v>730420</v>
          </cell>
          <cell r="C580" t="str">
            <v>FICA</v>
          </cell>
          <cell r="D580">
            <v>69150.615005</v>
          </cell>
          <cell r="E580">
            <v>69150</v>
          </cell>
          <cell r="F580" t="str">
            <v>Maintenance 001</v>
          </cell>
          <cell r="G580">
            <v>615005</v>
          </cell>
          <cell r="H580" t="str">
            <v>FICA</v>
          </cell>
        </row>
        <row r="581">
          <cell r="A581">
            <v>68500.615005</v>
          </cell>
          <cell r="B581">
            <v>730420</v>
          </cell>
          <cell r="C581" t="str">
            <v>FICA</v>
          </cell>
          <cell r="D581">
            <v>68500.615005</v>
          </cell>
          <cell r="E581">
            <v>68500</v>
          </cell>
          <cell r="F581" t="str">
            <v>Mission Integration 001</v>
          </cell>
          <cell r="G581">
            <v>615005</v>
          </cell>
          <cell r="H581" t="str">
            <v>FICA</v>
          </cell>
        </row>
        <row r="582">
          <cell r="A582">
            <v>67966.615005</v>
          </cell>
          <cell r="B582">
            <v>730420</v>
          </cell>
          <cell r="C582" t="str">
            <v>FICA</v>
          </cell>
          <cell r="D582">
            <v>67966.615005</v>
          </cell>
          <cell r="E582">
            <v>67966</v>
          </cell>
          <cell r="F582" t="str">
            <v>Physician Support Services 003</v>
          </cell>
          <cell r="G582">
            <v>615005</v>
          </cell>
          <cell r="H582" t="str">
            <v>FICA</v>
          </cell>
        </row>
        <row r="583">
          <cell r="A583">
            <v>67950.615005</v>
          </cell>
          <cell r="B583">
            <v>730420</v>
          </cell>
          <cell r="C583" t="str">
            <v>FICA</v>
          </cell>
          <cell r="D583">
            <v>67950.615005</v>
          </cell>
          <cell r="E583">
            <v>67950</v>
          </cell>
          <cell r="F583" t="str">
            <v>Physician Support Services 001</v>
          </cell>
          <cell r="G583">
            <v>615005</v>
          </cell>
          <cell r="H583" t="str">
            <v>FICA</v>
          </cell>
        </row>
        <row r="584">
          <cell r="A584">
            <v>67552.615005</v>
          </cell>
          <cell r="B584">
            <v>730420</v>
          </cell>
          <cell r="C584" t="str">
            <v>FICA</v>
          </cell>
          <cell r="E584">
            <v>67552</v>
          </cell>
          <cell r="F584" t="str">
            <v>Medical Staff</v>
          </cell>
          <cell r="G584">
            <v>615005</v>
          </cell>
          <cell r="H584" t="str">
            <v>FICA</v>
          </cell>
        </row>
        <row r="585">
          <cell r="A585">
            <v>67450.615005</v>
          </cell>
          <cell r="B585">
            <v>730420</v>
          </cell>
          <cell r="C585" t="str">
            <v>FICA</v>
          </cell>
          <cell r="D585">
            <v>67450.615005</v>
          </cell>
          <cell r="E585">
            <v>67450</v>
          </cell>
          <cell r="F585" t="str">
            <v>Total Quality Management 001</v>
          </cell>
          <cell r="G585">
            <v>615005</v>
          </cell>
          <cell r="H585" t="str">
            <v>FICA</v>
          </cell>
        </row>
        <row r="586">
          <cell r="A586">
            <v>67400.615005</v>
          </cell>
          <cell r="B586">
            <v>730420</v>
          </cell>
          <cell r="C586" t="str">
            <v>FICA</v>
          </cell>
          <cell r="D586">
            <v>67400.615005</v>
          </cell>
          <cell r="E586">
            <v>67400</v>
          </cell>
          <cell r="F586" t="str">
            <v>Risk Management 001</v>
          </cell>
          <cell r="G586">
            <v>615005</v>
          </cell>
          <cell r="H586" t="str">
            <v>FICA</v>
          </cell>
        </row>
        <row r="587">
          <cell r="A587">
            <v>67250.615005</v>
          </cell>
          <cell r="B587">
            <v>730420</v>
          </cell>
          <cell r="C587" t="str">
            <v>FICA</v>
          </cell>
          <cell r="D587">
            <v>67250.615005</v>
          </cell>
          <cell r="E587">
            <v>67250</v>
          </cell>
          <cell r="F587" t="str">
            <v>Corp Responsibility Prgrm 001</v>
          </cell>
          <cell r="G587">
            <v>615005</v>
          </cell>
          <cell r="H587" t="str">
            <v>FICA</v>
          </cell>
        </row>
        <row r="588">
          <cell r="A588">
            <v>67031.615005</v>
          </cell>
          <cell r="B588">
            <v>730420</v>
          </cell>
          <cell r="C588" t="str">
            <v>FICA</v>
          </cell>
          <cell r="E588">
            <v>67031</v>
          </cell>
          <cell r="F588" t="str">
            <v>Associate Engagement</v>
          </cell>
          <cell r="G588">
            <v>615005</v>
          </cell>
          <cell r="H588" t="str">
            <v>FICA</v>
          </cell>
        </row>
        <row r="589">
          <cell r="A589">
            <v>67030.615005</v>
          </cell>
          <cell r="B589">
            <v>730420</v>
          </cell>
          <cell r="C589" t="str">
            <v>FICA</v>
          </cell>
          <cell r="D589">
            <v>67030.615005</v>
          </cell>
          <cell r="E589">
            <v>67030</v>
          </cell>
          <cell r="F589" t="str">
            <v>Employee Labor Relations 001</v>
          </cell>
          <cell r="G589">
            <v>615005</v>
          </cell>
          <cell r="H589" t="str">
            <v>FICA</v>
          </cell>
        </row>
        <row r="590">
          <cell r="A590">
            <v>66980.615005</v>
          </cell>
          <cell r="B590">
            <v>730420</v>
          </cell>
          <cell r="C590" t="str">
            <v>FICA</v>
          </cell>
          <cell r="D590">
            <v>66980.615005</v>
          </cell>
          <cell r="E590">
            <v>66980</v>
          </cell>
          <cell r="F590" t="str">
            <v>Employee Hlth and Wellness 001</v>
          </cell>
          <cell r="G590">
            <v>615005</v>
          </cell>
          <cell r="H590" t="str">
            <v>FICA</v>
          </cell>
        </row>
        <row r="591">
          <cell r="A591">
            <v>66940.615005</v>
          </cell>
          <cell r="B591">
            <v>730420</v>
          </cell>
          <cell r="C591" t="str">
            <v>FICA</v>
          </cell>
          <cell r="D591">
            <v>66940.615005</v>
          </cell>
          <cell r="E591">
            <v>66940</v>
          </cell>
          <cell r="F591" t="str">
            <v>Employee Education 001</v>
          </cell>
          <cell r="G591">
            <v>615005</v>
          </cell>
          <cell r="H591" t="str">
            <v>FICA</v>
          </cell>
        </row>
        <row r="592">
          <cell r="A592">
            <v>66900.615005</v>
          </cell>
          <cell r="B592">
            <v>730420</v>
          </cell>
          <cell r="C592" t="str">
            <v>FICA</v>
          </cell>
          <cell r="D592">
            <v>66900.615005</v>
          </cell>
          <cell r="E592">
            <v>66900</v>
          </cell>
          <cell r="F592" t="str">
            <v>Compensation Services 001</v>
          </cell>
          <cell r="G592">
            <v>615005</v>
          </cell>
          <cell r="H592" t="str">
            <v>FICA</v>
          </cell>
        </row>
        <row r="593">
          <cell r="A593">
            <v>66854.615005</v>
          </cell>
          <cell r="B593">
            <v>730420</v>
          </cell>
          <cell r="C593" t="str">
            <v>FICA</v>
          </cell>
          <cell r="D593">
            <v>66854.615005</v>
          </cell>
          <cell r="E593">
            <v>66854</v>
          </cell>
          <cell r="F593" t="str">
            <v>Benefits Admin 003</v>
          </cell>
          <cell r="G593">
            <v>615005</v>
          </cell>
          <cell r="H593" t="str">
            <v>FICA</v>
          </cell>
        </row>
        <row r="594">
          <cell r="A594">
            <v>66850.615005</v>
          </cell>
          <cell r="B594">
            <v>730420</v>
          </cell>
          <cell r="C594" t="str">
            <v>FICA</v>
          </cell>
          <cell r="D594">
            <v>66850.615005</v>
          </cell>
          <cell r="E594">
            <v>66850</v>
          </cell>
          <cell r="F594" t="str">
            <v>Benefits Admin 001</v>
          </cell>
          <cell r="G594">
            <v>615005</v>
          </cell>
          <cell r="H594" t="str">
            <v>FICA</v>
          </cell>
        </row>
        <row r="595">
          <cell r="A595">
            <v>66757.615005</v>
          </cell>
          <cell r="B595">
            <v>730420</v>
          </cell>
          <cell r="C595" t="str">
            <v>FICA</v>
          </cell>
          <cell r="E595">
            <v>66757</v>
          </cell>
          <cell r="F595" t="str">
            <v>Faith Community Nursing</v>
          </cell>
          <cell r="G595">
            <v>615005</v>
          </cell>
          <cell r="H595" t="str">
            <v>FICA</v>
          </cell>
        </row>
        <row r="596">
          <cell r="A596">
            <v>66756.615005</v>
          </cell>
          <cell r="B596">
            <v>730420</v>
          </cell>
          <cell r="C596" t="str">
            <v>FICA</v>
          </cell>
          <cell r="E596">
            <v>66756</v>
          </cell>
          <cell r="F596" t="str">
            <v>Vincentian Services</v>
          </cell>
          <cell r="G596">
            <v>615005</v>
          </cell>
          <cell r="H596" t="str">
            <v>FICA</v>
          </cell>
        </row>
        <row r="597">
          <cell r="A597">
            <v>66751.615005</v>
          </cell>
          <cell r="B597">
            <v>730420</v>
          </cell>
          <cell r="C597" t="str">
            <v>FICA</v>
          </cell>
          <cell r="E597">
            <v>66751</v>
          </cell>
          <cell r="F597" t="str">
            <v>Emergency Pregnancy Services</v>
          </cell>
          <cell r="G597">
            <v>615005</v>
          </cell>
          <cell r="H597" t="str">
            <v>FICA</v>
          </cell>
        </row>
        <row r="598">
          <cell r="A598">
            <v>66702.615005</v>
          </cell>
          <cell r="B598">
            <v>730420</v>
          </cell>
          <cell r="C598" t="str">
            <v>FICA</v>
          </cell>
          <cell r="D598">
            <v>66702.615005</v>
          </cell>
          <cell r="E598">
            <v>66702</v>
          </cell>
          <cell r="F598" t="str">
            <v>Community Relations 001</v>
          </cell>
          <cell r="G598">
            <v>615005</v>
          </cell>
          <cell r="H598" t="str">
            <v>FICA</v>
          </cell>
        </row>
        <row r="599">
          <cell r="A599">
            <v>66600.615005</v>
          </cell>
          <cell r="B599">
            <v>730420</v>
          </cell>
          <cell r="C599" t="str">
            <v>FICA</v>
          </cell>
          <cell r="D599">
            <v>66600.615005</v>
          </cell>
          <cell r="E599">
            <v>66600</v>
          </cell>
          <cell r="F599" t="str">
            <v>Marketing 001</v>
          </cell>
          <cell r="G599">
            <v>615005</v>
          </cell>
          <cell r="H599" t="str">
            <v>FICA</v>
          </cell>
        </row>
        <row r="600">
          <cell r="A600">
            <v>66500.615005</v>
          </cell>
          <cell r="B600">
            <v>730420</v>
          </cell>
          <cell r="C600" t="str">
            <v>FICA</v>
          </cell>
          <cell r="D600">
            <v>66500.615005</v>
          </cell>
          <cell r="E600">
            <v>66500</v>
          </cell>
          <cell r="F600" t="str">
            <v>HIM Coding Documentation 001</v>
          </cell>
          <cell r="G600">
            <v>615005</v>
          </cell>
          <cell r="H600" t="str">
            <v>FICA</v>
          </cell>
        </row>
        <row r="601">
          <cell r="A601">
            <v>66450.615005</v>
          </cell>
          <cell r="B601">
            <v>730420</v>
          </cell>
          <cell r="C601" t="str">
            <v>FICA</v>
          </cell>
          <cell r="D601">
            <v>66450.615005</v>
          </cell>
          <cell r="E601">
            <v>66450</v>
          </cell>
          <cell r="F601" t="str">
            <v>Hlth Info Mgmt Operations 001</v>
          </cell>
          <cell r="G601">
            <v>615005</v>
          </cell>
          <cell r="H601" t="str">
            <v>FICA</v>
          </cell>
        </row>
        <row r="602">
          <cell r="A602">
            <v>66052.615005</v>
          </cell>
          <cell r="B602">
            <v>730420</v>
          </cell>
          <cell r="C602" t="str">
            <v>FICA</v>
          </cell>
          <cell r="D602">
            <v>66052.615005</v>
          </cell>
          <cell r="E602">
            <v>66052</v>
          </cell>
          <cell r="F602" t="str">
            <v>Patient Accounting 002</v>
          </cell>
          <cell r="G602">
            <v>615005</v>
          </cell>
          <cell r="H602" t="str">
            <v>FICA</v>
          </cell>
        </row>
        <row r="603">
          <cell r="A603">
            <v>65454.615005</v>
          </cell>
          <cell r="B603">
            <v>730420</v>
          </cell>
          <cell r="C603" t="str">
            <v>FICA</v>
          </cell>
          <cell r="E603">
            <v>65454</v>
          </cell>
          <cell r="F603" t="str">
            <v>Revenye Cycle Mgmt 004</v>
          </cell>
          <cell r="G603">
            <v>615005</v>
          </cell>
          <cell r="H603" t="str">
            <v>FICA</v>
          </cell>
        </row>
        <row r="604">
          <cell r="A604">
            <v>65350.615005</v>
          </cell>
          <cell r="B604">
            <v>730420</v>
          </cell>
          <cell r="C604" t="str">
            <v>FICA</v>
          </cell>
          <cell r="D604">
            <v>65350.615005</v>
          </cell>
          <cell r="E604">
            <v>65350</v>
          </cell>
          <cell r="F604" t="str">
            <v>Decision Support 001</v>
          </cell>
          <cell r="G604">
            <v>615005</v>
          </cell>
          <cell r="H604" t="str">
            <v>FICA</v>
          </cell>
        </row>
        <row r="605">
          <cell r="A605">
            <v>65300.615005</v>
          </cell>
          <cell r="B605">
            <v>730420</v>
          </cell>
          <cell r="C605" t="str">
            <v>FICA</v>
          </cell>
          <cell r="D605">
            <v>65300.615005</v>
          </cell>
          <cell r="E605">
            <v>65300</v>
          </cell>
          <cell r="F605" t="str">
            <v>Reimbursement 001</v>
          </cell>
          <cell r="G605">
            <v>615005</v>
          </cell>
          <cell r="H605" t="str">
            <v>FICA</v>
          </cell>
        </row>
        <row r="606">
          <cell r="A606">
            <v>65200.615005</v>
          </cell>
          <cell r="B606">
            <v>730420</v>
          </cell>
          <cell r="C606" t="str">
            <v>FICA</v>
          </cell>
          <cell r="D606">
            <v>65200.615005</v>
          </cell>
          <cell r="E606">
            <v>65200</v>
          </cell>
          <cell r="F606" t="str">
            <v>Managed Care Contracting 001</v>
          </cell>
          <cell r="G606">
            <v>615005</v>
          </cell>
          <cell r="H606" t="str">
            <v>FICA</v>
          </cell>
        </row>
        <row r="607">
          <cell r="A607">
            <v>65102.615005</v>
          </cell>
          <cell r="B607">
            <v>730420</v>
          </cell>
          <cell r="C607" t="str">
            <v>FICA</v>
          </cell>
          <cell r="D607">
            <v>65102.615005</v>
          </cell>
          <cell r="E607">
            <v>65102</v>
          </cell>
          <cell r="F607" t="str">
            <v>General Finance 002</v>
          </cell>
          <cell r="G607">
            <v>615005</v>
          </cell>
          <cell r="H607" t="str">
            <v>FICA</v>
          </cell>
        </row>
        <row r="608">
          <cell r="A608">
            <v>65050.615005</v>
          </cell>
          <cell r="B608">
            <v>730420</v>
          </cell>
          <cell r="C608" t="str">
            <v>FICA</v>
          </cell>
          <cell r="D608">
            <v>65050.615005</v>
          </cell>
          <cell r="E608">
            <v>65050</v>
          </cell>
          <cell r="F608" t="str">
            <v>Financial Reporting Analysis</v>
          </cell>
          <cell r="G608">
            <v>615005</v>
          </cell>
          <cell r="H608" t="str">
            <v>FICA</v>
          </cell>
        </row>
        <row r="609">
          <cell r="A609">
            <v>64988.615005</v>
          </cell>
          <cell r="B609">
            <v>730420</v>
          </cell>
          <cell r="C609" t="str">
            <v>FICA</v>
          </cell>
          <cell r="D609">
            <v>64988.615005</v>
          </cell>
          <cell r="E609">
            <v>64988</v>
          </cell>
          <cell r="F609" t="str">
            <v>Unassigned Expense 001</v>
          </cell>
          <cell r="G609">
            <v>615005</v>
          </cell>
          <cell r="H609" t="str">
            <v>FICA</v>
          </cell>
        </row>
        <row r="610">
          <cell r="A610">
            <v>64950.615005</v>
          </cell>
          <cell r="B610">
            <v>730420</v>
          </cell>
          <cell r="C610" t="str">
            <v>FICA</v>
          </cell>
          <cell r="D610">
            <v>64950.615005</v>
          </cell>
          <cell r="E610">
            <v>64950</v>
          </cell>
          <cell r="F610" t="str">
            <v>Balance Sheet Department 001</v>
          </cell>
          <cell r="G610">
            <v>615005</v>
          </cell>
          <cell r="H610" t="str">
            <v>FICA</v>
          </cell>
        </row>
        <row r="611">
          <cell r="A611">
            <v>64601.615005</v>
          </cell>
          <cell r="B611">
            <v>730420</v>
          </cell>
          <cell r="C611" t="str">
            <v>FICA</v>
          </cell>
          <cell r="D611">
            <v>64601.615005</v>
          </cell>
          <cell r="E611">
            <v>64601</v>
          </cell>
          <cell r="F611" t="str">
            <v>Business Devp 002</v>
          </cell>
          <cell r="G611">
            <v>615005</v>
          </cell>
          <cell r="H611" t="str">
            <v>FICA</v>
          </cell>
        </row>
        <row r="612">
          <cell r="A612">
            <v>64600.615005</v>
          </cell>
          <cell r="B612">
            <v>730420</v>
          </cell>
          <cell r="C612" t="str">
            <v>FICA</v>
          </cell>
          <cell r="D612">
            <v>64600.615005</v>
          </cell>
          <cell r="E612">
            <v>64600</v>
          </cell>
          <cell r="F612" t="str">
            <v>Business Devp 001</v>
          </cell>
          <cell r="G612">
            <v>615005</v>
          </cell>
          <cell r="H612" t="str">
            <v>FICA</v>
          </cell>
        </row>
        <row r="613">
          <cell r="A613">
            <v>64100.615005</v>
          </cell>
          <cell r="B613">
            <v>730420</v>
          </cell>
          <cell r="C613" t="str">
            <v>FICA</v>
          </cell>
          <cell r="D613">
            <v>64100.615005</v>
          </cell>
          <cell r="E613">
            <v>64100</v>
          </cell>
          <cell r="F613" t="str">
            <v>Administration 001</v>
          </cell>
          <cell r="G613">
            <v>615005</v>
          </cell>
          <cell r="H613" t="str">
            <v>FICA</v>
          </cell>
        </row>
        <row r="614">
          <cell r="A614">
            <v>16450.615005</v>
          </cell>
          <cell r="B614">
            <v>730420</v>
          </cell>
          <cell r="C614" t="str">
            <v>FICA</v>
          </cell>
          <cell r="D614">
            <v>16450.615005</v>
          </cell>
          <cell r="E614">
            <v>16450</v>
          </cell>
          <cell r="F614" t="str">
            <v>Oncology Support Services 001</v>
          </cell>
          <cell r="G614">
            <v>615005</v>
          </cell>
          <cell r="H614" t="str">
            <v>FICA</v>
          </cell>
        </row>
        <row r="615">
          <cell r="A615">
            <v>66850.615009999994</v>
          </cell>
          <cell r="B615">
            <v>730430</v>
          </cell>
          <cell r="C615" t="str">
            <v>Unemployment Taxes</v>
          </cell>
          <cell r="D615">
            <v>66850.615009999994</v>
          </cell>
          <cell r="E615">
            <v>66850</v>
          </cell>
          <cell r="F615" t="str">
            <v>Benefits Admin 001</v>
          </cell>
          <cell r="G615">
            <v>615010</v>
          </cell>
          <cell r="H615" t="str">
            <v>FUTASUTA</v>
          </cell>
        </row>
        <row r="616">
          <cell r="A616">
            <v>64950.615010000001</v>
          </cell>
          <cell r="B616">
            <v>730430</v>
          </cell>
          <cell r="C616" t="str">
            <v>Unemployment Taxes</v>
          </cell>
          <cell r="E616">
            <v>64950</v>
          </cell>
          <cell r="F616" t="str">
            <v>Balance Sheet Department 001</v>
          </cell>
          <cell r="G616">
            <v>615010</v>
          </cell>
          <cell r="H616" t="str">
            <v>FUTASUTA</v>
          </cell>
        </row>
        <row r="617">
          <cell r="A617">
            <v>66854.617534999998</v>
          </cell>
          <cell r="B617">
            <v>730440</v>
          </cell>
          <cell r="C617" t="str">
            <v>Health Insurance</v>
          </cell>
          <cell r="E617">
            <v>66854</v>
          </cell>
          <cell r="F617" t="str">
            <v>Benefits Admin 003</v>
          </cell>
          <cell r="G617">
            <v>617535</v>
          </cell>
          <cell r="H617" t="str">
            <v>Cobra Payments</v>
          </cell>
        </row>
        <row r="618">
          <cell r="A618">
            <v>66854.618499999997</v>
          </cell>
          <cell r="B618">
            <v>730440</v>
          </cell>
          <cell r="C618" t="str">
            <v>Health Insurance</v>
          </cell>
          <cell r="E618">
            <v>66854</v>
          </cell>
          <cell r="F618" t="str">
            <v>Benefits Admin 003</v>
          </cell>
          <cell r="G618">
            <v>618500</v>
          </cell>
          <cell r="H618" t="str">
            <v>Deferred Compensation</v>
          </cell>
        </row>
        <row r="619">
          <cell r="A619">
            <v>66854.621629999994</v>
          </cell>
          <cell r="B619">
            <v>730440</v>
          </cell>
          <cell r="C619" t="str">
            <v>Health Insurance</v>
          </cell>
          <cell r="E619">
            <v>66854</v>
          </cell>
          <cell r="F619" t="str">
            <v>Benefits Admin 003</v>
          </cell>
          <cell r="G619">
            <v>621630</v>
          </cell>
          <cell r="H619" t="str">
            <v>HRA Benefit Expense</v>
          </cell>
        </row>
        <row r="620">
          <cell r="A620">
            <v>66980.621574999997</v>
          </cell>
          <cell r="B620">
            <v>730440</v>
          </cell>
          <cell r="C620" t="str">
            <v>Health Insurance</v>
          </cell>
          <cell r="E620">
            <v>66980</v>
          </cell>
          <cell r="F620" t="str">
            <v>Employee Hlth and Wellness 001</v>
          </cell>
          <cell r="G620">
            <v>621575</v>
          </cell>
          <cell r="H620" t="str">
            <v>Health ClubWellness</v>
          </cell>
        </row>
        <row r="621">
          <cell r="A621">
            <v>78300.617545000001</v>
          </cell>
          <cell r="B621">
            <v>730440</v>
          </cell>
          <cell r="C621" t="str">
            <v>Health Insurance</v>
          </cell>
          <cell r="D621">
            <v>78300.617545000001</v>
          </cell>
          <cell r="E621">
            <v>78300</v>
          </cell>
          <cell r="F621" t="str">
            <v>Property Admin Services 001</v>
          </cell>
          <cell r="G621">
            <v>617545</v>
          </cell>
          <cell r="H621" t="str">
            <v>Other Health Ins Benefits</v>
          </cell>
        </row>
        <row r="622">
          <cell r="A622">
            <v>70701.617545000001</v>
          </cell>
          <cell r="B622">
            <v>730440</v>
          </cell>
          <cell r="C622" t="str">
            <v>Health Insurance</v>
          </cell>
          <cell r="D622">
            <v>70701.617545000001</v>
          </cell>
          <cell r="E622">
            <v>70701</v>
          </cell>
          <cell r="F622" t="str">
            <v>Materials Management 001</v>
          </cell>
          <cell r="G622">
            <v>617545</v>
          </cell>
          <cell r="H622" t="str">
            <v>Other Health Ins Benefits</v>
          </cell>
        </row>
        <row r="623">
          <cell r="A623">
            <v>70600.617545000001</v>
          </cell>
          <cell r="B623">
            <v>730440</v>
          </cell>
          <cell r="C623" t="str">
            <v>Health Insurance</v>
          </cell>
          <cell r="D623">
            <v>70600.617545000001</v>
          </cell>
          <cell r="E623">
            <v>70600</v>
          </cell>
          <cell r="F623" t="str">
            <v>Telecom Switchboard 001</v>
          </cell>
          <cell r="G623">
            <v>617545</v>
          </cell>
          <cell r="H623" t="str">
            <v>Other Health Ins Benefits</v>
          </cell>
        </row>
        <row r="624">
          <cell r="A624">
            <v>68500.617545000001</v>
          </cell>
          <cell r="B624">
            <v>730440</v>
          </cell>
          <cell r="C624" t="str">
            <v>Health Insurance</v>
          </cell>
          <cell r="D624">
            <v>68500.617545000001</v>
          </cell>
          <cell r="E624">
            <v>68500</v>
          </cell>
          <cell r="F624" t="str">
            <v>Mission Integration 001</v>
          </cell>
          <cell r="G624">
            <v>617545</v>
          </cell>
          <cell r="H624" t="str">
            <v>Other Health Ins Benefits</v>
          </cell>
        </row>
        <row r="625">
          <cell r="A625">
            <v>67966.617545000001</v>
          </cell>
          <cell r="B625">
            <v>730440</v>
          </cell>
          <cell r="C625" t="str">
            <v>Health Insurance</v>
          </cell>
          <cell r="E625">
            <v>67966</v>
          </cell>
          <cell r="F625" t="str">
            <v>Physician Support Services 003</v>
          </cell>
          <cell r="G625">
            <v>617545</v>
          </cell>
          <cell r="H625" t="str">
            <v>Other Health Ins Benefits</v>
          </cell>
        </row>
        <row r="626">
          <cell r="A626">
            <v>67950.617545000001</v>
          </cell>
          <cell r="B626">
            <v>730440</v>
          </cell>
          <cell r="C626" t="str">
            <v>Health Insurance</v>
          </cell>
          <cell r="D626">
            <v>67950.617545000001</v>
          </cell>
          <cell r="E626">
            <v>67950</v>
          </cell>
          <cell r="F626" t="str">
            <v>Physician Support Services 001</v>
          </cell>
          <cell r="G626">
            <v>617545</v>
          </cell>
          <cell r="H626" t="str">
            <v>Other Health Ins Benefits</v>
          </cell>
        </row>
        <row r="627">
          <cell r="A627">
            <v>67552.617545000001</v>
          </cell>
          <cell r="B627">
            <v>730440</v>
          </cell>
          <cell r="C627" t="str">
            <v>Health Insurance</v>
          </cell>
          <cell r="E627">
            <v>67552</v>
          </cell>
          <cell r="F627" t="str">
            <v>Medical Staff</v>
          </cell>
          <cell r="G627">
            <v>617545</v>
          </cell>
          <cell r="H627" t="str">
            <v>Other Health Ins Benefits</v>
          </cell>
        </row>
        <row r="628">
          <cell r="A628">
            <v>67450.617545000001</v>
          </cell>
          <cell r="B628">
            <v>730440</v>
          </cell>
          <cell r="C628" t="str">
            <v>Health Insurance</v>
          </cell>
          <cell r="D628">
            <v>67450.617545000001</v>
          </cell>
          <cell r="E628">
            <v>67450</v>
          </cell>
          <cell r="F628" t="str">
            <v>Total Quality Management 001</v>
          </cell>
          <cell r="G628">
            <v>617545</v>
          </cell>
          <cell r="H628" t="str">
            <v>Other Health Ins Benefits</v>
          </cell>
        </row>
        <row r="629">
          <cell r="A629">
            <v>67400.617545000001</v>
          </cell>
          <cell r="B629">
            <v>730440</v>
          </cell>
          <cell r="C629" t="str">
            <v>Health Insurance</v>
          </cell>
          <cell r="D629">
            <v>67400.617545000001</v>
          </cell>
          <cell r="E629">
            <v>67400</v>
          </cell>
          <cell r="F629" t="str">
            <v>Risk Management 001</v>
          </cell>
          <cell r="G629">
            <v>617545</v>
          </cell>
          <cell r="H629" t="str">
            <v>Other Health Ins Benefits</v>
          </cell>
        </row>
        <row r="630">
          <cell r="A630">
            <v>67250.617545000001</v>
          </cell>
          <cell r="B630">
            <v>730440</v>
          </cell>
          <cell r="C630" t="str">
            <v>Health Insurance</v>
          </cell>
          <cell r="E630">
            <v>67250</v>
          </cell>
          <cell r="F630" t="str">
            <v>Corp Responsibility Prgrm 001</v>
          </cell>
          <cell r="G630">
            <v>617545</v>
          </cell>
          <cell r="H630" t="str">
            <v>Other Health Ins Benefits</v>
          </cell>
        </row>
        <row r="631">
          <cell r="A631">
            <v>67030.617545000001</v>
          </cell>
          <cell r="B631">
            <v>730440</v>
          </cell>
          <cell r="C631" t="str">
            <v>Health Insurance</v>
          </cell>
          <cell r="D631">
            <v>67030.617545000001</v>
          </cell>
          <cell r="E631">
            <v>67030</v>
          </cell>
          <cell r="F631" t="str">
            <v>Employee Labor Relations 001</v>
          </cell>
          <cell r="G631">
            <v>617545</v>
          </cell>
          <cell r="H631" t="str">
            <v>Other Health Ins Benefits</v>
          </cell>
        </row>
        <row r="632">
          <cell r="A632">
            <v>67030.617499999993</v>
          </cell>
          <cell r="B632">
            <v>730440</v>
          </cell>
          <cell r="C632" t="str">
            <v>Health Insurance</v>
          </cell>
          <cell r="E632">
            <v>67030</v>
          </cell>
          <cell r="F632" t="str">
            <v>Employee Labor Relations 001</v>
          </cell>
          <cell r="G632">
            <v>617500</v>
          </cell>
          <cell r="H632" t="str">
            <v>Medical Insurance</v>
          </cell>
        </row>
        <row r="633">
          <cell r="A633">
            <v>66980.617545000001</v>
          </cell>
          <cell r="B633">
            <v>730440</v>
          </cell>
          <cell r="C633" t="str">
            <v>Health Insurance</v>
          </cell>
          <cell r="D633">
            <v>66980.617545000001</v>
          </cell>
          <cell r="E633">
            <v>66980</v>
          </cell>
          <cell r="F633" t="str">
            <v>Employee Hlth and Wellness 001</v>
          </cell>
          <cell r="G633">
            <v>617545</v>
          </cell>
          <cell r="H633" t="str">
            <v>Other Health Ins Benefits</v>
          </cell>
        </row>
        <row r="634">
          <cell r="A634">
            <v>66940.617545000001</v>
          </cell>
          <cell r="B634">
            <v>730440</v>
          </cell>
          <cell r="C634" t="str">
            <v>Health Insurance</v>
          </cell>
          <cell r="D634">
            <v>66940.617545000001</v>
          </cell>
          <cell r="E634">
            <v>66940</v>
          </cell>
          <cell r="F634" t="str">
            <v>Employee Education 001</v>
          </cell>
          <cell r="G634">
            <v>617545</v>
          </cell>
          <cell r="H634" t="str">
            <v>Other Health Ins Benefits</v>
          </cell>
        </row>
        <row r="635">
          <cell r="A635">
            <v>66900.617545000001</v>
          </cell>
          <cell r="B635">
            <v>730440</v>
          </cell>
          <cell r="C635" t="str">
            <v>Health Insurance</v>
          </cell>
          <cell r="D635">
            <v>66900.617545000001</v>
          </cell>
          <cell r="E635">
            <v>66900</v>
          </cell>
          <cell r="F635" t="str">
            <v>Compensation Services 001</v>
          </cell>
          <cell r="G635">
            <v>617545</v>
          </cell>
          <cell r="H635" t="str">
            <v>Other Health Ins Benefits</v>
          </cell>
        </row>
        <row r="636">
          <cell r="A636">
            <v>66854.617545000001</v>
          </cell>
          <cell r="B636">
            <v>730440</v>
          </cell>
          <cell r="C636" t="str">
            <v>Health Insurance</v>
          </cell>
          <cell r="E636">
            <v>66854</v>
          </cell>
          <cell r="F636" t="str">
            <v>Benefits Admin 003</v>
          </cell>
          <cell r="G636">
            <v>617545</v>
          </cell>
          <cell r="H636" t="str">
            <v>Other Health Ins Benefits</v>
          </cell>
        </row>
        <row r="637">
          <cell r="A637">
            <v>66854.617540000007</v>
          </cell>
          <cell r="B637">
            <v>730440</v>
          </cell>
          <cell r="C637" t="str">
            <v>Health Insurance</v>
          </cell>
          <cell r="D637">
            <v>66854.617540000007</v>
          </cell>
          <cell r="E637">
            <v>66854</v>
          </cell>
          <cell r="F637" t="str">
            <v>Benefits Admin 003</v>
          </cell>
          <cell r="G637">
            <v>617540</v>
          </cell>
          <cell r="H637" t="str">
            <v>Health Insurance Admin Fees</v>
          </cell>
        </row>
        <row r="638">
          <cell r="A638">
            <v>66854.617501000001</v>
          </cell>
          <cell r="B638">
            <v>730440</v>
          </cell>
          <cell r="C638" t="str">
            <v>Health Insurance</v>
          </cell>
          <cell r="D638">
            <v>66854.617501000001</v>
          </cell>
          <cell r="E638">
            <v>66854</v>
          </cell>
          <cell r="F638" t="str">
            <v>Benefits Admin 003</v>
          </cell>
          <cell r="G638">
            <v>617501</v>
          </cell>
          <cell r="H638" t="str">
            <v>Medical Insurance Emp WH</v>
          </cell>
        </row>
        <row r="639">
          <cell r="A639">
            <v>66854.617499999993</v>
          </cell>
          <cell r="B639">
            <v>730440</v>
          </cell>
          <cell r="C639" t="str">
            <v>Health Insurance</v>
          </cell>
          <cell r="D639">
            <v>66854.617499999993</v>
          </cell>
          <cell r="E639">
            <v>66854</v>
          </cell>
          <cell r="F639" t="str">
            <v>Benefits Admin 003</v>
          </cell>
          <cell r="G639">
            <v>617500</v>
          </cell>
          <cell r="H639" t="str">
            <v>Medical Insurance</v>
          </cell>
        </row>
        <row r="640">
          <cell r="A640">
            <v>66853.617499999993</v>
          </cell>
          <cell r="B640">
            <v>730440</v>
          </cell>
          <cell r="C640" t="str">
            <v>Health Insurance</v>
          </cell>
          <cell r="D640">
            <v>66853.617499999993</v>
          </cell>
          <cell r="E640">
            <v>66853</v>
          </cell>
          <cell r="F640" t="str">
            <v>Benefits Admin 002</v>
          </cell>
          <cell r="G640">
            <v>617500</v>
          </cell>
          <cell r="H640" t="str">
            <v>Medical Insurance</v>
          </cell>
        </row>
        <row r="641">
          <cell r="A641">
            <v>66850.617545000001</v>
          </cell>
          <cell r="B641">
            <v>730440</v>
          </cell>
          <cell r="C641" t="str">
            <v>Health Insurance</v>
          </cell>
          <cell r="E641">
            <v>66850</v>
          </cell>
          <cell r="F641" t="str">
            <v>Benefits Admin 001</v>
          </cell>
          <cell r="G641">
            <v>617545</v>
          </cell>
          <cell r="H641" t="str">
            <v>Other Health Ins Benefits</v>
          </cell>
        </row>
        <row r="642">
          <cell r="A642">
            <v>66850.617499999993</v>
          </cell>
          <cell r="B642">
            <v>730440</v>
          </cell>
          <cell r="C642" t="str">
            <v>Health Insurance</v>
          </cell>
          <cell r="D642">
            <v>66850.617499999993</v>
          </cell>
          <cell r="E642">
            <v>66850</v>
          </cell>
          <cell r="F642" t="str">
            <v>Benefits Admin 001</v>
          </cell>
          <cell r="G642">
            <v>617500</v>
          </cell>
          <cell r="H642" t="str">
            <v>Medical Insurance</v>
          </cell>
        </row>
        <row r="643">
          <cell r="A643">
            <v>66751.617545000001</v>
          </cell>
          <cell r="B643">
            <v>730440</v>
          </cell>
          <cell r="C643" t="str">
            <v>Health Insurance</v>
          </cell>
          <cell r="E643">
            <v>66751</v>
          </cell>
          <cell r="F643" t="str">
            <v>Emergency Pregnancy Services</v>
          </cell>
          <cell r="G643">
            <v>617545</v>
          </cell>
          <cell r="H643" t="str">
            <v>Other Health Ins Benefits</v>
          </cell>
        </row>
        <row r="644">
          <cell r="A644">
            <v>66702.617545000001</v>
          </cell>
          <cell r="B644">
            <v>730440</v>
          </cell>
          <cell r="C644" t="str">
            <v>Health Insurance</v>
          </cell>
          <cell r="E644">
            <v>66702</v>
          </cell>
          <cell r="F644" t="str">
            <v>Community Relations 001</v>
          </cell>
          <cell r="G644">
            <v>617545</v>
          </cell>
          <cell r="H644" t="str">
            <v>Other Health Ins Benefits</v>
          </cell>
        </row>
        <row r="645">
          <cell r="A645">
            <v>66600.617545000001</v>
          </cell>
          <cell r="B645">
            <v>730440</v>
          </cell>
          <cell r="C645" t="str">
            <v>Health Insurance</v>
          </cell>
          <cell r="D645">
            <v>66600.617545000001</v>
          </cell>
          <cell r="E645">
            <v>66600</v>
          </cell>
          <cell r="F645" t="str">
            <v>Marketing 001</v>
          </cell>
          <cell r="G645">
            <v>617545</v>
          </cell>
          <cell r="H645" t="str">
            <v>Other Health Ins Benefits</v>
          </cell>
        </row>
        <row r="646">
          <cell r="A646">
            <v>66500.617545000001</v>
          </cell>
          <cell r="B646">
            <v>730440</v>
          </cell>
          <cell r="C646" t="str">
            <v>Health Insurance</v>
          </cell>
          <cell r="D646">
            <v>66500.617545000001</v>
          </cell>
          <cell r="E646">
            <v>66500</v>
          </cell>
          <cell r="F646" t="str">
            <v>HIM Coding Documentation 001</v>
          </cell>
          <cell r="G646">
            <v>617545</v>
          </cell>
          <cell r="H646" t="str">
            <v>Other Health Ins Benefits</v>
          </cell>
        </row>
        <row r="647">
          <cell r="A647">
            <v>66450.617545000001</v>
          </cell>
          <cell r="B647">
            <v>730440</v>
          </cell>
          <cell r="C647" t="str">
            <v>Health Insurance</v>
          </cell>
          <cell r="D647">
            <v>66450.617545000001</v>
          </cell>
          <cell r="E647">
            <v>66450</v>
          </cell>
          <cell r="F647" t="str">
            <v>Hlth Info Mgmt Operations 001</v>
          </cell>
          <cell r="G647">
            <v>617545</v>
          </cell>
          <cell r="H647" t="str">
            <v>Other Health Ins Benefits</v>
          </cell>
        </row>
        <row r="648">
          <cell r="A648">
            <v>66052.617545000001</v>
          </cell>
          <cell r="B648">
            <v>730440</v>
          </cell>
          <cell r="C648" t="str">
            <v>Health Insurance</v>
          </cell>
          <cell r="D648">
            <v>66052.617545000001</v>
          </cell>
          <cell r="E648">
            <v>66052</v>
          </cell>
          <cell r="F648" t="str">
            <v>Patient Accounting 002</v>
          </cell>
          <cell r="G648">
            <v>617545</v>
          </cell>
          <cell r="H648" t="str">
            <v>Other Health Ins Benefits</v>
          </cell>
        </row>
        <row r="649">
          <cell r="A649">
            <v>65454.617545000001</v>
          </cell>
          <cell r="B649">
            <v>730440</v>
          </cell>
          <cell r="C649" t="str">
            <v>Health Insurance</v>
          </cell>
          <cell r="E649">
            <v>65454</v>
          </cell>
          <cell r="F649" t="str">
            <v>Revenye Cycle Mgmt 004</v>
          </cell>
          <cell r="G649">
            <v>617545</v>
          </cell>
          <cell r="H649" t="str">
            <v>Other Health Ins Benefits</v>
          </cell>
        </row>
        <row r="650">
          <cell r="A650">
            <v>65350.617545000001</v>
          </cell>
          <cell r="B650">
            <v>730440</v>
          </cell>
          <cell r="C650" t="str">
            <v>Health Insurance</v>
          </cell>
          <cell r="D650">
            <v>65350.617545000001</v>
          </cell>
          <cell r="E650">
            <v>65350</v>
          </cell>
          <cell r="F650" t="str">
            <v>Decision Support 001</v>
          </cell>
          <cell r="G650">
            <v>617545</v>
          </cell>
          <cell r="H650" t="str">
            <v>Other Health Ins Benefits</v>
          </cell>
        </row>
        <row r="651">
          <cell r="A651">
            <v>65300.617545000001</v>
          </cell>
          <cell r="B651">
            <v>730440</v>
          </cell>
          <cell r="C651" t="str">
            <v>Health Insurance</v>
          </cell>
          <cell r="D651">
            <v>65300.617545000001</v>
          </cell>
          <cell r="E651">
            <v>65300</v>
          </cell>
          <cell r="F651" t="str">
            <v>Reimbursement 001</v>
          </cell>
          <cell r="G651">
            <v>617545</v>
          </cell>
          <cell r="H651" t="str">
            <v>Other Health Ins Benefits</v>
          </cell>
        </row>
        <row r="652">
          <cell r="A652">
            <v>65200.617545000001</v>
          </cell>
          <cell r="B652">
            <v>730440</v>
          </cell>
          <cell r="C652" t="str">
            <v>Health Insurance</v>
          </cell>
          <cell r="D652">
            <v>65200.617545000001</v>
          </cell>
          <cell r="E652">
            <v>65200</v>
          </cell>
          <cell r="F652" t="str">
            <v>Managed Care Contracting 001</v>
          </cell>
          <cell r="G652">
            <v>617545</v>
          </cell>
          <cell r="H652" t="str">
            <v>Other Health Ins Benefits</v>
          </cell>
        </row>
        <row r="653">
          <cell r="A653">
            <v>65102.617545000001</v>
          </cell>
          <cell r="B653">
            <v>730440</v>
          </cell>
          <cell r="C653" t="str">
            <v>Health Insurance</v>
          </cell>
          <cell r="D653">
            <v>65102.617545000001</v>
          </cell>
          <cell r="E653">
            <v>65102</v>
          </cell>
          <cell r="F653" t="str">
            <v>General Finance 002</v>
          </cell>
          <cell r="G653">
            <v>617545</v>
          </cell>
          <cell r="H653" t="str">
            <v>Other Health Ins Benefits</v>
          </cell>
        </row>
        <row r="654">
          <cell r="A654">
            <v>65100.617545000001</v>
          </cell>
          <cell r="B654">
            <v>730440</v>
          </cell>
          <cell r="C654" t="str">
            <v>Health Insurance</v>
          </cell>
          <cell r="E654">
            <v>65100</v>
          </cell>
          <cell r="F654" t="str">
            <v>General Finance 001</v>
          </cell>
          <cell r="G654">
            <v>617545</v>
          </cell>
          <cell r="H654" t="str">
            <v>Other Health Ins Benefits</v>
          </cell>
        </row>
        <row r="655">
          <cell r="A655">
            <v>65050.617545000001</v>
          </cell>
          <cell r="B655">
            <v>730440</v>
          </cell>
          <cell r="C655" t="str">
            <v>Health Insurance</v>
          </cell>
          <cell r="D655">
            <v>65050.617545000001</v>
          </cell>
          <cell r="E655">
            <v>65050</v>
          </cell>
          <cell r="F655" t="str">
            <v>Financial Reporting Analysis</v>
          </cell>
          <cell r="G655">
            <v>617545</v>
          </cell>
          <cell r="H655" t="str">
            <v>Other Health Ins Benefits</v>
          </cell>
        </row>
        <row r="656">
          <cell r="A656">
            <v>64988.617545000001</v>
          </cell>
          <cell r="B656">
            <v>730440</v>
          </cell>
          <cell r="C656" t="str">
            <v>Health Insurance</v>
          </cell>
          <cell r="D656">
            <v>64988.617545000001</v>
          </cell>
          <cell r="E656">
            <v>64988</v>
          </cell>
          <cell r="F656" t="str">
            <v>Unassigned Expense 001</v>
          </cell>
          <cell r="G656">
            <v>617545</v>
          </cell>
          <cell r="H656" t="str">
            <v>Other Health Ins Benefits</v>
          </cell>
        </row>
        <row r="657">
          <cell r="A657">
            <v>64950.617501000001</v>
          </cell>
          <cell r="B657">
            <v>730440</v>
          </cell>
          <cell r="C657" t="str">
            <v>Health Insurance</v>
          </cell>
          <cell r="D657">
            <v>64950.617501000001</v>
          </cell>
          <cell r="E657">
            <v>64950</v>
          </cell>
          <cell r="F657" t="str">
            <v>Balance Sheet Department 001</v>
          </cell>
          <cell r="G657">
            <v>617501</v>
          </cell>
          <cell r="H657" t="str">
            <v>Medical Insurance Emp WH</v>
          </cell>
        </row>
        <row r="658">
          <cell r="A658">
            <v>64601.617545000001</v>
          </cell>
          <cell r="B658">
            <v>730440</v>
          </cell>
          <cell r="C658" t="str">
            <v>Health Insurance</v>
          </cell>
          <cell r="D658">
            <v>64601.617545000001</v>
          </cell>
          <cell r="E658">
            <v>64601</v>
          </cell>
          <cell r="F658" t="str">
            <v>Business Devp 002</v>
          </cell>
          <cell r="G658">
            <v>617545</v>
          </cell>
          <cell r="H658" t="str">
            <v>Other Health Ins Benefits</v>
          </cell>
        </row>
        <row r="659">
          <cell r="A659">
            <v>64600.617545000001</v>
          </cell>
          <cell r="B659">
            <v>730440</v>
          </cell>
          <cell r="C659" t="str">
            <v>Health Insurance</v>
          </cell>
          <cell r="D659">
            <v>64600.617545000001</v>
          </cell>
          <cell r="E659">
            <v>64600</v>
          </cell>
          <cell r="F659" t="str">
            <v>Business Devp 001</v>
          </cell>
          <cell r="G659">
            <v>617545</v>
          </cell>
          <cell r="H659" t="str">
            <v>Other Health Ins Benefits</v>
          </cell>
        </row>
        <row r="660">
          <cell r="A660">
            <v>64100.617545000001</v>
          </cell>
          <cell r="B660">
            <v>730440</v>
          </cell>
          <cell r="C660" t="str">
            <v>Health Insurance</v>
          </cell>
          <cell r="D660">
            <v>64100.617545000001</v>
          </cell>
          <cell r="E660">
            <v>64100</v>
          </cell>
          <cell r="F660" t="str">
            <v>Administration 001</v>
          </cell>
          <cell r="G660">
            <v>617545</v>
          </cell>
          <cell r="H660" t="str">
            <v>Other Health Ins Benefits</v>
          </cell>
        </row>
        <row r="661">
          <cell r="A661">
            <v>16450.617545000001</v>
          </cell>
          <cell r="B661">
            <v>730440</v>
          </cell>
          <cell r="C661" t="str">
            <v>Health Insurance</v>
          </cell>
          <cell r="D661">
            <v>16450.617545000001</v>
          </cell>
          <cell r="E661">
            <v>16450</v>
          </cell>
          <cell r="F661" t="str">
            <v>Oncology Support Services 001</v>
          </cell>
          <cell r="G661">
            <v>617545</v>
          </cell>
          <cell r="H661" t="str">
            <v>Other Health Ins Benefits</v>
          </cell>
        </row>
        <row r="662">
          <cell r="A662">
            <v>66850.616255000001</v>
          </cell>
          <cell r="B662">
            <v>730450</v>
          </cell>
          <cell r="C662" t="str">
            <v>Workers’ Compensation</v>
          </cell>
          <cell r="D662">
            <v>66850.616255000001</v>
          </cell>
          <cell r="E662">
            <v>66850</v>
          </cell>
          <cell r="F662" t="str">
            <v>Benefits Admin 001</v>
          </cell>
          <cell r="G662">
            <v>616255</v>
          </cell>
          <cell r="H662" t="str">
            <v>Ins Premiums Workers Comp AH</v>
          </cell>
        </row>
        <row r="663">
          <cell r="A663">
            <v>66854.620515000002</v>
          </cell>
          <cell r="B663">
            <v>730460</v>
          </cell>
          <cell r="C663" t="str">
            <v xml:space="preserve">Employee Retirement/Savings Plan </v>
          </cell>
          <cell r="D663">
            <v>66854.620515000002</v>
          </cell>
          <cell r="E663">
            <v>66854</v>
          </cell>
          <cell r="F663" t="str">
            <v>Benefits Admin 003</v>
          </cell>
          <cell r="G663">
            <v>620515</v>
          </cell>
          <cell r="H663" t="str">
            <v>401K Employer Matching Contrib</v>
          </cell>
        </row>
        <row r="664">
          <cell r="A664">
            <v>66854.620500000005</v>
          </cell>
          <cell r="B664">
            <v>730460</v>
          </cell>
          <cell r="C664" t="str">
            <v xml:space="preserve">Employee Retirement/Savings Plan </v>
          </cell>
          <cell r="D664">
            <v>66854.620500000005</v>
          </cell>
          <cell r="E664">
            <v>66854</v>
          </cell>
          <cell r="F664" t="str">
            <v>Benefits Admin 003</v>
          </cell>
          <cell r="G664">
            <v>620500</v>
          </cell>
          <cell r="H664" t="str">
            <v>401A403BEmployerMatchgContrib</v>
          </cell>
        </row>
        <row r="665">
          <cell r="A665">
            <v>66850.620509999993</v>
          </cell>
          <cell r="B665">
            <v>730460</v>
          </cell>
          <cell r="C665" t="str">
            <v xml:space="preserve">Employee Retirement/Savings Plan </v>
          </cell>
          <cell r="D665">
            <v>66850.620509999993</v>
          </cell>
          <cell r="E665">
            <v>66850</v>
          </cell>
          <cell r="F665" t="str">
            <v>Benefits Admin 001</v>
          </cell>
          <cell r="G665">
            <v>620510</v>
          </cell>
          <cell r="H665" t="str">
            <v>AH Savings Plan Expense</v>
          </cell>
        </row>
        <row r="666">
          <cell r="A666">
            <v>66850.618524999998</v>
          </cell>
          <cell r="B666">
            <v>730460</v>
          </cell>
          <cell r="C666" t="str">
            <v xml:space="preserve">Employee Retirement/Savings Plan </v>
          </cell>
          <cell r="D666">
            <v>66850.618524999998</v>
          </cell>
          <cell r="E666">
            <v>66850</v>
          </cell>
          <cell r="F666" t="str">
            <v>Benefits Admin 001</v>
          </cell>
          <cell r="G666">
            <v>618525</v>
          </cell>
          <cell r="H666" t="str">
            <v>TradDefedBenefitPensionPlanAdm</v>
          </cell>
        </row>
        <row r="667">
          <cell r="A667">
            <v>64100.621625</v>
          </cell>
          <cell r="B667">
            <v>730460</v>
          </cell>
          <cell r="C667" t="str">
            <v xml:space="preserve">Employee Retirement/Savings Plan </v>
          </cell>
          <cell r="D667">
            <v>64100.621625</v>
          </cell>
          <cell r="E667">
            <v>64100</v>
          </cell>
          <cell r="F667" t="str">
            <v>Administration 001</v>
          </cell>
          <cell r="G667">
            <v>621625</v>
          </cell>
          <cell r="H667" t="str">
            <v>Other Benefits</v>
          </cell>
        </row>
        <row r="668">
          <cell r="A668">
            <v>66854.621599999999</v>
          </cell>
          <cell r="B668">
            <v>730470</v>
          </cell>
          <cell r="C668" t="str">
            <v>Life Insurance</v>
          </cell>
          <cell r="D668">
            <v>66854.621599999999</v>
          </cell>
          <cell r="E668">
            <v>66854</v>
          </cell>
          <cell r="F668" t="str">
            <v>Benefits Admin 003</v>
          </cell>
          <cell r="G668">
            <v>621600</v>
          </cell>
          <cell r="H668" t="str">
            <v>Supplemental Life</v>
          </cell>
        </row>
        <row r="669">
          <cell r="A669">
            <v>66854.617505999995</v>
          </cell>
          <cell r="B669">
            <v>730470</v>
          </cell>
          <cell r="C669" t="str">
            <v>Life Insurance</v>
          </cell>
          <cell r="D669">
            <v>66854.617505999995</v>
          </cell>
          <cell r="E669">
            <v>66854</v>
          </cell>
          <cell r="F669" t="str">
            <v>Benefits Admin 003</v>
          </cell>
          <cell r="G669">
            <v>617506</v>
          </cell>
          <cell r="H669" t="str">
            <v>Group Life Insurance Emp WH</v>
          </cell>
        </row>
        <row r="670">
          <cell r="A670">
            <v>66854.617505000002</v>
          </cell>
          <cell r="B670">
            <v>730470</v>
          </cell>
          <cell r="C670" t="str">
            <v>Life Insurance</v>
          </cell>
          <cell r="D670">
            <v>66854.617505000002</v>
          </cell>
          <cell r="E670">
            <v>66854</v>
          </cell>
          <cell r="F670" t="str">
            <v>Benefits Admin 003</v>
          </cell>
          <cell r="G670">
            <v>617505</v>
          </cell>
          <cell r="H670" t="str">
            <v>Group Life insurance</v>
          </cell>
        </row>
        <row r="671">
          <cell r="A671">
            <v>66850.621599999999</v>
          </cell>
          <cell r="B671">
            <v>730470</v>
          </cell>
          <cell r="C671" t="str">
            <v>Life Insurance</v>
          </cell>
          <cell r="D671">
            <v>66850.621599999999</v>
          </cell>
          <cell r="E671">
            <v>66850</v>
          </cell>
          <cell r="F671" t="str">
            <v>Benefits Admin 001</v>
          </cell>
          <cell r="G671">
            <v>621600</v>
          </cell>
          <cell r="H671" t="str">
            <v>Supplemental Life</v>
          </cell>
        </row>
        <row r="672">
          <cell r="A672">
            <v>64100.621599999999</v>
          </cell>
          <cell r="B672">
            <v>730470</v>
          </cell>
          <cell r="C672" t="str">
            <v>Life Insurance</v>
          </cell>
          <cell r="D672">
            <v>64100.621599999999</v>
          </cell>
          <cell r="E672">
            <v>64100</v>
          </cell>
          <cell r="F672" t="str">
            <v>Administration 001</v>
          </cell>
          <cell r="G672">
            <v>621600</v>
          </cell>
          <cell r="H672" t="str">
            <v>Supplemental Life</v>
          </cell>
        </row>
        <row r="673">
          <cell r="A673">
            <v>68500.621570000003</v>
          </cell>
          <cell r="B673">
            <v>730471</v>
          </cell>
          <cell r="C673" t="str">
            <v>Life Insurance – Officers or Key Employees</v>
          </cell>
          <cell r="E673">
            <v>68500</v>
          </cell>
          <cell r="F673" t="str">
            <v>Mission Integration 001</v>
          </cell>
          <cell r="G673">
            <v>621570</v>
          </cell>
          <cell r="H673" t="str">
            <v>Executive Benefits Taxable</v>
          </cell>
        </row>
        <row r="674">
          <cell r="A674">
            <v>66854.621570000003</v>
          </cell>
          <cell r="B674">
            <v>730471</v>
          </cell>
          <cell r="C674" t="str">
            <v>Life Insurance – Officers or Key Employees</v>
          </cell>
          <cell r="D674">
            <v>66854.621570000003</v>
          </cell>
          <cell r="E674">
            <v>66854</v>
          </cell>
          <cell r="F674" t="str">
            <v>Benefits Admin 003</v>
          </cell>
          <cell r="G674">
            <v>621570</v>
          </cell>
          <cell r="H674" t="str">
            <v>Executive Benefits Taxable</v>
          </cell>
        </row>
        <row r="675">
          <cell r="A675">
            <v>64100.621570000003</v>
          </cell>
          <cell r="B675">
            <v>730471</v>
          </cell>
          <cell r="C675" t="str">
            <v>Life Insurance – Officers or Key Employees</v>
          </cell>
          <cell r="D675">
            <v>64100.621570000003</v>
          </cell>
          <cell r="E675">
            <v>64100</v>
          </cell>
          <cell r="F675" t="str">
            <v>Administration 001</v>
          </cell>
          <cell r="G675">
            <v>621570</v>
          </cell>
          <cell r="H675" t="str">
            <v>Executive Benefits Taxable</v>
          </cell>
        </row>
        <row r="676">
          <cell r="A676">
            <v>66850.621509999997</v>
          </cell>
          <cell r="B676">
            <v>730490</v>
          </cell>
          <cell r="C676" t="str">
            <v>Other Payroll Taxes and Benefits Expense</v>
          </cell>
          <cell r="E676">
            <v>66850</v>
          </cell>
          <cell r="F676" t="str">
            <v>Benefits Admin 001</v>
          </cell>
          <cell r="G676">
            <v>621510</v>
          </cell>
          <cell r="H676" t="str">
            <v>Benefits Transfer InOut</v>
          </cell>
        </row>
        <row r="677">
          <cell r="A677">
            <v>88500.621625</v>
          </cell>
          <cell r="B677">
            <v>730490</v>
          </cell>
          <cell r="C677" t="str">
            <v>Other Payroll Taxes and Benefits Expense</v>
          </cell>
          <cell r="D677">
            <v>88500.621625</v>
          </cell>
          <cell r="E677">
            <v>88500</v>
          </cell>
          <cell r="F677" t="str">
            <v>Fitness Center 001</v>
          </cell>
          <cell r="G677">
            <v>621625</v>
          </cell>
          <cell r="H677" t="str">
            <v>Other Benefits</v>
          </cell>
        </row>
        <row r="678">
          <cell r="A678">
            <v>70701.621549999996</v>
          </cell>
          <cell r="B678">
            <v>730490</v>
          </cell>
          <cell r="C678" t="str">
            <v>Other Payroll Taxes and Benefits Expense</v>
          </cell>
          <cell r="E678">
            <v>70701</v>
          </cell>
          <cell r="F678" t="str">
            <v>Materials Management 001</v>
          </cell>
          <cell r="G678">
            <v>621550</v>
          </cell>
          <cell r="H678" t="str">
            <v>Employee Recognition Program</v>
          </cell>
        </row>
        <row r="679">
          <cell r="A679">
            <v>70701.621509999997</v>
          </cell>
          <cell r="B679">
            <v>730490</v>
          </cell>
          <cell r="C679" t="str">
            <v>Other Payroll Taxes and Benefits Expense</v>
          </cell>
          <cell r="D679">
            <v>70701.621509999997</v>
          </cell>
          <cell r="E679">
            <v>70701</v>
          </cell>
          <cell r="F679" t="str">
            <v>Materials Management 001</v>
          </cell>
          <cell r="G679">
            <v>621510</v>
          </cell>
          <cell r="H679" t="str">
            <v>Benefits Transfer InOut</v>
          </cell>
        </row>
        <row r="680">
          <cell r="A680">
            <v>70701.61752</v>
          </cell>
          <cell r="B680">
            <v>730490</v>
          </cell>
          <cell r="C680" t="str">
            <v>Other Payroll Taxes and Benefits Expense</v>
          </cell>
          <cell r="D680">
            <v>70701.61752</v>
          </cell>
          <cell r="E680">
            <v>70701</v>
          </cell>
          <cell r="F680" t="str">
            <v>Materials Management 001</v>
          </cell>
          <cell r="G680">
            <v>617520</v>
          </cell>
          <cell r="H680" t="str">
            <v>Disability Insurance</v>
          </cell>
        </row>
        <row r="681">
          <cell r="A681">
            <v>70700.61752</v>
          </cell>
          <cell r="B681">
            <v>730490</v>
          </cell>
          <cell r="C681" t="str">
            <v>Other Payroll Taxes and Benefits Expense</v>
          </cell>
          <cell r="D681">
            <v>70700.61752</v>
          </cell>
          <cell r="E681">
            <v>70700</v>
          </cell>
          <cell r="F681" t="str">
            <v>Purchasing 001</v>
          </cell>
          <cell r="G681">
            <v>617520</v>
          </cell>
          <cell r="H681" t="str">
            <v>Disability Insurance</v>
          </cell>
        </row>
        <row r="682">
          <cell r="A682">
            <v>70600.61752</v>
          </cell>
          <cell r="B682">
            <v>730490</v>
          </cell>
          <cell r="C682" t="str">
            <v>Other Payroll Taxes and Benefits Expense</v>
          </cell>
          <cell r="D682">
            <v>70600.61752</v>
          </cell>
          <cell r="E682">
            <v>70600</v>
          </cell>
          <cell r="F682" t="str">
            <v>Telecom Switchboard 001</v>
          </cell>
          <cell r="G682">
            <v>617520</v>
          </cell>
          <cell r="H682" t="str">
            <v>Disability Insurance</v>
          </cell>
        </row>
        <row r="683">
          <cell r="A683">
            <v>69550.621509999997</v>
          </cell>
          <cell r="B683">
            <v>730490</v>
          </cell>
          <cell r="C683" t="str">
            <v>Other Payroll Taxes and Benefits Expense</v>
          </cell>
          <cell r="D683">
            <v>69550.621509999997</v>
          </cell>
          <cell r="E683">
            <v>69550</v>
          </cell>
          <cell r="F683" t="str">
            <v>Facility Support 001</v>
          </cell>
          <cell r="G683">
            <v>621510</v>
          </cell>
          <cell r="H683" t="str">
            <v>Benefits Transfer InOut</v>
          </cell>
        </row>
        <row r="684">
          <cell r="A684">
            <v>69550.61752</v>
          </cell>
          <cell r="B684">
            <v>730490</v>
          </cell>
          <cell r="C684" t="str">
            <v>Other Payroll Taxes and Benefits Expense</v>
          </cell>
          <cell r="D684">
            <v>69550.61752</v>
          </cell>
          <cell r="E684">
            <v>69550</v>
          </cell>
          <cell r="F684" t="str">
            <v>Facility Support 001</v>
          </cell>
          <cell r="G684">
            <v>617520</v>
          </cell>
          <cell r="H684" t="str">
            <v>Disability Insurance</v>
          </cell>
        </row>
        <row r="685">
          <cell r="A685">
            <v>69150.61752</v>
          </cell>
          <cell r="B685">
            <v>730490</v>
          </cell>
          <cell r="C685" t="str">
            <v>Other Payroll Taxes and Benefits Expense</v>
          </cell>
          <cell r="D685">
            <v>69150.61752</v>
          </cell>
          <cell r="E685">
            <v>69150</v>
          </cell>
          <cell r="F685" t="str">
            <v>Maintenance 001</v>
          </cell>
          <cell r="G685">
            <v>617520</v>
          </cell>
          <cell r="H685" t="str">
            <v>Disability Insurance</v>
          </cell>
        </row>
        <row r="686">
          <cell r="A686">
            <v>68500.621549999996</v>
          </cell>
          <cell r="B686">
            <v>730490</v>
          </cell>
          <cell r="C686" t="str">
            <v>Other Payroll Taxes and Benefits Expense</v>
          </cell>
          <cell r="D686">
            <v>68500.621549999996</v>
          </cell>
          <cell r="E686">
            <v>68500</v>
          </cell>
          <cell r="F686" t="str">
            <v>Mission Integration 001</v>
          </cell>
          <cell r="G686">
            <v>621550</v>
          </cell>
          <cell r="H686" t="str">
            <v>Employee Recognition Program</v>
          </cell>
        </row>
        <row r="687">
          <cell r="A687">
            <v>67950.621549999996</v>
          </cell>
          <cell r="B687">
            <v>730490</v>
          </cell>
          <cell r="C687" t="str">
            <v>Other Payroll Taxes and Benefits Expense</v>
          </cell>
          <cell r="E687">
            <v>67950</v>
          </cell>
          <cell r="F687" t="str">
            <v>Physician Support Services 001</v>
          </cell>
          <cell r="G687">
            <v>621550</v>
          </cell>
          <cell r="H687" t="str">
            <v>Employee Recognition Program</v>
          </cell>
        </row>
        <row r="688">
          <cell r="A688">
            <v>67950.61752</v>
          </cell>
          <cell r="B688">
            <v>730490</v>
          </cell>
          <cell r="C688" t="str">
            <v>Other Payroll Taxes and Benefits Expense</v>
          </cell>
          <cell r="D688">
            <v>67950.61752</v>
          </cell>
          <cell r="E688">
            <v>67950</v>
          </cell>
          <cell r="F688" t="str">
            <v>Physician Support Services 001</v>
          </cell>
          <cell r="G688">
            <v>617520</v>
          </cell>
          <cell r="H688" t="str">
            <v>Disability Insurance</v>
          </cell>
        </row>
        <row r="689">
          <cell r="A689">
            <v>67450.621614999996</v>
          </cell>
          <cell r="B689">
            <v>730490</v>
          </cell>
          <cell r="C689" t="str">
            <v>Other Payroll Taxes and Benefits Expense</v>
          </cell>
          <cell r="D689">
            <v>67450.621614999996</v>
          </cell>
          <cell r="E689">
            <v>67450</v>
          </cell>
          <cell r="F689" t="str">
            <v>Total Quality Management 001</v>
          </cell>
          <cell r="G689">
            <v>621615</v>
          </cell>
          <cell r="H689" t="str">
            <v>Tuition Reimbursement</v>
          </cell>
        </row>
        <row r="690">
          <cell r="A690">
            <v>67450.621549999996</v>
          </cell>
          <cell r="B690">
            <v>730490</v>
          </cell>
          <cell r="C690" t="str">
            <v>Other Payroll Taxes and Benefits Expense</v>
          </cell>
          <cell r="E690">
            <v>67450</v>
          </cell>
          <cell r="F690" t="str">
            <v>Total Quality Management 001</v>
          </cell>
          <cell r="G690">
            <v>621550</v>
          </cell>
          <cell r="H690" t="str">
            <v>Employee Recognition Program</v>
          </cell>
        </row>
        <row r="691">
          <cell r="A691">
            <v>67450.61752</v>
          </cell>
          <cell r="B691">
            <v>730490</v>
          </cell>
          <cell r="C691" t="str">
            <v>Other Payroll Taxes and Benefits Expense</v>
          </cell>
          <cell r="D691">
            <v>67450.61752</v>
          </cell>
          <cell r="E691">
            <v>67450</v>
          </cell>
          <cell r="F691" t="str">
            <v>Total Quality Management 001</v>
          </cell>
          <cell r="G691">
            <v>617520</v>
          </cell>
          <cell r="H691" t="str">
            <v>Disability Insurance</v>
          </cell>
        </row>
        <row r="692">
          <cell r="A692">
            <v>67250.61752</v>
          </cell>
          <cell r="B692">
            <v>730490</v>
          </cell>
          <cell r="C692" t="str">
            <v>Other Payroll Taxes and Benefits Expense</v>
          </cell>
          <cell r="D692">
            <v>67250.61752</v>
          </cell>
          <cell r="E692">
            <v>67250</v>
          </cell>
          <cell r="F692" t="str">
            <v>Corp Responsibility Prgrm 001</v>
          </cell>
          <cell r="G692">
            <v>617520</v>
          </cell>
          <cell r="H692" t="str">
            <v>Disability Insurance</v>
          </cell>
        </row>
        <row r="693">
          <cell r="A693">
            <v>67030.621549999996</v>
          </cell>
          <cell r="B693">
            <v>730490</v>
          </cell>
          <cell r="C693" t="str">
            <v>Other Payroll Taxes and Benefits Expense</v>
          </cell>
          <cell r="D693">
            <v>67030.621549999996</v>
          </cell>
          <cell r="E693">
            <v>67030</v>
          </cell>
          <cell r="F693" t="str">
            <v>Employee Labor Relations 001</v>
          </cell>
          <cell r="G693">
            <v>621550</v>
          </cell>
          <cell r="H693" t="str">
            <v>Employee Recognition Program</v>
          </cell>
        </row>
        <row r="694">
          <cell r="A694">
            <v>67030.621509999997</v>
          </cell>
          <cell r="B694">
            <v>730490</v>
          </cell>
          <cell r="C694" t="str">
            <v>Other Payroll Taxes and Benefits Expense</v>
          </cell>
          <cell r="D694">
            <v>67030.621509999997</v>
          </cell>
          <cell r="E694">
            <v>67030</v>
          </cell>
          <cell r="F694" t="str">
            <v>Employee Labor Relations 001</v>
          </cell>
          <cell r="G694">
            <v>621510</v>
          </cell>
          <cell r="H694" t="str">
            <v>Benefits Transfer InOut</v>
          </cell>
        </row>
        <row r="695">
          <cell r="A695">
            <v>67030.61752</v>
          </cell>
          <cell r="B695">
            <v>730490</v>
          </cell>
          <cell r="C695" t="str">
            <v>Other Payroll Taxes and Benefits Expense</v>
          </cell>
          <cell r="D695">
            <v>67030.61752</v>
          </cell>
          <cell r="E695">
            <v>67030</v>
          </cell>
          <cell r="F695" t="str">
            <v>Employee Labor Relations 001</v>
          </cell>
          <cell r="G695">
            <v>617520</v>
          </cell>
          <cell r="H695" t="str">
            <v>Disability Insurance</v>
          </cell>
        </row>
        <row r="696">
          <cell r="A696">
            <v>66980.61752</v>
          </cell>
          <cell r="B696">
            <v>730490</v>
          </cell>
          <cell r="C696" t="str">
            <v>Other Payroll Taxes and Benefits Expense</v>
          </cell>
          <cell r="D696">
            <v>66980.61752</v>
          </cell>
          <cell r="E696">
            <v>66980</v>
          </cell>
          <cell r="F696" t="str">
            <v>Employee Hlth and Wellness 001</v>
          </cell>
          <cell r="G696">
            <v>617520</v>
          </cell>
          <cell r="H696" t="str">
            <v>Disability Insurance</v>
          </cell>
        </row>
        <row r="697">
          <cell r="A697">
            <v>66940.621549999996</v>
          </cell>
          <cell r="B697">
            <v>730490</v>
          </cell>
          <cell r="C697" t="str">
            <v>Other Payroll Taxes and Benefits Expense</v>
          </cell>
          <cell r="D697">
            <v>66940.621549999996</v>
          </cell>
          <cell r="E697">
            <v>66940</v>
          </cell>
          <cell r="F697" t="str">
            <v>Employee Education 001</v>
          </cell>
          <cell r="G697">
            <v>621550</v>
          </cell>
          <cell r="H697" t="str">
            <v>Employee Recognition Program</v>
          </cell>
        </row>
        <row r="698">
          <cell r="A698">
            <v>66940.61752</v>
          </cell>
          <cell r="B698">
            <v>730490</v>
          </cell>
          <cell r="C698" t="str">
            <v>Other Payroll Taxes and Benefits Expense</v>
          </cell>
          <cell r="D698">
            <v>66940.61752</v>
          </cell>
          <cell r="E698">
            <v>66940</v>
          </cell>
          <cell r="F698" t="str">
            <v>Employee Education 001</v>
          </cell>
          <cell r="G698">
            <v>617520</v>
          </cell>
          <cell r="H698" t="str">
            <v>Disability Insurance</v>
          </cell>
        </row>
        <row r="699">
          <cell r="A699">
            <v>66900.621625</v>
          </cell>
          <cell r="B699">
            <v>730490</v>
          </cell>
          <cell r="C699" t="str">
            <v>Other Payroll Taxes and Benefits Expense</v>
          </cell>
          <cell r="D699">
            <v>66900.621625</v>
          </cell>
          <cell r="E699">
            <v>66900</v>
          </cell>
          <cell r="F699" t="str">
            <v>Compensation Services 001</v>
          </cell>
          <cell r="G699">
            <v>621625</v>
          </cell>
          <cell r="H699" t="str">
            <v>Other Benefits</v>
          </cell>
        </row>
        <row r="700">
          <cell r="A700">
            <v>66900.621509999997</v>
          </cell>
          <cell r="B700">
            <v>730490</v>
          </cell>
          <cell r="C700" t="str">
            <v>Other Payroll Taxes and Benefits Expense</v>
          </cell>
          <cell r="D700">
            <v>66900.621509999997</v>
          </cell>
          <cell r="E700">
            <v>66900</v>
          </cell>
          <cell r="F700" t="str">
            <v>Compensation Services 001</v>
          </cell>
          <cell r="G700">
            <v>621510</v>
          </cell>
          <cell r="H700" t="str">
            <v>Benefits Transfer InOut</v>
          </cell>
        </row>
        <row r="701">
          <cell r="A701">
            <v>66900.61752</v>
          </cell>
          <cell r="B701">
            <v>730490</v>
          </cell>
          <cell r="C701" t="str">
            <v>Other Payroll Taxes and Benefits Expense</v>
          </cell>
          <cell r="D701">
            <v>66900.61752</v>
          </cell>
          <cell r="E701">
            <v>66900</v>
          </cell>
          <cell r="F701" t="str">
            <v>Compensation Services 001</v>
          </cell>
          <cell r="G701">
            <v>617520</v>
          </cell>
          <cell r="H701" t="str">
            <v>Disability Insurance</v>
          </cell>
        </row>
        <row r="702">
          <cell r="A702">
            <v>66854.621625</v>
          </cell>
          <cell r="B702">
            <v>730490</v>
          </cell>
          <cell r="C702" t="str">
            <v>Other Payroll Taxes and Benefits Expense</v>
          </cell>
          <cell r="D702">
            <v>66854.621625</v>
          </cell>
          <cell r="E702">
            <v>66854</v>
          </cell>
          <cell r="F702" t="str">
            <v>Benefits Admin 003</v>
          </cell>
          <cell r="G702">
            <v>621625</v>
          </cell>
          <cell r="H702" t="str">
            <v>Other Benefits</v>
          </cell>
        </row>
        <row r="703">
          <cell r="A703">
            <v>66854.621614999996</v>
          </cell>
          <cell r="B703">
            <v>730490</v>
          </cell>
          <cell r="C703" t="str">
            <v>Other Payroll Taxes and Benefits Expense</v>
          </cell>
          <cell r="D703">
            <v>66854.621614999996</v>
          </cell>
          <cell r="E703">
            <v>66854</v>
          </cell>
          <cell r="F703" t="str">
            <v>Benefits Admin 003</v>
          </cell>
          <cell r="G703">
            <v>621615</v>
          </cell>
          <cell r="H703" t="str">
            <v>Tuition Reimbursement</v>
          </cell>
        </row>
        <row r="704">
          <cell r="A704">
            <v>66854.621604999993</v>
          </cell>
          <cell r="B704">
            <v>730490</v>
          </cell>
          <cell r="C704" t="str">
            <v>Other Payroll Taxes and Benefits Expense</v>
          </cell>
          <cell r="D704">
            <v>66854.621604999993</v>
          </cell>
          <cell r="E704">
            <v>66854</v>
          </cell>
          <cell r="F704" t="str">
            <v>Benefits Admin 003</v>
          </cell>
          <cell r="G704">
            <v>621605</v>
          </cell>
          <cell r="H704" t="str">
            <v>TPA Fees</v>
          </cell>
        </row>
        <row r="705">
          <cell r="A705">
            <v>66854.621580999999</v>
          </cell>
          <cell r="B705">
            <v>730490</v>
          </cell>
          <cell r="C705" t="str">
            <v>Other Payroll Taxes and Benefits Expense</v>
          </cell>
          <cell r="D705">
            <v>66854.621580999999</v>
          </cell>
          <cell r="E705">
            <v>66854</v>
          </cell>
          <cell r="F705" t="str">
            <v>Benefits Admin 003</v>
          </cell>
          <cell r="G705">
            <v>621581</v>
          </cell>
          <cell r="H705" t="str">
            <v>Hyatt Legal Plan Emp WH</v>
          </cell>
        </row>
        <row r="706">
          <cell r="A706">
            <v>66854.621580000006</v>
          </cell>
          <cell r="B706">
            <v>730490</v>
          </cell>
          <cell r="C706" t="str">
            <v>Other Payroll Taxes and Benefits Expense</v>
          </cell>
          <cell r="D706">
            <v>66854.621580000006</v>
          </cell>
          <cell r="E706">
            <v>66854</v>
          </cell>
          <cell r="F706" t="str">
            <v>Benefits Admin 003</v>
          </cell>
          <cell r="G706">
            <v>621580</v>
          </cell>
          <cell r="H706" t="str">
            <v>Hyatt Legal Plan Premium</v>
          </cell>
        </row>
        <row r="707">
          <cell r="A707">
            <v>66854.621549999996</v>
          </cell>
          <cell r="B707">
            <v>730490</v>
          </cell>
          <cell r="C707" t="str">
            <v>Other Payroll Taxes and Benefits Expense</v>
          </cell>
          <cell r="E707">
            <v>66854</v>
          </cell>
          <cell r="F707" t="str">
            <v>Benefits Admin 003</v>
          </cell>
          <cell r="G707">
            <v>621550</v>
          </cell>
          <cell r="H707" t="str">
            <v>Employee Recognition Program</v>
          </cell>
        </row>
        <row r="708">
          <cell r="A708">
            <v>66854.617524999994</v>
          </cell>
          <cell r="B708">
            <v>730490</v>
          </cell>
          <cell r="C708" t="str">
            <v>Other Payroll Taxes and Benefits Expense</v>
          </cell>
          <cell r="D708">
            <v>66854.617524999994</v>
          </cell>
          <cell r="E708">
            <v>66854</v>
          </cell>
          <cell r="F708" t="str">
            <v>Benefits Admin 003</v>
          </cell>
          <cell r="G708">
            <v>617525</v>
          </cell>
          <cell r="H708" t="str">
            <v>Long Term Care Insurance</v>
          </cell>
        </row>
        <row r="709">
          <cell r="A709">
            <v>66854.617520999993</v>
          </cell>
          <cell r="B709">
            <v>730490</v>
          </cell>
          <cell r="C709" t="str">
            <v>Other Payroll Taxes and Benefits Expense</v>
          </cell>
          <cell r="D709">
            <v>66854.617520999993</v>
          </cell>
          <cell r="E709">
            <v>66854</v>
          </cell>
          <cell r="F709" t="str">
            <v>Benefits Admin 003</v>
          </cell>
          <cell r="G709">
            <v>617521</v>
          </cell>
          <cell r="H709" t="str">
            <v>Disability Insurance Emp WH</v>
          </cell>
        </row>
        <row r="710">
          <cell r="A710">
            <v>66854.61752</v>
          </cell>
          <cell r="B710">
            <v>730490</v>
          </cell>
          <cell r="C710" t="str">
            <v>Other Payroll Taxes and Benefits Expense</v>
          </cell>
          <cell r="D710">
            <v>66854.61752</v>
          </cell>
          <cell r="E710">
            <v>66854</v>
          </cell>
          <cell r="F710" t="str">
            <v>Benefits Admin 003</v>
          </cell>
          <cell r="G710">
            <v>617520</v>
          </cell>
          <cell r="H710" t="str">
            <v>Disability Insurance</v>
          </cell>
        </row>
        <row r="711">
          <cell r="A711">
            <v>66854.617515999998</v>
          </cell>
          <cell r="B711">
            <v>730490</v>
          </cell>
          <cell r="C711" t="str">
            <v>Other Payroll Taxes and Benefits Expense</v>
          </cell>
          <cell r="D711">
            <v>66854.617515999998</v>
          </cell>
          <cell r="E711">
            <v>66854</v>
          </cell>
          <cell r="F711" t="str">
            <v>Benefits Admin 003</v>
          </cell>
          <cell r="G711">
            <v>617516</v>
          </cell>
          <cell r="H711" t="str">
            <v>Vision Insurance Emp WH</v>
          </cell>
        </row>
        <row r="712">
          <cell r="A712">
            <v>66854.617515000005</v>
          </cell>
          <cell r="B712">
            <v>730490</v>
          </cell>
          <cell r="C712" t="str">
            <v>Other Payroll Taxes and Benefits Expense</v>
          </cell>
          <cell r="D712">
            <v>66854.617515000005</v>
          </cell>
          <cell r="E712">
            <v>66854</v>
          </cell>
          <cell r="F712" t="str">
            <v>Benefits Admin 003</v>
          </cell>
          <cell r="G712">
            <v>617515</v>
          </cell>
          <cell r="H712" t="str">
            <v>Vision Insurance</v>
          </cell>
        </row>
        <row r="713">
          <cell r="A713">
            <v>66854.617511000004</v>
          </cell>
          <cell r="B713">
            <v>730490</v>
          </cell>
          <cell r="C713" t="str">
            <v>Other Payroll Taxes and Benefits Expense</v>
          </cell>
          <cell r="D713">
            <v>66854.617511000004</v>
          </cell>
          <cell r="E713">
            <v>66854</v>
          </cell>
          <cell r="F713" t="str">
            <v>Benefits Admin 003</v>
          </cell>
          <cell r="G713">
            <v>617511</v>
          </cell>
          <cell r="H713" t="str">
            <v>Dental Insurance Emp WH</v>
          </cell>
        </row>
        <row r="714">
          <cell r="A714">
            <v>66854.617509999996</v>
          </cell>
          <cell r="B714">
            <v>730490</v>
          </cell>
          <cell r="C714" t="str">
            <v>Other Payroll Taxes and Benefits Expense</v>
          </cell>
          <cell r="D714">
            <v>66854.617509999996</v>
          </cell>
          <cell r="E714">
            <v>66854</v>
          </cell>
          <cell r="F714" t="str">
            <v>Benefits Admin 003</v>
          </cell>
          <cell r="G714">
            <v>617510</v>
          </cell>
          <cell r="H714" t="str">
            <v>Dental Insurance</v>
          </cell>
        </row>
        <row r="715">
          <cell r="A715">
            <v>66850.621625</v>
          </cell>
          <cell r="B715">
            <v>730490</v>
          </cell>
          <cell r="C715" t="str">
            <v>Other Payroll Taxes and Benefits Expense</v>
          </cell>
          <cell r="D715">
            <v>66850.621625</v>
          </cell>
          <cell r="E715">
            <v>66850</v>
          </cell>
          <cell r="F715" t="str">
            <v>Benefits Admin 001</v>
          </cell>
          <cell r="G715">
            <v>621625</v>
          </cell>
          <cell r="H715" t="str">
            <v>Other Benefits</v>
          </cell>
        </row>
        <row r="716">
          <cell r="A716">
            <v>66850.621614999996</v>
          </cell>
          <cell r="B716">
            <v>730490</v>
          </cell>
          <cell r="C716" t="str">
            <v>Other Payroll Taxes and Benefits Expense</v>
          </cell>
          <cell r="D716">
            <v>66850.621614999996</v>
          </cell>
          <cell r="E716">
            <v>66850</v>
          </cell>
          <cell r="F716" t="str">
            <v>Benefits Admin 001</v>
          </cell>
          <cell r="G716">
            <v>621615</v>
          </cell>
          <cell r="H716" t="str">
            <v>Tuition Reimbursement</v>
          </cell>
        </row>
        <row r="717">
          <cell r="A717">
            <v>66850.621534999998</v>
          </cell>
          <cell r="B717">
            <v>730490</v>
          </cell>
          <cell r="C717" t="str">
            <v>Other Payroll Taxes and Benefits Expense</v>
          </cell>
          <cell r="D717">
            <v>66850.621534999998</v>
          </cell>
          <cell r="E717">
            <v>66850</v>
          </cell>
          <cell r="F717" t="str">
            <v>Benefits Admin 001</v>
          </cell>
          <cell r="G717">
            <v>621535</v>
          </cell>
          <cell r="H717" t="str">
            <v>Employee Assistance Program</v>
          </cell>
        </row>
        <row r="718">
          <cell r="A718">
            <v>66850.621499999994</v>
          </cell>
          <cell r="B718">
            <v>730490</v>
          </cell>
          <cell r="C718" t="str">
            <v>Other Payroll Taxes and Benefits Expense</v>
          </cell>
          <cell r="D718">
            <v>66850.621499999994</v>
          </cell>
          <cell r="E718">
            <v>66850</v>
          </cell>
          <cell r="F718" t="str">
            <v>Benefits Admin 001</v>
          </cell>
          <cell r="G718">
            <v>621500</v>
          </cell>
          <cell r="H718" t="str">
            <v>ADandD Insurance</v>
          </cell>
        </row>
        <row r="719">
          <cell r="A719">
            <v>66850.617524999994</v>
          </cell>
          <cell r="B719">
            <v>730490</v>
          </cell>
          <cell r="C719" t="str">
            <v>Other Payroll Taxes and Benefits Expense</v>
          </cell>
          <cell r="D719">
            <v>66850.617524999994</v>
          </cell>
          <cell r="E719">
            <v>66850</v>
          </cell>
          <cell r="F719" t="str">
            <v>Benefits Admin 001</v>
          </cell>
          <cell r="G719">
            <v>617525</v>
          </cell>
          <cell r="H719" t="str">
            <v>Long Term Care Insurance</v>
          </cell>
        </row>
        <row r="720">
          <cell r="A720">
            <v>66850.61752</v>
          </cell>
          <cell r="B720">
            <v>730490</v>
          </cell>
          <cell r="C720" t="str">
            <v>Other Payroll Taxes and Benefits Expense</v>
          </cell>
          <cell r="D720">
            <v>66850.61752</v>
          </cell>
          <cell r="E720">
            <v>66850</v>
          </cell>
          <cell r="F720" t="str">
            <v>Benefits Admin 001</v>
          </cell>
          <cell r="G720">
            <v>617520</v>
          </cell>
          <cell r="H720" t="str">
            <v>Disability Insurance</v>
          </cell>
        </row>
        <row r="721">
          <cell r="A721">
            <v>66850.617509999996</v>
          </cell>
          <cell r="B721">
            <v>730490</v>
          </cell>
          <cell r="C721" t="str">
            <v>Other Payroll Taxes and Benefits Expense</v>
          </cell>
          <cell r="D721">
            <v>66850.617509999996</v>
          </cell>
          <cell r="E721">
            <v>66850</v>
          </cell>
          <cell r="F721" t="str">
            <v>Benefits Admin 001</v>
          </cell>
          <cell r="G721">
            <v>617510</v>
          </cell>
          <cell r="H721" t="str">
            <v>Dental Insurance</v>
          </cell>
        </row>
        <row r="722">
          <cell r="A722">
            <v>66600.621614999996</v>
          </cell>
          <cell r="B722">
            <v>730490</v>
          </cell>
          <cell r="C722" t="str">
            <v>Other Payroll Taxes and Benefits Expense</v>
          </cell>
          <cell r="E722">
            <v>66600</v>
          </cell>
          <cell r="F722" t="str">
            <v>Marketing 001</v>
          </cell>
          <cell r="G722">
            <v>621615</v>
          </cell>
          <cell r="H722" t="str">
            <v>Tuition Reimbursement</v>
          </cell>
        </row>
        <row r="723">
          <cell r="A723">
            <v>66052.621625</v>
          </cell>
          <cell r="B723">
            <v>730490</v>
          </cell>
          <cell r="C723" t="str">
            <v>Other Payroll Taxes and Benefits Expense</v>
          </cell>
          <cell r="D723">
            <v>66052.621625</v>
          </cell>
          <cell r="E723">
            <v>66052</v>
          </cell>
          <cell r="F723" t="str">
            <v>Patient Accounting 002</v>
          </cell>
          <cell r="G723">
            <v>621625</v>
          </cell>
          <cell r="H723" t="str">
            <v>Other Benefits</v>
          </cell>
        </row>
        <row r="724">
          <cell r="A724">
            <v>66052.61752</v>
          </cell>
          <cell r="B724">
            <v>730490</v>
          </cell>
          <cell r="C724" t="str">
            <v>Other Payroll Taxes and Benefits Expense</v>
          </cell>
          <cell r="D724">
            <v>66052.61752</v>
          </cell>
          <cell r="E724">
            <v>66052</v>
          </cell>
          <cell r="F724" t="str">
            <v>Patient Accounting 002</v>
          </cell>
          <cell r="G724">
            <v>617520</v>
          </cell>
          <cell r="H724" t="str">
            <v>Disability Insurance</v>
          </cell>
        </row>
        <row r="725">
          <cell r="A725">
            <v>66050.61752</v>
          </cell>
          <cell r="B725">
            <v>730490</v>
          </cell>
          <cell r="C725" t="str">
            <v>Other Payroll Taxes and Benefits Expense</v>
          </cell>
          <cell r="D725">
            <v>66050.61752</v>
          </cell>
          <cell r="E725">
            <v>66050</v>
          </cell>
          <cell r="F725" t="str">
            <v>Patient Accounting 001</v>
          </cell>
          <cell r="G725">
            <v>617520</v>
          </cell>
          <cell r="H725" t="str">
            <v>Disability Insurance</v>
          </cell>
        </row>
        <row r="726">
          <cell r="A726">
            <v>65102.61752</v>
          </cell>
          <cell r="B726">
            <v>730490</v>
          </cell>
          <cell r="C726" t="str">
            <v>Other Payroll Taxes and Benefits Expense</v>
          </cell>
          <cell r="D726">
            <v>65102.61752</v>
          </cell>
          <cell r="E726">
            <v>65102</v>
          </cell>
          <cell r="F726" t="str">
            <v>General Finance 002</v>
          </cell>
          <cell r="G726">
            <v>617520</v>
          </cell>
          <cell r="H726" t="str">
            <v>Disability Insurance</v>
          </cell>
        </row>
        <row r="727">
          <cell r="A727">
            <v>65100.621625</v>
          </cell>
          <cell r="B727">
            <v>730490</v>
          </cell>
          <cell r="C727" t="str">
            <v>Other Payroll Taxes and Benefits Expense</v>
          </cell>
          <cell r="E727">
            <v>65100</v>
          </cell>
          <cell r="F727" t="str">
            <v>General Finance 001</v>
          </cell>
          <cell r="G727">
            <v>621625</v>
          </cell>
          <cell r="H727" t="str">
            <v>Other Benefits</v>
          </cell>
        </row>
        <row r="728">
          <cell r="A728">
            <v>65050.61752</v>
          </cell>
          <cell r="B728">
            <v>730490</v>
          </cell>
          <cell r="C728" t="str">
            <v>Other Payroll Taxes and Benefits Expense</v>
          </cell>
          <cell r="D728">
            <v>65050.61752</v>
          </cell>
          <cell r="E728">
            <v>65050</v>
          </cell>
          <cell r="F728" t="str">
            <v>Financial Reporting Analysis</v>
          </cell>
          <cell r="G728">
            <v>617520</v>
          </cell>
          <cell r="H728" t="str">
            <v>Disability Insurance</v>
          </cell>
        </row>
        <row r="729">
          <cell r="A729">
            <v>64950.621580999999</v>
          </cell>
          <cell r="B729">
            <v>730490</v>
          </cell>
          <cell r="C729" t="str">
            <v>Other Payroll Taxes and Benefits Expense</v>
          </cell>
          <cell r="E729">
            <v>64950</v>
          </cell>
          <cell r="F729" t="str">
            <v>Balance Sheet Department 001</v>
          </cell>
          <cell r="G729">
            <v>621581</v>
          </cell>
          <cell r="H729" t="str">
            <v>Hyatt Legal Plan Emp WH</v>
          </cell>
        </row>
        <row r="730">
          <cell r="A730">
            <v>64601.61752</v>
          </cell>
          <cell r="B730">
            <v>730490</v>
          </cell>
          <cell r="C730" t="str">
            <v>Other Payroll Taxes and Benefits Expense</v>
          </cell>
          <cell r="D730">
            <v>64601.61752</v>
          </cell>
          <cell r="E730">
            <v>64601</v>
          </cell>
          <cell r="F730" t="str">
            <v>Business Devp 002</v>
          </cell>
          <cell r="G730">
            <v>617520</v>
          </cell>
          <cell r="H730" t="str">
            <v>Disability Insurance</v>
          </cell>
        </row>
        <row r="731">
          <cell r="A731">
            <v>64100.621550000003</v>
          </cell>
          <cell r="B731">
            <v>730490</v>
          </cell>
          <cell r="C731" t="str">
            <v>Other Payroll Taxes and Benefits Expense</v>
          </cell>
          <cell r="D731">
            <v>64100.621550000003</v>
          </cell>
          <cell r="E731">
            <v>64100</v>
          </cell>
          <cell r="F731" t="str">
            <v>Administration 001</v>
          </cell>
          <cell r="G731">
            <v>621550</v>
          </cell>
          <cell r="H731" t="str">
            <v>Employee Recognition Program</v>
          </cell>
        </row>
        <row r="732">
          <cell r="A732">
            <v>64100.61752</v>
          </cell>
          <cell r="B732">
            <v>730490</v>
          </cell>
          <cell r="C732" t="str">
            <v>Other Payroll Taxes and Benefits Expense</v>
          </cell>
          <cell r="D732">
            <v>64100.61752</v>
          </cell>
          <cell r="E732">
            <v>64100</v>
          </cell>
          <cell r="F732" t="str">
            <v>Administration 001</v>
          </cell>
          <cell r="G732">
            <v>617520</v>
          </cell>
          <cell r="H732" t="str">
            <v>Disability Insurance</v>
          </cell>
        </row>
        <row r="733">
          <cell r="A733">
            <v>64950.75101</v>
          </cell>
          <cell r="B733">
            <v>730500</v>
          </cell>
          <cell r="C733" t="str">
            <v>Home Office Costs</v>
          </cell>
          <cell r="E733">
            <v>64950</v>
          </cell>
          <cell r="F733" t="str">
            <v>Balance Sheet Department 001</v>
          </cell>
          <cell r="G733">
            <v>751010</v>
          </cell>
          <cell r="H733" t="str">
            <v>System Office Fees</v>
          </cell>
        </row>
        <row r="734">
          <cell r="A734">
            <v>64250.75101</v>
          </cell>
          <cell r="B734">
            <v>730500</v>
          </cell>
          <cell r="C734" t="str">
            <v>Home Office Costs</v>
          </cell>
          <cell r="D734">
            <v>64250.75101</v>
          </cell>
          <cell r="E734">
            <v>64250</v>
          </cell>
          <cell r="F734" t="str">
            <v>Administration 005</v>
          </cell>
          <cell r="G734">
            <v>751010</v>
          </cell>
          <cell r="H734" t="str">
            <v>System Office Fees</v>
          </cell>
        </row>
        <row r="735">
          <cell r="A735">
            <v>70701.611000000004</v>
          </cell>
          <cell r="B735">
            <v>730510</v>
          </cell>
          <cell r="C735" t="str">
            <v>Contract Services – Non-related Party</v>
          </cell>
          <cell r="D735">
            <v>70701.611000000004</v>
          </cell>
          <cell r="E735">
            <v>70701</v>
          </cell>
          <cell r="F735" t="str">
            <v>Materials Management 001</v>
          </cell>
          <cell r="G735">
            <v>611000</v>
          </cell>
          <cell r="H735" t="str">
            <v>Contract Labor Patient Care</v>
          </cell>
        </row>
        <row r="736">
          <cell r="A736">
            <v>69750.638999999996</v>
          </cell>
          <cell r="B736">
            <v>730510</v>
          </cell>
          <cell r="C736" t="str">
            <v>Contract Services – Non-related Party</v>
          </cell>
          <cell r="D736">
            <v>69750.638999999996</v>
          </cell>
          <cell r="E736">
            <v>69750</v>
          </cell>
          <cell r="F736" t="str">
            <v>Print Shop 001</v>
          </cell>
          <cell r="G736">
            <v>639000</v>
          </cell>
          <cell r="H736" t="str">
            <v>PrintingCopy Center Labor</v>
          </cell>
        </row>
        <row r="737">
          <cell r="A737">
            <v>67030.630999999994</v>
          </cell>
          <cell r="B737">
            <v>730510</v>
          </cell>
          <cell r="C737" t="str">
            <v>Contract Services – Non-related Party</v>
          </cell>
          <cell r="D737">
            <v>67030.630999999994</v>
          </cell>
          <cell r="E737">
            <v>67030</v>
          </cell>
          <cell r="F737" t="str">
            <v>Employee Labor Relations 001</v>
          </cell>
          <cell r="G737">
            <v>631000</v>
          </cell>
          <cell r="H737" t="str">
            <v>HR Purchased Srvcs Labor</v>
          </cell>
        </row>
        <row r="738">
          <cell r="A738">
            <v>67030.611000000004</v>
          </cell>
          <cell r="B738">
            <v>730510</v>
          </cell>
          <cell r="C738" t="str">
            <v>Contract Services – Non-related Party</v>
          </cell>
          <cell r="D738">
            <v>67030.611000000004</v>
          </cell>
          <cell r="E738">
            <v>67030</v>
          </cell>
          <cell r="F738" t="str">
            <v>Employee Labor Relations 001</v>
          </cell>
          <cell r="G738">
            <v>611000</v>
          </cell>
          <cell r="H738" t="str">
            <v>Contract Labor Patient Care</v>
          </cell>
        </row>
        <row r="739">
          <cell r="A739">
            <v>66900.611000000004</v>
          </cell>
          <cell r="B739">
            <v>730510</v>
          </cell>
          <cell r="C739" t="str">
            <v>Contract Services – Non-related Party</v>
          </cell>
          <cell r="D739">
            <v>66900.611000000004</v>
          </cell>
          <cell r="E739">
            <v>66900</v>
          </cell>
          <cell r="F739" t="str">
            <v>Compensation Services 001</v>
          </cell>
          <cell r="G739">
            <v>611000</v>
          </cell>
          <cell r="H739" t="str">
            <v>Contract Labor Patient Care</v>
          </cell>
        </row>
        <row r="740">
          <cell r="A740">
            <v>70700.646999999997</v>
          </cell>
          <cell r="B740">
            <v>730519</v>
          </cell>
          <cell r="C740" t="str">
            <v>Contract Services – Related Party</v>
          </cell>
          <cell r="D740">
            <v>70700.646999999997</v>
          </cell>
          <cell r="E740">
            <v>70700</v>
          </cell>
          <cell r="F740" t="str">
            <v>Purchasing 001</v>
          </cell>
          <cell r="G740">
            <v>647000</v>
          </cell>
          <cell r="H740" t="str">
            <v>Management Fees</v>
          </cell>
        </row>
        <row r="741">
          <cell r="A741">
            <v>70550.646999999997</v>
          </cell>
          <cell r="B741">
            <v>730519</v>
          </cell>
          <cell r="C741" t="str">
            <v>Contract Services – Related Party</v>
          </cell>
          <cell r="D741">
            <v>70550.646999999997</v>
          </cell>
          <cell r="E741">
            <v>70550</v>
          </cell>
          <cell r="F741" t="str">
            <v>Management Information Sys 001</v>
          </cell>
          <cell r="G741">
            <v>647000</v>
          </cell>
          <cell r="H741" t="str">
            <v>Management Fees</v>
          </cell>
        </row>
        <row r="742">
          <cell r="A742">
            <v>68500.646999999997</v>
          </cell>
          <cell r="B742">
            <v>730519</v>
          </cell>
          <cell r="C742" t="str">
            <v>Contract Services – Related Party</v>
          </cell>
          <cell r="D742">
            <v>68500.646999999997</v>
          </cell>
          <cell r="E742">
            <v>68500</v>
          </cell>
          <cell r="F742" t="str">
            <v>Mission Integration 001</v>
          </cell>
          <cell r="G742">
            <v>647000</v>
          </cell>
          <cell r="H742" t="str">
            <v>Management Fees</v>
          </cell>
        </row>
        <row r="743">
          <cell r="A743">
            <v>67950.655010000002</v>
          </cell>
          <cell r="B743">
            <v>730519</v>
          </cell>
          <cell r="C743" t="str">
            <v>Contract Services – Related Party</v>
          </cell>
          <cell r="E743">
            <v>67950</v>
          </cell>
          <cell r="F743" t="str">
            <v>Physician Support Services 001</v>
          </cell>
          <cell r="G743">
            <v>655010</v>
          </cell>
          <cell r="H743" t="str">
            <v>CHAN Fees</v>
          </cell>
        </row>
        <row r="744">
          <cell r="A744">
            <v>67950.646999999997</v>
          </cell>
          <cell r="B744">
            <v>730519</v>
          </cell>
          <cell r="C744" t="str">
            <v>Contract Services – Related Party</v>
          </cell>
          <cell r="D744">
            <v>67950.646999999997</v>
          </cell>
          <cell r="E744">
            <v>67950</v>
          </cell>
          <cell r="F744" t="str">
            <v>Physician Support Services 001</v>
          </cell>
          <cell r="G744">
            <v>647000</v>
          </cell>
          <cell r="H744" t="str">
            <v>Management Fees</v>
          </cell>
        </row>
        <row r="745">
          <cell r="A745">
            <v>67030.646999999997</v>
          </cell>
          <cell r="B745">
            <v>730519</v>
          </cell>
          <cell r="C745" t="str">
            <v>Contract Services – Related Party</v>
          </cell>
          <cell r="D745">
            <v>67030.646999999997</v>
          </cell>
          <cell r="E745">
            <v>67030</v>
          </cell>
          <cell r="F745" t="str">
            <v>Employee Labor Relations 001</v>
          </cell>
          <cell r="G745">
            <v>647000</v>
          </cell>
          <cell r="H745" t="str">
            <v>Management Fees</v>
          </cell>
        </row>
        <row r="746">
          <cell r="A746">
            <v>66940.646999999997</v>
          </cell>
          <cell r="B746">
            <v>730519</v>
          </cell>
          <cell r="C746" t="str">
            <v>Contract Services – Related Party</v>
          </cell>
          <cell r="D746">
            <v>66940.646999999997</v>
          </cell>
          <cell r="E746">
            <v>66940</v>
          </cell>
          <cell r="F746" t="str">
            <v>Employee Education 001</v>
          </cell>
          <cell r="G746">
            <v>647000</v>
          </cell>
          <cell r="H746" t="str">
            <v>Management Fees</v>
          </cell>
        </row>
        <row r="747">
          <cell r="A747">
            <v>66900.646999999997</v>
          </cell>
          <cell r="B747">
            <v>730519</v>
          </cell>
          <cell r="C747" t="str">
            <v>Contract Services – Related Party</v>
          </cell>
          <cell r="E747">
            <v>66900</v>
          </cell>
          <cell r="F747" t="str">
            <v>Compensation Services 001</v>
          </cell>
          <cell r="G747">
            <v>647000</v>
          </cell>
          <cell r="H747" t="str">
            <v>Management Fees</v>
          </cell>
        </row>
        <row r="748">
          <cell r="A748">
            <v>66702.646999999997</v>
          </cell>
          <cell r="B748">
            <v>730519</v>
          </cell>
          <cell r="C748" t="str">
            <v>Contract Services – Related Party</v>
          </cell>
          <cell r="E748">
            <v>66702</v>
          </cell>
          <cell r="F748" t="str">
            <v>Community Relations 001</v>
          </cell>
          <cell r="G748">
            <v>647000</v>
          </cell>
          <cell r="H748" t="str">
            <v>Management Fees</v>
          </cell>
        </row>
        <row r="749">
          <cell r="A749">
            <v>66600.646999999997</v>
          </cell>
          <cell r="B749">
            <v>730519</v>
          </cell>
          <cell r="C749" t="str">
            <v>Contract Services – Related Party</v>
          </cell>
          <cell r="E749">
            <v>66600</v>
          </cell>
          <cell r="F749" t="str">
            <v>Marketing 001</v>
          </cell>
          <cell r="G749">
            <v>647000</v>
          </cell>
          <cell r="H749" t="str">
            <v>Management Fees</v>
          </cell>
        </row>
        <row r="750">
          <cell r="A750">
            <v>64900.655010000002</v>
          </cell>
          <cell r="B750">
            <v>730519</v>
          </cell>
          <cell r="C750" t="str">
            <v>Contract Services – Related Party</v>
          </cell>
          <cell r="D750">
            <v>64900.655010000002</v>
          </cell>
          <cell r="E750">
            <v>64900</v>
          </cell>
          <cell r="F750" t="str">
            <v>CHAN 001</v>
          </cell>
          <cell r="G750">
            <v>655010</v>
          </cell>
          <cell r="H750" t="str">
            <v>CHAN Fees</v>
          </cell>
        </row>
        <row r="751">
          <cell r="A751">
            <v>64601.646999999997</v>
          </cell>
          <cell r="B751">
            <v>730519</v>
          </cell>
          <cell r="C751" t="str">
            <v>Contract Services – Related Party</v>
          </cell>
          <cell r="D751">
            <v>64601.646999999997</v>
          </cell>
          <cell r="E751">
            <v>64601</v>
          </cell>
          <cell r="F751" t="str">
            <v>Business Devp 002</v>
          </cell>
          <cell r="G751">
            <v>647000</v>
          </cell>
          <cell r="H751" t="str">
            <v>Management Fees</v>
          </cell>
        </row>
        <row r="752">
          <cell r="A752">
            <v>64100.646999999997</v>
          </cell>
          <cell r="B752">
            <v>730519</v>
          </cell>
          <cell r="C752" t="str">
            <v>Contract Services – Related Party</v>
          </cell>
          <cell r="D752">
            <v>64100.646999999997</v>
          </cell>
          <cell r="E752">
            <v>64100</v>
          </cell>
          <cell r="F752" t="str">
            <v>Administration 001</v>
          </cell>
          <cell r="G752">
            <v>647000</v>
          </cell>
          <cell r="H752" t="str">
            <v>Management Fees</v>
          </cell>
        </row>
        <row r="753">
          <cell r="A753">
            <v>66600.755160000001</v>
          </cell>
          <cell r="B753">
            <v>730530</v>
          </cell>
          <cell r="C753" t="str">
            <v>Data Processing – Non-related Party</v>
          </cell>
          <cell r="D753">
            <v>66600.755160000001</v>
          </cell>
          <cell r="E753">
            <v>66600</v>
          </cell>
          <cell r="F753" t="str">
            <v>Marketing 001</v>
          </cell>
          <cell r="G753">
            <v>755160</v>
          </cell>
          <cell r="H753" t="str">
            <v>Remote Hosting Fees</v>
          </cell>
        </row>
        <row r="754">
          <cell r="A754">
            <v>65050.755174999998</v>
          </cell>
          <cell r="B754">
            <v>730530</v>
          </cell>
          <cell r="C754" t="str">
            <v>Data Processing – Non-related Party</v>
          </cell>
          <cell r="D754">
            <v>65050.755174999998</v>
          </cell>
          <cell r="E754">
            <v>65050</v>
          </cell>
          <cell r="F754" t="str">
            <v>Financial Reporting Analysis</v>
          </cell>
          <cell r="G754">
            <v>755175</v>
          </cell>
          <cell r="H754" t="str">
            <v>Software License Maintenance</v>
          </cell>
        </row>
        <row r="755">
          <cell r="A755">
            <v>70701.787012000001</v>
          </cell>
          <cell r="B755">
            <v>730539</v>
          </cell>
          <cell r="C755" t="str">
            <v>Data Processing  - Related Party</v>
          </cell>
          <cell r="D755">
            <v>70701.787012000001</v>
          </cell>
          <cell r="E755">
            <v>70701</v>
          </cell>
          <cell r="F755" t="str">
            <v>Materials Management 001</v>
          </cell>
          <cell r="G755">
            <v>787012</v>
          </cell>
          <cell r="H755" t="str">
            <v>Symphony Non Recurring Op Exps</v>
          </cell>
        </row>
        <row r="756">
          <cell r="A756">
            <v>70550.641019999995</v>
          </cell>
          <cell r="B756">
            <v>730539</v>
          </cell>
          <cell r="C756" t="str">
            <v>Data Processing  - Related Party</v>
          </cell>
          <cell r="E756">
            <v>70550</v>
          </cell>
          <cell r="F756" t="str">
            <v>Management Information Sys 001</v>
          </cell>
          <cell r="G756">
            <v>641020</v>
          </cell>
          <cell r="H756" t="str">
            <v>AHIS  Purch Srvcs Other</v>
          </cell>
        </row>
        <row r="757">
          <cell r="A757">
            <v>70550.641000000003</v>
          </cell>
          <cell r="B757">
            <v>730539</v>
          </cell>
          <cell r="C757" t="str">
            <v>Data Processing  - Related Party</v>
          </cell>
          <cell r="E757">
            <v>70550</v>
          </cell>
          <cell r="F757" t="str">
            <v>Management Information Sys 001</v>
          </cell>
          <cell r="G757">
            <v>641000</v>
          </cell>
          <cell r="H757" t="str">
            <v>AHIS  Purch Srvcs Labor</v>
          </cell>
        </row>
        <row r="758">
          <cell r="A758">
            <v>70550.632020000005</v>
          </cell>
          <cell r="B758">
            <v>730539</v>
          </cell>
          <cell r="C758" t="str">
            <v>Data Processing  - Related Party</v>
          </cell>
          <cell r="D758">
            <v>70550.632020000005</v>
          </cell>
          <cell r="E758">
            <v>70550</v>
          </cell>
          <cell r="F758" t="str">
            <v>Management Information Sys 001</v>
          </cell>
          <cell r="G758">
            <v>632020</v>
          </cell>
          <cell r="H758" t="str">
            <v>Info Sys Purchased Srvcs Other</v>
          </cell>
        </row>
        <row r="759">
          <cell r="A759">
            <v>70550.632014999996</v>
          </cell>
          <cell r="B759">
            <v>730539</v>
          </cell>
          <cell r="C759" t="str">
            <v>Data Processing  - Related Party</v>
          </cell>
          <cell r="D759">
            <v>70550.632014999996</v>
          </cell>
          <cell r="E759">
            <v>70550</v>
          </cell>
          <cell r="F759" t="str">
            <v>Management Information Sys 001</v>
          </cell>
          <cell r="G759">
            <v>632015</v>
          </cell>
          <cell r="H759" t="str">
            <v>InfoSysPurchServicesEquipRent</v>
          </cell>
        </row>
        <row r="760">
          <cell r="A760">
            <v>70550.631999999998</v>
          </cell>
          <cell r="B760">
            <v>730539</v>
          </cell>
          <cell r="C760" t="str">
            <v>Data Processing  - Related Party</v>
          </cell>
          <cell r="D760">
            <v>70550.631999999998</v>
          </cell>
          <cell r="E760">
            <v>70550</v>
          </cell>
          <cell r="F760" t="str">
            <v>Management Information Sys 001</v>
          </cell>
          <cell r="G760">
            <v>632000</v>
          </cell>
          <cell r="H760" t="str">
            <v>Info Sys Purchased Srvcs Labor</v>
          </cell>
        </row>
        <row r="761">
          <cell r="A761">
            <v>69550.787012000001</v>
          </cell>
          <cell r="B761">
            <v>730539</v>
          </cell>
          <cell r="C761" t="str">
            <v>Data Processing  - Related Party</v>
          </cell>
          <cell r="D761">
            <v>69550.787012000001</v>
          </cell>
          <cell r="E761">
            <v>69550</v>
          </cell>
          <cell r="F761" t="str">
            <v>Facility Support 001</v>
          </cell>
          <cell r="G761">
            <v>787012</v>
          </cell>
          <cell r="H761" t="str">
            <v>Symphony Non Recurring Op Exps</v>
          </cell>
        </row>
        <row r="762">
          <cell r="A762">
            <v>67250.641000000003</v>
          </cell>
          <cell r="B762">
            <v>730539</v>
          </cell>
          <cell r="C762" t="str">
            <v>Data Processing  - Related Party</v>
          </cell>
          <cell r="E762">
            <v>67250</v>
          </cell>
          <cell r="F762" t="str">
            <v>Corp Responsibility Prgrm 001</v>
          </cell>
          <cell r="G762">
            <v>641000</v>
          </cell>
          <cell r="H762" t="str">
            <v>AHIS  Purch Srvcs Labor</v>
          </cell>
        </row>
        <row r="763">
          <cell r="A763">
            <v>67030.787012000001</v>
          </cell>
          <cell r="B763">
            <v>730539</v>
          </cell>
          <cell r="C763" t="str">
            <v>Data Processing  - Related Party</v>
          </cell>
          <cell r="D763">
            <v>67030.787012000001</v>
          </cell>
          <cell r="E763">
            <v>67030</v>
          </cell>
          <cell r="F763" t="str">
            <v>Employee Labor Relations 001</v>
          </cell>
          <cell r="G763">
            <v>787012</v>
          </cell>
          <cell r="H763" t="str">
            <v>Symphony Non Recurring Op Exps</v>
          </cell>
        </row>
        <row r="764">
          <cell r="A764">
            <v>66900.787012000001</v>
          </cell>
          <cell r="B764">
            <v>730539</v>
          </cell>
          <cell r="C764" t="str">
            <v>Data Processing  - Related Party</v>
          </cell>
          <cell r="D764">
            <v>66900.787012000001</v>
          </cell>
          <cell r="E764">
            <v>66900</v>
          </cell>
          <cell r="F764" t="str">
            <v>Compensation Services 001</v>
          </cell>
          <cell r="G764">
            <v>787012</v>
          </cell>
          <cell r="H764" t="str">
            <v>Symphony Non Recurring Op Exps</v>
          </cell>
        </row>
        <row r="765">
          <cell r="A765">
            <v>65102.787012000001</v>
          </cell>
          <cell r="B765">
            <v>730539</v>
          </cell>
          <cell r="C765" t="str">
            <v>Data Processing  - Related Party</v>
          </cell>
          <cell r="D765">
            <v>65102.787012000001</v>
          </cell>
          <cell r="E765">
            <v>65102</v>
          </cell>
          <cell r="F765" t="str">
            <v>General Finance 002</v>
          </cell>
          <cell r="G765">
            <v>787012</v>
          </cell>
          <cell r="H765" t="str">
            <v>Symphony Non Recurring Op Exps</v>
          </cell>
        </row>
        <row r="766">
          <cell r="A766">
            <v>65050.787012000001</v>
          </cell>
          <cell r="B766">
            <v>730539</v>
          </cell>
          <cell r="C766" t="str">
            <v>Data Processing  - Related Party</v>
          </cell>
          <cell r="D766">
            <v>65050.787012000001</v>
          </cell>
          <cell r="E766">
            <v>65050</v>
          </cell>
          <cell r="F766" t="str">
            <v>Financial Reporting Analysis</v>
          </cell>
          <cell r="G766">
            <v>787012</v>
          </cell>
          <cell r="H766" t="str">
            <v>Symphony Non Recurring Op Exps</v>
          </cell>
        </row>
        <row r="767">
          <cell r="A767">
            <v>67950.653999999995</v>
          </cell>
          <cell r="B767">
            <v>730560</v>
          </cell>
          <cell r="C767" t="str">
            <v>Accounting</v>
          </cell>
          <cell r="D767">
            <v>67950.653999999995</v>
          </cell>
          <cell r="E767">
            <v>67950</v>
          </cell>
          <cell r="F767" t="str">
            <v>Physician Support Services 001</v>
          </cell>
          <cell r="G767">
            <v>654000</v>
          </cell>
          <cell r="H767" t="str">
            <v>Audit Fees</v>
          </cell>
        </row>
        <row r="768">
          <cell r="A768">
            <v>65102.654000000002</v>
          </cell>
          <cell r="B768">
            <v>730560</v>
          </cell>
          <cell r="C768" t="str">
            <v>Accounting</v>
          </cell>
          <cell r="E768">
            <v>65102</v>
          </cell>
          <cell r="F768" t="str">
            <v>General Finance 002</v>
          </cell>
          <cell r="G768">
            <v>654000</v>
          </cell>
          <cell r="H768" t="str">
            <v>Audit Fees</v>
          </cell>
        </row>
        <row r="769">
          <cell r="A769">
            <v>65100.655075000002</v>
          </cell>
          <cell r="B769">
            <v>730560</v>
          </cell>
          <cell r="C769" t="str">
            <v>Accounting</v>
          </cell>
          <cell r="D769">
            <v>65100.655075000002</v>
          </cell>
          <cell r="E769">
            <v>65100</v>
          </cell>
          <cell r="F769" t="str">
            <v>General Finance 001</v>
          </cell>
          <cell r="G769">
            <v>655075</v>
          </cell>
          <cell r="H769" t="str">
            <v>Tax Services</v>
          </cell>
        </row>
        <row r="770">
          <cell r="A770">
            <v>65100.654000000002</v>
          </cell>
          <cell r="B770">
            <v>730560</v>
          </cell>
          <cell r="C770" t="str">
            <v>Accounting</v>
          </cell>
          <cell r="D770">
            <v>65100.654000000002</v>
          </cell>
          <cell r="E770">
            <v>65100</v>
          </cell>
          <cell r="F770" t="str">
            <v>General Finance 001</v>
          </cell>
          <cell r="G770">
            <v>654000</v>
          </cell>
          <cell r="H770" t="str">
            <v>Audit Fees</v>
          </cell>
        </row>
        <row r="771">
          <cell r="A771">
            <v>64950.655010000002</v>
          </cell>
          <cell r="B771">
            <v>730560</v>
          </cell>
          <cell r="C771" t="str">
            <v>Accounting</v>
          </cell>
          <cell r="D771">
            <v>64950.655010000002</v>
          </cell>
          <cell r="E771">
            <v>64950</v>
          </cell>
          <cell r="F771" t="str">
            <v>Balance Sheet Department 001</v>
          </cell>
          <cell r="G771">
            <v>655010</v>
          </cell>
          <cell r="H771" t="str">
            <v>CHAN Fees</v>
          </cell>
        </row>
        <row r="772">
          <cell r="A772">
            <v>64950.654000000002</v>
          </cell>
          <cell r="B772">
            <v>730560</v>
          </cell>
          <cell r="C772" t="str">
            <v>Accounting</v>
          </cell>
          <cell r="E772">
            <v>64950</v>
          </cell>
          <cell r="F772" t="str">
            <v>Balance Sheet Department 001</v>
          </cell>
          <cell r="G772">
            <v>654000</v>
          </cell>
          <cell r="H772" t="str">
            <v>Audit Fees</v>
          </cell>
        </row>
        <row r="773">
          <cell r="A773">
            <v>64100.654000000002</v>
          </cell>
          <cell r="B773">
            <v>730560</v>
          </cell>
          <cell r="C773" t="str">
            <v>Accounting</v>
          </cell>
          <cell r="D773">
            <v>64100.654000000002</v>
          </cell>
          <cell r="E773">
            <v>64100</v>
          </cell>
          <cell r="F773" t="str">
            <v>Administration 001</v>
          </cell>
          <cell r="G773">
            <v>654000</v>
          </cell>
          <cell r="H773" t="str">
            <v>Audit Fees</v>
          </cell>
        </row>
        <row r="774">
          <cell r="A774">
            <v>78300.650999999998</v>
          </cell>
          <cell r="B774">
            <v>730570</v>
          </cell>
          <cell r="C774" t="str">
            <v>Consulting – Non-related Party</v>
          </cell>
          <cell r="D774">
            <v>78300.650999999998</v>
          </cell>
          <cell r="E774">
            <v>78300</v>
          </cell>
          <cell r="F774" t="str">
            <v>Property Admin Services 001</v>
          </cell>
          <cell r="G774">
            <v>651000</v>
          </cell>
          <cell r="H774" t="str">
            <v>Consulting Fees</v>
          </cell>
        </row>
        <row r="775">
          <cell r="A775">
            <v>70701.650999999998</v>
          </cell>
          <cell r="B775">
            <v>730570</v>
          </cell>
          <cell r="C775" t="str">
            <v>Consulting – Non-related Party</v>
          </cell>
          <cell r="D775">
            <v>70701.650999999998</v>
          </cell>
          <cell r="E775">
            <v>70701</v>
          </cell>
          <cell r="F775" t="str">
            <v>Materials Management 001</v>
          </cell>
          <cell r="G775">
            <v>651000</v>
          </cell>
          <cell r="H775" t="str">
            <v>Consulting Fees</v>
          </cell>
        </row>
        <row r="776">
          <cell r="A776">
            <v>70550.650999999998</v>
          </cell>
          <cell r="B776">
            <v>730570</v>
          </cell>
          <cell r="C776" t="str">
            <v>Consulting – Non-related Party</v>
          </cell>
          <cell r="D776">
            <v>70550.650999999998</v>
          </cell>
          <cell r="E776">
            <v>70550</v>
          </cell>
          <cell r="F776" t="str">
            <v>Management Information Sys 001</v>
          </cell>
          <cell r="G776">
            <v>651000</v>
          </cell>
          <cell r="H776" t="str">
            <v>Consulting Fees</v>
          </cell>
        </row>
        <row r="777">
          <cell r="A777">
            <v>69550.650999999998</v>
          </cell>
          <cell r="B777">
            <v>730570</v>
          </cell>
          <cell r="C777" t="str">
            <v>Consulting – Non-related Party</v>
          </cell>
          <cell r="D777">
            <v>69550.650999999998</v>
          </cell>
          <cell r="E777">
            <v>69550</v>
          </cell>
          <cell r="F777" t="str">
            <v>Facility Support 001</v>
          </cell>
          <cell r="G777">
            <v>651000</v>
          </cell>
          <cell r="H777" t="str">
            <v>Consulting Fees</v>
          </cell>
        </row>
        <row r="778">
          <cell r="A778">
            <v>69150.650999999998</v>
          </cell>
          <cell r="B778">
            <v>730570</v>
          </cell>
          <cell r="C778" t="str">
            <v>Consulting – Non-related Party</v>
          </cell>
          <cell r="D778">
            <v>69150.650999999998</v>
          </cell>
          <cell r="E778">
            <v>69150</v>
          </cell>
          <cell r="F778" t="str">
            <v>Maintenance 001</v>
          </cell>
          <cell r="G778">
            <v>651000</v>
          </cell>
          <cell r="H778" t="str">
            <v>Consulting Fees</v>
          </cell>
        </row>
        <row r="779">
          <cell r="A779">
            <v>68500.650999999998</v>
          </cell>
          <cell r="B779">
            <v>730570</v>
          </cell>
          <cell r="C779" t="str">
            <v>Consulting – Non-related Party</v>
          </cell>
          <cell r="D779">
            <v>68500.650999999998</v>
          </cell>
          <cell r="E779">
            <v>68500</v>
          </cell>
          <cell r="F779" t="str">
            <v>Mission Integration 001</v>
          </cell>
          <cell r="G779">
            <v>651000</v>
          </cell>
          <cell r="H779" t="str">
            <v>Consulting Fees</v>
          </cell>
        </row>
        <row r="780">
          <cell r="A780">
            <v>68452.650999999998</v>
          </cell>
          <cell r="B780">
            <v>730570</v>
          </cell>
          <cell r="C780" t="str">
            <v>Consulting – Non-related Party</v>
          </cell>
          <cell r="D780">
            <v>68452.650999999998</v>
          </cell>
          <cell r="E780">
            <v>68452</v>
          </cell>
          <cell r="F780" t="str">
            <v>Govt Advocacy Relations 001</v>
          </cell>
          <cell r="G780">
            <v>651000</v>
          </cell>
          <cell r="H780" t="str">
            <v>Consulting Fees</v>
          </cell>
        </row>
        <row r="781">
          <cell r="A781">
            <v>68000.650999999998</v>
          </cell>
          <cell r="B781">
            <v>730570</v>
          </cell>
          <cell r="C781" t="str">
            <v>Consulting – Non-related Party</v>
          </cell>
          <cell r="D781">
            <v>68000.650999999998</v>
          </cell>
          <cell r="E781">
            <v>68000</v>
          </cell>
          <cell r="F781" t="str">
            <v>Chief Legal Counsel 001</v>
          </cell>
          <cell r="G781">
            <v>651000</v>
          </cell>
          <cell r="H781" t="str">
            <v>Consulting Fees</v>
          </cell>
        </row>
        <row r="782">
          <cell r="A782">
            <v>67950.650999999998</v>
          </cell>
          <cell r="B782">
            <v>730570</v>
          </cell>
          <cell r="C782" t="str">
            <v>Consulting – Non-related Party</v>
          </cell>
          <cell r="D782">
            <v>67950.650999999998</v>
          </cell>
          <cell r="E782">
            <v>67950</v>
          </cell>
          <cell r="F782" t="str">
            <v>Physician Support Services 001</v>
          </cell>
          <cell r="G782">
            <v>651000</v>
          </cell>
          <cell r="H782" t="str">
            <v>Consulting Fees</v>
          </cell>
        </row>
        <row r="783">
          <cell r="A783">
            <v>67450.650999999998</v>
          </cell>
          <cell r="B783">
            <v>730570</v>
          </cell>
          <cell r="C783" t="str">
            <v>Consulting – Non-related Party</v>
          </cell>
          <cell r="D783">
            <v>67450.650999999998</v>
          </cell>
          <cell r="E783">
            <v>67450</v>
          </cell>
          <cell r="F783" t="str">
            <v>Total Quality Management 001</v>
          </cell>
          <cell r="G783">
            <v>651000</v>
          </cell>
          <cell r="H783" t="str">
            <v>Consulting Fees</v>
          </cell>
        </row>
        <row r="784">
          <cell r="A784">
            <v>67250.650999999998</v>
          </cell>
          <cell r="B784">
            <v>730570</v>
          </cell>
          <cell r="C784" t="str">
            <v>Consulting – Non-related Party</v>
          </cell>
          <cell r="D784">
            <v>67250.650999999998</v>
          </cell>
          <cell r="E784">
            <v>67250</v>
          </cell>
          <cell r="F784" t="str">
            <v>Corp Responsibility Prgrm 001</v>
          </cell>
          <cell r="G784">
            <v>651000</v>
          </cell>
          <cell r="H784" t="str">
            <v>Consulting Fees</v>
          </cell>
        </row>
        <row r="785">
          <cell r="A785">
            <v>67030.650999999998</v>
          </cell>
          <cell r="B785">
            <v>730570</v>
          </cell>
          <cell r="C785" t="str">
            <v>Consulting – Non-related Party</v>
          </cell>
          <cell r="D785">
            <v>67030.650999999998</v>
          </cell>
          <cell r="E785">
            <v>67030</v>
          </cell>
          <cell r="F785" t="str">
            <v>Employee Labor Relations 001</v>
          </cell>
          <cell r="G785">
            <v>651000</v>
          </cell>
          <cell r="H785" t="str">
            <v>Consulting Fees</v>
          </cell>
        </row>
        <row r="786">
          <cell r="A786">
            <v>66940.650999999998</v>
          </cell>
          <cell r="B786">
            <v>730570</v>
          </cell>
          <cell r="C786" t="str">
            <v>Consulting – Non-related Party</v>
          </cell>
          <cell r="D786">
            <v>66940.650999999998</v>
          </cell>
          <cell r="E786">
            <v>66940</v>
          </cell>
          <cell r="F786" t="str">
            <v>Employee Education 001</v>
          </cell>
          <cell r="G786">
            <v>651000</v>
          </cell>
          <cell r="H786" t="str">
            <v>Consulting Fees</v>
          </cell>
        </row>
        <row r="787">
          <cell r="A787">
            <v>66900.650999999998</v>
          </cell>
          <cell r="B787">
            <v>730570</v>
          </cell>
          <cell r="C787" t="str">
            <v>Consulting – Non-related Party</v>
          </cell>
          <cell r="D787">
            <v>66900.650999999998</v>
          </cell>
          <cell r="E787">
            <v>66900</v>
          </cell>
          <cell r="F787" t="str">
            <v>Compensation Services 001</v>
          </cell>
          <cell r="G787">
            <v>651000</v>
          </cell>
          <cell r="H787" t="str">
            <v>Consulting Fees</v>
          </cell>
        </row>
        <row r="788">
          <cell r="A788">
            <v>66600.650999999998</v>
          </cell>
          <cell r="B788">
            <v>730570</v>
          </cell>
          <cell r="C788" t="str">
            <v>Consulting – Non-related Party</v>
          </cell>
          <cell r="D788">
            <v>66600.650999999998</v>
          </cell>
          <cell r="E788">
            <v>66600</v>
          </cell>
          <cell r="F788" t="str">
            <v>Marketing 001</v>
          </cell>
          <cell r="G788">
            <v>651000</v>
          </cell>
          <cell r="H788" t="str">
            <v>Consulting Fees</v>
          </cell>
        </row>
        <row r="789">
          <cell r="A789">
            <v>66500.650999999998</v>
          </cell>
          <cell r="B789">
            <v>730570</v>
          </cell>
          <cell r="C789" t="str">
            <v>Consulting – Non-related Party</v>
          </cell>
          <cell r="E789">
            <v>66500</v>
          </cell>
          <cell r="F789" t="str">
            <v>HIM Coding Documentation 001</v>
          </cell>
          <cell r="G789">
            <v>651000</v>
          </cell>
          <cell r="H789" t="str">
            <v>Consulting Fees</v>
          </cell>
        </row>
        <row r="790">
          <cell r="A790">
            <v>66400.650999999998</v>
          </cell>
          <cell r="B790">
            <v>730570</v>
          </cell>
          <cell r="C790" t="str">
            <v>Consulting – Non-related Party</v>
          </cell>
          <cell r="E790">
            <v>66400</v>
          </cell>
          <cell r="F790" t="str">
            <v>Health Info Mgmt Admin 001</v>
          </cell>
          <cell r="G790">
            <v>651000</v>
          </cell>
          <cell r="H790" t="str">
            <v>Consulting Fees</v>
          </cell>
        </row>
        <row r="791">
          <cell r="A791">
            <v>66050.650999999998</v>
          </cell>
          <cell r="B791">
            <v>730570</v>
          </cell>
          <cell r="C791" t="str">
            <v>Consulting – Non-related Party</v>
          </cell>
          <cell r="D791">
            <v>66050.650999999998</v>
          </cell>
          <cell r="E791">
            <v>66050</v>
          </cell>
          <cell r="F791" t="str">
            <v>Patient Accounting 001</v>
          </cell>
          <cell r="G791">
            <v>651000</v>
          </cell>
          <cell r="H791" t="str">
            <v>Consulting Fees</v>
          </cell>
        </row>
        <row r="792">
          <cell r="A792">
            <v>65450.650999999998</v>
          </cell>
          <cell r="B792">
            <v>730570</v>
          </cell>
          <cell r="C792" t="str">
            <v>Consulting – Non-related Party</v>
          </cell>
          <cell r="E792">
            <v>65450</v>
          </cell>
          <cell r="F792" t="str">
            <v>Revenue Cycle Mgmt 001</v>
          </cell>
          <cell r="G792">
            <v>651000</v>
          </cell>
          <cell r="H792" t="str">
            <v>Consulting Fees</v>
          </cell>
        </row>
        <row r="793">
          <cell r="A793">
            <v>65350.650999999998</v>
          </cell>
          <cell r="B793">
            <v>730570</v>
          </cell>
          <cell r="C793" t="str">
            <v>Consulting – Non-related Party</v>
          </cell>
          <cell r="D793">
            <v>65350.650999999998</v>
          </cell>
          <cell r="E793">
            <v>65350</v>
          </cell>
          <cell r="F793" t="str">
            <v>Decision Support 001</v>
          </cell>
          <cell r="G793">
            <v>651000</v>
          </cell>
          <cell r="H793" t="str">
            <v>Consulting Fees</v>
          </cell>
        </row>
        <row r="794">
          <cell r="A794">
            <v>65300.650999999998</v>
          </cell>
          <cell r="B794">
            <v>730570</v>
          </cell>
          <cell r="C794" t="str">
            <v>Consulting – Non-related Party</v>
          </cell>
          <cell r="D794">
            <v>65300.650999999998</v>
          </cell>
          <cell r="E794">
            <v>65300</v>
          </cell>
          <cell r="F794" t="str">
            <v>Reimbursement 001</v>
          </cell>
          <cell r="G794">
            <v>651000</v>
          </cell>
          <cell r="H794" t="str">
            <v>Consulting Fees</v>
          </cell>
        </row>
        <row r="795">
          <cell r="A795">
            <v>65200.650999999998</v>
          </cell>
          <cell r="B795">
            <v>730570</v>
          </cell>
          <cell r="C795" t="str">
            <v>Consulting – Non-related Party</v>
          </cell>
          <cell r="D795">
            <v>65200.650999999998</v>
          </cell>
          <cell r="E795">
            <v>65200</v>
          </cell>
          <cell r="F795" t="str">
            <v>Managed Care Contracting 001</v>
          </cell>
          <cell r="G795">
            <v>651000</v>
          </cell>
          <cell r="H795" t="str">
            <v>Consulting Fees</v>
          </cell>
        </row>
        <row r="796">
          <cell r="A796">
            <v>65102.650999999998</v>
          </cell>
          <cell r="B796">
            <v>730570</v>
          </cell>
          <cell r="C796" t="str">
            <v>Consulting – Non-related Party</v>
          </cell>
          <cell r="D796">
            <v>65102.650999999998</v>
          </cell>
          <cell r="E796">
            <v>65102</v>
          </cell>
          <cell r="F796" t="str">
            <v>General Finance 002</v>
          </cell>
          <cell r="G796">
            <v>651000</v>
          </cell>
          <cell r="H796" t="str">
            <v>Consulting Fees</v>
          </cell>
        </row>
        <row r="797">
          <cell r="A797">
            <v>65100.650999999998</v>
          </cell>
          <cell r="B797">
            <v>730570</v>
          </cell>
          <cell r="C797" t="str">
            <v>Consulting – Non-related Party</v>
          </cell>
          <cell r="D797">
            <v>65100.650999999998</v>
          </cell>
          <cell r="E797">
            <v>65100</v>
          </cell>
          <cell r="F797" t="str">
            <v>General Finance 001</v>
          </cell>
          <cell r="G797">
            <v>651000</v>
          </cell>
          <cell r="H797" t="str">
            <v>Consulting Fees</v>
          </cell>
        </row>
        <row r="798">
          <cell r="A798">
            <v>65050.650999999998</v>
          </cell>
          <cell r="B798">
            <v>730570</v>
          </cell>
          <cell r="C798" t="str">
            <v>Consulting – Non-related Party</v>
          </cell>
          <cell r="D798">
            <v>65050.650999999998</v>
          </cell>
          <cell r="E798">
            <v>65050</v>
          </cell>
          <cell r="F798" t="str">
            <v>Financial Reporting Analysis</v>
          </cell>
          <cell r="G798">
            <v>651000</v>
          </cell>
          <cell r="H798" t="str">
            <v>Consulting Fees</v>
          </cell>
        </row>
        <row r="799">
          <cell r="A799">
            <v>64950.650999999998</v>
          </cell>
          <cell r="B799">
            <v>730570</v>
          </cell>
          <cell r="C799" t="str">
            <v>Consulting – Non-related Party</v>
          </cell>
          <cell r="E799">
            <v>64950</v>
          </cell>
          <cell r="F799" t="str">
            <v>Balance Sheet Department 001</v>
          </cell>
          <cell r="G799">
            <v>651000</v>
          </cell>
          <cell r="H799" t="str">
            <v>Consulting Fees</v>
          </cell>
        </row>
        <row r="800">
          <cell r="A800">
            <v>64601.650999999998</v>
          </cell>
          <cell r="B800">
            <v>730570</v>
          </cell>
          <cell r="C800" t="str">
            <v>Consulting – Non-related Party</v>
          </cell>
          <cell r="D800">
            <v>64601.650999999998</v>
          </cell>
          <cell r="E800">
            <v>64601</v>
          </cell>
          <cell r="F800" t="str">
            <v>Business Devp 002</v>
          </cell>
          <cell r="G800">
            <v>651000</v>
          </cell>
          <cell r="H800" t="str">
            <v>Consulting Fees</v>
          </cell>
        </row>
        <row r="801">
          <cell r="A801">
            <v>64600.650999999998</v>
          </cell>
          <cell r="B801">
            <v>730570</v>
          </cell>
          <cell r="C801" t="str">
            <v>Consulting – Non-related Party</v>
          </cell>
          <cell r="D801">
            <v>64600.650999999998</v>
          </cell>
          <cell r="E801">
            <v>64600</v>
          </cell>
          <cell r="F801" t="str">
            <v>Business Devp 001</v>
          </cell>
          <cell r="G801">
            <v>651000</v>
          </cell>
          <cell r="H801" t="str">
            <v>Consulting Fees</v>
          </cell>
        </row>
        <row r="802">
          <cell r="A802">
            <v>64100.650999999998</v>
          </cell>
          <cell r="B802">
            <v>730570</v>
          </cell>
          <cell r="C802" t="str">
            <v>Consulting – Non-related Party</v>
          </cell>
          <cell r="D802">
            <v>64100.650999999998</v>
          </cell>
          <cell r="E802">
            <v>64100</v>
          </cell>
          <cell r="F802" t="str">
            <v>Administration 001</v>
          </cell>
          <cell r="G802">
            <v>651000</v>
          </cell>
          <cell r="H802" t="str">
            <v>Consulting Fees</v>
          </cell>
        </row>
        <row r="803">
          <cell r="A803">
            <v>16450.651000000002</v>
          </cell>
          <cell r="B803">
            <v>730570</v>
          </cell>
          <cell r="C803" t="str">
            <v>Consulting – Non-related Party</v>
          </cell>
          <cell r="D803">
            <v>16450.651000000002</v>
          </cell>
          <cell r="E803">
            <v>16450</v>
          </cell>
          <cell r="F803" t="str">
            <v>Oncology Support Services 001</v>
          </cell>
          <cell r="G803">
            <v>651000</v>
          </cell>
          <cell r="H803" t="str">
            <v>Consulting Fees</v>
          </cell>
        </row>
        <row r="804">
          <cell r="A804">
            <v>68000.653000000006</v>
          </cell>
          <cell r="B804">
            <v>730580</v>
          </cell>
          <cell r="C804" t="str">
            <v>Legal</v>
          </cell>
          <cell r="D804">
            <v>68000.653000000006</v>
          </cell>
          <cell r="E804">
            <v>68000</v>
          </cell>
          <cell r="F804" t="str">
            <v>Chief Legal Counsel 001</v>
          </cell>
          <cell r="G804">
            <v>653000</v>
          </cell>
          <cell r="H804" t="str">
            <v>Legal Fees</v>
          </cell>
        </row>
        <row r="805">
          <cell r="A805">
            <v>67950.653000000006</v>
          </cell>
          <cell r="B805">
            <v>730580</v>
          </cell>
          <cell r="C805" t="str">
            <v>Legal</v>
          </cell>
          <cell r="D805">
            <v>67950.653000000006</v>
          </cell>
          <cell r="E805">
            <v>67950</v>
          </cell>
          <cell r="F805" t="str">
            <v>Physician Support Services 001</v>
          </cell>
          <cell r="G805">
            <v>653000</v>
          </cell>
          <cell r="H805" t="str">
            <v>Legal Fees</v>
          </cell>
        </row>
        <row r="806">
          <cell r="A806">
            <v>67030.653000000006</v>
          </cell>
          <cell r="B806">
            <v>730580</v>
          </cell>
          <cell r="C806" t="str">
            <v>Legal</v>
          </cell>
          <cell r="D806">
            <v>67030.653000000006</v>
          </cell>
          <cell r="E806">
            <v>67030</v>
          </cell>
          <cell r="F806" t="str">
            <v>Employee Labor Relations 001</v>
          </cell>
          <cell r="G806">
            <v>653000</v>
          </cell>
          <cell r="H806" t="str">
            <v>Legal Fees</v>
          </cell>
        </row>
        <row r="807">
          <cell r="A807">
            <v>65200.652999999998</v>
          </cell>
          <cell r="B807">
            <v>730580</v>
          </cell>
          <cell r="C807" t="str">
            <v>Legal</v>
          </cell>
          <cell r="D807">
            <v>65200.652999999998</v>
          </cell>
          <cell r="E807">
            <v>65200</v>
          </cell>
          <cell r="F807" t="str">
            <v>Managed Care Contracting 001</v>
          </cell>
          <cell r="G807">
            <v>653000</v>
          </cell>
          <cell r="H807" t="str">
            <v>Legal Fees</v>
          </cell>
        </row>
        <row r="808">
          <cell r="A808">
            <v>64100.652999999998</v>
          </cell>
          <cell r="B808">
            <v>730580</v>
          </cell>
          <cell r="C808" t="str">
            <v>Legal</v>
          </cell>
          <cell r="D808">
            <v>64100.652999999998</v>
          </cell>
          <cell r="E808">
            <v>64100</v>
          </cell>
          <cell r="F808" t="str">
            <v>Administration 001</v>
          </cell>
          <cell r="G808">
            <v>653000</v>
          </cell>
          <cell r="H808" t="str">
            <v>Legal Fees</v>
          </cell>
        </row>
        <row r="809">
          <cell r="A809">
            <v>78300.635999999999</v>
          </cell>
          <cell r="B809">
            <v>730590</v>
          </cell>
          <cell r="C809" t="str">
            <v xml:space="preserve">Other Contract and Professional Services </v>
          </cell>
          <cell r="D809">
            <v>78300.635999999999</v>
          </cell>
          <cell r="E809">
            <v>78300</v>
          </cell>
          <cell r="F809" t="str">
            <v>Property Admin Services 001</v>
          </cell>
          <cell r="G809">
            <v>636000</v>
          </cell>
          <cell r="H809" t="str">
            <v>RepairsMat Purch Srvcs Labor</v>
          </cell>
        </row>
        <row r="810">
          <cell r="A810">
            <v>76218.655094999995</v>
          </cell>
          <cell r="B810">
            <v>730590</v>
          </cell>
          <cell r="C810" t="str">
            <v xml:space="preserve">Other Contract and Professional Services </v>
          </cell>
          <cell r="E810">
            <v>76218</v>
          </cell>
          <cell r="F810" t="str">
            <v>RIVERSIDE PROPERTIES</v>
          </cell>
          <cell r="G810">
            <v>655095</v>
          </cell>
          <cell r="H810" t="str">
            <v>Other Professional Fees</v>
          </cell>
        </row>
        <row r="811">
          <cell r="A811">
            <v>70701.640020000006</v>
          </cell>
          <cell r="B811">
            <v>730590</v>
          </cell>
          <cell r="C811" t="str">
            <v xml:space="preserve">Other Contract and Professional Services </v>
          </cell>
          <cell r="D811">
            <v>70701.640020000006</v>
          </cell>
          <cell r="E811">
            <v>70701</v>
          </cell>
          <cell r="F811" t="str">
            <v>Materials Management 001</v>
          </cell>
          <cell r="G811">
            <v>640020</v>
          </cell>
          <cell r="H811" t="str">
            <v>Other Purchased Services Other</v>
          </cell>
        </row>
        <row r="812">
          <cell r="A812">
            <v>70701.611004999999</v>
          </cell>
          <cell r="B812">
            <v>730590</v>
          </cell>
          <cell r="C812" t="str">
            <v xml:space="preserve">Other Contract and Professional Services </v>
          </cell>
          <cell r="D812">
            <v>70701.611004999999</v>
          </cell>
          <cell r="E812">
            <v>70701</v>
          </cell>
          <cell r="F812" t="str">
            <v>Materials Management 001</v>
          </cell>
          <cell r="G812">
            <v>611005</v>
          </cell>
          <cell r="H812" t="str">
            <v>Contract Labor NonPatient Care</v>
          </cell>
        </row>
        <row r="813">
          <cell r="A813">
            <v>70700.611004999999</v>
          </cell>
          <cell r="B813">
            <v>730590</v>
          </cell>
          <cell r="C813" t="str">
            <v xml:space="preserve">Other Contract and Professional Services </v>
          </cell>
          <cell r="D813">
            <v>70700.611004999999</v>
          </cell>
          <cell r="E813">
            <v>70700</v>
          </cell>
          <cell r="F813" t="str">
            <v>Purchasing 001</v>
          </cell>
          <cell r="G813">
            <v>611005</v>
          </cell>
          <cell r="H813" t="str">
            <v>Contract Labor NonPatient Care</v>
          </cell>
        </row>
        <row r="814">
          <cell r="A814">
            <v>70550.63</v>
          </cell>
          <cell r="B814">
            <v>730590</v>
          </cell>
          <cell r="C814" t="str">
            <v xml:space="preserve">Other Contract and Professional Services </v>
          </cell>
          <cell r="E814">
            <v>70550</v>
          </cell>
          <cell r="F814" t="str">
            <v>Management Information Sys 001</v>
          </cell>
          <cell r="G814">
            <v>630000</v>
          </cell>
          <cell r="H814" t="str">
            <v>Envtl Purchased Srvcs Labor</v>
          </cell>
        </row>
        <row r="815">
          <cell r="A815">
            <v>69750.640020000006</v>
          </cell>
          <cell r="B815">
            <v>730590</v>
          </cell>
          <cell r="C815" t="str">
            <v xml:space="preserve">Other Contract and Professional Services </v>
          </cell>
          <cell r="E815">
            <v>69750</v>
          </cell>
          <cell r="F815" t="str">
            <v>Print Shop 001</v>
          </cell>
          <cell r="G815">
            <v>640020</v>
          </cell>
          <cell r="H815" t="str">
            <v>Other Purchased Services Other</v>
          </cell>
        </row>
        <row r="816">
          <cell r="A816">
            <v>69550.640020000006</v>
          </cell>
          <cell r="B816">
            <v>730590</v>
          </cell>
          <cell r="C816" t="str">
            <v xml:space="preserve">Other Contract and Professional Services </v>
          </cell>
          <cell r="D816">
            <v>69550.640020000006</v>
          </cell>
          <cell r="E816">
            <v>69550</v>
          </cell>
          <cell r="F816" t="str">
            <v>Facility Support 001</v>
          </cell>
          <cell r="G816">
            <v>640020</v>
          </cell>
          <cell r="H816" t="str">
            <v>Other Purchased Services Other</v>
          </cell>
        </row>
        <row r="817">
          <cell r="A817">
            <v>69550.635999999999</v>
          </cell>
          <cell r="B817">
            <v>730590</v>
          </cell>
          <cell r="C817" t="str">
            <v xml:space="preserve">Other Contract and Professional Services </v>
          </cell>
          <cell r="E817">
            <v>69550</v>
          </cell>
          <cell r="F817" t="str">
            <v>Facility Support 001</v>
          </cell>
          <cell r="G817">
            <v>636000</v>
          </cell>
          <cell r="H817" t="str">
            <v>RepairsMat Purch Srvcs Labor</v>
          </cell>
        </row>
        <row r="818">
          <cell r="A818">
            <v>69150.635999999999</v>
          </cell>
          <cell r="B818">
            <v>730590</v>
          </cell>
          <cell r="C818" t="str">
            <v xml:space="preserve">Other Contract and Professional Services </v>
          </cell>
          <cell r="D818">
            <v>69150.635999999999</v>
          </cell>
          <cell r="E818">
            <v>69150</v>
          </cell>
          <cell r="F818" t="str">
            <v>Maintenance 001</v>
          </cell>
          <cell r="G818">
            <v>636000</v>
          </cell>
          <cell r="H818" t="str">
            <v>RepairsMat Purch Srvcs Labor</v>
          </cell>
        </row>
        <row r="819">
          <cell r="A819">
            <v>68500.640020000006</v>
          </cell>
          <cell r="B819">
            <v>730590</v>
          </cell>
          <cell r="C819" t="str">
            <v xml:space="preserve">Other Contract and Professional Services </v>
          </cell>
          <cell r="D819">
            <v>68500.640020000006</v>
          </cell>
          <cell r="E819">
            <v>68500</v>
          </cell>
          <cell r="F819" t="str">
            <v>Mission Integration 001</v>
          </cell>
          <cell r="G819">
            <v>640020</v>
          </cell>
          <cell r="H819" t="str">
            <v>Other Purchased Services Other</v>
          </cell>
        </row>
        <row r="820">
          <cell r="A820">
            <v>68452.655094999995</v>
          </cell>
          <cell r="B820">
            <v>730590</v>
          </cell>
          <cell r="C820" t="str">
            <v xml:space="preserve">Other Contract and Professional Services </v>
          </cell>
          <cell r="E820">
            <v>68452</v>
          </cell>
          <cell r="F820" t="str">
            <v>Govt Advocacy Relations 001</v>
          </cell>
          <cell r="G820">
            <v>655095</v>
          </cell>
          <cell r="H820" t="str">
            <v>Other Professional Fees</v>
          </cell>
        </row>
        <row r="821">
          <cell r="A821">
            <v>67950.655094999995</v>
          </cell>
          <cell r="B821">
            <v>730590</v>
          </cell>
          <cell r="C821" t="str">
            <v xml:space="preserve">Other Contract and Professional Services </v>
          </cell>
          <cell r="E821">
            <v>67950</v>
          </cell>
          <cell r="F821" t="str">
            <v>Physician Support Services 001</v>
          </cell>
          <cell r="G821">
            <v>655095</v>
          </cell>
          <cell r="H821" t="str">
            <v>Other Professional Fees</v>
          </cell>
        </row>
        <row r="822">
          <cell r="A822">
            <v>67950.652004999996</v>
          </cell>
          <cell r="B822">
            <v>730590</v>
          </cell>
          <cell r="C822" t="str">
            <v xml:space="preserve">Other Contract and Professional Services </v>
          </cell>
          <cell r="E822">
            <v>67950</v>
          </cell>
          <cell r="F822" t="str">
            <v>Physician Support Services 001</v>
          </cell>
          <cell r="G822">
            <v>652005</v>
          </cell>
          <cell r="H822" t="str">
            <v>Physician Contracted Services</v>
          </cell>
        </row>
        <row r="823">
          <cell r="A823">
            <v>67950.652004999996</v>
          </cell>
          <cell r="B823">
            <v>730590</v>
          </cell>
          <cell r="C823" t="str">
            <v xml:space="preserve">Other Contract and Professional Services </v>
          </cell>
          <cell r="E823">
            <v>67950</v>
          </cell>
          <cell r="F823" t="str">
            <v>Physician Support Services 001</v>
          </cell>
          <cell r="G823">
            <v>652005</v>
          </cell>
          <cell r="H823" t="str">
            <v>Physician Contracted Services</v>
          </cell>
        </row>
        <row r="824">
          <cell r="A824">
            <v>67950.64</v>
          </cell>
          <cell r="B824">
            <v>730590</v>
          </cell>
          <cell r="C824" t="str">
            <v xml:space="preserve">Other Contract and Professional Services </v>
          </cell>
          <cell r="E824">
            <v>67950</v>
          </cell>
          <cell r="F824" t="str">
            <v>Physician Support Services 001</v>
          </cell>
          <cell r="G824">
            <v>640000</v>
          </cell>
          <cell r="H824" t="str">
            <v>Other Purchased Services Labor</v>
          </cell>
        </row>
        <row r="825">
          <cell r="A825">
            <v>67950.631999999998</v>
          </cell>
          <cell r="B825">
            <v>730539</v>
          </cell>
          <cell r="C825" t="str">
            <v>Data Processing  - Related Party</v>
          </cell>
          <cell r="E825">
            <v>67950</v>
          </cell>
          <cell r="F825" t="str">
            <v>Physician Support Services 001</v>
          </cell>
          <cell r="G825">
            <v>632000</v>
          </cell>
          <cell r="H825" t="str">
            <v>Info Sys Purchased Srvcs Labor</v>
          </cell>
        </row>
        <row r="826">
          <cell r="A826">
            <v>67950.630999999994</v>
          </cell>
          <cell r="B826">
            <v>730590</v>
          </cell>
          <cell r="C826" t="str">
            <v xml:space="preserve">Other Contract and Professional Services </v>
          </cell>
          <cell r="E826">
            <v>67950</v>
          </cell>
          <cell r="F826" t="str">
            <v>Physician Support Services 001</v>
          </cell>
          <cell r="G826">
            <v>631000</v>
          </cell>
          <cell r="H826" t="str">
            <v>HR Purchased Srvcs Labor</v>
          </cell>
        </row>
        <row r="827">
          <cell r="A827">
            <v>67950.611004999999</v>
          </cell>
          <cell r="B827">
            <v>730590</v>
          </cell>
          <cell r="C827" t="str">
            <v xml:space="preserve">Other Contract and Professional Services </v>
          </cell>
          <cell r="D827">
            <v>67950.611004999999</v>
          </cell>
          <cell r="E827">
            <v>67950</v>
          </cell>
          <cell r="F827" t="str">
            <v>Physician Support Services 001</v>
          </cell>
          <cell r="G827">
            <v>611005</v>
          </cell>
          <cell r="H827" t="str">
            <v>Contract Labor NonPatient Care</v>
          </cell>
        </row>
        <row r="828">
          <cell r="A828">
            <v>67552.652004999996</v>
          </cell>
          <cell r="B828">
            <v>730590</v>
          </cell>
          <cell r="C828" t="str">
            <v xml:space="preserve">Other Contract and Professional Services </v>
          </cell>
          <cell r="E828">
            <v>67552</v>
          </cell>
          <cell r="F828" t="str">
            <v>Medical Staff</v>
          </cell>
          <cell r="G828">
            <v>652005</v>
          </cell>
          <cell r="H828" t="str">
            <v>Physician Contracted Services</v>
          </cell>
        </row>
        <row r="829">
          <cell r="A829">
            <v>67552.652004999996</v>
          </cell>
          <cell r="B829">
            <v>730590</v>
          </cell>
          <cell r="C829" t="str">
            <v xml:space="preserve">Other Contract and Professional Services </v>
          </cell>
          <cell r="E829">
            <v>67552</v>
          </cell>
          <cell r="F829" t="str">
            <v>Medical Staff</v>
          </cell>
          <cell r="G829">
            <v>652005</v>
          </cell>
          <cell r="H829" t="str">
            <v>Physician Contracted Services</v>
          </cell>
        </row>
        <row r="830">
          <cell r="A830">
            <v>67552.652004999996</v>
          </cell>
          <cell r="B830">
            <v>730590</v>
          </cell>
          <cell r="C830" t="str">
            <v xml:space="preserve">Other Contract and Professional Services </v>
          </cell>
          <cell r="E830">
            <v>67552</v>
          </cell>
          <cell r="F830" t="str">
            <v>Medical Staff</v>
          </cell>
          <cell r="G830">
            <v>652005</v>
          </cell>
          <cell r="H830" t="str">
            <v>Physician Contracted Services</v>
          </cell>
        </row>
        <row r="831">
          <cell r="A831">
            <v>67552.634000000005</v>
          </cell>
          <cell r="B831">
            <v>730590</v>
          </cell>
          <cell r="C831" t="str">
            <v xml:space="preserve">Other Contract and Professional Services </v>
          </cell>
          <cell r="E831">
            <v>67552</v>
          </cell>
          <cell r="F831" t="str">
            <v>Medical Staff</v>
          </cell>
          <cell r="G831">
            <v>634000</v>
          </cell>
          <cell r="H831" t="str">
            <v>Med Purchased Services Labor</v>
          </cell>
        </row>
        <row r="832">
          <cell r="A832">
            <v>67450.655094999995</v>
          </cell>
          <cell r="B832">
            <v>730590</v>
          </cell>
          <cell r="C832" t="str">
            <v xml:space="preserve">Other Contract and Professional Services </v>
          </cell>
          <cell r="E832">
            <v>67450</v>
          </cell>
          <cell r="F832" t="str">
            <v>Total Quality Management 001</v>
          </cell>
          <cell r="G832">
            <v>655095</v>
          </cell>
          <cell r="H832" t="str">
            <v>Other Professional Fees</v>
          </cell>
        </row>
        <row r="833">
          <cell r="A833">
            <v>67450.640020000006</v>
          </cell>
          <cell r="B833">
            <v>730590</v>
          </cell>
          <cell r="C833" t="str">
            <v xml:space="preserve">Other Contract and Professional Services </v>
          </cell>
          <cell r="E833">
            <v>67450</v>
          </cell>
          <cell r="F833" t="str">
            <v>Total Quality Management 001</v>
          </cell>
          <cell r="G833">
            <v>640020</v>
          </cell>
          <cell r="H833" t="str">
            <v>Other Purchased Services Other</v>
          </cell>
        </row>
        <row r="834">
          <cell r="A834">
            <v>67450.64</v>
          </cell>
          <cell r="B834">
            <v>730590</v>
          </cell>
          <cell r="C834" t="str">
            <v xml:space="preserve">Other Contract and Professional Services </v>
          </cell>
          <cell r="E834">
            <v>67450</v>
          </cell>
          <cell r="F834" t="str">
            <v>Total Quality Management 001</v>
          </cell>
          <cell r="G834">
            <v>640000</v>
          </cell>
          <cell r="H834" t="str">
            <v>Other Purchased Services Labor</v>
          </cell>
        </row>
        <row r="835">
          <cell r="A835">
            <v>67450.635999999999</v>
          </cell>
          <cell r="B835">
            <v>730590</v>
          </cell>
          <cell r="C835" t="str">
            <v xml:space="preserve">Other Contract and Professional Services </v>
          </cell>
          <cell r="D835">
            <v>67450.635999999999</v>
          </cell>
          <cell r="E835">
            <v>67450</v>
          </cell>
          <cell r="F835" t="str">
            <v>Total Quality Management 001</v>
          </cell>
          <cell r="G835">
            <v>636000</v>
          </cell>
          <cell r="H835" t="str">
            <v>RepairsMat Purch Srvcs Labor</v>
          </cell>
        </row>
        <row r="836">
          <cell r="A836">
            <v>67030.655094999995</v>
          </cell>
          <cell r="B836">
            <v>730590</v>
          </cell>
          <cell r="C836" t="str">
            <v xml:space="preserve">Other Contract and Professional Services </v>
          </cell>
          <cell r="D836">
            <v>67030.655094999995</v>
          </cell>
          <cell r="E836">
            <v>67030</v>
          </cell>
          <cell r="F836" t="str">
            <v>Employee Labor Relations 001</v>
          </cell>
          <cell r="G836">
            <v>655095</v>
          </cell>
          <cell r="H836" t="str">
            <v>Other Professional Fees</v>
          </cell>
        </row>
        <row r="837">
          <cell r="A837">
            <v>66980.655094999995</v>
          </cell>
          <cell r="B837">
            <v>730590</v>
          </cell>
          <cell r="C837" t="str">
            <v xml:space="preserve">Other Contract and Professional Services </v>
          </cell>
          <cell r="E837">
            <v>66980</v>
          </cell>
          <cell r="F837" t="str">
            <v>Employee Hlth and Wellness 001</v>
          </cell>
          <cell r="G837">
            <v>655095</v>
          </cell>
          <cell r="H837" t="str">
            <v>Other Professional Fees</v>
          </cell>
        </row>
        <row r="838">
          <cell r="A838">
            <v>66980.634000000005</v>
          </cell>
          <cell r="B838">
            <v>730590</v>
          </cell>
          <cell r="C838" t="str">
            <v xml:space="preserve">Other Contract and Professional Services </v>
          </cell>
          <cell r="D838">
            <v>66980.634000000005</v>
          </cell>
          <cell r="E838">
            <v>66980</v>
          </cell>
          <cell r="F838" t="str">
            <v>Employee Hlth and Wellness 001</v>
          </cell>
          <cell r="G838">
            <v>634000</v>
          </cell>
          <cell r="H838" t="str">
            <v>Med Purchased Services Labor</v>
          </cell>
        </row>
        <row r="839">
          <cell r="A839">
            <v>66940.655094999995</v>
          </cell>
          <cell r="B839">
            <v>730590</v>
          </cell>
          <cell r="C839" t="str">
            <v xml:space="preserve">Other Contract and Professional Services </v>
          </cell>
          <cell r="D839">
            <v>66940.655094999995</v>
          </cell>
          <cell r="E839">
            <v>66940</v>
          </cell>
          <cell r="F839" t="str">
            <v>Employee Education 001</v>
          </cell>
          <cell r="G839">
            <v>655095</v>
          </cell>
          <cell r="H839" t="str">
            <v>Other Professional Fees</v>
          </cell>
        </row>
        <row r="840">
          <cell r="A840">
            <v>66900.611004999999</v>
          </cell>
          <cell r="B840">
            <v>730590</v>
          </cell>
          <cell r="C840" t="str">
            <v xml:space="preserve">Other Contract and Professional Services </v>
          </cell>
          <cell r="D840">
            <v>66900.611004999999</v>
          </cell>
          <cell r="E840">
            <v>66900</v>
          </cell>
          <cell r="F840" t="str">
            <v>Compensation Services 001</v>
          </cell>
          <cell r="G840">
            <v>611005</v>
          </cell>
          <cell r="H840" t="str">
            <v>Contract Labor NonPatient Care</v>
          </cell>
        </row>
        <row r="841">
          <cell r="A841">
            <v>66854.655094999995</v>
          </cell>
          <cell r="B841">
            <v>730590</v>
          </cell>
          <cell r="C841" t="str">
            <v xml:space="preserve">Other Contract and Professional Services </v>
          </cell>
          <cell r="E841">
            <v>66854</v>
          </cell>
          <cell r="F841" t="str">
            <v>Benefits Admin 003</v>
          </cell>
          <cell r="G841">
            <v>655095</v>
          </cell>
          <cell r="H841" t="str">
            <v>Other Professional Fees</v>
          </cell>
        </row>
        <row r="842">
          <cell r="A842">
            <v>66800.640020000006</v>
          </cell>
          <cell r="B842">
            <v>730590</v>
          </cell>
          <cell r="C842" t="str">
            <v xml:space="preserve">Other Contract and Professional Services </v>
          </cell>
          <cell r="D842">
            <v>66800.640020000006</v>
          </cell>
          <cell r="E842">
            <v>66800</v>
          </cell>
          <cell r="F842" t="str">
            <v>Public Relations 001</v>
          </cell>
          <cell r="G842">
            <v>640020</v>
          </cell>
          <cell r="H842" t="str">
            <v>Other Purchased Services Other</v>
          </cell>
        </row>
        <row r="843">
          <cell r="A843">
            <v>66600.640020000006</v>
          </cell>
          <cell r="B843">
            <v>730590</v>
          </cell>
          <cell r="C843" t="str">
            <v xml:space="preserve">Other Contract and Professional Services </v>
          </cell>
          <cell r="E843">
            <v>66600</v>
          </cell>
          <cell r="F843" t="str">
            <v>Marketing 001</v>
          </cell>
          <cell r="G843">
            <v>640020</v>
          </cell>
          <cell r="H843" t="str">
            <v>Other Purchased Services Other</v>
          </cell>
        </row>
        <row r="844">
          <cell r="A844">
            <v>66600.633019999994</v>
          </cell>
          <cell r="B844">
            <v>730590</v>
          </cell>
          <cell r="C844" t="str">
            <v xml:space="preserve">Other Contract and Professional Services </v>
          </cell>
          <cell r="E844">
            <v>66600</v>
          </cell>
          <cell r="F844" t="str">
            <v>Marketing 001</v>
          </cell>
          <cell r="G844">
            <v>633020</v>
          </cell>
          <cell r="H844" t="str">
            <v>Laundry Purchased Srvcs Other</v>
          </cell>
        </row>
        <row r="845">
          <cell r="A845">
            <v>66050.7552</v>
          </cell>
          <cell r="B845">
            <v>730590</v>
          </cell>
          <cell r="C845" t="str">
            <v xml:space="preserve">Other Contract and Professional Services </v>
          </cell>
          <cell r="D845">
            <v>66050.7552</v>
          </cell>
          <cell r="E845">
            <v>66050</v>
          </cell>
          <cell r="F845" t="str">
            <v>Patient Accounting 001</v>
          </cell>
          <cell r="G845">
            <v>755200</v>
          </cell>
          <cell r="H845" t="str">
            <v>OtherMiscellaneousOperatgExps</v>
          </cell>
        </row>
        <row r="846">
          <cell r="A846">
            <v>66050.652004999996</v>
          </cell>
          <cell r="B846">
            <v>730590</v>
          </cell>
          <cell r="C846" t="str">
            <v xml:space="preserve">Other Contract and Professional Services </v>
          </cell>
          <cell r="D846">
            <v>66050.652004999996</v>
          </cell>
          <cell r="E846">
            <v>66050</v>
          </cell>
          <cell r="F846" t="str">
            <v>Patient Accounting 001</v>
          </cell>
          <cell r="G846">
            <v>652005</v>
          </cell>
          <cell r="H846" t="str">
            <v>Physician Contracted Services</v>
          </cell>
        </row>
        <row r="847">
          <cell r="A847">
            <v>66050.630999999994</v>
          </cell>
          <cell r="B847">
            <v>730590</v>
          </cell>
          <cell r="C847" t="str">
            <v xml:space="preserve">Other Contract and Professional Services </v>
          </cell>
          <cell r="E847">
            <v>66050</v>
          </cell>
          <cell r="F847" t="str">
            <v>Patient Accounting 001</v>
          </cell>
          <cell r="G847">
            <v>631000</v>
          </cell>
          <cell r="H847" t="str">
            <v>HR Purchased Srvcs Labor</v>
          </cell>
        </row>
        <row r="848">
          <cell r="A848">
            <v>65850.655094999995</v>
          </cell>
          <cell r="B848">
            <v>730590</v>
          </cell>
          <cell r="C848" t="str">
            <v xml:space="preserve">Other Contract and Professional Services </v>
          </cell>
          <cell r="D848">
            <v>65850.655094999995</v>
          </cell>
          <cell r="E848">
            <v>65850</v>
          </cell>
          <cell r="F848" t="str">
            <v>Central Scheduling 001</v>
          </cell>
          <cell r="G848">
            <v>655095</v>
          </cell>
          <cell r="H848" t="str">
            <v>Other Professional Fees</v>
          </cell>
        </row>
        <row r="849">
          <cell r="A849">
            <v>65450.655095000002</v>
          </cell>
          <cell r="B849">
            <v>730590</v>
          </cell>
          <cell r="C849" t="str">
            <v xml:space="preserve">Other Contract and Professional Services </v>
          </cell>
          <cell r="E849">
            <v>65450</v>
          </cell>
          <cell r="F849" t="str">
            <v>Revenue Cycle Mgmt 001</v>
          </cell>
          <cell r="G849">
            <v>655095</v>
          </cell>
          <cell r="H849" t="str">
            <v>Other Professional Fees</v>
          </cell>
        </row>
        <row r="850">
          <cell r="A850">
            <v>65450.64</v>
          </cell>
          <cell r="B850">
            <v>730590</v>
          </cell>
          <cell r="C850" t="str">
            <v xml:space="preserve">Other Contract and Professional Services </v>
          </cell>
          <cell r="D850">
            <v>65450.64</v>
          </cell>
          <cell r="E850">
            <v>65450</v>
          </cell>
          <cell r="F850" t="str">
            <v>Revenue Cycle Mgmt 001</v>
          </cell>
          <cell r="G850">
            <v>640000</v>
          </cell>
          <cell r="H850" t="str">
            <v>Other Purchased Services Labor</v>
          </cell>
        </row>
        <row r="851">
          <cell r="A851">
            <v>65350.611004999999</v>
          </cell>
          <cell r="B851">
            <v>730590</v>
          </cell>
          <cell r="C851" t="str">
            <v xml:space="preserve">Other Contract and Professional Services </v>
          </cell>
          <cell r="E851">
            <v>65350</v>
          </cell>
          <cell r="F851" t="str">
            <v>Decision Support 001</v>
          </cell>
          <cell r="G851">
            <v>611005</v>
          </cell>
          <cell r="H851" t="str">
            <v>Contract Labor NonPatient Care</v>
          </cell>
        </row>
        <row r="852">
          <cell r="A852">
            <v>65300.655095000002</v>
          </cell>
          <cell r="B852">
            <v>730590</v>
          </cell>
          <cell r="C852" t="str">
            <v xml:space="preserve">Other Contract and Professional Services </v>
          </cell>
          <cell r="E852">
            <v>65300</v>
          </cell>
          <cell r="F852" t="str">
            <v>Reimbursement 001</v>
          </cell>
          <cell r="G852">
            <v>655095</v>
          </cell>
          <cell r="H852" t="str">
            <v>Other Professional Fees</v>
          </cell>
        </row>
        <row r="853">
          <cell r="A853">
            <v>65200.7552</v>
          </cell>
          <cell r="B853">
            <v>730590</v>
          </cell>
          <cell r="C853" t="str">
            <v xml:space="preserve">Other Contract and Professional Services </v>
          </cell>
          <cell r="D853">
            <v>65200.7552</v>
          </cell>
          <cell r="E853">
            <v>65200</v>
          </cell>
          <cell r="F853" t="str">
            <v>Managed Care Contracting 001</v>
          </cell>
          <cell r="G853">
            <v>755200</v>
          </cell>
          <cell r="H853" t="str">
            <v>OtherMiscellaneousOperatgExps</v>
          </cell>
        </row>
        <row r="854">
          <cell r="A854">
            <v>65102.640019999999</v>
          </cell>
          <cell r="B854">
            <v>730590</v>
          </cell>
          <cell r="C854" t="str">
            <v xml:space="preserve">Other Contract and Professional Services </v>
          </cell>
          <cell r="E854">
            <v>65102</v>
          </cell>
          <cell r="F854" t="str">
            <v>General Finance 002</v>
          </cell>
          <cell r="G854">
            <v>640020</v>
          </cell>
          <cell r="H854" t="str">
            <v>Other Purchased Services Other</v>
          </cell>
        </row>
        <row r="855">
          <cell r="A855">
            <v>65100.655095000002</v>
          </cell>
          <cell r="B855">
            <v>730590</v>
          </cell>
          <cell r="C855" t="str">
            <v xml:space="preserve">Other Contract and Professional Services </v>
          </cell>
          <cell r="D855">
            <v>65100.655095000002</v>
          </cell>
          <cell r="E855">
            <v>65100</v>
          </cell>
          <cell r="F855" t="str">
            <v>General Finance 001</v>
          </cell>
          <cell r="G855">
            <v>655095</v>
          </cell>
          <cell r="H855" t="str">
            <v>Other Professional Fees</v>
          </cell>
        </row>
        <row r="856">
          <cell r="A856">
            <v>65100.611004999999</v>
          </cell>
          <cell r="B856">
            <v>730590</v>
          </cell>
          <cell r="C856" t="str">
            <v xml:space="preserve">Other Contract and Professional Services </v>
          </cell>
          <cell r="D856">
            <v>65100.611004999999</v>
          </cell>
          <cell r="E856">
            <v>65100</v>
          </cell>
          <cell r="F856" t="str">
            <v>General Finance 001</v>
          </cell>
          <cell r="G856">
            <v>611005</v>
          </cell>
          <cell r="H856" t="str">
            <v>Contract Labor NonPatient Care</v>
          </cell>
        </row>
        <row r="857">
          <cell r="A857">
            <v>65050.655095000002</v>
          </cell>
          <cell r="B857">
            <v>730590</v>
          </cell>
          <cell r="C857" t="str">
            <v xml:space="preserve">Other Contract and Professional Services </v>
          </cell>
          <cell r="D857">
            <v>65050.655095000002</v>
          </cell>
          <cell r="E857">
            <v>65050</v>
          </cell>
          <cell r="F857" t="str">
            <v>Financial Reporting Analysis</v>
          </cell>
          <cell r="G857">
            <v>655095</v>
          </cell>
          <cell r="H857" t="str">
            <v>Other Professional Fees</v>
          </cell>
        </row>
        <row r="858">
          <cell r="A858">
            <v>65050.64</v>
          </cell>
          <cell r="B858">
            <v>730590</v>
          </cell>
          <cell r="C858" t="str">
            <v xml:space="preserve">Other Contract and Professional Services </v>
          </cell>
          <cell r="D858">
            <v>65050.64</v>
          </cell>
          <cell r="E858">
            <v>65050</v>
          </cell>
          <cell r="F858" t="str">
            <v>Financial Reporting Analysis</v>
          </cell>
          <cell r="G858">
            <v>640000</v>
          </cell>
          <cell r="H858" t="str">
            <v>Other Purchased Services Labor</v>
          </cell>
        </row>
        <row r="859">
          <cell r="A859">
            <v>65050.631999999998</v>
          </cell>
          <cell r="B859">
            <v>730539</v>
          </cell>
          <cell r="C859" t="str">
            <v>Data Processing  - Related Party</v>
          </cell>
          <cell r="E859">
            <v>65050</v>
          </cell>
          <cell r="F859" t="str">
            <v>Financial Reporting Analysis</v>
          </cell>
          <cell r="G859">
            <v>632000</v>
          </cell>
          <cell r="H859" t="str">
            <v>Info Sys Purchased Srvcs Labor</v>
          </cell>
        </row>
        <row r="860">
          <cell r="A860">
            <v>65050.627999999997</v>
          </cell>
          <cell r="B860">
            <v>730590</v>
          </cell>
          <cell r="C860" t="str">
            <v xml:space="preserve">Other Contract and Professional Services </v>
          </cell>
          <cell r="E860">
            <v>65050</v>
          </cell>
          <cell r="F860" t="str">
            <v>Financial Reporting Analysis</v>
          </cell>
          <cell r="G860">
            <v>628000</v>
          </cell>
          <cell r="H860" t="str">
            <v>AcctgBillgTransPurchSrvcsLabor</v>
          </cell>
        </row>
        <row r="861">
          <cell r="A861">
            <v>64988.7552</v>
          </cell>
          <cell r="B861">
            <v>730590</v>
          </cell>
          <cell r="C861" t="str">
            <v xml:space="preserve">Other Contract and Professional Services </v>
          </cell>
          <cell r="D861">
            <v>64988.7552</v>
          </cell>
          <cell r="E861">
            <v>64988</v>
          </cell>
          <cell r="F861" t="str">
            <v>Unassigned Expense 001</v>
          </cell>
          <cell r="G861">
            <v>755200</v>
          </cell>
          <cell r="H861" t="str">
            <v>OtherMiscellaneousOperatgExps</v>
          </cell>
        </row>
        <row r="862">
          <cell r="A862">
            <v>64971.640005000001</v>
          </cell>
          <cell r="B862">
            <v>730590</v>
          </cell>
          <cell r="C862" t="str">
            <v xml:space="preserve">Other Contract and Professional Services </v>
          </cell>
          <cell r="E862">
            <v>64971</v>
          </cell>
          <cell r="F862" t="str">
            <v>Corporate Transactions 003</v>
          </cell>
          <cell r="G862">
            <v>640005</v>
          </cell>
          <cell r="H862" t="str">
            <v>Other Purchased Srvcs Supplies</v>
          </cell>
        </row>
        <row r="863">
          <cell r="A863">
            <v>64601.655095000002</v>
          </cell>
          <cell r="B863">
            <v>730590</v>
          </cell>
          <cell r="C863" t="str">
            <v xml:space="preserve">Other Contract and Professional Services </v>
          </cell>
          <cell r="E863">
            <v>64601</v>
          </cell>
          <cell r="F863" t="str">
            <v>Business Devp 002</v>
          </cell>
          <cell r="G863">
            <v>655095</v>
          </cell>
          <cell r="H863" t="str">
            <v>Other Professional Fees</v>
          </cell>
        </row>
        <row r="864">
          <cell r="A864">
            <v>64601.640019999999</v>
          </cell>
          <cell r="B864">
            <v>730590</v>
          </cell>
          <cell r="C864" t="str">
            <v xml:space="preserve">Other Contract and Professional Services </v>
          </cell>
          <cell r="E864">
            <v>64601</v>
          </cell>
          <cell r="F864" t="str">
            <v>Business Devp 002</v>
          </cell>
          <cell r="G864">
            <v>640020</v>
          </cell>
          <cell r="H864" t="str">
            <v>Other Purchased Services Other</v>
          </cell>
        </row>
        <row r="865">
          <cell r="A865">
            <v>64601.640005000001</v>
          </cell>
          <cell r="B865">
            <v>730590</v>
          </cell>
          <cell r="C865" t="str">
            <v xml:space="preserve">Other Contract and Professional Services </v>
          </cell>
          <cell r="E865">
            <v>64601</v>
          </cell>
          <cell r="F865" t="str">
            <v>Business Devp 002</v>
          </cell>
          <cell r="G865">
            <v>640005</v>
          </cell>
          <cell r="H865" t="str">
            <v>Other Purchased Srvcs Supplies</v>
          </cell>
        </row>
        <row r="866">
          <cell r="A866">
            <v>64600.633999999998</v>
          </cell>
          <cell r="B866">
            <v>730590</v>
          </cell>
          <cell r="C866" t="str">
            <v xml:space="preserve">Other Contract and Professional Services </v>
          </cell>
          <cell r="D866">
            <v>64600.633999999998</v>
          </cell>
          <cell r="E866">
            <v>64600</v>
          </cell>
          <cell r="F866" t="str">
            <v>Business Devp 001</v>
          </cell>
          <cell r="G866">
            <v>634000</v>
          </cell>
          <cell r="H866" t="str">
            <v>Med Purchased Services Labor</v>
          </cell>
        </row>
        <row r="867">
          <cell r="A867">
            <v>64250.640019999999</v>
          </cell>
          <cell r="B867">
            <v>730590</v>
          </cell>
          <cell r="C867" t="str">
            <v xml:space="preserve">Other Contract and Professional Services </v>
          </cell>
          <cell r="D867">
            <v>64250.640019999999</v>
          </cell>
          <cell r="E867">
            <v>64250</v>
          </cell>
          <cell r="F867" t="str">
            <v>Administration 005</v>
          </cell>
          <cell r="G867">
            <v>640020</v>
          </cell>
          <cell r="H867" t="str">
            <v>Other Purchased Services Other</v>
          </cell>
        </row>
        <row r="868">
          <cell r="A868">
            <v>64100.640019999999</v>
          </cell>
          <cell r="B868">
            <v>730590</v>
          </cell>
          <cell r="C868" t="str">
            <v xml:space="preserve">Other Contract and Professional Services </v>
          </cell>
          <cell r="E868">
            <v>64100</v>
          </cell>
          <cell r="F868" t="str">
            <v>Administration 001</v>
          </cell>
          <cell r="G868">
            <v>640020</v>
          </cell>
          <cell r="H868" t="str">
            <v>Other Purchased Services Other</v>
          </cell>
        </row>
        <row r="869">
          <cell r="A869">
            <v>64100.639999999999</v>
          </cell>
          <cell r="B869">
            <v>730590</v>
          </cell>
          <cell r="C869" t="str">
            <v xml:space="preserve">Other Contract and Professional Services </v>
          </cell>
          <cell r="D869">
            <v>64100.639999999999</v>
          </cell>
          <cell r="E869">
            <v>64100</v>
          </cell>
          <cell r="F869" t="str">
            <v>Administration 001</v>
          </cell>
          <cell r="G869">
            <v>640000</v>
          </cell>
          <cell r="H869" t="str">
            <v>Other Purchased Services Labor</v>
          </cell>
        </row>
        <row r="870">
          <cell r="A870">
            <v>64100.611004999999</v>
          </cell>
          <cell r="B870">
            <v>730590</v>
          </cell>
          <cell r="C870" t="str">
            <v xml:space="preserve">Other Contract and Professional Services </v>
          </cell>
          <cell r="E870">
            <v>64100</v>
          </cell>
          <cell r="F870" t="str">
            <v>Administration 001</v>
          </cell>
          <cell r="G870">
            <v>611005</v>
          </cell>
          <cell r="H870" t="str">
            <v>Contract Labor NonPatient Care</v>
          </cell>
        </row>
        <row r="871">
          <cell r="A871">
            <v>78300.736999999994</v>
          </cell>
          <cell r="B871">
            <v>730610</v>
          </cell>
          <cell r="C871" t="str">
            <v>Non-Capitalized Equipment Purchases</v>
          </cell>
          <cell r="D871">
            <v>78300.736999999994</v>
          </cell>
          <cell r="E871">
            <v>78300</v>
          </cell>
          <cell r="F871" t="str">
            <v>Property Admin Services 001</v>
          </cell>
          <cell r="G871">
            <v>737000</v>
          </cell>
          <cell r="H871" t="str">
            <v>Minor Equipment</v>
          </cell>
        </row>
        <row r="872">
          <cell r="A872">
            <v>70701.736999999994</v>
          </cell>
          <cell r="B872">
            <v>730610</v>
          </cell>
          <cell r="C872" t="str">
            <v>Non-Capitalized Equipment Purchases</v>
          </cell>
          <cell r="D872">
            <v>70701.736999999994</v>
          </cell>
          <cell r="E872">
            <v>70701</v>
          </cell>
          <cell r="F872" t="str">
            <v>Materials Management 001</v>
          </cell>
          <cell r="G872">
            <v>737000</v>
          </cell>
          <cell r="H872" t="str">
            <v>Minor Equipment</v>
          </cell>
        </row>
        <row r="873">
          <cell r="A873">
            <v>70700.736999999994</v>
          </cell>
          <cell r="B873">
            <v>730610</v>
          </cell>
          <cell r="C873" t="str">
            <v>Non-Capitalized Equipment Purchases</v>
          </cell>
          <cell r="D873">
            <v>70700.736999999994</v>
          </cell>
          <cell r="E873">
            <v>70700</v>
          </cell>
          <cell r="F873" t="str">
            <v>Purchasing 001</v>
          </cell>
          <cell r="G873">
            <v>737000</v>
          </cell>
          <cell r="H873" t="str">
            <v>Minor Equipment</v>
          </cell>
        </row>
        <row r="874">
          <cell r="A874">
            <v>70600.736999999994</v>
          </cell>
          <cell r="B874">
            <v>730610</v>
          </cell>
          <cell r="C874" t="str">
            <v>Non-Capitalized Equipment Purchases</v>
          </cell>
          <cell r="D874">
            <v>70600.736999999994</v>
          </cell>
          <cell r="E874">
            <v>70600</v>
          </cell>
          <cell r="F874" t="str">
            <v>Telecom Switchboard 001</v>
          </cell>
          <cell r="G874">
            <v>737000</v>
          </cell>
          <cell r="H874" t="str">
            <v>Minor Equipment</v>
          </cell>
        </row>
        <row r="875">
          <cell r="A875">
            <v>70550.736999999994</v>
          </cell>
          <cell r="B875">
            <v>730610</v>
          </cell>
          <cell r="C875" t="str">
            <v>Non-Capitalized Equipment Purchases</v>
          </cell>
          <cell r="D875">
            <v>70550.736999999994</v>
          </cell>
          <cell r="E875">
            <v>70550</v>
          </cell>
          <cell r="F875" t="str">
            <v>Management Information Sys 001</v>
          </cell>
          <cell r="G875">
            <v>737000</v>
          </cell>
          <cell r="H875" t="str">
            <v>Minor Equipment</v>
          </cell>
        </row>
        <row r="876">
          <cell r="A876">
            <v>69750.736999999994</v>
          </cell>
          <cell r="B876">
            <v>730610</v>
          </cell>
          <cell r="C876" t="str">
            <v>Non-Capitalized Equipment Purchases</v>
          </cell>
          <cell r="D876">
            <v>69750.736999999994</v>
          </cell>
          <cell r="E876">
            <v>69750</v>
          </cell>
          <cell r="F876" t="str">
            <v>Print Shop 001</v>
          </cell>
          <cell r="G876">
            <v>737000</v>
          </cell>
          <cell r="H876" t="str">
            <v>Minor Equipment</v>
          </cell>
        </row>
        <row r="877">
          <cell r="A877">
            <v>69550.736999999994</v>
          </cell>
          <cell r="B877">
            <v>730610</v>
          </cell>
          <cell r="C877" t="str">
            <v>Non-Capitalized Equipment Purchases</v>
          </cell>
          <cell r="D877">
            <v>69550.736999999994</v>
          </cell>
          <cell r="E877">
            <v>69550</v>
          </cell>
          <cell r="F877" t="str">
            <v>Facility Support 001</v>
          </cell>
          <cell r="G877">
            <v>737000</v>
          </cell>
          <cell r="H877" t="str">
            <v>Minor Equipment</v>
          </cell>
        </row>
        <row r="878">
          <cell r="A878">
            <v>69150.736999999994</v>
          </cell>
          <cell r="B878">
            <v>730610</v>
          </cell>
          <cell r="C878" t="str">
            <v>Non-Capitalized Equipment Purchases</v>
          </cell>
          <cell r="D878">
            <v>69150.736999999994</v>
          </cell>
          <cell r="E878">
            <v>69150</v>
          </cell>
          <cell r="F878" t="str">
            <v>Maintenance 001</v>
          </cell>
          <cell r="G878">
            <v>737000</v>
          </cell>
          <cell r="H878" t="str">
            <v>Minor Equipment</v>
          </cell>
        </row>
        <row r="879">
          <cell r="A879">
            <v>68500.736999999994</v>
          </cell>
          <cell r="B879">
            <v>730610</v>
          </cell>
          <cell r="C879" t="str">
            <v>Non-Capitalized Equipment Purchases</v>
          </cell>
          <cell r="D879">
            <v>68500.736999999994</v>
          </cell>
          <cell r="E879">
            <v>68500</v>
          </cell>
          <cell r="F879" t="str">
            <v>Mission Integration 001</v>
          </cell>
          <cell r="G879">
            <v>737000</v>
          </cell>
          <cell r="H879" t="str">
            <v>Minor Equipment</v>
          </cell>
        </row>
        <row r="880">
          <cell r="A880">
            <v>67950.736999999994</v>
          </cell>
          <cell r="B880">
            <v>730610</v>
          </cell>
          <cell r="C880" t="str">
            <v>Non-Capitalized Equipment Purchases</v>
          </cell>
          <cell r="D880">
            <v>67950.736999999994</v>
          </cell>
          <cell r="E880">
            <v>67950</v>
          </cell>
          <cell r="F880" t="str">
            <v>Physician Support Services 001</v>
          </cell>
          <cell r="G880">
            <v>737000</v>
          </cell>
          <cell r="H880" t="str">
            <v>Minor Equipment</v>
          </cell>
        </row>
        <row r="881">
          <cell r="A881">
            <v>67450.736999999994</v>
          </cell>
          <cell r="B881">
            <v>730610</v>
          </cell>
          <cell r="C881" t="str">
            <v>Non-Capitalized Equipment Purchases</v>
          </cell>
          <cell r="D881">
            <v>67450.736999999994</v>
          </cell>
          <cell r="E881">
            <v>67450</v>
          </cell>
          <cell r="F881" t="str">
            <v>Total Quality Management 001</v>
          </cell>
          <cell r="G881">
            <v>737000</v>
          </cell>
          <cell r="H881" t="str">
            <v>Minor Equipment</v>
          </cell>
        </row>
        <row r="882">
          <cell r="A882">
            <v>67400.736999999994</v>
          </cell>
          <cell r="B882">
            <v>730610</v>
          </cell>
          <cell r="C882" t="str">
            <v>Non-Capitalized Equipment Purchases</v>
          </cell>
          <cell r="D882">
            <v>67400.736999999994</v>
          </cell>
          <cell r="E882">
            <v>67400</v>
          </cell>
          <cell r="F882" t="str">
            <v>Risk Management 001</v>
          </cell>
          <cell r="G882">
            <v>737000</v>
          </cell>
          <cell r="H882" t="str">
            <v>Minor Equipment</v>
          </cell>
        </row>
        <row r="883">
          <cell r="A883">
            <v>67030.736999999994</v>
          </cell>
          <cell r="B883">
            <v>730610</v>
          </cell>
          <cell r="C883" t="str">
            <v>Non-Capitalized Equipment Purchases</v>
          </cell>
          <cell r="D883">
            <v>67030.736999999994</v>
          </cell>
          <cell r="E883">
            <v>67030</v>
          </cell>
          <cell r="F883" t="str">
            <v>Employee Labor Relations 001</v>
          </cell>
          <cell r="G883">
            <v>737000</v>
          </cell>
          <cell r="H883" t="str">
            <v>Minor Equipment</v>
          </cell>
        </row>
        <row r="884">
          <cell r="A884">
            <v>66980.736999999994</v>
          </cell>
          <cell r="B884">
            <v>730610</v>
          </cell>
          <cell r="C884" t="str">
            <v>Non-Capitalized Equipment Purchases</v>
          </cell>
          <cell r="E884">
            <v>66980</v>
          </cell>
          <cell r="F884" t="str">
            <v>Employee Hlth and Wellness 001</v>
          </cell>
          <cell r="G884">
            <v>737000</v>
          </cell>
          <cell r="H884" t="str">
            <v>Minor Equipment</v>
          </cell>
        </row>
        <row r="885">
          <cell r="A885">
            <v>66940.736999999994</v>
          </cell>
          <cell r="B885">
            <v>730610</v>
          </cell>
          <cell r="C885" t="str">
            <v>Non-Capitalized Equipment Purchases</v>
          </cell>
          <cell r="D885">
            <v>66940.736999999994</v>
          </cell>
          <cell r="E885">
            <v>66940</v>
          </cell>
          <cell r="F885" t="str">
            <v>Employee Education 001</v>
          </cell>
          <cell r="G885">
            <v>737000</v>
          </cell>
          <cell r="H885" t="str">
            <v>Minor Equipment</v>
          </cell>
        </row>
        <row r="886">
          <cell r="A886">
            <v>66900.736999999994</v>
          </cell>
          <cell r="B886">
            <v>730610</v>
          </cell>
          <cell r="C886" t="str">
            <v>Non-Capitalized Equipment Purchases</v>
          </cell>
          <cell r="D886">
            <v>66900.736999999994</v>
          </cell>
          <cell r="E886">
            <v>66900</v>
          </cell>
          <cell r="F886" t="str">
            <v>Compensation Services 001</v>
          </cell>
          <cell r="G886">
            <v>737000</v>
          </cell>
          <cell r="H886" t="str">
            <v>Minor Equipment</v>
          </cell>
        </row>
        <row r="887">
          <cell r="A887">
            <v>66702.736999999994</v>
          </cell>
          <cell r="B887">
            <v>730610</v>
          </cell>
          <cell r="C887" t="str">
            <v>Non-Capitalized Equipment Purchases</v>
          </cell>
          <cell r="D887">
            <v>66702.736999999994</v>
          </cell>
          <cell r="E887">
            <v>66702</v>
          </cell>
          <cell r="F887" t="str">
            <v>Community Relations 001</v>
          </cell>
          <cell r="G887">
            <v>737000</v>
          </cell>
          <cell r="H887" t="str">
            <v>Minor Equipment</v>
          </cell>
        </row>
        <row r="888">
          <cell r="A888">
            <v>66600.736999999994</v>
          </cell>
          <cell r="B888">
            <v>730610</v>
          </cell>
          <cell r="C888" t="str">
            <v>Non-Capitalized Equipment Purchases</v>
          </cell>
          <cell r="D888">
            <v>66600.736999999994</v>
          </cell>
          <cell r="E888">
            <v>66600</v>
          </cell>
          <cell r="F888" t="str">
            <v>Marketing 001</v>
          </cell>
          <cell r="G888">
            <v>737000</v>
          </cell>
          <cell r="H888" t="str">
            <v>Minor Equipment</v>
          </cell>
        </row>
        <row r="889">
          <cell r="A889">
            <v>66500.736999999994</v>
          </cell>
          <cell r="B889">
            <v>730610</v>
          </cell>
          <cell r="C889" t="str">
            <v>Non-Capitalized Equipment Purchases</v>
          </cell>
          <cell r="D889">
            <v>66500.736999999994</v>
          </cell>
          <cell r="E889">
            <v>66500</v>
          </cell>
          <cell r="F889" t="str">
            <v>HIM Coding Documentation 001</v>
          </cell>
          <cell r="G889">
            <v>737000</v>
          </cell>
          <cell r="H889" t="str">
            <v>Minor Equipment</v>
          </cell>
        </row>
        <row r="890">
          <cell r="A890">
            <v>66450.736999999994</v>
          </cell>
          <cell r="B890">
            <v>730610</v>
          </cell>
          <cell r="C890" t="str">
            <v>Non-Capitalized Equipment Purchases</v>
          </cell>
          <cell r="D890">
            <v>66450.736999999994</v>
          </cell>
          <cell r="E890">
            <v>66450</v>
          </cell>
          <cell r="F890" t="str">
            <v>Hlth Info Mgmt Operations 001</v>
          </cell>
          <cell r="G890">
            <v>737000</v>
          </cell>
          <cell r="H890" t="str">
            <v>Minor Equipment</v>
          </cell>
        </row>
        <row r="891">
          <cell r="A891">
            <v>66400.736999999994</v>
          </cell>
          <cell r="B891">
            <v>730610</v>
          </cell>
          <cell r="C891" t="str">
            <v>Non-Capitalized Equipment Purchases</v>
          </cell>
          <cell r="E891">
            <v>66400</v>
          </cell>
          <cell r="F891" t="str">
            <v>Health Info Mgmt Admin 001</v>
          </cell>
          <cell r="G891">
            <v>737000</v>
          </cell>
          <cell r="H891" t="str">
            <v>Minor Equipment</v>
          </cell>
        </row>
        <row r="892">
          <cell r="A892">
            <v>66052.736999999994</v>
          </cell>
          <cell r="B892">
            <v>730610</v>
          </cell>
          <cell r="C892" t="str">
            <v>Non-Capitalized Equipment Purchases</v>
          </cell>
          <cell r="E892">
            <v>66052</v>
          </cell>
          <cell r="F892" t="str">
            <v>Patient Accounting 002</v>
          </cell>
          <cell r="G892">
            <v>737000</v>
          </cell>
          <cell r="H892" t="str">
            <v>Minor Equipment</v>
          </cell>
        </row>
        <row r="893">
          <cell r="A893">
            <v>66050.736999999994</v>
          </cell>
          <cell r="B893">
            <v>730610</v>
          </cell>
          <cell r="C893" t="str">
            <v>Non-Capitalized Equipment Purchases</v>
          </cell>
          <cell r="D893">
            <v>66050.736999999994</v>
          </cell>
          <cell r="E893">
            <v>66050</v>
          </cell>
          <cell r="F893" t="str">
            <v>Patient Accounting 001</v>
          </cell>
          <cell r="G893">
            <v>737000</v>
          </cell>
          <cell r="H893" t="str">
            <v>Minor Equipment</v>
          </cell>
        </row>
        <row r="894">
          <cell r="A894">
            <v>65850.736999999994</v>
          </cell>
          <cell r="B894">
            <v>730610</v>
          </cell>
          <cell r="C894" t="str">
            <v>Non-Capitalized Equipment Purchases</v>
          </cell>
          <cell r="D894">
            <v>65850.736999999994</v>
          </cell>
          <cell r="E894">
            <v>65850</v>
          </cell>
          <cell r="F894" t="str">
            <v>Central Scheduling 001</v>
          </cell>
          <cell r="G894">
            <v>737000</v>
          </cell>
          <cell r="H894" t="str">
            <v>Minor Equipment</v>
          </cell>
        </row>
        <row r="895">
          <cell r="A895">
            <v>65350.737000000001</v>
          </cell>
          <cell r="B895">
            <v>730610</v>
          </cell>
          <cell r="C895" t="str">
            <v>Non-Capitalized Equipment Purchases</v>
          </cell>
          <cell r="D895">
            <v>65350.737000000001</v>
          </cell>
          <cell r="E895">
            <v>65350</v>
          </cell>
          <cell r="F895" t="str">
            <v>Decision Support 001</v>
          </cell>
          <cell r="G895">
            <v>737000</v>
          </cell>
          <cell r="H895" t="str">
            <v>Minor Equipment</v>
          </cell>
        </row>
        <row r="896">
          <cell r="A896">
            <v>65300.737000000001</v>
          </cell>
          <cell r="B896">
            <v>730610</v>
          </cell>
          <cell r="C896" t="str">
            <v>Non-Capitalized Equipment Purchases</v>
          </cell>
          <cell r="D896">
            <v>65300.737000000001</v>
          </cell>
          <cell r="E896">
            <v>65300</v>
          </cell>
          <cell r="F896" t="str">
            <v>Reimbursement 001</v>
          </cell>
          <cell r="G896">
            <v>737000</v>
          </cell>
          <cell r="H896" t="str">
            <v>Minor Equipment</v>
          </cell>
        </row>
        <row r="897">
          <cell r="A897">
            <v>65102.737000000001</v>
          </cell>
          <cell r="B897">
            <v>730610</v>
          </cell>
          <cell r="C897" t="str">
            <v>Non-Capitalized Equipment Purchases</v>
          </cell>
          <cell r="D897">
            <v>65102.737000000001</v>
          </cell>
          <cell r="E897">
            <v>65102</v>
          </cell>
          <cell r="F897" t="str">
            <v>General Finance 002</v>
          </cell>
          <cell r="G897">
            <v>737000</v>
          </cell>
          <cell r="H897" t="str">
            <v>Minor Equipment</v>
          </cell>
        </row>
        <row r="898">
          <cell r="A898">
            <v>65100.737000000001</v>
          </cell>
          <cell r="B898">
            <v>730610</v>
          </cell>
          <cell r="C898" t="str">
            <v>Non-Capitalized Equipment Purchases</v>
          </cell>
          <cell r="D898">
            <v>65100.737000000001</v>
          </cell>
          <cell r="E898">
            <v>65100</v>
          </cell>
          <cell r="F898" t="str">
            <v>General Finance 001</v>
          </cell>
          <cell r="G898">
            <v>737000</v>
          </cell>
          <cell r="H898" t="str">
            <v>Minor Equipment</v>
          </cell>
        </row>
        <row r="899">
          <cell r="A899">
            <v>64988.737000000001</v>
          </cell>
          <cell r="B899">
            <v>730610</v>
          </cell>
          <cell r="C899" t="str">
            <v>Non-Capitalized Equipment Purchases</v>
          </cell>
          <cell r="D899">
            <v>64988.737000000001</v>
          </cell>
          <cell r="E899">
            <v>64988</v>
          </cell>
          <cell r="F899" t="str">
            <v>Unassigned Expense 001</v>
          </cell>
          <cell r="G899">
            <v>737000</v>
          </cell>
          <cell r="H899" t="str">
            <v>Minor Equipment</v>
          </cell>
        </row>
        <row r="900">
          <cell r="A900">
            <v>64601.737000000001</v>
          </cell>
          <cell r="B900">
            <v>730610</v>
          </cell>
          <cell r="C900" t="str">
            <v>Non-Capitalized Equipment Purchases</v>
          </cell>
          <cell r="D900">
            <v>64601.737000000001</v>
          </cell>
          <cell r="E900">
            <v>64601</v>
          </cell>
          <cell r="F900" t="str">
            <v>Business Devp 002</v>
          </cell>
          <cell r="G900">
            <v>737000</v>
          </cell>
          <cell r="H900" t="str">
            <v>Minor Equipment</v>
          </cell>
        </row>
        <row r="901">
          <cell r="A901">
            <v>64600.737000000001</v>
          </cell>
          <cell r="B901">
            <v>730610</v>
          </cell>
          <cell r="C901" t="str">
            <v>Non-Capitalized Equipment Purchases</v>
          </cell>
          <cell r="D901">
            <v>64600.737000000001</v>
          </cell>
          <cell r="E901">
            <v>64600</v>
          </cell>
          <cell r="F901" t="str">
            <v>Business Devp 001</v>
          </cell>
          <cell r="G901">
            <v>737000</v>
          </cell>
          <cell r="H901" t="str">
            <v>Minor Equipment</v>
          </cell>
        </row>
        <row r="902">
          <cell r="A902">
            <v>64100.737000000001</v>
          </cell>
          <cell r="B902">
            <v>730610</v>
          </cell>
          <cell r="C902" t="str">
            <v>Non-Capitalized Equipment Purchases</v>
          </cell>
          <cell r="D902">
            <v>64100.737000000001</v>
          </cell>
          <cell r="E902">
            <v>64100</v>
          </cell>
          <cell r="F902" t="str">
            <v>Administration 001</v>
          </cell>
          <cell r="G902">
            <v>737000</v>
          </cell>
          <cell r="H902" t="str">
            <v>Minor Equipment</v>
          </cell>
        </row>
        <row r="903">
          <cell r="A903">
            <v>16450.737000000001</v>
          </cell>
          <cell r="B903">
            <v>730610</v>
          </cell>
          <cell r="C903" t="str">
            <v>Non-Capitalized Equipment Purchases</v>
          </cell>
          <cell r="D903">
            <v>16450.737000000001</v>
          </cell>
          <cell r="E903">
            <v>16450</v>
          </cell>
          <cell r="F903" t="str">
            <v>Oncology Support Services 001</v>
          </cell>
          <cell r="G903">
            <v>737000</v>
          </cell>
          <cell r="H903" t="str">
            <v>Minor Equipment</v>
          </cell>
        </row>
        <row r="904">
          <cell r="A904">
            <v>88500.738003999999</v>
          </cell>
          <cell r="B904">
            <v>730630</v>
          </cell>
          <cell r="C904" t="str">
            <v>Administrative Equipment Maintenance</v>
          </cell>
          <cell r="D904">
            <v>88500.738003999999</v>
          </cell>
          <cell r="E904">
            <v>88500</v>
          </cell>
          <cell r="F904" t="str">
            <v>Fitness Center 001</v>
          </cell>
          <cell r="G904">
            <v>738004</v>
          </cell>
          <cell r="H904" t="str">
            <v>Maint and Repair Equipment</v>
          </cell>
        </row>
        <row r="905">
          <cell r="A905">
            <v>78300.738035000002</v>
          </cell>
          <cell r="B905">
            <v>730630</v>
          </cell>
          <cell r="C905" t="str">
            <v>Administrative Equipment Maintenance</v>
          </cell>
          <cell r="D905">
            <v>78300.738035000002</v>
          </cell>
          <cell r="E905">
            <v>78300</v>
          </cell>
          <cell r="F905" t="str">
            <v>Property Admin Services 001</v>
          </cell>
          <cell r="G905">
            <v>738035</v>
          </cell>
          <cell r="H905" t="str">
            <v>Preventive Mat Contracts Equip</v>
          </cell>
        </row>
        <row r="906">
          <cell r="A906">
            <v>78300.738003999999</v>
          </cell>
          <cell r="B906">
            <v>730630</v>
          </cell>
          <cell r="C906" t="str">
            <v>Administrative Equipment Maintenance</v>
          </cell>
          <cell r="D906">
            <v>78300.738003999999</v>
          </cell>
          <cell r="E906">
            <v>78300</v>
          </cell>
          <cell r="F906" t="str">
            <v>Property Admin Services 001</v>
          </cell>
          <cell r="G906">
            <v>738004</v>
          </cell>
          <cell r="H906" t="str">
            <v>Maint and Repair Equipment</v>
          </cell>
        </row>
        <row r="907">
          <cell r="A907">
            <v>78300.737999999998</v>
          </cell>
          <cell r="B907">
            <v>730630</v>
          </cell>
          <cell r="C907" t="str">
            <v>Administrative Equipment Maintenance</v>
          </cell>
          <cell r="D907">
            <v>78300.737999999998</v>
          </cell>
          <cell r="E907">
            <v>78300</v>
          </cell>
          <cell r="F907" t="str">
            <v>Property Admin Services 001</v>
          </cell>
          <cell r="G907">
            <v>738000</v>
          </cell>
          <cell r="H907" t="str">
            <v>Maint and Repair Buildings</v>
          </cell>
        </row>
        <row r="908">
          <cell r="A908">
            <v>76200.737999999998</v>
          </cell>
          <cell r="B908">
            <v>730630</v>
          </cell>
          <cell r="C908" t="str">
            <v>Administrative Equipment Maintenance</v>
          </cell>
          <cell r="E908">
            <v>76200</v>
          </cell>
          <cell r="F908" t="str">
            <v>ACI INVESTMENTS</v>
          </cell>
          <cell r="G908">
            <v>738000</v>
          </cell>
          <cell r="H908" t="str">
            <v>Maint and Repair Buildings</v>
          </cell>
        </row>
        <row r="909">
          <cell r="A909">
            <v>76200.737999999998</v>
          </cell>
          <cell r="B909">
            <v>730630</v>
          </cell>
          <cell r="C909" t="str">
            <v>Administrative Equipment Maintenance</v>
          </cell>
          <cell r="E909">
            <v>76200</v>
          </cell>
          <cell r="F909" t="str">
            <v>ACI INVESTMENTS</v>
          </cell>
          <cell r="G909">
            <v>738000</v>
          </cell>
          <cell r="H909" t="str">
            <v>Maint and Repair Buildings</v>
          </cell>
        </row>
        <row r="910">
          <cell r="A910">
            <v>70701.738035000002</v>
          </cell>
          <cell r="B910">
            <v>730630</v>
          </cell>
          <cell r="C910" t="str">
            <v>Administrative Equipment Maintenance</v>
          </cell>
          <cell r="E910">
            <v>70701</v>
          </cell>
          <cell r="F910" t="str">
            <v>Materials Management 001</v>
          </cell>
          <cell r="G910">
            <v>738035</v>
          </cell>
          <cell r="H910" t="str">
            <v>Preventive Mat Contracts Equip</v>
          </cell>
        </row>
        <row r="911">
          <cell r="A911">
            <v>70701.737999999998</v>
          </cell>
          <cell r="B911">
            <v>730630</v>
          </cell>
          <cell r="C911" t="str">
            <v>Administrative Equipment Maintenance</v>
          </cell>
          <cell r="D911">
            <v>70701.737999999998</v>
          </cell>
          <cell r="E911">
            <v>70701</v>
          </cell>
          <cell r="F911" t="str">
            <v>Materials Management 001</v>
          </cell>
          <cell r="G911">
            <v>738000</v>
          </cell>
          <cell r="H911" t="str">
            <v>Maint and Repair Buildings</v>
          </cell>
        </row>
        <row r="912">
          <cell r="A912">
            <v>70700.738035000002</v>
          </cell>
          <cell r="B912">
            <v>730630</v>
          </cell>
          <cell r="C912" t="str">
            <v>Administrative Equipment Maintenance</v>
          </cell>
          <cell r="D912">
            <v>70700.738035000002</v>
          </cell>
          <cell r="E912">
            <v>70700</v>
          </cell>
          <cell r="F912" t="str">
            <v>Purchasing 001</v>
          </cell>
          <cell r="G912">
            <v>738035</v>
          </cell>
          <cell r="H912" t="str">
            <v>Preventive Mat Contracts Equip</v>
          </cell>
        </row>
        <row r="913">
          <cell r="A913">
            <v>70600.738035000002</v>
          </cell>
          <cell r="B913">
            <v>730630</v>
          </cell>
          <cell r="C913" t="str">
            <v>Administrative Equipment Maintenance</v>
          </cell>
          <cell r="D913">
            <v>70600.738035000002</v>
          </cell>
          <cell r="E913">
            <v>70600</v>
          </cell>
          <cell r="F913" t="str">
            <v>Telecom Switchboard 001</v>
          </cell>
          <cell r="G913">
            <v>738035</v>
          </cell>
          <cell r="H913" t="str">
            <v>Preventive Mat Contracts Equip</v>
          </cell>
        </row>
        <row r="914">
          <cell r="A914">
            <v>70550.738035000002</v>
          </cell>
          <cell r="B914">
            <v>730630</v>
          </cell>
          <cell r="C914" t="str">
            <v>Administrative Equipment Maintenance</v>
          </cell>
          <cell r="D914">
            <v>70550.738035000002</v>
          </cell>
          <cell r="E914">
            <v>70550</v>
          </cell>
          <cell r="F914" t="str">
            <v>Management Information Sys 001</v>
          </cell>
          <cell r="G914">
            <v>738035</v>
          </cell>
          <cell r="H914" t="str">
            <v>Preventive Mat Contracts Equip</v>
          </cell>
        </row>
        <row r="915">
          <cell r="A915">
            <v>70550.738003999999</v>
          </cell>
          <cell r="B915">
            <v>730630</v>
          </cell>
          <cell r="C915" t="str">
            <v>Administrative Equipment Maintenance</v>
          </cell>
          <cell r="D915">
            <v>70550.738003999999</v>
          </cell>
          <cell r="E915">
            <v>70550</v>
          </cell>
          <cell r="F915" t="str">
            <v>Management Information Sys 001</v>
          </cell>
          <cell r="G915">
            <v>738004</v>
          </cell>
          <cell r="H915" t="str">
            <v>Maint and Repair Equipment</v>
          </cell>
        </row>
        <row r="916">
          <cell r="A916">
            <v>70550.737999999998</v>
          </cell>
          <cell r="B916">
            <v>730630</v>
          </cell>
          <cell r="C916" t="str">
            <v>Administrative Equipment Maintenance</v>
          </cell>
          <cell r="D916">
            <v>70550.737999999998</v>
          </cell>
          <cell r="E916">
            <v>70550</v>
          </cell>
          <cell r="F916" t="str">
            <v>Management Information Sys 001</v>
          </cell>
          <cell r="G916">
            <v>738000</v>
          </cell>
          <cell r="H916" t="str">
            <v>Maint and Repair Buildings</v>
          </cell>
        </row>
        <row r="917">
          <cell r="A917">
            <v>69750.738035000002</v>
          </cell>
          <cell r="B917">
            <v>730630</v>
          </cell>
          <cell r="C917" t="str">
            <v>Administrative Equipment Maintenance</v>
          </cell>
          <cell r="D917">
            <v>69750.738035000002</v>
          </cell>
          <cell r="E917">
            <v>69750</v>
          </cell>
          <cell r="F917" t="str">
            <v>Print Shop 001</v>
          </cell>
          <cell r="G917">
            <v>738035</v>
          </cell>
          <cell r="H917" t="str">
            <v>Preventive Mat Contracts Equip</v>
          </cell>
        </row>
        <row r="918">
          <cell r="A918">
            <v>69550.738035000002</v>
          </cell>
          <cell r="B918">
            <v>730630</v>
          </cell>
          <cell r="C918" t="str">
            <v>Administrative Equipment Maintenance</v>
          </cell>
          <cell r="D918">
            <v>69550.738035000002</v>
          </cell>
          <cell r="E918">
            <v>69550</v>
          </cell>
          <cell r="F918" t="str">
            <v>Facility Support 001</v>
          </cell>
          <cell r="G918">
            <v>738035</v>
          </cell>
          <cell r="H918" t="str">
            <v>Preventive Mat Contracts Equip</v>
          </cell>
        </row>
        <row r="919">
          <cell r="A919">
            <v>69550.636020000005</v>
          </cell>
          <cell r="B919">
            <v>730630</v>
          </cell>
          <cell r="C919" t="str">
            <v>Administrative Equipment Maintenance</v>
          </cell>
          <cell r="D919">
            <v>69550.636020000005</v>
          </cell>
          <cell r="E919">
            <v>69550</v>
          </cell>
          <cell r="F919" t="str">
            <v>Facility Support 001</v>
          </cell>
          <cell r="G919">
            <v>636020</v>
          </cell>
          <cell r="H919" t="str">
            <v>RepairsMat Purch Srvcs Other</v>
          </cell>
        </row>
        <row r="920">
          <cell r="A920">
            <v>69150.737999999998</v>
          </cell>
          <cell r="B920">
            <v>730630</v>
          </cell>
          <cell r="C920" t="str">
            <v>Administrative Equipment Maintenance</v>
          </cell>
          <cell r="D920">
            <v>69150.737999999998</v>
          </cell>
          <cell r="E920">
            <v>69150</v>
          </cell>
          <cell r="F920" t="str">
            <v>Maintenance 001</v>
          </cell>
          <cell r="G920">
            <v>738000</v>
          </cell>
          <cell r="H920" t="str">
            <v>Maint and Repair Buildings</v>
          </cell>
        </row>
        <row r="921">
          <cell r="A921">
            <v>68500.737999999998</v>
          </cell>
          <cell r="B921">
            <v>730630</v>
          </cell>
          <cell r="C921" t="str">
            <v>Administrative Equipment Maintenance</v>
          </cell>
          <cell r="D921">
            <v>68500.737999999998</v>
          </cell>
          <cell r="E921">
            <v>68500</v>
          </cell>
          <cell r="F921" t="str">
            <v>Mission Integration 001</v>
          </cell>
          <cell r="G921">
            <v>738000</v>
          </cell>
          <cell r="H921" t="str">
            <v>Maint and Repair Buildings</v>
          </cell>
        </row>
        <row r="922">
          <cell r="A922">
            <v>68000.738035000002</v>
          </cell>
          <cell r="B922">
            <v>730630</v>
          </cell>
          <cell r="C922" t="str">
            <v>Administrative Equipment Maintenance</v>
          </cell>
          <cell r="E922">
            <v>68000</v>
          </cell>
          <cell r="F922" t="str">
            <v>Chief Legal Counsel 001</v>
          </cell>
          <cell r="G922">
            <v>738035</v>
          </cell>
          <cell r="H922" t="str">
            <v>Preventive Mat Contracts Equip</v>
          </cell>
        </row>
        <row r="923">
          <cell r="A923">
            <v>67950.737999999998</v>
          </cell>
          <cell r="B923">
            <v>730630</v>
          </cell>
          <cell r="C923" t="str">
            <v>Administrative Equipment Maintenance</v>
          </cell>
          <cell r="D923">
            <v>67950.737999999998</v>
          </cell>
          <cell r="E923">
            <v>67950</v>
          </cell>
          <cell r="F923" t="str">
            <v>Physician Support Services 001</v>
          </cell>
          <cell r="G923">
            <v>738000</v>
          </cell>
          <cell r="H923" t="str">
            <v>Maint and Repair Buildings</v>
          </cell>
        </row>
        <row r="924">
          <cell r="A924">
            <v>67600.738035000002</v>
          </cell>
          <cell r="B924">
            <v>730630</v>
          </cell>
          <cell r="C924" t="str">
            <v>Administrative Equipment Maintenance</v>
          </cell>
          <cell r="D924">
            <v>67600.738035000002</v>
          </cell>
          <cell r="E924">
            <v>67600</v>
          </cell>
          <cell r="F924" t="str">
            <v>Medical Education 001</v>
          </cell>
          <cell r="G924">
            <v>738035</v>
          </cell>
          <cell r="H924" t="str">
            <v>Preventive Mat Contracts Equip</v>
          </cell>
        </row>
        <row r="925">
          <cell r="A925">
            <v>67450.738035000002</v>
          </cell>
          <cell r="B925">
            <v>730630</v>
          </cell>
          <cell r="C925" t="str">
            <v>Administrative Equipment Maintenance</v>
          </cell>
          <cell r="D925">
            <v>67450.738035000002</v>
          </cell>
          <cell r="E925">
            <v>67450</v>
          </cell>
          <cell r="F925" t="str">
            <v>Total Quality Management 001</v>
          </cell>
          <cell r="G925">
            <v>738035</v>
          </cell>
          <cell r="H925" t="str">
            <v>Preventive Mat Contracts Equip</v>
          </cell>
        </row>
        <row r="926">
          <cell r="A926">
            <v>67450.737999999998</v>
          </cell>
          <cell r="B926">
            <v>730630</v>
          </cell>
          <cell r="C926" t="str">
            <v>Administrative Equipment Maintenance</v>
          </cell>
          <cell r="D926">
            <v>67450.737999999998</v>
          </cell>
          <cell r="E926">
            <v>67450</v>
          </cell>
          <cell r="F926" t="str">
            <v>Total Quality Management 001</v>
          </cell>
          <cell r="G926">
            <v>738000</v>
          </cell>
          <cell r="H926" t="str">
            <v>Maint and Repair Buildings</v>
          </cell>
        </row>
        <row r="927">
          <cell r="A927">
            <v>67400.738035000002</v>
          </cell>
          <cell r="B927">
            <v>730630</v>
          </cell>
          <cell r="C927" t="str">
            <v>Administrative Equipment Maintenance</v>
          </cell>
          <cell r="D927">
            <v>67400.738035000002</v>
          </cell>
          <cell r="E927">
            <v>67400</v>
          </cell>
          <cell r="F927" t="str">
            <v>Risk Management 001</v>
          </cell>
          <cell r="G927">
            <v>738035</v>
          </cell>
          <cell r="H927" t="str">
            <v>Preventive Mat Contracts Equip</v>
          </cell>
        </row>
        <row r="928">
          <cell r="A928">
            <v>67400.737999999998</v>
          </cell>
          <cell r="B928">
            <v>730630</v>
          </cell>
          <cell r="C928" t="str">
            <v>Administrative Equipment Maintenance</v>
          </cell>
          <cell r="D928">
            <v>67400.737999999998</v>
          </cell>
          <cell r="E928">
            <v>67400</v>
          </cell>
          <cell r="F928" t="str">
            <v>Risk Management 001</v>
          </cell>
          <cell r="G928">
            <v>738000</v>
          </cell>
          <cell r="H928" t="str">
            <v>Maint and Repair Buildings</v>
          </cell>
        </row>
        <row r="929">
          <cell r="A929">
            <v>67030.738035000002</v>
          </cell>
          <cell r="B929">
            <v>730630</v>
          </cell>
          <cell r="C929" t="str">
            <v>Administrative Equipment Maintenance</v>
          </cell>
          <cell r="D929">
            <v>67030.738035000002</v>
          </cell>
          <cell r="E929">
            <v>67030</v>
          </cell>
          <cell r="F929" t="str">
            <v>Employee Labor Relations 001</v>
          </cell>
          <cell r="G929">
            <v>738035</v>
          </cell>
          <cell r="H929" t="str">
            <v>Preventive Mat Contracts Equip</v>
          </cell>
        </row>
        <row r="930">
          <cell r="A930">
            <v>67030.737999999998</v>
          </cell>
          <cell r="B930">
            <v>730630</v>
          </cell>
          <cell r="C930" t="str">
            <v>Administrative Equipment Maintenance</v>
          </cell>
          <cell r="D930">
            <v>67030.737999999998</v>
          </cell>
          <cell r="E930">
            <v>67030</v>
          </cell>
          <cell r="F930" t="str">
            <v>Employee Labor Relations 001</v>
          </cell>
          <cell r="G930">
            <v>738000</v>
          </cell>
          <cell r="H930" t="str">
            <v>Maint and Repair Buildings</v>
          </cell>
        </row>
        <row r="931">
          <cell r="A931">
            <v>66980.738035000002</v>
          </cell>
          <cell r="B931">
            <v>730630</v>
          </cell>
          <cell r="C931" t="str">
            <v>Administrative Equipment Maintenance</v>
          </cell>
          <cell r="D931">
            <v>66980.738035000002</v>
          </cell>
          <cell r="E931">
            <v>66980</v>
          </cell>
          <cell r="F931" t="str">
            <v>Employee Hlth and Wellness 001</v>
          </cell>
          <cell r="G931">
            <v>738035</v>
          </cell>
          <cell r="H931" t="str">
            <v>Preventive Mat Contracts Equip</v>
          </cell>
        </row>
        <row r="932">
          <cell r="A932">
            <v>66980.737999999998</v>
          </cell>
          <cell r="B932">
            <v>730630</v>
          </cell>
          <cell r="C932" t="str">
            <v>Administrative Equipment Maintenance</v>
          </cell>
          <cell r="D932">
            <v>66980.737999999998</v>
          </cell>
          <cell r="E932">
            <v>66980</v>
          </cell>
          <cell r="F932" t="str">
            <v>Employee Hlth and Wellness 001</v>
          </cell>
          <cell r="G932">
            <v>738000</v>
          </cell>
          <cell r="H932" t="str">
            <v>Maint and Repair Buildings</v>
          </cell>
        </row>
        <row r="933">
          <cell r="A933">
            <v>66940.738035000002</v>
          </cell>
          <cell r="B933">
            <v>730630</v>
          </cell>
          <cell r="C933" t="str">
            <v>Administrative Equipment Maintenance</v>
          </cell>
          <cell r="D933">
            <v>66940.738035000002</v>
          </cell>
          <cell r="E933">
            <v>66940</v>
          </cell>
          <cell r="F933" t="str">
            <v>Employee Education 001</v>
          </cell>
          <cell r="G933">
            <v>738035</v>
          </cell>
          <cell r="H933" t="str">
            <v>Preventive Mat Contracts Equip</v>
          </cell>
        </row>
        <row r="934">
          <cell r="A934">
            <v>66940.738003999999</v>
          </cell>
          <cell r="B934">
            <v>730630</v>
          </cell>
          <cell r="C934" t="str">
            <v>Administrative Equipment Maintenance</v>
          </cell>
          <cell r="D934">
            <v>66940.738003999999</v>
          </cell>
          <cell r="E934">
            <v>66940</v>
          </cell>
          <cell r="F934" t="str">
            <v>Employee Education 001</v>
          </cell>
          <cell r="G934">
            <v>738004</v>
          </cell>
          <cell r="H934" t="str">
            <v>Maint and Repair Equipment</v>
          </cell>
        </row>
        <row r="935">
          <cell r="A935">
            <v>66940.737999999998</v>
          </cell>
          <cell r="B935">
            <v>730630</v>
          </cell>
          <cell r="C935" t="str">
            <v>Administrative Equipment Maintenance</v>
          </cell>
          <cell r="E935">
            <v>66940</v>
          </cell>
          <cell r="F935" t="str">
            <v>Employee Education 001</v>
          </cell>
          <cell r="G935">
            <v>738000</v>
          </cell>
          <cell r="H935" t="str">
            <v>Maint and Repair Buildings</v>
          </cell>
        </row>
        <row r="936">
          <cell r="A936">
            <v>66900.738035000002</v>
          </cell>
          <cell r="B936">
            <v>730630</v>
          </cell>
          <cell r="C936" t="str">
            <v>Administrative Equipment Maintenance</v>
          </cell>
          <cell r="D936">
            <v>66900.738035000002</v>
          </cell>
          <cell r="E936">
            <v>66900</v>
          </cell>
          <cell r="F936" t="str">
            <v>Compensation Services 001</v>
          </cell>
          <cell r="G936">
            <v>738035</v>
          </cell>
          <cell r="H936" t="str">
            <v>Preventive Mat Contracts Equip</v>
          </cell>
        </row>
        <row r="937">
          <cell r="A937">
            <v>66702.738035000002</v>
          </cell>
          <cell r="B937">
            <v>730630</v>
          </cell>
          <cell r="C937" t="str">
            <v>Administrative Equipment Maintenance</v>
          </cell>
          <cell r="D937">
            <v>66702.738035000002</v>
          </cell>
          <cell r="E937">
            <v>66702</v>
          </cell>
          <cell r="F937" t="str">
            <v>Community Relations 001</v>
          </cell>
          <cell r="G937">
            <v>738035</v>
          </cell>
          <cell r="H937" t="str">
            <v>Preventive Mat Contracts Equip</v>
          </cell>
        </row>
        <row r="938">
          <cell r="A938">
            <v>66600.738035000002</v>
          </cell>
          <cell r="B938">
            <v>730630</v>
          </cell>
          <cell r="C938" t="str">
            <v>Administrative Equipment Maintenance</v>
          </cell>
          <cell r="D938">
            <v>66600.738035000002</v>
          </cell>
          <cell r="E938">
            <v>66600</v>
          </cell>
          <cell r="F938" t="str">
            <v>Marketing 001</v>
          </cell>
          <cell r="G938">
            <v>738035</v>
          </cell>
          <cell r="H938" t="str">
            <v>Preventive Mat Contracts Equip</v>
          </cell>
        </row>
        <row r="939">
          <cell r="A939">
            <v>66600.737999999998</v>
          </cell>
          <cell r="B939">
            <v>730630</v>
          </cell>
          <cell r="C939" t="str">
            <v>Administrative Equipment Maintenance</v>
          </cell>
          <cell r="D939">
            <v>66600.737999999998</v>
          </cell>
          <cell r="E939">
            <v>66600</v>
          </cell>
          <cell r="F939" t="str">
            <v>Marketing 001</v>
          </cell>
          <cell r="G939">
            <v>738000</v>
          </cell>
          <cell r="H939" t="str">
            <v>Maint and Repair Buildings</v>
          </cell>
        </row>
        <row r="940">
          <cell r="A940">
            <v>66500.737999999998</v>
          </cell>
          <cell r="B940">
            <v>730630</v>
          </cell>
          <cell r="C940" t="str">
            <v>Administrative Equipment Maintenance</v>
          </cell>
          <cell r="D940">
            <v>66500.737999999998</v>
          </cell>
          <cell r="E940">
            <v>66500</v>
          </cell>
          <cell r="F940" t="str">
            <v>HIM Coding Documentation 001</v>
          </cell>
          <cell r="G940">
            <v>738000</v>
          </cell>
          <cell r="H940" t="str">
            <v>Maint and Repair Buildings</v>
          </cell>
        </row>
        <row r="941">
          <cell r="A941">
            <v>66450.738035000002</v>
          </cell>
          <cell r="B941">
            <v>730630</v>
          </cell>
          <cell r="C941" t="str">
            <v>Administrative Equipment Maintenance</v>
          </cell>
          <cell r="D941">
            <v>66450.738035000002</v>
          </cell>
          <cell r="E941">
            <v>66450</v>
          </cell>
          <cell r="F941" t="str">
            <v>Hlth Info Mgmt Operations 001</v>
          </cell>
          <cell r="G941">
            <v>738035</v>
          </cell>
          <cell r="H941" t="str">
            <v>Preventive Mat Contracts Equip</v>
          </cell>
        </row>
        <row r="942">
          <cell r="A942">
            <v>66052.738003999999</v>
          </cell>
          <cell r="B942">
            <v>730630</v>
          </cell>
          <cell r="C942" t="str">
            <v>Administrative Equipment Maintenance</v>
          </cell>
          <cell r="D942">
            <v>66052.738003999999</v>
          </cell>
          <cell r="E942">
            <v>66052</v>
          </cell>
          <cell r="F942" t="str">
            <v>Patient Accounting 002</v>
          </cell>
          <cell r="G942">
            <v>738004</v>
          </cell>
          <cell r="H942" t="str">
            <v>Maint and Repair Equipment</v>
          </cell>
        </row>
        <row r="943">
          <cell r="A943">
            <v>66050.738035000002</v>
          </cell>
          <cell r="B943">
            <v>730630</v>
          </cell>
          <cell r="C943" t="str">
            <v>Administrative Equipment Maintenance</v>
          </cell>
          <cell r="D943">
            <v>66050.738035000002</v>
          </cell>
          <cell r="E943">
            <v>66050</v>
          </cell>
          <cell r="F943" t="str">
            <v>Patient Accounting 001</v>
          </cell>
          <cell r="G943">
            <v>738035</v>
          </cell>
          <cell r="H943" t="str">
            <v>Preventive Mat Contracts Equip</v>
          </cell>
        </row>
        <row r="944">
          <cell r="A944">
            <v>65500.737999999998</v>
          </cell>
          <cell r="B944">
            <v>730630</v>
          </cell>
          <cell r="C944" t="str">
            <v>Administrative Equipment Maintenance</v>
          </cell>
          <cell r="E944">
            <v>65500</v>
          </cell>
          <cell r="F944" t="str">
            <v>Strategic Planning 001</v>
          </cell>
          <cell r="G944">
            <v>738000</v>
          </cell>
          <cell r="H944" t="str">
            <v>Maint and Repair Buildings</v>
          </cell>
        </row>
        <row r="945">
          <cell r="A945">
            <v>65350.737999999998</v>
          </cell>
          <cell r="B945">
            <v>730630</v>
          </cell>
          <cell r="C945" t="str">
            <v>Administrative Equipment Maintenance</v>
          </cell>
          <cell r="D945">
            <v>65350.737999999998</v>
          </cell>
          <cell r="E945">
            <v>65350</v>
          </cell>
          <cell r="F945" t="str">
            <v>Decision Support 001</v>
          </cell>
          <cell r="G945">
            <v>738000</v>
          </cell>
          <cell r="H945" t="str">
            <v>Maint and Repair Buildings</v>
          </cell>
        </row>
        <row r="946">
          <cell r="A946">
            <v>65300.738035000002</v>
          </cell>
          <cell r="B946">
            <v>730630</v>
          </cell>
          <cell r="C946" t="str">
            <v>Administrative Equipment Maintenance</v>
          </cell>
          <cell r="D946">
            <v>65300.738035000002</v>
          </cell>
          <cell r="E946">
            <v>65300</v>
          </cell>
          <cell r="F946" t="str">
            <v>Reimbursement 001</v>
          </cell>
          <cell r="G946">
            <v>738035</v>
          </cell>
          <cell r="H946" t="str">
            <v>Preventive Mat Contracts Equip</v>
          </cell>
        </row>
        <row r="947">
          <cell r="A947">
            <v>65102.738035000002</v>
          </cell>
          <cell r="B947">
            <v>730630</v>
          </cell>
          <cell r="C947" t="str">
            <v>Administrative Equipment Maintenance</v>
          </cell>
          <cell r="D947">
            <v>65102.738035000002</v>
          </cell>
          <cell r="E947">
            <v>65102</v>
          </cell>
          <cell r="F947" t="str">
            <v>General Finance 002</v>
          </cell>
          <cell r="G947">
            <v>738035</v>
          </cell>
          <cell r="H947" t="str">
            <v>Preventive Mat Contracts Equip</v>
          </cell>
        </row>
        <row r="948">
          <cell r="A948">
            <v>65102.738003999999</v>
          </cell>
          <cell r="B948">
            <v>730630</v>
          </cell>
          <cell r="C948" t="str">
            <v>Administrative Equipment Maintenance</v>
          </cell>
          <cell r="D948">
            <v>65102.738003999999</v>
          </cell>
          <cell r="E948">
            <v>65102</v>
          </cell>
          <cell r="F948" t="str">
            <v>General Finance 002</v>
          </cell>
          <cell r="G948">
            <v>738004</v>
          </cell>
          <cell r="H948" t="str">
            <v>Maint and Repair Equipment</v>
          </cell>
        </row>
        <row r="949">
          <cell r="A949">
            <v>65100.737999999998</v>
          </cell>
          <cell r="B949">
            <v>730630</v>
          </cell>
          <cell r="C949" t="str">
            <v>Administrative Equipment Maintenance</v>
          </cell>
          <cell r="E949">
            <v>65100</v>
          </cell>
          <cell r="F949" t="str">
            <v>General Finance 001</v>
          </cell>
          <cell r="G949">
            <v>738000</v>
          </cell>
          <cell r="H949" t="str">
            <v>Maint and Repair Buildings</v>
          </cell>
        </row>
        <row r="950">
          <cell r="A950">
            <v>65050.738035000002</v>
          </cell>
          <cell r="B950">
            <v>730630</v>
          </cell>
          <cell r="C950" t="str">
            <v>Administrative Equipment Maintenance</v>
          </cell>
          <cell r="E950">
            <v>65050</v>
          </cell>
          <cell r="F950" t="str">
            <v>Financial Reporting Analysis</v>
          </cell>
          <cell r="G950">
            <v>738035</v>
          </cell>
          <cell r="H950" t="str">
            <v>Preventive Mat Contracts Equip</v>
          </cell>
        </row>
        <row r="951">
          <cell r="A951">
            <v>64600.738035000002</v>
          </cell>
          <cell r="B951">
            <v>730630</v>
          </cell>
          <cell r="C951" t="str">
            <v>Administrative Equipment Maintenance</v>
          </cell>
          <cell r="D951">
            <v>64600.738035000002</v>
          </cell>
          <cell r="E951">
            <v>64600</v>
          </cell>
          <cell r="F951" t="str">
            <v>Business Devp 001</v>
          </cell>
          <cell r="G951">
            <v>738035</v>
          </cell>
          <cell r="H951" t="str">
            <v>Preventive Mat Contracts Equip</v>
          </cell>
        </row>
        <row r="952">
          <cell r="A952">
            <v>64600.738010000001</v>
          </cell>
          <cell r="B952">
            <v>730630</v>
          </cell>
          <cell r="C952" t="str">
            <v>Administrative Equipment Maintenance</v>
          </cell>
          <cell r="D952">
            <v>64600.738010000001</v>
          </cell>
          <cell r="E952">
            <v>64600</v>
          </cell>
          <cell r="F952" t="str">
            <v>Business Devp 001</v>
          </cell>
          <cell r="G952">
            <v>738010</v>
          </cell>
          <cell r="H952" t="str">
            <v>Maint and Repair Equip NonMed</v>
          </cell>
        </row>
        <row r="953">
          <cell r="A953">
            <v>64100.738035000002</v>
          </cell>
          <cell r="B953">
            <v>730630</v>
          </cell>
          <cell r="C953" t="str">
            <v>Administrative Equipment Maintenance</v>
          </cell>
          <cell r="D953">
            <v>64100.738035000002</v>
          </cell>
          <cell r="E953">
            <v>64100</v>
          </cell>
          <cell r="F953" t="str">
            <v>Administration 001</v>
          </cell>
          <cell r="G953">
            <v>738035</v>
          </cell>
          <cell r="H953" t="str">
            <v>Preventive Mat Contracts Equip</v>
          </cell>
        </row>
        <row r="954">
          <cell r="A954">
            <v>16450.738034999998</v>
          </cell>
          <cell r="B954">
            <v>730630</v>
          </cell>
          <cell r="C954" t="str">
            <v>Administrative Equipment Maintenance</v>
          </cell>
          <cell r="D954">
            <v>16450.738034999998</v>
          </cell>
          <cell r="E954">
            <v>16450</v>
          </cell>
          <cell r="F954" t="str">
            <v>Oncology Support Services 001</v>
          </cell>
          <cell r="G954">
            <v>738035</v>
          </cell>
          <cell r="H954" t="str">
            <v>Preventive Mat Contracts Equip</v>
          </cell>
        </row>
        <row r="955">
          <cell r="A955">
            <v>78300.738014999995</v>
          </cell>
          <cell r="B955">
            <v>730690</v>
          </cell>
          <cell r="C955" t="str">
            <v>Other Equipment Expense</v>
          </cell>
          <cell r="E955">
            <v>78300</v>
          </cell>
          <cell r="F955" t="str">
            <v>Property Admin Services 001</v>
          </cell>
          <cell r="G955">
            <v>738015</v>
          </cell>
          <cell r="H955" t="str">
            <v>Maint and Repair Grounds</v>
          </cell>
        </row>
        <row r="956">
          <cell r="A956">
            <v>78300.738010000001</v>
          </cell>
          <cell r="B956">
            <v>730690</v>
          </cell>
          <cell r="C956" t="str">
            <v>Other Equipment Expense</v>
          </cell>
          <cell r="E956">
            <v>78300</v>
          </cell>
          <cell r="F956" t="str">
            <v>Property Admin Services 001</v>
          </cell>
          <cell r="G956">
            <v>738010</v>
          </cell>
          <cell r="H956" t="str">
            <v>Maint and Repair Equip NonMed</v>
          </cell>
        </row>
        <row r="957">
          <cell r="A957">
            <v>70550.738010000001</v>
          </cell>
          <cell r="B957">
            <v>730690</v>
          </cell>
          <cell r="C957" t="str">
            <v>Other Equipment Expense</v>
          </cell>
          <cell r="E957">
            <v>70550</v>
          </cell>
          <cell r="F957" t="str">
            <v>Management Information Sys 001</v>
          </cell>
          <cell r="G957">
            <v>738010</v>
          </cell>
          <cell r="H957" t="str">
            <v>Maint and Repair Equip NonMed</v>
          </cell>
        </row>
        <row r="958">
          <cell r="A958">
            <v>67950.738014999995</v>
          </cell>
          <cell r="B958">
            <v>730690</v>
          </cell>
          <cell r="C958" t="str">
            <v>Other Equipment Expense</v>
          </cell>
          <cell r="E958">
            <v>67950</v>
          </cell>
          <cell r="F958" t="str">
            <v>Physician Support Services 001</v>
          </cell>
          <cell r="G958">
            <v>738015</v>
          </cell>
          <cell r="H958" t="str">
            <v>Maint and Repair Grounds</v>
          </cell>
        </row>
        <row r="959">
          <cell r="A959">
            <v>64100.738024999999</v>
          </cell>
          <cell r="B959">
            <v>730690</v>
          </cell>
          <cell r="C959" t="str">
            <v>Other Equipment Expense</v>
          </cell>
          <cell r="E959">
            <v>64100</v>
          </cell>
          <cell r="F959" t="str">
            <v>Administration 001</v>
          </cell>
          <cell r="G959">
            <v>738025</v>
          </cell>
          <cell r="H959" t="str">
            <v>Maint and Repair Vehicles</v>
          </cell>
        </row>
        <row r="960">
          <cell r="A960">
            <v>16450.755034999998</v>
          </cell>
          <cell r="B960">
            <v>730710</v>
          </cell>
          <cell r="C960" t="str">
            <v>Office Supplies</v>
          </cell>
          <cell r="E960">
            <v>16450</v>
          </cell>
          <cell r="F960" t="str">
            <v>Oncology Support Services 001</v>
          </cell>
          <cell r="G960">
            <v>755035</v>
          </cell>
          <cell r="H960" t="str">
            <v>Copier Allocation</v>
          </cell>
        </row>
        <row r="961">
          <cell r="A961">
            <v>64100.755035000002</v>
          </cell>
          <cell r="B961">
            <v>730710</v>
          </cell>
          <cell r="C961" t="str">
            <v>Office Supplies</v>
          </cell>
          <cell r="E961">
            <v>64100</v>
          </cell>
          <cell r="F961" t="str">
            <v>Administration 001</v>
          </cell>
          <cell r="G961">
            <v>755035</v>
          </cell>
          <cell r="H961" t="str">
            <v>Copier Allocation</v>
          </cell>
        </row>
        <row r="962">
          <cell r="A962">
            <v>64600.755035000002</v>
          </cell>
          <cell r="B962">
            <v>730710</v>
          </cell>
          <cell r="C962" t="str">
            <v>Office Supplies</v>
          </cell>
          <cell r="E962">
            <v>64600</v>
          </cell>
          <cell r="F962" t="str">
            <v>Business Devp 001</v>
          </cell>
          <cell r="G962">
            <v>755035</v>
          </cell>
          <cell r="H962" t="str">
            <v>Copier Allocation</v>
          </cell>
        </row>
        <row r="963">
          <cell r="A963">
            <v>65102.755035000002</v>
          </cell>
          <cell r="B963">
            <v>730710</v>
          </cell>
          <cell r="C963" t="str">
            <v>Office Supplies</v>
          </cell>
          <cell r="E963">
            <v>65102</v>
          </cell>
          <cell r="F963" t="str">
            <v>General Finance 002</v>
          </cell>
          <cell r="G963">
            <v>755035</v>
          </cell>
          <cell r="H963" t="str">
            <v>Copier Allocation</v>
          </cell>
        </row>
        <row r="964">
          <cell r="A964">
            <v>65300.755035000002</v>
          </cell>
          <cell r="B964">
            <v>730710</v>
          </cell>
          <cell r="C964" t="str">
            <v>Office Supplies</v>
          </cell>
          <cell r="E964">
            <v>65300</v>
          </cell>
          <cell r="F964" t="str">
            <v>Reimbursement 001</v>
          </cell>
          <cell r="G964">
            <v>755035</v>
          </cell>
          <cell r="H964" t="str">
            <v>Copier Allocation</v>
          </cell>
        </row>
        <row r="965">
          <cell r="A965">
            <v>66050.755034999995</v>
          </cell>
          <cell r="B965">
            <v>730710</v>
          </cell>
          <cell r="C965" t="str">
            <v>Office Supplies</v>
          </cell>
          <cell r="E965">
            <v>66050</v>
          </cell>
          <cell r="F965" t="str">
            <v>Patient Accounting 001</v>
          </cell>
          <cell r="G965">
            <v>755035</v>
          </cell>
          <cell r="H965" t="str">
            <v>Copier Allocation</v>
          </cell>
        </row>
        <row r="966">
          <cell r="A966">
            <v>66450.755034999995</v>
          </cell>
          <cell r="B966">
            <v>730710</v>
          </cell>
          <cell r="C966" t="str">
            <v>Office Supplies</v>
          </cell>
          <cell r="E966">
            <v>66450</v>
          </cell>
          <cell r="F966" t="str">
            <v>Hlth Info Mgmt Operations 001</v>
          </cell>
          <cell r="G966">
            <v>755035</v>
          </cell>
          <cell r="H966" t="str">
            <v>Copier Allocation</v>
          </cell>
        </row>
        <row r="967">
          <cell r="A967">
            <v>66702.755034999995</v>
          </cell>
          <cell r="B967">
            <v>730710</v>
          </cell>
          <cell r="C967" t="str">
            <v>Office Supplies</v>
          </cell>
          <cell r="E967">
            <v>66702</v>
          </cell>
          <cell r="F967" t="str">
            <v>Community Relations 001</v>
          </cell>
          <cell r="G967">
            <v>755035</v>
          </cell>
          <cell r="H967" t="str">
            <v>Copier Allocation</v>
          </cell>
        </row>
        <row r="968">
          <cell r="A968">
            <v>66900.755034999995</v>
          </cell>
          <cell r="B968">
            <v>730710</v>
          </cell>
          <cell r="C968" t="str">
            <v>Office Supplies</v>
          </cell>
          <cell r="E968">
            <v>66900</v>
          </cell>
          <cell r="F968" t="str">
            <v>Compensation Services 001</v>
          </cell>
          <cell r="G968">
            <v>755035</v>
          </cell>
          <cell r="H968" t="str">
            <v>Copier Allocation</v>
          </cell>
        </row>
        <row r="969">
          <cell r="A969">
            <v>66940.755034999995</v>
          </cell>
          <cell r="B969">
            <v>730710</v>
          </cell>
          <cell r="C969" t="str">
            <v>Office Supplies</v>
          </cell>
          <cell r="E969">
            <v>66940</v>
          </cell>
          <cell r="F969" t="str">
            <v>Employee Education 001</v>
          </cell>
          <cell r="G969">
            <v>755035</v>
          </cell>
          <cell r="H969" t="str">
            <v>Copier Allocation</v>
          </cell>
        </row>
        <row r="970">
          <cell r="A970">
            <v>66980.755034999995</v>
          </cell>
          <cell r="B970">
            <v>730710</v>
          </cell>
          <cell r="C970" t="str">
            <v>Office Supplies</v>
          </cell>
          <cell r="E970">
            <v>66980</v>
          </cell>
          <cell r="F970" t="str">
            <v>Employee Hlth and Wellness 001</v>
          </cell>
          <cell r="G970">
            <v>755035</v>
          </cell>
          <cell r="H970" t="str">
            <v>Copier Allocation</v>
          </cell>
        </row>
        <row r="971">
          <cell r="A971">
            <v>67030.755034999995</v>
          </cell>
          <cell r="B971">
            <v>730710</v>
          </cell>
          <cell r="C971" t="str">
            <v>Office Supplies</v>
          </cell>
          <cell r="E971">
            <v>67030</v>
          </cell>
          <cell r="F971" t="str">
            <v>Employee Labor Relations 001</v>
          </cell>
          <cell r="G971">
            <v>755035</v>
          </cell>
          <cell r="H971" t="str">
            <v>Copier Allocation</v>
          </cell>
        </row>
        <row r="972">
          <cell r="A972">
            <v>67400.755034999995</v>
          </cell>
          <cell r="B972">
            <v>730710</v>
          </cell>
          <cell r="C972" t="str">
            <v>Office Supplies</v>
          </cell>
          <cell r="E972">
            <v>67400</v>
          </cell>
          <cell r="F972" t="str">
            <v>Risk Management 001</v>
          </cell>
          <cell r="G972">
            <v>755035</v>
          </cell>
          <cell r="H972" t="str">
            <v>Copier Allocation</v>
          </cell>
        </row>
        <row r="973">
          <cell r="A973">
            <v>67450.755034999995</v>
          </cell>
          <cell r="B973">
            <v>730710</v>
          </cell>
          <cell r="C973" t="str">
            <v>Office Supplies</v>
          </cell>
          <cell r="E973">
            <v>67450</v>
          </cell>
          <cell r="F973" t="str">
            <v>Total Quality Management 001</v>
          </cell>
          <cell r="G973">
            <v>755035</v>
          </cell>
          <cell r="H973" t="str">
            <v>Copier Allocation</v>
          </cell>
        </row>
        <row r="974">
          <cell r="A974">
            <v>67600.755034999995</v>
          </cell>
          <cell r="B974">
            <v>730710</v>
          </cell>
          <cell r="C974" t="str">
            <v>Office Supplies</v>
          </cell>
          <cell r="E974">
            <v>67600</v>
          </cell>
          <cell r="F974" t="str">
            <v>Medical Education 001</v>
          </cell>
          <cell r="G974">
            <v>755035</v>
          </cell>
          <cell r="H974" t="str">
            <v>Copier Allocation</v>
          </cell>
        </row>
        <row r="975">
          <cell r="A975">
            <v>68000.755034999995</v>
          </cell>
          <cell r="B975">
            <v>730710</v>
          </cell>
          <cell r="C975" t="str">
            <v>Office Supplies</v>
          </cell>
          <cell r="E975">
            <v>68000</v>
          </cell>
          <cell r="F975" t="str">
            <v>Chief Legal Counsel 001</v>
          </cell>
          <cell r="G975">
            <v>755035</v>
          </cell>
          <cell r="H975" t="str">
            <v>Copier Allocation</v>
          </cell>
        </row>
        <row r="976">
          <cell r="A976">
            <v>69550.755034999995</v>
          </cell>
          <cell r="B976">
            <v>730710</v>
          </cell>
          <cell r="C976" t="str">
            <v>Office Supplies</v>
          </cell>
          <cell r="E976">
            <v>69550</v>
          </cell>
          <cell r="F976" t="str">
            <v>Facility Support 001</v>
          </cell>
          <cell r="G976">
            <v>755035</v>
          </cell>
          <cell r="H976" t="str">
            <v>Copier Allocation</v>
          </cell>
        </row>
        <row r="977">
          <cell r="A977">
            <v>70550.755034999995</v>
          </cell>
          <cell r="B977">
            <v>730710</v>
          </cell>
          <cell r="C977" t="str">
            <v>Office Supplies</v>
          </cell>
          <cell r="E977">
            <v>70550</v>
          </cell>
          <cell r="F977" t="str">
            <v>Management Information Sys 001</v>
          </cell>
          <cell r="G977">
            <v>755035</v>
          </cell>
          <cell r="H977" t="str">
            <v>Copier Allocation</v>
          </cell>
        </row>
        <row r="978">
          <cell r="A978">
            <v>70600.755034999995</v>
          </cell>
          <cell r="B978">
            <v>730710</v>
          </cell>
          <cell r="C978" t="str">
            <v>Office Supplies</v>
          </cell>
          <cell r="E978">
            <v>70600</v>
          </cell>
          <cell r="F978" t="str">
            <v>Telecom Switchboard 001</v>
          </cell>
          <cell r="G978">
            <v>755035</v>
          </cell>
          <cell r="H978" t="str">
            <v>Copier Allocation</v>
          </cell>
        </row>
        <row r="979">
          <cell r="A979">
            <v>70701.755034999995</v>
          </cell>
          <cell r="B979">
            <v>730710</v>
          </cell>
          <cell r="C979" t="str">
            <v>Office Supplies</v>
          </cell>
          <cell r="E979">
            <v>70701</v>
          </cell>
          <cell r="F979" t="str">
            <v>Materials Management 001</v>
          </cell>
          <cell r="G979">
            <v>755035</v>
          </cell>
          <cell r="H979" t="str">
            <v>Copier Allocation</v>
          </cell>
        </row>
        <row r="980">
          <cell r="A980">
            <v>78300.755034999995</v>
          </cell>
          <cell r="B980">
            <v>730710</v>
          </cell>
          <cell r="C980" t="str">
            <v>Office Supplies</v>
          </cell>
          <cell r="E980">
            <v>78300</v>
          </cell>
          <cell r="F980" t="str">
            <v>Property Admin Services 001</v>
          </cell>
          <cell r="G980">
            <v>755035</v>
          </cell>
          <cell r="H980" t="str">
            <v>Copier Allocation</v>
          </cell>
        </row>
        <row r="981">
          <cell r="A981">
            <v>88500.709520000004</v>
          </cell>
          <cell r="B981">
            <v>730710</v>
          </cell>
          <cell r="C981" t="str">
            <v>Office Supplies</v>
          </cell>
          <cell r="D981">
            <v>88500.709520000004</v>
          </cell>
          <cell r="E981">
            <v>88500</v>
          </cell>
          <cell r="F981" t="str">
            <v>Fitness Center 001</v>
          </cell>
          <cell r="G981">
            <v>709520</v>
          </cell>
          <cell r="H981" t="str">
            <v>Office Supplies</v>
          </cell>
        </row>
        <row r="982">
          <cell r="A982">
            <v>78300.709520000004</v>
          </cell>
          <cell r="B982">
            <v>730710</v>
          </cell>
          <cell r="C982" t="str">
            <v>Office Supplies</v>
          </cell>
          <cell r="D982">
            <v>78300.709520000004</v>
          </cell>
          <cell r="E982">
            <v>78300</v>
          </cell>
          <cell r="F982" t="str">
            <v>Property Admin Services 001</v>
          </cell>
          <cell r="G982">
            <v>709520</v>
          </cell>
          <cell r="H982" t="str">
            <v>Office Supplies</v>
          </cell>
        </row>
        <row r="983">
          <cell r="A983">
            <v>70701.709520000004</v>
          </cell>
          <cell r="B983">
            <v>730710</v>
          </cell>
          <cell r="C983" t="str">
            <v>Office Supplies</v>
          </cell>
          <cell r="D983">
            <v>70701.709520000004</v>
          </cell>
          <cell r="E983">
            <v>70701</v>
          </cell>
          <cell r="F983" t="str">
            <v>Materials Management 001</v>
          </cell>
          <cell r="G983">
            <v>709520</v>
          </cell>
          <cell r="H983" t="str">
            <v>Office Supplies</v>
          </cell>
        </row>
        <row r="984">
          <cell r="A984">
            <v>70700.709520000004</v>
          </cell>
          <cell r="B984">
            <v>730710</v>
          </cell>
          <cell r="C984" t="str">
            <v>Office Supplies</v>
          </cell>
          <cell r="D984">
            <v>70700.709520000004</v>
          </cell>
          <cell r="E984">
            <v>70700</v>
          </cell>
          <cell r="F984" t="str">
            <v>Purchasing 001</v>
          </cell>
          <cell r="G984">
            <v>709520</v>
          </cell>
          <cell r="H984" t="str">
            <v>Office Supplies</v>
          </cell>
        </row>
        <row r="985">
          <cell r="A985">
            <v>70600.709520000004</v>
          </cell>
          <cell r="B985">
            <v>730710</v>
          </cell>
          <cell r="C985" t="str">
            <v>Office Supplies</v>
          </cell>
          <cell r="D985">
            <v>70600.709520000004</v>
          </cell>
          <cell r="E985">
            <v>70600</v>
          </cell>
          <cell r="F985" t="str">
            <v>Telecom Switchboard 001</v>
          </cell>
          <cell r="G985">
            <v>709520</v>
          </cell>
          <cell r="H985" t="str">
            <v>Office Supplies</v>
          </cell>
        </row>
        <row r="986">
          <cell r="A986">
            <v>70550.709520000004</v>
          </cell>
          <cell r="B986">
            <v>730710</v>
          </cell>
          <cell r="C986" t="str">
            <v>Office Supplies</v>
          </cell>
          <cell r="D986">
            <v>70550.709520000004</v>
          </cell>
          <cell r="E986">
            <v>70550</v>
          </cell>
          <cell r="F986" t="str">
            <v>Management Information Sys 001</v>
          </cell>
          <cell r="G986">
            <v>709520</v>
          </cell>
          <cell r="H986" t="str">
            <v>Office Supplies</v>
          </cell>
        </row>
        <row r="987">
          <cell r="A987">
            <v>69750.709520000004</v>
          </cell>
          <cell r="B987">
            <v>730710</v>
          </cell>
          <cell r="C987" t="str">
            <v>Office Supplies</v>
          </cell>
          <cell r="D987">
            <v>69750.709520000004</v>
          </cell>
          <cell r="E987">
            <v>69750</v>
          </cell>
          <cell r="F987" t="str">
            <v>Print Shop 001</v>
          </cell>
          <cell r="G987">
            <v>709520</v>
          </cell>
          <cell r="H987" t="str">
            <v>Office Supplies</v>
          </cell>
        </row>
        <row r="988">
          <cell r="A988">
            <v>69550.709520000004</v>
          </cell>
          <cell r="B988">
            <v>730710</v>
          </cell>
          <cell r="C988" t="str">
            <v>Office Supplies</v>
          </cell>
          <cell r="D988">
            <v>69550.709520000004</v>
          </cell>
          <cell r="E988">
            <v>69550</v>
          </cell>
          <cell r="F988" t="str">
            <v>Facility Support 001</v>
          </cell>
          <cell r="G988">
            <v>709520</v>
          </cell>
          <cell r="H988" t="str">
            <v>Office Supplies</v>
          </cell>
        </row>
        <row r="989">
          <cell r="A989">
            <v>69150.709520000004</v>
          </cell>
          <cell r="B989">
            <v>730710</v>
          </cell>
          <cell r="C989" t="str">
            <v>Office Supplies</v>
          </cell>
          <cell r="D989">
            <v>69150.709520000004</v>
          </cell>
          <cell r="E989">
            <v>69150</v>
          </cell>
          <cell r="F989" t="str">
            <v>Maintenance 001</v>
          </cell>
          <cell r="G989">
            <v>709520</v>
          </cell>
          <cell r="H989" t="str">
            <v>Office Supplies</v>
          </cell>
        </row>
        <row r="990">
          <cell r="A990">
            <v>68500.709520000004</v>
          </cell>
          <cell r="B990">
            <v>730710</v>
          </cell>
          <cell r="C990" t="str">
            <v>Office Supplies</v>
          </cell>
          <cell r="D990">
            <v>68500.709520000004</v>
          </cell>
          <cell r="E990">
            <v>68500</v>
          </cell>
          <cell r="F990" t="str">
            <v>Mission Integration 001</v>
          </cell>
          <cell r="G990">
            <v>709520</v>
          </cell>
          <cell r="H990" t="str">
            <v>Office Supplies</v>
          </cell>
        </row>
        <row r="991">
          <cell r="A991">
            <v>68000.709520000004</v>
          </cell>
          <cell r="B991">
            <v>730710</v>
          </cell>
          <cell r="C991" t="str">
            <v>Office Supplies</v>
          </cell>
          <cell r="D991">
            <v>68000.709520000004</v>
          </cell>
          <cell r="E991">
            <v>68000</v>
          </cell>
          <cell r="F991" t="str">
            <v>Chief Legal Counsel 001</v>
          </cell>
          <cell r="G991">
            <v>709520</v>
          </cell>
          <cell r="H991" t="str">
            <v>Office Supplies</v>
          </cell>
        </row>
        <row r="992">
          <cell r="A992">
            <v>67966.709520000004</v>
          </cell>
          <cell r="B992">
            <v>730710</v>
          </cell>
          <cell r="C992" t="str">
            <v>Office Supplies</v>
          </cell>
          <cell r="D992">
            <v>67966.709520000004</v>
          </cell>
          <cell r="E992">
            <v>67966</v>
          </cell>
          <cell r="F992" t="str">
            <v>Physician Support Services 003</v>
          </cell>
          <cell r="G992">
            <v>709520</v>
          </cell>
          <cell r="H992" t="str">
            <v>Office Supplies</v>
          </cell>
        </row>
        <row r="993">
          <cell r="A993">
            <v>67950.709520000004</v>
          </cell>
          <cell r="B993">
            <v>730710</v>
          </cell>
          <cell r="C993" t="str">
            <v>Office Supplies</v>
          </cell>
          <cell r="D993">
            <v>67950.709520000004</v>
          </cell>
          <cell r="E993">
            <v>67950</v>
          </cell>
          <cell r="F993" t="str">
            <v>Physician Support Services 001</v>
          </cell>
          <cell r="G993">
            <v>709520</v>
          </cell>
          <cell r="H993" t="str">
            <v>Office Supplies</v>
          </cell>
        </row>
        <row r="994">
          <cell r="A994">
            <v>67552.709520000004</v>
          </cell>
          <cell r="B994">
            <v>730710</v>
          </cell>
          <cell r="C994" t="str">
            <v>Office Supplies</v>
          </cell>
          <cell r="E994">
            <v>67552</v>
          </cell>
          <cell r="F994" t="str">
            <v>Medical Staff</v>
          </cell>
          <cell r="G994">
            <v>709520</v>
          </cell>
          <cell r="H994" t="str">
            <v>Office Supplies</v>
          </cell>
        </row>
        <row r="995">
          <cell r="A995">
            <v>67450.709520000004</v>
          </cell>
          <cell r="B995">
            <v>730710</v>
          </cell>
          <cell r="C995" t="str">
            <v>Office Supplies</v>
          </cell>
          <cell r="D995">
            <v>67450.709520000004</v>
          </cell>
          <cell r="E995">
            <v>67450</v>
          </cell>
          <cell r="F995" t="str">
            <v>Total Quality Management 001</v>
          </cell>
          <cell r="G995">
            <v>709520</v>
          </cell>
          <cell r="H995" t="str">
            <v>Office Supplies</v>
          </cell>
        </row>
        <row r="996">
          <cell r="A996">
            <v>67400.709520000004</v>
          </cell>
          <cell r="B996">
            <v>730710</v>
          </cell>
          <cell r="C996" t="str">
            <v>Office Supplies</v>
          </cell>
          <cell r="D996">
            <v>67400.709520000004</v>
          </cell>
          <cell r="E996">
            <v>67400</v>
          </cell>
          <cell r="F996" t="str">
            <v>Risk Management 001</v>
          </cell>
          <cell r="G996">
            <v>709520</v>
          </cell>
          <cell r="H996" t="str">
            <v>Office Supplies</v>
          </cell>
        </row>
        <row r="997">
          <cell r="A997">
            <v>67031.709520000004</v>
          </cell>
          <cell r="B997">
            <v>730710</v>
          </cell>
          <cell r="C997" t="str">
            <v>Office Supplies</v>
          </cell>
          <cell r="E997">
            <v>67031</v>
          </cell>
          <cell r="F997" t="str">
            <v>Associate Engagement</v>
          </cell>
          <cell r="G997">
            <v>709520</v>
          </cell>
          <cell r="H997" t="str">
            <v>Office Supplies</v>
          </cell>
        </row>
        <row r="998">
          <cell r="A998">
            <v>67030.709520000004</v>
          </cell>
          <cell r="B998">
            <v>730710</v>
          </cell>
          <cell r="C998" t="str">
            <v>Office Supplies</v>
          </cell>
          <cell r="D998">
            <v>67030.709520000004</v>
          </cell>
          <cell r="E998">
            <v>67030</v>
          </cell>
          <cell r="F998" t="str">
            <v>Employee Labor Relations 001</v>
          </cell>
          <cell r="G998">
            <v>709520</v>
          </cell>
          <cell r="H998" t="str">
            <v>Office Supplies</v>
          </cell>
        </row>
        <row r="999">
          <cell r="A999">
            <v>66980.709520000004</v>
          </cell>
          <cell r="B999">
            <v>730710</v>
          </cell>
          <cell r="C999" t="str">
            <v>Office Supplies</v>
          </cell>
          <cell r="D999">
            <v>66980.709520000004</v>
          </cell>
          <cell r="E999">
            <v>66980</v>
          </cell>
          <cell r="F999" t="str">
            <v>Employee Hlth and Wellness 001</v>
          </cell>
          <cell r="G999">
            <v>709520</v>
          </cell>
          <cell r="H999" t="str">
            <v>Office Supplies</v>
          </cell>
        </row>
        <row r="1000">
          <cell r="A1000">
            <v>66940.709520000004</v>
          </cell>
          <cell r="B1000">
            <v>730710</v>
          </cell>
          <cell r="C1000" t="str">
            <v>Office Supplies</v>
          </cell>
          <cell r="D1000">
            <v>66940.709520000004</v>
          </cell>
          <cell r="E1000">
            <v>66940</v>
          </cell>
          <cell r="F1000" t="str">
            <v>Employee Education 001</v>
          </cell>
          <cell r="G1000">
            <v>709520</v>
          </cell>
          <cell r="H1000" t="str">
            <v>Office Supplies</v>
          </cell>
        </row>
        <row r="1001">
          <cell r="A1001">
            <v>66900.709520000004</v>
          </cell>
          <cell r="B1001">
            <v>730710</v>
          </cell>
          <cell r="C1001" t="str">
            <v>Office Supplies</v>
          </cell>
          <cell r="D1001">
            <v>66900.709520000004</v>
          </cell>
          <cell r="E1001">
            <v>66900</v>
          </cell>
          <cell r="F1001" t="str">
            <v>Compensation Services 001</v>
          </cell>
          <cell r="G1001">
            <v>709520</v>
          </cell>
          <cell r="H1001" t="str">
            <v>Office Supplies</v>
          </cell>
        </row>
        <row r="1002">
          <cell r="A1002">
            <v>66757.709520000004</v>
          </cell>
          <cell r="B1002">
            <v>730710</v>
          </cell>
          <cell r="C1002" t="str">
            <v>Office Supplies</v>
          </cell>
          <cell r="E1002">
            <v>66757</v>
          </cell>
          <cell r="F1002" t="str">
            <v>Faith Community Nursing</v>
          </cell>
          <cell r="G1002">
            <v>709520</v>
          </cell>
          <cell r="H1002" t="str">
            <v>Office Supplies</v>
          </cell>
        </row>
        <row r="1003">
          <cell r="A1003">
            <v>66751.709520000004</v>
          </cell>
          <cell r="B1003">
            <v>730710</v>
          </cell>
          <cell r="C1003" t="str">
            <v>Office Supplies</v>
          </cell>
          <cell r="E1003">
            <v>66751</v>
          </cell>
          <cell r="F1003" t="str">
            <v>Emergency Pregnancy Services</v>
          </cell>
          <cell r="G1003">
            <v>709520</v>
          </cell>
          <cell r="H1003" t="str">
            <v>Office Supplies</v>
          </cell>
        </row>
        <row r="1004">
          <cell r="A1004">
            <v>66702.709520000004</v>
          </cell>
          <cell r="B1004">
            <v>730710</v>
          </cell>
          <cell r="C1004" t="str">
            <v>Office Supplies</v>
          </cell>
          <cell r="D1004">
            <v>66702.709520000004</v>
          </cell>
          <cell r="E1004">
            <v>66702</v>
          </cell>
          <cell r="F1004" t="str">
            <v>Community Relations 001</v>
          </cell>
          <cell r="G1004">
            <v>709520</v>
          </cell>
          <cell r="H1004" t="str">
            <v>Office Supplies</v>
          </cell>
        </row>
        <row r="1005">
          <cell r="A1005">
            <v>66600.709520000004</v>
          </cell>
          <cell r="B1005">
            <v>730710</v>
          </cell>
          <cell r="C1005" t="str">
            <v>Office Supplies</v>
          </cell>
          <cell r="D1005">
            <v>66600.709520000004</v>
          </cell>
          <cell r="E1005">
            <v>66600</v>
          </cell>
          <cell r="F1005" t="str">
            <v>Marketing 001</v>
          </cell>
          <cell r="G1005">
            <v>709520</v>
          </cell>
          <cell r="H1005" t="str">
            <v>Office Supplies</v>
          </cell>
        </row>
        <row r="1006">
          <cell r="A1006">
            <v>66500.709520000004</v>
          </cell>
          <cell r="B1006">
            <v>730710</v>
          </cell>
          <cell r="C1006" t="str">
            <v>Office Supplies</v>
          </cell>
          <cell r="E1006">
            <v>66500</v>
          </cell>
          <cell r="F1006" t="str">
            <v>HIM Coding Documentation 001</v>
          </cell>
          <cell r="G1006">
            <v>709520</v>
          </cell>
          <cell r="H1006" t="str">
            <v>Office Supplies</v>
          </cell>
        </row>
        <row r="1007">
          <cell r="A1007">
            <v>66450.709520000004</v>
          </cell>
          <cell r="B1007">
            <v>730710</v>
          </cell>
          <cell r="C1007" t="str">
            <v>Office Supplies</v>
          </cell>
          <cell r="D1007">
            <v>66450.709520000004</v>
          </cell>
          <cell r="E1007">
            <v>66450</v>
          </cell>
          <cell r="F1007" t="str">
            <v>Hlth Info Mgmt Operations 001</v>
          </cell>
          <cell r="G1007">
            <v>709520</v>
          </cell>
          <cell r="H1007" t="str">
            <v>Office Supplies</v>
          </cell>
        </row>
        <row r="1008">
          <cell r="A1008">
            <v>66052.709520000004</v>
          </cell>
          <cell r="B1008">
            <v>730710</v>
          </cell>
          <cell r="C1008" t="str">
            <v>Office Supplies</v>
          </cell>
          <cell r="D1008">
            <v>66052.709520000004</v>
          </cell>
          <cell r="E1008">
            <v>66052</v>
          </cell>
          <cell r="F1008" t="str">
            <v>Patient Accounting 002</v>
          </cell>
          <cell r="G1008">
            <v>709520</v>
          </cell>
          <cell r="H1008" t="str">
            <v>Office Supplies</v>
          </cell>
        </row>
        <row r="1009">
          <cell r="A1009">
            <v>66050.709520000004</v>
          </cell>
          <cell r="B1009">
            <v>730710</v>
          </cell>
          <cell r="C1009" t="str">
            <v>Office Supplies</v>
          </cell>
          <cell r="D1009">
            <v>66050.709520000004</v>
          </cell>
          <cell r="E1009">
            <v>66050</v>
          </cell>
          <cell r="F1009" t="str">
            <v>Patient Accounting 001</v>
          </cell>
          <cell r="G1009">
            <v>709520</v>
          </cell>
          <cell r="H1009" t="str">
            <v>Office Supplies</v>
          </cell>
        </row>
        <row r="1010">
          <cell r="A1010">
            <v>65850.709520000004</v>
          </cell>
          <cell r="B1010">
            <v>730710</v>
          </cell>
          <cell r="C1010" t="str">
            <v>Office Supplies</v>
          </cell>
          <cell r="E1010">
            <v>65850</v>
          </cell>
          <cell r="F1010" t="str">
            <v>Central Scheduling 001</v>
          </cell>
          <cell r="G1010">
            <v>709520</v>
          </cell>
          <cell r="H1010" t="str">
            <v>Office Supplies</v>
          </cell>
        </row>
        <row r="1011">
          <cell r="A1011">
            <v>65750.709520000004</v>
          </cell>
          <cell r="B1011">
            <v>730710</v>
          </cell>
          <cell r="C1011" t="str">
            <v>Office Supplies</v>
          </cell>
          <cell r="D1011">
            <v>65750.709520000004</v>
          </cell>
          <cell r="E1011">
            <v>65750</v>
          </cell>
          <cell r="F1011" t="str">
            <v>Patient Access Admitting 001</v>
          </cell>
          <cell r="G1011">
            <v>709520</v>
          </cell>
          <cell r="H1011" t="str">
            <v>Office Supplies</v>
          </cell>
        </row>
        <row r="1012">
          <cell r="A1012">
            <v>65350.709519999997</v>
          </cell>
          <cell r="B1012">
            <v>730710</v>
          </cell>
          <cell r="C1012" t="str">
            <v>Office Supplies</v>
          </cell>
          <cell r="D1012">
            <v>65350.709519999997</v>
          </cell>
          <cell r="E1012">
            <v>65350</v>
          </cell>
          <cell r="F1012" t="str">
            <v>Decision Support 001</v>
          </cell>
          <cell r="G1012">
            <v>709520</v>
          </cell>
          <cell r="H1012" t="str">
            <v>Office Supplies</v>
          </cell>
        </row>
        <row r="1013">
          <cell r="A1013">
            <v>65300.709519999997</v>
          </cell>
          <cell r="B1013">
            <v>730710</v>
          </cell>
          <cell r="C1013" t="str">
            <v>Office Supplies</v>
          </cell>
          <cell r="D1013">
            <v>65300.709519999997</v>
          </cell>
          <cell r="E1013">
            <v>65300</v>
          </cell>
          <cell r="F1013" t="str">
            <v>Reimbursement 001</v>
          </cell>
          <cell r="G1013">
            <v>709520</v>
          </cell>
          <cell r="H1013" t="str">
            <v>Office Supplies</v>
          </cell>
        </row>
        <row r="1014">
          <cell r="A1014">
            <v>65200.709519999997</v>
          </cell>
          <cell r="B1014">
            <v>730710</v>
          </cell>
          <cell r="C1014" t="str">
            <v>Office Supplies</v>
          </cell>
          <cell r="D1014">
            <v>65200.709519999997</v>
          </cell>
          <cell r="E1014">
            <v>65200</v>
          </cell>
          <cell r="F1014" t="str">
            <v>Managed Care Contracting 001</v>
          </cell>
          <cell r="G1014">
            <v>709520</v>
          </cell>
          <cell r="H1014" t="str">
            <v>Office Supplies</v>
          </cell>
        </row>
        <row r="1015">
          <cell r="A1015">
            <v>65102.709519999997</v>
          </cell>
          <cell r="B1015">
            <v>730710</v>
          </cell>
          <cell r="C1015" t="str">
            <v>Office Supplies</v>
          </cell>
          <cell r="D1015">
            <v>65102.709519999997</v>
          </cell>
          <cell r="E1015">
            <v>65102</v>
          </cell>
          <cell r="F1015" t="str">
            <v>General Finance 002</v>
          </cell>
          <cell r="G1015">
            <v>709520</v>
          </cell>
          <cell r="H1015" t="str">
            <v>Office Supplies</v>
          </cell>
        </row>
        <row r="1016">
          <cell r="A1016">
            <v>65100.709519999997</v>
          </cell>
          <cell r="B1016">
            <v>730710</v>
          </cell>
          <cell r="C1016" t="str">
            <v>Office Supplies</v>
          </cell>
          <cell r="D1016">
            <v>65100.709519999997</v>
          </cell>
          <cell r="E1016">
            <v>65100</v>
          </cell>
          <cell r="F1016" t="str">
            <v>General Finance 001</v>
          </cell>
          <cell r="G1016">
            <v>709520</v>
          </cell>
          <cell r="H1016" t="str">
            <v>Office Supplies</v>
          </cell>
        </row>
        <row r="1017">
          <cell r="A1017">
            <v>65050.709519999997</v>
          </cell>
          <cell r="B1017">
            <v>730710</v>
          </cell>
          <cell r="C1017" t="str">
            <v>Office Supplies</v>
          </cell>
          <cell r="D1017">
            <v>65050.709519999997</v>
          </cell>
          <cell r="E1017">
            <v>65050</v>
          </cell>
          <cell r="F1017" t="str">
            <v>Financial Reporting Analysis</v>
          </cell>
          <cell r="G1017">
            <v>709520</v>
          </cell>
          <cell r="H1017" t="str">
            <v>Office Supplies</v>
          </cell>
        </row>
        <row r="1018">
          <cell r="A1018">
            <v>64601.709519999997</v>
          </cell>
          <cell r="B1018">
            <v>730710</v>
          </cell>
          <cell r="C1018" t="str">
            <v>Office Supplies</v>
          </cell>
          <cell r="D1018">
            <v>64601.709519999997</v>
          </cell>
          <cell r="E1018">
            <v>64601</v>
          </cell>
          <cell r="F1018" t="str">
            <v>Business Devp 002</v>
          </cell>
          <cell r="G1018">
            <v>709520</v>
          </cell>
          <cell r="H1018" t="str">
            <v>Office Supplies</v>
          </cell>
        </row>
        <row r="1019">
          <cell r="A1019">
            <v>64600.709519999997</v>
          </cell>
          <cell r="B1019">
            <v>730710</v>
          </cell>
          <cell r="C1019" t="str">
            <v>Office Supplies</v>
          </cell>
          <cell r="D1019">
            <v>64600.709519999997</v>
          </cell>
          <cell r="E1019">
            <v>64600</v>
          </cell>
          <cell r="F1019" t="str">
            <v>Business Devp 001</v>
          </cell>
          <cell r="G1019">
            <v>709520</v>
          </cell>
          <cell r="H1019" t="str">
            <v>Office Supplies</v>
          </cell>
        </row>
        <row r="1020">
          <cell r="A1020">
            <v>64250.709519999997</v>
          </cell>
          <cell r="B1020">
            <v>730710</v>
          </cell>
          <cell r="C1020" t="str">
            <v>Office Supplies</v>
          </cell>
          <cell r="E1020">
            <v>64250</v>
          </cell>
          <cell r="F1020" t="str">
            <v>Administration 005</v>
          </cell>
          <cell r="G1020">
            <v>709520</v>
          </cell>
          <cell r="H1020" t="str">
            <v>Office Supplies</v>
          </cell>
        </row>
        <row r="1021">
          <cell r="A1021">
            <v>64100.709519999997</v>
          </cell>
          <cell r="B1021">
            <v>730710</v>
          </cell>
          <cell r="C1021" t="str">
            <v>Office Supplies</v>
          </cell>
          <cell r="D1021">
            <v>64100.709519999997</v>
          </cell>
          <cell r="E1021">
            <v>64100</v>
          </cell>
          <cell r="F1021" t="str">
            <v>Administration 001</v>
          </cell>
          <cell r="G1021">
            <v>709520</v>
          </cell>
          <cell r="H1021" t="str">
            <v>Office Supplies</v>
          </cell>
        </row>
        <row r="1022">
          <cell r="A1022">
            <v>16450.70952</v>
          </cell>
          <cell r="B1022">
            <v>730710</v>
          </cell>
          <cell r="C1022" t="str">
            <v>Office Supplies</v>
          </cell>
          <cell r="D1022">
            <v>16450.70952</v>
          </cell>
          <cell r="E1022">
            <v>16450</v>
          </cell>
          <cell r="F1022" t="str">
            <v>Oncology Support Services 001</v>
          </cell>
          <cell r="G1022">
            <v>709520</v>
          </cell>
          <cell r="H1022" t="str">
            <v>Office Supplies</v>
          </cell>
        </row>
        <row r="1023">
          <cell r="A1023">
            <v>78300.755139999994</v>
          </cell>
          <cell r="B1023">
            <v>730720</v>
          </cell>
          <cell r="C1023" t="str">
            <v>Postage</v>
          </cell>
          <cell r="D1023">
            <v>78300.755139999994</v>
          </cell>
          <cell r="E1023">
            <v>78300</v>
          </cell>
          <cell r="F1023" t="str">
            <v>Property Admin Services 001</v>
          </cell>
          <cell r="G1023">
            <v>755140</v>
          </cell>
          <cell r="H1023" t="str">
            <v>Postage</v>
          </cell>
        </row>
        <row r="1024">
          <cell r="A1024">
            <v>78300.755040000004</v>
          </cell>
          <cell r="B1024">
            <v>730720</v>
          </cell>
          <cell r="C1024" t="str">
            <v>Postage</v>
          </cell>
          <cell r="E1024">
            <v>78300</v>
          </cell>
          <cell r="F1024" t="str">
            <v>Property Admin Services 001</v>
          </cell>
          <cell r="G1024">
            <v>755040</v>
          </cell>
          <cell r="H1024" t="str">
            <v>Courier Service Costs</v>
          </cell>
        </row>
        <row r="1025">
          <cell r="A1025">
            <v>70701.755040000004</v>
          </cell>
          <cell r="B1025">
            <v>730720</v>
          </cell>
          <cell r="C1025" t="str">
            <v>Postage</v>
          </cell>
          <cell r="E1025">
            <v>70701</v>
          </cell>
          <cell r="F1025" t="str">
            <v>Materials Management 001</v>
          </cell>
          <cell r="G1025">
            <v>755040</v>
          </cell>
          <cell r="H1025" t="str">
            <v>Courier Service Costs</v>
          </cell>
        </row>
        <row r="1026">
          <cell r="A1026">
            <v>70700.755040000004</v>
          </cell>
          <cell r="B1026">
            <v>730720</v>
          </cell>
          <cell r="C1026" t="str">
            <v>Postage</v>
          </cell>
          <cell r="E1026">
            <v>70700</v>
          </cell>
          <cell r="F1026" t="str">
            <v>Purchasing 001</v>
          </cell>
          <cell r="G1026">
            <v>755040</v>
          </cell>
          <cell r="H1026" t="str">
            <v>Courier Service Costs</v>
          </cell>
        </row>
        <row r="1027">
          <cell r="A1027">
            <v>70550.755040000004</v>
          </cell>
          <cell r="B1027">
            <v>730720</v>
          </cell>
          <cell r="C1027" t="str">
            <v>Postage</v>
          </cell>
          <cell r="E1027">
            <v>70550</v>
          </cell>
          <cell r="F1027" t="str">
            <v>Management Information Sys 001</v>
          </cell>
          <cell r="G1027">
            <v>755040</v>
          </cell>
          <cell r="H1027" t="str">
            <v>Courier Service Costs</v>
          </cell>
        </row>
        <row r="1028">
          <cell r="A1028">
            <v>69750.755139999994</v>
          </cell>
          <cell r="B1028">
            <v>730720</v>
          </cell>
          <cell r="C1028" t="str">
            <v>Postage</v>
          </cell>
          <cell r="D1028">
            <v>69750.755139999994</v>
          </cell>
          <cell r="E1028">
            <v>69750</v>
          </cell>
          <cell r="F1028" t="str">
            <v>Print Shop 001</v>
          </cell>
          <cell r="G1028">
            <v>755140</v>
          </cell>
          <cell r="H1028" t="str">
            <v>Postage</v>
          </cell>
        </row>
        <row r="1029">
          <cell r="A1029">
            <v>69750.755040000004</v>
          </cell>
          <cell r="B1029">
            <v>730720</v>
          </cell>
          <cell r="C1029" t="str">
            <v>Postage</v>
          </cell>
          <cell r="D1029">
            <v>69750.755040000004</v>
          </cell>
          <cell r="E1029">
            <v>69750</v>
          </cell>
          <cell r="F1029" t="str">
            <v>Print Shop 001</v>
          </cell>
          <cell r="G1029">
            <v>755040</v>
          </cell>
          <cell r="H1029" t="str">
            <v>Courier Service Costs</v>
          </cell>
        </row>
        <row r="1030">
          <cell r="A1030">
            <v>67030.755040000004</v>
          </cell>
          <cell r="B1030">
            <v>730720</v>
          </cell>
          <cell r="C1030" t="str">
            <v>Postage</v>
          </cell>
          <cell r="D1030">
            <v>67030.755040000004</v>
          </cell>
          <cell r="E1030">
            <v>67030</v>
          </cell>
          <cell r="F1030" t="str">
            <v>Employee Labor Relations 001</v>
          </cell>
          <cell r="G1030">
            <v>755040</v>
          </cell>
          <cell r="H1030" t="str">
            <v>Courier Service Costs</v>
          </cell>
        </row>
        <row r="1031">
          <cell r="A1031">
            <v>66980.755040000004</v>
          </cell>
          <cell r="B1031">
            <v>730720</v>
          </cell>
          <cell r="C1031" t="str">
            <v>Postage</v>
          </cell>
          <cell r="E1031">
            <v>66980</v>
          </cell>
          <cell r="F1031" t="str">
            <v>Employee Hlth and Wellness 001</v>
          </cell>
          <cell r="G1031">
            <v>755040</v>
          </cell>
          <cell r="H1031" t="str">
            <v>Courier Service Costs</v>
          </cell>
        </row>
        <row r="1032">
          <cell r="A1032">
            <v>66600.755040000004</v>
          </cell>
          <cell r="B1032">
            <v>730720</v>
          </cell>
          <cell r="C1032" t="str">
            <v>Postage</v>
          </cell>
          <cell r="D1032">
            <v>66600.755040000004</v>
          </cell>
          <cell r="E1032">
            <v>66600</v>
          </cell>
          <cell r="F1032" t="str">
            <v>Marketing 001</v>
          </cell>
          <cell r="G1032">
            <v>755040</v>
          </cell>
          <cell r="H1032" t="str">
            <v>Courier Service Costs</v>
          </cell>
        </row>
        <row r="1033">
          <cell r="A1033">
            <v>66050.755139999994</v>
          </cell>
          <cell r="B1033">
            <v>730720</v>
          </cell>
          <cell r="C1033" t="str">
            <v>Postage</v>
          </cell>
          <cell r="D1033">
            <v>66050.755139999994</v>
          </cell>
          <cell r="E1033">
            <v>66050</v>
          </cell>
          <cell r="F1033" t="str">
            <v>Patient Accounting 001</v>
          </cell>
          <cell r="G1033">
            <v>755140</v>
          </cell>
          <cell r="H1033" t="str">
            <v>Postage</v>
          </cell>
        </row>
        <row r="1034">
          <cell r="A1034">
            <v>66050.755040000004</v>
          </cell>
          <cell r="B1034">
            <v>730720</v>
          </cell>
          <cell r="C1034" t="str">
            <v>Postage</v>
          </cell>
          <cell r="D1034">
            <v>66050.755040000004</v>
          </cell>
          <cell r="E1034">
            <v>66050</v>
          </cell>
          <cell r="F1034" t="str">
            <v>Patient Accounting 001</v>
          </cell>
          <cell r="G1034">
            <v>755040</v>
          </cell>
          <cell r="H1034" t="str">
            <v>Courier Service Costs</v>
          </cell>
        </row>
        <row r="1035">
          <cell r="A1035">
            <v>65300.755140000001</v>
          </cell>
          <cell r="B1035">
            <v>730720</v>
          </cell>
          <cell r="C1035" t="str">
            <v>Postage</v>
          </cell>
          <cell r="E1035">
            <v>65300</v>
          </cell>
          <cell r="F1035" t="str">
            <v>Reimbursement 001</v>
          </cell>
          <cell r="G1035">
            <v>755140</v>
          </cell>
          <cell r="H1035" t="str">
            <v>Postage</v>
          </cell>
        </row>
        <row r="1036">
          <cell r="A1036">
            <v>65102.755140000001</v>
          </cell>
          <cell r="B1036">
            <v>730720</v>
          </cell>
          <cell r="C1036" t="str">
            <v>Postage</v>
          </cell>
          <cell r="D1036">
            <v>65102.755140000001</v>
          </cell>
          <cell r="E1036">
            <v>65102</v>
          </cell>
          <cell r="F1036" t="str">
            <v>General Finance 002</v>
          </cell>
          <cell r="G1036">
            <v>755140</v>
          </cell>
          <cell r="H1036" t="str">
            <v>Postage</v>
          </cell>
        </row>
        <row r="1037">
          <cell r="A1037">
            <v>65100.755140000001</v>
          </cell>
          <cell r="B1037">
            <v>730720</v>
          </cell>
          <cell r="C1037" t="str">
            <v>Postage</v>
          </cell>
          <cell r="D1037">
            <v>65100.755140000001</v>
          </cell>
          <cell r="E1037">
            <v>65100</v>
          </cell>
          <cell r="F1037" t="str">
            <v>General Finance 001</v>
          </cell>
          <cell r="G1037">
            <v>755140</v>
          </cell>
          <cell r="H1037" t="str">
            <v>Postage</v>
          </cell>
        </row>
        <row r="1038">
          <cell r="A1038">
            <v>64250.755140000001</v>
          </cell>
          <cell r="B1038">
            <v>730720</v>
          </cell>
          <cell r="C1038" t="str">
            <v>Postage</v>
          </cell>
          <cell r="D1038">
            <v>64250.755140000001</v>
          </cell>
          <cell r="E1038">
            <v>64250</v>
          </cell>
          <cell r="F1038" t="str">
            <v>Administration 005</v>
          </cell>
          <cell r="G1038">
            <v>755140</v>
          </cell>
          <cell r="H1038" t="str">
            <v>Postage</v>
          </cell>
        </row>
        <row r="1039">
          <cell r="A1039">
            <v>64100.755140000001</v>
          </cell>
          <cell r="B1039">
            <v>730720</v>
          </cell>
          <cell r="C1039" t="str">
            <v>Postage</v>
          </cell>
          <cell r="D1039">
            <v>64100.755140000001</v>
          </cell>
          <cell r="E1039">
            <v>64100</v>
          </cell>
          <cell r="F1039" t="str">
            <v>Administration 001</v>
          </cell>
          <cell r="G1039">
            <v>755140</v>
          </cell>
          <cell r="H1039" t="str">
            <v>Postage</v>
          </cell>
        </row>
        <row r="1040">
          <cell r="A1040">
            <v>64100.755039999996</v>
          </cell>
          <cell r="B1040">
            <v>730720</v>
          </cell>
          <cell r="C1040" t="str">
            <v>Postage</v>
          </cell>
          <cell r="E1040">
            <v>64100</v>
          </cell>
          <cell r="F1040" t="str">
            <v>Administration 001</v>
          </cell>
          <cell r="G1040">
            <v>755040</v>
          </cell>
          <cell r="H1040" t="str">
            <v>Courier Service Costs</v>
          </cell>
        </row>
        <row r="1041">
          <cell r="A1041">
            <v>69750.639020000002</v>
          </cell>
          <cell r="B1041">
            <v>730730</v>
          </cell>
          <cell r="C1041" t="str">
            <v>Printing Expense</v>
          </cell>
          <cell r="D1041">
            <v>69750.639020000002</v>
          </cell>
          <cell r="E1041">
            <v>69750</v>
          </cell>
          <cell r="F1041" t="str">
            <v>Print Shop 001</v>
          </cell>
          <cell r="G1041">
            <v>639020</v>
          </cell>
          <cell r="H1041" t="str">
            <v>PrintingCopy Center Other</v>
          </cell>
        </row>
        <row r="1042">
          <cell r="A1042">
            <v>69550.755145000003</v>
          </cell>
          <cell r="B1042">
            <v>730730</v>
          </cell>
          <cell r="C1042" t="str">
            <v>Printing Expense</v>
          </cell>
          <cell r="D1042">
            <v>69550.755145000003</v>
          </cell>
          <cell r="E1042">
            <v>69550</v>
          </cell>
          <cell r="F1042" t="str">
            <v>Facility Support 001</v>
          </cell>
          <cell r="G1042">
            <v>755145</v>
          </cell>
          <cell r="H1042" t="str">
            <v>Printing And Duplicating</v>
          </cell>
        </row>
        <row r="1043">
          <cell r="A1043">
            <v>66450.639020000002</v>
          </cell>
          <cell r="B1043">
            <v>730730</v>
          </cell>
          <cell r="C1043" t="str">
            <v>Printing Expense</v>
          </cell>
          <cell r="E1043">
            <v>66450</v>
          </cell>
          <cell r="F1043" t="str">
            <v>Hlth Info Mgmt Operations 001</v>
          </cell>
          <cell r="G1043">
            <v>639020</v>
          </cell>
          <cell r="H1043" t="str">
            <v>PrintingCopy Center Other</v>
          </cell>
        </row>
        <row r="1044">
          <cell r="A1044">
            <v>66050.755145000003</v>
          </cell>
          <cell r="B1044">
            <v>730730</v>
          </cell>
          <cell r="C1044" t="str">
            <v>Printing Expense</v>
          </cell>
          <cell r="D1044">
            <v>66050.755145000003</v>
          </cell>
          <cell r="E1044">
            <v>66050</v>
          </cell>
          <cell r="F1044" t="str">
            <v>Patient Accounting 001</v>
          </cell>
          <cell r="G1044">
            <v>755145</v>
          </cell>
          <cell r="H1044" t="str">
            <v>Printing And Duplicating</v>
          </cell>
        </row>
        <row r="1045">
          <cell r="A1045">
            <v>64100.639020000002</v>
          </cell>
          <cell r="B1045">
            <v>730730</v>
          </cell>
          <cell r="C1045" t="str">
            <v>Printing Expense</v>
          </cell>
          <cell r="E1045">
            <v>64100</v>
          </cell>
          <cell r="F1045" t="str">
            <v>Administration 001</v>
          </cell>
          <cell r="G1045">
            <v>639020</v>
          </cell>
          <cell r="H1045" t="str">
            <v>PrintingCopy Center Other</v>
          </cell>
        </row>
        <row r="1046">
          <cell r="A1046">
            <v>68500.748000000007</v>
          </cell>
          <cell r="B1046">
            <v>730740</v>
          </cell>
          <cell r="C1046" t="str">
            <v>Advertising</v>
          </cell>
          <cell r="D1046">
            <v>68500.748000000007</v>
          </cell>
          <cell r="E1046">
            <v>68500</v>
          </cell>
          <cell r="F1046" t="str">
            <v>Mission Integration 001</v>
          </cell>
          <cell r="G1046">
            <v>748000</v>
          </cell>
          <cell r="H1046" t="str">
            <v>Advertising</v>
          </cell>
        </row>
        <row r="1047">
          <cell r="A1047">
            <v>67950.748019999999</v>
          </cell>
          <cell r="B1047">
            <v>730740</v>
          </cell>
          <cell r="C1047" t="str">
            <v>Advertising</v>
          </cell>
          <cell r="E1047">
            <v>67950</v>
          </cell>
          <cell r="F1047" t="str">
            <v>Physician Support Services 001</v>
          </cell>
          <cell r="G1047">
            <v>748020</v>
          </cell>
          <cell r="H1047" t="str">
            <v>Promotional Items</v>
          </cell>
        </row>
        <row r="1048">
          <cell r="A1048">
            <v>67950.748009999996</v>
          </cell>
          <cell r="B1048">
            <v>730740</v>
          </cell>
          <cell r="C1048" t="str">
            <v>Advertising</v>
          </cell>
          <cell r="D1048">
            <v>67950.748009999996</v>
          </cell>
          <cell r="E1048">
            <v>67950</v>
          </cell>
          <cell r="F1048" t="str">
            <v>Physician Support Services 001</v>
          </cell>
          <cell r="G1048">
            <v>748010</v>
          </cell>
          <cell r="H1048" t="str">
            <v>Marketing</v>
          </cell>
        </row>
        <row r="1049">
          <cell r="A1049">
            <v>67950.748000000007</v>
          </cell>
          <cell r="B1049">
            <v>730740</v>
          </cell>
          <cell r="C1049" t="str">
            <v>Advertising</v>
          </cell>
          <cell r="D1049">
            <v>67950.748000000007</v>
          </cell>
          <cell r="E1049">
            <v>67950</v>
          </cell>
          <cell r="F1049" t="str">
            <v>Physician Support Services 001</v>
          </cell>
          <cell r="G1049">
            <v>748000</v>
          </cell>
          <cell r="H1049" t="str">
            <v>Advertising</v>
          </cell>
        </row>
        <row r="1050">
          <cell r="A1050">
            <v>67030.748009999996</v>
          </cell>
          <cell r="B1050">
            <v>730740</v>
          </cell>
          <cell r="C1050" t="str">
            <v>Advertising</v>
          </cell>
          <cell r="D1050">
            <v>67030.748009999996</v>
          </cell>
          <cell r="E1050">
            <v>67030</v>
          </cell>
          <cell r="F1050" t="str">
            <v>Employee Labor Relations 001</v>
          </cell>
          <cell r="G1050">
            <v>748010</v>
          </cell>
          <cell r="H1050" t="str">
            <v>Marketing</v>
          </cell>
        </row>
        <row r="1051">
          <cell r="A1051">
            <v>67030.748000000007</v>
          </cell>
          <cell r="B1051">
            <v>730740</v>
          </cell>
          <cell r="C1051" t="str">
            <v>Advertising</v>
          </cell>
          <cell r="E1051">
            <v>67030</v>
          </cell>
          <cell r="F1051" t="str">
            <v>Employee Labor Relations 001</v>
          </cell>
          <cell r="G1051">
            <v>748000</v>
          </cell>
          <cell r="H1051" t="str">
            <v>Advertising</v>
          </cell>
        </row>
        <row r="1052">
          <cell r="A1052">
            <v>66940.748009999996</v>
          </cell>
          <cell r="B1052">
            <v>730740</v>
          </cell>
          <cell r="C1052" t="str">
            <v>Advertising</v>
          </cell>
          <cell r="E1052">
            <v>66940</v>
          </cell>
          <cell r="F1052" t="str">
            <v>Employee Education 001</v>
          </cell>
          <cell r="G1052">
            <v>748010</v>
          </cell>
          <cell r="H1052" t="str">
            <v>Marketing</v>
          </cell>
        </row>
        <row r="1053">
          <cell r="A1053">
            <v>66752.748000000007</v>
          </cell>
          <cell r="B1053">
            <v>730740</v>
          </cell>
          <cell r="C1053" t="str">
            <v>Advertising</v>
          </cell>
          <cell r="D1053">
            <v>66752.748000000007</v>
          </cell>
          <cell r="E1053">
            <v>66752</v>
          </cell>
          <cell r="F1053" t="str">
            <v>Community Svc Prog 001</v>
          </cell>
          <cell r="G1053">
            <v>748000</v>
          </cell>
          <cell r="H1053" t="str">
            <v>Advertising</v>
          </cell>
        </row>
        <row r="1054">
          <cell r="A1054">
            <v>66600.748009999996</v>
          </cell>
          <cell r="B1054">
            <v>730740</v>
          </cell>
          <cell r="C1054" t="str">
            <v>Advertising</v>
          </cell>
          <cell r="E1054">
            <v>66600</v>
          </cell>
          <cell r="F1054" t="str">
            <v>Marketing 001</v>
          </cell>
          <cell r="G1054">
            <v>748010</v>
          </cell>
          <cell r="H1054" t="str">
            <v>Marketing</v>
          </cell>
        </row>
        <row r="1055">
          <cell r="A1055">
            <v>66600.748000000007</v>
          </cell>
          <cell r="B1055">
            <v>730740</v>
          </cell>
          <cell r="C1055" t="str">
            <v>Advertising</v>
          </cell>
          <cell r="D1055">
            <v>66600.748000000007</v>
          </cell>
          <cell r="E1055">
            <v>66600</v>
          </cell>
          <cell r="F1055" t="str">
            <v>Marketing 001</v>
          </cell>
          <cell r="G1055">
            <v>748000</v>
          </cell>
          <cell r="H1055" t="str">
            <v>Advertising</v>
          </cell>
        </row>
        <row r="1056">
          <cell r="A1056">
            <v>64601.748010000003</v>
          </cell>
          <cell r="B1056">
            <v>730740</v>
          </cell>
          <cell r="C1056" t="str">
            <v>Advertising</v>
          </cell>
          <cell r="E1056">
            <v>64601</v>
          </cell>
          <cell r="F1056" t="str">
            <v>Business Devp 002</v>
          </cell>
          <cell r="G1056">
            <v>748010</v>
          </cell>
          <cell r="H1056" t="str">
            <v>Marketing</v>
          </cell>
        </row>
        <row r="1057">
          <cell r="A1057">
            <v>64600.748010000003</v>
          </cell>
          <cell r="B1057">
            <v>730740</v>
          </cell>
          <cell r="C1057" t="str">
            <v>Advertising</v>
          </cell>
          <cell r="E1057">
            <v>64600</v>
          </cell>
          <cell r="F1057" t="str">
            <v>Business Devp 001</v>
          </cell>
          <cell r="G1057">
            <v>748010</v>
          </cell>
          <cell r="H1057" t="str">
            <v>Marketing</v>
          </cell>
        </row>
        <row r="1058">
          <cell r="A1058">
            <v>64600.748</v>
          </cell>
          <cell r="B1058">
            <v>730740</v>
          </cell>
          <cell r="C1058" t="str">
            <v>Advertising</v>
          </cell>
          <cell r="D1058">
            <v>64600.748</v>
          </cell>
          <cell r="E1058">
            <v>64600</v>
          </cell>
          <cell r="F1058" t="str">
            <v>Business Devp 001</v>
          </cell>
          <cell r="G1058">
            <v>748000</v>
          </cell>
          <cell r="H1058" t="str">
            <v>Advertising</v>
          </cell>
        </row>
        <row r="1059">
          <cell r="A1059">
            <v>64250.748</v>
          </cell>
          <cell r="B1059">
            <v>730740</v>
          </cell>
          <cell r="C1059" t="str">
            <v>Advertising</v>
          </cell>
          <cell r="E1059">
            <v>64250</v>
          </cell>
          <cell r="F1059" t="str">
            <v>Administration 005</v>
          </cell>
          <cell r="G1059">
            <v>748000</v>
          </cell>
          <cell r="H1059" t="str">
            <v>Advertising</v>
          </cell>
        </row>
        <row r="1060">
          <cell r="A1060">
            <v>64100.748010000003</v>
          </cell>
          <cell r="B1060">
            <v>730740</v>
          </cell>
          <cell r="C1060" t="str">
            <v>Advertising</v>
          </cell>
          <cell r="D1060">
            <v>64100.748010000003</v>
          </cell>
          <cell r="E1060">
            <v>64100</v>
          </cell>
          <cell r="F1060" t="str">
            <v>Administration 001</v>
          </cell>
          <cell r="G1060">
            <v>748010</v>
          </cell>
          <cell r="H1060" t="str">
            <v>Marketing</v>
          </cell>
        </row>
        <row r="1061">
          <cell r="A1061">
            <v>64100.748</v>
          </cell>
          <cell r="B1061">
            <v>730740</v>
          </cell>
          <cell r="C1061" t="str">
            <v>Advertising</v>
          </cell>
          <cell r="D1061">
            <v>64100.748</v>
          </cell>
          <cell r="E1061">
            <v>64100</v>
          </cell>
          <cell r="F1061" t="str">
            <v>Administration 001</v>
          </cell>
          <cell r="G1061">
            <v>748000</v>
          </cell>
          <cell r="H1061" t="str">
            <v>Advertising</v>
          </cell>
        </row>
        <row r="1062">
          <cell r="A1062">
            <v>16450.748</v>
          </cell>
          <cell r="B1062">
            <v>730740</v>
          </cell>
          <cell r="C1062" t="str">
            <v>Advertising</v>
          </cell>
          <cell r="D1062">
            <v>16450.748</v>
          </cell>
          <cell r="E1062">
            <v>16450</v>
          </cell>
          <cell r="F1062" t="str">
            <v>Oncology Support Services 001</v>
          </cell>
          <cell r="G1062">
            <v>748000</v>
          </cell>
          <cell r="H1062" t="str">
            <v>Advertising</v>
          </cell>
        </row>
        <row r="1063">
          <cell r="A1063">
            <v>78300.755124999996</v>
          </cell>
          <cell r="B1063">
            <v>730750</v>
          </cell>
          <cell r="C1063" t="str">
            <v>Licenses</v>
          </cell>
          <cell r="E1063">
            <v>78300</v>
          </cell>
          <cell r="F1063" t="str">
            <v>Property Admin Services 001</v>
          </cell>
          <cell r="G1063">
            <v>755125</v>
          </cell>
          <cell r="H1063" t="str">
            <v>Licenses Fees and Permits</v>
          </cell>
        </row>
        <row r="1064">
          <cell r="A1064">
            <v>69550.755124999996</v>
          </cell>
          <cell r="B1064">
            <v>730750</v>
          </cell>
          <cell r="C1064" t="str">
            <v>Licenses</v>
          </cell>
          <cell r="E1064">
            <v>69550</v>
          </cell>
          <cell r="F1064" t="str">
            <v>Facility Support 001</v>
          </cell>
          <cell r="G1064">
            <v>755125</v>
          </cell>
          <cell r="H1064" t="str">
            <v>Licenses Fees and Permits</v>
          </cell>
        </row>
        <row r="1065">
          <cell r="A1065">
            <v>69150.755124999996</v>
          </cell>
          <cell r="B1065">
            <v>730750</v>
          </cell>
          <cell r="C1065" t="str">
            <v>Licenses</v>
          </cell>
          <cell r="E1065">
            <v>69150</v>
          </cell>
          <cell r="F1065" t="str">
            <v>Maintenance 001</v>
          </cell>
          <cell r="G1065">
            <v>755125</v>
          </cell>
          <cell r="H1065" t="str">
            <v>Licenses Fees and Permits</v>
          </cell>
        </row>
        <row r="1066">
          <cell r="A1066">
            <v>68000.755124999996</v>
          </cell>
          <cell r="B1066">
            <v>730750</v>
          </cell>
          <cell r="C1066" t="str">
            <v>Licenses</v>
          </cell>
          <cell r="D1066">
            <v>68000.755124999996</v>
          </cell>
          <cell r="E1066">
            <v>68000</v>
          </cell>
          <cell r="F1066" t="str">
            <v>Chief Legal Counsel 001</v>
          </cell>
          <cell r="G1066">
            <v>755125</v>
          </cell>
          <cell r="H1066" t="str">
            <v>Licenses Fees and Permits</v>
          </cell>
        </row>
        <row r="1067">
          <cell r="A1067">
            <v>67950.755124999996</v>
          </cell>
          <cell r="B1067">
            <v>730750</v>
          </cell>
          <cell r="C1067" t="str">
            <v>Licenses</v>
          </cell>
          <cell r="D1067">
            <v>67950.755124999996</v>
          </cell>
          <cell r="E1067">
            <v>67950</v>
          </cell>
          <cell r="F1067" t="str">
            <v>Physician Support Services 001</v>
          </cell>
          <cell r="G1067">
            <v>755125</v>
          </cell>
          <cell r="H1067" t="str">
            <v>Licenses Fees and Permits</v>
          </cell>
        </row>
        <row r="1068">
          <cell r="A1068">
            <v>67450.755124999996</v>
          </cell>
          <cell r="B1068">
            <v>730750</v>
          </cell>
          <cell r="C1068" t="str">
            <v>Licenses</v>
          </cell>
          <cell r="E1068">
            <v>67450</v>
          </cell>
          <cell r="F1068" t="str">
            <v>Total Quality Management 001</v>
          </cell>
          <cell r="G1068">
            <v>755125</v>
          </cell>
          <cell r="H1068" t="str">
            <v>Licenses Fees and Permits</v>
          </cell>
        </row>
        <row r="1069">
          <cell r="A1069">
            <v>67450.755124999996</v>
          </cell>
          <cell r="B1069">
            <v>730750</v>
          </cell>
          <cell r="C1069" t="str">
            <v>Licenses</v>
          </cell>
          <cell r="E1069">
            <v>67450</v>
          </cell>
          <cell r="F1069" t="str">
            <v>Total Quality Management 001</v>
          </cell>
          <cell r="G1069">
            <v>755125</v>
          </cell>
          <cell r="H1069" t="str">
            <v>Licenses Fees and Permits</v>
          </cell>
        </row>
        <row r="1070">
          <cell r="A1070">
            <v>67400.755124999996</v>
          </cell>
          <cell r="B1070">
            <v>730750</v>
          </cell>
          <cell r="C1070" t="str">
            <v>Licenses</v>
          </cell>
          <cell r="D1070">
            <v>67400.755124999996</v>
          </cell>
          <cell r="E1070">
            <v>67400</v>
          </cell>
          <cell r="F1070" t="str">
            <v>Risk Management 001</v>
          </cell>
          <cell r="G1070">
            <v>755125</v>
          </cell>
          <cell r="H1070" t="str">
            <v>Licenses Fees and Permits</v>
          </cell>
        </row>
        <row r="1071">
          <cell r="A1071">
            <v>66900.755124999996</v>
          </cell>
          <cell r="B1071">
            <v>730750</v>
          </cell>
          <cell r="C1071" t="str">
            <v>Licenses</v>
          </cell>
          <cell r="E1071">
            <v>66900</v>
          </cell>
          <cell r="F1071" t="str">
            <v>Compensation Services 001</v>
          </cell>
          <cell r="G1071">
            <v>755125</v>
          </cell>
          <cell r="H1071" t="str">
            <v>Licenses Fees and Permits</v>
          </cell>
        </row>
        <row r="1072">
          <cell r="A1072">
            <v>66600.755124999996</v>
          </cell>
          <cell r="B1072">
            <v>730750</v>
          </cell>
          <cell r="C1072" t="str">
            <v>Licenses</v>
          </cell>
          <cell r="D1072">
            <v>66600.755124999996</v>
          </cell>
          <cell r="E1072">
            <v>66600</v>
          </cell>
          <cell r="F1072" t="str">
            <v>Marketing 001</v>
          </cell>
          <cell r="G1072">
            <v>755125</v>
          </cell>
          <cell r="H1072" t="str">
            <v>Licenses Fees and Permits</v>
          </cell>
        </row>
        <row r="1073">
          <cell r="A1073">
            <v>65102.755125000003</v>
          </cell>
          <cell r="B1073">
            <v>730750</v>
          </cell>
          <cell r="C1073" t="str">
            <v>Licenses</v>
          </cell>
          <cell r="E1073">
            <v>65102</v>
          </cell>
          <cell r="F1073" t="str">
            <v>General Finance 002</v>
          </cell>
          <cell r="G1073">
            <v>755125</v>
          </cell>
          <cell r="H1073" t="str">
            <v>Licenses Fees and Permits</v>
          </cell>
        </row>
        <row r="1074">
          <cell r="A1074">
            <v>65100.755125000003</v>
          </cell>
          <cell r="B1074">
            <v>730750</v>
          </cell>
          <cell r="C1074" t="str">
            <v>Licenses</v>
          </cell>
          <cell r="E1074">
            <v>65100</v>
          </cell>
          <cell r="F1074" t="str">
            <v>General Finance 001</v>
          </cell>
          <cell r="G1074">
            <v>755125</v>
          </cell>
          <cell r="H1074" t="str">
            <v>Licenses Fees and Permits</v>
          </cell>
        </row>
        <row r="1075">
          <cell r="A1075">
            <v>65050.755125000003</v>
          </cell>
          <cell r="B1075">
            <v>730750</v>
          </cell>
          <cell r="C1075" t="str">
            <v>Licenses</v>
          </cell>
          <cell r="E1075">
            <v>65050</v>
          </cell>
          <cell r="F1075" t="str">
            <v>Financial Reporting Analysis</v>
          </cell>
          <cell r="G1075">
            <v>755125</v>
          </cell>
          <cell r="H1075" t="str">
            <v>Licenses Fees and Permits</v>
          </cell>
        </row>
        <row r="1076">
          <cell r="A1076">
            <v>64600.755125000003</v>
          </cell>
          <cell r="B1076">
            <v>730750</v>
          </cell>
          <cell r="C1076" t="str">
            <v>Licenses</v>
          </cell>
          <cell r="E1076">
            <v>64600</v>
          </cell>
          <cell r="F1076" t="str">
            <v>Business Devp 001</v>
          </cell>
          <cell r="G1076">
            <v>755125</v>
          </cell>
          <cell r="H1076" t="str">
            <v>Licenses Fees and Permits</v>
          </cell>
        </row>
        <row r="1077">
          <cell r="A1077">
            <v>64250.755125000003</v>
          </cell>
          <cell r="B1077">
            <v>730750</v>
          </cell>
          <cell r="C1077" t="str">
            <v>Licenses</v>
          </cell>
          <cell r="E1077">
            <v>64250</v>
          </cell>
          <cell r="F1077" t="str">
            <v>Administration 005</v>
          </cell>
          <cell r="G1077">
            <v>755125</v>
          </cell>
          <cell r="H1077" t="str">
            <v>Licenses Fees and Permits</v>
          </cell>
        </row>
        <row r="1078">
          <cell r="A1078">
            <v>64100.755125000003</v>
          </cell>
          <cell r="B1078">
            <v>730750</v>
          </cell>
          <cell r="C1078" t="str">
            <v>Licenses</v>
          </cell>
          <cell r="D1078">
            <v>64100.755125000003</v>
          </cell>
          <cell r="E1078">
            <v>64100</v>
          </cell>
          <cell r="F1078" t="str">
            <v>Administration 001</v>
          </cell>
          <cell r="G1078">
            <v>755125</v>
          </cell>
          <cell r="H1078" t="str">
            <v>Licenses Fees and Permits</v>
          </cell>
        </row>
        <row r="1079">
          <cell r="A1079">
            <v>16450.755125</v>
          </cell>
          <cell r="B1079">
            <v>730750</v>
          </cell>
          <cell r="C1079" t="str">
            <v>Licenses</v>
          </cell>
          <cell r="D1079">
            <v>16450.755125</v>
          </cell>
          <cell r="E1079">
            <v>16450</v>
          </cell>
          <cell r="F1079" t="str">
            <v>Oncology Support Services 001</v>
          </cell>
          <cell r="G1079">
            <v>755125</v>
          </cell>
          <cell r="H1079" t="str">
            <v>Licenses Fees and Permits</v>
          </cell>
        </row>
        <row r="1080">
          <cell r="A1080">
            <v>66052.755019999997</v>
          </cell>
          <cell r="B1080">
            <v>730770</v>
          </cell>
          <cell r="C1080" t="str">
            <v>Bank Service Charges</v>
          </cell>
          <cell r="E1080">
            <v>66052</v>
          </cell>
          <cell r="F1080" t="str">
            <v>Patient Accounting 002</v>
          </cell>
          <cell r="G1080">
            <v>755020</v>
          </cell>
          <cell r="H1080" t="str">
            <v>BankFinance Service Charges</v>
          </cell>
        </row>
        <row r="1081">
          <cell r="A1081">
            <v>66052.755019999997</v>
          </cell>
          <cell r="B1081">
            <v>730770</v>
          </cell>
          <cell r="C1081" t="str">
            <v>Bank Service Charges</v>
          </cell>
          <cell r="E1081">
            <v>66052</v>
          </cell>
          <cell r="F1081" t="str">
            <v>Patient Accounting 002</v>
          </cell>
          <cell r="G1081">
            <v>755020</v>
          </cell>
          <cell r="H1081" t="str">
            <v>BankFinance Service Charges</v>
          </cell>
        </row>
        <row r="1082">
          <cell r="A1082">
            <v>66050.755019999997</v>
          </cell>
          <cell r="B1082">
            <v>730770</v>
          </cell>
          <cell r="C1082" t="str">
            <v>Bank Service Charges</v>
          </cell>
          <cell r="D1082">
            <v>66050.755019999997</v>
          </cell>
          <cell r="E1082">
            <v>66050</v>
          </cell>
          <cell r="F1082" t="str">
            <v>Patient Accounting 001</v>
          </cell>
          <cell r="G1082">
            <v>755020</v>
          </cell>
          <cell r="H1082" t="str">
            <v>BankFinance Service Charges</v>
          </cell>
        </row>
        <row r="1083">
          <cell r="A1083">
            <v>65375.755019999997</v>
          </cell>
          <cell r="B1083">
            <v>730770</v>
          </cell>
          <cell r="C1083" t="str">
            <v>Bank Service Charges</v>
          </cell>
          <cell r="D1083">
            <v>65375.755019999997</v>
          </cell>
          <cell r="E1083">
            <v>65375</v>
          </cell>
          <cell r="F1083" t="str">
            <v>Treasury 001</v>
          </cell>
          <cell r="G1083">
            <v>755020</v>
          </cell>
          <cell r="H1083" t="str">
            <v>BankFinance Service Charges</v>
          </cell>
        </row>
        <row r="1084">
          <cell r="A1084">
            <v>65100.755019999997</v>
          </cell>
          <cell r="B1084">
            <v>730770</v>
          </cell>
          <cell r="C1084" t="str">
            <v>Bank Service Charges</v>
          </cell>
          <cell r="D1084">
            <v>65100.755019999997</v>
          </cell>
          <cell r="E1084">
            <v>65100</v>
          </cell>
          <cell r="F1084" t="str">
            <v>General Finance 001</v>
          </cell>
          <cell r="G1084">
            <v>755020</v>
          </cell>
          <cell r="H1084" t="str">
            <v>BankFinance Service Charges</v>
          </cell>
        </row>
        <row r="1085">
          <cell r="A1085">
            <v>64100.755019999997</v>
          </cell>
          <cell r="B1085">
            <v>730770</v>
          </cell>
          <cell r="C1085" t="str">
            <v>Bank Service Charges</v>
          </cell>
          <cell r="E1085">
            <v>64100</v>
          </cell>
          <cell r="F1085" t="str">
            <v>Administration 001</v>
          </cell>
          <cell r="G1085">
            <v>755020</v>
          </cell>
          <cell r="H1085" t="str">
            <v>BankFinance Service Charges</v>
          </cell>
        </row>
        <row r="1086">
          <cell r="A1086">
            <v>88500.739000000001</v>
          </cell>
          <cell r="B1086">
            <v>730780</v>
          </cell>
          <cell r="C1086" t="str">
            <v>Telephone/ Communication</v>
          </cell>
          <cell r="D1086">
            <v>88500.739000000001</v>
          </cell>
          <cell r="E1086">
            <v>88500</v>
          </cell>
          <cell r="F1086" t="str">
            <v>Fitness Center 001</v>
          </cell>
          <cell r="G1086">
            <v>739000</v>
          </cell>
          <cell r="H1086" t="str">
            <v>UtilitiesCellularPagerService</v>
          </cell>
        </row>
        <row r="1087">
          <cell r="A1087">
            <v>78300.739000000001</v>
          </cell>
          <cell r="B1087">
            <v>730780</v>
          </cell>
          <cell r="C1087" t="str">
            <v>Telephone/ Communication</v>
          </cell>
          <cell r="D1087">
            <v>78300.739000000001</v>
          </cell>
          <cell r="E1087">
            <v>78300</v>
          </cell>
          <cell r="F1087" t="str">
            <v>Property Admin Services 001</v>
          </cell>
          <cell r="G1087">
            <v>739000</v>
          </cell>
          <cell r="H1087" t="str">
            <v>UtilitiesCellularPagerService</v>
          </cell>
        </row>
        <row r="1088">
          <cell r="A1088">
            <v>70701.739044999995</v>
          </cell>
          <cell r="B1088">
            <v>730780</v>
          </cell>
          <cell r="C1088" t="str">
            <v>Telephone/ Communication</v>
          </cell>
          <cell r="E1088">
            <v>70701</v>
          </cell>
          <cell r="F1088" t="str">
            <v>Materials Management 001</v>
          </cell>
          <cell r="G1088">
            <v>739045</v>
          </cell>
          <cell r="H1088" t="str">
            <v>UtilitiesTelVideoConferencg</v>
          </cell>
        </row>
        <row r="1089">
          <cell r="A1089">
            <v>70701.739000000001</v>
          </cell>
          <cell r="B1089">
            <v>730780</v>
          </cell>
          <cell r="C1089" t="str">
            <v>Telephone/ Communication</v>
          </cell>
          <cell r="D1089">
            <v>70701.739000000001</v>
          </cell>
          <cell r="E1089">
            <v>70701</v>
          </cell>
          <cell r="F1089" t="str">
            <v>Materials Management 001</v>
          </cell>
          <cell r="G1089">
            <v>739000</v>
          </cell>
          <cell r="H1089" t="str">
            <v>UtilitiesCellularPagerService</v>
          </cell>
        </row>
        <row r="1090">
          <cell r="A1090">
            <v>70600.739044999995</v>
          </cell>
          <cell r="B1090">
            <v>730780</v>
          </cell>
          <cell r="C1090" t="str">
            <v>Telephone/ Communication</v>
          </cell>
          <cell r="E1090">
            <v>70600</v>
          </cell>
          <cell r="F1090" t="str">
            <v>Telecom Switchboard 001</v>
          </cell>
          <cell r="G1090">
            <v>739045</v>
          </cell>
          <cell r="H1090" t="str">
            <v>UtilitiesTelVideoConferencg</v>
          </cell>
        </row>
        <row r="1091">
          <cell r="A1091">
            <v>70600.739000000001</v>
          </cell>
          <cell r="B1091">
            <v>730780</v>
          </cell>
          <cell r="C1091" t="str">
            <v>Telephone/ Communication</v>
          </cell>
          <cell r="D1091">
            <v>70600.739000000001</v>
          </cell>
          <cell r="E1091">
            <v>70600</v>
          </cell>
          <cell r="F1091" t="str">
            <v>Telecom Switchboard 001</v>
          </cell>
          <cell r="G1091">
            <v>739000</v>
          </cell>
          <cell r="H1091" t="str">
            <v>UtilitiesCellularPagerService</v>
          </cell>
        </row>
        <row r="1092">
          <cell r="A1092">
            <v>70550.739044999995</v>
          </cell>
          <cell r="B1092">
            <v>730780</v>
          </cell>
          <cell r="C1092" t="str">
            <v>Telephone/ Communication</v>
          </cell>
          <cell r="D1092">
            <v>70550.739044999995</v>
          </cell>
          <cell r="E1092">
            <v>70550</v>
          </cell>
          <cell r="F1092" t="str">
            <v>Management Information Sys 001</v>
          </cell>
          <cell r="G1092">
            <v>739045</v>
          </cell>
          <cell r="H1092" t="str">
            <v>UtilitiesTelVideoConferencg</v>
          </cell>
        </row>
        <row r="1093">
          <cell r="A1093">
            <v>70550.739000000001</v>
          </cell>
          <cell r="B1093">
            <v>730780</v>
          </cell>
          <cell r="C1093" t="str">
            <v>Telephone/ Communication</v>
          </cell>
          <cell r="D1093">
            <v>70550.739000000001</v>
          </cell>
          <cell r="E1093">
            <v>70550</v>
          </cell>
          <cell r="F1093" t="str">
            <v>Management Information Sys 001</v>
          </cell>
          <cell r="G1093">
            <v>739000</v>
          </cell>
          <cell r="H1093" t="str">
            <v>UtilitiesCellularPagerService</v>
          </cell>
        </row>
        <row r="1094">
          <cell r="A1094">
            <v>69150.739000000001</v>
          </cell>
          <cell r="B1094">
            <v>730780</v>
          </cell>
          <cell r="C1094" t="str">
            <v>Telephone/ Communication</v>
          </cell>
          <cell r="D1094">
            <v>69150.739000000001</v>
          </cell>
          <cell r="E1094">
            <v>69150</v>
          </cell>
          <cell r="F1094" t="str">
            <v>Maintenance 001</v>
          </cell>
          <cell r="G1094">
            <v>739000</v>
          </cell>
          <cell r="H1094" t="str">
            <v>UtilitiesCellularPagerService</v>
          </cell>
        </row>
        <row r="1095">
          <cell r="A1095">
            <v>68500.739000000001</v>
          </cell>
          <cell r="B1095">
            <v>730780</v>
          </cell>
          <cell r="C1095" t="str">
            <v>Telephone/ Communication</v>
          </cell>
          <cell r="D1095">
            <v>68500.739000000001</v>
          </cell>
          <cell r="E1095">
            <v>68500</v>
          </cell>
          <cell r="F1095" t="str">
            <v>Mission Integration 001</v>
          </cell>
          <cell r="G1095">
            <v>739000</v>
          </cell>
          <cell r="H1095" t="str">
            <v>UtilitiesCellularPagerService</v>
          </cell>
        </row>
        <row r="1096">
          <cell r="A1096">
            <v>67966.739000000001</v>
          </cell>
          <cell r="B1096">
            <v>730780</v>
          </cell>
          <cell r="C1096" t="str">
            <v>Telephone/ Communication</v>
          </cell>
          <cell r="D1096">
            <v>67966.739000000001</v>
          </cell>
          <cell r="E1096">
            <v>67966</v>
          </cell>
          <cell r="F1096" t="str">
            <v>Physician Support Services 003</v>
          </cell>
          <cell r="G1096">
            <v>739000</v>
          </cell>
          <cell r="H1096" t="str">
            <v>UtilitiesCellularPagerService</v>
          </cell>
        </row>
        <row r="1097">
          <cell r="A1097">
            <v>67965.739000000001</v>
          </cell>
          <cell r="B1097">
            <v>730780</v>
          </cell>
          <cell r="C1097" t="str">
            <v>Telephone/ Communication</v>
          </cell>
          <cell r="D1097">
            <v>67965.739000000001</v>
          </cell>
          <cell r="E1097">
            <v>67965</v>
          </cell>
          <cell r="F1097" t="str">
            <v>Physician Support Services 002</v>
          </cell>
          <cell r="G1097">
            <v>739000</v>
          </cell>
          <cell r="H1097" t="str">
            <v>UtilitiesCellularPagerService</v>
          </cell>
        </row>
        <row r="1098">
          <cell r="A1098">
            <v>67950.739044999995</v>
          </cell>
          <cell r="B1098">
            <v>730780</v>
          </cell>
          <cell r="C1098" t="str">
            <v>Telephone/ Communication</v>
          </cell>
          <cell r="E1098">
            <v>67950</v>
          </cell>
          <cell r="F1098" t="str">
            <v>Physician Support Services 001</v>
          </cell>
          <cell r="G1098">
            <v>739045</v>
          </cell>
          <cell r="H1098" t="str">
            <v>UtilitiesTelVideoConferencg</v>
          </cell>
        </row>
        <row r="1099">
          <cell r="A1099">
            <v>67950.739000000001</v>
          </cell>
          <cell r="B1099">
            <v>730780</v>
          </cell>
          <cell r="C1099" t="str">
            <v>Telephone/ Communication</v>
          </cell>
          <cell r="D1099">
            <v>67950.739000000001</v>
          </cell>
          <cell r="E1099">
            <v>67950</v>
          </cell>
          <cell r="F1099" t="str">
            <v>Physician Support Services 001</v>
          </cell>
          <cell r="G1099">
            <v>739000</v>
          </cell>
          <cell r="H1099" t="str">
            <v>UtilitiesCellularPagerService</v>
          </cell>
        </row>
        <row r="1100">
          <cell r="A1100">
            <v>67600.739000000001</v>
          </cell>
          <cell r="B1100">
            <v>730780</v>
          </cell>
          <cell r="C1100" t="str">
            <v>Telephone/ Communication</v>
          </cell>
          <cell r="D1100">
            <v>67600.739000000001</v>
          </cell>
          <cell r="E1100">
            <v>67600</v>
          </cell>
          <cell r="F1100" t="str">
            <v>Medical Education 001</v>
          </cell>
          <cell r="G1100">
            <v>739000</v>
          </cell>
          <cell r="H1100" t="str">
            <v>UtilitiesCellularPagerService</v>
          </cell>
        </row>
        <row r="1101">
          <cell r="A1101">
            <v>67450.739000000001</v>
          </cell>
          <cell r="B1101">
            <v>730780</v>
          </cell>
          <cell r="C1101" t="str">
            <v>Telephone/ Communication</v>
          </cell>
          <cell r="D1101">
            <v>67450.739000000001</v>
          </cell>
          <cell r="E1101">
            <v>67450</v>
          </cell>
          <cell r="F1101" t="str">
            <v>Total Quality Management 001</v>
          </cell>
          <cell r="G1101">
            <v>739000</v>
          </cell>
          <cell r="H1101" t="str">
            <v>UtilitiesCellularPagerService</v>
          </cell>
        </row>
        <row r="1102">
          <cell r="A1102">
            <v>67400.739000000001</v>
          </cell>
          <cell r="B1102">
            <v>730780</v>
          </cell>
          <cell r="C1102" t="str">
            <v>Telephone/ Communication</v>
          </cell>
          <cell r="D1102">
            <v>67400.739000000001</v>
          </cell>
          <cell r="E1102">
            <v>67400</v>
          </cell>
          <cell r="F1102" t="str">
            <v>Risk Management 001</v>
          </cell>
          <cell r="G1102">
            <v>739000</v>
          </cell>
          <cell r="H1102" t="str">
            <v>UtilitiesCellularPagerService</v>
          </cell>
        </row>
        <row r="1103">
          <cell r="A1103">
            <v>67030.739000000001</v>
          </cell>
          <cell r="B1103">
            <v>730780</v>
          </cell>
          <cell r="C1103" t="str">
            <v>Telephone/ Communication</v>
          </cell>
          <cell r="D1103">
            <v>67030.739000000001</v>
          </cell>
          <cell r="E1103">
            <v>67030</v>
          </cell>
          <cell r="F1103" t="str">
            <v>Employee Labor Relations 001</v>
          </cell>
          <cell r="G1103">
            <v>739000</v>
          </cell>
          <cell r="H1103" t="str">
            <v>UtilitiesCellularPagerService</v>
          </cell>
        </row>
        <row r="1104">
          <cell r="A1104">
            <v>66940.739000000001</v>
          </cell>
          <cell r="B1104">
            <v>730780</v>
          </cell>
          <cell r="C1104" t="str">
            <v>Telephone/ Communication</v>
          </cell>
          <cell r="D1104">
            <v>66940.739000000001</v>
          </cell>
          <cell r="E1104">
            <v>66940</v>
          </cell>
          <cell r="F1104" t="str">
            <v>Employee Education 001</v>
          </cell>
          <cell r="G1104">
            <v>739000</v>
          </cell>
          <cell r="H1104" t="str">
            <v>UtilitiesCellularPagerService</v>
          </cell>
        </row>
        <row r="1105">
          <cell r="A1105">
            <v>66900.739000000001</v>
          </cell>
          <cell r="B1105">
            <v>730780</v>
          </cell>
          <cell r="C1105" t="str">
            <v>Telephone/ Communication</v>
          </cell>
          <cell r="D1105">
            <v>66900.739000000001</v>
          </cell>
          <cell r="E1105">
            <v>66900</v>
          </cell>
          <cell r="F1105" t="str">
            <v>Compensation Services 001</v>
          </cell>
          <cell r="G1105">
            <v>739000</v>
          </cell>
          <cell r="H1105" t="str">
            <v>UtilitiesCellularPagerService</v>
          </cell>
        </row>
        <row r="1106">
          <cell r="A1106">
            <v>66854.739000000001</v>
          </cell>
          <cell r="B1106">
            <v>730780</v>
          </cell>
          <cell r="C1106" t="str">
            <v>Telephone/ Communication</v>
          </cell>
          <cell r="E1106">
            <v>66854</v>
          </cell>
          <cell r="F1106" t="str">
            <v>Benefits Admin 003</v>
          </cell>
          <cell r="G1106">
            <v>739000</v>
          </cell>
          <cell r="H1106" t="str">
            <v>UtilitiesCellularPagerService</v>
          </cell>
        </row>
        <row r="1107">
          <cell r="A1107">
            <v>66702.739000000001</v>
          </cell>
          <cell r="B1107">
            <v>730780</v>
          </cell>
          <cell r="C1107" t="str">
            <v>Telephone/ Communication</v>
          </cell>
          <cell r="D1107">
            <v>66702.739000000001</v>
          </cell>
          <cell r="E1107">
            <v>66702</v>
          </cell>
          <cell r="F1107" t="str">
            <v>Community Relations 001</v>
          </cell>
          <cell r="G1107">
            <v>739000</v>
          </cell>
          <cell r="H1107" t="str">
            <v>UtilitiesCellularPagerService</v>
          </cell>
        </row>
        <row r="1108">
          <cell r="A1108">
            <v>66600.739044999995</v>
          </cell>
          <cell r="B1108">
            <v>730780</v>
          </cell>
          <cell r="C1108" t="str">
            <v>Telephone/ Communication</v>
          </cell>
          <cell r="D1108">
            <v>66600.739044999995</v>
          </cell>
          <cell r="E1108">
            <v>66600</v>
          </cell>
          <cell r="F1108" t="str">
            <v>Marketing 001</v>
          </cell>
          <cell r="G1108">
            <v>739045</v>
          </cell>
          <cell r="H1108" t="str">
            <v>UtilitiesTelVideoConferencg</v>
          </cell>
        </row>
        <row r="1109">
          <cell r="A1109">
            <v>66600.739000000001</v>
          </cell>
          <cell r="B1109">
            <v>730780</v>
          </cell>
          <cell r="C1109" t="str">
            <v>Telephone/ Communication</v>
          </cell>
          <cell r="D1109">
            <v>66600.739000000001</v>
          </cell>
          <cell r="E1109">
            <v>66600</v>
          </cell>
          <cell r="F1109" t="str">
            <v>Marketing 001</v>
          </cell>
          <cell r="G1109">
            <v>739000</v>
          </cell>
          <cell r="H1109" t="str">
            <v>UtilitiesCellularPagerService</v>
          </cell>
        </row>
        <row r="1110">
          <cell r="A1110">
            <v>66500.739000000001</v>
          </cell>
          <cell r="B1110">
            <v>730780</v>
          </cell>
          <cell r="C1110" t="str">
            <v>Telephone/ Communication</v>
          </cell>
          <cell r="D1110">
            <v>66500.739000000001</v>
          </cell>
          <cell r="E1110">
            <v>66500</v>
          </cell>
          <cell r="F1110" t="str">
            <v>HIM Coding Documentation 001</v>
          </cell>
          <cell r="G1110">
            <v>739000</v>
          </cell>
          <cell r="H1110" t="str">
            <v>UtilitiesCellularPagerService</v>
          </cell>
        </row>
        <row r="1111">
          <cell r="A1111">
            <v>66450.739000000001</v>
          </cell>
          <cell r="B1111">
            <v>730780</v>
          </cell>
          <cell r="C1111" t="str">
            <v>Telephone/ Communication</v>
          </cell>
          <cell r="D1111">
            <v>66450.739000000001</v>
          </cell>
          <cell r="E1111">
            <v>66450</v>
          </cell>
          <cell r="F1111" t="str">
            <v>Hlth Info Mgmt Operations 001</v>
          </cell>
          <cell r="G1111">
            <v>739000</v>
          </cell>
          <cell r="H1111" t="str">
            <v>UtilitiesCellularPagerService</v>
          </cell>
        </row>
        <row r="1112">
          <cell r="A1112">
            <v>66052.739000000001</v>
          </cell>
          <cell r="B1112">
            <v>730780</v>
          </cell>
          <cell r="C1112" t="str">
            <v>Telephone/ Communication</v>
          </cell>
          <cell r="D1112">
            <v>66052.739000000001</v>
          </cell>
          <cell r="E1112">
            <v>66052</v>
          </cell>
          <cell r="F1112" t="str">
            <v>Patient Accounting 002</v>
          </cell>
          <cell r="G1112">
            <v>739000</v>
          </cell>
          <cell r="H1112" t="str">
            <v>UtilitiesCellularPagerService</v>
          </cell>
        </row>
        <row r="1113">
          <cell r="A1113">
            <v>65850.739000000001</v>
          </cell>
          <cell r="B1113">
            <v>730780</v>
          </cell>
          <cell r="C1113" t="str">
            <v>Telephone/ Communication</v>
          </cell>
          <cell r="D1113">
            <v>65850.739000000001</v>
          </cell>
          <cell r="E1113">
            <v>65850</v>
          </cell>
          <cell r="F1113" t="str">
            <v>Central Scheduling 001</v>
          </cell>
          <cell r="G1113">
            <v>739000</v>
          </cell>
          <cell r="H1113" t="str">
            <v>UtilitiesCellularPagerService</v>
          </cell>
        </row>
        <row r="1114">
          <cell r="A1114">
            <v>65350.739000000001</v>
          </cell>
          <cell r="B1114">
            <v>730780</v>
          </cell>
          <cell r="C1114" t="str">
            <v>Telephone/ Communication</v>
          </cell>
          <cell r="D1114">
            <v>65350.739000000001</v>
          </cell>
          <cell r="E1114">
            <v>65350</v>
          </cell>
          <cell r="F1114" t="str">
            <v>Decision Support 001</v>
          </cell>
          <cell r="G1114">
            <v>739000</v>
          </cell>
          <cell r="H1114" t="str">
            <v>UtilitiesCellularPagerService</v>
          </cell>
        </row>
        <row r="1115">
          <cell r="A1115">
            <v>65200.739000000001</v>
          </cell>
          <cell r="B1115">
            <v>730780</v>
          </cell>
          <cell r="C1115" t="str">
            <v>Telephone/ Communication</v>
          </cell>
          <cell r="D1115">
            <v>65200.739000000001</v>
          </cell>
          <cell r="E1115">
            <v>65200</v>
          </cell>
          <cell r="F1115" t="str">
            <v>Managed Care Contracting 001</v>
          </cell>
          <cell r="G1115">
            <v>739000</v>
          </cell>
          <cell r="H1115" t="str">
            <v>UtilitiesCellularPagerService</v>
          </cell>
        </row>
        <row r="1116">
          <cell r="A1116">
            <v>65100.739045000002</v>
          </cell>
          <cell r="B1116">
            <v>730780</v>
          </cell>
          <cell r="C1116" t="str">
            <v>Telephone/ Communication</v>
          </cell>
          <cell r="D1116">
            <v>65100.739045000002</v>
          </cell>
          <cell r="E1116">
            <v>65100</v>
          </cell>
          <cell r="F1116" t="str">
            <v>General Finance 001</v>
          </cell>
          <cell r="G1116">
            <v>739045</v>
          </cell>
          <cell r="H1116" t="str">
            <v>UtilitiesTelVideoConferencg</v>
          </cell>
        </row>
        <row r="1117">
          <cell r="A1117">
            <v>65050.739000000001</v>
          </cell>
          <cell r="B1117">
            <v>730780</v>
          </cell>
          <cell r="C1117" t="str">
            <v>Telephone/ Communication</v>
          </cell>
          <cell r="D1117">
            <v>65050.739000000001</v>
          </cell>
          <cell r="E1117">
            <v>65050</v>
          </cell>
          <cell r="F1117" t="str">
            <v>Financial Reporting Analysis</v>
          </cell>
          <cell r="G1117">
            <v>739000</v>
          </cell>
          <cell r="H1117" t="str">
            <v>UtilitiesCellularPagerService</v>
          </cell>
        </row>
        <row r="1118">
          <cell r="A1118">
            <v>64988.739000000001</v>
          </cell>
          <cell r="B1118">
            <v>730780</v>
          </cell>
          <cell r="C1118" t="str">
            <v>Telephone/ Communication</v>
          </cell>
          <cell r="D1118">
            <v>64988.739000000001</v>
          </cell>
          <cell r="E1118">
            <v>64988</v>
          </cell>
          <cell r="F1118" t="str">
            <v>Unassigned Expense 001</v>
          </cell>
          <cell r="G1118">
            <v>739000</v>
          </cell>
          <cell r="H1118" t="str">
            <v>UtilitiesCellularPagerService</v>
          </cell>
        </row>
        <row r="1119">
          <cell r="A1119">
            <v>64950.739000000001</v>
          </cell>
          <cell r="B1119">
            <v>730780</v>
          </cell>
          <cell r="C1119" t="str">
            <v>Telephone/ Communication</v>
          </cell>
          <cell r="E1119">
            <v>64950</v>
          </cell>
          <cell r="F1119" t="str">
            <v>Balance Sheet Department 001</v>
          </cell>
          <cell r="G1119">
            <v>739000</v>
          </cell>
          <cell r="H1119" t="str">
            <v>UtilitiesCellularPagerService</v>
          </cell>
        </row>
        <row r="1120">
          <cell r="A1120">
            <v>64601.739000000001</v>
          </cell>
          <cell r="B1120">
            <v>730780</v>
          </cell>
          <cell r="C1120" t="str">
            <v>Telephone/ Communication</v>
          </cell>
          <cell r="D1120">
            <v>64601.739000000001</v>
          </cell>
          <cell r="E1120">
            <v>64601</v>
          </cell>
          <cell r="F1120" t="str">
            <v>Business Devp 002</v>
          </cell>
          <cell r="G1120">
            <v>739000</v>
          </cell>
          <cell r="H1120" t="str">
            <v>UtilitiesCellularPagerService</v>
          </cell>
        </row>
        <row r="1121">
          <cell r="A1121">
            <v>64600.739000000001</v>
          </cell>
          <cell r="B1121">
            <v>730780</v>
          </cell>
          <cell r="C1121" t="str">
            <v>Telephone/ Communication</v>
          </cell>
          <cell r="D1121">
            <v>64600.739000000001</v>
          </cell>
          <cell r="E1121">
            <v>64600</v>
          </cell>
          <cell r="F1121" t="str">
            <v>Business Devp 001</v>
          </cell>
          <cell r="G1121">
            <v>739000</v>
          </cell>
          <cell r="H1121" t="str">
            <v>UtilitiesCellularPagerService</v>
          </cell>
        </row>
        <row r="1122">
          <cell r="A1122">
            <v>64250.739045000002</v>
          </cell>
          <cell r="B1122">
            <v>730780</v>
          </cell>
          <cell r="C1122" t="str">
            <v>Telephone/ Communication</v>
          </cell>
          <cell r="D1122">
            <v>64250.739045000002</v>
          </cell>
          <cell r="E1122">
            <v>64250</v>
          </cell>
          <cell r="F1122" t="str">
            <v>Administration 005</v>
          </cell>
          <cell r="G1122">
            <v>739045</v>
          </cell>
          <cell r="H1122" t="str">
            <v>UtilitiesTelVideoConferencg</v>
          </cell>
        </row>
        <row r="1123">
          <cell r="A1123">
            <v>64100.739045000002</v>
          </cell>
          <cell r="B1123">
            <v>730780</v>
          </cell>
          <cell r="C1123" t="str">
            <v>Telephone/ Communication</v>
          </cell>
          <cell r="D1123">
            <v>64100.739045000002</v>
          </cell>
          <cell r="E1123">
            <v>64100</v>
          </cell>
          <cell r="F1123" t="str">
            <v>Administration 001</v>
          </cell>
          <cell r="G1123">
            <v>739045</v>
          </cell>
          <cell r="H1123" t="str">
            <v>UtilitiesTelVideoConferencg</v>
          </cell>
        </row>
        <row r="1124">
          <cell r="A1124">
            <v>64100.739000000001</v>
          </cell>
          <cell r="B1124">
            <v>730780</v>
          </cell>
          <cell r="C1124" t="str">
            <v>Telephone/ Communication</v>
          </cell>
          <cell r="D1124">
            <v>64100.739000000001</v>
          </cell>
          <cell r="E1124">
            <v>64100</v>
          </cell>
          <cell r="F1124" t="str">
            <v>Administration 001</v>
          </cell>
          <cell r="G1124">
            <v>739000</v>
          </cell>
          <cell r="H1124" t="str">
            <v>UtilitiesCellularPagerService</v>
          </cell>
        </row>
        <row r="1125">
          <cell r="A1125">
            <v>88500.7</v>
          </cell>
          <cell r="B1125">
            <v>730790</v>
          </cell>
          <cell r="C1125" t="str">
            <v>Other Supplies and Services Expense</v>
          </cell>
          <cell r="D1125">
            <v>88500.7</v>
          </cell>
          <cell r="E1125">
            <v>88500</v>
          </cell>
          <cell r="F1125" t="str">
            <v>Fitness Center 001</v>
          </cell>
          <cell r="G1125">
            <v>700000</v>
          </cell>
          <cell r="H1125" t="str">
            <v>General Medical Supplies</v>
          </cell>
        </row>
        <row r="1126">
          <cell r="A1126">
            <v>78300.738024999999</v>
          </cell>
          <cell r="B1126">
            <v>730790</v>
          </cell>
          <cell r="C1126" t="str">
            <v>Other Supplies and Services Expense</v>
          </cell>
          <cell r="D1126">
            <v>78300.738024999999</v>
          </cell>
          <cell r="E1126">
            <v>78300</v>
          </cell>
          <cell r="F1126" t="str">
            <v>Property Admin Services 001</v>
          </cell>
          <cell r="G1126">
            <v>738025</v>
          </cell>
          <cell r="H1126" t="str">
            <v>Maint and Repair Vehicles</v>
          </cell>
        </row>
        <row r="1127">
          <cell r="A1127">
            <v>78300.738020000004</v>
          </cell>
          <cell r="B1127">
            <v>730790</v>
          </cell>
          <cell r="C1127" t="str">
            <v>Other Supplies and Services Expense</v>
          </cell>
          <cell r="D1127">
            <v>78300.738020000004</v>
          </cell>
          <cell r="E1127">
            <v>78300</v>
          </cell>
          <cell r="F1127" t="str">
            <v>Property Admin Services 001</v>
          </cell>
          <cell r="G1127">
            <v>738020</v>
          </cell>
          <cell r="H1127" t="str">
            <v>Maint and Repair Supplies</v>
          </cell>
        </row>
        <row r="1128">
          <cell r="A1128">
            <v>78300.7</v>
          </cell>
          <cell r="B1128">
            <v>730790</v>
          </cell>
          <cell r="C1128" t="str">
            <v>Other Supplies and Services Expense</v>
          </cell>
          <cell r="D1128">
            <v>78300.7</v>
          </cell>
          <cell r="E1128">
            <v>78300</v>
          </cell>
          <cell r="F1128" t="str">
            <v>Property Admin Services 001</v>
          </cell>
          <cell r="G1128">
            <v>700000</v>
          </cell>
          <cell r="H1128" t="str">
            <v>General Medical Supplies</v>
          </cell>
        </row>
        <row r="1129">
          <cell r="A1129">
            <v>70701.755149999997</v>
          </cell>
          <cell r="B1129">
            <v>730790</v>
          </cell>
          <cell r="C1129" t="str">
            <v>Other Supplies and Services Expense</v>
          </cell>
          <cell r="D1129">
            <v>70701.755149999997</v>
          </cell>
          <cell r="E1129">
            <v>70701</v>
          </cell>
          <cell r="F1129" t="str">
            <v>Materials Management 001</v>
          </cell>
          <cell r="G1129">
            <v>755150</v>
          </cell>
          <cell r="H1129" t="str">
            <v>Record Retention Expenses</v>
          </cell>
        </row>
        <row r="1130">
          <cell r="A1130">
            <v>70701.738020000004</v>
          </cell>
          <cell r="B1130">
            <v>730790</v>
          </cell>
          <cell r="C1130" t="str">
            <v>Other Supplies and Services Expense</v>
          </cell>
          <cell r="D1130">
            <v>70701.738020000004</v>
          </cell>
          <cell r="E1130">
            <v>70701</v>
          </cell>
          <cell r="F1130" t="str">
            <v>Materials Management 001</v>
          </cell>
          <cell r="G1130">
            <v>738020</v>
          </cell>
          <cell r="H1130" t="str">
            <v>Maint and Repair Supplies</v>
          </cell>
        </row>
        <row r="1131">
          <cell r="A1131">
            <v>70701.709535000002</v>
          </cell>
          <cell r="B1131">
            <v>730790</v>
          </cell>
          <cell r="C1131" t="str">
            <v>Other Supplies and Services Expense</v>
          </cell>
          <cell r="D1131">
            <v>70701.709535000002</v>
          </cell>
          <cell r="E1131">
            <v>70701</v>
          </cell>
          <cell r="F1131" t="str">
            <v>Materials Management 001</v>
          </cell>
          <cell r="G1131">
            <v>709535</v>
          </cell>
          <cell r="H1131" t="str">
            <v>Miscellaneous Supply Charge</v>
          </cell>
        </row>
        <row r="1132">
          <cell r="A1132">
            <v>70701.709505000006</v>
          </cell>
          <cell r="B1132">
            <v>730790</v>
          </cell>
          <cell r="C1132" t="str">
            <v>Other Supplies and Services Expense</v>
          </cell>
          <cell r="D1132">
            <v>70701.709505000006</v>
          </cell>
          <cell r="E1132">
            <v>70701</v>
          </cell>
          <cell r="F1132" t="str">
            <v>Materials Management 001</v>
          </cell>
          <cell r="G1132">
            <v>709505</v>
          </cell>
          <cell r="H1132" t="str">
            <v>Freight</v>
          </cell>
        </row>
        <row r="1133">
          <cell r="A1133">
            <v>70701.703030000004</v>
          </cell>
          <cell r="B1133">
            <v>730790</v>
          </cell>
          <cell r="C1133" t="str">
            <v>Other Supplies and Services Expense</v>
          </cell>
          <cell r="E1133">
            <v>70701</v>
          </cell>
          <cell r="F1133" t="str">
            <v>Materials Management 001</v>
          </cell>
          <cell r="G1133">
            <v>703030</v>
          </cell>
          <cell r="H1133" t="str">
            <v>Spine Implants</v>
          </cell>
        </row>
        <row r="1134">
          <cell r="A1134">
            <v>70701.703024999995</v>
          </cell>
          <cell r="B1134">
            <v>730790</v>
          </cell>
          <cell r="C1134" t="str">
            <v>Other Supplies and Services Expense</v>
          </cell>
          <cell r="D1134">
            <v>70701.703024999995</v>
          </cell>
          <cell r="E1134">
            <v>70701</v>
          </cell>
          <cell r="F1134" t="str">
            <v>Materials Management 001</v>
          </cell>
          <cell r="G1134">
            <v>703025</v>
          </cell>
          <cell r="H1134" t="str">
            <v>Total Joints Implants</v>
          </cell>
        </row>
        <row r="1135">
          <cell r="A1135">
            <v>70701.703020000001</v>
          </cell>
          <cell r="B1135">
            <v>730790</v>
          </cell>
          <cell r="C1135" t="str">
            <v>Other Supplies and Services Expense</v>
          </cell>
          <cell r="D1135">
            <v>70701.703020000001</v>
          </cell>
          <cell r="E1135">
            <v>70701</v>
          </cell>
          <cell r="F1135" t="str">
            <v>Materials Management 001</v>
          </cell>
          <cell r="G1135">
            <v>703020</v>
          </cell>
          <cell r="H1135" t="str">
            <v>Other Implants</v>
          </cell>
        </row>
        <row r="1136">
          <cell r="A1136">
            <v>70701.703015000006</v>
          </cell>
          <cell r="B1136">
            <v>730790</v>
          </cell>
          <cell r="C1136" t="str">
            <v>Other Supplies and Services Expense</v>
          </cell>
          <cell r="D1136">
            <v>70701.703015000006</v>
          </cell>
          <cell r="E1136">
            <v>70701</v>
          </cell>
          <cell r="F1136" t="str">
            <v>Materials Management 001</v>
          </cell>
          <cell r="G1136">
            <v>703015</v>
          </cell>
          <cell r="H1136" t="str">
            <v>Orthopedic Implants</v>
          </cell>
        </row>
        <row r="1137">
          <cell r="A1137">
            <v>70701.703009999997</v>
          </cell>
          <cell r="B1137">
            <v>730790</v>
          </cell>
          <cell r="C1137" t="str">
            <v>Other Supplies and Services Expense</v>
          </cell>
          <cell r="E1137">
            <v>70701</v>
          </cell>
          <cell r="F1137" t="str">
            <v>Materials Management 001</v>
          </cell>
          <cell r="G1137">
            <v>703010</v>
          </cell>
          <cell r="H1137" t="str">
            <v>Neuro Implants</v>
          </cell>
        </row>
        <row r="1138">
          <cell r="A1138">
            <v>70701.702999999994</v>
          </cell>
          <cell r="B1138">
            <v>730790</v>
          </cell>
          <cell r="C1138" t="str">
            <v>Other Supplies and Services Expense</v>
          </cell>
          <cell r="D1138">
            <v>70701.702999999994</v>
          </cell>
          <cell r="E1138">
            <v>70701</v>
          </cell>
          <cell r="F1138" t="str">
            <v>Materials Management 001</v>
          </cell>
          <cell r="G1138">
            <v>703000</v>
          </cell>
          <cell r="H1138" t="str">
            <v>Cardiac Implants</v>
          </cell>
        </row>
        <row r="1139">
          <cell r="A1139">
            <v>70701.702015000003</v>
          </cell>
          <cell r="B1139">
            <v>730790</v>
          </cell>
          <cell r="C1139" t="str">
            <v>Other Supplies and Services Expense</v>
          </cell>
          <cell r="D1139">
            <v>70701.702015000003</v>
          </cell>
          <cell r="E1139">
            <v>70701</v>
          </cell>
          <cell r="F1139" t="str">
            <v>Materials Management 001</v>
          </cell>
          <cell r="G1139">
            <v>702015</v>
          </cell>
          <cell r="H1139" t="str">
            <v>Other Surgical Supplies</v>
          </cell>
        </row>
        <row r="1140">
          <cell r="A1140">
            <v>70701.702009999994</v>
          </cell>
          <cell r="B1140">
            <v>730790</v>
          </cell>
          <cell r="C1140" t="str">
            <v>Other Supplies and Services Expense</v>
          </cell>
          <cell r="D1140">
            <v>70701.702009999994</v>
          </cell>
          <cell r="E1140">
            <v>70701</v>
          </cell>
          <cell r="F1140" t="str">
            <v>Materials Management 001</v>
          </cell>
          <cell r="G1140">
            <v>702010</v>
          </cell>
          <cell r="H1140" t="str">
            <v>Sutures</v>
          </cell>
        </row>
        <row r="1141">
          <cell r="A1141">
            <v>70701.702004999999</v>
          </cell>
          <cell r="B1141">
            <v>730790</v>
          </cell>
          <cell r="C1141" t="str">
            <v>Other Supplies and Services Expense</v>
          </cell>
          <cell r="D1141">
            <v>70701.702004999999</v>
          </cell>
          <cell r="E1141">
            <v>70701</v>
          </cell>
          <cell r="F1141" t="str">
            <v>Materials Management 001</v>
          </cell>
          <cell r="G1141">
            <v>702005</v>
          </cell>
          <cell r="H1141" t="str">
            <v>Surgical Minor Equipment</v>
          </cell>
        </row>
        <row r="1142">
          <cell r="A1142">
            <v>70701.702000000005</v>
          </cell>
          <cell r="B1142">
            <v>730790</v>
          </cell>
          <cell r="C1142" t="str">
            <v>Other Supplies and Services Expense</v>
          </cell>
          <cell r="D1142">
            <v>70701.702000000005</v>
          </cell>
          <cell r="E1142">
            <v>70701</v>
          </cell>
          <cell r="F1142" t="str">
            <v>Materials Management 001</v>
          </cell>
          <cell r="G1142">
            <v>702000</v>
          </cell>
          <cell r="H1142" t="str">
            <v>Endomechanicals</v>
          </cell>
        </row>
        <row r="1143">
          <cell r="A1143">
            <v>70701.701000000001</v>
          </cell>
          <cell r="B1143">
            <v>730790</v>
          </cell>
          <cell r="C1143" t="str">
            <v>Other Supplies and Services Expense</v>
          </cell>
          <cell r="D1143">
            <v>70701.701000000001</v>
          </cell>
          <cell r="E1143">
            <v>70701</v>
          </cell>
          <cell r="F1143" t="str">
            <v>Materials Management 001</v>
          </cell>
          <cell r="G1143">
            <v>701000</v>
          </cell>
          <cell r="H1143" t="str">
            <v>Imaging and Radiology Supplies</v>
          </cell>
        </row>
        <row r="1144">
          <cell r="A1144">
            <v>70701.7</v>
          </cell>
          <cell r="B1144">
            <v>730790</v>
          </cell>
          <cell r="C1144" t="str">
            <v>Other Supplies and Services Expense</v>
          </cell>
          <cell r="D1144">
            <v>70701.7</v>
          </cell>
          <cell r="E1144">
            <v>70701</v>
          </cell>
          <cell r="F1144" t="str">
            <v>Materials Management 001</v>
          </cell>
          <cell r="G1144">
            <v>700000</v>
          </cell>
          <cell r="H1144" t="str">
            <v>General Medical Supplies</v>
          </cell>
        </row>
        <row r="1145">
          <cell r="A1145">
            <v>70700.755149999997</v>
          </cell>
          <cell r="B1145">
            <v>730790</v>
          </cell>
          <cell r="C1145" t="str">
            <v>Other Supplies and Services Expense</v>
          </cell>
          <cell r="D1145">
            <v>70700.755149999997</v>
          </cell>
          <cell r="E1145">
            <v>70700</v>
          </cell>
          <cell r="F1145" t="str">
            <v>Purchasing 001</v>
          </cell>
          <cell r="G1145">
            <v>755150</v>
          </cell>
          <cell r="H1145" t="str">
            <v>Record Retention Expenses</v>
          </cell>
        </row>
        <row r="1146">
          <cell r="A1146">
            <v>70700.738020000004</v>
          </cell>
          <cell r="B1146">
            <v>730790</v>
          </cell>
          <cell r="C1146" t="str">
            <v>Other Supplies and Services Expense</v>
          </cell>
          <cell r="D1146">
            <v>70700.738020000004</v>
          </cell>
          <cell r="E1146">
            <v>70700</v>
          </cell>
          <cell r="F1146" t="str">
            <v>Purchasing 001</v>
          </cell>
          <cell r="G1146">
            <v>738020</v>
          </cell>
          <cell r="H1146" t="str">
            <v>Maint and Repair Supplies</v>
          </cell>
        </row>
        <row r="1147">
          <cell r="A1147">
            <v>70700.709499999997</v>
          </cell>
          <cell r="B1147">
            <v>730790</v>
          </cell>
          <cell r="C1147" t="str">
            <v>Other Supplies and Services Expense</v>
          </cell>
          <cell r="D1147">
            <v>70700.709499999997</v>
          </cell>
          <cell r="E1147">
            <v>70700</v>
          </cell>
          <cell r="F1147" t="str">
            <v>Purchasing 001</v>
          </cell>
          <cell r="G1147">
            <v>709500</v>
          </cell>
          <cell r="H1147" t="str">
            <v>Environmental Srvcs Supplies</v>
          </cell>
        </row>
        <row r="1148">
          <cell r="A1148">
            <v>70700.705000000002</v>
          </cell>
          <cell r="B1148">
            <v>730790</v>
          </cell>
          <cell r="C1148" t="str">
            <v>Other Supplies and Services Expense</v>
          </cell>
          <cell r="D1148">
            <v>70700.705000000002</v>
          </cell>
          <cell r="E1148">
            <v>70700</v>
          </cell>
          <cell r="F1148" t="str">
            <v>Purchasing 001</v>
          </cell>
          <cell r="G1148">
            <v>705000</v>
          </cell>
          <cell r="H1148" t="str">
            <v>Laboratory Supplies</v>
          </cell>
        </row>
        <row r="1149">
          <cell r="A1149">
            <v>70700.703030000004</v>
          </cell>
          <cell r="B1149">
            <v>730790</v>
          </cell>
          <cell r="C1149" t="str">
            <v>Other Supplies and Services Expense</v>
          </cell>
          <cell r="D1149">
            <v>70700.703030000004</v>
          </cell>
          <cell r="E1149">
            <v>70700</v>
          </cell>
          <cell r="F1149" t="str">
            <v>Purchasing 001</v>
          </cell>
          <cell r="G1149">
            <v>703030</v>
          </cell>
          <cell r="H1149" t="str">
            <v>Spine Implants</v>
          </cell>
        </row>
        <row r="1150">
          <cell r="A1150">
            <v>70700.703024999995</v>
          </cell>
          <cell r="B1150">
            <v>730790</v>
          </cell>
          <cell r="C1150" t="str">
            <v>Other Supplies and Services Expense</v>
          </cell>
          <cell r="D1150">
            <v>70700.703024999995</v>
          </cell>
          <cell r="E1150">
            <v>70700</v>
          </cell>
          <cell r="F1150" t="str">
            <v>Purchasing 001</v>
          </cell>
          <cell r="G1150">
            <v>703025</v>
          </cell>
          <cell r="H1150" t="str">
            <v>Total Joints Implants</v>
          </cell>
        </row>
        <row r="1151">
          <cell r="A1151">
            <v>70700.703020000001</v>
          </cell>
          <cell r="B1151">
            <v>730790</v>
          </cell>
          <cell r="C1151" t="str">
            <v>Other Supplies and Services Expense</v>
          </cell>
          <cell r="D1151">
            <v>70700.703020000001</v>
          </cell>
          <cell r="E1151">
            <v>70700</v>
          </cell>
          <cell r="F1151" t="str">
            <v>Purchasing 001</v>
          </cell>
          <cell r="G1151">
            <v>703020</v>
          </cell>
          <cell r="H1151" t="str">
            <v>Other Implants</v>
          </cell>
        </row>
        <row r="1152">
          <cell r="A1152">
            <v>70700.703015000006</v>
          </cell>
          <cell r="B1152">
            <v>730790</v>
          </cell>
          <cell r="C1152" t="str">
            <v>Other Supplies and Services Expense</v>
          </cell>
          <cell r="D1152">
            <v>70700.703015000006</v>
          </cell>
          <cell r="E1152">
            <v>70700</v>
          </cell>
          <cell r="F1152" t="str">
            <v>Purchasing 001</v>
          </cell>
          <cell r="G1152">
            <v>703015</v>
          </cell>
          <cell r="H1152" t="str">
            <v>Orthopedic Implants</v>
          </cell>
        </row>
        <row r="1153">
          <cell r="A1153">
            <v>70700.702999999994</v>
          </cell>
          <cell r="B1153">
            <v>730790</v>
          </cell>
          <cell r="C1153" t="str">
            <v>Other Supplies and Services Expense</v>
          </cell>
          <cell r="D1153">
            <v>70700.702999999994</v>
          </cell>
          <cell r="E1153">
            <v>70700</v>
          </cell>
          <cell r="F1153" t="str">
            <v>Purchasing 001</v>
          </cell>
          <cell r="G1153">
            <v>703000</v>
          </cell>
          <cell r="H1153" t="str">
            <v>Cardiac Implants</v>
          </cell>
        </row>
        <row r="1154">
          <cell r="A1154">
            <v>70700.702015000003</v>
          </cell>
          <cell r="B1154">
            <v>730790</v>
          </cell>
          <cell r="C1154" t="str">
            <v>Other Supplies and Services Expense</v>
          </cell>
          <cell r="D1154">
            <v>70700.702015000003</v>
          </cell>
          <cell r="E1154">
            <v>70700</v>
          </cell>
          <cell r="F1154" t="str">
            <v>Purchasing 001</v>
          </cell>
          <cell r="G1154">
            <v>702015</v>
          </cell>
          <cell r="H1154" t="str">
            <v>Other Surgical Supplies</v>
          </cell>
        </row>
        <row r="1155">
          <cell r="A1155">
            <v>70700.702004999999</v>
          </cell>
          <cell r="B1155">
            <v>730790</v>
          </cell>
          <cell r="C1155" t="str">
            <v>Other Supplies and Services Expense</v>
          </cell>
          <cell r="D1155">
            <v>70700.702004999999</v>
          </cell>
          <cell r="E1155">
            <v>70700</v>
          </cell>
          <cell r="F1155" t="str">
            <v>Purchasing 001</v>
          </cell>
          <cell r="G1155">
            <v>702005</v>
          </cell>
          <cell r="H1155" t="str">
            <v>Surgical Minor Equipment</v>
          </cell>
        </row>
        <row r="1156">
          <cell r="A1156">
            <v>70700.701000000001</v>
          </cell>
          <cell r="B1156">
            <v>730790</v>
          </cell>
          <cell r="C1156" t="str">
            <v>Other Supplies and Services Expense</v>
          </cell>
          <cell r="D1156">
            <v>70700.701000000001</v>
          </cell>
          <cell r="E1156">
            <v>70700</v>
          </cell>
          <cell r="F1156" t="str">
            <v>Purchasing 001</v>
          </cell>
          <cell r="G1156">
            <v>701000</v>
          </cell>
          <cell r="H1156" t="str">
            <v>Imaging and Radiology Supplies</v>
          </cell>
        </row>
        <row r="1157">
          <cell r="A1157">
            <v>70700.7</v>
          </cell>
          <cell r="B1157">
            <v>730790</v>
          </cell>
          <cell r="C1157" t="str">
            <v>Other Supplies and Services Expense</v>
          </cell>
          <cell r="D1157">
            <v>70700.7</v>
          </cell>
          <cell r="E1157">
            <v>70700</v>
          </cell>
          <cell r="F1157" t="str">
            <v>Purchasing 001</v>
          </cell>
          <cell r="G1157">
            <v>700000</v>
          </cell>
          <cell r="H1157" t="str">
            <v>General Medical Supplies</v>
          </cell>
        </row>
        <row r="1158">
          <cell r="A1158">
            <v>70550.755179999993</v>
          </cell>
          <cell r="B1158">
            <v>730790</v>
          </cell>
          <cell r="C1158" t="str">
            <v>Other Supplies and Services Expense</v>
          </cell>
          <cell r="E1158">
            <v>70550</v>
          </cell>
          <cell r="F1158" t="str">
            <v>Management Information Sys 001</v>
          </cell>
          <cell r="G1158">
            <v>755180</v>
          </cell>
          <cell r="H1158" t="str">
            <v>Software NonCapital</v>
          </cell>
        </row>
        <row r="1159">
          <cell r="A1159">
            <v>70550.755174999998</v>
          </cell>
          <cell r="B1159">
            <v>730790</v>
          </cell>
          <cell r="C1159" t="str">
            <v>Other Supplies and Services Expense</v>
          </cell>
          <cell r="E1159">
            <v>70550</v>
          </cell>
          <cell r="F1159" t="str">
            <v>Management Information Sys 001</v>
          </cell>
          <cell r="G1159">
            <v>755175</v>
          </cell>
          <cell r="H1159" t="str">
            <v>Software License Maintenance</v>
          </cell>
        </row>
        <row r="1160">
          <cell r="A1160">
            <v>70550.755170000004</v>
          </cell>
          <cell r="B1160">
            <v>730790</v>
          </cell>
          <cell r="C1160" t="str">
            <v>Other Supplies and Services Expense</v>
          </cell>
          <cell r="E1160">
            <v>70550</v>
          </cell>
          <cell r="F1160" t="str">
            <v>Management Information Sys 001</v>
          </cell>
          <cell r="G1160">
            <v>755170</v>
          </cell>
          <cell r="H1160" t="str">
            <v>Security Expense</v>
          </cell>
        </row>
        <row r="1161">
          <cell r="A1161">
            <v>70550.755160000001</v>
          </cell>
          <cell r="B1161">
            <v>730790</v>
          </cell>
          <cell r="C1161" t="str">
            <v>Other Supplies and Services Expense</v>
          </cell>
          <cell r="E1161">
            <v>70550</v>
          </cell>
          <cell r="F1161" t="str">
            <v>Management Information Sys 001</v>
          </cell>
          <cell r="G1161">
            <v>755160</v>
          </cell>
          <cell r="H1161" t="str">
            <v>Remote Hosting Fees</v>
          </cell>
        </row>
        <row r="1162">
          <cell r="A1162">
            <v>70550.738020000004</v>
          </cell>
          <cell r="B1162">
            <v>730790</v>
          </cell>
          <cell r="C1162" t="str">
            <v>Other Supplies and Services Expense</v>
          </cell>
          <cell r="E1162">
            <v>70550</v>
          </cell>
          <cell r="F1162" t="str">
            <v>Management Information Sys 001</v>
          </cell>
          <cell r="G1162">
            <v>738020</v>
          </cell>
          <cell r="H1162" t="str">
            <v>Maint and Repair Supplies</v>
          </cell>
        </row>
        <row r="1163">
          <cell r="A1163">
            <v>70550.709505000006</v>
          </cell>
          <cell r="B1163">
            <v>730790</v>
          </cell>
          <cell r="C1163" t="str">
            <v>Other Supplies and Services Expense</v>
          </cell>
          <cell r="D1163">
            <v>70550.709505000006</v>
          </cell>
          <cell r="E1163">
            <v>70550</v>
          </cell>
          <cell r="F1163" t="str">
            <v>Management Information Sys 001</v>
          </cell>
          <cell r="G1163">
            <v>709505</v>
          </cell>
          <cell r="H1163" t="str">
            <v>Freight</v>
          </cell>
        </row>
        <row r="1164">
          <cell r="A1164">
            <v>70550.709000000003</v>
          </cell>
          <cell r="B1164">
            <v>730790</v>
          </cell>
          <cell r="C1164" t="str">
            <v>Other Supplies and Services Expense</v>
          </cell>
          <cell r="D1164">
            <v>70550.709000000003</v>
          </cell>
          <cell r="E1164">
            <v>70550</v>
          </cell>
          <cell r="F1164" t="str">
            <v>Management Information Sys 001</v>
          </cell>
          <cell r="G1164">
            <v>709000</v>
          </cell>
          <cell r="H1164" t="str">
            <v>Dietary Paper Products</v>
          </cell>
        </row>
        <row r="1165">
          <cell r="A1165">
            <v>69850.738020000004</v>
          </cell>
          <cell r="B1165">
            <v>730790</v>
          </cell>
          <cell r="C1165" t="str">
            <v>Other Supplies and Services Expense</v>
          </cell>
          <cell r="D1165">
            <v>69850.738020000004</v>
          </cell>
          <cell r="E1165">
            <v>69850</v>
          </cell>
          <cell r="F1165" t="str">
            <v>Security 001</v>
          </cell>
          <cell r="G1165">
            <v>738020</v>
          </cell>
          <cell r="H1165" t="str">
            <v>Maint and Repair Supplies</v>
          </cell>
        </row>
        <row r="1166">
          <cell r="A1166">
            <v>69750.738020000004</v>
          </cell>
          <cell r="B1166">
            <v>730790</v>
          </cell>
          <cell r="C1166" t="str">
            <v>Other Supplies and Services Expense</v>
          </cell>
          <cell r="D1166">
            <v>69750.738020000004</v>
          </cell>
          <cell r="E1166">
            <v>69750</v>
          </cell>
          <cell r="F1166" t="str">
            <v>Print Shop 001</v>
          </cell>
          <cell r="G1166">
            <v>738020</v>
          </cell>
          <cell r="H1166" t="str">
            <v>Maint and Repair Supplies</v>
          </cell>
        </row>
        <row r="1167">
          <cell r="A1167">
            <v>69550.738020000004</v>
          </cell>
          <cell r="B1167">
            <v>730790</v>
          </cell>
          <cell r="C1167" t="str">
            <v>Other Supplies and Services Expense</v>
          </cell>
          <cell r="E1167">
            <v>69550</v>
          </cell>
          <cell r="F1167" t="str">
            <v>Facility Support 001</v>
          </cell>
          <cell r="G1167">
            <v>738020</v>
          </cell>
          <cell r="H1167" t="str">
            <v>Maint and Repair Supplies</v>
          </cell>
        </row>
        <row r="1168">
          <cell r="A1168">
            <v>69150.738020000004</v>
          </cell>
          <cell r="B1168">
            <v>730790</v>
          </cell>
          <cell r="C1168" t="str">
            <v>Other Supplies and Services Expense</v>
          </cell>
          <cell r="D1168">
            <v>69150.738020000004</v>
          </cell>
          <cell r="E1168">
            <v>69150</v>
          </cell>
          <cell r="F1168" t="str">
            <v>Maintenance 001</v>
          </cell>
          <cell r="G1168">
            <v>738020</v>
          </cell>
          <cell r="H1168" t="str">
            <v>Maint and Repair Supplies</v>
          </cell>
        </row>
        <row r="1169">
          <cell r="A1169">
            <v>68500.739019999994</v>
          </cell>
          <cell r="B1169">
            <v>730790</v>
          </cell>
          <cell r="C1169" t="str">
            <v>Other Supplies and Services Expense</v>
          </cell>
          <cell r="D1169">
            <v>68500.739019999994</v>
          </cell>
          <cell r="E1169">
            <v>68500</v>
          </cell>
          <cell r="F1169" t="str">
            <v>Mission Integration 001</v>
          </cell>
          <cell r="G1169">
            <v>739020</v>
          </cell>
          <cell r="H1169" t="str">
            <v>Utilities Fuel Oil</v>
          </cell>
        </row>
        <row r="1170">
          <cell r="A1170">
            <v>68500.738024999999</v>
          </cell>
          <cell r="B1170">
            <v>730790</v>
          </cell>
          <cell r="C1170" t="str">
            <v>Other Supplies and Services Expense</v>
          </cell>
          <cell r="D1170">
            <v>68500.738024999999</v>
          </cell>
          <cell r="E1170">
            <v>68500</v>
          </cell>
          <cell r="F1170" t="str">
            <v>Mission Integration 001</v>
          </cell>
          <cell r="G1170">
            <v>738025</v>
          </cell>
          <cell r="H1170" t="str">
            <v>Maint and Repair Vehicles</v>
          </cell>
        </row>
        <row r="1171">
          <cell r="A1171">
            <v>68500.738020000004</v>
          </cell>
          <cell r="B1171">
            <v>730790</v>
          </cell>
          <cell r="C1171" t="str">
            <v>Other Supplies and Services Expense</v>
          </cell>
          <cell r="E1171">
            <v>68500</v>
          </cell>
          <cell r="F1171" t="str">
            <v>Mission Integration 001</v>
          </cell>
          <cell r="G1171">
            <v>738020</v>
          </cell>
          <cell r="H1171" t="str">
            <v>Maint and Repair Supplies</v>
          </cell>
        </row>
        <row r="1172">
          <cell r="A1172">
            <v>68500.709547000006</v>
          </cell>
          <cell r="B1172">
            <v>730790</v>
          </cell>
          <cell r="C1172" t="str">
            <v>Other Supplies and Services Expense</v>
          </cell>
          <cell r="E1172">
            <v>68500</v>
          </cell>
          <cell r="F1172" t="str">
            <v>Mission Integration 001</v>
          </cell>
          <cell r="G1172">
            <v>709547</v>
          </cell>
          <cell r="H1172" t="str">
            <v>Other Non Medical Supplies</v>
          </cell>
        </row>
        <row r="1173">
          <cell r="A1173">
            <v>68500.709505000006</v>
          </cell>
          <cell r="B1173">
            <v>730790</v>
          </cell>
          <cell r="C1173" t="str">
            <v>Other Supplies and Services Expense</v>
          </cell>
          <cell r="D1173">
            <v>68500.709505000006</v>
          </cell>
          <cell r="E1173">
            <v>68500</v>
          </cell>
          <cell r="F1173" t="str">
            <v>Mission Integration 001</v>
          </cell>
          <cell r="G1173">
            <v>709505</v>
          </cell>
          <cell r="H1173" t="str">
            <v>Freight</v>
          </cell>
        </row>
        <row r="1174">
          <cell r="A1174">
            <v>68452.7</v>
          </cell>
          <cell r="B1174">
            <v>730790</v>
          </cell>
          <cell r="C1174" t="str">
            <v>Other Supplies and Services Expense</v>
          </cell>
          <cell r="D1174">
            <v>68452.7</v>
          </cell>
          <cell r="E1174">
            <v>68452</v>
          </cell>
          <cell r="F1174" t="str">
            <v>Govt Advocacy Relations 001</v>
          </cell>
          <cell r="G1174">
            <v>700000</v>
          </cell>
          <cell r="H1174" t="str">
            <v>General Medical Supplies</v>
          </cell>
        </row>
        <row r="1175">
          <cell r="A1175">
            <v>68000.755149999997</v>
          </cell>
          <cell r="B1175">
            <v>730790</v>
          </cell>
          <cell r="C1175" t="str">
            <v>Other Supplies and Services Expense</v>
          </cell>
          <cell r="D1175">
            <v>68000.755149999997</v>
          </cell>
          <cell r="E1175">
            <v>68000</v>
          </cell>
          <cell r="F1175" t="str">
            <v>Chief Legal Counsel 001</v>
          </cell>
          <cell r="G1175">
            <v>755150</v>
          </cell>
          <cell r="H1175" t="str">
            <v>Record Retention Expenses</v>
          </cell>
        </row>
        <row r="1176">
          <cell r="A1176">
            <v>68000.738020000004</v>
          </cell>
          <cell r="B1176">
            <v>730790</v>
          </cell>
          <cell r="C1176" t="str">
            <v>Other Supplies and Services Expense</v>
          </cell>
          <cell r="D1176">
            <v>68000.738020000004</v>
          </cell>
          <cell r="E1176">
            <v>68000</v>
          </cell>
          <cell r="F1176" t="str">
            <v>Chief Legal Counsel 001</v>
          </cell>
          <cell r="G1176">
            <v>738020</v>
          </cell>
          <cell r="H1176" t="str">
            <v>Maint and Repair Supplies</v>
          </cell>
        </row>
        <row r="1177">
          <cell r="A1177">
            <v>67950.755179999993</v>
          </cell>
          <cell r="B1177">
            <v>730790</v>
          </cell>
          <cell r="C1177" t="str">
            <v>Other Supplies and Services Expense</v>
          </cell>
          <cell r="E1177">
            <v>67950</v>
          </cell>
          <cell r="F1177" t="str">
            <v>Physician Support Services 001</v>
          </cell>
          <cell r="G1177">
            <v>755180</v>
          </cell>
          <cell r="H1177" t="str">
            <v>Software NonCapital</v>
          </cell>
        </row>
        <row r="1178">
          <cell r="A1178">
            <v>67950.709505000006</v>
          </cell>
          <cell r="B1178">
            <v>730790</v>
          </cell>
          <cell r="C1178" t="str">
            <v>Other Supplies and Services Expense</v>
          </cell>
          <cell r="D1178">
            <v>67950.709505000006</v>
          </cell>
          <cell r="E1178">
            <v>67950</v>
          </cell>
          <cell r="F1178" t="str">
            <v>Physician Support Services 001</v>
          </cell>
          <cell r="G1178">
            <v>709505</v>
          </cell>
          <cell r="H1178" t="str">
            <v>Freight</v>
          </cell>
        </row>
        <row r="1179">
          <cell r="A1179">
            <v>67950.701000000001</v>
          </cell>
          <cell r="B1179">
            <v>730790</v>
          </cell>
          <cell r="C1179" t="str">
            <v>Other Supplies and Services Expense</v>
          </cell>
          <cell r="E1179">
            <v>67950</v>
          </cell>
          <cell r="F1179" t="str">
            <v>Physician Support Services 001</v>
          </cell>
          <cell r="G1179">
            <v>701000</v>
          </cell>
          <cell r="H1179" t="str">
            <v>Imaging and Radiology Supplies</v>
          </cell>
        </row>
        <row r="1180">
          <cell r="A1180">
            <v>67950.7</v>
          </cell>
          <cell r="B1180">
            <v>730790</v>
          </cell>
          <cell r="C1180" t="str">
            <v>Other Supplies and Services Expense</v>
          </cell>
          <cell r="E1180">
            <v>67950</v>
          </cell>
          <cell r="F1180" t="str">
            <v>Physician Support Services 001</v>
          </cell>
          <cell r="G1180">
            <v>700000</v>
          </cell>
          <cell r="H1180" t="str">
            <v>General Medical Supplies</v>
          </cell>
        </row>
        <row r="1181">
          <cell r="A1181">
            <v>67552.709547000006</v>
          </cell>
          <cell r="B1181">
            <v>730790</v>
          </cell>
          <cell r="C1181" t="str">
            <v>Other Supplies and Services Expense</v>
          </cell>
          <cell r="E1181">
            <v>67552</v>
          </cell>
          <cell r="F1181" t="str">
            <v>Medical Staff</v>
          </cell>
          <cell r="G1181">
            <v>709547</v>
          </cell>
          <cell r="H1181" t="str">
            <v>Other Non Medical Supplies</v>
          </cell>
        </row>
        <row r="1182">
          <cell r="A1182">
            <v>67450.755174999998</v>
          </cell>
          <cell r="B1182">
            <v>730790</v>
          </cell>
          <cell r="C1182" t="str">
            <v>Other Supplies and Services Expense</v>
          </cell>
          <cell r="E1182">
            <v>67450</v>
          </cell>
          <cell r="F1182" t="str">
            <v>Total Quality Management 001</v>
          </cell>
          <cell r="G1182">
            <v>755175</v>
          </cell>
          <cell r="H1182" t="str">
            <v>Software License Maintenance</v>
          </cell>
        </row>
        <row r="1183">
          <cell r="A1183">
            <v>67450.755149999997</v>
          </cell>
          <cell r="B1183">
            <v>730790</v>
          </cell>
          <cell r="C1183" t="str">
            <v>Other Supplies and Services Expense</v>
          </cell>
          <cell r="E1183">
            <v>67450</v>
          </cell>
          <cell r="F1183" t="str">
            <v>Total Quality Management 001</v>
          </cell>
          <cell r="G1183">
            <v>755150</v>
          </cell>
          <cell r="H1183" t="str">
            <v>Record Retention Expenses</v>
          </cell>
        </row>
        <row r="1184">
          <cell r="A1184">
            <v>67450.748019999999</v>
          </cell>
          <cell r="B1184">
            <v>730790</v>
          </cell>
          <cell r="C1184" t="str">
            <v>Other Supplies and Services Expense</v>
          </cell>
          <cell r="D1184">
            <v>67450.748019999999</v>
          </cell>
          <cell r="E1184">
            <v>67450</v>
          </cell>
          <cell r="F1184" t="str">
            <v>Total Quality Management 001</v>
          </cell>
          <cell r="G1184">
            <v>748020</v>
          </cell>
          <cell r="H1184" t="str">
            <v>Promotional Items</v>
          </cell>
        </row>
        <row r="1185">
          <cell r="A1185">
            <v>67450.7</v>
          </cell>
          <cell r="B1185">
            <v>730790</v>
          </cell>
          <cell r="C1185" t="str">
            <v>Other Supplies and Services Expense</v>
          </cell>
          <cell r="E1185">
            <v>67450</v>
          </cell>
          <cell r="F1185" t="str">
            <v>Total Quality Management 001</v>
          </cell>
          <cell r="G1185">
            <v>700000</v>
          </cell>
          <cell r="H1185" t="str">
            <v>General Medical Supplies</v>
          </cell>
        </row>
        <row r="1186">
          <cell r="A1186">
            <v>67400.709505000006</v>
          </cell>
          <cell r="B1186">
            <v>730790</v>
          </cell>
          <cell r="C1186" t="str">
            <v>Other Supplies and Services Expense</v>
          </cell>
          <cell r="D1186">
            <v>67400.709505000006</v>
          </cell>
          <cell r="E1186">
            <v>67400</v>
          </cell>
          <cell r="F1186" t="str">
            <v>Risk Management 001</v>
          </cell>
          <cell r="G1186">
            <v>709505</v>
          </cell>
          <cell r="H1186" t="str">
            <v>Freight</v>
          </cell>
        </row>
        <row r="1187">
          <cell r="A1187">
            <v>67030.755149999997</v>
          </cell>
          <cell r="B1187">
            <v>730790</v>
          </cell>
          <cell r="C1187" t="str">
            <v>Other Supplies and Services Expense</v>
          </cell>
          <cell r="E1187">
            <v>67030</v>
          </cell>
          <cell r="F1187" t="str">
            <v>Employee Labor Relations 001</v>
          </cell>
          <cell r="G1187">
            <v>755150</v>
          </cell>
          <cell r="H1187" t="str">
            <v>Record Retention Expenses</v>
          </cell>
        </row>
        <row r="1188">
          <cell r="A1188">
            <v>67030.709535000002</v>
          </cell>
          <cell r="B1188">
            <v>730790</v>
          </cell>
          <cell r="C1188" t="str">
            <v>Other Supplies and Services Expense</v>
          </cell>
          <cell r="D1188">
            <v>67030.709535000002</v>
          </cell>
          <cell r="E1188">
            <v>67030</v>
          </cell>
          <cell r="F1188" t="str">
            <v>Employee Labor Relations 001</v>
          </cell>
          <cell r="G1188">
            <v>709535</v>
          </cell>
          <cell r="H1188" t="str">
            <v>Miscellaneous Supply Charge</v>
          </cell>
        </row>
        <row r="1189">
          <cell r="A1189">
            <v>67030.709505000006</v>
          </cell>
          <cell r="B1189">
            <v>730790</v>
          </cell>
          <cell r="C1189" t="str">
            <v>Other Supplies and Services Expense</v>
          </cell>
          <cell r="D1189">
            <v>67030.709505000006</v>
          </cell>
          <cell r="E1189">
            <v>67030</v>
          </cell>
          <cell r="F1189" t="str">
            <v>Employee Labor Relations 001</v>
          </cell>
          <cell r="G1189">
            <v>709505</v>
          </cell>
          <cell r="H1189" t="str">
            <v>Freight</v>
          </cell>
        </row>
        <row r="1190">
          <cell r="A1190">
            <v>67030.7</v>
          </cell>
          <cell r="B1190">
            <v>730790</v>
          </cell>
          <cell r="C1190" t="str">
            <v>Other Supplies and Services Expense</v>
          </cell>
          <cell r="D1190">
            <v>67030.7</v>
          </cell>
          <cell r="E1190">
            <v>67030</v>
          </cell>
          <cell r="F1190" t="str">
            <v>Employee Labor Relations 001</v>
          </cell>
          <cell r="G1190">
            <v>700000</v>
          </cell>
          <cell r="H1190" t="str">
            <v>General Medical Supplies</v>
          </cell>
        </row>
        <row r="1191">
          <cell r="A1191">
            <v>66980.755149999997</v>
          </cell>
          <cell r="B1191">
            <v>730790</v>
          </cell>
          <cell r="C1191" t="str">
            <v>Other Supplies and Services Expense</v>
          </cell>
          <cell r="D1191">
            <v>66980.755149999997</v>
          </cell>
          <cell r="E1191">
            <v>66980</v>
          </cell>
          <cell r="F1191" t="str">
            <v>Employee Hlth and Wellness 001</v>
          </cell>
          <cell r="G1191">
            <v>755150</v>
          </cell>
          <cell r="H1191" t="str">
            <v>Record Retention Expenses</v>
          </cell>
        </row>
        <row r="1192">
          <cell r="A1192">
            <v>66980.75</v>
          </cell>
          <cell r="B1192">
            <v>730790</v>
          </cell>
          <cell r="C1192" t="str">
            <v>Other Supplies and Services Expense</v>
          </cell>
          <cell r="D1192">
            <v>66980.75</v>
          </cell>
          <cell r="E1192">
            <v>66980</v>
          </cell>
          <cell r="F1192" t="str">
            <v>Employee Hlth and Wellness 001</v>
          </cell>
          <cell r="G1192">
            <v>750000</v>
          </cell>
          <cell r="H1192" t="str">
            <v>OtherOperatgExptraCompWithHM</v>
          </cell>
        </row>
        <row r="1193">
          <cell r="A1193">
            <v>66980.738020000004</v>
          </cell>
          <cell r="B1193">
            <v>730790</v>
          </cell>
          <cell r="C1193" t="str">
            <v>Other Supplies and Services Expense</v>
          </cell>
          <cell r="E1193">
            <v>66980</v>
          </cell>
          <cell r="F1193" t="str">
            <v>Employee Hlth and Wellness 001</v>
          </cell>
          <cell r="G1193">
            <v>738020</v>
          </cell>
          <cell r="H1193" t="str">
            <v>Maint and Repair Supplies</v>
          </cell>
        </row>
        <row r="1194">
          <cell r="A1194">
            <v>66980.709547000006</v>
          </cell>
          <cell r="B1194">
            <v>730790</v>
          </cell>
          <cell r="C1194" t="str">
            <v>Other Supplies and Services Expense</v>
          </cell>
          <cell r="E1194">
            <v>66980</v>
          </cell>
          <cell r="F1194" t="str">
            <v>Employee Hlth and Wellness 001</v>
          </cell>
          <cell r="G1194">
            <v>709547</v>
          </cell>
          <cell r="H1194" t="str">
            <v>Other Non Medical Supplies</v>
          </cell>
        </row>
        <row r="1195">
          <cell r="A1195">
            <v>66980.705000000002</v>
          </cell>
          <cell r="B1195">
            <v>730790</v>
          </cell>
          <cell r="C1195" t="str">
            <v>Other Supplies and Services Expense</v>
          </cell>
          <cell r="D1195">
            <v>66980.705000000002</v>
          </cell>
          <cell r="E1195">
            <v>66980</v>
          </cell>
          <cell r="F1195" t="str">
            <v>Employee Hlth and Wellness 001</v>
          </cell>
          <cell r="G1195">
            <v>705000</v>
          </cell>
          <cell r="H1195" t="str">
            <v>Laboratory Supplies</v>
          </cell>
        </row>
        <row r="1196">
          <cell r="A1196">
            <v>66980.704024999999</v>
          </cell>
          <cell r="B1196">
            <v>730790</v>
          </cell>
          <cell r="C1196" t="str">
            <v>Other Supplies and Services Expense</v>
          </cell>
          <cell r="D1196">
            <v>66980.704024999999</v>
          </cell>
          <cell r="E1196">
            <v>66980</v>
          </cell>
          <cell r="F1196" t="str">
            <v>Employee Hlth and Wellness 001</v>
          </cell>
          <cell r="G1196">
            <v>704025</v>
          </cell>
          <cell r="H1196" t="str">
            <v>Pharmaceuticals Transfer InOut</v>
          </cell>
        </row>
        <row r="1197">
          <cell r="A1197">
            <v>66980.704005000007</v>
          </cell>
          <cell r="B1197">
            <v>730790</v>
          </cell>
          <cell r="C1197" t="str">
            <v>Other Supplies and Services Expense</v>
          </cell>
          <cell r="E1197">
            <v>66980</v>
          </cell>
          <cell r="F1197" t="str">
            <v>Employee Hlth and Wellness 001</v>
          </cell>
          <cell r="G1197">
            <v>704005</v>
          </cell>
          <cell r="H1197" t="str">
            <v>Pharmaceuticals Hospital</v>
          </cell>
        </row>
        <row r="1198">
          <cell r="A1198">
            <v>66980.702015000003</v>
          </cell>
          <cell r="B1198">
            <v>730790</v>
          </cell>
          <cell r="C1198" t="str">
            <v>Other Supplies and Services Expense</v>
          </cell>
          <cell r="E1198">
            <v>66980</v>
          </cell>
          <cell r="F1198" t="str">
            <v>Employee Hlth and Wellness 001</v>
          </cell>
          <cell r="G1198">
            <v>702015</v>
          </cell>
          <cell r="H1198" t="str">
            <v>Other Surgical Supplies</v>
          </cell>
        </row>
        <row r="1199">
          <cell r="A1199">
            <v>66980.7</v>
          </cell>
          <cell r="B1199">
            <v>730790</v>
          </cell>
          <cell r="C1199" t="str">
            <v>Other Supplies and Services Expense</v>
          </cell>
          <cell r="D1199">
            <v>66980.7</v>
          </cell>
          <cell r="E1199">
            <v>66980</v>
          </cell>
          <cell r="F1199" t="str">
            <v>Employee Hlth and Wellness 001</v>
          </cell>
          <cell r="G1199">
            <v>700000</v>
          </cell>
          <cell r="H1199" t="str">
            <v>General Medical Supplies</v>
          </cell>
        </row>
        <row r="1200">
          <cell r="A1200">
            <v>66940.755179999993</v>
          </cell>
          <cell r="B1200">
            <v>730790</v>
          </cell>
          <cell r="C1200" t="str">
            <v>Other Supplies and Services Expense</v>
          </cell>
          <cell r="E1200">
            <v>66940</v>
          </cell>
          <cell r="F1200" t="str">
            <v>Employee Education 001</v>
          </cell>
          <cell r="G1200">
            <v>755180</v>
          </cell>
          <cell r="H1200" t="str">
            <v>Software NonCapital</v>
          </cell>
        </row>
        <row r="1201">
          <cell r="A1201">
            <v>66940.755174999998</v>
          </cell>
          <cell r="B1201">
            <v>730790</v>
          </cell>
          <cell r="C1201" t="str">
            <v>Other Supplies and Services Expense</v>
          </cell>
          <cell r="D1201">
            <v>66940.755174999998</v>
          </cell>
          <cell r="E1201">
            <v>66940</v>
          </cell>
          <cell r="F1201" t="str">
            <v>Employee Education 001</v>
          </cell>
          <cell r="G1201">
            <v>755175</v>
          </cell>
          <cell r="H1201" t="str">
            <v>Software License Maintenance</v>
          </cell>
        </row>
        <row r="1202">
          <cell r="A1202">
            <v>66940.755149999997</v>
          </cell>
          <cell r="B1202">
            <v>730790</v>
          </cell>
          <cell r="C1202" t="str">
            <v>Other Supplies and Services Expense</v>
          </cell>
          <cell r="D1202">
            <v>66940.755149999997</v>
          </cell>
          <cell r="E1202">
            <v>66940</v>
          </cell>
          <cell r="F1202" t="str">
            <v>Employee Education 001</v>
          </cell>
          <cell r="G1202">
            <v>755150</v>
          </cell>
          <cell r="H1202" t="str">
            <v>Record Retention Expenses</v>
          </cell>
        </row>
        <row r="1203">
          <cell r="A1203">
            <v>66940.738020000004</v>
          </cell>
          <cell r="B1203">
            <v>730790</v>
          </cell>
          <cell r="C1203" t="str">
            <v>Other Supplies and Services Expense</v>
          </cell>
          <cell r="D1203">
            <v>66940.738020000004</v>
          </cell>
          <cell r="E1203">
            <v>66940</v>
          </cell>
          <cell r="F1203" t="str">
            <v>Employee Education 001</v>
          </cell>
          <cell r="G1203">
            <v>738020</v>
          </cell>
          <cell r="H1203" t="str">
            <v>Maint and Repair Supplies</v>
          </cell>
        </row>
        <row r="1204">
          <cell r="A1204">
            <v>66940.709547000006</v>
          </cell>
          <cell r="B1204">
            <v>730790</v>
          </cell>
          <cell r="C1204" t="str">
            <v>Other Supplies and Services Expense</v>
          </cell>
          <cell r="E1204">
            <v>66940</v>
          </cell>
          <cell r="F1204" t="str">
            <v>Employee Education 001</v>
          </cell>
          <cell r="G1204">
            <v>709547</v>
          </cell>
          <cell r="H1204" t="str">
            <v>Other Non Medical Supplies</v>
          </cell>
        </row>
        <row r="1205">
          <cell r="A1205">
            <v>66940.709505000006</v>
          </cell>
          <cell r="B1205">
            <v>730790</v>
          </cell>
          <cell r="C1205" t="str">
            <v>Other Supplies and Services Expense</v>
          </cell>
          <cell r="D1205">
            <v>66940.709505000006</v>
          </cell>
          <cell r="E1205">
            <v>66940</v>
          </cell>
          <cell r="F1205" t="str">
            <v>Employee Education 001</v>
          </cell>
          <cell r="G1205">
            <v>709505</v>
          </cell>
          <cell r="H1205" t="str">
            <v>Freight</v>
          </cell>
        </row>
        <row r="1206">
          <cell r="A1206">
            <v>66940.702015000003</v>
          </cell>
          <cell r="B1206">
            <v>730790</v>
          </cell>
          <cell r="C1206" t="str">
            <v>Other Supplies and Services Expense</v>
          </cell>
          <cell r="E1206">
            <v>66940</v>
          </cell>
          <cell r="F1206" t="str">
            <v>Employee Education 001</v>
          </cell>
          <cell r="G1206">
            <v>702015</v>
          </cell>
          <cell r="H1206" t="str">
            <v>Other Surgical Supplies</v>
          </cell>
        </row>
        <row r="1207">
          <cell r="A1207">
            <v>66940.7</v>
          </cell>
          <cell r="B1207">
            <v>730790</v>
          </cell>
          <cell r="C1207" t="str">
            <v>Other Supplies and Services Expense</v>
          </cell>
          <cell r="D1207">
            <v>66940.7</v>
          </cell>
          <cell r="E1207">
            <v>66940</v>
          </cell>
          <cell r="F1207" t="str">
            <v>Employee Education 001</v>
          </cell>
          <cell r="G1207">
            <v>700000</v>
          </cell>
          <cell r="H1207" t="str">
            <v>General Medical Supplies</v>
          </cell>
        </row>
        <row r="1208">
          <cell r="A1208">
            <v>66900.755149999997</v>
          </cell>
          <cell r="B1208">
            <v>730790</v>
          </cell>
          <cell r="C1208" t="str">
            <v>Other Supplies and Services Expense</v>
          </cell>
          <cell r="D1208">
            <v>66900.755149999997</v>
          </cell>
          <cell r="E1208">
            <v>66900</v>
          </cell>
          <cell r="F1208" t="str">
            <v>Compensation Services 001</v>
          </cell>
          <cell r="G1208">
            <v>755150</v>
          </cell>
          <cell r="H1208" t="str">
            <v>Record Retention Expenses</v>
          </cell>
        </row>
        <row r="1209">
          <cell r="A1209">
            <v>66900.738020000004</v>
          </cell>
          <cell r="B1209">
            <v>730790</v>
          </cell>
          <cell r="C1209" t="str">
            <v>Other Supplies and Services Expense</v>
          </cell>
          <cell r="D1209">
            <v>66900.738020000004</v>
          </cell>
          <cell r="E1209">
            <v>66900</v>
          </cell>
          <cell r="F1209" t="str">
            <v>Compensation Services 001</v>
          </cell>
          <cell r="G1209">
            <v>738020</v>
          </cell>
          <cell r="H1209" t="str">
            <v>Maint and Repair Supplies</v>
          </cell>
        </row>
        <row r="1210">
          <cell r="A1210">
            <v>66900.709547000006</v>
          </cell>
          <cell r="B1210">
            <v>730790</v>
          </cell>
          <cell r="C1210" t="str">
            <v>Other Supplies and Services Expense</v>
          </cell>
          <cell r="E1210">
            <v>66900</v>
          </cell>
          <cell r="F1210" t="str">
            <v>Compensation Services 001</v>
          </cell>
          <cell r="G1210">
            <v>709547</v>
          </cell>
          <cell r="H1210" t="str">
            <v>Other Non Medical Supplies</v>
          </cell>
        </row>
        <row r="1211">
          <cell r="A1211">
            <v>66900.7</v>
          </cell>
          <cell r="B1211">
            <v>730790</v>
          </cell>
          <cell r="C1211" t="str">
            <v>Other Supplies and Services Expense</v>
          </cell>
          <cell r="D1211">
            <v>66900.7</v>
          </cell>
          <cell r="E1211">
            <v>66900</v>
          </cell>
          <cell r="F1211" t="str">
            <v>Compensation Services 001</v>
          </cell>
          <cell r="G1211">
            <v>700000</v>
          </cell>
          <cell r="H1211" t="str">
            <v>General Medical Supplies</v>
          </cell>
        </row>
        <row r="1212">
          <cell r="A1212">
            <v>66751.705000000002</v>
          </cell>
          <cell r="B1212">
            <v>730790</v>
          </cell>
          <cell r="C1212" t="str">
            <v>Other Supplies and Services Expense</v>
          </cell>
          <cell r="E1212">
            <v>66751</v>
          </cell>
          <cell r="F1212" t="str">
            <v>Emergency Pregnancy Services</v>
          </cell>
          <cell r="G1212">
            <v>705000</v>
          </cell>
          <cell r="H1212" t="str">
            <v>Laboratory Supplies</v>
          </cell>
        </row>
        <row r="1213">
          <cell r="A1213">
            <v>66600.755174999998</v>
          </cell>
          <cell r="B1213">
            <v>730790</v>
          </cell>
          <cell r="C1213" t="str">
            <v>Other Supplies and Services Expense</v>
          </cell>
          <cell r="E1213">
            <v>66600</v>
          </cell>
          <cell r="F1213" t="str">
            <v>Marketing 001</v>
          </cell>
          <cell r="G1213">
            <v>755175</v>
          </cell>
          <cell r="H1213" t="str">
            <v>Software License Maintenance</v>
          </cell>
        </row>
        <row r="1214">
          <cell r="A1214">
            <v>66600.709505000006</v>
          </cell>
          <cell r="B1214">
            <v>730790</v>
          </cell>
          <cell r="C1214" t="str">
            <v>Other Supplies and Services Expense</v>
          </cell>
          <cell r="D1214">
            <v>66600.709505000006</v>
          </cell>
          <cell r="E1214">
            <v>66600</v>
          </cell>
          <cell r="F1214" t="str">
            <v>Marketing 001</v>
          </cell>
          <cell r="G1214">
            <v>709505</v>
          </cell>
          <cell r="H1214" t="str">
            <v>Freight</v>
          </cell>
        </row>
        <row r="1215">
          <cell r="A1215">
            <v>66500.738020000004</v>
          </cell>
          <cell r="B1215">
            <v>730790</v>
          </cell>
          <cell r="C1215" t="str">
            <v>Other Supplies and Services Expense</v>
          </cell>
          <cell r="E1215">
            <v>66500</v>
          </cell>
          <cell r="F1215" t="str">
            <v>HIM Coding Documentation 001</v>
          </cell>
          <cell r="G1215">
            <v>738020</v>
          </cell>
          <cell r="H1215" t="str">
            <v>Maint and Repair Supplies</v>
          </cell>
        </row>
        <row r="1216">
          <cell r="A1216">
            <v>66500.709547000006</v>
          </cell>
          <cell r="B1216">
            <v>730790</v>
          </cell>
          <cell r="C1216" t="str">
            <v>Other Supplies and Services Expense</v>
          </cell>
          <cell r="E1216">
            <v>66500</v>
          </cell>
          <cell r="F1216" t="str">
            <v>HIM Coding Documentation 001</v>
          </cell>
          <cell r="G1216">
            <v>709547</v>
          </cell>
          <cell r="H1216" t="str">
            <v>Other Non Medical Supplies</v>
          </cell>
        </row>
        <row r="1217">
          <cell r="A1217">
            <v>66450.709015</v>
          </cell>
          <cell r="B1217">
            <v>730790</v>
          </cell>
          <cell r="C1217" t="str">
            <v>Other Supplies and Services Expense</v>
          </cell>
          <cell r="E1217">
            <v>66450</v>
          </cell>
          <cell r="F1217" t="str">
            <v>Hlth Info Mgmt Operations 001</v>
          </cell>
          <cell r="G1217">
            <v>709015</v>
          </cell>
          <cell r="H1217" t="str">
            <v>Food Supplies</v>
          </cell>
        </row>
        <row r="1218">
          <cell r="A1218">
            <v>66450.7</v>
          </cell>
          <cell r="B1218">
            <v>730790</v>
          </cell>
          <cell r="C1218" t="str">
            <v>Other Supplies and Services Expense</v>
          </cell>
          <cell r="E1218">
            <v>66450</v>
          </cell>
          <cell r="F1218" t="str">
            <v>Hlth Info Mgmt Operations 001</v>
          </cell>
          <cell r="G1218">
            <v>700000</v>
          </cell>
          <cell r="H1218" t="str">
            <v>General Medical Supplies</v>
          </cell>
        </row>
        <row r="1219">
          <cell r="A1219">
            <v>66052.7552</v>
          </cell>
          <cell r="B1219">
            <v>730790</v>
          </cell>
          <cell r="C1219" t="str">
            <v>Other Supplies and Services Expense</v>
          </cell>
          <cell r="D1219">
            <v>66052.7552</v>
          </cell>
          <cell r="E1219">
            <v>66052</v>
          </cell>
          <cell r="F1219" t="str">
            <v>Patient Accounting 002</v>
          </cell>
          <cell r="G1219">
            <v>755200</v>
          </cell>
          <cell r="H1219" t="str">
            <v>OtherMiscellaneousOperatgExps</v>
          </cell>
        </row>
        <row r="1220">
          <cell r="A1220">
            <v>66052.709505000006</v>
          </cell>
          <cell r="B1220">
            <v>730790</v>
          </cell>
          <cell r="C1220" t="str">
            <v>Other Supplies and Services Expense</v>
          </cell>
          <cell r="D1220">
            <v>66052.709505000006</v>
          </cell>
          <cell r="E1220">
            <v>66052</v>
          </cell>
          <cell r="F1220" t="str">
            <v>Patient Accounting 002</v>
          </cell>
          <cell r="G1220">
            <v>709505</v>
          </cell>
          <cell r="H1220" t="str">
            <v>Freight</v>
          </cell>
        </row>
        <row r="1221">
          <cell r="A1221">
            <v>66050.755174999998</v>
          </cell>
          <cell r="B1221">
            <v>730790</v>
          </cell>
          <cell r="C1221" t="str">
            <v>Other Supplies and Services Expense</v>
          </cell>
          <cell r="D1221">
            <v>66050.755174999998</v>
          </cell>
          <cell r="E1221">
            <v>66050</v>
          </cell>
          <cell r="F1221" t="str">
            <v>Patient Accounting 001</v>
          </cell>
          <cell r="G1221">
            <v>755175</v>
          </cell>
          <cell r="H1221" t="str">
            <v>Software License Maintenance</v>
          </cell>
        </row>
        <row r="1222">
          <cell r="A1222">
            <v>66050.755149999997</v>
          </cell>
          <cell r="B1222">
            <v>730790</v>
          </cell>
          <cell r="C1222" t="str">
            <v>Other Supplies and Services Expense</v>
          </cell>
          <cell r="D1222">
            <v>66050.755149999997</v>
          </cell>
          <cell r="E1222">
            <v>66050</v>
          </cell>
          <cell r="F1222" t="str">
            <v>Patient Accounting 001</v>
          </cell>
          <cell r="G1222">
            <v>755150</v>
          </cell>
          <cell r="H1222" t="str">
            <v>Record Retention Expenses</v>
          </cell>
        </row>
        <row r="1223">
          <cell r="A1223">
            <v>66050.738020000004</v>
          </cell>
          <cell r="B1223">
            <v>730790</v>
          </cell>
          <cell r="C1223" t="str">
            <v>Other Supplies and Services Expense</v>
          </cell>
          <cell r="D1223">
            <v>66050.738020000004</v>
          </cell>
          <cell r="E1223">
            <v>66050</v>
          </cell>
          <cell r="F1223" t="str">
            <v>Patient Accounting 001</v>
          </cell>
          <cell r="G1223">
            <v>738020</v>
          </cell>
          <cell r="H1223" t="str">
            <v>Maint and Repair Supplies</v>
          </cell>
        </row>
        <row r="1224">
          <cell r="A1224">
            <v>66050.709505000006</v>
          </cell>
          <cell r="B1224">
            <v>730790</v>
          </cell>
          <cell r="C1224" t="str">
            <v>Other Supplies and Services Expense</v>
          </cell>
          <cell r="D1224">
            <v>66050.709505000006</v>
          </cell>
          <cell r="E1224">
            <v>66050</v>
          </cell>
          <cell r="F1224" t="str">
            <v>Patient Accounting 001</v>
          </cell>
          <cell r="G1224">
            <v>709505</v>
          </cell>
          <cell r="H1224" t="str">
            <v>Freight</v>
          </cell>
        </row>
        <row r="1225">
          <cell r="A1225">
            <v>66050.709000000003</v>
          </cell>
          <cell r="B1225">
            <v>730790</v>
          </cell>
          <cell r="C1225" t="str">
            <v>Other Supplies and Services Expense</v>
          </cell>
          <cell r="D1225">
            <v>66050.709000000003</v>
          </cell>
          <cell r="E1225">
            <v>66050</v>
          </cell>
          <cell r="F1225" t="str">
            <v>Patient Accounting 001</v>
          </cell>
          <cell r="G1225">
            <v>709000</v>
          </cell>
          <cell r="H1225" t="str">
            <v>Dietary Paper Products</v>
          </cell>
        </row>
        <row r="1226">
          <cell r="A1226">
            <v>65750.755149999997</v>
          </cell>
          <cell r="B1226">
            <v>730790</v>
          </cell>
          <cell r="C1226" t="str">
            <v>Other Supplies and Services Expense</v>
          </cell>
          <cell r="D1226">
            <v>65750.755149999997</v>
          </cell>
          <cell r="E1226">
            <v>65750</v>
          </cell>
          <cell r="F1226" t="str">
            <v>Patient Access Admitting 001</v>
          </cell>
          <cell r="G1226">
            <v>755150</v>
          </cell>
          <cell r="H1226" t="str">
            <v>Record Retention Expenses</v>
          </cell>
        </row>
        <row r="1227">
          <cell r="A1227">
            <v>65750.7</v>
          </cell>
          <cell r="B1227">
            <v>730790</v>
          </cell>
          <cell r="C1227" t="str">
            <v>Other Supplies and Services Expense</v>
          </cell>
          <cell r="E1227">
            <v>65750</v>
          </cell>
          <cell r="F1227" t="str">
            <v>Patient Access Admitting 001</v>
          </cell>
          <cell r="G1227">
            <v>700000</v>
          </cell>
          <cell r="H1227" t="str">
            <v>General Medical Supplies</v>
          </cell>
        </row>
        <row r="1228">
          <cell r="A1228">
            <v>65300.75518</v>
          </cell>
          <cell r="B1228">
            <v>730790</v>
          </cell>
          <cell r="C1228" t="str">
            <v>Other Supplies and Services Expense</v>
          </cell>
          <cell r="E1228">
            <v>65300</v>
          </cell>
          <cell r="F1228" t="str">
            <v>Reimbursement 001</v>
          </cell>
          <cell r="G1228">
            <v>755180</v>
          </cell>
          <cell r="H1228" t="str">
            <v>Software NonCapital</v>
          </cell>
        </row>
        <row r="1229">
          <cell r="A1229">
            <v>65300.755174999998</v>
          </cell>
          <cell r="B1229">
            <v>730790</v>
          </cell>
          <cell r="C1229" t="str">
            <v>Other Supplies and Services Expense</v>
          </cell>
          <cell r="D1229">
            <v>65300.755174999998</v>
          </cell>
          <cell r="E1229">
            <v>65300</v>
          </cell>
          <cell r="F1229" t="str">
            <v>Reimbursement 001</v>
          </cell>
          <cell r="G1229">
            <v>755175</v>
          </cell>
          <cell r="H1229" t="str">
            <v>Software License Maintenance</v>
          </cell>
        </row>
        <row r="1230">
          <cell r="A1230">
            <v>65300.709504999999</v>
          </cell>
          <cell r="B1230">
            <v>730790</v>
          </cell>
          <cell r="C1230" t="str">
            <v>Other Supplies and Services Expense</v>
          </cell>
          <cell r="D1230">
            <v>65300.709504999999</v>
          </cell>
          <cell r="E1230">
            <v>65300</v>
          </cell>
          <cell r="F1230" t="str">
            <v>Reimbursement 001</v>
          </cell>
          <cell r="G1230">
            <v>709505</v>
          </cell>
          <cell r="H1230" t="str">
            <v>Freight</v>
          </cell>
        </row>
        <row r="1231">
          <cell r="A1231">
            <v>65300.7</v>
          </cell>
          <cell r="B1231">
            <v>730790</v>
          </cell>
          <cell r="C1231" t="str">
            <v>Other Supplies and Services Expense</v>
          </cell>
          <cell r="D1231">
            <v>65300.7</v>
          </cell>
          <cell r="E1231">
            <v>65300</v>
          </cell>
          <cell r="F1231" t="str">
            <v>Reimbursement 001</v>
          </cell>
          <cell r="G1231">
            <v>700000</v>
          </cell>
          <cell r="H1231" t="str">
            <v>General Medical Supplies</v>
          </cell>
        </row>
        <row r="1232">
          <cell r="A1232">
            <v>65200.709504999999</v>
          </cell>
          <cell r="B1232">
            <v>730790</v>
          </cell>
          <cell r="C1232" t="str">
            <v>Other Supplies and Services Expense</v>
          </cell>
          <cell r="D1232">
            <v>65200.709504999999</v>
          </cell>
          <cell r="E1232">
            <v>65200</v>
          </cell>
          <cell r="F1232" t="str">
            <v>Managed Care Contracting 001</v>
          </cell>
          <cell r="G1232">
            <v>709505</v>
          </cell>
          <cell r="H1232" t="str">
            <v>Freight</v>
          </cell>
        </row>
        <row r="1233">
          <cell r="A1233">
            <v>65102.75518</v>
          </cell>
          <cell r="B1233">
            <v>730790</v>
          </cell>
          <cell r="C1233" t="str">
            <v>Other Supplies and Services Expense</v>
          </cell>
          <cell r="D1233">
            <v>65102.75518</v>
          </cell>
          <cell r="E1233">
            <v>65102</v>
          </cell>
          <cell r="F1233" t="str">
            <v>General Finance 002</v>
          </cell>
          <cell r="G1233">
            <v>755180</v>
          </cell>
          <cell r="H1233" t="str">
            <v>Software NonCapital</v>
          </cell>
        </row>
        <row r="1234">
          <cell r="A1234">
            <v>65102.755174999998</v>
          </cell>
          <cell r="B1234">
            <v>730790</v>
          </cell>
          <cell r="C1234" t="str">
            <v>Other Supplies and Services Expense</v>
          </cell>
          <cell r="D1234">
            <v>65102.755174999998</v>
          </cell>
          <cell r="E1234">
            <v>65102</v>
          </cell>
          <cell r="F1234" t="str">
            <v>General Finance 002</v>
          </cell>
          <cell r="G1234">
            <v>755175</v>
          </cell>
          <cell r="H1234" t="str">
            <v>Software License Maintenance</v>
          </cell>
        </row>
        <row r="1235">
          <cell r="A1235">
            <v>65102.755149999997</v>
          </cell>
          <cell r="B1235">
            <v>730790</v>
          </cell>
          <cell r="C1235" t="str">
            <v>Other Supplies and Services Expense</v>
          </cell>
          <cell r="D1235">
            <v>65102.755149999997</v>
          </cell>
          <cell r="E1235">
            <v>65102</v>
          </cell>
          <cell r="F1235" t="str">
            <v>General Finance 002</v>
          </cell>
          <cell r="G1235">
            <v>755150</v>
          </cell>
          <cell r="H1235" t="str">
            <v>Record Retention Expenses</v>
          </cell>
        </row>
        <row r="1236">
          <cell r="A1236">
            <v>65102.738019999997</v>
          </cell>
          <cell r="B1236">
            <v>730790</v>
          </cell>
          <cell r="C1236" t="str">
            <v>Other Supplies and Services Expense</v>
          </cell>
          <cell r="D1236">
            <v>65102.738019999997</v>
          </cell>
          <cell r="E1236">
            <v>65102</v>
          </cell>
          <cell r="F1236" t="str">
            <v>General Finance 002</v>
          </cell>
          <cell r="G1236">
            <v>738020</v>
          </cell>
          <cell r="H1236" t="str">
            <v>Maint and Repair Supplies</v>
          </cell>
        </row>
        <row r="1237">
          <cell r="A1237">
            <v>65102.709504999999</v>
          </cell>
          <cell r="B1237">
            <v>730790</v>
          </cell>
          <cell r="C1237" t="str">
            <v>Other Supplies and Services Expense</v>
          </cell>
          <cell r="D1237">
            <v>65102.709504999999</v>
          </cell>
          <cell r="E1237">
            <v>65102</v>
          </cell>
          <cell r="F1237" t="str">
            <v>General Finance 002</v>
          </cell>
          <cell r="G1237">
            <v>709505</v>
          </cell>
          <cell r="H1237" t="str">
            <v>Freight</v>
          </cell>
        </row>
        <row r="1238">
          <cell r="A1238">
            <v>65102.709015</v>
          </cell>
          <cell r="B1238">
            <v>730790</v>
          </cell>
          <cell r="C1238" t="str">
            <v>Other Supplies and Services Expense</v>
          </cell>
          <cell r="E1238">
            <v>65102</v>
          </cell>
          <cell r="F1238" t="str">
            <v>General Finance 002</v>
          </cell>
          <cell r="G1238">
            <v>709015</v>
          </cell>
          <cell r="H1238" t="str">
            <v>Food Supplies</v>
          </cell>
        </row>
        <row r="1239">
          <cell r="A1239">
            <v>65100.755174999998</v>
          </cell>
          <cell r="B1239">
            <v>730790</v>
          </cell>
          <cell r="C1239" t="str">
            <v>Other Supplies and Services Expense</v>
          </cell>
          <cell r="E1239">
            <v>65100</v>
          </cell>
          <cell r="F1239" t="str">
            <v>General Finance 001</v>
          </cell>
          <cell r="G1239">
            <v>755175</v>
          </cell>
          <cell r="H1239" t="str">
            <v>Software License Maintenance</v>
          </cell>
        </row>
        <row r="1240">
          <cell r="A1240">
            <v>65100.709504999999</v>
          </cell>
          <cell r="B1240">
            <v>730790</v>
          </cell>
          <cell r="C1240" t="str">
            <v>Other Supplies and Services Expense</v>
          </cell>
          <cell r="D1240">
            <v>65100.709504999999</v>
          </cell>
          <cell r="E1240">
            <v>65100</v>
          </cell>
          <cell r="F1240" t="str">
            <v>General Finance 001</v>
          </cell>
          <cell r="G1240">
            <v>709505</v>
          </cell>
          <cell r="H1240" t="str">
            <v>Freight</v>
          </cell>
        </row>
        <row r="1241">
          <cell r="A1241">
            <v>65100.7</v>
          </cell>
          <cell r="B1241">
            <v>730790</v>
          </cell>
          <cell r="C1241" t="str">
            <v>Other Supplies and Services Expense</v>
          </cell>
          <cell r="D1241">
            <v>65100.7</v>
          </cell>
          <cell r="E1241">
            <v>65100</v>
          </cell>
          <cell r="F1241" t="str">
            <v>General Finance 001</v>
          </cell>
          <cell r="G1241">
            <v>700000</v>
          </cell>
          <cell r="H1241" t="str">
            <v>General Medical Supplies</v>
          </cell>
        </row>
        <row r="1242">
          <cell r="A1242">
            <v>65050.75518</v>
          </cell>
          <cell r="B1242">
            <v>730790</v>
          </cell>
          <cell r="C1242" t="str">
            <v>Other Supplies and Services Expense</v>
          </cell>
          <cell r="D1242">
            <v>65050.75518</v>
          </cell>
          <cell r="E1242">
            <v>65050</v>
          </cell>
          <cell r="F1242" t="str">
            <v>Financial Reporting Analysis</v>
          </cell>
          <cell r="G1242">
            <v>755180</v>
          </cell>
          <cell r="H1242" t="str">
            <v>Software NonCapital</v>
          </cell>
        </row>
        <row r="1243">
          <cell r="A1243">
            <v>65050.755149999997</v>
          </cell>
          <cell r="B1243">
            <v>730790</v>
          </cell>
          <cell r="C1243" t="str">
            <v>Other Supplies and Services Expense</v>
          </cell>
          <cell r="D1243">
            <v>65050.755149999997</v>
          </cell>
          <cell r="E1243">
            <v>65050</v>
          </cell>
          <cell r="F1243" t="str">
            <v>Financial Reporting Analysis</v>
          </cell>
          <cell r="G1243">
            <v>755150</v>
          </cell>
          <cell r="H1243" t="str">
            <v>Record Retention Expenses</v>
          </cell>
        </row>
        <row r="1244">
          <cell r="A1244">
            <v>65050.738019999997</v>
          </cell>
          <cell r="B1244">
            <v>730790</v>
          </cell>
          <cell r="C1244" t="str">
            <v>Other Supplies and Services Expense</v>
          </cell>
          <cell r="D1244">
            <v>65050.738019999997</v>
          </cell>
          <cell r="E1244">
            <v>65050</v>
          </cell>
          <cell r="F1244" t="str">
            <v>Financial Reporting Analysis</v>
          </cell>
          <cell r="G1244">
            <v>738020</v>
          </cell>
          <cell r="H1244" t="str">
            <v>Maint and Repair Supplies</v>
          </cell>
        </row>
        <row r="1245">
          <cell r="A1245">
            <v>64951.755064999998</v>
          </cell>
          <cell r="B1245">
            <v>730790</v>
          </cell>
          <cell r="C1245" t="str">
            <v>Other Supplies and Services Expense</v>
          </cell>
          <cell r="D1245">
            <v>64951.755064999998</v>
          </cell>
          <cell r="E1245">
            <v>64951</v>
          </cell>
          <cell r="F1245" t="str">
            <v>Corporate Transactions 001</v>
          </cell>
          <cell r="G1245">
            <v>755065</v>
          </cell>
          <cell r="H1245" t="str">
            <v>Discounts</v>
          </cell>
        </row>
        <row r="1246">
          <cell r="A1246">
            <v>64951.709535000002</v>
          </cell>
          <cell r="B1246">
            <v>730790</v>
          </cell>
          <cell r="C1246" t="str">
            <v>Other Supplies and Services Expense</v>
          </cell>
          <cell r="D1246">
            <v>64951.709535000002</v>
          </cell>
          <cell r="E1246">
            <v>64951</v>
          </cell>
          <cell r="F1246" t="str">
            <v>Corporate Transactions 001</v>
          </cell>
          <cell r="G1246">
            <v>709535</v>
          </cell>
          <cell r="H1246" t="str">
            <v>Miscellaneous Supply Charge</v>
          </cell>
        </row>
        <row r="1247">
          <cell r="A1247">
            <v>64951.709504999999</v>
          </cell>
          <cell r="B1247">
            <v>730790</v>
          </cell>
          <cell r="C1247" t="str">
            <v>Other Supplies and Services Expense</v>
          </cell>
          <cell r="D1247">
            <v>64951.709504999999</v>
          </cell>
          <cell r="E1247">
            <v>64951</v>
          </cell>
          <cell r="F1247" t="str">
            <v>Corporate Transactions 001</v>
          </cell>
          <cell r="G1247">
            <v>709505</v>
          </cell>
          <cell r="H1247" t="str">
            <v>Freight</v>
          </cell>
        </row>
        <row r="1248">
          <cell r="A1248">
            <v>64951.703020000001</v>
          </cell>
          <cell r="B1248">
            <v>730790</v>
          </cell>
          <cell r="C1248" t="str">
            <v>Other Supplies and Services Expense</v>
          </cell>
          <cell r="D1248">
            <v>64951.703020000001</v>
          </cell>
          <cell r="E1248">
            <v>64951</v>
          </cell>
          <cell r="F1248" t="str">
            <v>Corporate Transactions 001</v>
          </cell>
          <cell r="G1248">
            <v>703020</v>
          </cell>
          <cell r="H1248" t="str">
            <v>Other Implants</v>
          </cell>
        </row>
        <row r="1249">
          <cell r="A1249">
            <v>64950.755166000003</v>
          </cell>
          <cell r="B1249">
            <v>730790</v>
          </cell>
          <cell r="C1249" t="str">
            <v>Other Supplies and Services Expense</v>
          </cell>
          <cell r="E1249">
            <v>64950</v>
          </cell>
          <cell r="F1249" t="str">
            <v>Balance Sheet Department 001</v>
          </cell>
          <cell r="G1249">
            <v>755166</v>
          </cell>
          <cell r="H1249" t="str">
            <v>Restricted Expense</v>
          </cell>
        </row>
        <row r="1250">
          <cell r="A1250">
            <v>64950.755166000003</v>
          </cell>
          <cell r="B1250">
            <v>730790</v>
          </cell>
          <cell r="C1250" t="str">
            <v>Other Supplies and Services Expense</v>
          </cell>
          <cell r="E1250">
            <v>64950</v>
          </cell>
          <cell r="F1250" t="str">
            <v>Balance Sheet Department 001</v>
          </cell>
          <cell r="G1250">
            <v>755166</v>
          </cell>
          <cell r="H1250" t="str">
            <v>Restricted Expense</v>
          </cell>
        </row>
        <row r="1251">
          <cell r="A1251">
            <v>64950.709504999999</v>
          </cell>
          <cell r="B1251">
            <v>730790</v>
          </cell>
          <cell r="C1251" t="str">
            <v>Other Supplies and Services Expense</v>
          </cell>
          <cell r="E1251">
            <v>64950</v>
          </cell>
          <cell r="F1251" t="str">
            <v>Balance Sheet Department 001</v>
          </cell>
          <cell r="G1251">
            <v>709505</v>
          </cell>
          <cell r="H1251" t="str">
            <v>Freight</v>
          </cell>
        </row>
        <row r="1252">
          <cell r="A1252">
            <v>64950.701000000001</v>
          </cell>
          <cell r="B1252">
            <v>730790</v>
          </cell>
          <cell r="C1252" t="str">
            <v>Other Supplies and Services Expense</v>
          </cell>
          <cell r="E1252">
            <v>64950</v>
          </cell>
          <cell r="F1252" t="str">
            <v>Balance Sheet Department 001</v>
          </cell>
          <cell r="G1252">
            <v>701000</v>
          </cell>
          <cell r="H1252" t="str">
            <v>Imaging and Radiology Supplies</v>
          </cell>
        </row>
        <row r="1253">
          <cell r="A1253">
            <v>64600.75518</v>
          </cell>
          <cell r="B1253">
            <v>730790</v>
          </cell>
          <cell r="C1253" t="str">
            <v>Other Supplies and Services Expense</v>
          </cell>
          <cell r="D1253">
            <v>64600.75518</v>
          </cell>
          <cell r="E1253">
            <v>64600</v>
          </cell>
          <cell r="F1253" t="str">
            <v>Business Devp 001</v>
          </cell>
          <cell r="G1253">
            <v>755180</v>
          </cell>
          <cell r="H1253" t="str">
            <v>Software NonCapital</v>
          </cell>
        </row>
        <row r="1254">
          <cell r="A1254">
            <v>64600.755174999998</v>
          </cell>
          <cell r="B1254">
            <v>730790</v>
          </cell>
          <cell r="C1254" t="str">
            <v>Other Supplies and Services Expense</v>
          </cell>
          <cell r="D1254">
            <v>64600.755174999998</v>
          </cell>
          <cell r="E1254">
            <v>64600</v>
          </cell>
          <cell r="F1254" t="str">
            <v>Business Devp 001</v>
          </cell>
          <cell r="G1254">
            <v>755175</v>
          </cell>
          <cell r="H1254" t="str">
            <v>Software License Maintenance</v>
          </cell>
        </row>
        <row r="1255">
          <cell r="A1255">
            <v>64600.709504999999</v>
          </cell>
          <cell r="B1255">
            <v>730790</v>
          </cell>
          <cell r="C1255" t="str">
            <v>Other Supplies and Services Expense</v>
          </cell>
          <cell r="D1255">
            <v>64600.709504999999</v>
          </cell>
          <cell r="E1255">
            <v>64600</v>
          </cell>
          <cell r="F1255" t="str">
            <v>Business Devp 001</v>
          </cell>
          <cell r="G1255">
            <v>709505</v>
          </cell>
          <cell r="H1255" t="str">
            <v>Freight</v>
          </cell>
        </row>
        <row r="1256">
          <cell r="A1256">
            <v>64600.709000000003</v>
          </cell>
          <cell r="B1256">
            <v>730790</v>
          </cell>
          <cell r="C1256" t="str">
            <v>Other Supplies and Services Expense</v>
          </cell>
          <cell r="D1256">
            <v>64600.709000000003</v>
          </cell>
          <cell r="E1256">
            <v>64600</v>
          </cell>
          <cell r="F1256" t="str">
            <v>Business Devp 001</v>
          </cell>
          <cell r="G1256">
            <v>709000</v>
          </cell>
          <cell r="H1256" t="str">
            <v>Dietary Paper Products</v>
          </cell>
        </row>
        <row r="1257">
          <cell r="A1257">
            <v>64600.7</v>
          </cell>
          <cell r="B1257">
            <v>730790</v>
          </cell>
          <cell r="C1257" t="str">
            <v>Other Supplies and Services Expense</v>
          </cell>
          <cell r="D1257">
            <v>64600.7</v>
          </cell>
          <cell r="E1257">
            <v>64600</v>
          </cell>
          <cell r="F1257" t="str">
            <v>Business Devp 001</v>
          </cell>
          <cell r="G1257">
            <v>700000</v>
          </cell>
          <cell r="H1257" t="str">
            <v>General Medical Supplies</v>
          </cell>
        </row>
        <row r="1258">
          <cell r="A1258">
            <v>64250.75518</v>
          </cell>
          <cell r="B1258">
            <v>730790</v>
          </cell>
          <cell r="C1258" t="str">
            <v>Other Supplies and Services Expense</v>
          </cell>
          <cell r="D1258">
            <v>64250.75518</v>
          </cell>
          <cell r="E1258">
            <v>64250</v>
          </cell>
          <cell r="F1258" t="str">
            <v>Administration 005</v>
          </cell>
          <cell r="G1258">
            <v>755180</v>
          </cell>
          <cell r="H1258" t="str">
            <v>Software NonCapital</v>
          </cell>
        </row>
        <row r="1259">
          <cell r="A1259">
            <v>64250.709504999999</v>
          </cell>
          <cell r="B1259">
            <v>730790</v>
          </cell>
          <cell r="C1259" t="str">
            <v>Other Supplies and Services Expense</v>
          </cell>
          <cell r="D1259">
            <v>64250.709504999999</v>
          </cell>
          <cell r="E1259">
            <v>64250</v>
          </cell>
          <cell r="F1259" t="str">
            <v>Administration 005</v>
          </cell>
          <cell r="G1259">
            <v>709505</v>
          </cell>
          <cell r="H1259" t="str">
            <v>Freight</v>
          </cell>
        </row>
        <row r="1260">
          <cell r="A1260">
            <v>64250.7</v>
          </cell>
          <cell r="B1260">
            <v>730790</v>
          </cell>
          <cell r="C1260" t="str">
            <v>Other Supplies and Services Expense</v>
          </cell>
          <cell r="E1260">
            <v>64250</v>
          </cell>
          <cell r="F1260" t="str">
            <v>Administration 005</v>
          </cell>
          <cell r="G1260">
            <v>700000</v>
          </cell>
          <cell r="H1260" t="str">
            <v>General Medical Supplies</v>
          </cell>
        </row>
        <row r="1261">
          <cell r="A1261">
            <v>64100.755174999998</v>
          </cell>
          <cell r="B1261">
            <v>730790</v>
          </cell>
          <cell r="C1261" t="str">
            <v>Other Supplies and Services Expense</v>
          </cell>
          <cell r="D1261">
            <v>64100.755174999998</v>
          </cell>
          <cell r="E1261">
            <v>64100</v>
          </cell>
          <cell r="F1261" t="str">
            <v>Administration 001</v>
          </cell>
          <cell r="G1261">
            <v>755175</v>
          </cell>
          <cell r="H1261" t="str">
            <v>Software License Maintenance</v>
          </cell>
        </row>
        <row r="1262">
          <cell r="A1262">
            <v>64100.755166000003</v>
          </cell>
          <cell r="B1262">
            <v>730790</v>
          </cell>
          <cell r="C1262" t="str">
            <v>Other Supplies and Services Expense</v>
          </cell>
          <cell r="E1262">
            <v>64100</v>
          </cell>
          <cell r="F1262" t="str">
            <v>Administration 001</v>
          </cell>
          <cell r="G1262">
            <v>755166</v>
          </cell>
          <cell r="H1262" t="str">
            <v>Restricted Expense</v>
          </cell>
        </row>
        <row r="1263">
          <cell r="A1263">
            <v>64100.755149999997</v>
          </cell>
          <cell r="B1263">
            <v>730790</v>
          </cell>
          <cell r="C1263" t="str">
            <v>Other Supplies and Services Expense</v>
          </cell>
          <cell r="D1263">
            <v>64100.755149999997</v>
          </cell>
          <cell r="E1263">
            <v>64100</v>
          </cell>
          <cell r="F1263" t="str">
            <v>Administration 001</v>
          </cell>
          <cell r="G1263">
            <v>755150</v>
          </cell>
          <cell r="H1263" t="str">
            <v>Record Retention Expenses</v>
          </cell>
        </row>
        <row r="1264">
          <cell r="A1264">
            <v>64100.755064999998</v>
          </cell>
          <cell r="B1264">
            <v>730790</v>
          </cell>
          <cell r="C1264" t="str">
            <v>Other Supplies and Services Expense</v>
          </cell>
          <cell r="E1264">
            <v>64100</v>
          </cell>
          <cell r="F1264" t="str">
            <v>Administration 001</v>
          </cell>
          <cell r="G1264">
            <v>755065</v>
          </cell>
          <cell r="H1264" t="str">
            <v>Discounts</v>
          </cell>
        </row>
        <row r="1265">
          <cell r="A1265">
            <v>64100.738019999997</v>
          </cell>
          <cell r="B1265">
            <v>730790</v>
          </cell>
          <cell r="C1265" t="str">
            <v>Other Supplies and Services Expense</v>
          </cell>
          <cell r="E1265">
            <v>64100</v>
          </cell>
          <cell r="F1265" t="str">
            <v>Administration 001</v>
          </cell>
          <cell r="G1265">
            <v>738020</v>
          </cell>
          <cell r="H1265" t="str">
            <v>Maint and Repair Supplies</v>
          </cell>
        </row>
        <row r="1266">
          <cell r="A1266">
            <v>64100.709546999999</v>
          </cell>
          <cell r="B1266">
            <v>730790</v>
          </cell>
          <cell r="C1266" t="str">
            <v>Other Supplies and Services Expense</v>
          </cell>
          <cell r="E1266">
            <v>64100</v>
          </cell>
          <cell r="F1266" t="str">
            <v>Administration 001</v>
          </cell>
          <cell r="G1266">
            <v>709547</v>
          </cell>
          <cell r="H1266" t="str">
            <v>Other Non Medical Supplies</v>
          </cell>
        </row>
        <row r="1267">
          <cell r="A1267">
            <v>64100.709504999999</v>
          </cell>
          <cell r="B1267">
            <v>730790</v>
          </cell>
          <cell r="C1267" t="str">
            <v>Other Supplies and Services Expense</v>
          </cell>
          <cell r="D1267">
            <v>64100.709504999999</v>
          </cell>
          <cell r="E1267">
            <v>64100</v>
          </cell>
          <cell r="F1267" t="str">
            <v>Administration 001</v>
          </cell>
          <cell r="G1267">
            <v>709505</v>
          </cell>
          <cell r="H1267" t="str">
            <v>Freight</v>
          </cell>
        </row>
        <row r="1268">
          <cell r="A1268">
            <v>64100.709004999997</v>
          </cell>
          <cell r="B1268">
            <v>730790</v>
          </cell>
          <cell r="C1268" t="str">
            <v>Other Supplies and Services Expense</v>
          </cell>
          <cell r="E1268">
            <v>64100</v>
          </cell>
          <cell r="F1268" t="str">
            <v>Administration 001</v>
          </cell>
          <cell r="G1268">
            <v>709005</v>
          </cell>
          <cell r="H1268" t="str">
            <v>Dietary Transfer InOut</v>
          </cell>
        </row>
        <row r="1269">
          <cell r="A1269">
            <v>16450.755174999998</v>
          </cell>
          <cell r="B1269">
            <v>730790</v>
          </cell>
          <cell r="C1269" t="str">
            <v>Other Supplies and Services Expense</v>
          </cell>
          <cell r="D1269">
            <v>16450.755174999998</v>
          </cell>
          <cell r="E1269">
            <v>16450</v>
          </cell>
          <cell r="F1269" t="str">
            <v>Oncology Support Services 001</v>
          </cell>
          <cell r="G1269">
            <v>755175</v>
          </cell>
          <cell r="H1269" t="str">
            <v>Software License Maintenance</v>
          </cell>
        </row>
        <row r="1270">
          <cell r="A1270">
            <v>16450.709504999999</v>
          </cell>
          <cell r="B1270">
            <v>730790</v>
          </cell>
          <cell r="C1270" t="str">
            <v>Other Supplies and Services Expense</v>
          </cell>
          <cell r="D1270">
            <v>16450.709504999999</v>
          </cell>
          <cell r="E1270">
            <v>16450</v>
          </cell>
          <cell r="F1270" t="str">
            <v>Oncology Support Services 001</v>
          </cell>
          <cell r="G1270">
            <v>709505</v>
          </cell>
          <cell r="H1270" t="str">
            <v>Freight</v>
          </cell>
        </row>
        <row r="1271">
          <cell r="A1271">
            <v>64250.726999999999</v>
          </cell>
          <cell r="B1271">
            <v>730890</v>
          </cell>
          <cell r="C1271" t="str">
            <v>Other Insurance Expense</v>
          </cell>
          <cell r="E1271">
            <v>64250</v>
          </cell>
          <cell r="F1271" t="str">
            <v>Administration 005</v>
          </cell>
          <cell r="G1271">
            <v>727000</v>
          </cell>
          <cell r="H1271" t="str">
            <v>Auto Insurance</v>
          </cell>
        </row>
        <row r="1272">
          <cell r="A1272">
            <v>64250.73</v>
          </cell>
          <cell r="B1272">
            <v>730890</v>
          </cell>
          <cell r="C1272" t="str">
            <v>Other Insurance Expense</v>
          </cell>
          <cell r="E1272">
            <v>64250</v>
          </cell>
          <cell r="F1272" t="str">
            <v>Administration 005</v>
          </cell>
          <cell r="G1272">
            <v>730000</v>
          </cell>
          <cell r="H1272" t="str">
            <v>PGL Premiums Admistered by AH</v>
          </cell>
        </row>
        <row r="1273">
          <cell r="A1273">
            <v>64250.73</v>
          </cell>
          <cell r="B1273">
            <v>730890</v>
          </cell>
          <cell r="C1273" t="str">
            <v>Other Insurance Expense</v>
          </cell>
          <cell r="E1273">
            <v>64250</v>
          </cell>
          <cell r="F1273" t="str">
            <v>Administration 005</v>
          </cell>
          <cell r="G1273">
            <v>730000</v>
          </cell>
          <cell r="H1273" t="str">
            <v>PGL Premiums Admistered by AH</v>
          </cell>
        </row>
        <row r="1274">
          <cell r="A1274">
            <v>64950.727005000001</v>
          </cell>
          <cell r="B1274">
            <v>730890</v>
          </cell>
          <cell r="C1274" t="str">
            <v>Other Insurance Expense</v>
          </cell>
          <cell r="E1274">
            <v>64950</v>
          </cell>
          <cell r="F1274" t="str">
            <v>Balance Sheet Department 001</v>
          </cell>
          <cell r="G1274">
            <v>727005</v>
          </cell>
          <cell r="H1274" t="str">
            <v>Directors and Officers</v>
          </cell>
        </row>
        <row r="1275">
          <cell r="A1275">
            <v>64250.727014999997</v>
          </cell>
          <cell r="B1275">
            <v>730890</v>
          </cell>
          <cell r="C1275" t="str">
            <v>Other Insurance Expense</v>
          </cell>
          <cell r="E1275">
            <v>64250</v>
          </cell>
          <cell r="F1275" t="str">
            <v>Administration 005</v>
          </cell>
          <cell r="G1275">
            <v>727015</v>
          </cell>
          <cell r="H1275" t="str">
            <v>Other Insurance</v>
          </cell>
        </row>
        <row r="1276">
          <cell r="A1276">
            <v>64100.727014999997</v>
          </cell>
          <cell r="B1276">
            <v>730890</v>
          </cell>
          <cell r="C1276" t="str">
            <v>Other Insurance Expense</v>
          </cell>
          <cell r="D1276">
            <v>64100.727014999997</v>
          </cell>
          <cell r="E1276">
            <v>64100</v>
          </cell>
          <cell r="F1276" t="str">
            <v>Administration 001</v>
          </cell>
          <cell r="G1276">
            <v>727015</v>
          </cell>
          <cell r="H1276" t="str">
            <v>Other Insurance</v>
          </cell>
        </row>
        <row r="1277">
          <cell r="A1277">
            <v>64100.727005000001</v>
          </cell>
          <cell r="B1277">
            <v>730890</v>
          </cell>
          <cell r="C1277" t="str">
            <v>Other Insurance Expense</v>
          </cell>
          <cell r="D1277">
            <v>64100.727005000001</v>
          </cell>
          <cell r="E1277">
            <v>64100</v>
          </cell>
          <cell r="F1277" t="str">
            <v>Administration 001</v>
          </cell>
          <cell r="G1277">
            <v>727005</v>
          </cell>
          <cell r="H1277" t="str">
            <v>Directors and Officers</v>
          </cell>
        </row>
        <row r="1278">
          <cell r="A1278">
            <v>88500.755025000006</v>
          </cell>
          <cell r="B1278">
            <v>730901</v>
          </cell>
          <cell r="C1278" t="str">
            <v>Education/Training</v>
          </cell>
          <cell r="D1278">
            <v>88500.755025000006</v>
          </cell>
          <cell r="E1278">
            <v>88500</v>
          </cell>
          <cell r="F1278" t="str">
            <v>Fitness Center 001</v>
          </cell>
          <cell r="G1278">
            <v>755025</v>
          </cell>
          <cell r="H1278" t="str">
            <v>Books and Subscriptions</v>
          </cell>
        </row>
        <row r="1279">
          <cell r="A1279">
            <v>88500.747019999995</v>
          </cell>
          <cell r="B1279">
            <v>730901</v>
          </cell>
          <cell r="C1279" t="str">
            <v>Education/Training</v>
          </cell>
          <cell r="E1279">
            <v>88500</v>
          </cell>
          <cell r="F1279" t="str">
            <v>Fitness Center 001</v>
          </cell>
          <cell r="G1279">
            <v>747020</v>
          </cell>
          <cell r="H1279" t="str">
            <v>SeminarEducation Expenses</v>
          </cell>
        </row>
        <row r="1280">
          <cell r="A1280">
            <v>88500.747015000001</v>
          </cell>
          <cell r="B1280">
            <v>730901</v>
          </cell>
          <cell r="C1280" t="str">
            <v>Education/Training</v>
          </cell>
          <cell r="D1280">
            <v>88500.747015000001</v>
          </cell>
          <cell r="E1280">
            <v>88500</v>
          </cell>
          <cell r="F1280" t="str">
            <v>Fitness Center 001</v>
          </cell>
          <cell r="G1280">
            <v>747015</v>
          </cell>
          <cell r="H1280" t="str">
            <v>RegistrationCourse Fees</v>
          </cell>
        </row>
        <row r="1281">
          <cell r="A1281">
            <v>78300.747029999999</v>
          </cell>
          <cell r="B1281">
            <v>730901</v>
          </cell>
          <cell r="C1281" t="str">
            <v>Education/Training</v>
          </cell>
          <cell r="E1281">
            <v>78300</v>
          </cell>
          <cell r="F1281" t="str">
            <v>Property Admin Services 001</v>
          </cell>
          <cell r="G1281">
            <v>747030</v>
          </cell>
          <cell r="H1281" t="str">
            <v>Training</v>
          </cell>
        </row>
        <row r="1282">
          <cell r="A1282">
            <v>70701.747019999995</v>
          </cell>
          <cell r="B1282">
            <v>730901</v>
          </cell>
          <cell r="C1282" t="str">
            <v>Education/Training</v>
          </cell>
          <cell r="E1282">
            <v>70701</v>
          </cell>
          <cell r="F1282" t="str">
            <v>Materials Management 001</v>
          </cell>
          <cell r="G1282">
            <v>747020</v>
          </cell>
          <cell r="H1282" t="str">
            <v>SeminarEducation Expenses</v>
          </cell>
        </row>
        <row r="1283">
          <cell r="A1283">
            <v>70550.747029999999</v>
          </cell>
          <cell r="B1283">
            <v>730901</v>
          </cell>
          <cell r="C1283" t="str">
            <v>Education/Training</v>
          </cell>
          <cell r="E1283">
            <v>70550</v>
          </cell>
          <cell r="F1283" t="str">
            <v>Management Information Sys 001</v>
          </cell>
          <cell r="G1283">
            <v>747030</v>
          </cell>
          <cell r="H1283" t="str">
            <v>Training</v>
          </cell>
        </row>
        <row r="1284">
          <cell r="A1284">
            <v>69150.747015000001</v>
          </cell>
          <cell r="B1284">
            <v>730901</v>
          </cell>
          <cell r="C1284" t="str">
            <v>Education/Training</v>
          </cell>
          <cell r="D1284">
            <v>69150.747015000001</v>
          </cell>
          <cell r="E1284">
            <v>69150</v>
          </cell>
          <cell r="F1284" t="str">
            <v>Maintenance 001</v>
          </cell>
          <cell r="G1284">
            <v>747015</v>
          </cell>
          <cell r="H1284" t="str">
            <v>RegistrationCourse Fees</v>
          </cell>
        </row>
        <row r="1285">
          <cell r="A1285">
            <v>68500.755025000006</v>
          </cell>
          <cell r="B1285">
            <v>730901</v>
          </cell>
          <cell r="C1285" t="str">
            <v>Education/Training</v>
          </cell>
          <cell r="D1285">
            <v>68500.755025000006</v>
          </cell>
          <cell r="E1285">
            <v>68500</v>
          </cell>
          <cell r="F1285" t="str">
            <v>Mission Integration 001</v>
          </cell>
          <cell r="G1285">
            <v>755025</v>
          </cell>
          <cell r="H1285" t="str">
            <v>Books and Subscriptions</v>
          </cell>
        </row>
        <row r="1286">
          <cell r="A1286">
            <v>68500.747029999999</v>
          </cell>
          <cell r="B1286">
            <v>730901</v>
          </cell>
          <cell r="C1286" t="str">
            <v>Education/Training</v>
          </cell>
          <cell r="D1286">
            <v>68500.747029999999</v>
          </cell>
          <cell r="E1286">
            <v>68500</v>
          </cell>
          <cell r="F1286" t="str">
            <v>Mission Integration 001</v>
          </cell>
          <cell r="G1286">
            <v>747030</v>
          </cell>
          <cell r="H1286" t="str">
            <v>Training</v>
          </cell>
        </row>
        <row r="1287">
          <cell r="A1287">
            <v>68500.747019999995</v>
          </cell>
          <cell r="B1287">
            <v>730901</v>
          </cell>
          <cell r="C1287" t="str">
            <v>Education/Training</v>
          </cell>
          <cell r="E1287">
            <v>68500</v>
          </cell>
          <cell r="F1287" t="str">
            <v>Mission Integration 001</v>
          </cell>
          <cell r="G1287">
            <v>747020</v>
          </cell>
          <cell r="H1287" t="str">
            <v>SeminarEducation Expenses</v>
          </cell>
        </row>
        <row r="1288">
          <cell r="A1288">
            <v>68500.747015000001</v>
          </cell>
          <cell r="B1288">
            <v>730901</v>
          </cell>
          <cell r="C1288" t="str">
            <v>Education/Training</v>
          </cell>
          <cell r="D1288">
            <v>68500.747015000001</v>
          </cell>
          <cell r="E1288">
            <v>68500</v>
          </cell>
          <cell r="F1288" t="str">
            <v>Mission Integration 001</v>
          </cell>
          <cell r="G1288">
            <v>747015</v>
          </cell>
          <cell r="H1288" t="str">
            <v>RegistrationCourse Fees</v>
          </cell>
        </row>
        <row r="1289">
          <cell r="A1289">
            <v>68000.755025000006</v>
          </cell>
          <cell r="B1289">
            <v>730901</v>
          </cell>
          <cell r="C1289" t="str">
            <v>Education/Training</v>
          </cell>
          <cell r="D1289">
            <v>68000.755025000006</v>
          </cell>
          <cell r="E1289">
            <v>68000</v>
          </cell>
          <cell r="F1289" t="str">
            <v>Chief Legal Counsel 001</v>
          </cell>
          <cell r="G1289">
            <v>755025</v>
          </cell>
          <cell r="H1289" t="str">
            <v>Books and Subscriptions</v>
          </cell>
        </row>
        <row r="1290">
          <cell r="A1290">
            <v>68000.747029999999</v>
          </cell>
          <cell r="B1290">
            <v>730901</v>
          </cell>
          <cell r="C1290" t="str">
            <v>Education/Training</v>
          </cell>
          <cell r="D1290">
            <v>68000.747029999999</v>
          </cell>
          <cell r="E1290">
            <v>68000</v>
          </cell>
          <cell r="F1290" t="str">
            <v>Chief Legal Counsel 001</v>
          </cell>
          <cell r="G1290">
            <v>747030</v>
          </cell>
          <cell r="H1290" t="str">
            <v>Training</v>
          </cell>
        </row>
        <row r="1291">
          <cell r="A1291">
            <v>68000.747019999995</v>
          </cell>
          <cell r="B1291">
            <v>730901</v>
          </cell>
          <cell r="C1291" t="str">
            <v>Education/Training</v>
          </cell>
          <cell r="D1291">
            <v>68000.747019999995</v>
          </cell>
          <cell r="E1291">
            <v>68000</v>
          </cell>
          <cell r="F1291" t="str">
            <v>Chief Legal Counsel 001</v>
          </cell>
          <cell r="G1291">
            <v>747020</v>
          </cell>
          <cell r="H1291" t="str">
            <v>SeminarEducation Expenses</v>
          </cell>
        </row>
        <row r="1292">
          <cell r="A1292">
            <v>67966.747019999995</v>
          </cell>
          <cell r="B1292">
            <v>730901</v>
          </cell>
          <cell r="C1292" t="str">
            <v>Education/Training</v>
          </cell>
          <cell r="E1292">
            <v>67966</v>
          </cell>
          <cell r="F1292" t="str">
            <v>Physician Support Services 003</v>
          </cell>
          <cell r="G1292">
            <v>747020</v>
          </cell>
          <cell r="H1292" t="str">
            <v>SeminarEducation Expenses</v>
          </cell>
        </row>
        <row r="1293">
          <cell r="A1293">
            <v>67950.755025000006</v>
          </cell>
          <cell r="B1293">
            <v>730901</v>
          </cell>
          <cell r="C1293" t="str">
            <v>Education/Training</v>
          </cell>
          <cell r="D1293">
            <v>67950.755025000006</v>
          </cell>
          <cell r="E1293">
            <v>67950</v>
          </cell>
          <cell r="F1293" t="str">
            <v>Physician Support Services 001</v>
          </cell>
          <cell r="G1293">
            <v>755025</v>
          </cell>
          <cell r="H1293" t="str">
            <v>Books and Subscriptions</v>
          </cell>
        </row>
        <row r="1294">
          <cell r="A1294">
            <v>67950.747019999995</v>
          </cell>
          <cell r="B1294">
            <v>730901</v>
          </cell>
          <cell r="C1294" t="str">
            <v>Education/Training</v>
          </cell>
          <cell r="E1294">
            <v>67950</v>
          </cell>
          <cell r="F1294" t="str">
            <v>Physician Support Services 001</v>
          </cell>
          <cell r="G1294">
            <v>747020</v>
          </cell>
          <cell r="H1294" t="str">
            <v>SeminarEducation Expenses</v>
          </cell>
        </row>
        <row r="1295">
          <cell r="A1295">
            <v>67950.747015000001</v>
          </cell>
          <cell r="B1295">
            <v>730901</v>
          </cell>
          <cell r="C1295" t="str">
            <v>Education/Training</v>
          </cell>
          <cell r="D1295">
            <v>67950.747015000001</v>
          </cell>
          <cell r="E1295">
            <v>67950</v>
          </cell>
          <cell r="F1295" t="str">
            <v>Physician Support Services 001</v>
          </cell>
          <cell r="G1295">
            <v>747015</v>
          </cell>
          <cell r="H1295" t="str">
            <v>RegistrationCourse Fees</v>
          </cell>
        </row>
        <row r="1296">
          <cell r="A1296">
            <v>67552.755025000006</v>
          </cell>
          <cell r="B1296">
            <v>730901</v>
          </cell>
          <cell r="C1296" t="str">
            <v>Education/Training</v>
          </cell>
          <cell r="E1296">
            <v>67552</v>
          </cell>
          <cell r="F1296" t="str">
            <v>Medical Staff</v>
          </cell>
          <cell r="G1296">
            <v>755025</v>
          </cell>
          <cell r="H1296" t="str">
            <v>Books and Subscriptions</v>
          </cell>
        </row>
        <row r="1297">
          <cell r="A1297">
            <v>67552.747029999999</v>
          </cell>
          <cell r="B1297">
            <v>730901</v>
          </cell>
          <cell r="C1297" t="str">
            <v>Education/Training</v>
          </cell>
          <cell r="E1297">
            <v>67552</v>
          </cell>
          <cell r="F1297" t="str">
            <v>Medical Staff</v>
          </cell>
          <cell r="G1297">
            <v>747030</v>
          </cell>
          <cell r="H1297" t="str">
            <v>Training</v>
          </cell>
        </row>
        <row r="1298">
          <cell r="A1298">
            <v>67552.747019999995</v>
          </cell>
          <cell r="B1298">
            <v>730901</v>
          </cell>
          <cell r="C1298" t="str">
            <v>Education/Training</v>
          </cell>
          <cell r="E1298">
            <v>67552</v>
          </cell>
          <cell r="F1298" t="str">
            <v>Medical Staff</v>
          </cell>
          <cell r="G1298">
            <v>747020</v>
          </cell>
          <cell r="H1298" t="str">
            <v>SeminarEducation Expenses</v>
          </cell>
        </row>
        <row r="1299">
          <cell r="A1299">
            <v>67450.755025000006</v>
          </cell>
          <cell r="B1299">
            <v>730901</v>
          </cell>
          <cell r="C1299" t="str">
            <v>Education/Training</v>
          </cell>
          <cell r="E1299">
            <v>67450</v>
          </cell>
          <cell r="F1299" t="str">
            <v>Total Quality Management 001</v>
          </cell>
          <cell r="G1299">
            <v>755025</v>
          </cell>
          <cell r="H1299" t="str">
            <v>Books and Subscriptions</v>
          </cell>
        </row>
        <row r="1300">
          <cell r="A1300">
            <v>67450.747019999995</v>
          </cell>
          <cell r="B1300">
            <v>730901</v>
          </cell>
          <cell r="C1300" t="str">
            <v>Education/Training</v>
          </cell>
          <cell r="D1300">
            <v>67450.747019999995</v>
          </cell>
          <cell r="E1300">
            <v>67450</v>
          </cell>
          <cell r="F1300" t="str">
            <v>Total Quality Management 001</v>
          </cell>
          <cell r="G1300">
            <v>747020</v>
          </cell>
          <cell r="H1300" t="str">
            <v>SeminarEducation Expenses</v>
          </cell>
        </row>
        <row r="1301">
          <cell r="A1301">
            <v>67400.755025000006</v>
          </cell>
          <cell r="B1301">
            <v>730901</v>
          </cell>
          <cell r="C1301" t="str">
            <v>Education/Training</v>
          </cell>
          <cell r="D1301">
            <v>67400.755025000006</v>
          </cell>
          <cell r="E1301">
            <v>67400</v>
          </cell>
          <cell r="F1301" t="str">
            <v>Risk Management 001</v>
          </cell>
          <cell r="G1301">
            <v>755025</v>
          </cell>
          <cell r="H1301" t="str">
            <v>Books and Subscriptions</v>
          </cell>
        </row>
        <row r="1302">
          <cell r="A1302">
            <v>67110.747015000001</v>
          </cell>
          <cell r="B1302">
            <v>730901</v>
          </cell>
          <cell r="C1302" t="str">
            <v>Education/Training</v>
          </cell>
          <cell r="E1302">
            <v>67110</v>
          </cell>
          <cell r="F1302" t="str">
            <v>Public Relations 001</v>
          </cell>
          <cell r="G1302">
            <v>747015</v>
          </cell>
          <cell r="H1302" t="str">
            <v>RegistrationCourse Fees</v>
          </cell>
        </row>
        <row r="1303">
          <cell r="A1303">
            <v>67030.755025000006</v>
          </cell>
          <cell r="B1303">
            <v>730901</v>
          </cell>
          <cell r="C1303" t="str">
            <v>Education/Training</v>
          </cell>
          <cell r="D1303">
            <v>67030.755025000006</v>
          </cell>
          <cell r="E1303">
            <v>67030</v>
          </cell>
          <cell r="F1303" t="str">
            <v>Employee Labor Relations 001</v>
          </cell>
          <cell r="G1303">
            <v>755025</v>
          </cell>
          <cell r="H1303" t="str">
            <v>Books and Subscriptions</v>
          </cell>
        </row>
        <row r="1304">
          <cell r="A1304">
            <v>67030.747019999995</v>
          </cell>
          <cell r="B1304">
            <v>730901</v>
          </cell>
          <cell r="C1304" t="str">
            <v>Education/Training</v>
          </cell>
          <cell r="E1304">
            <v>67030</v>
          </cell>
          <cell r="F1304" t="str">
            <v>Employee Labor Relations 001</v>
          </cell>
          <cell r="G1304">
            <v>747020</v>
          </cell>
          <cell r="H1304" t="str">
            <v>SeminarEducation Expenses</v>
          </cell>
        </row>
        <row r="1305">
          <cell r="A1305">
            <v>66980.755025000006</v>
          </cell>
          <cell r="B1305">
            <v>730901</v>
          </cell>
          <cell r="C1305" t="str">
            <v>Education/Training</v>
          </cell>
          <cell r="D1305">
            <v>66980.755025000006</v>
          </cell>
          <cell r="E1305">
            <v>66980</v>
          </cell>
          <cell r="F1305" t="str">
            <v>Employee Hlth and Wellness 001</v>
          </cell>
          <cell r="G1305">
            <v>755025</v>
          </cell>
          <cell r="H1305" t="str">
            <v>Books and Subscriptions</v>
          </cell>
        </row>
        <row r="1306">
          <cell r="A1306">
            <v>66980.747019999995</v>
          </cell>
          <cell r="B1306">
            <v>730901</v>
          </cell>
          <cell r="C1306" t="str">
            <v>Education/Training</v>
          </cell>
          <cell r="E1306">
            <v>66980</v>
          </cell>
          <cell r="F1306" t="str">
            <v>Employee Hlth and Wellness 001</v>
          </cell>
          <cell r="G1306">
            <v>747020</v>
          </cell>
          <cell r="H1306" t="str">
            <v>SeminarEducation Expenses</v>
          </cell>
        </row>
        <row r="1307">
          <cell r="A1307">
            <v>66980.747015000001</v>
          </cell>
          <cell r="B1307">
            <v>730901</v>
          </cell>
          <cell r="C1307" t="str">
            <v>Education/Training</v>
          </cell>
          <cell r="D1307">
            <v>66980.747015000001</v>
          </cell>
          <cell r="E1307">
            <v>66980</v>
          </cell>
          <cell r="F1307" t="str">
            <v>Employee Hlth and Wellness 001</v>
          </cell>
          <cell r="G1307">
            <v>747015</v>
          </cell>
          <cell r="H1307" t="str">
            <v>RegistrationCourse Fees</v>
          </cell>
        </row>
        <row r="1308">
          <cell r="A1308">
            <v>66980.747000000003</v>
          </cell>
          <cell r="B1308">
            <v>730901</v>
          </cell>
          <cell r="C1308" t="str">
            <v>Education/Training</v>
          </cell>
          <cell r="E1308">
            <v>66980</v>
          </cell>
          <cell r="F1308" t="str">
            <v>Employee Hlth and Wellness 001</v>
          </cell>
          <cell r="G1308">
            <v>747000</v>
          </cell>
          <cell r="H1308" t="str">
            <v>NonPhysician Prof Ed Expenses</v>
          </cell>
        </row>
        <row r="1309">
          <cell r="A1309">
            <v>66940.755025000006</v>
          </cell>
          <cell r="B1309">
            <v>730901</v>
          </cell>
          <cell r="C1309" t="str">
            <v>Education/Training</v>
          </cell>
          <cell r="D1309">
            <v>66940.755025000006</v>
          </cell>
          <cell r="E1309">
            <v>66940</v>
          </cell>
          <cell r="F1309" t="str">
            <v>Employee Education 001</v>
          </cell>
          <cell r="G1309">
            <v>755025</v>
          </cell>
          <cell r="H1309" t="str">
            <v>Books and Subscriptions</v>
          </cell>
        </row>
        <row r="1310">
          <cell r="A1310">
            <v>66940.747029999999</v>
          </cell>
          <cell r="B1310">
            <v>730901</v>
          </cell>
          <cell r="C1310" t="str">
            <v>Education/Training</v>
          </cell>
          <cell r="D1310">
            <v>66940.747029999999</v>
          </cell>
          <cell r="E1310">
            <v>66940</v>
          </cell>
          <cell r="F1310" t="str">
            <v>Employee Education 001</v>
          </cell>
          <cell r="G1310">
            <v>747030</v>
          </cell>
          <cell r="H1310" t="str">
            <v>Training</v>
          </cell>
        </row>
        <row r="1311">
          <cell r="A1311">
            <v>66940.747019999995</v>
          </cell>
          <cell r="B1311">
            <v>730901</v>
          </cell>
          <cell r="C1311" t="str">
            <v>Education/Training</v>
          </cell>
          <cell r="D1311">
            <v>66940.747019999995</v>
          </cell>
          <cell r="E1311">
            <v>66940</v>
          </cell>
          <cell r="F1311" t="str">
            <v>Employee Education 001</v>
          </cell>
          <cell r="G1311">
            <v>747020</v>
          </cell>
          <cell r="H1311" t="str">
            <v>SeminarEducation Expenses</v>
          </cell>
        </row>
        <row r="1312">
          <cell r="A1312">
            <v>66940.747000000003</v>
          </cell>
          <cell r="B1312">
            <v>730901</v>
          </cell>
          <cell r="C1312" t="str">
            <v>Education/Training</v>
          </cell>
          <cell r="E1312">
            <v>66940</v>
          </cell>
          <cell r="F1312" t="str">
            <v>Employee Education 001</v>
          </cell>
          <cell r="G1312">
            <v>747000</v>
          </cell>
          <cell r="H1312" t="str">
            <v>NonPhysician Prof Ed Expenses</v>
          </cell>
        </row>
        <row r="1313">
          <cell r="A1313">
            <v>66900.755025000006</v>
          </cell>
          <cell r="B1313">
            <v>730901</v>
          </cell>
          <cell r="C1313" t="str">
            <v>Education/Training</v>
          </cell>
          <cell r="D1313">
            <v>66900.755025000006</v>
          </cell>
          <cell r="E1313">
            <v>66900</v>
          </cell>
          <cell r="F1313" t="str">
            <v>Compensation Services 001</v>
          </cell>
          <cell r="G1313">
            <v>755025</v>
          </cell>
          <cell r="H1313" t="str">
            <v>Books and Subscriptions</v>
          </cell>
        </row>
        <row r="1314">
          <cell r="A1314">
            <v>66900.747019999995</v>
          </cell>
          <cell r="B1314">
            <v>730901</v>
          </cell>
          <cell r="C1314" t="str">
            <v>Education/Training</v>
          </cell>
          <cell r="E1314">
            <v>66900</v>
          </cell>
          <cell r="F1314" t="str">
            <v>Compensation Services 001</v>
          </cell>
          <cell r="G1314">
            <v>747020</v>
          </cell>
          <cell r="H1314" t="str">
            <v>SeminarEducation Expenses</v>
          </cell>
        </row>
        <row r="1315">
          <cell r="A1315">
            <v>66757.755025000006</v>
          </cell>
          <cell r="B1315">
            <v>730901</v>
          </cell>
          <cell r="C1315" t="str">
            <v>Education/Training</v>
          </cell>
          <cell r="E1315">
            <v>66757</v>
          </cell>
          <cell r="F1315" t="str">
            <v>Faith Community Nursing</v>
          </cell>
          <cell r="G1315">
            <v>755025</v>
          </cell>
          <cell r="H1315" t="str">
            <v>Books and Subscriptions</v>
          </cell>
        </row>
        <row r="1316">
          <cell r="A1316">
            <v>66757.747019999995</v>
          </cell>
          <cell r="B1316">
            <v>730901</v>
          </cell>
          <cell r="C1316" t="str">
            <v>Education/Training</v>
          </cell>
          <cell r="E1316">
            <v>66757</v>
          </cell>
          <cell r="F1316" t="str">
            <v>Faith Community Nursing</v>
          </cell>
          <cell r="G1316">
            <v>747020</v>
          </cell>
          <cell r="H1316" t="str">
            <v>SeminarEducation Expenses</v>
          </cell>
        </row>
        <row r="1317">
          <cell r="A1317">
            <v>66756.747019999995</v>
          </cell>
          <cell r="B1317">
            <v>730901</v>
          </cell>
          <cell r="C1317" t="str">
            <v>Education/Training</v>
          </cell>
          <cell r="E1317">
            <v>66756</v>
          </cell>
          <cell r="F1317" t="str">
            <v>Vincentian Services</v>
          </cell>
          <cell r="G1317">
            <v>747020</v>
          </cell>
          <cell r="H1317" t="str">
            <v>SeminarEducation Expenses</v>
          </cell>
        </row>
        <row r="1318">
          <cell r="A1318">
            <v>66702.755025000006</v>
          </cell>
          <cell r="B1318">
            <v>730901</v>
          </cell>
          <cell r="C1318" t="str">
            <v>Education/Training</v>
          </cell>
          <cell r="D1318">
            <v>66702.755025000006</v>
          </cell>
          <cell r="E1318">
            <v>66702</v>
          </cell>
          <cell r="F1318" t="str">
            <v>Community Relations 001</v>
          </cell>
          <cell r="G1318">
            <v>755025</v>
          </cell>
          <cell r="H1318" t="str">
            <v>Books and Subscriptions</v>
          </cell>
        </row>
        <row r="1319">
          <cell r="A1319">
            <v>66600.755025000006</v>
          </cell>
          <cell r="B1319">
            <v>730901</v>
          </cell>
          <cell r="C1319" t="str">
            <v>Education/Training</v>
          </cell>
          <cell r="E1319">
            <v>66600</v>
          </cell>
          <cell r="F1319" t="str">
            <v>Marketing 001</v>
          </cell>
          <cell r="G1319">
            <v>755025</v>
          </cell>
          <cell r="H1319" t="str">
            <v>Books and Subscriptions</v>
          </cell>
        </row>
        <row r="1320">
          <cell r="A1320">
            <v>66600.747015000001</v>
          </cell>
          <cell r="B1320">
            <v>730901</v>
          </cell>
          <cell r="C1320" t="str">
            <v>Education/Training</v>
          </cell>
          <cell r="D1320">
            <v>66600.747015000001</v>
          </cell>
          <cell r="E1320">
            <v>66600</v>
          </cell>
          <cell r="F1320" t="str">
            <v>Marketing 001</v>
          </cell>
          <cell r="G1320">
            <v>747015</v>
          </cell>
          <cell r="H1320" t="str">
            <v>RegistrationCourse Fees</v>
          </cell>
        </row>
        <row r="1321">
          <cell r="A1321">
            <v>66500.747029999999</v>
          </cell>
          <cell r="B1321">
            <v>730901</v>
          </cell>
          <cell r="C1321" t="str">
            <v>Education/Training</v>
          </cell>
          <cell r="E1321">
            <v>66500</v>
          </cell>
          <cell r="F1321" t="str">
            <v>HIM Coding Documentation 001</v>
          </cell>
          <cell r="G1321">
            <v>747030</v>
          </cell>
          <cell r="H1321" t="str">
            <v>Training</v>
          </cell>
        </row>
        <row r="1322">
          <cell r="A1322">
            <v>66500.747019999995</v>
          </cell>
          <cell r="B1322">
            <v>730901</v>
          </cell>
          <cell r="C1322" t="str">
            <v>Education/Training</v>
          </cell>
          <cell r="E1322">
            <v>66500</v>
          </cell>
          <cell r="F1322" t="str">
            <v>HIM Coding Documentation 001</v>
          </cell>
          <cell r="G1322">
            <v>747020</v>
          </cell>
          <cell r="H1322" t="str">
            <v>SeminarEducation Expenses</v>
          </cell>
        </row>
        <row r="1323">
          <cell r="A1323">
            <v>65350.755024999999</v>
          </cell>
          <cell r="B1323">
            <v>730901</v>
          </cell>
          <cell r="C1323" t="str">
            <v>Education/Training</v>
          </cell>
          <cell r="D1323">
            <v>65350.755024999999</v>
          </cell>
          <cell r="E1323">
            <v>65350</v>
          </cell>
          <cell r="F1323" t="str">
            <v>Decision Support 001</v>
          </cell>
          <cell r="G1323">
            <v>755025</v>
          </cell>
          <cell r="H1323" t="str">
            <v>Books and Subscriptions</v>
          </cell>
        </row>
        <row r="1324">
          <cell r="A1324">
            <v>65350.747015000001</v>
          </cell>
          <cell r="B1324">
            <v>730901</v>
          </cell>
          <cell r="C1324" t="str">
            <v>Education/Training</v>
          </cell>
          <cell r="D1324">
            <v>65350.747015000001</v>
          </cell>
          <cell r="E1324">
            <v>65350</v>
          </cell>
          <cell r="F1324" t="str">
            <v>Decision Support 001</v>
          </cell>
          <cell r="G1324">
            <v>747015</v>
          </cell>
          <cell r="H1324" t="str">
            <v>RegistrationCourse Fees</v>
          </cell>
        </row>
        <row r="1325">
          <cell r="A1325">
            <v>65300.747015000001</v>
          </cell>
          <cell r="B1325">
            <v>730901</v>
          </cell>
          <cell r="C1325" t="str">
            <v>Education/Training</v>
          </cell>
          <cell r="E1325">
            <v>65300</v>
          </cell>
          <cell r="F1325" t="str">
            <v>Reimbursement 001</v>
          </cell>
          <cell r="G1325">
            <v>747015</v>
          </cell>
          <cell r="H1325" t="str">
            <v>RegistrationCourse Fees</v>
          </cell>
        </row>
        <row r="1326">
          <cell r="A1326">
            <v>65200.755024999999</v>
          </cell>
          <cell r="B1326">
            <v>730901</v>
          </cell>
          <cell r="C1326" t="str">
            <v>Education/Training</v>
          </cell>
          <cell r="D1326">
            <v>65200.755024999999</v>
          </cell>
          <cell r="E1326">
            <v>65200</v>
          </cell>
          <cell r="F1326" t="str">
            <v>Managed Care Contracting 001</v>
          </cell>
          <cell r="G1326">
            <v>755025</v>
          </cell>
          <cell r="H1326" t="str">
            <v>Books and Subscriptions</v>
          </cell>
        </row>
        <row r="1327">
          <cell r="A1327">
            <v>65200.747020000003</v>
          </cell>
          <cell r="B1327">
            <v>730901</v>
          </cell>
          <cell r="C1327" t="str">
            <v>Education/Training</v>
          </cell>
          <cell r="D1327">
            <v>65200.747020000003</v>
          </cell>
          <cell r="E1327">
            <v>65200</v>
          </cell>
          <cell r="F1327" t="str">
            <v>Managed Care Contracting 001</v>
          </cell>
          <cell r="G1327">
            <v>747020</v>
          </cell>
          <cell r="H1327" t="str">
            <v>SeminarEducation Expenses</v>
          </cell>
        </row>
        <row r="1328">
          <cell r="A1328">
            <v>65200.747015000001</v>
          </cell>
          <cell r="B1328">
            <v>730901</v>
          </cell>
          <cell r="C1328" t="str">
            <v>Education/Training</v>
          </cell>
          <cell r="D1328">
            <v>65200.747015000001</v>
          </cell>
          <cell r="E1328">
            <v>65200</v>
          </cell>
          <cell r="F1328" t="str">
            <v>Managed Care Contracting 001</v>
          </cell>
          <cell r="G1328">
            <v>747015</v>
          </cell>
          <cell r="H1328" t="str">
            <v>RegistrationCourse Fees</v>
          </cell>
        </row>
        <row r="1329">
          <cell r="A1329">
            <v>65102.755024999999</v>
          </cell>
          <cell r="B1329">
            <v>730901</v>
          </cell>
          <cell r="C1329" t="str">
            <v>Education/Training</v>
          </cell>
          <cell r="E1329">
            <v>65102</v>
          </cell>
          <cell r="F1329" t="str">
            <v>General Finance 002</v>
          </cell>
          <cell r="G1329">
            <v>755025</v>
          </cell>
          <cell r="H1329" t="str">
            <v>Books and Subscriptions</v>
          </cell>
        </row>
        <row r="1330">
          <cell r="A1330">
            <v>65102.747020000003</v>
          </cell>
          <cell r="B1330">
            <v>730901</v>
          </cell>
          <cell r="C1330" t="str">
            <v>Education/Training</v>
          </cell>
          <cell r="D1330">
            <v>65102.747020000003</v>
          </cell>
          <cell r="E1330">
            <v>65102</v>
          </cell>
          <cell r="F1330" t="str">
            <v>General Finance 002</v>
          </cell>
          <cell r="G1330">
            <v>747020</v>
          </cell>
          <cell r="H1330" t="str">
            <v>SeminarEducation Expenses</v>
          </cell>
        </row>
        <row r="1331">
          <cell r="A1331">
            <v>65050.747020000003</v>
          </cell>
          <cell r="B1331">
            <v>730901</v>
          </cell>
          <cell r="C1331" t="str">
            <v>Education/Training</v>
          </cell>
          <cell r="D1331">
            <v>65050.747020000003</v>
          </cell>
          <cell r="E1331">
            <v>65050</v>
          </cell>
          <cell r="F1331" t="str">
            <v>Financial Reporting Analysis</v>
          </cell>
          <cell r="G1331">
            <v>747020</v>
          </cell>
          <cell r="H1331" t="str">
            <v>SeminarEducation Expenses</v>
          </cell>
        </row>
        <row r="1332">
          <cell r="A1332">
            <v>64950.747020000003</v>
          </cell>
          <cell r="B1332">
            <v>730901</v>
          </cell>
          <cell r="C1332" t="str">
            <v>Education/Training</v>
          </cell>
          <cell r="E1332">
            <v>64950</v>
          </cell>
          <cell r="F1332" t="str">
            <v>Balance Sheet Department 001</v>
          </cell>
          <cell r="G1332">
            <v>747020</v>
          </cell>
          <cell r="H1332" t="str">
            <v>SeminarEducation Expenses</v>
          </cell>
        </row>
        <row r="1333">
          <cell r="A1333">
            <v>64601.747015000001</v>
          </cell>
          <cell r="B1333">
            <v>730901</v>
          </cell>
          <cell r="C1333" t="str">
            <v>Education/Training</v>
          </cell>
          <cell r="D1333">
            <v>64601.747015000001</v>
          </cell>
          <cell r="E1333">
            <v>64601</v>
          </cell>
          <cell r="F1333" t="str">
            <v>Business Devp 002</v>
          </cell>
          <cell r="G1333">
            <v>747015</v>
          </cell>
          <cell r="H1333" t="str">
            <v>RegistrationCourse Fees</v>
          </cell>
        </row>
        <row r="1334">
          <cell r="A1334">
            <v>64600.755024999999</v>
          </cell>
          <cell r="B1334">
            <v>730901</v>
          </cell>
          <cell r="C1334" t="str">
            <v>Education/Training</v>
          </cell>
          <cell r="D1334">
            <v>64600.755024999999</v>
          </cell>
          <cell r="E1334">
            <v>64600</v>
          </cell>
          <cell r="F1334" t="str">
            <v>Business Devp 001</v>
          </cell>
          <cell r="G1334">
            <v>755025</v>
          </cell>
          <cell r="H1334" t="str">
            <v>Books and Subscriptions</v>
          </cell>
        </row>
        <row r="1335">
          <cell r="A1335">
            <v>64600.747020000003</v>
          </cell>
          <cell r="B1335">
            <v>730901</v>
          </cell>
          <cell r="C1335" t="str">
            <v>Education/Training</v>
          </cell>
          <cell r="E1335">
            <v>64600</v>
          </cell>
          <cell r="F1335" t="str">
            <v>Business Devp 001</v>
          </cell>
          <cell r="G1335">
            <v>747020</v>
          </cell>
          <cell r="H1335" t="str">
            <v>SeminarEducation Expenses</v>
          </cell>
        </row>
        <row r="1336">
          <cell r="A1336">
            <v>64600.747015000001</v>
          </cell>
          <cell r="B1336">
            <v>730901</v>
          </cell>
          <cell r="C1336" t="str">
            <v>Education/Training</v>
          </cell>
          <cell r="D1336">
            <v>64600.747015000001</v>
          </cell>
          <cell r="E1336">
            <v>64600</v>
          </cell>
          <cell r="F1336" t="str">
            <v>Business Devp 001</v>
          </cell>
          <cell r="G1336">
            <v>747015</v>
          </cell>
          <cell r="H1336" t="str">
            <v>RegistrationCourse Fees</v>
          </cell>
        </row>
        <row r="1337">
          <cell r="A1337">
            <v>64100.755024999999</v>
          </cell>
          <cell r="B1337">
            <v>730901</v>
          </cell>
          <cell r="C1337" t="str">
            <v>Education/Training</v>
          </cell>
          <cell r="D1337">
            <v>64100.755024999999</v>
          </cell>
          <cell r="E1337">
            <v>64100</v>
          </cell>
          <cell r="F1337" t="str">
            <v>Administration 001</v>
          </cell>
          <cell r="G1337">
            <v>755025</v>
          </cell>
          <cell r="H1337" t="str">
            <v>Books and Subscriptions</v>
          </cell>
        </row>
        <row r="1338">
          <cell r="A1338">
            <v>64100.747029999999</v>
          </cell>
          <cell r="B1338">
            <v>730901</v>
          </cell>
          <cell r="C1338" t="str">
            <v>Education/Training</v>
          </cell>
          <cell r="E1338">
            <v>64100</v>
          </cell>
          <cell r="F1338" t="str">
            <v>Administration 001</v>
          </cell>
          <cell r="G1338">
            <v>747030</v>
          </cell>
          <cell r="H1338" t="str">
            <v>Training</v>
          </cell>
        </row>
        <row r="1339">
          <cell r="A1339">
            <v>64100.747020000003</v>
          </cell>
          <cell r="B1339">
            <v>730901</v>
          </cell>
          <cell r="C1339" t="str">
            <v>Education/Training</v>
          </cell>
          <cell r="D1339">
            <v>64100.747020000003</v>
          </cell>
          <cell r="E1339">
            <v>64100</v>
          </cell>
          <cell r="F1339" t="str">
            <v>Administration 001</v>
          </cell>
          <cell r="G1339">
            <v>747020</v>
          </cell>
          <cell r="H1339" t="str">
            <v>SeminarEducation Expenses</v>
          </cell>
        </row>
        <row r="1340">
          <cell r="A1340">
            <v>64100.747015000001</v>
          </cell>
          <cell r="B1340">
            <v>730901</v>
          </cell>
          <cell r="C1340" t="str">
            <v>Education/Training</v>
          </cell>
          <cell r="D1340">
            <v>64100.747015000001</v>
          </cell>
          <cell r="E1340">
            <v>64100</v>
          </cell>
          <cell r="F1340" t="str">
            <v>Administration 001</v>
          </cell>
          <cell r="G1340">
            <v>747015</v>
          </cell>
          <cell r="H1340" t="str">
            <v>RegistrationCourse Fees</v>
          </cell>
        </row>
        <row r="1341">
          <cell r="A1341">
            <v>16450.747019999999</v>
          </cell>
          <cell r="B1341">
            <v>730901</v>
          </cell>
          <cell r="C1341" t="str">
            <v>Education/Training</v>
          </cell>
          <cell r="E1341">
            <v>16450</v>
          </cell>
          <cell r="F1341" t="str">
            <v>Oncology Support Services 001</v>
          </cell>
          <cell r="G1341">
            <v>747020</v>
          </cell>
          <cell r="H1341" t="str">
            <v>SeminarEducation Expenses</v>
          </cell>
        </row>
        <row r="1342">
          <cell r="A1342">
            <v>88500.746029999995</v>
          </cell>
          <cell r="B1342">
            <v>730902</v>
          </cell>
          <cell r="C1342" t="str">
            <v>Travel</v>
          </cell>
          <cell r="E1342">
            <v>88500</v>
          </cell>
          <cell r="F1342" t="str">
            <v>Fitness Center 001</v>
          </cell>
          <cell r="G1342">
            <v>746030</v>
          </cell>
          <cell r="H1342" t="str">
            <v>Mileage</v>
          </cell>
        </row>
        <row r="1343">
          <cell r="A1343">
            <v>78300.746054999996</v>
          </cell>
          <cell r="B1343">
            <v>730902</v>
          </cell>
          <cell r="C1343" t="str">
            <v>Travel</v>
          </cell>
          <cell r="E1343">
            <v>78300</v>
          </cell>
          <cell r="F1343" t="str">
            <v>Property Admin Services 001</v>
          </cell>
          <cell r="G1343">
            <v>746055</v>
          </cell>
          <cell r="H1343" t="str">
            <v>Other Travel Expense</v>
          </cell>
        </row>
        <row r="1344">
          <cell r="A1344">
            <v>78300.746039999998</v>
          </cell>
          <cell r="B1344">
            <v>730902</v>
          </cell>
          <cell r="C1344" t="str">
            <v>Travel</v>
          </cell>
          <cell r="D1344">
            <v>78300.746039999998</v>
          </cell>
          <cell r="E1344">
            <v>78300</v>
          </cell>
          <cell r="F1344" t="str">
            <v>Property Admin Services 001</v>
          </cell>
          <cell r="G1344">
            <v>746040</v>
          </cell>
          <cell r="H1344" t="str">
            <v>ParkingTollsTips</v>
          </cell>
        </row>
        <row r="1345">
          <cell r="A1345">
            <v>78300.746029999995</v>
          </cell>
          <cell r="B1345">
            <v>730902</v>
          </cell>
          <cell r="C1345" t="str">
            <v>Travel</v>
          </cell>
          <cell r="D1345">
            <v>78300.746029999995</v>
          </cell>
          <cell r="E1345">
            <v>78300</v>
          </cell>
          <cell r="F1345" t="str">
            <v>Property Admin Services 001</v>
          </cell>
          <cell r="G1345">
            <v>746030</v>
          </cell>
          <cell r="H1345" t="str">
            <v>Mileage</v>
          </cell>
        </row>
        <row r="1346">
          <cell r="A1346">
            <v>78300.746025</v>
          </cell>
          <cell r="B1346">
            <v>730902</v>
          </cell>
          <cell r="C1346" t="str">
            <v>Travel</v>
          </cell>
          <cell r="D1346">
            <v>78300.746025</v>
          </cell>
          <cell r="E1346">
            <v>78300</v>
          </cell>
          <cell r="F1346" t="str">
            <v>Property Admin Services 001</v>
          </cell>
          <cell r="G1346">
            <v>746025</v>
          </cell>
          <cell r="H1346" t="str">
            <v>Meals</v>
          </cell>
        </row>
        <row r="1347">
          <cell r="A1347">
            <v>78300.746020000006</v>
          </cell>
          <cell r="B1347">
            <v>730902</v>
          </cell>
          <cell r="C1347" t="str">
            <v>Travel</v>
          </cell>
          <cell r="D1347">
            <v>78300.746020000006</v>
          </cell>
          <cell r="E1347">
            <v>78300</v>
          </cell>
          <cell r="F1347" t="str">
            <v>Property Admin Services 001</v>
          </cell>
          <cell r="G1347">
            <v>746020</v>
          </cell>
          <cell r="H1347" t="str">
            <v>Lodging</v>
          </cell>
        </row>
        <row r="1348">
          <cell r="A1348">
            <v>70701.746054999996</v>
          </cell>
          <cell r="B1348">
            <v>730902</v>
          </cell>
          <cell r="C1348" t="str">
            <v>Travel</v>
          </cell>
          <cell r="D1348">
            <v>70701.746054999996</v>
          </cell>
          <cell r="E1348">
            <v>70701</v>
          </cell>
          <cell r="F1348" t="str">
            <v>Materials Management 001</v>
          </cell>
          <cell r="G1348">
            <v>746055</v>
          </cell>
          <cell r="H1348" t="str">
            <v>Other Travel Expense</v>
          </cell>
        </row>
        <row r="1349">
          <cell r="A1349">
            <v>70701.746039999998</v>
          </cell>
          <cell r="B1349">
            <v>730902</v>
          </cell>
          <cell r="C1349" t="str">
            <v>Travel</v>
          </cell>
          <cell r="D1349">
            <v>70701.746039999998</v>
          </cell>
          <cell r="E1349">
            <v>70701</v>
          </cell>
          <cell r="F1349" t="str">
            <v>Materials Management 001</v>
          </cell>
          <cell r="G1349">
            <v>746040</v>
          </cell>
          <cell r="H1349" t="str">
            <v>ParkingTollsTips</v>
          </cell>
        </row>
        <row r="1350">
          <cell r="A1350">
            <v>70701.746029999995</v>
          </cell>
          <cell r="B1350">
            <v>730902</v>
          </cell>
          <cell r="C1350" t="str">
            <v>Travel</v>
          </cell>
          <cell r="D1350">
            <v>70701.746029999995</v>
          </cell>
          <cell r="E1350">
            <v>70701</v>
          </cell>
          <cell r="F1350" t="str">
            <v>Materials Management 001</v>
          </cell>
          <cell r="G1350">
            <v>746030</v>
          </cell>
          <cell r="H1350" t="str">
            <v>Mileage</v>
          </cell>
        </row>
        <row r="1351">
          <cell r="A1351">
            <v>70701.746025</v>
          </cell>
          <cell r="B1351">
            <v>730902</v>
          </cell>
          <cell r="C1351" t="str">
            <v>Travel</v>
          </cell>
          <cell r="D1351">
            <v>70701.746025</v>
          </cell>
          <cell r="E1351">
            <v>70701</v>
          </cell>
          <cell r="F1351" t="str">
            <v>Materials Management 001</v>
          </cell>
          <cell r="G1351">
            <v>746025</v>
          </cell>
          <cell r="H1351" t="str">
            <v>Meals</v>
          </cell>
        </row>
        <row r="1352">
          <cell r="A1352">
            <v>70701.746020000006</v>
          </cell>
          <cell r="B1352">
            <v>730902</v>
          </cell>
          <cell r="C1352" t="str">
            <v>Travel</v>
          </cell>
          <cell r="D1352">
            <v>70701.746020000006</v>
          </cell>
          <cell r="E1352">
            <v>70701</v>
          </cell>
          <cell r="F1352" t="str">
            <v>Materials Management 001</v>
          </cell>
          <cell r="G1352">
            <v>746020</v>
          </cell>
          <cell r="H1352" t="str">
            <v>Lodging</v>
          </cell>
        </row>
        <row r="1353">
          <cell r="A1353">
            <v>70701.746004999994</v>
          </cell>
          <cell r="B1353">
            <v>730902</v>
          </cell>
          <cell r="C1353" t="str">
            <v>Travel</v>
          </cell>
          <cell r="D1353">
            <v>70701.746004999994</v>
          </cell>
          <cell r="E1353">
            <v>70701</v>
          </cell>
          <cell r="F1353" t="str">
            <v>Materials Management 001</v>
          </cell>
          <cell r="G1353">
            <v>746005</v>
          </cell>
          <cell r="H1353" t="str">
            <v>Auto Rental</v>
          </cell>
        </row>
        <row r="1354">
          <cell r="A1354">
            <v>70701.745999999999</v>
          </cell>
          <cell r="B1354">
            <v>730902</v>
          </cell>
          <cell r="C1354" t="str">
            <v>Travel</v>
          </cell>
          <cell r="D1354">
            <v>70701.745999999999</v>
          </cell>
          <cell r="E1354">
            <v>70701</v>
          </cell>
          <cell r="F1354" t="str">
            <v>Materials Management 001</v>
          </cell>
          <cell r="G1354">
            <v>746000</v>
          </cell>
          <cell r="H1354" t="str">
            <v>AirRail</v>
          </cell>
        </row>
        <row r="1355">
          <cell r="A1355">
            <v>70550.746054999996</v>
          </cell>
          <cell r="B1355">
            <v>730902</v>
          </cell>
          <cell r="C1355" t="str">
            <v>Travel</v>
          </cell>
          <cell r="E1355">
            <v>70550</v>
          </cell>
          <cell r="F1355" t="str">
            <v>Management Information Sys 001</v>
          </cell>
          <cell r="G1355">
            <v>746055</v>
          </cell>
          <cell r="H1355" t="str">
            <v>Other Travel Expense</v>
          </cell>
        </row>
        <row r="1356">
          <cell r="A1356">
            <v>69550.746054999996</v>
          </cell>
          <cell r="B1356">
            <v>730902</v>
          </cell>
          <cell r="C1356" t="str">
            <v>Travel</v>
          </cell>
          <cell r="D1356">
            <v>69550.746054999996</v>
          </cell>
          <cell r="E1356">
            <v>69550</v>
          </cell>
          <cell r="F1356" t="str">
            <v>Facility Support 001</v>
          </cell>
          <cell r="G1356">
            <v>746055</v>
          </cell>
          <cell r="H1356" t="str">
            <v>Other Travel Expense</v>
          </cell>
        </row>
        <row r="1357">
          <cell r="A1357">
            <v>69550.746029999995</v>
          </cell>
          <cell r="B1357">
            <v>730902</v>
          </cell>
          <cell r="C1357" t="str">
            <v>Travel</v>
          </cell>
          <cell r="D1357">
            <v>69550.746029999995</v>
          </cell>
          <cell r="E1357">
            <v>69550</v>
          </cell>
          <cell r="F1357" t="str">
            <v>Facility Support 001</v>
          </cell>
          <cell r="G1357">
            <v>746030</v>
          </cell>
          <cell r="H1357" t="str">
            <v>Mileage</v>
          </cell>
        </row>
        <row r="1358">
          <cell r="A1358">
            <v>69550.746025</v>
          </cell>
          <cell r="B1358">
            <v>730902</v>
          </cell>
          <cell r="C1358" t="str">
            <v>Travel</v>
          </cell>
          <cell r="D1358">
            <v>69550.746025</v>
          </cell>
          <cell r="E1358">
            <v>69550</v>
          </cell>
          <cell r="F1358" t="str">
            <v>Facility Support 001</v>
          </cell>
          <cell r="G1358">
            <v>746025</v>
          </cell>
          <cell r="H1358" t="str">
            <v>Meals</v>
          </cell>
        </row>
        <row r="1359">
          <cell r="A1359">
            <v>69550.746020000006</v>
          </cell>
          <cell r="B1359">
            <v>730902</v>
          </cell>
          <cell r="C1359" t="str">
            <v>Travel</v>
          </cell>
          <cell r="D1359">
            <v>69550.746020000006</v>
          </cell>
          <cell r="E1359">
            <v>69550</v>
          </cell>
          <cell r="F1359" t="str">
            <v>Facility Support 001</v>
          </cell>
          <cell r="G1359">
            <v>746020</v>
          </cell>
          <cell r="H1359" t="str">
            <v>Lodging</v>
          </cell>
        </row>
        <row r="1360">
          <cell r="A1360">
            <v>69150.746054999996</v>
          </cell>
          <cell r="B1360">
            <v>730902</v>
          </cell>
          <cell r="C1360" t="str">
            <v>Travel</v>
          </cell>
          <cell r="D1360">
            <v>69150.746054999996</v>
          </cell>
          <cell r="E1360">
            <v>69150</v>
          </cell>
          <cell r="F1360" t="str">
            <v>Maintenance 001</v>
          </cell>
          <cell r="G1360">
            <v>746055</v>
          </cell>
          <cell r="H1360" t="str">
            <v>Other Travel Expense</v>
          </cell>
        </row>
        <row r="1361">
          <cell r="A1361">
            <v>69150.746029999995</v>
          </cell>
          <cell r="B1361">
            <v>730902</v>
          </cell>
          <cell r="C1361" t="str">
            <v>Travel</v>
          </cell>
          <cell r="D1361">
            <v>69150.746029999995</v>
          </cell>
          <cell r="E1361">
            <v>69150</v>
          </cell>
          <cell r="F1361" t="str">
            <v>Maintenance 001</v>
          </cell>
          <cell r="G1361">
            <v>746030</v>
          </cell>
          <cell r="H1361" t="str">
            <v>Mileage</v>
          </cell>
        </row>
        <row r="1362">
          <cell r="A1362">
            <v>68500.746054999996</v>
          </cell>
          <cell r="B1362">
            <v>730902</v>
          </cell>
          <cell r="C1362" t="str">
            <v>Travel</v>
          </cell>
          <cell r="D1362">
            <v>68500.746054999996</v>
          </cell>
          <cell r="E1362">
            <v>68500</v>
          </cell>
          <cell r="F1362" t="str">
            <v>Mission Integration 001</v>
          </cell>
          <cell r="G1362">
            <v>746055</v>
          </cell>
          <cell r="H1362" t="str">
            <v>Other Travel Expense</v>
          </cell>
        </row>
        <row r="1363">
          <cell r="A1363">
            <v>68500.746045000007</v>
          </cell>
          <cell r="B1363">
            <v>730902</v>
          </cell>
          <cell r="C1363" t="str">
            <v>Travel</v>
          </cell>
          <cell r="E1363">
            <v>68500</v>
          </cell>
          <cell r="F1363" t="str">
            <v>Mission Integration 001</v>
          </cell>
          <cell r="G1363">
            <v>746045</v>
          </cell>
          <cell r="H1363" t="str">
            <v>TaxiLimo</v>
          </cell>
        </row>
        <row r="1364">
          <cell r="A1364">
            <v>68500.746039999998</v>
          </cell>
          <cell r="B1364">
            <v>730902</v>
          </cell>
          <cell r="C1364" t="str">
            <v>Travel</v>
          </cell>
          <cell r="E1364">
            <v>68500</v>
          </cell>
          <cell r="F1364" t="str">
            <v>Mission Integration 001</v>
          </cell>
          <cell r="G1364">
            <v>746040</v>
          </cell>
          <cell r="H1364" t="str">
            <v>ParkingTollsTips</v>
          </cell>
        </row>
        <row r="1365">
          <cell r="A1365">
            <v>68500.746029999995</v>
          </cell>
          <cell r="B1365">
            <v>730902</v>
          </cell>
          <cell r="C1365" t="str">
            <v>Travel</v>
          </cell>
          <cell r="D1365">
            <v>68500.746029999995</v>
          </cell>
          <cell r="E1365">
            <v>68500</v>
          </cell>
          <cell r="F1365" t="str">
            <v>Mission Integration 001</v>
          </cell>
          <cell r="G1365">
            <v>746030</v>
          </cell>
          <cell r="H1365" t="str">
            <v>Mileage</v>
          </cell>
        </row>
        <row r="1366">
          <cell r="A1366">
            <v>68500.746025</v>
          </cell>
          <cell r="B1366">
            <v>730902</v>
          </cell>
          <cell r="C1366" t="str">
            <v>Travel</v>
          </cell>
          <cell r="D1366">
            <v>68500.746025</v>
          </cell>
          <cell r="E1366">
            <v>68500</v>
          </cell>
          <cell r="F1366" t="str">
            <v>Mission Integration 001</v>
          </cell>
          <cell r="G1366">
            <v>746025</v>
          </cell>
          <cell r="H1366" t="str">
            <v>Meals</v>
          </cell>
        </row>
        <row r="1367">
          <cell r="A1367">
            <v>68500.746020000006</v>
          </cell>
          <cell r="B1367">
            <v>730902</v>
          </cell>
          <cell r="C1367" t="str">
            <v>Travel</v>
          </cell>
          <cell r="D1367">
            <v>68500.746020000006</v>
          </cell>
          <cell r="E1367">
            <v>68500</v>
          </cell>
          <cell r="F1367" t="str">
            <v>Mission Integration 001</v>
          </cell>
          <cell r="G1367">
            <v>746020</v>
          </cell>
          <cell r="H1367" t="str">
            <v>Lodging</v>
          </cell>
        </row>
        <row r="1368">
          <cell r="A1368">
            <v>68500.745999999999</v>
          </cell>
          <cell r="B1368">
            <v>730902</v>
          </cell>
          <cell r="C1368" t="str">
            <v>Travel</v>
          </cell>
          <cell r="D1368">
            <v>68500.745999999999</v>
          </cell>
          <cell r="E1368">
            <v>68500</v>
          </cell>
          <cell r="F1368" t="str">
            <v>Mission Integration 001</v>
          </cell>
          <cell r="G1368">
            <v>746000</v>
          </cell>
          <cell r="H1368" t="str">
            <v>AirRail</v>
          </cell>
        </row>
        <row r="1369">
          <cell r="A1369">
            <v>67966.746054999996</v>
          </cell>
          <cell r="B1369">
            <v>730902</v>
          </cell>
          <cell r="C1369" t="str">
            <v>Travel</v>
          </cell>
          <cell r="E1369">
            <v>67966</v>
          </cell>
          <cell r="F1369" t="str">
            <v>Physician Support Services 003</v>
          </cell>
          <cell r="G1369">
            <v>746055</v>
          </cell>
          <cell r="H1369" t="str">
            <v>Other Travel Expense</v>
          </cell>
        </row>
        <row r="1370">
          <cell r="A1370">
            <v>67966.746029999995</v>
          </cell>
          <cell r="B1370">
            <v>730902</v>
          </cell>
          <cell r="C1370" t="str">
            <v>Travel</v>
          </cell>
          <cell r="D1370">
            <v>67966.746029999995</v>
          </cell>
          <cell r="E1370">
            <v>67966</v>
          </cell>
          <cell r="F1370" t="str">
            <v>Physician Support Services 003</v>
          </cell>
          <cell r="G1370">
            <v>746030</v>
          </cell>
          <cell r="H1370" t="str">
            <v>Mileage</v>
          </cell>
        </row>
        <row r="1371">
          <cell r="A1371">
            <v>67966.746025</v>
          </cell>
          <cell r="B1371">
            <v>730902</v>
          </cell>
          <cell r="C1371" t="str">
            <v>Travel</v>
          </cell>
          <cell r="D1371">
            <v>67966.746025</v>
          </cell>
          <cell r="E1371">
            <v>67966</v>
          </cell>
          <cell r="F1371" t="str">
            <v>Physician Support Services 003</v>
          </cell>
          <cell r="G1371">
            <v>746025</v>
          </cell>
          <cell r="H1371" t="str">
            <v>Meals</v>
          </cell>
        </row>
        <row r="1372">
          <cell r="A1372">
            <v>67966.746004999994</v>
          </cell>
          <cell r="B1372">
            <v>730902</v>
          </cell>
          <cell r="C1372" t="str">
            <v>Travel</v>
          </cell>
          <cell r="D1372">
            <v>67966.746004999994</v>
          </cell>
          <cell r="E1372">
            <v>67966</v>
          </cell>
          <cell r="F1372" t="str">
            <v>Physician Support Services 003</v>
          </cell>
          <cell r="G1372">
            <v>746005</v>
          </cell>
          <cell r="H1372" t="str">
            <v>Auto Rental</v>
          </cell>
        </row>
        <row r="1373">
          <cell r="A1373">
            <v>67965.746025</v>
          </cell>
          <cell r="B1373">
            <v>730902</v>
          </cell>
          <cell r="C1373" t="str">
            <v>Travel</v>
          </cell>
          <cell r="D1373">
            <v>67965.746025</v>
          </cell>
          <cell r="E1373">
            <v>67965</v>
          </cell>
          <cell r="F1373" t="str">
            <v>Physician Support Services 002</v>
          </cell>
          <cell r="G1373">
            <v>746025</v>
          </cell>
          <cell r="H1373" t="str">
            <v>Meals</v>
          </cell>
        </row>
        <row r="1374">
          <cell r="A1374">
            <v>67950.746054999996</v>
          </cell>
          <cell r="B1374">
            <v>730902</v>
          </cell>
          <cell r="C1374" t="str">
            <v>Travel</v>
          </cell>
          <cell r="D1374">
            <v>67950.746054999996</v>
          </cell>
          <cell r="E1374">
            <v>67950</v>
          </cell>
          <cell r="F1374" t="str">
            <v>Physician Support Services 001</v>
          </cell>
          <cell r="G1374">
            <v>746055</v>
          </cell>
          <cell r="H1374" t="str">
            <v>Other Travel Expense</v>
          </cell>
        </row>
        <row r="1375">
          <cell r="A1375">
            <v>67950.746045000007</v>
          </cell>
          <cell r="B1375">
            <v>730902</v>
          </cell>
          <cell r="C1375" t="str">
            <v>Travel</v>
          </cell>
          <cell r="E1375">
            <v>67950</v>
          </cell>
          <cell r="F1375" t="str">
            <v>Physician Support Services 001</v>
          </cell>
          <cell r="G1375">
            <v>746045</v>
          </cell>
          <cell r="H1375" t="str">
            <v>TaxiLimo</v>
          </cell>
        </row>
        <row r="1376">
          <cell r="A1376">
            <v>67950.746039999998</v>
          </cell>
          <cell r="B1376">
            <v>730902</v>
          </cell>
          <cell r="C1376" t="str">
            <v>Travel</v>
          </cell>
          <cell r="E1376">
            <v>67950</v>
          </cell>
          <cell r="F1376" t="str">
            <v>Physician Support Services 001</v>
          </cell>
          <cell r="G1376">
            <v>746040</v>
          </cell>
          <cell r="H1376" t="str">
            <v>ParkingTollsTips</v>
          </cell>
        </row>
        <row r="1377">
          <cell r="A1377">
            <v>67950.746029999995</v>
          </cell>
          <cell r="B1377">
            <v>730902</v>
          </cell>
          <cell r="C1377" t="str">
            <v>Travel</v>
          </cell>
          <cell r="D1377">
            <v>67950.746029999995</v>
          </cell>
          <cell r="E1377">
            <v>67950</v>
          </cell>
          <cell r="F1377" t="str">
            <v>Physician Support Services 001</v>
          </cell>
          <cell r="G1377">
            <v>746030</v>
          </cell>
          <cell r="H1377" t="str">
            <v>Mileage</v>
          </cell>
        </row>
        <row r="1378">
          <cell r="A1378">
            <v>67950.746025</v>
          </cell>
          <cell r="B1378">
            <v>730902</v>
          </cell>
          <cell r="C1378" t="str">
            <v>Travel</v>
          </cell>
          <cell r="D1378">
            <v>67950.746025</v>
          </cell>
          <cell r="E1378">
            <v>67950</v>
          </cell>
          <cell r="F1378" t="str">
            <v>Physician Support Services 001</v>
          </cell>
          <cell r="G1378">
            <v>746025</v>
          </cell>
          <cell r="H1378" t="str">
            <v>Meals</v>
          </cell>
        </row>
        <row r="1379">
          <cell r="A1379">
            <v>67950.746020000006</v>
          </cell>
          <cell r="B1379">
            <v>730902</v>
          </cell>
          <cell r="C1379" t="str">
            <v>Travel</v>
          </cell>
          <cell r="E1379">
            <v>67950</v>
          </cell>
          <cell r="F1379" t="str">
            <v>Physician Support Services 001</v>
          </cell>
          <cell r="G1379">
            <v>746020</v>
          </cell>
          <cell r="H1379" t="str">
            <v>Lodging</v>
          </cell>
        </row>
        <row r="1380">
          <cell r="A1380">
            <v>67950.746004999994</v>
          </cell>
          <cell r="B1380">
            <v>730902</v>
          </cell>
          <cell r="C1380" t="str">
            <v>Travel</v>
          </cell>
          <cell r="E1380">
            <v>67950</v>
          </cell>
          <cell r="F1380" t="str">
            <v>Physician Support Services 001</v>
          </cell>
          <cell r="G1380">
            <v>746005</v>
          </cell>
          <cell r="H1380" t="str">
            <v>Auto Rental</v>
          </cell>
        </row>
        <row r="1381">
          <cell r="A1381">
            <v>67950.745999999999</v>
          </cell>
          <cell r="B1381">
            <v>730902</v>
          </cell>
          <cell r="C1381" t="str">
            <v>Travel</v>
          </cell>
          <cell r="E1381">
            <v>67950</v>
          </cell>
          <cell r="F1381" t="str">
            <v>Physician Support Services 001</v>
          </cell>
          <cell r="G1381">
            <v>746000</v>
          </cell>
          <cell r="H1381" t="str">
            <v>AirRail</v>
          </cell>
        </row>
        <row r="1382">
          <cell r="A1382">
            <v>67450.747015000001</v>
          </cell>
          <cell r="B1382">
            <v>730902</v>
          </cell>
          <cell r="C1382" t="str">
            <v>Travel</v>
          </cell>
          <cell r="D1382">
            <v>67450.747015000001</v>
          </cell>
          <cell r="E1382">
            <v>67450</v>
          </cell>
          <cell r="F1382" t="str">
            <v>Total Quality Management 001</v>
          </cell>
          <cell r="G1382">
            <v>747015</v>
          </cell>
          <cell r="H1382" t="str">
            <v>RegistrationCourse Fees</v>
          </cell>
        </row>
        <row r="1383">
          <cell r="A1383">
            <v>67450.746054999996</v>
          </cell>
          <cell r="B1383">
            <v>730902</v>
          </cell>
          <cell r="C1383" t="str">
            <v>Travel</v>
          </cell>
          <cell r="D1383">
            <v>67450.746054999996</v>
          </cell>
          <cell r="E1383">
            <v>67450</v>
          </cell>
          <cell r="F1383" t="str">
            <v>Total Quality Management 001</v>
          </cell>
          <cell r="G1383">
            <v>746055</v>
          </cell>
          <cell r="H1383" t="str">
            <v>Other Travel Expense</v>
          </cell>
        </row>
        <row r="1384">
          <cell r="A1384">
            <v>67450.746045000007</v>
          </cell>
          <cell r="B1384">
            <v>730902</v>
          </cell>
          <cell r="C1384" t="str">
            <v>Travel</v>
          </cell>
          <cell r="E1384">
            <v>67450</v>
          </cell>
          <cell r="F1384" t="str">
            <v>Total Quality Management 001</v>
          </cell>
          <cell r="G1384">
            <v>746045</v>
          </cell>
          <cell r="H1384" t="str">
            <v>TaxiLimo</v>
          </cell>
        </row>
        <row r="1385">
          <cell r="A1385">
            <v>67450.746029999995</v>
          </cell>
          <cell r="B1385">
            <v>730902</v>
          </cell>
          <cell r="C1385" t="str">
            <v>Travel</v>
          </cell>
          <cell r="D1385">
            <v>67450.746029999995</v>
          </cell>
          <cell r="E1385">
            <v>67450</v>
          </cell>
          <cell r="F1385" t="str">
            <v>Total Quality Management 001</v>
          </cell>
          <cell r="G1385">
            <v>746030</v>
          </cell>
          <cell r="H1385" t="str">
            <v>Mileage</v>
          </cell>
        </row>
        <row r="1386">
          <cell r="A1386">
            <v>67450.746025</v>
          </cell>
          <cell r="B1386">
            <v>730902</v>
          </cell>
          <cell r="C1386" t="str">
            <v>Travel</v>
          </cell>
          <cell r="D1386">
            <v>67450.746025</v>
          </cell>
          <cell r="E1386">
            <v>67450</v>
          </cell>
          <cell r="F1386" t="str">
            <v>Total Quality Management 001</v>
          </cell>
          <cell r="G1386">
            <v>746025</v>
          </cell>
          <cell r="H1386" t="str">
            <v>Meals</v>
          </cell>
        </row>
        <row r="1387">
          <cell r="A1387">
            <v>67450.746020000006</v>
          </cell>
          <cell r="B1387">
            <v>730902</v>
          </cell>
          <cell r="C1387" t="str">
            <v>Travel</v>
          </cell>
          <cell r="D1387">
            <v>67450.746020000006</v>
          </cell>
          <cell r="E1387">
            <v>67450</v>
          </cell>
          <cell r="F1387" t="str">
            <v>Total Quality Management 001</v>
          </cell>
          <cell r="G1387">
            <v>746020</v>
          </cell>
          <cell r="H1387" t="str">
            <v>Lodging</v>
          </cell>
        </row>
        <row r="1388">
          <cell r="A1388">
            <v>67400.746054999996</v>
          </cell>
          <cell r="B1388">
            <v>730902</v>
          </cell>
          <cell r="C1388" t="str">
            <v>Travel</v>
          </cell>
          <cell r="D1388">
            <v>67400.746054999996</v>
          </cell>
          <cell r="E1388">
            <v>67400</v>
          </cell>
          <cell r="F1388" t="str">
            <v>Risk Management 001</v>
          </cell>
          <cell r="G1388">
            <v>746055</v>
          </cell>
          <cell r="H1388" t="str">
            <v>Other Travel Expense</v>
          </cell>
        </row>
        <row r="1389">
          <cell r="A1389">
            <v>67400.746039999998</v>
          </cell>
          <cell r="B1389">
            <v>730902</v>
          </cell>
          <cell r="C1389" t="str">
            <v>Travel</v>
          </cell>
          <cell r="D1389">
            <v>67400.746039999998</v>
          </cell>
          <cell r="E1389">
            <v>67400</v>
          </cell>
          <cell r="F1389" t="str">
            <v>Risk Management 001</v>
          </cell>
          <cell r="G1389">
            <v>746040</v>
          </cell>
          <cell r="H1389" t="str">
            <v>ParkingTollsTips</v>
          </cell>
        </row>
        <row r="1390">
          <cell r="A1390">
            <v>67400.746029999995</v>
          </cell>
          <cell r="B1390">
            <v>730902</v>
          </cell>
          <cell r="C1390" t="str">
            <v>Travel</v>
          </cell>
          <cell r="D1390">
            <v>67400.746029999995</v>
          </cell>
          <cell r="E1390">
            <v>67400</v>
          </cell>
          <cell r="F1390" t="str">
            <v>Risk Management 001</v>
          </cell>
          <cell r="G1390">
            <v>746030</v>
          </cell>
          <cell r="H1390" t="str">
            <v>Mileage</v>
          </cell>
        </row>
        <row r="1391">
          <cell r="A1391">
            <v>67400.746025</v>
          </cell>
          <cell r="B1391">
            <v>730902</v>
          </cell>
          <cell r="C1391" t="str">
            <v>Travel</v>
          </cell>
          <cell r="D1391">
            <v>67400.746025</v>
          </cell>
          <cell r="E1391">
            <v>67400</v>
          </cell>
          <cell r="F1391" t="str">
            <v>Risk Management 001</v>
          </cell>
          <cell r="G1391">
            <v>746025</v>
          </cell>
          <cell r="H1391" t="str">
            <v>Meals</v>
          </cell>
        </row>
        <row r="1392">
          <cell r="A1392">
            <v>67400.745999999999</v>
          </cell>
          <cell r="B1392">
            <v>730902</v>
          </cell>
          <cell r="C1392" t="str">
            <v>Travel</v>
          </cell>
          <cell r="E1392">
            <v>67400</v>
          </cell>
          <cell r="F1392" t="str">
            <v>Risk Management 001</v>
          </cell>
          <cell r="G1392">
            <v>746000</v>
          </cell>
          <cell r="H1392" t="str">
            <v>AirRail</v>
          </cell>
        </row>
        <row r="1393">
          <cell r="A1393">
            <v>67250.746054999996</v>
          </cell>
          <cell r="B1393">
            <v>730902</v>
          </cell>
          <cell r="C1393" t="str">
            <v>Travel</v>
          </cell>
          <cell r="E1393">
            <v>67250</v>
          </cell>
          <cell r="F1393" t="str">
            <v>Corp Responsibility Prgrm 001</v>
          </cell>
          <cell r="G1393">
            <v>746055</v>
          </cell>
          <cell r="H1393" t="str">
            <v>Other Travel Expense</v>
          </cell>
        </row>
        <row r="1394">
          <cell r="A1394">
            <v>67250.746004999994</v>
          </cell>
          <cell r="B1394">
            <v>730902</v>
          </cell>
          <cell r="C1394" t="str">
            <v>Travel</v>
          </cell>
          <cell r="E1394">
            <v>67250</v>
          </cell>
          <cell r="F1394" t="str">
            <v>Corp Responsibility Prgrm 001</v>
          </cell>
          <cell r="G1394">
            <v>746005</v>
          </cell>
          <cell r="H1394" t="str">
            <v>Auto Rental</v>
          </cell>
        </row>
        <row r="1395">
          <cell r="A1395">
            <v>67250.745999999999</v>
          </cell>
          <cell r="B1395">
            <v>730902</v>
          </cell>
          <cell r="C1395" t="str">
            <v>Travel</v>
          </cell>
          <cell r="E1395">
            <v>67250</v>
          </cell>
          <cell r="F1395" t="str">
            <v>Corp Responsibility Prgrm 001</v>
          </cell>
          <cell r="G1395">
            <v>746000</v>
          </cell>
          <cell r="H1395" t="str">
            <v>AirRail</v>
          </cell>
        </row>
        <row r="1396">
          <cell r="A1396">
            <v>67031.746029999995</v>
          </cell>
          <cell r="B1396">
            <v>730902</v>
          </cell>
          <cell r="C1396" t="str">
            <v>Travel</v>
          </cell>
          <cell r="E1396">
            <v>67031</v>
          </cell>
          <cell r="F1396" t="str">
            <v>Associate Engagement</v>
          </cell>
          <cell r="G1396">
            <v>746030</v>
          </cell>
          <cell r="H1396" t="str">
            <v>Mileage</v>
          </cell>
        </row>
        <row r="1397">
          <cell r="A1397">
            <v>67030.746054999996</v>
          </cell>
          <cell r="B1397">
            <v>730902</v>
          </cell>
          <cell r="C1397" t="str">
            <v>Travel</v>
          </cell>
          <cell r="D1397">
            <v>67030.746054999996</v>
          </cell>
          <cell r="E1397">
            <v>67030</v>
          </cell>
          <cell r="F1397" t="str">
            <v>Employee Labor Relations 001</v>
          </cell>
          <cell r="G1397">
            <v>746055</v>
          </cell>
          <cell r="H1397" t="str">
            <v>Other Travel Expense</v>
          </cell>
        </row>
        <row r="1398">
          <cell r="A1398">
            <v>67030.746029999995</v>
          </cell>
          <cell r="B1398">
            <v>730902</v>
          </cell>
          <cell r="C1398" t="str">
            <v>Travel</v>
          </cell>
          <cell r="D1398">
            <v>67030.746029999995</v>
          </cell>
          <cell r="E1398">
            <v>67030</v>
          </cell>
          <cell r="F1398" t="str">
            <v>Employee Labor Relations 001</v>
          </cell>
          <cell r="G1398">
            <v>746030</v>
          </cell>
          <cell r="H1398" t="str">
            <v>Mileage</v>
          </cell>
        </row>
        <row r="1399">
          <cell r="A1399">
            <v>67030.746025</v>
          </cell>
          <cell r="B1399">
            <v>730902</v>
          </cell>
          <cell r="C1399" t="str">
            <v>Travel</v>
          </cell>
          <cell r="D1399">
            <v>67030.746025</v>
          </cell>
          <cell r="E1399">
            <v>67030</v>
          </cell>
          <cell r="F1399" t="str">
            <v>Employee Labor Relations 001</v>
          </cell>
          <cell r="G1399">
            <v>746025</v>
          </cell>
          <cell r="H1399" t="str">
            <v>Meals</v>
          </cell>
        </row>
        <row r="1400">
          <cell r="A1400">
            <v>67030.746020000006</v>
          </cell>
          <cell r="B1400">
            <v>730902</v>
          </cell>
          <cell r="C1400" t="str">
            <v>Travel</v>
          </cell>
          <cell r="E1400">
            <v>67030</v>
          </cell>
          <cell r="F1400" t="str">
            <v>Employee Labor Relations 001</v>
          </cell>
          <cell r="G1400">
            <v>746020</v>
          </cell>
          <cell r="H1400" t="str">
            <v>Lodging</v>
          </cell>
        </row>
        <row r="1401">
          <cell r="A1401">
            <v>66980.746054999996</v>
          </cell>
          <cell r="B1401">
            <v>730902</v>
          </cell>
          <cell r="C1401" t="str">
            <v>Travel</v>
          </cell>
          <cell r="D1401">
            <v>66980.746054999996</v>
          </cell>
          <cell r="E1401">
            <v>66980</v>
          </cell>
          <cell r="F1401" t="str">
            <v>Employee Hlth and Wellness 001</v>
          </cell>
          <cell r="G1401">
            <v>746055</v>
          </cell>
          <cell r="H1401" t="str">
            <v>Other Travel Expense</v>
          </cell>
        </row>
        <row r="1402">
          <cell r="A1402">
            <v>66980.746029999995</v>
          </cell>
          <cell r="B1402">
            <v>730902</v>
          </cell>
          <cell r="C1402" t="str">
            <v>Travel</v>
          </cell>
          <cell r="E1402">
            <v>66980</v>
          </cell>
          <cell r="F1402" t="str">
            <v>Employee Hlth and Wellness 001</v>
          </cell>
          <cell r="G1402">
            <v>746030</v>
          </cell>
          <cell r="H1402" t="str">
            <v>Mileage</v>
          </cell>
        </row>
        <row r="1403">
          <cell r="A1403">
            <v>66980.746020000006</v>
          </cell>
          <cell r="B1403">
            <v>730902</v>
          </cell>
          <cell r="C1403" t="str">
            <v>Travel</v>
          </cell>
          <cell r="E1403">
            <v>66980</v>
          </cell>
          <cell r="F1403" t="str">
            <v>Employee Hlth and Wellness 001</v>
          </cell>
          <cell r="G1403">
            <v>746020</v>
          </cell>
          <cell r="H1403" t="str">
            <v>Lodging</v>
          </cell>
        </row>
        <row r="1404">
          <cell r="A1404">
            <v>66940.746054999996</v>
          </cell>
          <cell r="B1404">
            <v>730902</v>
          </cell>
          <cell r="C1404" t="str">
            <v>Travel</v>
          </cell>
          <cell r="D1404">
            <v>66940.746054999996</v>
          </cell>
          <cell r="E1404">
            <v>66940</v>
          </cell>
          <cell r="F1404" t="str">
            <v>Employee Education 001</v>
          </cell>
          <cell r="G1404">
            <v>746055</v>
          </cell>
          <cell r="H1404" t="str">
            <v>Other Travel Expense</v>
          </cell>
        </row>
        <row r="1405">
          <cell r="A1405">
            <v>66940.746039999998</v>
          </cell>
          <cell r="B1405">
            <v>730902</v>
          </cell>
          <cell r="C1405" t="str">
            <v>Travel</v>
          </cell>
          <cell r="E1405">
            <v>66940</v>
          </cell>
          <cell r="F1405" t="str">
            <v>Employee Education 001</v>
          </cell>
          <cell r="G1405">
            <v>746040</v>
          </cell>
          <cell r="H1405" t="str">
            <v>ParkingTollsTips</v>
          </cell>
        </row>
        <row r="1406">
          <cell r="A1406">
            <v>66940.746029999995</v>
          </cell>
          <cell r="B1406">
            <v>730902</v>
          </cell>
          <cell r="C1406" t="str">
            <v>Travel</v>
          </cell>
          <cell r="D1406">
            <v>66940.746029999995</v>
          </cell>
          <cell r="E1406">
            <v>66940</v>
          </cell>
          <cell r="F1406" t="str">
            <v>Employee Education 001</v>
          </cell>
          <cell r="G1406">
            <v>746030</v>
          </cell>
          <cell r="H1406" t="str">
            <v>Mileage</v>
          </cell>
        </row>
        <row r="1407">
          <cell r="A1407">
            <v>66940.746025</v>
          </cell>
          <cell r="B1407">
            <v>730902</v>
          </cell>
          <cell r="C1407" t="str">
            <v>Travel</v>
          </cell>
          <cell r="D1407">
            <v>66940.746025</v>
          </cell>
          <cell r="E1407">
            <v>66940</v>
          </cell>
          <cell r="F1407" t="str">
            <v>Employee Education 001</v>
          </cell>
          <cell r="G1407">
            <v>746025</v>
          </cell>
          <cell r="H1407" t="str">
            <v>Meals</v>
          </cell>
        </row>
        <row r="1408">
          <cell r="A1408">
            <v>66940.746020000006</v>
          </cell>
          <cell r="B1408">
            <v>730902</v>
          </cell>
          <cell r="C1408" t="str">
            <v>Travel</v>
          </cell>
          <cell r="E1408">
            <v>66940</v>
          </cell>
          <cell r="F1408" t="str">
            <v>Employee Education 001</v>
          </cell>
          <cell r="G1408">
            <v>746020</v>
          </cell>
          <cell r="H1408" t="str">
            <v>Lodging</v>
          </cell>
        </row>
        <row r="1409">
          <cell r="A1409">
            <v>66940.746004999994</v>
          </cell>
          <cell r="B1409">
            <v>730902</v>
          </cell>
          <cell r="C1409" t="str">
            <v>Travel</v>
          </cell>
          <cell r="D1409">
            <v>66940.746004999994</v>
          </cell>
          <cell r="E1409">
            <v>66940</v>
          </cell>
          <cell r="F1409" t="str">
            <v>Employee Education 001</v>
          </cell>
          <cell r="G1409">
            <v>746005</v>
          </cell>
          <cell r="H1409" t="str">
            <v>Auto Rental</v>
          </cell>
        </row>
        <row r="1410">
          <cell r="A1410">
            <v>66900.746054999996</v>
          </cell>
          <cell r="B1410">
            <v>730902</v>
          </cell>
          <cell r="C1410" t="str">
            <v>Travel</v>
          </cell>
          <cell r="D1410">
            <v>66900.746054999996</v>
          </cell>
          <cell r="E1410">
            <v>66900</v>
          </cell>
          <cell r="F1410" t="str">
            <v>Compensation Services 001</v>
          </cell>
          <cell r="G1410">
            <v>746055</v>
          </cell>
          <cell r="H1410" t="str">
            <v>Other Travel Expense</v>
          </cell>
        </row>
        <row r="1411">
          <cell r="A1411">
            <v>66900.746029999995</v>
          </cell>
          <cell r="B1411">
            <v>730902</v>
          </cell>
          <cell r="C1411" t="str">
            <v>Travel</v>
          </cell>
          <cell r="D1411">
            <v>66900.746029999995</v>
          </cell>
          <cell r="E1411">
            <v>66900</v>
          </cell>
          <cell r="F1411" t="str">
            <v>Compensation Services 001</v>
          </cell>
          <cell r="G1411">
            <v>746030</v>
          </cell>
          <cell r="H1411" t="str">
            <v>Mileage</v>
          </cell>
        </row>
        <row r="1412">
          <cell r="A1412">
            <v>66900.746025</v>
          </cell>
          <cell r="B1412">
            <v>730902</v>
          </cell>
          <cell r="C1412" t="str">
            <v>Travel</v>
          </cell>
          <cell r="D1412">
            <v>66900.746025</v>
          </cell>
          <cell r="E1412">
            <v>66900</v>
          </cell>
          <cell r="F1412" t="str">
            <v>Compensation Services 001</v>
          </cell>
          <cell r="G1412">
            <v>746025</v>
          </cell>
          <cell r="H1412" t="str">
            <v>Meals</v>
          </cell>
        </row>
        <row r="1413">
          <cell r="A1413">
            <v>66900.746020000006</v>
          </cell>
          <cell r="B1413">
            <v>730902</v>
          </cell>
          <cell r="C1413" t="str">
            <v>Travel</v>
          </cell>
          <cell r="D1413">
            <v>66900.746020000006</v>
          </cell>
          <cell r="E1413">
            <v>66900</v>
          </cell>
          <cell r="F1413" t="str">
            <v>Compensation Services 001</v>
          </cell>
          <cell r="G1413">
            <v>746020</v>
          </cell>
          <cell r="H1413" t="str">
            <v>Lodging</v>
          </cell>
        </row>
        <row r="1414">
          <cell r="A1414">
            <v>66854.746054999996</v>
          </cell>
          <cell r="B1414">
            <v>730902</v>
          </cell>
          <cell r="C1414" t="str">
            <v>Travel</v>
          </cell>
          <cell r="E1414">
            <v>66854</v>
          </cell>
          <cell r="F1414" t="str">
            <v>Benefits Admin 003</v>
          </cell>
          <cell r="G1414">
            <v>746055</v>
          </cell>
          <cell r="H1414" t="str">
            <v>Other Travel Expense</v>
          </cell>
        </row>
        <row r="1415">
          <cell r="A1415">
            <v>66757.746025</v>
          </cell>
          <cell r="B1415">
            <v>730902</v>
          </cell>
          <cell r="C1415" t="str">
            <v>Travel</v>
          </cell>
          <cell r="E1415">
            <v>66757</v>
          </cell>
          <cell r="F1415" t="str">
            <v>Faith Community Nursing</v>
          </cell>
          <cell r="G1415">
            <v>746025</v>
          </cell>
          <cell r="H1415" t="str">
            <v>Meals</v>
          </cell>
        </row>
        <row r="1416">
          <cell r="A1416">
            <v>66757.746020000006</v>
          </cell>
          <cell r="B1416">
            <v>730902</v>
          </cell>
          <cell r="C1416" t="str">
            <v>Travel</v>
          </cell>
          <cell r="E1416">
            <v>66757</v>
          </cell>
          <cell r="F1416" t="str">
            <v>Faith Community Nursing</v>
          </cell>
          <cell r="G1416">
            <v>746020</v>
          </cell>
          <cell r="H1416" t="str">
            <v>Lodging</v>
          </cell>
        </row>
        <row r="1417">
          <cell r="A1417">
            <v>66757.746004999994</v>
          </cell>
          <cell r="B1417">
            <v>730902</v>
          </cell>
          <cell r="C1417" t="str">
            <v>Travel</v>
          </cell>
          <cell r="E1417">
            <v>66757</v>
          </cell>
          <cell r="F1417" t="str">
            <v>Faith Community Nursing</v>
          </cell>
          <cell r="G1417">
            <v>746005</v>
          </cell>
          <cell r="H1417" t="str">
            <v>Auto Rental</v>
          </cell>
        </row>
        <row r="1418">
          <cell r="A1418">
            <v>66757.745999999999</v>
          </cell>
          <cell r="B1418">
            <v>730902</v>
          </cell>
          <cell r="C1418" t="str">
            <v>Travel</v>
          </cell>
          <cell r="E1418">
            <v>66757</v>
          </cell>
          <cell r="F1418" t="str">
            <v>Faith Community Nursing</v>
          </cell>
          <cell r="G1418">
            <v>746000</v>
          </cell>
          <cell r="H1418" t="str">
            <v>AirRail</v>
          </cell>
        </row>
        <row r="1419">
          <cell r="A1419">
            <v>66756.746054999996</v>
          </cell>
          <cell r="B1419">
            <v>730902</v>
          </cell>
          <cell r="C1419" t="str">
            <v>Travel</v>
          </cell>
          <cell r="E1419">
            <v>66756</v>
          </cell>
          <cell r="F1419" t="str">
            <v>Vincentian Services</v>
          </cell>
          <cell r="G1419">
            <v>746055</v>
          </cell>
          <cell r="H1419" t="str">
            <v>Other Travel Expense</v>
          </cell>
        </row>
        <row r="1420">
          <cell r="A1420">
            <v>66756.746020000006</v>
          </cell>
          <cell r="B1420">
            <v>730902</v>
          </cell>
          <cell r="C1420" t="str">
            <v>Travel</v>
          </cell>
          <cell r="E1420">
            <v>66756</v>
          </cell>
          <cell r="F1420" t="str">
            <v>Vincentian Services</v>
          </cell>
          <cell r="G1420">
            <v>746020</v>
          </cell>
          <cell r="H1420" t="str">
            <v>Lodging</v>
          </cell>
        </row>
        <row r="1421">
          <cell r="A1421">
            <v>66756.745999999999</v>
          </cell>
          <cell r="B1421">
            <v>730902</v>
          </cell>
          <cell r="C1421" t="str">
            <v>Travel</v>
          </cell>
          <cell r="E1421">
            <v>66756</v>
          </cell>
          <cell r="F1421" t="str">
            <v>Vincentian Services</v>
          </cell>
          <cell r="G1421">
            <v>746000</v>
          </cell>
          <cell r="H1421" t="str">
            <v>AirRail</v>
          </cell>
        </row>
        <row r="1422">
          <cell r="A1422">
            <v>66702.746054999996</v>
          </cell>
          <cell r="B1422">
            <v>730902</v>
          </cell>
          <cell r="C1422" t="str">
            <v>Travel</v>
          </cell>
          <cell r="D1422">
            <v>66702.746054999996</v>
          </cell>
          <cell r="E1422">
            <v>66702</v>
          </cell>
          <cell r="F1422" t="str">
            <v>Community Relations 001</v>
          </cell>
          <cell r="G1422">
            <v>746055</v>
          </cell>
          <cell r="H1422" t="str">
            <v>Other Travel Expense</v>
          </cell>
        </row>
        <row r="1423">
          <cell r="A1423">
            <v>66702.746039999998</v>
          </cell>
          <cell r="B1423">
            <v>730902</v>
          </cell>
          <cell r="C1423" t="str">
            <v>Travel</v>
          </cell>
          <cell r="D1423">
            <v>66702.746039999998</v>
          </cell>
          <cell r="E1423">
            <v>66702</v>
          </cell>
          <cell r="F1423" t="str">
            <v>Community Relations 001</v>
          </cell>
          <cell r="G1423">
            <v>746040</v>
          </cell>
          <cell r="H1423" t="str">
            <v>ParkingTollsTips</v>
          </cell>
        </row>
        <row r="1424">
          <cell r="A1424">
            <v>66702.746029999995</v>
          </cell>
          <cell r="B1424">
            <v>730902</v>
          </cell>
          <cell r="C1424" t="str">
            <v>Travel</v>
          </cell>
          <cell r="D1424">
            <v>66702.746029999995</v>
          </cell>
          <cell r="E1424">
            <v>66702</v>
          </cell>
          <cell r="F1424" t="str">
            <v>Community Relations 001</v>
          </cell>
          <cell r="G1424">
            <v>746030</v>
          </cell>
          <cell r="H1424" t="str">
            <v>Mileage</v>
          </cell>
        </row>
        <row r="1425">
          <cell r="A1425">
            <v>66702.746025</v>
          </cell>
          <cell r="B1425">
            <v>730902</v>
          </cell>
          <cell r="C1425" t="str">
            <v>Travel</v>
          </cell>
          <cell r="D1425">
            <v>66702.746025</v>
          </cell>
          <cell r="E1425">
            <v>66702</v>
          </cell>
          <cell r="F1425" t="str">
            <v>Community Relations 001</v>
          </cell>
          <cell r="G1425">
            <v>746025</v>
          </cell>
          <cell r="H1425" t="str">
            <v>Meals</v>
          </cell>
        </row>
        <row r="1426">
          <cell r="A1426">
            <v>66702.746020000006</v>
          </cell>
          <cell r="B1426">
            <v>730902</v>
          </cell>
          <cell r="C1426" t="str">
            <v>Travel</v>
          </cell>
          <cell r="D1426">
            <v>66702.746020000006</v>
          </cell>
          <cell r="E1426">
            <v>66702</v>
          </cell>
          <cell r="F1426" t="str">
            <v>Community Relations 001</v>
          </cell>
          <cell r="G1426">
            <v>746020</v>
          </cell>
          <cell r="H1426" t="str">
            <v>Lodging</v>
          </cell>
        </row>
        <row r="1427">
          <cell r="A1427">
            <v>66600.746054999996</v>
          </cell>
          <cell r="B1427">
            <v>730902</v>
          </cell>
          <cell r="C1427" t="str">
            <v>Travel</v>
          </cell>
          <cell r="D1427">
            <v>66600.746054999996</v>
          </cell>
          <cell r="E1427">
            <v>66600</v>
          </cell>
          <cell r="F1427" t="str">
            <v>Marketing 001</v>
          </cell>
          <cell r="G1427">
            <v>746055</v>
          </cell>
          <cell r="H1427" t="str">
            <v>Other Travel Expense</v>
          </cell>
        </row>
        <row r="1428">
          <cell r="A1428">
            <v>66600.746045000007</v>
          </cell>
          <cell r="B1428">
            <v>730902</v>
          </cell>
          <cell r="C1428" t="str">
            <v>Travel</v>
          </cell>
          <cell r="D1428">
            <v>66600.746045000007</v>
          </cell>
          <cell r="E1428">
            <v>66600</v>
          </cell>
          <cell r="F1428" t="str">
            <v>Marketing 001</v>
          </cell>
          <cell r="G1428">
            <v>746045</v>
          </cell>
          <cell r="H1428" t="str">
            <v>TaxiLimo</v>
          </cell>
        </row>
        <row r="1429">
          <cell r="A1429">
            <v>66600.746039999998</v>
          </cell>
          <cell r="B1429">
            <v>730902</v>
          </cell>
          <cell r="C1429" t="str">
            <v>Travel</v>
          </cell>
          <cell r="D1429">
            <v>66600.746039999998</v>
          </cell>
          <cell r="E1429">
            <v>66600</v>
          </cell>
          <cell r="F1429" t="str">
            <v>Marketing 001</v>
          </cell>
          <cell r="G1429">
            <v>746040</v>
          </cell>
          <cell r="H1429" t="str">
            <v>ParkingTollsTips</v>
          </cell>
        </row>
        <row r="1430">
          <cell r="A1430">
            <v>66600.746029999995</v>
          </cell>
          <cell r="B1430">
            <v>730902</v>
          </cell>
          <cell r="C1430" t="str">
            <v>Travel</v>
          </cell>
          <cell r="D1430">
            <v>66600.746029999995</v>
          </cell>
          <cell r="E1430">
            <v>66600</v>
          </cell>
          <cell r="F1430" t="str">
            <v>Marketing 001</v>
          </cell>
          <cell r="G1430">
            <v>746030</v>
          </cell>
          <cell r="H1430" t="str">
            <v>Mileage</v>
          </cell>
        </row>
        <row r="1431">
          <cell r="A1431">
            <v>66600.746025</v>
          </cell>
          <cell r="B1431">
            <v>730902</v>
          </cell>
          <cell r="C1431" t="str">
            <v>Travel</v>
          </cell>
          <cell r="D1431">
            <v>66600.746025</v>
          </cell>
          <cell r="E1431">
            <v>66600</v>
          </cell>
          <cell r="F1431" t="str">
            <v>Marketing 001</v>
          </cell>
          <cell r="G1431">
            <v>746025</v>
          </cell>
          <cell r="H1431" t="str">
            <v>Meals</v>
          </cell>
        </row>
        <row r="1432">
          <cell r="A1432">
            <v>66600.746020000006</v>
          </cell>
          <cell r="B1432">
            <v>730902</v>
          </cell>
          <cell r="C1432" t="str">
            <v>Travel</v>
          </cell>
          <cell r="D1432">
            <v>66600.746020000006</v>
          </cell>
          <cell r="E1432">
            <v>66600</v>
          </cell>
          <cell r="F1432" t="str">
            <v>Marketing 001</v>
          </cell>
          <cell r="G1432">
            <v>746020</v>
          </cell>
          <cell r="H1432" t="str">
            <v>Lodging</v>
          </cell>
        </row>
        <row r="1433">
          <cell r="A1433">
            <v>66600.746004999994</v>
          </cell>
          <cell r="B1433">
            <v>730902</v>
          </cell>
          <cell r="C1433" t="str">
            <v>Travel</v>
          </cell>
          <cell r="D1433">
            <v>66600.746004999994</v>
          </cell>
          <cell r="E1433">
            <v>66600</v>
          </cell>
          <cell r="F1433" t="str">
            <v>Marketing 001</v>
          </cell>
          <cell r="G1433">
            <v>746005</v>
          </cell>
          <cell r="H1433" t="str">
            <v>Auto Rental</v>
          </cell>
        </row>
        <row r="1434">
          <cell r="A1434">
            <v>66600.745999999999</v>
          </cell>
          <cell r="B1434">
            <v>730902</v>
          </cell>
          <cell r="C1434" t="str">
            <v>Travel</v>
          </cell>
          <cell r="D1434">
            <v>66600.745999999999</v>
          </cell>
          <cell r="E1434">
            <v>66600</v>
          </cell>
          <cell r="F1434" t="str">
            <v>Marketing 001</v>
          </cell>
          <cell r="G1434">
            <v>746000</v>
          </cell>
          <cell r="H1434" t="str">
            <v>AirRail</v>
          </cell>
        </row>
        <row r="1435">
          <cell r="A1435">
            <v>66500.746039999998</v>
          </cell>
          <cell r="B1435">
            <v>730902</v>
          </cell>
          <cell r="C1435" t="str">
            <v>Travel</v>
          </cell>
          <cell r="E1435">
            <v>66500</v>
          </cell>
          <cell r="F1435" t="str">
            <v>HIM Coding Documentation 001</v>
          </cell>
          <cell r="G1435">
            <v>746040</v>
          </cell>
          <cell r="H1435" t="str">
            <v>ParkingTollsTips</v>
          </cell>
        </row>
        <row r="1436">
          <cell r="A1436">
            <v>66500.746029999995</v>
          </cell>
          <cell r="B1436">
            <v>730902</v>
          </cell>
          <cell r="C1436" t="str">
            <v>Travel</v>
          </cell>
          <cell r="D1436">
            <v>66500.746029999995</v>
          </cell>
          <cell r="E1436">
            <v>66500</v>
          </cell>
          <cell r="F1436" t="str">
            <v>HIM Coding Documentation 001</v>
          </cell>
          <cell r="G1436">
            <v>746030</v>
          </cell>
          <cell r="H1436" t="str">
            <v>Mileage</v>
          </cell>
        </row>
        <row r="1437">
          <cell r="A1437">
            <v>66500.746025</v>
          </cell>
          <cell r="B1437">
            <v>730902</v>
          </cell>
          <cell r="C1437" t="str">
            <v>Travel</v>
          </cell>
          <cell r="D1437">
            <v>66500.746025</v>
          </cell>
          <cell r="E1437">
            <v>66500</v>
          </cell>
          <cell r="F1437" t="str">
            <v>HIM Coding Documentation 001</v>
          </cell>
          <cell r="G1437">
            <v>746025</v>
          </cell>
          <cell r="H1437" t="str">
            <v>Meals</v>
          </cell>
        </row>
        <row r="1438">
          <cell r="A1438">
            <v>66500.746020000006</v>
          </cell>
          <cell r="B1438">
            <v>730902</v>
          </cell>
          <cell r="C1438" t="str">
            <v>Travel</v>
          </cell>
          <cell r="E1438">
            <v>66500</v>
          </cell>
          <cell r="F1438" t="str">
            <v>HIM Coding Documentation 001</v>
          </cell>
          <cell r="G1438">
            <v>746020</v>
          </cell>
          <cell r="H1438" t="str">
            <v>Lodging</v>
          </cell>
        </row>
        <row r="1439">
          <cell r="A1439">
            <v>66450.746054999996</v>
          </cell>
          <cell r="B1439">
            <v>730902</v>
          </cell>
          <cell r="C1439" t="str">
            <v>Travel</v>
          </cell>
          <cell r="D1439">
            <v>66450.746054999996</v>
          </cell>
          <cell r="E1439">
            <v>66450</v>
          </cell>
          <cell r="F1439" t="str">
            <v>Hlth Info Mgmt Operations 001</v>
          </cell>
          <cell r="G1439">
            <v>746055</v>
          </cell>
          <cell r="H1439" t="str">
            <v>Other Travel Expense</v>
          </cell>
        </row>
        <row r="1440">
          <cell r="A1440">
            <v>66450.746029999995</v>
          </cell>
          <cell r="B1440">
            <v>730902</v>
          </cell>
          <cell r="C1440" t="str">
            <v>Travel</v>
          </cell>
          <cell r="D1440">
            <v>66450.746029999995</v>
          </cell>
          <cell r="E1440">
            <v>66450</v>
          </cell>
          <cell r="F1440" t="str">
            <v>Hlth Info Mgmt Operations 001</v>
          </cell>
          <cell r="G1440">
            <v>746030</v>
          </cell>
          <cell r="H1440" t="str">
            <v>Mileage</v>
          </cell>
        </row>
        <row r="1441">
          <cell r="A1441">
            <v>66450.746025</v>
          </cell>
          <cell r="B1441">
            <v>730902</v>
          </cell>
          <cell r="C1441" t="str">
            <v>Travel</v>
          </cell>
          <cell r="D1441">
            <v>66450.746025</v>
          </cell>
          <cell r="E1441">
            <v>66450</v>
          </cell>
          <cell r="F1441" t="str">
            <v>Hlth Info Mgmt Operations 001</v>
          </cell>
          <cell r="G1441">
            <v>746025</v>
          </cell>
          <cell r="H1441" t="str">
            <v>Meals</v>
          </cell>
        </row>
        <row r="1442">
          <cell r="A1442">
            <v>66450.746020000006</v>
          </cell>
          <cell r="B1442">
            <v>730902</v>
          </cell>
          <cell r="C1442" t="str">
            <v>Travel</v>
          </cell>
          <cell r="D1442">
            <v>66450.746020000006</v>
          </cell>
          <cell r="E1442">
            <v>66450</v>
          </cell>
          <cell r="F1442" t="str">
            <v>Hlth Info Mgmt Operations 001</v>
          </cell>
          <cell r="G1442">
            <v>746020</v>
          </cell>
          <cell r="H1442" t="str">
            <v>Lodging</v>
          </cell>
        </row>
        <row r="1443">
          <cell r="A1443">
            <v>66450.745999999999</v>
          </cell>
          <cell r="B1443">
            <v>730902</v>
          </cell>
          <cell r="C1443" t="str">
            <v>Travel</v>
          </cell>
          <cell r="D1443">
            <v>66450.745999999999</v>
          </cell>
          <cell r="E1443">
            <v>66450</v>
          </cell>
          <cell r="F1443" t="str">
            <v>Hlth Info Mgmt Operations 001</v>
          </cell>
          <cell r="G1443">
            <v>746000</v>
          </cell>
          <cell r="H1443" t="str">
            <v>AirRail</v>
          </cell>
        </row>
        <row r="1444">
          <cell r="A1444">
            <v>66052.746054999996</v>
          </cell>
          <cell r="B1444">
            <v>730902</v>
          </cell>
          <cell r="C1444" t="str">
            <v>Travel</v>
          </cell>
          <cell r="D1444">
            <v>66052.746054999996</v>
          </cell>
          <cell r="E1444">
            <v>66052</v>
          </cell>
          <cell r="F1444" t="str">
            <v>Patient Accounting 002</v>
          </cell>
          <cell r="G1444">
            <v>746055</v>
          </cell>
          <cell r="H1444" t="str">
            <v>Other Travel Expense</v>
          </cell>
        </row>
        <row r="1445">
          <cell r="A1445">
            <v>66052.746029999995</v>
          </cell>
          <cell r="B1445">
            <v>730902</v>
          </cell>
          <cell r="C1445" t="str">
            <v>Travel</v>
          </cell>
          <cell r="D1445">
            <v>66052.746029999995</v>
          </cell>
          <cell r="E1445">
            <v>66052</v>
          </cell>
          <cell r="F1445" t="str">
            <v>Patient Accounting 002</v>
          </cell>
          <cell r="G1445">
            <v>746030</v>
          </cell>
          <cell r="H1445" t="str">
            <v>Mileage</v>
          </cell>
        </row>
        <row r="1446">
          <cell r="A1446">
            <v>66052.746025</v>
          </cell>
          <cell r="B1446">
            <v>730902</v>
          </cell>
          <cell r="C1446" t="str">
            <v>Travel</v>
          </cell>
          <cell r="D1446">
            <v>66052.746025</v>
          </cell>
          <cell r="E1446">
            <v>66052</v>
          </cell>
          <cell r="F1446" t="str">
            <v>Patient Accounting 002</v>
          </cell>
          <cell r="G1446">
            <v>746025</v>
          </cell>
          <cell r="H1446" t="str">
            <v>Meals</v>
          </cell>
        </row>
        <row r="1447">
          <cell r="A1447">
            <v>66052.746020000006</v>
          </cell>
          <cell r="B1447">
            <v>730902</v>
          </cell>
          <cell r="C1447" t="str">
            <v>Travel</v>
          </cell>
          <cell r="E1447">
            <v>66052</v>
          </cell>
          <cell r="F1447" t="str">
            <v>Patient Accounting 002</v>
          </cell>
          <cell r="G1447">
            <v>746020</v>
          </cell>
          <cell r="H1447" t="str">
            <v>Lodging</v>
          </cell>
        </row>
        <row r="1448">
          <cell r="A1448">
            <v>66052.745999999999</v>
          </cell>
          <cell r="B1448">
            <v>730902</v>
          </cell>
          <cell r="C1448" t="str">
            <v>Travel</v>
          </cell>
          <cell r="E1448">
            <v>66052</v>
          </cell>
          <cell r="F1448" t="str">
            <v>Patient Accounting 002</v>
          </cell>
          <cell r="G1448">
            <v>746000</v>
          </cell>
          <cell r="H1448" t="str">
            <v>AirRail</v>
          </cell>
        </row>
        <row r="1449">
          <cell r="A1449">
            <v>66050.746054999996</v>
          </cell>
          <cell r="B1449">
            <v>730902</v>
          </cell>
          <cell r="C1449" t="str">
            <v>Travel</v>
          </cell>
          <cell r="D1449">
            <v>66050.746054999996</v>
          </cell>
          <cell r="E1449">
            <v>66050</v>
          </cell>
          <cell r="F1449" t="str">
            <v>Patient Accounting 001</v>
          </cell>
          <cell r="G1449">
            <v>746055</v>
          </cell>
          <cell r="H1449" t="str">
            <v>Other Travel Expense</v>
          </cell>
        </row>
        <row r="1450">
          <cell r="A1450">
            <v>65454.746005000001</v>
          </cell>
          <cell r="B1450">
            <v>730902</v>
          </cell>
          <cell r="C1450" t="str">
            <v>Travel</v>
          </cell>
          <cell r="E1450">
            <v>65454</v>
          </cell>
          <cell r="F1450" t="str">
            <v>Revenye Cycle Mgmt 004</v>
          </cell>
          <cell r="G1450">
            <v>746005</v>
          </cell>
          <cell r="H1450" t="str">
            <v>Auto Rental</v>
          </cell>
        </row>
        <row r="1451">
          <cell r="A1451">
            <v>65454.745999999999</v>
          </cell>
          <cell r="B1451">
            <v>730902</v>
          </cell>
          <cell r="C1451" t="str">
            <v>Travel</v>
          </cell>
          <cell r="E1451">
            <v>65454</v>
          </cell>
          <cell r="F1451" t="str">
            <v>Revenye Cycle Mgmt 004</v>
          </cell>
          <cell r="G1451">
            <v>746000</v>
          </cell>
          <cell r="H1451" t="str">
            <v>AirRail</v>
          </cell>
        </row>
        <row r="1452">
          <cell r="A1452">
            <v>65350.746055000003</v>
          </cell>
          <cell r="B1452">
            <v>730902</v>
          </cell>
          <cell r="C1452" t="str">
            <v>Travel</v>
          </cell>
          <cell r="D1452">
            <v>65350.746055000003</v>
          </cell>
          <cell r="E1452">
            <v>65350</v>
          </cell>
          <cell r="F1452" t="str">
            <v>Decision Support 001</v>
          </cell>
          <cell r="G1452">
            <v>746055</v>
          </cell>
          <cell r="H1452" t="str">
            <v>Other Travel Expense</v>
          </cell>
        </row>
        <row r="1453">
          <cell r="A1453">
            <v>65350.746030000002</v>
          </cell>
          <cell r="B1453">
            <v>730902</v>
          </cell>
          <cell r="C1453" t="str">
            <v>Travel</v>
          </cell>
          <cell r="D1453">
            <v>65350.746030000002</v>
          </cell>
          <cell r="E1453">
            <v>65350</v>
          </cell>
          <cell r="F1453" t="str">
            <v>Decision Support 001</v>
          </cell>
          <cell r="G1453">
            <v>746030</v>
          </cell>
          <cell r="H1453" t="str">
            <v>Mileage</v>
          </cell>
        </row>
        <row r="1454">
          <cell r="A1454">
            <v>65350.746025</v>
          </cell>
          <cell r="B1454">
            <v>730902</v>
          </cell>
          <cell r="C1454" t="str">
            <v>Travel</v>
          </cell>
          <cell r="D1454">
            <v>65350.746025</v>
          </cell>
          <cell r="E1454">
            <v>65350</v>
          </cell>
          <cell r="F1454" t="str">
            <v>Decision Support 001</v>
          </cell>
          <cell r="G1454">
            <v>746025</v>
          </cell>
          <cell r="H1454" t="str">
            <v>Meals</v>
          </cell>
        </row>
        <row r="1455">
          <cell r="A1455">
            <v>65350.746019999999</v>
          </cell>
          <cell r="B1455">
            <v>730902</v>
          </cell>
          <cell r="C1455" t="str">
            <v>Travel</v>
          </cell>
          <cell r="E1455">
            <v>65350</v>
          </cell>
          <cell r="F1455" t="str">
            <v>Decision Support 001</v>
          </cell>
          <cell r="G1455">
            <v>746020</v>
          </cell>
          <cell r="H1455" t="str">
            <v>Lodging</v>
          </cell>
        </row>
        <row r="1456">
          <cell r="A1456">
            <v>65350.745999999999</v>
          </cell>
          <cell r="B1456">
            <v>730902</v>
          </cell>
          <cell r="C1456" t="str">
            <v>Travel</v>
          </cell>
          <cell r="E1456">
            <v>65350</v>
          </cell>
          <cell r="F1456" t="str">
            <v>Decision Support 001</v>
          </cell>
          <cell r="G1456">
            <v>746000</v>
          </cell>
          <cell r="H1456" t="str">
            <v>AirRail</v>
          </cell>
        </row>
        <row r="1457">
          <cell r="A1457">
            <v>65300.746055000003</v>
          </cell>
          <cell r="B1457">
            <v>730902</v>
          </cell>
          <cell r="C1457" t="str">
            <v>Travel</v>
          </cell>
          <cell r="E1457">
            <v>65300</v>
          </cell>
          <cell r="F1457" t="str">
            <v>Reimbursement 001</v>
          </cell>
          <cell r="G1457">
            <v>746055</v>
          </cell>
          <cell r="H1457" t="str">
            <v>Other Travel Expense</v>
          </cell>
        </row>
        <row r="1458">
          <cell r="A1458">
            <v>65200.746055000003</v>
          </cell>
          <cell r="B1458">
            <v>730902</v>
          </cell>
          <cell r="C1458" t="str">
            <v>Travel</v>
          </cell>
          <cell r="D1458">
            <v>65200.746055000003</v>
          </cell>
          <cell r="E1458">
            <v>65200</v>
          </cell>
          <cell r="F1458" t="str">
            <v>Managed Care Contracting 001</v>
          </cell>
          <cell r="G1458">
            <v>746055</v>
          </cell>
          <cell r="H1458" t="str">
            <v>Other Travel Expense</v>
          </cell>
        </row>
        <row r="1459">
          <cell r="A1459">
            <v>65200.746039999998</v>
          </cell>
          <cell r="B1459">
            <v>730902</v>
          </cell>
          <cell r="C1459" t="str">
            <v>Travel</v>
          </cell>
          <cell r="E1459">
            <v>65200</v>
          </cell>
          <cell r="F1459" t="str">
            <v>Managed Care Contracting 001</v>
          </cell>
          <cell r="G1459">
            <v>746040</v>
          </cell>
          <cell r="H1459" t="str">
            <v>ParkingTollsTips</v>
          </cell>
        </row>
        <row r="1460">
          <cell r="A1460">
            <v>65200.746030000002</v>
          </cell>
          <cell r="B1460">
            <v>730902</v>
          </cell>
          <cell r="C1460" t="str">
            <v>Travel</v>
          </cell>
          <cell r="D1460">
            <v>65200.746030000002</v>
          </cell>
          <cell r="E1460">
            <v>65200</v>
          </cell>
          <cell r="F1460" t="str">
            <v>Managed Care Contracting 001</v>
          </cell>
          <cell r="G1460">
            <v>746030</v>
          </cell>
          <cell r="H1460" t="str">
            <v>Mileage</v>
          </cell>
        </row>
        <row r="1461">
          <cell r="A1461">
            <v>65200.746025</v>
          </cell>
          <cell r="B1461">
            <v>730902</v>
          </cell>
          <cell r="C1461" t="str">
            <v>Travel</v>
          </cell>
          <cell r="D1461">
            <v>65200.746025</v>
          </cell>
          <cell r="E1461">
            <v>65200</v>
          </cell>
          <cell r="F1461" t="str">
            <v>Managed Care Contracting 001</v>
          </cell>
          <cell r="G1461">
            <v>746025</v>
          </cell>
          <cell r="H1461" t="str">
            <v>Meals</v>
          </cell>
        </row>
        <row r="1462">
          <cell r="A1462">
            <v>65200.746019999999</v>
          </cell>
          <cell r="B1462">
            <v>730902</v>
          </cell>
          <cell r="C1462" t="str">
            <v>Travel</v>
          </cell>
          <cell r="D1462">
            <v>65200.746019999999</v>
          </cell>
          <cell r="E1462">
            <v>65200</v>
          </cell>
          <cell r="F1462" t="str">
            <v>Managed Care Contracting 001</v>
          </cell>
          <cell r="G1462">
            <v>746020</v>
          </cell>
          <cell r="H1462" t="str">
            <v>Lodging</v>
          </cell>
        </row>
        <row r="1463">
          <cell r="A1463">
            <v>65102.746055000003</v>
          </cell>
          <cell r="B1463">
            <v>730902</v>
          </cell>
          <cell r="C1463" t="str">
            <v>Travel</v>
          </cell>
          <cell r="D1463">
            <v>65102.746055000003</v>
          </cell>
          <cell r="E1463">
            <v>65102</v>
          </cell>
          <cell r="F1463" t="str">
            <v>General Finance 002</v>
          </cell>
          <cell r="G1463">
            <v>746055</v>
          </cell>
          <cell r="H1463" t="str">
            <v>Other Travel Expense</v>
          </cell>
        </row>
        <row r="1464">
          <cell r="A1464">
            <v>65102.746045</v>
          </cell>
          <cell r="B1464">
            <v>730902</v>
          </cell>
          <cell r="C1464" t="str">
            <v>Travel</v>
          </cell>
          <cell r="E1464">
            <v>65102</v>
          </cell>
          <cell r="F1464" t="str">
            <v>General Finance 002</v>
          </cell>
          <cell r="G1464">
            <v>746045</v>
          </cell>
          <cell r="H1464" t="str">
            <v>TaxiLimo</v>
          </cell>
        </row>
        <row r="1465">
          <cell r="A1465">
            <v>65102.746039999998</v>
          </cell>
          <cell r="B1465">
            <v>730902</v>
          </cell>
          <cell r="C1465" t="str">
            <v>Travel</v>
          </cell>
          <cell r="D1465">
            <v>65102.746039999998</v>
          </cell>
          <cell r="E1465">
            <v>65102</v>
          </cell>
          <cell r="F1465" t="str">
            <v>General Finance 002</v>
          </cell>
          <cell r="G1465">
            <v>746040</v>
          </cell>
          <cell r="H1465" t="str">
            <v>ParkingTollsTips</v>
          </cell>
        </row>
        <row r="1466">
          <cell r="A1466">
            <v>65102.746030000002</v>
          </cell>
          <cell r="B1466">
            <v>730902</v>
          </cell>
          <cell r="C1466" t="str">
            <v>Travel</v>
          </cell>
          <cell r="D1466">
            <v>65102.746030000002</v>
          </cell>
          <cell r="E1466">
            <v>65102</v>
          </cell>
          <cell r="F1466" t="str">
            <v>General Finance 002</v>
          </cell>
          <cell r="G1466">
            <v>746030</v>
          </cell>
          <cell r="H1466" t="str">
            <v>Mileage</v>
          </cell>
        </row>
        <row r="1467">
          <cell r="A1467">
            <v>65102.746025</v>
          </cell>
          <cell r="B1467">
            <v>730902</v>
          </cell>
          <cell r="C1467" t="str">
            <v>Travel</v>
          </cell>
          <cell r="D1467">
            <v>65102.746025</v>
          </cell>
          <cell r="E1467">
            <v>65102</v>
          </cell>
          <cell r="F1467" t="str">
            <v>General Finance 002</v>
          </cell>
          <cell r="G1467">
            <v>746025</v>
          </cell>
          <cell r="H1467" t="str">
            <v>Meals</v>
          </cell>
        </row>
        <row r="1468">
          <cell r="A1468">
            <v>65102.746019999999</v>
          </cell>
          <cell r="B1468">
            <v>730902</v>
          </cell>
          <cell r="C1468" t="str">
            <v>Travel</v>
          </cell>
          <cell r="D1468">
            <v>65102.746019999999</v>
          </cell>
          <cell r="E1468">
            <v>65102</v>
          </cell>
          <cell r="F1468" t="str">
            <v>General Finance 002</v>
          </cell>
          <cell r="G1468">
            <v>746020</v>
          </cell>
          <cell r="H1468" t="str">
            <v>Lodging</v>
          </cell>
        </row>
        <row r="1469">
          <cell r="A1469">
            <v>65102.746005000001</v>
          </cell>
          <cell r="B1469">
            <v>730902</v>
          </cell>
          <cell r="C1469" t="str">
            <v>Travel</v>
          </cell>
          <cell r="E1469">
            <v>65102</v>
          </cell>
          <cell r="F1469" t="str">
            <v>General Finance 002</v>
          </cell>
          <cell r="G1469">
            <v>746005</v>
          </cell>
          <cell r="H1469" t="str">
            <v>Auto Rental</v>
          </cell>
        </row>
        <row r="1470">
          <cell r="A1470">
            <v>65102.745999999999</v>
          </cell>
          <cell r="B1470">
            <v>730902</v>
          </cell>
          <cell r="C1470" t="str">
            <v>Travel</v>
          </cell>
          <cell r="E1470">
            <v>65102</v>
          </cell>
          <cell r="F1470" t="str">
            <v>General Finance 002</v>
          </cell>
          <cell r="G1470">
            <v>746000</v>
          </cell>
          <cell r="H1470" t="str">
            <v>AirRail</v>
          </cell>
        </row>
        <row r="1471">
          <cell r="A1471">
            <v>65050.746055000003</v>
          </cell>
          <cell r="B1471">
            <v>730902</v>
          </cell>
          <cell r="C1471" t="str">
            <v>Travel</v>
          </cell>
          <cell r="D1471">
            <v>65050.746055000003</v>
          </cell>
          <cell r="E1471">
            <v>65050</v>
          </cell>
          <cell r="F1471" t="str">
            <v>Financial Reporting Analysis</v>
          </cell>
          <cell r="G1471">
            <v>746055</v>
          </cell>
          <cell r="H1471" t="str">
            <v>Other Travel Expense</v>
          </cell>
        </row>
        <row r="1472">
          <cell r="A1472">
            <v>65050.746039999998</v>
          </cell>
          <cell r="B1472">
            <v>730902</v>
          </cell>
          <cell r="C1472" t="str">
            <v>Travel</v>
          </cell>
          <cell r="E1472">
            <v>65050</v>
          </cell>
          <cell r="F1472" t="str">
            <v>Financial Reporting Analysis</v>
          </cell>
          <cell r="G1472">
            <v>746040</v>
          </cell>
          <cell r="H1472" t="str">
            <v>ParkingTollsTips</v>
          </cell>
        </row>
        <row r="1473">
          <cell r="A1473">
            <v>65050.746030000002</v>
          </cell>
          <cell r="B1473">
            <v>730902</v>
          </cell>
          <cell r="C1473" t="str">
            <v>Travel</v>
          </cell>
          <cell r="D1473">
            <v>65050.746030000002</v>
          </cell>
          <cell r="E1473">
            <v>65050</v>
          </cell>
          <cell r="F1473" t="str">
            <v>Financial Reporting Analysis</v>
          </cell>
          <cell r="G1473">
            <v>746030</v>
          </cell>
          <cell r="H1473" t="str">
            <v>Mileage</v>
          </cell>
        </row>
        <row r="1474">
          <cell r="A1474">
            <v>65050.746025</v>
          </cell>
          <cell r="B1474">
            <v>730902</v>
          </cell>
          <cell r="C1474" t="str">
            <v>Travel</v>
          </cell>
          <cell r="D1474">
            <v>65050.746025</v>
          </cell>
          <cell r="E1474">
            <v>65050</v>
          </cell>
          <cell r="F1474" t="str">
            <v>Financial Reporting Analysis</v>
          </cell>
          <cell r="G1474">
            <v>746025</v>
          </cell>
          <cell r="H1474" t="str">
            <v>Meals</v>
          </cell>
        </row>
        <row r="1475">
          <cell r="A1475">
            <v>65050.746019999999</v>
          </cell>
          <cell r="B1475">
            <v>730902</v>
          </cell>
          <cell r="C1475" t="str">
            <v>Travel</v>
          </cell>
          <cell r="D1475">
            <v>65050.746019999999</v>
          </cell>
          <cell r="E1475">
            <v>65050</v>
          </cell>
          <cell r="F1475" t="str">
            <v>Financial Reporting Analysis</v>
          </cell>
          <cell r="G1475">
            <v>746020</v>
          </cell>
          <cell r="H1475" t="str">
            <v>Lodging</v>
          </cell>
        </row>
        <row r="1476">
          <cell r="A1476">
            <v>65050.745999999999</v>
          </cell>
          <cell r="B1476">
            <v>730902</v>
          </cell>
          <cell r="C1476" t="str">
            <v>Travel</v>
          </cell>
          <cell r="E1476">
            <v>65050</v>
          </cell>
          <cell r="F1476" t="str">
            <v>Financial Reporting Analysis</v>
          </cell>
          <cell r="G1476">
            <v>746000</v>
          </cell>
          <cell r="H1476" t="str">
            <v>AirRail</v>
          </cell>
        </row>
        <row r="1477">
          <cell r="A1477">
            <v>64988.746045</v>
          </cell>
          <cell r="B1477">
            <v>730902</v>
          </cell>
          <cell r="C1477" t="str">
            <v>Travel</v>
          </cell>
          <cell r="D1477">
            <v>64988.746045</v>
          </cell>
          <cell r="E1477">
            <v>64988</v>
          </cell>
          <cell r="F1477" t="str">
            <v>Unassigned Expense 001</v>
          </cell>
          <cell r="G1477">
            <v>746045</v>
          </cell>
          <cell r="H1477" t="str">
            <v>TaxiLimo</v>
          </cell>
        </row>
        <row r="1478">
          <cell r="A1478">
            <v>64988.746039999998</v>
          </cell>
          <cell r="B1478">
            <v>730902</v>
          </cell>
          <cell r="C1478" t="str">
            <v>Travel</v>
          </cell>
          <cell r="D1478">
            <v>64988.746039999998</v>
          </cell>
          <cell r="E1478">
            <v>64988</v>
          </cell>
          <cell r="F1478" t="str">
            <v>Unassigned Expense 001</v>
          </cell>
          <cell r="G1478">
            <v>746040</v>
          </cell>
          <cell r="H1478" t="str">
            <v>ParkingTollsTips</v>
          </cell>
        </row>
        <row r="1479">
          <cell r="A1479">
            <v>64988.746030000002</v>
          </cell>
          <cell r="B1479">
            <v>730902</v>
          </cell>
          <cell r="C1479" t="str">
            <v>Travel</v>
          </cell>
          <cell r="D1479">
            <v>64988.746030000002</v>
          </cell>
          <cell r="E1479">
            <v>64988</v>
          </cell>
          <cell r="F1479" t="str">
            <v>Unassigned Expense 001</v>
          </cell>
          <cell r="G1479">
            <v>746030</v>
          </cell>
          <cell r="H1479" t="str">
            <v>Mileage</v>
          </cell>
        </row>
        <row r="1480">
          <cell r="A1480">
            <v>64988.746025</v>
          </cell>
          <cell r="B1480">
            <v>730902</v>
          </cell>
          <cell r="C1480" t="str">
            <v>Travel</v>
          </cell>
          <cell r="D1480">
            <v>64988.746025</v>
          </cell>
          <cell r="E1480">
            <v>64988</v>
          </cell>
          <cell r="F1480" t="str">
            <v>Unassigned Expense 001</v>
          </cell>
          <cell r="G1480">
            <v>746025</v>
          </cell>
          <cell r="H1480" t="str">
            <v>Meals</v>
          </cell>
        </row>
        <row r="1481">
          <cell r="A1481">
            <v>64988.746005000001</v>
          </cell>
          <cell r="B1481">
            <v>730902</v>
          </cell>
          <cell r="C1481" t="str">
            <v>Travel</v>
          </cell>
          <cell r="D1481">
            <v>64988.746005000001</v>
          </cell>
          <cell r="E1481">
            <v>64988</v>
          </cell>
          <cell r="F1481" t="str">
            <v>Unassigned Expense 001</v>
          </cell>
          <cell r="G1481">
            <v>746005</v>
          </cell>
          <cell r="H1481" t="str">
            <v>Auto Rental</v>
          </cell>
        </row>
        <row r="1482">
          <cell r="A1482">
            <v>64971.746045</v>
          </cell>
          <cell r="B1482">
            <v>730902</v>
          </cell>
          <cell r="C1482" t="str">
            <v>Travel</v>
          </cell>
          <cell r="E1482">
            <v>64971</v>
          </cell>
          <cell r="F1482" t="str">
            <v>Corporate Transactions 003</v>
          </cell>
          <cell r="G1482">
            <v>746045</v>
          </cell>
          <cell r="H1482" t="str">
            <v>TaxiLimo</v>
          </cell>
        </row>
        <row r="1483">
          <cell r="A1483">
            <v>64971.746039999998</v>
          </cell>
          <cell r="B1483">
            <v>730902</v>
          </cell>
          <cell r="C1483" t="str">
            <v>Travel</v>
          </cell>
          <cell r="E1483">
            <v>64971</v>
          </cell>
          <cell r="F1483" t="str">
            <v>Corporate Transactions 003</v>
          </cell>
          <cell r="G1483">
            <v>746040</v>
          </cell>
          <cell r="H1483" t="str">
            <v>ParkingTollsTips</v>
          </cell>
        </row>
        <row r="1484">
          <cell r="A1484">
            <v>64971.746019999999</v>
          </cell>
          <cell r="B1484">
            <v>730902</v>
          </cell>
          <cell r="C1484" t="str">
            <v>Travel</v>
          </cell>
          <cell r="E1484">
            <v>64971</v>
          </cell>
          <cell r="F1484" t="str">
            <v>Corporate Transactions 003</v>
          </cell>
          <cell r="G1484">
            <v>746020</v>
          </cell>
          <cell r="H1484" t="str">
            <v>Lodging</v>
          </cell>
        </row>
        <row r="1485">
          <cell r="A1485">
            <v>64971.745999999999</v>
          </cell>
          <cell r="B1485">
            <v>730902</v>
          </cell>
          <cell r="C1485" t="str">
            <v>Travel</v>
          </cell>
          <cell r="E1485">
            <v>64971</v>
          </cell>
          <cell r="F1485" t="str">
            <v>Corporate Transactions 003</v>
          </cell>
          <cell r="G1485">
            <v>746000</v>
          </cell>
          <cell r="H1485" t="str">
            <v>AirRail</v>
          </cell>
        </row>
        <row r="1486">
          <cell r="A1486">
            <v>64950.746055000003</v>
          </cell>
          <cell r="B1486">
            <v>730902</v>
          </cell>
          <cell r="C1486" t="str">
            <v>Travel</v>
          </cell>
          <cell r="D1486">
            <v>64950.746055000003</v>
          </cell>
          <cell r="E1486">
            <v>64950</v>
          </cell>
          <cell r="F1486" t="str">
            <v>Balance Sheet Department 001</v>
          </cell>
          <cell r="G1486">
            <v>746055</v>
          </cell>
          <cell r="H1486" t="str">
            <v>Other Travel Expense</v>
          </cell>
        </row>
        <row r="1487">
          <cell r="A1487">
            <v>64601.746055000003</v>
          </cell>
          <cell r="B1487">
            <v>730902</v>
          </cell>
          <cell r="C1487" t="str">
            <v>Travel</v>
          </cell>
          <cell r="D1487">
            <v>64601.746055000003</v>
          </cell>
          <cell r="E1487">
            <v>64601</v>
          </cell>
          <cell r="F1487" t="str">
            <v>Business Devp 002</v>
          </cell>
          <cell r="G1487">
            <v>746055</v>
          </cell>
          <cell r="H1487" t="str">
            <v>Other Travel Expense</v>
          </cell>
        </row>
        <row r="1488">
          <cell r="A1488">
            <v>64601.746030000002</v>
          </cell>
          <cell r="B1488">
            <v>730902</v>
          </cell>
          <cell r="C1488" t="str">
            <v>Travel</v>
          </cell>
          <cell r="D1488">
            <v>64601.746030000002</v>
          </cell>
          <cell r="E1488">
            <v>64601</v>
          </cell>
          <cell r="F1488" t="str">
            <v>Business Devp 002</v>
          </cell>
          <cell r="G1488">
            <v>746030</v>
          </cell>
          <cell r="H1488" t="str">
            <v>Mileage</v>
          </cell>
        </row>
        <row r="1489">
          <cell r="A1489">
            <v>64601.746025</v>
          </cell>
          <cell r="B1489">
            <v>730902</v>
          </cell>
          <cell r="C1489" t="str">
            <v>Travel</v>
          </cell>
          <cell r="D1489">
            <v>64601.746025</v>
          </cell>
          <cell r="E1489">
            <v>64601</v>
          </cell>
          <cell r="F1489" t="str">
            <v>Business Devp 002</v>
          </cell>
          <cell r="G1489">
            <v>746025</v>
          </cell>
          <cell r="H1489" t="str">
            <v>Meals</v>
          </cell>
        </row>
        <row r="1490">
          <cell r="A1490">
            <v>64601.746019999999</v>
          </cell>
          <cell r="B1490">
            <v>730902</v>
          </cell>
          <cell r="C1490" t="str">
            <v>Travel</v>
          </cell>
          <cell r="D1490">
            <v>64601.746019999999</v>
          </cell>
          <cell r="E1490">
            <v>64601</v>
          </cell>
          <cell r="F1490" t="str">
            <v>Business Devp 002</v>
          </cell>
          <cell r="G1490">
            <v>746020</v>
          </cell>
          <cell r="H1490" t="str">
            <v>Lodging</v>
          </cell>
        </row>
        <row r="1491">
          <cell r="A1491">
            <v>64600.746055000003</v>
          </cell>
          <cell r="B1491">
            <v>730902</v>
          </cell>
          <cell r="C1491" t="str">
            <v>Travel</v>
          </cell>
          <cell r="D1491">
            <v>64600.746055000003</v>
          </cell>
          <cell r="E1491">
            <v>64600</v>
          </cell>
          <cell r="F1491" t="str">
            <v>Business Devp 001</v>
          </cell>
          <cell r="G1491">
            <v>746055</v>
          </cell>
          <cell r="H1491" t="str">
            <v>Other Travel Expense</v>
          </cell>
        </row>
        <row r="1492">
          <cell r="A1492">
            <v>64600.746045</v>
          </cell>
          <cell r="B1492">
            <v>730902</v>
          </cell>
          <cell r="C1492" t="str">
            <v>Travel</v>
          </cell>
          <cell r="D1492">
            <v>64600.746045</v>
          </cell>
          <cell r="E1492">
            <v>64600</v>
          </cell>
          <cell r="F1492" t="str">
            <v>Business Devp 001</v>
          </cell>
          <cell r="G1492">
            <v>746045</v>
          </cell>
          <cell r="H1492" t="str">
            <v>TaxiLimo</v>
          </cell>
        </row>
        <row r="1493">
          <cell r="A1493">
            <v>64600.746039999998</v>
          </cell>
          <cell r="B1493">
            <v>730902</v>
          </cell>
          <cell r="C1493" t="str">
            <v>Travel</v>
          </cell>
          <cell r="D1493">
            <v>64600.746039999998</v>
          </cell>
          <cell r="E1493">
            <v>64600</v>
          </cell>
          <cell r="F1493" t="str">
            <v>Business Devp 001</v>
          </cell>
          <cell r="G1493">
            <v>746040</v>
          </cell>
          <cell r="H1493" t="str">
            <v>ParkingTollsTips</v>
          </cell>
        </row>
        <row r="1494">
          <cell r="A1494">
            <v>64600.746030000002</v>
          </cell>
          <cell r="B1494">
            <v>730902</v>
          </cell>
          <cell r="C1494" t="str">
            <v>Travel</v>
          </cell>
          <cell r="D1494">
            <v>64600.746030000002</v>
          </cell>
          <cell r="E1494">
            <v>64600</v>
          </cell>
          <cell r="F1494" t="str">
            <v>Business Devp 001</v>
          </cell>
          <cell r="G1494">
            <v>746030</v>
          </cell>
          <cell r="H1494" t="str">
            <v>Mileage</v>
          </cell>
        </row>
        <row r="1495">
          <cell r="A1495">
            <v>64600.746025</v>
          </cell>
          <cell r="B1495">
            <v>730902</v>
          </cell>
          <cell r="C1495" t="str">
            <v>Travel</v>
          </cell>
          <cell r="D1495">
            <v>64600.746025</v>
          </cell>
          <cell r="E1495">
            <v>64600</v>
          </cell>
          <cell r="F1495" t="str">
            <v>Business Devp 001</v>
          </cell>
          <cell r="G1495">
            <v>746025</v>
          </cell>
          <cell r="H1495" t="str">
            <v>Meals</v>
          </cell>
        </row>
        <row r="1496">
          <cell r="A1496">
            <v>64600.746019999999</v>
          </cell>
          <cell r="B1496">
            <v>730902</v>
          </cell>
          <cell r="C1496" t="str">
            <v>Travel</v>
          </cell>
          <cell r="D1496">
            <v>64600.746019999999</v>
          </cell>
          <cell r="E1496">
            <v>64600</v>
          </cell>
          <cell r="F1496" t="str">
            <v>Business Devp 001</v>
          </cell>
          <cell r="G1496">
            <v>746020</v>
          </cell>
          <cell r="H1496" t="str">
            <v>Lodging</v>
          </cell>
        </row>
        <row r="1497">
          <cell r="A1497">
            <v>64600.746005000001</v>
          </cell>
          <cell r="B1497">
            <v>730902</v>
          </cell>
          <cell r="C1497" t="str">
            <v>Travel</v>
          </cell>
          <cell r="E1497">
            <v>64600</v>
          </cell>
          <cell r="F1497" t="str">
            <v>Business Devp 001</v>
          </cell>
          <cell r="G1497">
            <v>746005</v>
          </cell>
          <cell r="H1497" t="str">
            <v>Auto Rental</v>
          </cell>
        </row>
        <row r="1498">
          <cell r="A1498">
            <v>64600.745999999999</v>
          </cell>
          <cell r="B1498">
            <v>730902</v>
          </cell>
          <cell r="C1498" t="str">
            <v>Travel</v>
          </cell>
          <cell r="D1498">
            <v>64600.745999999999</v>
          </cell>
          <cell r="E1498">
            <v>64600</v>
          </cell>
          <cell r="F1498" t="str">
            <v>Business Devp 001</v>
          </cell>
          <cell r="G1498">
            <v>746000</v>
          </cell>
          <cell r="H1498" t="str">
            <v>AirRail</v>
          </cell>
        </row>
        <row r="1499">
          <cell r="A1499">
            <v>64250.746055000003</v>
          </cell>
          <cell r="B1499">
            <v>730902</v>
          </cell>
          <cell r="C1499" t="str">
            <v>Travel</v>
          </cell>
          <cell r="E1499">
            <v>64250</v>
          </cell>
          <cell r="F1499" t="str">
            <v>Administration 005</v>
          </cell>
          <cell r="G1499">
            <v>746055</v>
          </cell>
          <cell r="H1499" t="str">
            <v>Other Travel Expense</v>
          </cell>
        </row>
        <row r="1500">
          <cell r="A1500">
            <v>64250.746025</v>
          </cell>
          <cell r="B1500">
            <v>730902</v>
          </cell>
          <cell r="C1500" t="str">
            <v>Travel</v>
          </cell>
          <cell r="E1500">
            <v>64250</v>
          </cell>
          <cell r="F1500" t="str">
            <v>Administration 005</v>
          </cell>
          <cell r="G1500">
            <v>746025</v>
          </cell>
          <cell r="H1500" t="str">
            <v>Meals</v>
          </cell>
        </row>
        <row r="1501">
          <cell r="A1501">
            <v>64100.746055000003</v>
          </cell>
          <cell r="B1501">
            <v>730902</v>
          </cell>
          <cell r="C1501" t="str">
            <v>Travel</v>
          </cell>
          <cell r="D1501">
            <v>64100.746055000003</v>
          </cell>
          <cell r="E1501">
            <v>64100</v>
          </cell>
          <cell r="F1501" t="str">
            <v>Administration 001</v>
          </cell>
          <cell r="G1501">
            <v>746055</v>
          </cell>
          <cell r="H1501" t="str">
            <v>Other Travel Expense</v>
          </cell>
        </row>
        <row r="1502">
          <cell r="A1502">
            <v>64100.746045</v>
          </cell>
          <cell r="B1502">
            <v>730902</v>
          </cell>
          <cell r="C1502" t="str">
            <v>Travel</v>
          </cell>
          <cell r="D1502">
            <v>64100.746045</v>
          </cell>
          <cell r="E1502">
            <v>64100</v>
          </cell>
          <cell r="F1502" t="str">
            <v>Administration 001</v>
          </cell>
          <cell r="G1502">
            <v>746045</v>
          </cell>
          <cell r="H1502" t="str">
            <v>TaxiLimo</v>
          </cell>
        </row>
        <row r="1503">
          <cell r="A1503">
            <v>64100.746039999998</v>
          </cell>
          <cell r="B1503">
            <v>730902</v>
          </cell>
          <cell r="C1503" t="str">
            <v>Travel</v>
          </cell>
          <cell r="D1503">
            <v>64100.746039999998</v>
          </cell>
          <cell r="E1503">
            <v>64100</v>
          </cell>
          <cell r="F1503" t="str">
            <v>Administration 001</v>
          </cell>
          <cell r="G1503">
            <v>746040</v>
          </cell>
          <cell r="H1503" t="str">
            <v>ParkingTollsTips</v>
          </cell>
        </row>
        <row r="1504">
          <cell r="A1504">
            <v>64100.746030000002</v>
          </cell>
          <cell r="B1504">
            <v>730902</v>
          </cell>
          <cell r="C1504" t="str">
            <v>Travel</v>
          </cell>
          <cell r="D1504">
            <v>64100.746030000002</v>
          </cell>
          <cell r="E1504">
            <v>64100</v>
          </cell>
          <cell r="F1504" t="str">
            <v>Administration 001</v>
          </cell>
          <cell r="G1504">
            <v>746030</v>
          </cell>
          <cell r="H1504" t="str">
            <v>Mileage</v>
          </cell>
        </row>
        <row r="1505">
          <cell r="A1505">
            <v>64100.746025</v>
          </cell>
          <cell r="B1505">
            <v>730902</v>
          </cell>
          <cell r="C1505" t="str">
            <v>Travel</v>
          </cell>
          <cell r="D1505">
            <v>64100.746025</v>
          </cell>
          <cell r="E1505">
            <v>64100</v>
          </cell>
          <cell r="F1505" t="str">
            <v>Administration 001</v>
          </cell>
          <cell r="G1505">
            <v>746025</v>
          </cell>
          <cell r="H1505" t="str">
            <v>Meals</v>
          </cell>
        </row>
        <row r="1506">
          <cell r="A1506">
            <v>64100.746019999999</v>
          </cell>
          <cell r="B1506">
            <v>730902</v>
          </cell>
          <cell r="C1506" t="str">
            <v>Travel</v>
          </cell>
          <cell r="D1506">
            <v>64100.746019999999</v>
          </cell>
          <cell r="E1506">
            <v>64100</v>
          </cell>
          <cell r="F1506" t="str">
            <v>Administration 001</v>
          </cell>
          <cell r="G1506">
            <v>746020</v>
          </cell>
          <cell r="H1506" t="str">
            <v>Lodging</v>
          </cell>
        </row>
        <row r="1507">
          <cell r="A1507">
            <v>64100.746005000001</v>
          </cell>
          <cell r="B1507">
            <v>730902</v>
          </cell>
          <cell r="C1507" t="str">
            <v>Travel</v>
          </cell>
          <cell r="E1507">
            <v>64100</v>
          </cell>
          <cell r="F1507" t="str">
            <v>Administration 001</v>
          </cell>
          <cell r="G1507">
            <v>746005</v>
          </cell>
          <cell r="H1507" t="str">
            <v>Auto Rental</v>
          </cell>
        </row>
        <row r="1508">
          <cell r="A1508">
            <v>64100.745999999999</v>
          </cell>
          <cell r="B1508">
            <v>730902</v>
          </cell>
          <cell r="C1508" t="str">
            <v>Travel</v>
          </cell>
          <cell r="D1508">
            <v>64100.745999999999</v>
          </cell>
          <cell r="E1508">
            <v>64100</v>
          </cell>
          <cell r="F1508" t="str">
            <v>Administration 001</v>
          </cell>
          <cell r="G1508">
            <v>746000</v>
          </cell>
          <cell r="H1508" t="str">
            <v>AirRail</v>
          </cell>
        </row>
        <row r="1509">
          <cell r="A1509">
            <v>16450.746055</v>
          </cell>
          <cell r="B1509">
            <v>730902</v>
          </cell>
          <cell r="C1509" t="str">
            <v>Travel</v>
          </cell>
          <cell r="D1509">
            <v>16450.746055</v>
          </cell>
          <cell r="E1509">
            <v>16450</v>
          </cell>
          <cell r="F1509" t="str">
            <v>Oncology Support Services 001</v>
          </cell>
          <cell r="G1509">
            <v>746055</v>
          </cell>
          <cell r="H1509" t="str">
            <v>Other Travel Expense</v>
          </cell>
        </row>
        <row r="1510">
          <cell r="A1510">
            <v>16450.746045</v>
          </cell>
          <cell r="B1510">
            <v>730902</v>
          </cell>
          <cell r="C1510" t="str">
            <v>Travel</v>
          </cell>
          <cell r="E1510">
            <v>16450</v>
          </cell>
          <cell r="F1510" t="str">
            <v>Oncology Support Services 001</v>
          </cell>
          <cell r="G1510">
            <v>746045</v>
          </cell>
          <cell r="H1510" t="str">
            <v>TaxiLimo</v>
          </cell>
        </row>
        <row r="1511">
          <cell r="A1511">
            <v>16450.746040000002</v>
          </cell>
          <cell r="B1511">
            <v>730902</v>
          </cell>
          <cell r="C1511" t="str">
            <v>Travel</v>
          </cell>
          <cell r="E1511">
            <v>16450</v>
          </cell>
          <cell r="F1511" t="str">
            <v>Oncology Support Services 001</v>
          </cell>
          <cell r="G1511">
            <v>746040</v>
          </cell>
          <cell r="H1511" t="str">
            <v>ParkingTollsTips</v>
          </cell>
        </row>
        <row r="1512">
          <cell r="A1512">
            <v>16450.746025</v>
          </cell>
          <cell r="B1512">
            <v>730902</v>
          </cell>
          <cell r="C1512" t="str">
            <v>Travel</v>
          </cell>
          <cell r="E1512">
            <v>16450</v>
          </cell>
          <cell r="F1512" t="str">
            <v>Oncology Support Services 001</v>
          </cell>
          <cell r="G1512">
            <v>746025</v>
          </cell>
          <cell r="H1512" t="str">
            <v>Meals</v>
          </cell>
        </row>
        <row r="1513">
          <cell r="A1513">
            <v>16450.746019999999</v>
          </cell>
          <cell r="B1513">
            <v>730902</v>
          </cell>
          <cell r="C1513" t="str">
            <v>Travel</v>
          </cell>
          <cell r="E1513">
            <v>16450</v>
          </cell>
          <cell r="F1513" t="str">
            <v>Oncology Support Services 001</v>
          </cell>
          <cell r="G1513">
            <v>746020</v>
          </cell>
          <cell r="H1513" t="str">
            <v>Lodging</v>
          </cell>
        </row>
        <row r="1514">
          <cell r="A1514">
            <v>16450.745999999999</v>
          </cell>
          <cell r="B1514">
            <v>730902</v>
          </cell>
          <cell r="C1514" t="str">
            <v>Travel</v>
          </cell>
          <cell r="E1514">
            <v>16450</v>
          </cell>
          <cell r="F1514" t="str">
            <v>Oncology Support Services 001</v>
          </cell>
          <cell r="G1514">
            <v>746000</v>
          </cell>
          <cell r="H1514" t="str">
            <v>AirRail</v>
          </cell>
        </row>
        <row r="1515">
          <cell r="A1515">
            <v>68500.755080000003</v>
          </cell>
          <cell r="B1515">
            <v>730903</v>
          </cell>
          <cell r="C1515" t="str">
            <v>Recruitment Expense</v>
          </cell>
          <cell r="E1515">
            <v>68500</v>
          </cell>
          <cell r="F1515" t="str">
            <v>Mission Integration 001</v>
          </cell>
          <cell r="G1515">
            <v>755080</v>
          </cell>
          <cell r="H1515" t="str">
            <v>Employee Recruitment Expenses</v>
          </cell>
        </row>
        <row r="1516">
          <cell r="A1516">
            <v>67950.755080000003</v>
          </cell>
          <cell r="B1516">
            <v>730903</v>
          </cell>
          <cell r="C1516" t="str">
            <v>Recruitment Expense</v>
          </cell>
          <cell r="D1516">
            <v>67950.755080000003</v>
          </cell>
          <cell r="E1516">
            <v>67950</v>
          </cell>
          <cell r="F1516" t="str">
            <v>Physician Support Services 001</v>
          </cell>
          <cell r="G1516">
            <v>755080</v>
          </cell>
          <cell r="H1516" t="str">
            <v>Employee Recruitment Expenses</v>
          </cell>
        </row>
        <row r="1517">
          <cell r="A1517">
            <v>67110.755080000003</v>
          </cell>
          <cell r="B1517">
            <v>730903</v>
          </cell>
          <cell r="C1517" t="str">
            <v>Recruitment Expense</v>
          </cell>
          <cell r="D1517">
            <v>67110.755080000003</v>
          </cell>
          <cell r="E1517">
            <v>67110</v>
          </cell>
          <cell r="F1517" t="str">
            <v>Public Relations 001</v>
          </cell>
          <cell r="G1517">
            <v>755080</v>
          </cell>
          <cell r="H1517" t="str">
            <v>Employee Recruitment Expenses</v>
          </cell>
        </row>
        <row r="1518">
          <cell r="A1518">
            <v>67030.755080000003</v>
          </cell>
          <cell r="B1518">
            <v>730903</v>
          </cell>
          <cell r="C1518" t="str">
            <v>Recruitment Expense</v>
          </cell>
          <cell r="D1518">
            <v>67030.755080000003</v>
          </cell>
          <cell r="E1518">
            <v>67030</v>
          </cell>
          <cell r="F1518" t="str">
            <v>Employee Labor Relations 001</v>
          </cell>
          <cell r="G1518">
            <v>755080</v>
          </cell>
          <cell r="H1518" t="str">
            <v>Employee Recruitment Expenses</v>
          </cell>
        </row>
        <row r="1519">
          <cell r="A1519">
            <v>67030.655029999994</v>
          </cell>
          <cell r="B1519">
            <v>730903</v>
          </cell>
          <cell r="C1519" t="str">
            <v>Recruitment Expense</v>
          </cell>
          <cell r="E1519">
            <v>67030</v>
          </cell>
          <cell r="F1519" t="str">
            <v>Employee Labor Relations 001</v>
          </cell>
          <cell r="G1519">
            <v>655030</v>
          </cell>
          <cell r="H1519" t="str">
            <v>Employee Recruitment Fees</v>
          </cell>
        </row>
        <row r="1520">
          <cell r="A1520">
            <v>66900.755080000003</v>
          </cell>
          <cell r="B1520">
            <v>730903</v>
          </cell>
          <cell r="C1520" t="str">
            <v>Recruitment Expense</v>
          </cell>
          <cell r="E1520">
            <v>66900</v>
          </cell>
          <cell r="F1520" t="str">
            <v>Compensation Services 001</v>
          </cell>
          <cell r="G1520">
            <v>755080</v>
          </cell>
          <cell r="H1520" t="str">
            <v>Employee Recruitment Expenses</v>
          </cell>
        </row>
        <row r="1521">
          <cell r="A1521">
            <v>66854.755080000003</v>
          </cell>
          <cell r="B1521">
            <v>730903</v>
          </cell>
          <cell r="C1521" t="str">
            <v>Recruitment Expense</v>
          </cell>
          <cell r="E1521">
            <v>66854</v>
          </cell>
          <cell r="F1521" t="str">
            <v>Benefits Admin 003</v>
          </cell>
          <cell r="G1521">
            <v>755080</v>
          </cell>
          <cell r="H1521" t="str">
            <v>Employee Recruitment Expenses</v>
          </cell>
        </row>
        <row r="1522">
          <cell r="A1522">
            <v>66854.755080000003</v>
          </cell>
          <cell r="B1522">
            <v>730903</v>
          </cell>
          <cell r="C1522" t="str">
            <v>Recruitment Expense</v>
          </cell>
          <cell r="E1522">
            <v>66854</v>
          </cell>
          <cell r="F1522" t="str">
            <v>Benefits Admin 003</v>
          </cell>
          <cell r="G1522">
            <v>755080</v>
          </cell>
          <cell r="H1522" t="str">
            <v>Employee Recruitment Expenses</v>
          </cell>
        </row>
        <row r="1523">
          <cell r="A1523">
            <v>65102.755080000003</v>
          </cell>
          <cell r="B1523">
            <v>730903</v>
          </cell>
          <cell r="C1523" t="str">
            <v>Recruitment Expense</v>
          </cell>
          <cell r="E1523">
            <v>65102</v>
          </cell>
          <cell r="F1523" t="str">
            <v>General Finance 002</v>
          </cell>
          <cell r="G1523">
            <v>755080</v>
          </cell>
          <cell r="H1523" t="str">
            <v>Employee Recruitment Expenses</v>
          </cell>
        </row>
        <row r="1524">
          <cell r="A1524">
            <v>64601.655059999997</v>
          </cell>
          <cell r="B1524">
            <v>730903</v>
          </cell>
          <cell r="C1524" t="str">
            <v>Recruitment Expense</v>
          </cell>
          <cell r="D1524">
            <v>64601.655059999997</v>
          </cell>
          <cell r="E1524">
            <v>64601</v>
          </cell>
          <cell r="F1524" t="str">
            <v>Business Devp 002</v>
          </cell>
          <cell r="G1524">
            <v>655060</v>
          </cell>
          <cell r="H1524" t="str">
            <v>Physician Recruitment Fees</v>
          </cell>
        </row>
        <row r="1525">
          <cell r="A1525">
            <v>64100.755080000003</v>
          </cell>
          <cell r="B1525">
            <v>730903</v>
          </cell>
          <cell r="C1525" t="str">
            <v>Recruitment Expense</v>
          </cell>
          <cell r="D1525">
            <v>64100.755080000003</v>
          </cell>
          <cell r="E1525">
            <v>64100</v>
          </cell>
          <cell r="F1525" t="str">
            <v>Administration 001</v>
          </cell>
          <cell r="G1525">
            <v>755080</v>
          </cell>
          <cell r="H1525" t="str">
            <v>Employee Recruitment Expenses</v>
          </cell>
        </row>
        <row r="1526">
          <cell r="A1526">
            <v>64100.655030000002</v>
          </cell>
          <cell r="B1526">
            <v>730903</v>
          </cell>
          <cell r="C1526" t="str">
            <v>Recruitment Expense</v>
          </cell>
          <cell r="D1526">
            <v>64100.655030000002</v>
          </cell>
          <cell r="E1526">
            <v>64100</v>
          </cell>
          <cell r="F1526" t="str">
            <v>Administration 001</v>
          </cell>
          <cell r="G1526">
            <v>655030</v>
          </cell>
          <cell r="H1526" t="str">
            <v>Employee Recruitment Fees</v>
          </cell>
        </row>
        <row r="1527">
          <cell r="A1527">
            <v>16450.755079999999</v>
          </cell>
          <cell r="B1527">
            <v>730903</v>
          </cell>
          <cell r="C1527" t="str">
            <v>Recruitment Expense</v>
          </cell>
          <cell r="D1527">
            <v>16450.755079999999</v>
          </cell>
          <cell r="E1527">
            <v>16450</v>
          </cell>
          <cell r="F1527" t="str">
            <v>Oncology Support Services 001</v>
          </cell>
          <cell r="G1527">
            <v>755080</v>
          </cell>
          <cell r="H1527" t="str">
            <v>Employee Recruitment Expenses</v>
          </cell>
        </row>
        <row r="1528">
          <cell r="A1528">
            <v>67030.621589999995</v>
          </cell>
          <cell r="B1528">
            <v>730904</v>
          </cell>
          <cell r="C1528" t="str">
            <v>Relocation/Moving Expense</v>
          </cell>
          <cell r="E1528">
            <v>67030</v>
          </cell>
          <cell r="F1528" t="str">
            <v>Employee Labor Relations 001</v>
          </cell>
          <cell r="G1528">
            <v>621590</v>
          </cell>
          <cell r="H1528" t="str">
            <v>Relocation</v>
          </cell>
        </row>
        <row r="1529">
          <cell r="A1529">
            <v>67030.621589999995</v>
          </cell>
          <cell r="B1529">
            <v>730904</v>
          </cell>
          <cell r="C1529" t="str">
            <v>Relocation/Moving Expense</v>
          </cell>
          <cell r="E1529">
            <v>67030</v>
          </cell>
          <cell r="F1529" t="str">
            <v>Employee Labor Relations 001</v>
          </cell>
          <cell r="G1529">
            <v>621590</v>
          </cell>
          <cell r="H1529" t="str">
            <v>Relocation</v>
          </cell>
        </row>
        <row r="1530">
          <cell r="A1530">
            <v>67030.621589999995</v>
          </cell>
          <cell r="B1530">
            <v>730904</v>
          </cell>
          <cell r="C1530" t="str">
            <v>Relocation/Moving Expense</v>
          </cell>
          <cell r="E1530">
            <v>67030</v>
          </cell>
          <cell r="F1530" t="str">
            <v>Employee Labor Relations 001</v>
          </cell>
          <cell r="G1530">
            <v>621590</v>
          </cell>
          <cell r="H1530" t="str">
            <v>Relocation</v>
          </cell>
        </row>
        <row r="1531">
          <cell r="A1531">
            <v>66854.621589999995</v>
          </cell>
          <cell r="B1531">
            <v>730904</v>
          </cell>
          <cell r="C1531" t="str">
            <v>Relocation/Moving Expense</v>
          </cell>
          <cell r="E1531">
            <v>66854</v>
          </cell>
          <cell r="F1531" t="str">
            <v>Benefits Admin 003</v>
          </cell>
          <cell r="G1531">
            <v>621590</v>
          </cell>
          <cell r="H1531" t="str">
            <v>Relocation</v>
          </cell>
        </row>
        <row r="1532">
          <cell r="A1532">
            <v>64100.621590000002</v>
          </cell>
          <cell r="B1532">
            <v>730904</v>
          </cell>
          <cell r="C1532" t="str">
            <v>Relocation/Moving Expense</v>
          </cell>
          <cell r="E1532">
            <v>64100</v>
          </cell>
          <cell r="F1532" t="str">
            <v>Administration 001</v>
          </cell>
          <cell r="G1532">
            <v>621590</v>
          </cell>
          <cell r="H1532" t="str">
            <v>Relocation</v>
          </cell>
        </row>
        <row r="1533">
          <cell r="A1533">
            <v>88500.749035000001</v>
          </cell>
          <cell r="B1533">
            <v>730906</v>
          </cell>
          <cell r="C1533" t="str">
            <v>Business Meals/Entertainment</v>
          </cell>
          <cell r="D1533">
            <v>88500.749035000001</v>
          </cell>
          <cell r="E1533">
            <v>88500</v>
          </cell>
          <cell r="F1533" t="str">
            <v>Fitness Center 001</v>
          </cell>
          <cell r="G1533">
            <v>749035</v>
          </cell>
          <cell r="H1533" t="str">
            <v>Other Meetings Expense</v>
          </cell>
        </row>
        <row r="1534">
          <cell r="A1534">
            <v>78300.749035000001</v>
          </cell>
          <cell r="B1534">
            <v>730906</v>
          </cell>
          <cell r="C1534" t="str">
            <v>Business Meals/Entertainment</v>
          </cell>
          <cell r="E1534">
            <v>78300</v>
          </cell>
          <cell r="F1534" t="str">
            <v>Property Admin Services 001</v>
          </cell>
          <cell r="G1534">
            <v>749035</v>
          </cell>
          <cell r="H1534" t="str">
            <v>Other Meetings Expense</v>
          </cell>
        </row>
        <row r="1535">
          <cell r="A1535">
            <v>70701.749035000001</v>
          </cell>
          <cell r="B1535">
            <v>730906</v>
          </cell>
          <cell r="C1535" t="str">
            <v>Business Meals/Entertainment</v>
          </cell>
          <cell r="D1535">
            <v>70701.749035000001</v>
          </cell>
          <cell r="E1535">
            <v>70701</v>
          </cell>
          <cell r="F1535" t="str">
            <v>Materials Management 001</v>
          </cell>
          <cell r="G1535">
            <v>749035</v>
          </cell>
          <cell r="H1535" t="str">
            <v>Other Meetings Expense</v>
          </cell>
        </row>
        <row r="1536">
          <cell r="A1536">
            <v>70701.746014999997</v>
          </cell>
          <cell r="B1536">
            <v>730906</v>
          </cell>
          <cell r="C1536" t="str">
            <v>Business Meals/Entertainment</v>
          </cell>
          <cell r="E1536">
            <v>70701</v>
          </cell>
          <cell r="F1536" t="str">
            <v>Materials Management 001</v>
          </cell>
          <cell r="G1536">
            <v>746015</v>
          </cell>
          <cell r="H1536" t="str">
            <v>Entertainment</v>
          </cell>
        </row>
        <row r="1537">
          <cell r="A1537">
            <v>70701.709015</v>
          </cell>
          <cell r="B1537">
            <v>730906</v>
          </cell>
          <cell r="C1537" t="str">
            <v>Business Meals/Entertainment</v>
          </cell>
          <cell r="D1537">
            <v>70701.709015</v>
          </cell>
          <cell r="E1537">
            <v>70701</v>
          </cell>
          <cell r="F1537" t="str">
            <v>Materials Management 001</v>
          </cell>
          <cell r="G1537">
            <v>709015</v>
          </cell>
          <cell r="H1537" t="str">
            <v>Food Supplies</v>
          </cell>
        </row>
        <row r="1538">
          <cell r="A1538">
            <v>70600.749035000001</v>
          </cell>
          <cell r="B1538">
            <v>730906</v>
          </cell>
          <cell r="C1538" t="str">
            <v>Business Meals/Entertainment</v>
          </cell>
          <cell r="D1538">
            <v>70600.749035000001</v>
          </cell>
          <cell r="E1538">
            <v>70600</v>
          </cell>
          <cell r="F1538" t="str">
            <v>Telecom Switchboard 001</v>
          </cell>
          <cell r="G1538">
            <v>749035</v>
          </cell>
          <cell r="H1538" t="str">
            <v>Other Meetings Expense</v>
          </cell>
        </row>
        <row r="1539">
          <cell r="A1539">
            <v>70550.749035000001</v>
          </cell>
          <cell r="B1539">
            <v>730906</v>
          </cell>
          <cell r="C1539" t="str">
            <v>Business Meals/Entertainment</v>
          </cell>
          <cell r="D1539">
            <v>70550.749035000001</v>
          </cell>
          <cell r="E1539">
            <v>70550</v>
          </cell>
          <cell r="F1539" t="str">
            <v>Management Information Sys 001</v>
          </cell>
          <cell r="G1539">
            <v>749035</v>
          </cell>
          <cell r="H1539" t="str">
            <v>Other Meetings Expense</v>
          </cell>
        </row>
        <row r="1540">
          <cell r="A1540">
            <v>69550.749035000001</v>
          </cell>
          <cell r="B1540">
            <v>730906</v>
          </cell>
          <cell r="C1540" t="str">
            <v>Business Meals/Entertainment</v>
          </cell>
          <cell r="D1540">
            <v>69550.749035000001</v>
          </cell>
          <cell r="E1540">
            <v>69550</v>
          </cell>
          <cell r="F1540" t="str">
            <v>Facility Support 001</v>
          </cell>
          <cell r="G1540">
            <v>749035</v>
          </cell>
          <cell r="H1540" t="str">
            <v>Other Meetings Expense</v>
          </cell>
        </row>
        <row r="1541">
          <cell r="A1541">
            <v>69150.749035000001</v>
          </cell>
          <cell r="B1541">
            <v>730906</v>
          </cell>
          <cell r="C1541" t="str">
            <v>Business Meals/Entertainment</v>
          </cell>
          <cell r="D1541">
            <v>69150.749035000001</v>
          </cell>
          <cell r="E1541">
            <v>69150</v>
          </cell>
          <cell r="F1541" t="str">
            <v>Maintenance 001</v>
          </cell>
          <cell r="G1541">
            <v>749035</v>
          </cell>
          <cell r="H1541" t="str">
            <v>Other Meetings Expense</v>
          </cell>
        </row>
        <row r="1542">
          <cell r="A1542">
            <v>68500.749035000001</v>
          </cell>
          <cell r="B1542">
            <v>730906</v>
          </cell>
          <cell r="C1542" t="str">
            <v>Business Meals/Entertainment</v>
          </cell>
          <cell r="D1542">
            <v>68500.749035000001</v>
          </cell>
          <cell r="E1542">
            <v>68500</v>
          </cell>
          <cell r="F1542" t="str">
            <v>Mission Integration 001</v>
          </cell>
          <cell r="G1542">
            <v>749035</v>
          </cell>
          <cell r="H1542" t="str">
            <v>Other Meetings Expense</v>
          </cell>
        </row>
        <row r="1543">
          <cell r="A1543">
            <v>68500.746014999997</v>
          </cell>
          <cell r="B1543">
            <v>730906</v>
          </cell>
          <cell r="C1543" t="str">
            <v>Business Meals/Entertainment</v>
          </cell>
          <cell r="D1543">
            <v>68500.746014999997</v>
          </cell>
          <cell r="E1543">
            <v>68500</v>
          </cell>
          <cell r="F1543" t="str">
            <v>Mission Integration 001</v>
          </cell>
          <cell r="G1543">
            <v>746015</v>
          </cell>
          <cell r="H1543" t="str">
            <v>Entertainment</v>
          </cell>
        </row>
        <row r="1544">
          <cell r="A1544">
            <v>67966.749035000001</v>
          </cell>
          <cell r="B1544">
            <v>730906</v>
          </cell>
          <cell r="C1544" t="str">
            <v>Business Meals/Entertainment</v>
          </cell>
          <cell r="E1544">
            <v>67966</v>
          </cell>
          <cell r="F1544" t="str">
            <v>Physician Support Services 003</v>
          </cell>
          <cell r="G1544">
            <v>749035</v>
          </cell>
          <cell r="H1544" t="str">
            <v>Other Meetings Expense</v>
          </cell>
        </row>
        <row r="1545">
          <cell r="A1545">
            <v>67966.746014999997</v>
          </cell>
          <cell r="B1545">
            <v>730906</v>
          </cell>
          <cell r="C1545" t="str">
            <v>Business Meals/Entertainment</v>
          </cell>
          <cell r="E1545">
            <v>67966</v>
          </cell>
          <cell r="F1545" t="str">
            <v>Physician Support Services 003</v>
          </cell>
          <cell r="G1545">
            <v>746015</v>
          </cell>
          <cell r="H1545" t="str">
            <v>Entertainment</v>
          </cell>
        </row>
        <row r="1546">
          <cell r="A1546">
            <v>67950.749035000001</v>
          </cell>
          <cell r="B1546">
            <v>730906</v>
          </cell>
          <cell r="C1546" t="str">
            <v>Business Meals/Entertainment</v>
          </cell>
          <cell r="D1546">
            <v>67950.749035000001</v>
          </cell>
          <cell r="E1546">
            <v>67950</v>
          </cell>
          <cell r="F1546" t="str">
            <v>Physician Support Services 001</v>
          </cell>
          <cell r="G1546">
            <v>749035</v>
          </cell>
          <cell r="H1546" t="str">
            <v>Other Meetings Expense</v>
          </cell>
        </row>
        <row r="1547">
          <cell r="A1547">
            <v>67950.746014999997</v>
          </cell>
          <cell r="B1547">
            <v>730906</v>
          </cell>
          <cell r="C1547" t="str">
            <v>Business Meals/Entertainment</v>
          </cell>
          <cell r="D1547">
            <v>67950.746014999997</v>
          </cell>
          <cell r="E1547">
            <v>67950</v>
          </cell>
          <cell r="F1547" t="str">
            <v>Physician Support Services 001</v>
          </cell>
          <cell r="G1547">
            <v>746015</v>
          </cell>
          <cell r="H1547" t="str">
            <v>Entertainment</v>
          </cell>
        </row>
        <row r="1548">
          <cell r="A1548">
            <v>67450.749035000001</v>
          </cell>
          <cell r="B1548">
            <v>730906</v>
          </cell>
          <cell r="C1548" t="str">
            <v>Business Meals/Entertainment</v>
          </cell>
          <cell r="D1548">
            <v>67450.749035000001</v>
          </cell>
          <cell r="E1548">
            <v>67450</v>
          </cell>
          <cell r="F1548" t="str">
            <v>Total Quality Management 001</v>
          </cell>
          <cell r="G1548">
            <v>749035</v>
          </cell>
          <cell r="H1548" t="str">
            <v>Other Meetings Expense</v>
          </cell>
        </row>
        <row r="1549">
          <cell r="A1549">
            <v>67450.746014999997</v>
          </cell>
          <cell r="B1549">
            <v>730906</v>
          </cell>
          <cell r="C1549" t="str">
            <v>Business Meals/Entertainment</v>
          </cell>
          <cell r="E1549">
            <v>67450</v>
          </cell>
          <cell r="F1549" t="str">
            <v>Total Quality Management 001</v>
          </cell>
          <cell r="G1549">
            <v>746015</v>
          </cell>
          <cell r="H1549" t="str">
            <v>Entertainment</v>
          </cell>
        </row>
        <row r="1550">
          <cell r="A1550">
            <v>67400.749035000001</v>
          </cell>
          <cell r="B1550">
            <v>730906</v>
          </cell>
          <cell r="C1550" t="str">
            <v>Business Meals/Entertainment</v>
          </cell>
          <cell r="D1550">
            <v>67400.749035000001</v>
          </cell>
          <cell r="E1550">
            <v>67400</v>
          </cell>
          <cell r="F1550" t="str">
            <v>Risk Management 001</v>
          </cell>
          <cell r="G1550">
            <v>749035</v>
          </cell>
          <cell r="H1550" t="str">
            <v>Other Meetings Expense</v>
          </cell>
        </row>
        <row r="1551">
          <cell r="A1551">
            <v>67030.749035000001</v>
          </cell>
          <cell r="B1551">
            <v>730906</v>
          </cell>
          <cell r="C1551" t="str">
            <v>Business Meals/Entertainment</v>
          </cell>
          <cell r="D1551">
            <v>67030.749035000001</v>
          </cell>
          <cell r="E1551">
            <v>67030</v>
          </cell>
          <cell r="F1551" t="str">
            <v>Employee Labor Relations 001</v>
          </cell>
          <cell r="G1551">
            <v>749035</v>
          </cell>
          <cell r="H1551" t="str">
            <v>Other Meetings Expense</v>
          </cell>
        </row>
        <row r="1552">
          <cell r="A1552">
            <v>67030.746014999997</v>
          </cell>
          <cell r="B1552">
            <v>730906</v>
          </cell>
          <cell r="C1552" t="str">
            <v>Business Meals/Entertainment</v>
          </cell>
          <cell r="D1552">
            <v>67030.746014999997</v>
          </cell>
          <cell r="E1552">
            <v>67030</v>
          </cell>
          <cell r="F1552" t="str">
            <v>Employee Labor Relations 001</v>
          </cell>
          <cell r="G1552">
            <v>746015</v>
          </cell>
          <cell r="H1552" t="str">
            <v>Entertainment</v>
          </cell>
        </row>
        <row r="1553">
          <cell r="A1553">
            <v>66940.749035000001</v>
          </cell>
          <cell r="B1553">
            <v>730906</v>
          </cell>
          <cell r="C1553" t="str">
            <v>Business Meals/Entertainment</v>
          </cell>
          <cell r="D1553">
            <v>66940.749035000001</v>
          </cell>
          <cell r="E1553">
            <v>66940</v>
          </cell>
          <cell r="F1553" t="str">
            <v>Employee Education 001</v>
          </cell>
          <cell r="G1553">
            <v>749035</v>
          </cell>
          <cell r="H1553" t="str">
            <v>Other Meetings Expense</v>
          </cell>
        </row>
        <row r="1554">
          <cell r="A1554">
            <v>66940.746014999997</v>
          </cell>
          <cell r="B1554">
            <v>730906</v>
          </cell>
          <cell r="C1554" t="str">
            <v>Business Meals/Entertainment</v>
          </cell>
          <cell r="D1554">
            <v>66940.746014999997</v>
          </cell>
          <cell r="E1554">
            <v>66940</v>
          </cell>
          <cell r="F1554" t="str">
            <v>Employee Education 001</v>
          </cell>
          <cell r="G1554">
            <v>746015</v>
          </cell>
          <cell r="H1554" t="str">
            <v>Entertainment</v>
          </cell>
        </row>
        <row r="1555">
          <cell r="A1555">
            <v>66940.709015</v>
          </cell>
          <cell r="B1555">
            <v>730906</v>
          </cell>
          <cell r="C1555" t="str">
            <v>Business Meals/Entertainment</v>
          </cell>
          <cell r="D1555">
            <v>66940.709015</v>
          </cell>
          <cell r="E1555">
            <v>66940</v>
          </cell>
          <cell r="F1555" t="str">
            <v>Employee Education 001</v>
          </cell>
          <cell r="G1555">
            <v>709015</v>
          </cell>
          <cell r="H1555" t="str">
            <v>Food Supplies</v>
          </cell>
        </row>
        <row r="1556">
          <cell r="A1556">
            <v>66900.746014999997</v>
          </cell>
          <cell r="B1556">
            <v>730906</v>
          </cell>
          <cell r="C1556" t="str">
            <v>Business Meals/Entertainment</v>
          </cell>
          <cell r="D1556">
            <v>66900.746014999997</v>
          </cell>
          <cell r="E1556">
            <v>66900</v>
          </cell>
          <cell r="F1556" t="str">
            <v>Compensation Services 001</v>
          </cell>
          <cell r="G1556">
            <v>746015</v>
          </cell>
          <cell r="H1556" t="str">
            <v>Entertainment</v>
          </cell>
        </row>
        <row r="1557">
          <cell r="A1557">
            <v>66757.749035000001</v>
          </cell>
          <cell r="B1557">
            <v>730906</v>
          </cell>
          <cell r="C1557" t="str">
            <v>Business Meals/Entertainment</v>
          </cell>
          <cell r="E1557">
            <v>66757</v>
          </cell>
          <cell r="F1557" t="str">
            <v>Faith Community Nursing</v>
          </cell>
          <cell r="G1557">
            <v>749035</v>
          </cell>
          <cell r="H1557" t="str">
            <v>Other Meetings Expense</v>
          </cell>
        </row>
        <row r="1558">
          <cell r="A1558">
            <v>66702.749035000001</v>
          </cell>
          <cell r="B1558">
            <v>730906</v>
          </cell>
          <cell r="C1558" t="str">
            <v>Business Meals/Entertainment</v>
          </cell>
          <cell r="D1558">
            <v>66702.749035000001</v>
          </cell>
          <cell r="E1558">
            <v>66702</v>
          </cell>
          <cell r="F1558" t="str">
            <v>Community Relations 001</v>
          </cell>
          <cell r="G1558">
            <v>749035</v>
          </cell>
          <cell r="H1558" t="str">
            <v>Other Meetings Expense</v>
          </cell>
        </row>
        <row r="1559">
          <cell r="A1559">
            <v>66702.746014999997</v>
          </cell>
          <cell r="B1559">
            <v>730906</v>
          </cell>
          <cell r="C1559" t="str">
            <v>Business Meals/Entertainment</v>
          </cell>
          <cell r="D1559">
            <v>66702.746014999997</v>
          </cell>
          <cell r="E1559">
            <v>66702</v>
          </cell>
          <cell r="F1559" t="str">
            <v>Community Relations 001</v>
          </cell>
          <cell r="G1559">
            <v>746015</v>
          </cell>
          <cell r="H1559" t="str">
            <v>Entertainment</v>
          </cell>
        </row>
        <row r="1560">
          <cell r="A1560">
            <v>66600.749035000001</v>
          </cell>
          <cell r="B1560">
            <v>730906</v>
          </cell>
          <cell r="C1560" t="str">
            <v>Business Meals/Entertainment</v>
          </cell>
          <cell r="D1560">
            <v>66600.749035000001</v>
          </cell>
          <cell r="E1560">
            <v>66600</v>
          </cell>
          <cell r="F1560" t="str">
            <v>Marketing 001</v>
          </cell>
          <cell r="G1560">
            <v>749035</v>
          </cell>
          <cell r="H1560" t="str">
            <v>Other Meetings Expense</v>
          </cell>
        </row>
        <row r="1561">
          <cell r="A1561">
            <v>66600.746014999997</v>
          </cell>
          <cell r="B1561">
            <v>730906</v>
          </cell>
          <cell r="C1561" t="str">
            <v>Business Meals/Entertainment</v>
          </cell>
          <cell r="D1561">
            <v>66600.746014999997</v>
          </cell>
          <cell r="E1561">
            <v>66600</v>
          </cell>
          <cell r="F1561" t="str">
            <v>Marketing 001</v>
          </cell>
          <cell r="G1561">
            <v>746015</v>
          </cell>
          <cell r="H1561" t="str">
            <v>Entertainment</v>
          </cell>
        </row>
        <row r="1562">
          <cell r="A1562">
            <v>66450.749035000001</v>
          </cell>
          <cell r="B1562">
            <v>730906</v>
          </cell>
          <cell r="C1562" t="str">
            <v>Business Meals/Entertainment</v>
          </cell>
          <cell r="D1562">
            <v>66450.749035000001</v>
          </cell>
          <cell r="E1562">
            <v>66450</v>
          </cell>
          <cell r="F1562" t="str">
            <v>Hlth Info Mgmt Operations 001</v>
          </cell>
          <cell r="G1562">
            <v>749035</v>
          </cell>
          <cell r="H1562" t="str">
            <v>Other Meetings Expense</v>
          </cell>
        </row>
        <row r="1563">
          <cell r="A1563">
            <v>66050.749035000001</v>
          </cell>
          <cell r="B1563">
            <v>730906</v>
          </cell>
          <cell r="C1563" t="str">
            <v>Business Meals/Entertainment</v>
          </cell>
          <cell r="E1563">
            <v>66050</v>
          </cell>
          <cell r="F1563" t="str">
            <v>Patient Accounting 001</v>
          </cell>
          <cell r="G1563">
            <v>749035</v>
          </cell>
          <cell r="H1563" t="str">
            <v>Other Meetings Expense</v>
          </cell>
        </row>
        <row r="1564">
          <cell r="A1564">
            <v>65500.749035000001</v>
          </cell>
          <cell r="B1564">
            <v>730906</v>
          </cell>
          <cell r="C1564" t="str">
            <v>Business Meals/Entertainment</v>
          </cell>
          <cell r="E1564">
            <v>65500</v>
          </cell>
          <cell r="F1564" t="str">
            <v>Strategic Planning 001</v>
          </cell>
          <cell r="G1564">
            <v>749035</v>
          </cell>
          <cell r="H1564" t="str">
            <v>Other Meetings Expense</v>
          </cell>
        </row>
        <row r="1565">
          <cell r="A1565">
            <v>65350.749035000001</v>
          </cell>
          <cell r="B1565">
            <v>730906</v>
          </cell>
          <cell r="C1565" t="str">
            <v>Business Meals/Entertainment</v>
          </cell>
          <cell r="D1565">
            <v>65350.749035000001</v>
          </cell>
          <cell r="E1565">
            <v>65350</v>
          </cell>
          <cell r="F1565" t="str">
            <v>Decision Support 001</v>
          </cell>
          <cell r="G1565">
            <v>749035</v>
          </cell>
          <cell r="H1565" t="str">
            <v>Other Meetings Expense</v>
          </cell>
        </row>
        <row r="1566">
          <cell r="A1566">
            <v>65350.746014999997</v>
          </cell>
          <cell r="B1566">
            <v>730906</v>
          </cell>
          <cell r="C1566" t="str">
            <v>Business Meals/Entertainment</v>
          </cell>
          <cell r="D1566">
            <v>65350.746014999997</v>
          </cell>
          <cell r="E1566">
            <v>65350</v>
          </cell>
          <cell r="F1566" t="str">
            <v>Decision Support 001</v>
          </cell>
          <cell r="G1566">
            <v>746015</v>
          </cell>
          <cell r="H1566" t="str">
            <v>Entertainment</v>
          </cell>
        </row>
        <row r="1567">
          <cell r="A1567">
            <v>65200.749035000001</v>
          </cell>
          <cell r="B1567">
            <v>730906</v>
          </cell>
          <cell r="C1567" t="str">
            <v>Business Meals/Entertainment</v>
          </cell>
          <cell r="D1567">
            <v>65200.749035000001</v>
          </cell>
          <cell r="E1567">
            <v>65200</v>
          </cell>
          <cell r="F1567" t="str">
            <v>Managed Care Contracting 001</v>
          </cell>
          <cell r="G1567">
            <v>749035</v>
          </cell>
          <cell r="H1567" t="str">
            <v>Other Meetings Expense</v>
          </cell>
        </row>
        <row r="1568">
          <cell r="A1568">
            <v>65200.746014999997</v>
          </cell>
          <cell r="B1568">
            <v>730906</v>
          </cell>
          <cell r="C1568" t="str">
            <v>Business Meals/Entertainment</v>
          </cell>
          <cell r="E1568">
            <v>65200</v>
          </cell>
          <cell r="F1568" t="str">
            <v>Managed Care Contracting 001</v>
          </cell>
          <cell r="G1568">
            <v>746015</v>
          </cell>
          <cell r="H1568" t="str">
            <v>Entertainment</v>
          </cell>
        </row>
        <row r="1569">
          <cell r="A1569">
            <v>65102.749035000001</v>
          </cell>
          <cell r="B1569">
            <v>730906</v>
          </cell>
          <cell r="C1569" t="str">
            <v>Business Meals/Entertainment</v>
          </cell>
          <cell r="D1569">
            <v>65102.749035000001</v>
          </cell>
          <cell r="E1569">
            <v>65102</v>
          </cell>
          <cell r="F1569" t="str">
            <v>General Finance 002</v>
          </cell>
          <cell r="G1569">
            <v>749035</v>
          </cell>
          <cell r="H1569" t="str">
            <v>Other Meetings Expense</v>
          </cell>
        </row>
        <row r="1570">
          <cell r="A1570">
            <v>65102.746014999997</v>
          </cell>
          <cell r="B1570">
            <v>730906</v>
          </cell>
          <cell r="C1570" t="str">
            <v>Business Meals/Entertainment</v>
          </cell>
          <cell r="E1570">
            <v>65102</v>
          </cell>
          <cell r="F1570" t="str">
            <v>General Finance 002</v>
          </cell>
          <cell r="G1570">
            <v>746015</v>
          </cell>
          <cell r="H1570" t="str">
            <v>Entertainment</v>
          </cell>
        </row>
        <row r="1571">
          <cell r="A1571">
            <v>65050.749035000001</v>
          </cell>
          <cell r="B1571">
            <v>730906</v>
          </cell>
          <cell r="C1571" t="str">
            <v>Business Meals/Entertainment</v>
          </cell>
          <cell r="D1571">
            <v>65050.749035000001</v>
          </cell>
          <cell r="E1571">
            <v>65050</v>
          </cell>
          <cell r="F1571" t="str">
            <v>Financial Reporting Analysis</v>
          </cell>
          <cell r="G1571">
            <v>749035</v>
          </cell>
          <cell r="H1571" t="str">
            <v>Other Meetings Expense</v>
          </cell>
        </row>
        <row r="1572">
          <cell r="A1572">
            <v>65050.709015</v>
          </cell>
          <cell r="B1572">
            <v>730906</v>
          </cell>
          <cell r="C1572" t="str">
            <v>Business Meals/Entertainment</v>
          </cell>
          <cell r="D1572">
            <v>65050.709015</v>
          </cell>
          <cell r="E1572">
            <v>65050</v>
          </cell>
          <cell r="F1572" t="str">
            <v>Financial Reporting Analysis</v>
          </cell>
          <cell r="G1572">
            <v>709015</v>
          </cell>
          <cell r="H1572" t="str">
            <v>Food Supplies</v>
          </cell>
        </row>
        <row r="1573">
          <cell r="A1573">
            <v>64988.749035000001</v>
          </cell>
          <cell r="B1573">
            <v>730906</v>
          </cell>
          <cell r="C1573" t="str">
            <v>Business Meals/Entertainment</v>
          </cell>
          <cell r="D1573">
            <v>64988.749035000001</v>
          </cell>
          <cell r="E1573">
            <v>64988</v>
          </cell>
          <cell r="F1573" t="str">
            <v>Unassigned Expense 001</v>
          </cell>
          <cell r="G1573">
            <v>749035</v>
          </cell>
          <cell r="H1573" t="str">
            <v>Other Meetings Expense</v>
          </cell>
        </row>
        <row r="1574">
          <cell r="A1574">
            <v>64988.746014999997</v>
          </cell>
          <cell r="B1574">
            <v>730906</v>
          </cell>
          <cell r="C1574" t="str">
            <v>Business Meals/Entertainment</v>
          </cell>
          <cell r="D1574">
            <v>64988.746014999997</v>
          </cell>
          <cell r="E1574">
            <v>64988</v>
          </cell>
          <cell r="F1574" t="str">
            <v>Unassigned Expense 001</v>
          </cell>
          <cell r="G1574">
            <v>746015</v>
          </cell>
          <cell r="H1574" t="str">
            <v>Entertainment</v>
          </cell>
        </row>
        <row r="1575">
          <cell r="A1575">
            <v>64601.749035000001</v>
          </cell>
          <cell r="B1575">
            <v>730906</v>
          </cell>
          <cell r="C1575" t="str">
            <v>Business Meals/Entertainment</v>
          </cell>
          <cell r="D1575">
            <v>64601.749035000001</v>
          </cell>
          <cell r="E1575">
            <v>64601</v>
          </cell>
          <cell r="F1575" t="str">
            <v>Business Devp 002</v>
          </cell>
          <cell r="G1575">
            <v>749035</v>
          </cell>
          <cell r="H1575" t="str">
            <v>Other Meetings Expense</v>
          </cell>
        </row>
        <row r="1576">
          <cell r="A1576">
            <v>64600.749035000001</v>
          </cell>
          <cell r="B1576">
            <v>730906</v>
          </cell>
          <cell r="C1576" t="str">
            <v>Business Meals/Entertainment</v>
          </cell>
          <cell r="D1576">
            <v>64600.749035000001</v>
          </cell>
          <cell r="E1576">
            <v>64600</v>
          </cell>
          <cell r="F1576" t="str">
            <v>Business Devp 001</v>
          </cell>
          <cell r="G1576">
            <v>749035</v>
          </cell>
          <cell r="H1576" t="str">
            <v>Other Meetings Expense</v>
          </cell>
        </row>
        <row r="1577">
          <cell r="A1577">
            <v>64600.746014999997</v>
          </cell>
          <cell r="B1577">
            <v>730906</v>
          </cell>
          <cell r="C1577" t="str">
            <v>Business Meals/Entertainment</v>
          </cell>
          <cell r="D1577">
            <v>64600.746014999997</v>
          </cell>
          <cell r="E1577">
            <v>64600</v>
          </cell>
          <cell r="F1577" t="str">
            <v>Business Devp 001</v>
          </cell>
          <cell r="G1577">
            <v>746015</v>
          </cell>
          <cell r="H1577" t="str">
            <v>Entertainment</v>
          </cell>
        </row>
        <row r="1578">
          <cell r="A1578">
            <v>64100.749035000001</v>
          </cell>
          <cell r="B1578">
            <v>730906</v>
          </cell>
          <cell r="C1578" t="str">
            <v>Business Meals/Entertainment</v>
          </cell>
          <cell r="D1578">
            <v>64100.749035000001</v>
          </cell>
          <cell r="E1578">
            <v>64100</v>
          </cell>
          <cell r="F1578" t="str">
            <v>Administration 001</v>
          </cell>
          <cell r="G1578">
            <v>749035</v>
          </cell>
          <cell r="H1578" t="str">
            <v>Other Meetings Expense</v>
          </cell>
        </row>
        <row r="1579">
          <cell r="A1579">
            <v>64100.746014999997</v>
          </cell>
          <cell r="B1579">
            <v>730906</v>
          </cell>
          <cell r="C1579" t="str">
            <v>Business Meals/Entertainment</v>
          </cell>
          <cell r="D1579">
            <v>64100.746014999997</v>
          </cell>
          <cell r="E1579">
            <v>64100</v>
          </cell>
          <cell r="F1579" t="str">
            <v>Administration 001</v>
          </cell>
          <cell r="G1579">
            <v>746015</v>
          </cell>
          <cell r="H1579" t="str">
            <v>Entertainment</v>
          </cell>
        </row>
        <row r="1580">
          <cell r="A1580">
            <v>16450.749035000001</v>
          </cell>
          <cell r="B1580">
            <v>730906</v>
          </cell>
          <cell r="C1580" t="str">
            <v>Business Meals/Entertainment</v>
          </cell>
          <cell r="D1580">
            <v>16450.749035000001</v>
          </cell>
          <cell r="E1580">
            <v>16450</v>
          </cell>
          <cell r="F1580" t="str">
            <v>Oncology Support Services 001</v>
          </cell>
          <cell r="G1580">
            <v>749035</v>
          </cell>
          <cell r="H1580" t="str">
            <v>Other Meetings Expense</v>
          </cell>
        </row>
        <row r="1581">
          <cell r="A1581">
            <v>69550.755069999999</v>
          </cell>
          <cell r="B1581">
            <v>730908</v>
          </cell>
          <cell r="C1581" t="str">
            <v>Dues/Subscriptions</v>
          </cell>
          <cell r="D1581">
            <v>69550.755069999999</v>
          </cell>
          <cell r="E1581">
            <v>69550</v>
          </cell>
          <cell r="F1581" t="str">
            <v>Facility Support 001</v>
          </cell>
          <cell r="G1581">
            <v>755070</v>
          </cell>
          <cell r="H1581" t="str">
            <v>Dues</v>
          </cell>
        </row>
        <row r="1582">
          <cell r="A1582">
            <v>68500.755069999999</v>
          </cell>
          <cell r="B1582">
            <v>730908</v>
          </cell>
          <cell r="C1582" t="str">
            <v>Dues/Subscriptions</v>
          </cell>
          <cell r="E1582">
            <v>68500</v>
          </cell>
          <cell r="F1582" t="str">
            <v>Mission Integration 001</v>
          </cell>
          <cell r="G1582">
            <v>755070</v>
          </cell>
          <cell r="H1582" t="str">
            <v>Dues</v>
          </cell>
        </row>
        <row r="1583">
          <cell r="A1583">
            <v>68000.755069999999</v>
          </cell>
          <cell r="B1583">
            <v>730908</v>
          </cell>
          <cell r="C1583" t="str">
            <v>Dues/Subscriptions</v>
          </cell>
          <cell r="D1583">
            <v>68000.755069999999</v>
          </cell>
          <cell r="E1583">
            <v>68000</v>
          </cell>
          <cell r="F1583" t="str">
            <v>Chief Legal Counsel 001</v>
          </cell>
          <cell r="G1583">
            <v>755070</v>
          </cell>
          <cell r="H1583" t="str">
            <v>Dues</v>
          </cell>
        </row>
        <row r="1584">
          <cell r="A1584">
            <v>67966.755069999999</v>
          </cell>
          <cell r="B1584">
            <v>730908</v>
          </cell>
          <cell r="C1584" t="str">
            <v>Dues/Subscriptions</v>
          </cell>
          <cell r="D1584">
            <v>67966.755069999999</v>
          </cell>
          <cell r="E1584">
            <v>67966</v>
          </cell>
          <cell r="F1584" t="str">
            <v>Physician Support Services 003</v>
          </cell>
          <cell r="G1584">
            <v>755070</v>
          </cell>
          <cell r="H1584" t="str">
            <v>Dues</v>
          </cell>
        </row>
        <row r="1585">
          <cell r="A1585">
            <v>67950.755069999999</v>
          </cell>
          <cell r="B1585">
            <v>730908</v>
          </cell>
          <cell r="C1585" t="str">
            <v>Dues/Subscriptions</v>
          </cell>
          <cell r="D1585">
            <v>67950.755069999999</v>
          </cell>
          <cell r="E1585">
            <v>67950</v>
          </cell>
          <cell r="F1585" t="str">
            <v>Physician Support Services 001</v>
          </cell>
          <cell r="G1585">
            <v>755070</v>
          </cell>
          <cell r="H1585" t="str">
            <v>Dues</v>
          </cell>
        </row>
        <row r="1586">
          <cell r="A1586">
            <v>67450.755069999999</v>
          </cell>
          <cell r="B1586">
            <v>730908</v>
          </cell>
          <cell r="C1586" t="str">
            <v>Dues/Subscriptions</v>
          </cell>
          <cell r="D1586">
            <v>67450.755069999999</v>
          </cell>
          <cell r="E1586">
            <v>67450</v>
          </cell>
          <cell r="F1586" t="str">
            <v>Total Quality Management 001</v>
          </cell>
          <cell r="G1586">
            <v>755070</v>
          </cell>
          <cell r="H1586" t="str">
            <v>Dues</v>
          </cell>
        </row>
        <row r="1587">
          <cell r="A1587">
            <v>67030.755069999999</v>
          </cell>
          <cell r="B1587">
            <v>730908</v>
          </cell>
          <cell r="C1587" t="str">
            <v>Dues/Subscriptions</v>
          </cell>
          <cell r="D1587">
            <v>67030.755069999999</v>
          </cell>
          <cell r="E1587">
            <v>67030</v>
          </cell>
          <cell r="F1587" t="str">
            <v>Employee Labor Relations 001</v>
          </cell>
          <cell r="G1587">
            <v>755070</v>
          </cell>
          <cell r="H1587" t="str">
            <v>Dues</v>
          </cell>
        </row>
        <row r="1588">
          <cell r="A1588">
            <v>66980.755069999999</v>
          </cell>
          <cell r="B1588">
            <v>730908</v>
          </cell>
          <cell r="C1588" t="str">
            <v>Dues/Subscriptions</v>
          </cell>
          <cell r="E1588">
            <v>66980</v>
          </cell>
          <cell r="F1588" t="str">
            <v>Employee Hlth and Wellness 001</v>
          </cell>
          <cell r="G1588">
            <v>755070</v>
          </cell>
          <cell r="H1588" t="str">
            <v>Dues</v>
          </cell>
        </row>
        <row r="1589">
          <cell r="A1589">
            <v>66940.755069999999</v>
          </cell>
          <cell r="B1589">
            <v>730908</v>
          </cell>
          <cell r="C1589" t="str">
            <v>Dues/Subscriptions</v>
          </cell>
          <cell r="D1589">
            <v>66940.755069999999</v>
          </cell>
          <cell r="E1589">
            <v>66940</v>
          </cell>
          <cell r="F1589" t="str">
            <v>Employee Education 001</v>
          </cell>
          <cell r="G1589">
            <v>755070</v>
          </cell>
          <cell r="H1589" t="str">
            <v>Dues</v>
          </cell>
        </row>
        <row r="1590">
          <cell r="A1590">
            <v>66900.755069999999</v>
          </cell>
          <cell r="B1590">
            <v>730908</v>
          </cell>
          <cell r="C1590" t="str">
            <v>Dues/Subscriptions</v>
          </cell>
          <cell r="D1590">
            <v>66900.755069999999</v>
          </cell>
          <cell r="E1590">
            <v>66900</v>
          </cell>
          <cell r="F1590" t="str">
            <v>Compensation Services 001</v>
          </cell>
          <cell r="G1590">
            <v>755070</v>
          </cell>
          <cell r="H1590" t="str">
            <v>Dues</v>
          </cell>
        </row>
        <row r="1591">
          <cell r="A1591">
            <v>66702.755069999999</v>
          </cell>
          <cell r="B1591">
            <v>730908</v>
          </cell>
          <cell r="C1591" t="str">
            <v>Dues/Subscriptions</v>
          </cell>
          <cell r="D1591">
            <v>66702.755069999999</v>
          </cell>
          <cell r="E1591">
            <v>66702</v>
          </cell>
          <cell r="F1591" t="str">
            <v>Community Relations 001</v>
          </cell>
          <cell r="G1591">
            <v>755070</v>
          </cell>
          <cell r="H1591" t="str">
            <v>Dues</v>
          </cell>
        </row>
        <row r="1592">
          <cell r="A1592">
            <v>66600.755069999999</v>
          </cell>
          <cell r="B1592">
            <v>730908</v>
          </cell>
          <cell r="C1592" t="str">
            <v>Dues/Subscriptions</v>
          </cell>
          <cell r="D1592">
            <v>66600.755069999999</v>
          </cell>
          <cell r="E1592">
            <v>66600</v>
          </cell>
          <cell r="F1592" t="str">
            <v>Marketing 001</v>
          </cell>
          <cell r="G1592">
            <v>755070</v>
          </cell>
          <cell r="H1592" t="str">
            <v>Dues</v>
          </cell>
        </row>
        <row r="1593">
          <cell r="A1593">
            <v>65200.755069999999</v>
          </cell>
          <cell r="B1593">
            <v>730908</v>
          </cell>
          <cell r="C1593" t="str">
            <v>Dues/Subscriptions</v>
          </cell>
          <cell r="D1593">
            <v>65200.755069999999</v>
          </cell>
          <cell r="E1593">
            <v>65200</v>
          </cell>
          <cell r="F1593" t="str">
            <v>Managed Care Contracting 001</v>
          </cell>
          <cell r="G1593">
            <v>755070</v>
          </cell>
          <cell r="H1593" t="str">
            <v>Dues</v>
          </cell>
        </row>
        <row r="1594">
          <cell r="A1594">
            <v>65102.755069999999</v>
          </cell>
          <cell r="B1594">
            <v>730908</v>
          </cell>
          <cell r="C1594" t="str">
            <v>Dues/Subscriptions</v>
          </cell>
          <cell r="D1594">
            <v>65102.755069999999</v>
          </cell>
          <cell r="E1594">
            <v>65102</v>
          </cell>
          <cell r="F1594" t="str">
            <v>General Finance 002</v>
          </cell>
          <cell r="G1594">
            <v>755070</v>
          </cell>
          <cell r="H1594" t="str">
            <v>Dues</v>
          </cell>
        </row>
        <row r="1595">
          <cell r="A1595">
            <v>65050.755069999999</v>
          </cell>
          <cell r="B1595">
            <v>730908</v>
          </cell>
          <cell r="C1595" t="str">
            <v>Dues/Subscriptions</v>
          </cell>
          <cell r="D1595">
            <v>65050.755069999999</v>
          </cell>
          <cell r="E1595">
            <v>65050</v>
          </cell>
          <cell r="F1595" t="str">
            <v>Financial Reporting Analysis</v>
          </cell>
          <cell r="G1595">
            <v>755070</v>
          </cell>
          <cell r="H1595" t="str">
            <v>Dues</v>
          </cell>
        </row>
        <row r="1596">
          <cell r="A1596">
            <v>64971.755069999999</v>
          </cell>
          <cell r="B1596">
            <v>730908</v>
          </cell>
          <cell r="C1596" t="str">
            <v>Dues/Subscriptions</v>
          </cell>
          <cell r="E1596">
            <v>64971</v>
          </cell>
          <cell r="F1596" t="str">
            <v>Corporate Transactions 003</v>
          </cell>
          <cell r="G1596">
            <v>755070</v>
          </cell>
          <cell r="H1596" t="str">
            <v>Dues</v>
          </cell>
        </row>
        <row r="1597">
          <cell r="A1597">
            <v>64950.755069999999</v>
          </cell>
          <cell r="B1597">
            <v>730908</v>
          </cell>
          <cell r="C1597" t="str">
            <v>Dues/Subscriptions</v>
          </cell>
          <cell r="E1597">
            <v>64950</v>
          </cell>
          <cell r="F1597" t="str">
            <v>Balance Sheet Department 001</v>
          </cell>
          <cell r="G1597">
            <v>755070</v>
          </cell>
          <cell r="H1597" t="str">
            <v>Dues</v>
          </cell>
        </row>
        <row r="1598">
          <cell r="A1598">
            <v>64600.755069999999</v>
          </cell>
          <cell r="B1598">
            <v>730908</v>
          </cell>
          <cell r="C1598" t="str">
            <v>Dues/Subscriptions</v>
          </cell>
          <cell r="D1598">
            <v>64600.755069999999</v>
          </cell>
          <cell r="E1598">
            <v>64600</v>
          </cell>
          <cell r="F1598" t="str">
            <v>Business Devp 001</v>
          </cell>
          <cell r="G1598">
            <v>755070</v>
          </cell>
          <cell r="H1598" t="str">
            <v>Dues</v>
          </cell>
        </row>
        <row r="1599">
          <cell r="A1599">
            <v>64250.755069999999</v>
          </cell>
          <cell r="B1599">
            <v>730908</v>
          </cell>
          <cell r="C1599" t="str">
            <v>Dues/Subscriptions</v>
          </cell>
          <cell r="E1599">
            <v>64250</v>
          </cell>
          <cell r="F1599" t="str">
            <v>Administration 005</v>
          </cell>
          <cell r="G1599">
            <v>755070</v>
          </cell>
          <cell r="H1599" t="str">
            <v>Dues</v>
          </cell>
        </row>
        <row r="1600">
          <cell r="A1600">
            <v>64100.755069999999</v>
          </cell>
          <cell r="B1600">
            <v>730908</v>
          </cell>
          <cell r="C1600" t="str">
            <v>Dues/Subscriptions</v>
          </cell>
          <cell r="D1600">
            <v>64100.755069999999</v>
          </cell>
          <cell r="E1600">
            <v>64100</v>
          </cell>
          <cell r="F1600" t="str">
            <v>Administration 001</v>
          </cell>
          <cell r="G1600">
            <v>755070</v>
          </cell>
          <cell r="H1600" t="str">
            <v>Dues</v>
          </cell>
        </row>
        <row r="1601">
          <cell r="A1601">
            <v>16450.755069999999</v>
          </cell>
          <cell r="B1601">
            <v>730908</v>
          </cell>
          <cell r="C1601" t="str">
            <v>Dues/Subscriptions</v>
          </cell>
          <cell r="E1601">
            <v>16450</v>
          </cell>
          <cell r="F1601" t="str">
            <v>Oncology Support Services 001</v>
          </cell>
          <cell r="G1601">
            <v>755070</v>
          </cell>
          <cell r="H1601" t="str">
            <v>Dues</v>
          </cell>
        </row>
        <row r="1602">
          <cell r="A1602">
            <v>64950.771500000003</v>
          </cell>
          <cell r="B1602">
            <v>730909</v>
          </cell>
          <cell r="C1602" t="str">
            <v>Taxes</v>
          </cell>
          <cell r="E1602">
            <v>64950</v>
          </cell>
          <cell r="F1602" t="str">
            <v>Balance Sheet Department 001</v>
          </cell>
          <cell r="G1602">
            <v>771500</v>
          </cell>
          <cell r="H1602" t="str">
            <v>Other Fed State Mun Taxes</v>
          </cell>
        </row>
        <row r="1603">
          <cell r="A1603">
            <v>69750.771504999997</v>
          </cell>
          <cell r="B1603">
            <v>730909</v>
          </cell>
          <cell r="C1603" t="str">
            <v>Taxes</v>
          </cell>
          <cell r="E1603">
            <v>69750</v>
          </cell>
          <cell r="F1603" t="str">
            <v>Print Shop 001</v>
          </cell>
          <cell r="G1603">
            <v>771505</v>
          </cell>
          <cell r="H1603" t="str">
            <v>Personal Property Tax</v>
          </cell>
        </row>
        <row r="1604">
          <cell r="A1604">
            <v>78300.709524999998</v>
          </cell>
          <cell r="B1604">
            <v>730909</v>
          </cell>
          <cell r="C1604" t="str">
            <v>Taxes</v>
          </cell>
          <cell r="D1604">
            <v>78300.709524999998</v>
          </cell>
          <cell r="E1604">
            <v>78300</v>
          </cell>
          <cell r="F1604" t="str">
            <v>Property Admin Services 001</v>
          </cell>
          <cell r="G1604">
            <v>709525</v>
          </cell>
          <cell r="H1604" t="str">
            <v>Sales Tax</v>
          </cell>
        </row>
        <row r="1605">
          <cell r="A1605">
            <v>70701.709524999998</v>
          </cell>
          <cell r="B1605">
            <v>730909</v>
          </cell>
          <cell r="C1605" t="str">
            <v>Taxes</v>
          </cell>
          <cell r="D1605">
            <v>70701.709524999998</v>
          </cell>
          <cell r="E1605">
            <v>70701</v>
          </cell>
          <cell r="F1605" t="str">
            <v>Materials Management 001</v>
          </cell>
          <cell r="G1605">
            <v>709525</v>
          </cell>
          <cell r="H1605" t="str">
            <v>Sales Tax</v>
          </cell>
        </row>
        <row r="1606">
          <cell r="A1606">
            <v>69550.709524999998</v>
          </cell>
          <cell r="B1606">
            <v>730909</v>
          </cell>
          <cell r="C1606" t="str">
            <v>Taxes</v>
          </cell>
          <cell r="D1606">
            <v>69550.709524999998</v>
          </cell>
          <cell r="E1606">
            <v>69550</v>
          </cell>
          <cell r="F1606" t="str">
            <v>Facility Support 001</v>
          </cell>
          <cell r="G1606">
            <v>709525</v>
          </cell>
          <cell r="H1606" t="str">
            <v>Sales Tax</v>
          </cell>
        </row>
        <row r="1607">
          <cell r="A1607">
            <v>69150.709524999998</v>
          </cell>
          <cell r="B1607">
            <v>730909</v>
          </cell>
          <cell r="C1607" t="str">
            <v>Taxes</v>
          </cell>
          <cell r="D1607">
            <v>69150.709524999998</v>
          </cell>
          <cell r="E1607">
            <v>69150</v>
          </cell>
          <cell r="F1607" t="str">
            <v>Maintenance 001</v>
          </cell>
          <cell r="G1607">
            <v>709525</v>
          </cell>
          <cell r="H1607" t="str">
            <v>Sales Tax</v>
          </cell>
        </row>
        <row r="1608">
          <cell r="A1608">
            <v>68500.709524999998</v>
          </cell>
          <cell r="B1608">
            <v>730909</v>
          </cell>
          <cell r="C1608" t="str">
            <v>Taxes</v>
          </cell>
          <cell r="D1608">
            <v>68500.709524999998</v>
          </cell>
          <cell r="E1608">
            <v>68500</v>
          </cell>
          <cell r="F1608" t="str">
            <v>Mission Integration 001</v>
          </cell>
          <cell r="G1608">
            <v>709525</v>
          </cell>
          <cell r="H1608" t="str">
            <v>Sales Tax</v>
          </cell>
        </row>
        <row r="1609">
          <cell r="A1609">
            <v>67950.709524999998</v>
          </cell>
          <cell r="B1609">
            <v>730909</v>
          </cell>
          <cell r="C1609" t="str">
            <v>Taxes</v>
          </cell>
          <cell r="E1609">
            <v>67950</v>
          </cell>
          <cell r="F1609" t="str">
            <v>Physician Support Services 001</v>
          </cell>
          <cell r="G1609">
            <v>709525</v>
          </cell>
          <cell r="H1609" t="str">
            <v>Sales Tax</v>
          </cell>
        </row>
        <row r="1610">
          <cell r="A1610">
            <v>67030.709524999998</v>
          </cell>
          <cell r="B1610">
            <v>730909</v>
          </cell>
          <cell r="C1610" t="str">
            <v>Taxes</v>
          </cell>
          <cell r="E1610">
            <v>67030</v>
          </cell>
          <cell r="F1610" t="str">
            <v>Employee Labor Relations 001</v>
          </cell>
          <cell r="G1610">
            <v>709525</v>
          </cell>
          <cell r="H1610" t="str">
            <v>Sales Tax</v>
          </cell>
        </row>
        <row r="1611">
          <cell r="A1611">
            <v>66900.709524999998</v>
          </cell>
          <cell r="B1611">
            <v>730909</v>
          </cell>
          <cell r="C1611" t="str">
            <v>Taxes</v>
          </cell>
          <cell r="D1611">
            <v>66900.709524999998</v>
          </cell>
          <cell r="E1611">
            <v>66900</v>
          </cell>
          <cell r="F1611" t="str">
            <v>Compensation Services 001</v>
          </cell>
          <cell r="G1611">
            <v>709525</v>
          </cell>
          <cell r="H1611" t="str">
            <v>Sales Tax</v>
          </cell>
        </row>
        <row r="1612">
          <cell r="A1612">
            <v>66702.709524999998</v>
          </cell>
          <cell r="B1612">
            <v>730909</v>
          </cell>
          <cell r="C1612" t="str">
            <v>Taxes</v>
          </cell>
          <cell r="D1612">
            <v>66702.709524999998</v>
          </cell>
          <cell r="E1612">
            <v>66702</v>
          </cell>
          <cell r="F1612" t="str">
            <v>Community Relations 001</v>
          </cell>
          <cell r="G1612">
            <v>709525</v>
          </cell>
          <cell r="H1612" t="str">
            <v>Sales Tax</v>
          </cell>
        </row>
        <row r="1613">
          <cell r="A1613">
            <v>66600.709524999998</v>
          </cell>
          <cell r="B1613">
            <v>730909</v>
          </cell>
          <cell r="C1613" t="str">
            <v>Taxes</v>
          </cell>
          <cell r="D1613">
            <v>66600.709524999998</v>
          </cell>
          <cell r="E1613">
            <v>66600</v>
          </cell>
          <cell r="F1613" t="str">
            <v>Marketing 001</v>
          </cell>
          <cell r="G1613">
            <v>709525</v>
          </cell>
          <cell r="H1613" t="str">
            <v>Sales Tax</v>
          </cell>
        </row>
        <row r="1614">
          <cell r="A1614">
            <v>66500.709524999998</v>
          </cell>
          <cell r="B1614">
            <v>730909</v>
          </cell>
          <cell r="C1614" t="str">
            <v>Taxes</v>
          </cell>
          <cell r="E1614">
            <v>66500</v>
          </cell>
          <cell r="F1614" t="str">
            <v>HIM Coding Documentation 001</v>
          </cell>
          <cell r="G1614">
            <v>709525</v>
          </cell>
          <cell r="H1614" t="str">
            <v>Sales Tax</v>
          </cell>
        </row>
        <row r="1615">
          <cell r="A1615">
            <v>65350.709524999998</v>
          </cell>
          <cell r="B1615">
            <v>730909</v>
          </cell>
          <cell r="C1615" t="str">
            <v>Taxes</v>
          </cell>
          <cell r="E1615">
            <v>65350</v>
          </cell>
          <cell r="F1615" t="str">
            <v>Decision Support 001</v>
          </cell>
          <cell r="G1615">
            <v>709525</v>
          </cell>
          <cell r="H1615" t="str">
            <v>Sales Tax</v>
          </cell>
        </row>
        <row r="1616">
          <cell r="A1616">
            <v>65200.709524999998</v>
          </cell>
          <cell r="B1616">
            <v>730909</v>
          </cell>
          <cell r="C1616" t="str">
            <v>Taxes</v>
          </cell>
          <cell r="E1616">
            <v>65200</v>
          </cell>
          <cell r="F1616" t="str">
            <v>Managed Care Contracting 001</v>
          </cell>
          <cell r="G1616">
            <v>709525</v>
          </cell>
          <cell r="H1616" t="str">
            <v>Sales Tax</v>
          </cell>
        </row>
        <row r="1617">
          <cell r="A1617">
            <v>65102.709524999998</v>
          </cell>
          <cell r="B1617">
            <v>730909</v>
          </cell>
          <cell r="C1617" t="str">
            <v>Taxes</v>
          </cell>
          <cell r="D1617">
            <v>65102.709524999998</v>
          </cell>
          <cell r="E1617">
            <v>65102</v>
          </cell>
          <cell r="F1617" t="str">
            <v>General Finance 002</v>
          </cell>
          <cell r="G1617">
            <v>709525</v>
          </cell>
          <cell r="H1617" t="str">
            <v>Sales Tax</v>
          </cell>
        </row>
        <row r="1618">
          <cell r="A1618">
            <v>65050.709524999998</v>
          </cell>
          <cell r="B1618">
            <v>730909</v>
          </cell>
          <cell r="C1618" t="str">
            <v>Taxes</v>
          </cell>
          <cell r="D1618">
            <v>65050.709524999998</v>
          </cell>
          <cell r="E1618">
            <v>65050</v>
          </cell>
          <cell r="F1618" t="str">
            <v>Financial Reporting Analysis</v>
          </cell>
          <cell r="G1618">
            <v>709525</v>
          </cell>
          <cell r="H1618" t="str">
            <v>Sales Tax</v>
          </cell>
        </row>
        <row r="1619">
          <cell r="A1619">
            <v>64951.709524999998</v>
          </cell>
          <cell r="B1619">
            <v>730909</v>
          </cell>
          <cell r="C1619" t="str">
            <v>Taxes</v>
          </cell>
          <cell r="D1619">
            <v>64951.709524999998</v>
          </cell>
          <cell r="E1619">
            <v>64951</v>
          </cell>
          <cell r="F1619" t="str">
            <v>Corporate Transactions 001</v>
          </cell>
          <cell r="G1619">
            <v>709525</v>
          </cell>
          <cell r="H1619" t="str">
            <v>Sales Tax</v>
          </cell>
        </row>
        <row r="1620">
          <cell r="A1620">
            <v>64950.709524999998</v>
          </cell>
          <cell r="B1620">
            <v>730909</v>
          </cell>
          <cell r="C1620" t="str">
            <v>Taxes</v>
          </cell>
          <cell r="E1620">
            <v>64950</v>
          </cell>
          <cell r="F1620" t="str">
            <v>Balance Sheet Department 001</v>
          </cell>
          <cell r="G1620">
            <v>709525</v>
          </cell>
          <cell r="H1620" t="str">
            <v>Sales Tax</v>
          </cell>
        </row>
        <row r="1621">
          <cell r="A1621">
            <v>64600.709524999998</v>
          </cell>
          <cell r="B1621">
            <v>730909</v>
          </cell>
          <cell r="C1621" t="str">
            <v>Taxes</v>
          </cell>
          <cell r="D1621">
            <v>64600.709524999998</v>
          </cell>
          <cell r="E1621">
            <v>64600</v>
          </cell>
          <cell r="F1621" t="str">
            <v>Business Devp 001</v>
          </cell>
          <cell r="G1621">
            <v>709525</v>
          </cell>
          <cell r="H1621" t="str">
            <v>Sales Tax</v>
          </cell>
        </row>
        <row r="1622">
          <cell r="A1622">
            <v>64100.709524999998</v>
          </cell>
          <cell r="B1622">
            <v>730909</v>
          </cell>
          <cell r="C1622" t="str">
            <v>Taxes</v>
          </cell>
          <cell r="D1622">
            <v>64100.709524999998</v>
          </cell>
          <cell r="E1622">
            <v>64100</v>
          </cell>
          <cell r="F1622" t="str">
            <v>Administration 001</v>
          </cell>
          <cell r="G1622">
            <v>709525</v>
          </cell>
          <cell r="H1622" t="str">
            <v>Sales Tax</v>
          </cell>
        </row>
        <row r="1623">
          <cell r="A1623">
            <v>64100.724000000002</v>
          </cell>
          <cell r="B1623">
            <v>730915</v>
          </cell>
          <cell r="C1623" t="str">
            <v>Other Bad Debts</v>
          </cell>
          <cell r="D1623">
            <v>64100.724000000002</v>
          </cell>
          <cell r="E1623">
            <v>64100</v>
          </cell>
          <cell r="F1623" t="str">
            <v>Administration 001</v>
          </cell>
          <cell r="G1623">
            <v>724000</v>
          </cell>
          <cell r="H1623" t="str">
            <v>Bad Debt NonPatient</v>
          </cell>
        </row>
        <row r="1624">
          <cell r="A1624">
            <v>64100.75505</v>
          </cell>
          <cell r="B1624">
            <v>730990</v>
          </cell>
          <cell r="C1624" t="str">
            <v>Other Administrative Expense</v>
          </cell>
          <cell r="E1624">
            <v>64100</v>
          </cell>
          <cell r="F1624" t="str">
            <v>Administration 001</v>
          </cell>
          <cell r="G1624">
            <v>755050</v>
          </cell>
          <cell r="H1624" t="str">
            <v>DisbtofUnrestrrDonationsGiftKd</v>
          </cell>
        </row>
        <row r="1625">
          <cell r="A1625">
            <v>64100.755055000001</v>
          </cell>
          <cell r="B1625">
            <v>730990</v>
          </cell>
          <cell r="C1625" t="str">
            <v>Other Administrative Expense</v>
          </cell>
          <cell r="E1625">
            <v>64100</v>
          </cell>
          <cell r="F1625" t="str">
            <v>Administration 001</v>
          </cell>
          <cell r="G1625">
            <v>755055</v>
          </cell>
          <cell r="H1625" t="str">
            <v>DisbtofUnRstrDntnsOutHM</v>
          </cell>
        </row>
        <row r="1626">
          <cell r="A1626">
            <v>64250.727010000002</v>
          </cell>
          <cell r="B1626">
            <v>730990</v>
          </cell>
          <cell r="C1626" t="str">
            <v>Other Administrative Expense</v>
          </cell>
          <cell r="E1626">
            <v>64250</v>
          </cell>
          <cell r="F1626" t="str">
            <v>Administration 005</v>
          </cell>
          <cell r="G1626">
            <v>727010</v>
          </cell>
          <cell r="H1626" t="str">
            <v>HeliportAir Ambulance</v>
          </cell>
        </row>
        <row r="1627">
          <cell r="A1627">
            <v>64950.70953</v>
          </cell>
          <cell r="B1627">
            <v>730990</v>
          </cell>
          <cell r="C1627" t="str">
            <v>Other Administrative Expense</v>
          </cell>
          <cell r="E1627">
            <v>64950</v>
          </cell>
          <cell r="F1627" t="str">
            <v>Balance Sheet Department 001</v>
          </cell>
          <cell r="G1627">
            <v>709530</v>
          </cell>
          <cell r="H1627" t="str">
            <v>Purchasing Rebates Received</v>
          </cell>
        </row>
        <row r="1628">
          <cell r="A1628">
            <v>64951.78701</v>
          </cell>
          <cell r="B1628">
            <v>730990</v>
          </cell>
          <cell r="C1628" t="str">
            <v>Other Administrative Expense</v>
          </cell>
          <cell r="E1628">
            <v>64951</v>
          </cell>
          <cell r="F1628" t="str">
            <v>Corporate Transactions 001</v>
          </cell>
          <cell r="G1628">
            <v>787010</v>
          </cell>
          <cell r="H1628" t="str">
            <v>Restructuring Costs</v>
          </cell>
        </row>
        <row r="1629">
          <cell r="A1629">
            <v>65100.70953</v>
          </cell>
          <cell r="B1629">
            <v>730990</v>
          </cell>
          <cell r="C1629" t="str">
            <v>Other Administrative Expense</v>
          </cell>
          <cell r="E1629">
            <v>65100</v>
          </cell>
          <cell r="F1629" t="str">
            <v>General Finance 001</v>
          </cell>
          <cell r="G1629">
            <v>709530</v>
          </cell>
          <cell r="H1629" t="str">
            <v>Purchasing Rebates Received</v>
          </cell>
        </row>
        <row r="1630">
          <cell r="A1630">
            <v>65100.748005000001</v>
          </cell>
          <cell r="B1630">
            <v>730990</v>
          </cell>
          <cell r="C1630" t="str">
            <v>Other Administrative Expense</v>
          </cell>
          <cell r="E1630">
            <v>65100</v>
          </cell>
          <cell r="F1630" t="str">
            <v>General Finance 001</v>
          </cell>
          <cell r="G1630">
            <v>748005</v>
          </cell>
          <cell r="H1630" t="str">
            <v>Corporate Sponsorship</v>
          </cell>
        </row>
        <row r="1631">
          <cell r="A1631">
            <v>65100.755219999999</v>
          </cell>
          <cell r="B1631">
            <v>730990</v>
          </cell>
          <cell r="C1631" t="str">
            <v>Other Administrative Expense</v>
          </cell>
          <cell r="E1631">
            <v>65100</v>
          </cell>
          <cell r="F1631" t="str">
            <v>General Finance 001</v>
          </cell>
          <cell r="G1631">
            <v>755220</v>
          </cell>
          <cell r="H1631" t="str">
            <v>Residency Residents</v>
          </cell>
        </row>
        <row r="1632">
          <cell r="A1632">
            <v>65102.655025</v>
          </cell>
          <cell r="B1632">
            <v>730990</v>
          </cell>
          <cell r="C1632" t="str">
            <v>Other Administrative Expense</v>
          </cell>
          <cell r="E1632">
            <v>65102</v>
          </cell>
          <cell r="F1632" t="str">
            <v>General Finance 002</v>
          </cell>
          <cell r="G1632">
            <v>655025</v>
          </cell>
          <cell r="H1632" t="str">
            <v>Employee Opinion Survey Fees</v>
          </cell>
        </row>
        <row r="1633">
          <cell r="A1633">
            <v>65102.745000000003</v>
          </cell>
          <cell r="B1633">
            <v>730990</v>
          </cell>
          <cell r="C1633" t="str">
            <v>Other Administrative Expense</v>
          </cell>
          <cell r="E1633">
            <v>65102</v>
          </cell>
          <cell r="F1633" t="str">
            <v>General Finance 002</v>
          </cell>
          <cell r="G1633">
            <v>745000</v>
          </cell>
          <cell r="H1633" t="str">
            <v>Loss on Sale PPE</v>
          </cell>
        </row>
        <row r="1634">
          <cell r="A1634">
            <v>66052.725000000006</v>
          </cell>
          <cell r="B1634">
            <v>730990</v>
          </cell>
          <cell r="C1634" t="str">
            <v>Other Administrative Expense</v>
          </cell>
          <cell r="E1634">
            <v>66052</v>
          </cell>
          <cell r="F1634" t="str">
            <v>Patient Accounting 002</v>
          </cell>
          <cell r="G1634">
            <v>725000</v>
          </cell>
          <cell r="H1634" t="str">
            <v>Patient Collection Agency Fees</v>
          </cell>
        </row>
        <row r="1635">
          <cell r="A1635">
            <v>66600.755055000001</v>
          </cell>
          <cell r="B1635">
            <v>730990</v>
          </cell>
          <cell r="C1635" t="str">
            <v>Other Administrative Expense</v>
          </cell>
          <cell r="E1635">
            <v>66600</v>
          </cell>
          <cell r="F1635" t="str">
            <v>Marketing 001</v>
          </cell>
          <cell r="G1635">
            <v>755055</v>
          </cell>
          <cell r="H1635" t="str">
            <v>DisbtofUnRstrDntnsOutHM</v>
          </cell>
        </row>
        <row r="1636">
          <cell r="A1636">
            <v>66702.755006000007</v>
          </cell>
          <cell r="B1636">
            <v>730990</v>
          </cell>
          <cell r="C1636" t="str">
            <v>Other Administrative Expense</v>
          </cell>
          <cell r="E1636">
            <v>66702</v>
          </cell>
          <cell r="F1636" t="str">
            <v>Community Relations 001</v>
          </cell>
          <cell r="G1636">
            <v>755006</v>
          </cell>
          <cell r="H1636" t="str">
            <v>Administrative Fees CDMS</v>
          </cell>
        </row>
        <row r="1637">
          <cell r="A1637">
            <v>66702.755059999996</v>
          </cell>
          <cell r="B1637">
            <v>730990</v>
          </cell>
          <cell r="C1637" t="str">
            <v>Other Administrative Expense</v>
          </cell>
          <cell r="E1637">
            <v>66702</v>
          </cell>
          <cell r="F1637" t="str">
            <v>Community Relations 001</v>
          </cell>
          <cell r="G1637">
            <v>755060</v>
          </cell>
          <cell r="H1637" t="str">
            <v>DisbtofUnrestrrDonationsWithHM</v>
          </cell>
        </row>
        <row r="1638">
          <cell r="A1638">
            <v>66757.748030999996</v>
          </cell>
          <cell r="B1638">
            <v>730990</v>
          </cell>
          <cell r="C1638" t="str">
            <v>Other Administrative Expense</v>
          </cell>
          <cell r="E1638">
            <v>66757</v>
          </cell>
          <cell r="F1638" t="str">
            <v>Faith Community Nursing</v>
          </cell>
          <cell r="G1638">
            <v>748031</v>
          </cell>
          <cell r="H1638" t="str">
            <v>Community Benefit Expense</v>
          </cell>
        </row>
        <row r="1639">
          <cell r="A1639">
            <v>66980.709514999995</v>
          </cell>
          <cell r="B1639">
            <v>730990</v>
          </cell>
          <cell r="C1639" t="str">
            <v>Other Administrative Expense</v>
          </cell>
          <cell r="E1639">
            <v>66980</v>
          </cell>
          <cell r="F1639" t="str">
            <v>Employee Hlth and Wellness 001</v>
          </cell>
          <cell r="G1639">
            <v>709515</v>
          </cell>
          <cell r="H1639" t="str">
            <v>Linen And Bedding</v>
          </cell>
        </row>
        <row r="1640">
          <cell r="A1640">
            <v>67950.748005000001</v>
          </cell>
          <cell r="B1640">
            <v>730990</v>
          </cell>
          <cell r="C1640" t="str">
            <v>Other Administrative Expense</v>
          </cell>
          <cell r="E1640">
            <v>67950</v>
          </cell>
          <cell r="F1640" t="str">
            <v>Physician Support Services 001</v>
          </cell>
          <cell r="G1640">
            <v>748005</v>
          </cell>
          <cell r="H1640" t="str">
            <v>Corporate Sponsorship</v>
          </cell>
        </row>
        <row r="1641">
          <cell r="A1641">
            <v>70663.709539999996</v>
          </cell>
          <cell r="B1641">
            <v>730990</v>
          </cell>
          <cell r="C1641" t="str">
            <v>Other Administrative Expense</v>
          </cell>
          <cell r="E1641">
            <v>70663</v>
          </cell>
          <cell r="F1641" t="str">
            <v>Inventory Management 002</v>
          </cell>
          <cell r="G1641">
            <v>709540</v>
          </cell>
          <cell r="H1641" t="str">
            <v>Supplies Inventory Adjustment</v>
          </cell>
        </row>
        <row r="1642">
          <cell r="A1642">
            <v>70701.709505999999</v>
          </cell>
          <cell r="B1642">
            <v>730990</v>
          </cell>
          <cell r="C1642" t="str">
            <v>Other Administrative Expense</v>
          </cell>
          <cell r="E1642">
            <v>70701</v>
          </cell>
          <cell r="F1642" t="str">
            <v>Materials Management 001</v>
          </cell>
          <cell r="G1642">
            <v>709506</v>
          </cell>
          <cell r="H1642" t="str">
            <v>Distribution Fees Supply Exp</v>
          </cell>
        </row>
        <row r="1643">
          <cell r="A1643">
            <v>70701.709539999996</v>
          </cell>
          <cell r="B1643">
            <v>730990</v>
          </cell>
          <cell r="C1643" t="str">
            <v>Other Administrative Expense</v>
          </cell>
          <cell r="E1643">
            <v>70701</v>
          </cell>
          <cell r="F1643" t="str">
            <v>Materials Management 001</v>
          </cell>
          <cell r="G1643">
            <v>709540</v>
          </cell>
          <cell r="H1643" t="str">
            <v>Supplies Inventory Adjustment</v>
          </cell>
        </row>
        <row r="1644">
          <cell r="A1644">
            <v>88500.7552</v>
          </cell>
          <cell r="B1644">
            <v>730990</v>
          </cell>
          <cell r="C1644" t="str">
            <v>Other Administrative Expense</v>
          </cell>
          <cell r="D1644">
            <v>88500.7552</v>
          </cell>
          <cell r="E1644">
            <v>88500</v>
          </cell>
          <cell r="F1644" t="str">
            <v>Fitness Center 001</v>
          </cell>
          <cell r="G1644">
            <v>755200</v>
          </cell>
          <cell r="H1644" t="str">
            <v>OtherMiscellaneousOperatgExps</v>
          </cell>
        </row>
        <row r="1645">
          <cell r="A1645">
            <v>78300.7552</v>
          </cell>
          <cell r="B1645">
            <v>730990</v>
          </cell>
          <cell r="C1645" t="str">
            <v>Other Administrative Expense</v>
          </cell>
          <cell r="D1645">
            <v>78300.7552</v>
          </cell>
          <cell r="E1645">
            <v>78300</v>
          </cell>
          <cell r="F1645" t="str">
            <v>Property Admin Services 001</v>
          </cell>
          <cell r="G1645">
            <v>755200</v>
          </cell>
          <cell r="H1645" t="str">
            <v>OtherMiscellaneousOperatgExps</v>
          </cell>
        </row>
        <row r="1646">
          <cell r="A1646">
            <v>78300.640020000006</v>
          </cell>
          <cell r="B1646">
            <v>730990</v>
          </cell>
          <cell r="C1646" t="str">
            <v>Other Administrative Expense</v>
          </cell>
          <cell r="D1646">
            <v>78300.640020000006</v>
          </cell>
          <cell r="E1646">
            <v>78300</v>
          </cell>
          <cell r="F1646" t="str">
            <v>Property Admin Services 001</v>
          </cell>
          <cell r="G1646">
            <v>640020</v>
          </cell>
          <cell r="H1646" t="str">
            <v>Other Purchased Services Other</v>
          </cell>
        </row>
        <row r="1647">
          <cell r="A1647">
            <v>70701.7552</v>
          </cell>
          <cell r="B1647">
            <v>730990</v>
          </cell>
          <cell r="C1647" t="str">
            <v>Other Administrative Expense</v>
          </cell>
          <cell r="D1647">
            <v>70701.7552</v>
          </cell>
          <cell r="E1647">
            <v>70701</v>
          </cell>
          <cell r="F1647" t="str">
            <v>Materials Management 001</v>
          </cell>
          <cell r="G1647">
            <v>755200</v>
          </cell>
          <cell r="H1647" t="str">
            <v>OtherMiscellaneousOperatgExps</v>
          </cell>
        </row>
        <row r="1648">
          <cell r="A1648">
            <v>70700.7552</v>
          </cell>
          <cell r="B1648">
            <v>730990</v>
          </cell>
          <cell r="C1648" t="str">
            <v>Other Administrative Expense</v>
          </cell>
          <cell r="D1648">
            <v>70700.7552</v>
          </cell>
          <cell r="E1648">
            <v>70700</v>
          </cell>
          <cell r="F1648" t="str">
            <v>Purchasing 001</v>
          </cell>
          <cell r="G1648">
            <v>755200</v>
          </cell>
          <cell r="H1648" t="str">
            <v>OtherMiscellaneousOperatgExps</v>
          </cell>
        </row>
        <row r="1649">
          <cell r="A1649">
            <v>70600.7552</v>
          </cell>
          <cell r="B1649">
            <v>730990</v>
          </cell>
          <cell r="C1649" t="str">
            <v>Other Administrative Expense</v>
          </cell>
          <cell r="D1649">
            <v>70600.7552</v>
          </cell>
          <cell r="E1649">
            <v>70600</v>
          </cell>
          <cell r="F1649" t="str">
            <v>Telecom Switchboard 001</v>
          </cell>
          <cell r="G1649">
            <v>755200</v>
          </cell>
          <cell r="H1649" t="str">
            <v>OtherMiscellaneousOperatgExps</v>
          </cell>
        </row>
        <row r="1650">
          <cell r="A1650">
            <v>70550.7552</v>
          </cell>
          <cell r="B1650">
            <v>730990</v>
          </cell>
          <cell r="C1650" t="str">
            <v>Other Administrative Expense</v>
          </cell>
          <cell r="D1650">
            <v>70550.7552</v>
          </cell>
          <cell r="E1650">
            <v>70550</v>
          </cell>
          <cell r="F1650" t="str">
            <v>Management Information Sys 001</v>
          </cell>
          <cell r="G1650">
            <v>755200</v>
          </cell>
          <cell r="H1650" t="str">
            <v>OtherMiscellaneousOperatgExps</v>
          </cell>
        </row>
        <row r="1651">
          <cell r="A1651">
            <v>70550.740009999994</v>
          </cell>
          <cell r="B1651">
            <v>730990</v>
          </cell>
          <cell r="C1651" t="str">
            <v>Other Administrative Expense</v>
          </cell>
          <cell r="D1651">
            <v>70550.740009999994</v>
          </cell>
          <cell r="E1651">
            <v>70550</v>
          </cell>
          <cell r="F1651" t="str">
            <v>Management Information Sys 001</v>
          </cell>
          <cell r="G1651">
            <v>740010</v>
          </cell>
          <cell r="H1651" t="str">
            <v>Bldg Rent Common Area Maint</v>
          </cell>
        </row>
        <row r="1652">
          <cell r="A1652">
            <v>69750.7552</v>
          </cell>
          <cell r="B1652">
            <v>730990</v>
          </cell>
          <cell r="C1652" t="str">
            <v>Other Administrative Expense</v>
          </cell>
          <cell r="D1652">
            <v>69750.7552</v>
          </cell>
          <cell r="E1652">
            <v>69750</v>
          </cell>
          <cell r="F1652" t="str">
            <v>Print Shop 001</v>
          </cell>
          <cell r="G1652">
            <v>755200</v>
          </cell>
          <cell r="H1652" t="str">
            <v>OtherMiscellaneousOperatgExps</v>
          </cell>
        </row>
        <row r="1653">
          <cell r="A1653">
            <v>69550.7552</v>
          </cell>
          <cell r="B1653">
            <v>730990</v>
          </cell>
          <cell r="C1653" t="str">
            <v>Other Administrative Expense</v>
          </cell>
          <cell r="D1653">
            <v>69550.7552</v>
          </cell>
          <cell r="E1653">
            <v>69550</v>
          </cell>
          <cell r="F1653" t="str">
            <v>Facility Support 001</v>
          </cell>
          <cell r="G1653">
            <v>755200</v>
          </cell>
          <cell r="H1653" t="str">
            <v>OtherMiscellaneousOperatgExps</v>
          </cell>
        </row>
        <row r="1654">
          <cell r="A1654">
            <v>69550.739046000002</v>
          </cell>
          <cell r="B1654">
            <v>730990</v>
          </cell>
          <cell r="C1654" t="str">
            <v>Other Administrative Expense</v>
          </cell>
          <cell r="E1654">
            <v>69550</v>
          </cell>
          <cell r="F1654" t="str">
            <v>Facility Support 001</v>
          </cell>
          <cell r="G1654">
            <v>739046</v>
          </cell>
          <cell r="H1654" t="str">
            <v>Utilities Television</v>
          </cell>
        </row>
        <row r="1655">
          <cell r="A1655">
            <v>69150.7552</v>
          </cell>
          <cell r="B1655">
            <v>730990</v>
          </cell>
          <cell r="C1655" t="str">
            <v>Other Administrative Expense</v>
          </cell>
          <cell r="D1655">
            <v>69150.7552</v>
          </cell>
          <cell r="E1655">
            <v>69150</v>
          </cell>
          <cell r="F1655" t="str">
            <v>Maintenance 001</v>
          </cell>
          <cell r="G1655">
            <v>755200</v>
          </cell>
          <cell r="H1655" t="str">
            <v>OtherMiscellaneousOperatgExps</v>
          </cell>
        </row>
        <row r="1656">
          <cell r="A1656">
            <v>68500.7552</v>
          </cell>
          <cell r="B1656">
            <v>730990</v>
          </cell>
          <cell r="C1656" t="str">
            <v>Other Administrative Expense</v>
          </cell>
          <cell r="D1656">
            <v>68500.7552</v>
          </cell>
          <cell r="E1656">
            <v>68500</v>
          </cell>
          <cell r="F1656" t="str">
            <v>Mission Integration 001</v>
          </cell>
          <cell r="G1656">
            <v>755200</v>
          </cell>
          <cell r="H1656" t="str">
            <v>OtherMiscellaneousOperatgExps</v>
          </cell>
        </row>
        <row r="1657">
          <cell r="A1657">
            <v>68500.755185000002</v>
          </cell>
          <cell r="B1657">
            <v>730990</v>
          </cell>
          <cell r="C1657" t="str">
            <v>Other Administrative Expense</v>
          </cell>
          <cell r="D1657">
            <v>68500.755185000002</v>
          </cell>
          <cell r="E1657">
            <v>68500</v>
          </cell>
          <cell r="F1657" t="str">
            <v>Mission Integration 001</v>
          </cell>
          <cell r="G1657">
            <v>755185</v>
          </cell>
          <cell r="H1657" t="str">
            <v>Special Projects And Programs</v>
          </cell>
        </row>
        <row r="1658">
          <cell r="A1658">
            <v>68500.755065999998</v>
          </cell>
          <cell r="B1658">
            <v>730990</v>
          </cell>
          <cell r="C1658" t="str">
            <v>Other Administrative Expense</v>
          </cell>
          <cell r="D1658">
            <v>68500.755065999998</v>
          </cell>
          <cell r="E1658">
            <v>68500</v>
          </cell>
          <cell r="F1658" t="str">
            <v>Mission Integration 001</v>
          </cell>
          <cell r="G1658">
            <v>755066</v>
          </cell>
          <cell r="H1658" t="str">
            <v>Donated Services Category III</v>
          </cell>
        </row>
        <row r="1659">
          <cell r="A1659">
            <v>68500.749030000006</v>
          </cell>
          <cell r="B1659">
            <v>730990</v>
          </cell>
          <cell r="C1659" t="str">
            <v>Other Administrative Expense</v>
          </cell>
          <cell r="D1659">
            <v>68500.749030000006</v>
          </cell>
          <cell r="E1659">
            <v>68500</v>
          </cell>
          <cell r="F1659" t="str">
            <v>Mission Integration 001</v>
          </cell>
          <cell r="G1659">
            <v>749030</v>
          </cell>
          <cell r="H1659" t="str">
            <v>CostReportNonReimbEntertaExps</v>
          </cell>
        </row>
        <row r="1660">
          <cell r="A1660">
            <v>67966.7552</v>
          </cell>
          <cell r="B1660">
            <v>730990</v>
          </cell>
          <cell r="C1660" t="str">
            <v>Other Administrative Expense</v>
          </cell>
          <cell r="E1660">
            <v>67966</v>
          </cell>
          <cell r="F1660" t="str">
            <v>Physician Support Services 003</v>
          </cell>
          <cell r="G1660">
            <v>755200</v>
          </cell>
          <cell r="H1660" t="str">
            <v>OtherMiscellaneousOperatgExps</v>
          </cell>
        </row>
        <row r="1661">
          <cell r="A1661">
            <v>67950.7552</v>
          </cell>
          <cell r="B1661">
            <v>730990</v>
          </cell>
          <cell r="C1661" t="str">
            <v>Other Administrative Expense</v>
          </cell>
          <cell r="D1661">
            <v>67950.7552</v>
          </cell>
          <cell r="E1661">
            <v>67950</v>
          </cell>
          <cell r="F1661" t="str">
            <v>Physician Support Services 001</v>
          </cell>
          <cell r="G1661">
            <v>755200</v>
          </cell>
          <cell r="H1661" t="str">
            <v>OtherMiscellaneousOperatgExps</v>
          </cell>
        </row>
        <row r="1662">
          <cell r="A1662">
            <v>67950.755185000002</v>
          </cell>
          <cell r="B1662">
            <v>730990</v>
          </cell>
          <cell r="C1662" t="str">
            <v>Other Administrative Expense</v>
          </cell>
          <cell r="D1662">
            <v>67950.755185000002</v>
          </cell>
          <cell r="E1662">
            <v>67950</v>
          </cell>
          <cell r="F1662" t="str">
            <v>Physician Support Services 001</v>
          </cell>
          <cell r="G1662">
            <v>755185</v>
          </cell>
          <cell r="H1662" t="str">
            <v>Special Projects And Programs</v>
          </cell>
        </row>
        <row r="1663">
          <cell r="A1663">
            <v>67950.755174999998</v>
          </cell>
          <cell r="B1663">
            <v>730990</v>
          </cell>
          <cell r="C1663" t="str">
            <v>Other Administrative Expense</v>
          </cell>
          <cell r="D1663">
            <v>67950.755174999998</v>
          </cell>
          <cell r="E1663">
            <v>67950</v>
          </cell>
          <cell r="F1663" t="str">
            <v>Physician Support Services 001</v>
          </cell>
          <cell r="G1663">
            <v>755175</v>
          </cell>
          <cell r="H1663" t="str">
            <v>Software License Maintenance</v>
          </cell>
        </row>
        <row r="1664">
          <cell r="A1664">
            <v>67450.7552</v>
          </cell>
          <cell r="B1664">
            <v>730990</v>
          </cell>
          <cell r="C1664" t="str">
            <v>Other Administrative Expense</v>
          </cell>
          <cell r="D1664">
            <v>67450.7552</v>
          </cell>
          <cell r="E1664">
            <v>67450</v>
          </cell>
          <cell r="F1664" t="str">
            <v>Total Quality Management 001</v>
          </cell>
          <cell r="G1664">
            <v>755200</v>
          </cell>
          <cell r="H1664" t="str">
            <v>OtherMiscellaneousOperatgExps</v>
          </cell>
        </row>
        <row r="1665">
          <cell r="A1665">
            <v>67450.755185000002</v>
          </cell>
          <cell r="B1665">
            <v>730990</v>
          </cell>
          <cell r="C1665" t="str">
            <v>Other Administrative Expense</v>
          </cell>
          <cell r="E1665">
            <v>67450</v>
          </cell>
          <cell r="F1665" t="str">
            <v>Total Quality Management 001</v>
          </cell>
          <cell r="G1665">
            <v>755185</v>
          </cell>
          <cell r="H1665" t="str">
            <v>Special Projects And Programs</v>
          </cell>
        </row>
        <row r="1666">
          <cell r="A1666">
            <v>67400.7552</v>
          </cell>
          <cell r="B1666">
            <v>730990</v>
          </cell>
          <cell r="C1666" t="str">
            <v>Other Administrative Expense</v>
          </cell>
          <cell r="D1666">
            <v>67400.7552</v>
          </cell>
          <cell r="E1666">
            <v>67400</v>
          </cell>
          <cell r="F1666" t="str">
            <v>Risk Management 001</v>
          </cell>
          <cell r="G1666">
            <v>755200</v>
          </cell>
          <cell r="H1666" t="str">
            <v>OtherMiscellaneousOperatgExps</v>
          </cell>
        </row>
        <row r="1667">
          <cell r="A1667">
            <v>67030.755185000002</v>
          </cell>
          <cell r="B1667">
            <v>730990</v>
          </cell>
          <cell r="C1667" t="str">
            <v>Other Administrative Expense</v>
          </cell>
          <cell r="E1667">
            <v>67030</v>
          </cell>
          <cell r="F1667" t="str">
            <v>Employee Labor Relations 001</v>
          </cell>
          <cell r="G1667">
            <v>755185</v>
          </cell>
          <cell r="H1667" t="str">
            <v>Special Projects And Programs</v>
          </cell>
        </row>
        <row r="1668">
          <cell r="A1668">
            <v>66980.7552</v>
          </cell>
          <cell r="B1668">
            <v>730990</v>
          </cell>
          <cell r="C1668" t="str">
            <v>Other Administrative Expense</v>
          </cell>
          <cell r="D1668">
            <v>66980.7552</v>
          </cell>
          <cell r="E1668">
            <v>66980</v>
          </cell>
          <cell r="F1668" t="str">
            <v>Employee Hlth and Wellness 001</v>
          </cell>
          <cell r="G1668">
            <v>755200</v>
          </cell>
          <cell r="H1668" t="str">
            <v>OtherMiscellaneousOperatgExps</v>
          </cell>
        </row>
        <row r="1669">
          <cell r="A1669">
            <v>66940.7552</v>
          </cell>
          <cell r="B1669">
            <v>730990</v>
          </cell>
          <cell r="C1669" t="str">
            <v>Other Administrative Expense</v>
          </cell>
          <cell r="D1669">
            <v>66940.7552</v>
          </cell>
          <cell r="E1669">
            <v>66940</v>
          </cell>
          <cell r="F1669" t="str">
            <v>Employee Education 001</v>
          </cell>
          <cell r="G1669">
            <v>755200</v>
          </cell>
          <cell r="H1669" t="str">
            <v>OtherMiscellaneousOperatgExps</v>
          </cell>
        </row>
        <row r="1670">
          <cell r="A1670">
            <v>66940.755185000002</v>
          </cell>
          <cell r="B1670">
            <v>730990</v>
          </cell>
          <cell r="C1670" t="str">
            <v>Other Administrative Expense</v>
          </cell>
          <cell r="D1670">
            <v>66940.755185000002</v>
          </cell>
          <cell r="E1670">
            <v>66940</v>
          </cell>
          <cell r="F1670" t="str">
            <v>Employee Education 001</v>
          </cell>
          <cell r="G1670">
            <v>755185</v>
          </cell>
          <cell r="H1670" t="str">
            <v>Special Projects And Programs</v>
          </cell>
        </row>
        <row r="1671">
          <cell r="A1671">
            <v>66900.7552</v>
          </cell>
          <cell r="B1671">
            <v>730990</v>
          </cell>
          <cell r="C1671" t="str">
            <v>Other Administrative Expense</v>
          </cell>
          <cell r="D1671">
            <v>66900.7552</v>
          </cell>
          <cell r="E1671">
            <v>66900</v>
          </cell>
          <cell r="F1671" t="str">
            <v>Compensation Services 001</v>
          </cell>
          <cell r="G1671">
            <v>755200</v>
          </cell>
          <cell r="H1671" t="str">
            <v>OtherMiscellaneousOperatgExps</v>
          </cell>
        </row>
        <row r="1672">
          <cell r="A1672">
            <v>66702.7552</v>
          </cell>
          <cell r="B1672">
            <v>730990</v>
          </cell>
          <cell r="C1672" t="str">
            <v>Other Administrative Expense</v>
          </cell>
          <cell r="D1672">
            <v>66702.7552</v>
          </cell>
          <cell r="E1672">
            <v>66702</v>
          </cell>
          <cell r="F1672" t="str">
            <v>Community Relations 001</v>
          </cell>
          <cell r="G1672">
            <v>755200</v>
          </cell>
          <cell r="H1672" t="str">
            <v>OtherMiscellaneousOperatgExps</v>
          </cell>
        </row>
        <row r="1673">
          <cell r="A1673">
            <v>66702.755185000002</v>
          </cell>
          <cell r="B1673">
            <v>730990</v>
          </cell>
          <cell r="C1673" t="str">
            <v>Other Administrative Expense</v>
          </cell>
          <cell r="D1673">
            <v>66702.755185000002</v>
          </cell>
          <cell r="E1673">
            <v>66702</v>
          </cell>
          <cell r="F1673" t="str">
            <v>Community Relations 001</v>
          </cell>
          <cell r="G1673">
            <v>755185</v>
          </cell>
          <cell r="H1673" t="str">
            <v>Special Projects And Programs</v>
          </cell>
        </row>
        <row r="1674">
          <cell r="A1674">
            <v>66702.755065999998</v>
          </cell>
          <cell r="B1674">
            <v>730990</v>
          </cell>
          <cell r="C1674" t="str">
            <v>Other Administrative Expense</v>
          </cell>
          <cell r="D1674">
            <v>66702.755065999998</v>
          </cell>
          <cell r="E1674">
            <v>66702</v>
          </cell>
          <cell r="F1674" t="str">
            <v>Community Relations 001</v>
          </cell>
          <cell r="G1674">
            <v>755066</v>
          </cell>
          <cell r="H1674" t="str">
            <v>Donated Services Category III</v>
          </cell>
        </row>
        <row r="1675">
          <cell r="A1675">
            <v>66600.7552</v>
          </cell>
          <cell r="B1675">
            <v>730990</v>
          </cell>
          <cell r="C1675" t="str">
            <v>Other Administrative Expense</v>
          </cell>
          <cell r="D1675">
            <v>66600.7552</v>
          </cell>
          <cell r="E1675">
            <v>66600</v>
          </cell>
          <cell r="F1675" t="str">
            <v>Marketing 001</v>
          </cell>
          <cell r="G1675">
            <v>755200</v>
          </cell>
          <cell r="H1675" t="str">
            <v>OtherMiscellaneousOperatgExps</v>
          </cell>
        </row>
        <row r="1676">
          <cell r="A1676">
            <v>66500.7552</v>
          </cell>
          <cell r="B1676">
            <v>730990</v>
          </cell>
          <cell r="C1676" t="str">
            <v>Other Administrative Expense</v>
          </cell>
          <cell r="D1676">
            <v>66500.7552</v>
          </cell>
          <cell r="E1676">
            <v>66500</v>
          </cell>
          <cell r="F1676" t="str">
            <v>HIM Coding Documentation 001</v>
          </cell>
          <cell r="G1676">
            <v>755200</v>
          </cell>
          <cell r="H1676" t="str">
            <v>OtherMiscellaneousOperatgExps</v>
          </cell>
        </row>
        <row r="1677">
          <cell r="A1677">
            <v>66450.7552</v>
          </cell>
          <cell r="B1677">
            <v>730990</v>
          </cell>
          <cell r="C1677" t="str">
            <v>Other Administrative Expense</v>
          </cell>
          <cell r="D1677">
            <v>66450.7552</v>
          </cell>
          <cell r="E1677">
            <v>66450</v>
          </cell>
          <cell r="F1677" t="str">
            <v>Hlth Info Mgmt Operations 001</v>
          </cell>
          <cell r="G1677">
            <v>755200</v>
          </cell>
          <cell r="H1677" t="str">
            <v>OtherMiscellaneousOperatgExps</v>
          </cell>
        </row>
        <row r="1678">
          <cell r="A1678">
            <v>65300.7552</v>
          </cell>
          <cell r="B1678">
            <v>730990</v>
          </cell>
          <cell r="C1678" t="str">
            <v>Other Administrative Expense</v>
          </cell>
          <cell r="D1678">
            <v>65300.7552</v>
          </cell>
          <cell r="E1678">
            <v>65300</v>
          </cell>
          <cell r="F1678" t="str">
            <v>Reimbursement 001</v>
          </cell>
          <cell r="G1678">
            <v>755200</v>
          </cell>
          <cell r="H1678" t="str">
            <v>OtherMiscellaneousOperatgExps</v>
          </cell>
        </row>
        <row r="1679">
          <cell r="A1679">
            <v>65102.7552</v>
          </cell>
          <cell r="B1679">
            <v>730990</v>
          </cell>
          <cell r="C1679" t="str">
            <v>Other Administrative Expense</v>
          </cell>
          <cell r="D1679">
            <v>65102.7552</v>
          </cell>
          <cell r="E1679">
            <v>65102</v>
          </cell>
          <cell r="F1679" t="str">
            <v>General Finance 002</v>
          </cell>
          <cell r="G1679">
            <v>755200</v>
          </cell>
          <cell r="H1679" t="str">
            <v>OtherMiscellaneousOperatgExps</v>
          </cell>
        </row>
        <row r="1680">
          <cell r="A1680">
            <v>65100.7552</v>
          </cell>
          <cell r="B1680">
            <v>730990</v>
          </cell>
          <cell r="C1680" t="str">
            <v>Other Administrative Expense</v>
          </cell>
          <cell r="D1680">
            <v>65100.7552</v>
          </cell>
          <cell r="E1680">
            <v>65100</v>
          </cell>
          <cell r="F1680" t="str">
            <v>General Finance 001</v>
          </cell>
          <cell r="G1680">
            <v>755200</v>
          </cell>
          <cell r="H1680" t="str">
            <v>OtherMiscellaneousOperatgExps</v>
          </cell>
        </row>
        <row r="1681">
          <cell r="A1681">
            <v>64950.7552</v>
          </cell>
          <cell r="B1681">
            <v>730990</v>
          </cell>
          <cell r="C1681" t="str">
            <v>Other Administrative Expense</v>
          </cell>
          <cell r="E1681">
            <v>64950</v>
          </cell>
          <cell r="F1681" t="str">
            <v>Balance Sheet Department 001</v>
          </cell>
          <cell r="G1681">
            <v>755200</v>
          </cell>
          <cell r="H1681" t="str">
            <v>OtherMiscellaneousOperatgExps</v>
          </cell>
        </row>
        <row r="1682">
          <cell r="A1682">
            <v>64601.7552</v>
          </cell>
          <cell r="B1682">
            <v>730990</v>
          </cell>
          <cell r="C1682" t="str">
            <v>Other Administrative Expense</v>
          </cell>
          <cell r="D1682">
            <v>64601.7552</v>
          </cell>
          <cell r="E1682">
            <v>64601</v>
          </cell>
          <cell r="F1682" t="str">
            <v>Business Devp 002</v>
          </cell>
          <cell r="G1682">
            <v>755200</v>
          </cell>
          <cell r="H1682" t="str">
            <v>OtherMiscellaneousOperatgExps</v>
          </cell>
        </row>
        <row r="1683">
          <cell r="A1683">
            <v>64600.7552</v>
          </cell>
          <cell r="B1683">
            <v>730990</v>
          </cell>
          <cell r="C1683" t="str">
            <v>Other Administrative Expense</v>
          </cell>
          <cell r="D1683">
            <v>64600.7552</v>
          </cell>
          <cell r="E1683">
            <v>64600</v>
          </cell>
          <cell r="F1683" t="str">
            <v>Business Devp 001</v>
          </cell>
          <cell r="G1683">
            <v>755200</v>
          </cell>
          <cell r="H1683" t="str">
            <v>OtherMiscellaneousOperatgExps</v>
          </cell>
        </row>
        <row r="1684">
          <cell r="A1684">
            <v>64600.755185000002</v>
          </cell>
          <cell r="B1684">
            <v>730990</v>
          </cell>
          <cell r="C1684" t="str">
            <v>Other Administrative Expense</v>
          </cell>
          <cell r="D1684">
            <v>64600.755185000002</v>
          </cell>
          <cell r="E1684">
            <v>64600</v>
          </cell>
          <cell r="F1684" t="str">
            <v>Business Devp 001</v>
          </cell>
          <cell r="G1684">
            <v>755185</v>
          </cell>
          <cell r="H1684" t="str">
            <v>Special Projects And Programs</v>
          </cell>
        </row>
        <row r="1685">
          <cell r="A1685">
            <v>64600.755065999998</v>
          </cell>
          <cell r="B1685">
            <v>730990</v>
          </cell>
          <cell r="C1685" t="str">
            <v>Other Administrative Expense</v>
          </cell>
          <cell r="D1685">
            <v>64600.755065999998</v>
          </cell>
          <cell r="E1685">
            <v>64600</v>
          </cell>
          <cell r="F1685" t="str">
            <v>Business Devp 001</v>
          </cell>
          <cell r="G1685">
            <v>755066</v>
          </cell>
          <cell r="H1685" t="str">
            <v>Donated Services Category III</v>
          </cell>
        </row>
        <row r="1686">
          <cell r="A1686">
            <v>64250.655072000001</v>
          </cell>
          <cell r="B1686">
            <v>730990</v>
          </cell>
          <cell r="C1686" t="str">
            <v>Other Administrative Expense</v>
          </cell>
          <cell r="D1686">
            <v>64250.655072000001</v>
          </cell>
          <cell r="E1686">
            <v>64250</v>
          </cell>
          <cell r="F1686" t="str">
            <v>Administration 005</v>
          </cell>
          <cell r="G1686">
            <v>655072</v>
          </cell>
          <cell r="H1686" t="str">
            <v>SummitConsultingProfFees</v>
          </cell>
        </row>
        <row r="1687">
          <cell r="A1687">
            <v>64100.7552</v>
          </cell>
          <cell r="B1687">
            <v>730990</v>
          </cell>
          <cell r="C1687" t="str">
            <v>Other Administrative Expense</v>
          </cell>
          <cell r="D1687">
            <v>64100.7552</v>
          </cell>
          <cell r="E1687">
            <v>64100</v>
          </cell>
          <cell r="F1687" t="str">
            <v>Administration 001</v>
          </cell>
          <cell r="G1687">
            <v>755200</v>
          </cell>
          <cell r="H1687" t="str">
            <v>OtherMiscellaneousOperatgExps</v>
          </cell>
        </row>
        <row r="1688">
          <cell r="A1688">
            <v>64100.755065999998</v>
          </cell>
          <cell r="B1688">
            <v>730990</v>
          </cell>
          <cell r="C1688" t="str">
            <v>Other Administrative Expense</v>
          </cell>
          <cell r="D1688">
            <v>64100.755065999998</v>
          </cell>
          <cell r="E1688">
            <v>64100</v>
          </cell>
          <cell r="F1688" t="str">
            <v>Administration 001</v>
          </cell>
          <cell r="G1688">
            <v>755066</v>
          </cell>
          <cell r="H1688" t="str">
            <v>Donated Services Category III</v>
          </cell>
        </row>
        <row r="1689">
          <cell r="A1689">
            <v>64100.755010000001</v>
          </cell>
          <cell r="B1689">
            <v>730990</v>
          </cell>
          <cell r="C1689" t="str">
            <v>Other Administrative Expense</v>
          </cell>
          <cell r="D1689">
            <v>64100.755010000001</v>
          </cell>
          <cell r="E1689">
            <v>64100</v>
          </cell>
          <cell r="F1689" t="str">
            <v>Administration 001</v>
          </cell>
          <cell r="G1689">
            <v>755010</v>
          </cell>
          <cell r="H1689" t="str">
            <v>AmbulancePatientTransportExps</v>
          </cell>
        </row>
        <row r="1690">
          <cell r="A1690">
            <v>64100.749000000003</v>
          </cell>
          <cell r="B1690">
            <v>730990</v>
          </cell>
          <cell r="C1690" t="str">
            <v>Other Administrative Expense</v>
          </cell>
          <cell r="D1690">
            <v>64100.749000000003</v>
          </cell>
          <cell r="E1690">
            <v>64100</v>
          </cell>
          <cell r="F1690" t="str">
            <v>Administration 001</v>
          </cell>
          <cell r="G1690">
            <v>749000</v>
          </cell>
          <cell r="H1690" t="str">
            <v>BoardofDirBrdCommitteeMeetgs</v>
          </cell>
        </row>
        <row r="1691">
          <cell r="A1691">
            <v>64100.748005000001</v>
          </cell>
          <cell r="B1691">
            <v>730990</v>
          </cell>
          <cell r="C1691" t="str">
            <v>Other Administrative Expense</v>
          </cell>
          <cell r="D1691">
            <v>64100.748005000001</v>
          </cell>
          <cell r="E1691">
            <v>64100</v>
          </cell>
          <cell r="F1691" t="str">
            <v>Administration 001</v>
          </cell>
          <cell r="G1691">
            <v>748005</v>
          </cell>
          <cell r="H1691" t="str">
            <v>Corporate Sponsorship</v>
          </cell>
        </row>
        <row r="1692">
          <cell r="A1692">
            <v>70701.709499999997</v>
          </cell>
          <cell r="B1692">
            <v>730999</v>
          </cell>
          <cell r="C1692" t="str">
            <v>Other Administrative Related Party Expense</v>
          </cell>
          <cell r="E1692">
            <v>70701</v>
          </cell>
          <cell r="F1692" t="str">
            <v>Materials Management 001</v>
          </cell>
          <cell r="G1692">
            <v>709500</v>
          </cell>
          <cell r="H1692" t="str">
            <v>Environmental Srvcs Supplies</v>
          </cell>
        </row>
        <row r="1693">
          <cell r="A1693">
            <v>70701.709025000004</v>
          </cell>
          <cell r="B1693">
            <v>730999</v>
          </cell>
          <cell r="C1693" t="str">
            <v>Other Administrative Related Party Expense</v>
          </cell>
          <cell r="E1693">
            <v>70701</v>
          </cell>
          <cell r="F1693" t="str">
            <v>Materials Management 001</v>
          </cell>
          <cell r="G1693">
            <v>709025</v>
          </cell>
          <cell r="H1693" t="str">
            <v>Other Dietary Supplies</v>
          </cell>
        </row>
        <row r="1694">
          <cell r="A1694">
            <v>70550.709025000004</v>
          </cell>
          <cell r="B1694">
            <v>730999</v>
          </cell>
          <cell r="C1694" t="str">
            <v>Other Administrative Related Party Expense</v>
          </cell>
          <cell r="E1694">
            <v>70550</v>
          </cell>
          <cell r="F1694" t="str">
            <v>Management Information Sys 001</v>
          </cell>
          <cell r="G1694">
            <v>709025</v>
          </cell>
          <cell r="H1694" t="str">
            <v>Other Dietary Supplies</v>
          </cell>
        </row>
        <row r="1695">
          <cell r="A1695">
            <v>69550.709025000004</v>
          </cell>
          <cell r="B1695">
            <v>730999</v>
          </cell>
          <cell r="C1695" t="str">
            <v>Other Administrative Related Party Expense</v>
          </cell>
          <cell r="D1695">
            <v>69550.709025000004</v>
          </cell>
          <cell r="E1695">
            <v>69550</v>
          </cell>
          <cell r="F1695" t="str">
            <v>Facility Support 001</v>
          </cell>
          <cell r="G1695">
            <v>709025</v>
          </cell>
          <cell r="H1695" t="str">
            <v>Other Dietary Supplies</v>
          </cell>
        </row>
        <row r="1696">
          <cell r="A1696">
            <v>67450.709025000004</v>
          </cell>
          <cell r="B1696">
            <v>730999</v>
          </cell>
          <cell r="C1696" t="str">
            <v>Other Administrative Related Party Expense</v>
          </cell>
          <cell r="D1696">
            <v>67450.709025000004</v>
          </cell>
          <cell r="E1696">
            <v>67450</v>
          </cell>
          <cell r="F1696" t="str">
            <v>Total Quality Management 001</v>
          </cell>
          <cell r="G1696">
            <v>709025</v>
          </cell>
          <cell r="H1696" t="str">
            <v>Other Dietary Supplies</v>
          </cell>
        </row>
        <row r="1697">
          <cell r="A1697">
            <v>67030.709025000004</v>
          </cell>
          <cell r="B1697">
            <v>730999</v>
          </cell>
          <cell r="C1697" t="str">
            <v>Other Administrative Related Party Expense</v>
          </cell>
          <cell r="D1697">
            <v>67030.709025000004</v>
          </cell>
          <cell r="E1697">
            <v>67030</v>
          </cell>
          <cell r="F1697" t="str">
            <v>Employee Labor Relations 001</v>
          </cell>
          <cell r="G1697">
            <v>709025</v>
          </cell>
          <cell r="H1697" t="str">
            <v>Other Dietary Supplies</v>
          </cell>
        </row>
        <row r="1698">
          <cell r="A1698">
            <v>66940.709025000004</v>
          </cell>
          <cell r="B1698">
            <v>730999</v>
          </cell>
          <cell r="C1698" t="str">
            <v>Other Administrative Related Party Expense</v>
          </cell>
          <cell r="D1698">
            <v>66940.709025000004</v>
          </cell>
          <cell r="E1698">
            <v>66940</v>
          </cell>
          <cell r="F1698" t="str">
            <v>Employee Education 001</v>
          </cell>
          <cell r="G1698">
            <v>709025</v>
          </cell>
          <cell r="H1698" t="str">
            <v>Other Dietary Supplies</v>
          </cell>
        </row>
        <row r="1699">
          <cell r="A1699">
            <v>66900.709025000004</v>
          </cell>
          <cell r="B1699">
            <v>730999</v>
          </cell>
          <cell r="C1699" t="str">
            <v>Other Administrative Related Party Expense</v>
          </cell>
          <cell r="D1699">
            <v>66900.709025000004</v>
          </cell>
          <cell r="E1699">
            <v>66900</v>
          </cell>
          <cell r="F1699" t="str">
            <v>Compensation Services 001</v>
          </cell>
          <cell r="G1699">
            <v>709025</v>
          </cell>
          <cell r="H1699" t="str">
            <v>Other Dietary Supplies</v>
          </cell>
        </row>
        <row r="1700">
          <cell r="A1700">
            <v>66052.75</v>
          </cell>
          <cell r="B1700">
            <v>730999</v>
          </cell>
          <cell r="C1700" t="str">
            <v>Other Administrative Related Party Expense</v>
          </cell>
          <cell r="D1700">
            <v>66052.75</v>
          </cell>
          <cell r="E1700">
            <v>66052</v>
          </cell>
          <cell r="F1700" t="str">
            <v>Patient Accounting 002</v>
          </cell>
          <cell r="G1700">
            <v>750000</v>
          </cell>
          <cell r="H1700" t="str">
            <v>OtherOperatgExptraCompWithHM</v>
          </cell>
        </row>
        <row r="1701">
          <cell r="A1701">
            <v>64601.709024999996</v>
          </cell>
          <cell r="B1701">
            <v>730999</v>
          </cell>
          <cell r="C1701" t="str">
            <v>Other Administrative Related Party Expense</v>
          </cell>
          <cell r="D1701">
            <v>64601.709024999996</v>
          </cell>
          <cell r="E1701">
            <v>64601</v>
          </cell>
          <cell r="F1701" t="str">
            <v>Business Devp 002</v>
          </cell>
          <cell r="G1701">
            <v>709025</v>
          </cell>
          <cell r="H1701" t="str">
            <v>Other Dietary Supplies</v>
          </cell>
        </row>
        <row r="1702">
          <cell r="A1702">
            <v>64600.709024999996</v>
          </cell>
          <cell r="B1702">
            <v>730999</v>
          </cell>
          <cell r="C1702" t="str">
            <v>Other Administrative Related Party Expense</v>
          </cell>
          <cell r="E1702">
            <v>64600</v>
          </cell>
          <cell r="F1702" t="str">
            <v>Business Devp 001</v>
          </cell>
          <cell r="G1702">
            <v>709025</v>
          </cell>
          <cell r="H1702" t="str">
            <v>Other Dietary Supplies</v>
          </cell>
        </row>
        <row r="1703">
          <cell r="A1703">
            <v>64100.709024999996</v>
          </cell>
          <cell r="B1703">
            <v>730999</v>
          </cell>
          <cell r="C1703" t="str">
            <v>Other Administrative Related Party Expense</v>
          </cell>
          <cell r="E1703">
            <v>64100</v>
          </cell>
          <cell r="F1703" t="str">
            <v>Administration 001</v>
          </cell>
          <cell r="G1703">
            <v>709025</v>
          </cell>
          <cell r="H1703" t="str">
            <v>Other Dietary Supplies</v>
          </cell>
        </row>
        <row r="1704">
          <cell r="A1704">
            <v>65102.740010000001</v>
          </cell>
          <cell r="B1704">
            <v>930110</v>
          </cell>
          <cell r="C1704" t="str">
            <v>Lease Expense – Land/Building – Non-related Party</v>
          </cell>
          <cell r="E1704">
            <v>65102</v>
          </cell>
          <cell r="F1704" t="str">
            <v>General Finance 002</v>
          </cell>
          <cell r="G1704">
            <v>740010</v>
          </cell>
          <cell r="H1704" t="str">
            <v>Bldg Rent Common Area Maint</v>
          </cell>
        </row>
        <row r="1705">
          <cell r="A1705">
            <v>78300.742010000002</v>
          </cell>
          <cell r="B1705">
            <v>930119</v>
          </cell>
          <cell r="C1705" t="str">
            <v xml:space="preserve">Lease Expense – Land/Building – Related Party </v>
          </cell>
          <cell r="D1705">
            <v>78300.742010000002</v>
          </cell>
          <cell r="E1705">
            <v>78300</v>
          </cell>
          <cell r="F1705" t="str">
            <v>Property Admin Services 001</v>
          </cell>
          <cell r="G1705">
            <v>742010</v>
          </cell>
          <cell r="H1705" t="str">
            <v>BuildingStorage Lease Expense</v>
          </cell>
        </row>
        <row r="1706">
          <cell r="A1706">
            <v>70700.740999999995</v>
          </cell>
          <cell r="B1706">
            <v>930119</v>
          </cell>
          <cell r="C1706" t="str">
            <v xml:space="preserve">Lease Expense – Land/Building – Related Party </v>
          </cell>
          <cell r="D1706">
            <v>70700.740999999995</v>
          </cell>
          <cell r="E1706">
            <v>70700</v>
          </cell>
          <cell r="F1706" t="str">
            <v>Purchasing 001</v>
          </cell>
          <cell r="G1706">
            <v>741000</v>
          </cell>
          <cell r="H1706" t="str">
            <v>Equipment Rent 1yr</v>
          </cell>
        </row>
        <row r="1707">
          <cell r="A1707">
            <v>70550.742010000002</v>
          </cell>
          <cell r="B1707">
            <v>930119</v>
          </cell>
          <cell r="C1707" t="str">
            <v xml:space="preserve">Lease Expense – Land/Building – Related Party </v>
          </cell>
          <cell r="D1707">
            <v>70550.742010000002</v>
          </cell>
          <cell r="E1707">
            <v>70550</v>
          </cell>
          <cell r="F1707" t="str">
            <v>Management Information Sys 001</v>
          </cell>
          <cell r="G1707">
            <v>742010</v>
          </cell>
          <cell r="H1707" t="str">
            <v>BuildingStorage Lease Expense</v>
          </cell>
        </row>
        <row r="1708">
          <cell r="A1708">
            <v>69750.740999999995</v>
          </cell>
          <cell r="B1708">
            <v>930119</v>
          </cell>
          <cell r="C1708" t="str">
            <v xml:space="preserve">Lease Expense – Land/Building – Related Party </v>
          </cell>
          <cell r="D1708">
            <v>69750.740999999995</v>
          </cell>
          <cell r="E1708">
            <v>69750</v>
          </cell>
          <cell r="F1708" t="str">
            <v>Print Shop 001</v>
          </cell>
          <cell r="G1708">
            <v>741000</v>
          </cell>
          <cell r="H1708" t="str">
            <v>Equipment Rent 1yr</v>
          </cell>
        </row>
        <row r="1709">
          <cell r="A1709">
            <v>67950.742010000002</v>
          </cell>
          <cell r="B1709">
            <v>930119</v>
          </cell>
          <cell r="C1709" t="str">
            <v xml:space="preserve">Lease Expense – Land/Building – Related Party </v>
          </cell>
          <cell r="E1709">
            <v>67950</v>
          </cell>
          <cell r="F1709" t="str">
            <v>Physician Support Services 001</v>
          </cell>
          <cell r="G1709">
            <v>741000</v>
          </cell>
          <cell r="H1709" t="str">
            <v>Equipment Rent 1yr</v>
          </cell>
        </row>
        <row r="1710">
          <cell r="A1710">
            <v>66940.742010000002</v>
          </cell>
          <cell r="B1710">
            <v>930119</v>
          </cell>
          <cell r="C1710" t="str">
            <v xml:space="preserve">Lease Expense – Land/Building – Related Party </v>
          </cell>
          <cell r="D1710">
            <v>66940.742010000002</v>
          </cell>
          <cell r="E1710">
            <v>66940</v>
          </cell>
          <cell r="F1710" t="str">
            <v>Employee Education 001</v>
          </cell>
          <cell r="G1710">
            <v>742010</v>
          </cell>
          <cell r="H1710" t="str">
            <v>BuildingStorage Lease Expense</v>
          </cell>
        </row>
        <row r="1711">
          <cell r="A1711">
            <v>66940.740999999995</v>
          </cell>
          <cell r="B1711">
            <v>930119</v>
          </cell>
          <cell r="C1711" t="str">
            <v xml:space="preserve">Lease Expense – Land/Building – Related Party </v>
          </cell>
          <cell r="D1711">
            <v>66940.740999999995</v>
          </cell>
          <cell r="E1711">
            <v>66940</v>
          </cell>
          <cell r="F1711" t="str">
            <v>Employee Education 001</v>
          </cell>
          <cell r="G1711">
            <v>741000</v>
          </cell>
          <cell r="H1711" t="str">
            <v>Equipment Rent 1yr</v>
          </cell>
        </row>
        <row r="1712">
          <cell r="A1712">
            <v>66450.740999999995</v>
          </cell>
          <cell r="B1712">
            <v>930119</v>
          </cell>
          <cell r="C1712" t="str">
            <v xml:space="preserve">Lease Expense – Land/Building – Related Party </v>
          </cell>
          <cell r="E1712">
            <v>66450</v>
          </cell>
          <cell r="F1712" t="str">
            <v>Hlth Info Mgmt Operations 001</v>
          </cell>
          <cell r="G1712">
            <v>741000</v>
          </cell>
          <cell r="H1712" t="str">
            <v>Equipment Rent 1yr</v>
          </cell>
        </row>
        <row r="1713">
          <cell r="A1713">
            <v>65102.742010000002</v>
          </cell>
          <cell r="B1713">
            <v>930119</v>
          </cell>
          <cell r="C1713" t="str">
            <v xml:space="preserve">Lease Expense – Land/Building – Related Party </v>
          </cell>
          <cell r="E1713">
            <v>65102</v>
          </cell>
          <cell r="F1713" t="str">
            <v>General Finance 002</v>
          </cell>
          <cell r="G1713">
            <v>741000</v>
          </cell>
          <cell r="H1713" t="str">
            <v>Equipment Rent 1yr</v>
          </cell>
        </row>
        <row r="1714">
          <cell r="A1714">
            <v>65100.742010000002</v>
          </cell>
          <cell r="B1714">
            <v>930119</v>
          </cell>
          <cell r="C1714" t="str">
            <v xml:space="preserve">Lease Expense – Land/Building – Related Party </v>
          </cell>
          <cell r="D1714">
            <v>65100.742010000002</v>
          </cell>
          <cell r="E1714">
            <v>65100</v>
          </cell>
          <cell r="F1714" t="str">
            <v>General Finance 001</v>
          </cell>
          <cell r="G1714">
            <v>742010</v>
          </cell>
          <cell r="H1714" t="str">
            <v>BuildingStorage Lease Expense</v>
          </cell>
        </row>
        <row r="1715">
          <cell r="A1715">
            <v>65100.740005</v>
          </cell>
          <cell r="B1715">
            <v>930119</v>
          </cell>
          <cell r="C1715" t="str">
            <v xml:space="preserve">Lease Expense – Land/Building – Related Party </v>
          </cell>
          <cell r="D1715">
            <v>65100.740005</v>
          </cell>
          <cell r="E1715">
            <v>65100</v>
          </cell>
          <cell r="F1715" t="str">
            <v>General Finance 001</v>
          </cell>
          <cell r="G1715">
            <v>740005</v>
          </cell>
          <cell r="H1715" t="str">
            <v>BuildingStorage Rent 1yr</v>
          </cell>
        </row>
        <row r="1716">
          <cell r="A1716">
            <v>65100.742019999998</v>
          </cell>
          <cell r="B1716">
            <v>930190</v>
          </cell>
          <cell r="C1716" t="str">
            <v>Other Rent/Lease Expense</v>
          </cell>
          <cell r="E1716">
            <v>65100</v>
          </cell>
          <cell r="F1716" t="str">
            <v>General Finance 001</v>
          </cell>
          <cell r="G1716">
            <v>742010</v>
          </cell>
          <cell r="H1716" t="str">
            <v>BuildingStorage Lease Expense</v>
          </cell>
        </row>
        <row r="1717">
          <cell r="A1717">
            <v>64100.766069999998</v>
          </cell>
          <cell r="B1717">
            <v>930329</v>
          </cell>
          <cell r="C1717" t="str">
            <v>Interest Expense – Mortgage/Bond – Related Party</v>
          </cell>
          <cell r="E1717">
            <v>64100</v>
          </cell>
          <cell r="F1717" t="str">
            <v>Administration 001</v>
          </cell>
          <cell r="G1717">
            <v>766070</v>
          </cell>
          <cell r="H1717" t="str">
            <v>Int Exp 02D Var Wisconsin</v>
          </cell>
        </row>
        <row r="1718">
          <cell r="A1718">
            <v>65102.766179999999</v>
          </cell>
          <cell r="B1718">
            <v>930329</v>
          </cell>
          <cell r="C1718" t="str">
            <v>Interest Expense – Mortgage/Bond – Related Party</v>
          </cell>
          <cell r="E1718">
            <v>65102</v>
          </cell>
          <cell r="F1718" t="str">
            <v>General Finance 002</v>
          </cell>
          <cell r="G1718">
            <v>766180</v>
          </cell>
          <cell r="H1718" t="str">
            <v>CDMS Int Exp 10E Fixed WI</v>
          </cell>
        </row>
        <row r="1719">
          <cell r="A1719">
            <v>64966.766015000001</v>
          </cell>
          <cell r="B1719">
            <v>930329</v>
          </cell>
          <cell r="C1719" t="str">
            <v>Interest Expense – Mortgage/Bond – Related Party</v>
          </cell>
          <cell r="E1719">
            <v>64966</v>
          </cell>
          <cell r="F1719" t="str">
            <v>Interest 001</v>
          </cell>
          <cell r="G1719">
            <v>766015</v>
          </cell>
          <cell r="H1719" t="str">
            <v>Int Exp CDMS</v>
          </cell>
        </row>
        <row r="1720">
          <cell r="A1720">
            <v>64966.766015000001</v>
          </cell>
          <cell r="B1720">
            <v>930329</v>
          </cell>
          <cell r="C1720" t="str">
            <v>Interest Expense – Mortgage/Bond – Related Party</v>
          </cell>
          <cell r="E1720">
            <v>64966</v>
          </cell>
          <cell r="F1720" t="str">
            <v>Interest 001</v>
          </cell>
          <cell r="G1720">
            <v>766015</v>
          </cell>
          <cell r="H1720" t="str">
            <v>Int Exp CDMS</v>
          </cell>
        </row>
        <row r="1721">
          <cell r="A1721">
            <v>64966.766004999998</v>
          </cell>
          <cell r="B1721">
            <v>930329</v>
          </cell>
          <cell r="C1721" t="str">
            <v>Interest Expense – Mortgage/Bond – Related Party</v>
          </cell>
          <cell r="D1721">
            <v>64966.766004999998</v>
          </cell>
          <cell r="E1721">
            <v>64966</v>
          </cell>
          <cell r="F1721" t="str">
            <v>Interest 001</v>
          </cell>
          <cell r="G1721">
            <v>766005</v>
          </cell>
          <cell r="H1721" t="str">
            <v>Capitalized Interest Contra</v>
          </cell>
        </row>
        <row r="1722">
          <cell r="A1722">
            <v>64950.766015000001</v>
          </cell>
          <cell r="B1722">
            <v>930329</v>
          </cell>
          <cell r="C1722" t="str">
            <v>Interest Expense – Mortgage/Bond – Related Party</v>
          </cell>
          <cell r="E1722">
            <v>64950</v>
          </cell>
          <cell r="F1722" t="str">
            <v>Balance Sheet Department 001</v>
          </cell>
          <cell r="G1722">
            <v>766015</v>
          </cell>
          <cell r="H1722" t="str">
            <v>Int Exp CDMS</v>
          </cell>
        </row>
        <row r="1723">
          <cell r="A1723">
            <v>64100.766015000001</v>
          </cell>
          <cell r="B1723">
            <v>930329</v>
          </cell>
          <cell r="C1723" t="str">
            <v>Interest Expense – Mortgage/Bond – Related Party</v>
          </cell>
          <cell r="D1723">
            <v>64100.766015000001</v>
          </cell>
          <cell r="E1723">
            <v>64100</v>
          </cell>
          <cell r="F1723" t="str">
            <v>Administration 001</v>
          </cell>
          <cell r="G1723">
            <v>766015</v>
          </cell>
          <cell r="H1723" t="str">
            <v>Int Exp CDMS</v>
          </cell>
        </row>
        <row r="1724">
          <cell r="A1724">
            <v>64100.766004999998</v>
          </cell>
          <cell r="B1724">
            <v>930329</v>
          </cell>
          <cell r="C1724" t="str">
            <v>Interest Expense – Mortgage/Bond – Related Party</v>
          </cell>
          <cell r="D1724">
            <v>64100.766004999998</v>
          </cell>
          <cell r="E1724">
            <v>64100</v>
          </cell>
          <cell r="F1724" t="str">
            <v>Administration 001</v>
          </cell>
          <cell r="G1724">
            <v>766005</v>
          </cell>
          <cell r="H1724" t="str">
            <v>Capitalized Interest Contra</v>
          </cell>
        </row>
        <row r="1725">
          <cell r="A1725">
            <v>76219.763099999996</v>
          </cell>
          <cell r="B1725">
            <v>930410</v>
          </cell>
          <cell r="C1725" t="str">
            <v>Depreciation Expense – Land Improvements</v>
          </cell>
          <cell r="D1725">
            <v>76219.763099999996</v>
          </cell>
          <cell r="E1725">
            <v>76219</v>
          </cell>
          <cell r="F1725" t="str">
            <v>WAYCROSS BUILDING</v>
          </cell>
          <cell r="G1725">
            <v>763100</v>
          </cell>
          <cell r="H1725" t="str">
            <v>Depreciation Land Improvements</v>
          </cell>
        </row>
        <row r="1726">
          <cell r="A1726">
            <v>64954.763099999996</v>
          </cell>
          <cell r="B1726">
            <v>930410</v>
          </cell>
          <cell r="C1726" t="str">
            <v>Depreciation Expense – Land Improvements</v>
          </cell>
          <cell r="D1726">
            <v>64954.763099999996</v>
          </cell>
          <cell r="E1726">
            <v>64954</v>
          </cell>
          <cell r="F1726" t="str">
            <v>Depreciation Amortization 001</v>
          </cell>
          <cell r="G1726">
            <v>763100</v>
          </cell>
          <cell r="H1726" t="str">
            <v>Depreciation Land Improvements</v>
          </cell>
        </row>
        <row r="1727">
          <cell r="A1727">
            <v>64100.763099999996</v>
          </cell>
          <cell r="B1727">
            <v>930410</v>
          </cell>
          <cell r="C1727" t="str">
            <v>Depreciation Expense – Land Improvements</v>
          </cell>
          <cell r="D1727">
            <v>64100.763099999996</v>
          </cell>
          <cell r="E1727">
            <v>64100</v>
          </cell>
          <cell r="F1727" t="str">
            <v>Administration 001</v>
          </cell>
          <cell r="G1727">
            <v>763100</v>
          </cell>
          <cell r="H1727" t="str">
            <v>Depreciation Land Improvements</v>
          </cell>
        </row>
        <row r="1728">
          <cell r="A1728">
            <v>76219.763204999996</v>
          </cell>
          <cell r="B1728">
            <v>930420</v>
          </cell>
          <cell r="C1728" t="str">
            <v xml:space="preserve">Depreciation Expense – Building </v>
          </cell>
          <cell r="D1728">
            <v>76219.763204999996</v>
          </cell>
          <cell r="E1728">
            <v>76219</v>
          </cell>
          <cell r="F1728" t="str">
            <v>WAYCROSS BUILDING</v>
          </cell>
          <cell r="G1728">
            <v>763205</v>
          </cell>
          <cell r="H1728" t="str">
            <v>Depreciation Building</v>
          </cell>
        </row>
        <row r="1729">
          <cell r="A1729">
            <v>64954.763205000003</v>
          </cell>
          <cell r="B1729">
            <v>930420</v>
          </cell>
          <cell r="C1729" t="str">
            <v xml:space="preserve">Depreciation Expense – Building </v>
          </cell>
          <cell r="D1729">
            <v>64954.763205000003</v>
          </cell>
          <cell r="E1729">
            <v>64954</v>
          </cell>
          <cell r="F1729" t="str">
            <v>Depreciation Amortization 001</v>
          </cell>
          <cell r="G1729">
            <v>763205</v>
          </cell>
          <cell r="H1729" t="str">
            <v>Depreciation Building</v>
          </cell>
        </row>
        <row r="1730">
          <cell r="A1730">
            <v>78300.763214999999</v>
          </cell>
          <cell r="B1730">
            <v>930430</v>
          </cell>
          <cell r="C1730" t="str">
            <v>Depreciation Expense – Building Improvements</v>
          </cell>
          <cell r="D1730">
            <v>78300.763214999999</v>
          </cell>
          <cell r="E1730">
            <v>78300</v>
          </cell>
          <cell r="F1730" t="str">
            <v>Property Admin Services 001</v>
          </cell>
          <cell r="G1730">
            <v>763215</v>
          </cell>
          <cell r="H1730" t="str">
            <v>Depreciation Bldg Improvements</v>
          </cell>
        </row>
        <row r="1731">
          <cell r="A1731">
            <v>76219.763214999999</v>
          </cell>
          <cell r="B1731">
            <v>930430</v>
          </cell>
          <cell r="C1731" t="str">
            <v>Depreciation Expense – Building Improvements</v>
          </cell>
          <cell r="D1731">
            <v>76219.763214999999</v>
          </cell>
          <cell r="E1731">
            <v>76219</v>
          </cell>
          <cell r="F1731" t="str">
            <v>WAYCROSS BUILDING</v>
          </cell>
          <cell r="G1731">
            <v>763215</v>
          </cell>
          <cell r="H1731" t="str">
            <v>Depreciation Bldg Improvements</v>
          </cell>
        </row>
        <row r="1732">
          <cell r="A1732">
            <v>64954.763214999999</v>
          </cell>
          <cell r="B1732">
            <v>930430</v>
          </cell>
          <cell r="C1732" t="str">
            <v>Depreciation Expense – Building Improvements</v>
          </cell>
          <cell r="D1732">
            <v>64954.763214999999</v>
          </cell>
          <cell r="E1732">
            <v>64954</v>
          </cell>
          <cell r="F1732" t="str">
            <v>Depreciation Amortization 001</v>
          </cell>
          <cell r="G1732">
            <v>763215</v>
          </cell>
          <cell r="H1732" t="str">
            <v>Depreciation Bldg Improvements</v>
          </cell>
        </row>
        <row r="1733">
          <cell r="A1733">
            <v>88500.764064999996</v>
          </cell>
          <cell r="B1733">
            <v>930450</v>
          </cell>
          <cell r="C1733" t="str">
            <v>Depreciation Expense – Equipment and Furniture</v>
          </cell>
          <cell r="D1733">
            <v>88500.764064999996</v>
          </cell>
          <cell r="E1733">
            <v>88500</v>
          </cell>
          <cell r="F1733" t="str">
            <v>Fitness Center 001</v>
          </cell>
          <cell r="G1733">
            <v>764065</v>
          </cell>
          <cell r="H1733" t="str">
            <v>Depreciation Moveable Equip</v>
          </cell>
        </row>
        <row r="1734">
          <cell r="A1734">
            <v>78300.764064999996</v>
          </cell>
          <cell r="B1734">
            <v>930450</v>
          </cell>
          <cell r="C1734" t="str">
            <v>Depreciation Expense – Equipment and Furniture</v>
          </cell>
          <cell r="D1734">
            <v>78300.764064999996</v>
          </cell>
          <cell r="E1734">
            <v>78300</v>
          </cell>
          <cell r="F1734" t="str">
            <v>Property Admin Services 001</v>
          </cell>
          <cell r="G1734">
            <v>764065</v>
          </cell>
          <cell r="H1734" t="str">
            <v>Depreciation Moveable Equip</v>
          </cell>
        </row>
        <row r="1735">
          <cell r="A1735">
            <v>78300.763229999997</v>
          </cell>
          <cell r="B1735">
            <v>930450</v>
          </cell>
          <cell r="C1735" t="str">
            <v>Depreciation Expense – Equipment and Furniture</v>
          </cell>
          <cell r="D1735">
            <v>78300.763229999997</v>
          </cell>
          <cell r="E1735">
            <v>78300</v>
          </cell>
          <cell r="F1735" t="str">
            <v>Property Admin Services 001</v>
          </cell>
          <cell r="G1735">
            <v>763230</v>
          </cell>
          <cell r="H1735" t="str">
            <v>Depreciation Fixed Equipment</v>
          </cell>
        </row>
        <row r="1736">
          <cell r="A1736">
            <v>78300.760005000004</v>
          </cell>
          <cell r="B1736">
            <v>930450</v>
          </cell>
          <cell r="C1736" t="str">
            <v>Depreciation Expense – Equipment and Furniture</v>
          </cell>
          <cell r="D1736">
            <v>78300.760005000004</v>
          </cell>
          <cell r="E1736">
            <v>78300</v>
          </cell>
          <cell r="F1736" t="str">
            <v>Property Admin Services 001</v>
          </cell>
          <cell r="G1736">
            <v>760005</v>
          </cell>
          <cell r="H1736" t="str">
            <v>Amortization Software</v>
          </cell>
        </row>
        <row r="1737">
          <cell r="A1737">
            <v>76219.764064999996</v>
          </cell>
          <cell r="B1737">
            <v>930450</v>
          </cell>
          <cell r="C1737" t="str">
            <v>Depreciation Expense – Equipment and Furniture</v>
          </cell>
          <cell r="D1737">
            <v>76219.764064999996</v>
          </cell>
          <cell r="E1737">
            <v>76219</v>
          </cell>
          <cell r="F1737" t="str">
            <v>WAYCROSS BUILDING</v>
          </cell>
          <cell r="G1737">
            <v>764065</v>
          </cell>
          <cell r="H1737" t="str">
            <v>Depreciation Moveable Equip</v>
          </cell>
        </row>
        <row r="1738">
          <cell r="A1738">
            <v>76219.763229999997</v>
          </cell>
          <cell r="B1738">
            <v>930450</v>
          </cell>
          <cell r="C1738" t="str">
            <v>Depreciation Expense – Equipment and Furniture</v>
          </cell>
          <cell r="D1738">
            <v>76219.763229999997</v>
          </cell>
          <cell r="E1738">
            <v>76219</v>
          </cell>
          <cell r="F1738" t="str">
            <v>WAYCROSS BUILDING</v>
          </cell>
          <cell r="G1738">
            <v>763230</v>
          </cell>
          <cell r="H1738" t="str">
            <v>Depreciation Fixed Equipment</v>
          </cell>
        </row>
        <row r="1739">
          <cell r="A1739">
            <v>70600.764064999996</v>
          </cell>
          <cell r="B1739">
            <v>930450</v>
          </cell>
          <cell r="C1739" t="str">
            <v>Depreciation Expense – Equipment and Furniture</v>
          </cell>
          <cell r="D1739">
            <v>70600.764064999996</v>
          </cell>
          <cell r="E1739">
            <v>70600</v>
          </cell>
          <cell r="F1739" t="str">
            <v>Telecom Switchboard 001</v>
          </cell>
          <cell r="G1739">
            <v>764065</v>
          </cell>
          <cell r="H1739" t="str">
            <v>Depreciation Moveable Equip</v>
          </cell>
        </row>
        <row r="1740">
          <cell r="A1740">
            <v>70600.763229999997</v>
          </cell>
          <cell r="B1740">
            <v>930450</v>
          </cell>
          <cell r="C1740" t="str">
            <v>Depreciation Expense – Equipment and Furniture</v>
          </cell>
          <cell r="D1740">
            <v>70600.763229999997</v>
          </cell>
          <cell r="E1740">
            <v>70600</v>
          </cell>
          <cell r="F1740" t="str">
            <v>Telecom Switchboard 001</v>
          </cell>
          <cell r="G1740">
            <v>763230</v>
          </cell>
          <cell r="H1740" t="str">
            <v>Depreciation Fixed Equipment</v>
          </cell>
        </row>
        <row r="1741">
          <cell r="A1741">
            <v>70550.764064999996</v>
          </cell>
          <cell r="B1741">
            <v>930450</v>
          </cell>
          <cell r="C1741" t="str">
            <v>Depreciation Expense – Equipment and Furniture</v>
          </cell>
          <cell r="D1741">
            <v>70550.764064999996</v>
          </cell>
          <cell r="E1741">
            <v>70550</v>
          </cell>
          <cell r="F1741" t="str">
            <v>Management Information Sys 001</v>
          </cell>
          <cell r="G1741">
            <v>764065</v>
          </cell>
          <cell r="H1741" t="str">
            <v>Depreciation Moveable Equip</v>
          </cell>
        </row>
        <row r="1742">
          <cell r="A1742">
            <v>70550.760005000004</v>
          </cell>
          <cell r="B1742">
            <v>930450</v>
          </cell>
          <cell r="C1742" t="str">
            <v>Depreciation Expense – Equipment and Furniture</v>
          </cell>
          <cell r="D1742">
            <v>70550.760005000004</v>
          </cell>
          <cell r="E1742">
            <v>70550</v>
          </cell>
          <cell r="F1742" t="str">
            <v>Management Information Sys 001</v>
          </cell>
          <cell r="G1742">
            <v>760005</v>
          </cell>
          <cell r="H1742" t="str">
            <v>Amortization Software</v>
          </cell>
        </row>
        <row r="1743">
          <cell r="A1743">
            <v>69750.764064999996</v>
          </cell>
          <cell r="B1743">
            <v>930450</v>
          </cell>
          <cell r="C1743" t="str">
            <v>Depreciation Expense – Equipment and Furniture</v>
          </cell>
          <cell r="D1743">
            <v>69750.764064999996</v>
          </cell>
          <cell r="E1743">
            <v>69750</v>
          </cell>
          <cell r="F1743" t="str">
            <v>Print Shop 001</v>
          </cell>
          <cell r="G1743">
            <v>764065</v>
          </cell>
          <cell r="H1743" t="str">
            <v>Depreciation Moveable Equip</v>
          </cell>
        </row>
        <row r="1744">
          <cell r="A1744">
            <v>67030.764064999996</v>
          </cell>
          <cell r="B1744">
            <v>930450</v>
          </cell>
          <cell r="C1744" t="str">
            <v>Depreciation Expense – Equipment and Furniture</v>
          </cell>
          <cell r="D1744">
            <v>67030.764064999996</v>
          </cell>
          <cell r="E1744">
            <v>67030</v>
          </cell>
          <cell r="F1744" t="str">
            <v>Employee Labor Relations 001</v>
          </cell>
          <cell r="G1744">
            <v>764065</v>
          </cell>
          <cell r="H1744" t="str">
            <v>Depreciation Moveable Equip</v>
          </cell>
        </row>
        <row r="1745">
          <cell r="A1745">
            <v>66940.764064999996</v>
          </cell>
          <cell r="B1745">
            <v>930450</v>
          </cell>
          <cell r="C1745" t="str">
            <v>Depreciation Expense – Equipment and Furniture</v>
          </cell>
          <cell r="D1745">
            <v>66940.764064999996</v>
          </cell>
          <cell r="E1745">
            <v>66940</v>
          </cell>
          <cell r="F1745" t="str">
            <v>Employee Education 001</v>
          </cell>
          <cell r="G1745">
            <v>764065</v>
          </cell>
          <cell r="H1745" t="str">
            <v>Depreciation Moveable Equip</v>
          </cell>
        </row>
        <row r="1746">
          <cell r="A1746">
            <v>66940.763229999997</v>
          </cell>
          <cell r="B1746">
            <v>930450</v>
          </cell>
          <cell r="C1746" t="str">
            <v>Depreciation Expense – Equipment and Furniture</v>
          </cell>
          <cell r="D1746">
            <v>66940.763229999997</v>
          </cell>
          <cell r="E1746">
            <v>66940</v>
          </cell>
          <cell r="F1746" t="str">
            <v>Employee Education 001</v>
          </cell>
          <cell r="G1746">
            <v>763230</v>
          </cell>
          <cell r="H1746" t="str">
            <v>Depreciation Fixed Equipment</v>
          </cell>
        </row>
        <row r="1747">
          <cell r="A1747">
            <v>66702.764064999996</v>
          </cell>
          <cell r="B1747">
            <v>930450</v>
          </cell>
          <cell r="C1747" t="str">
            <v>Depreciation Expense – Equipment and Furniture</v>
          </cell>
          <cell r="D1747">
            <v>66702.764064999996</v>
          </cell>
          <cell r="E1747">
            <v>66702</v>
          </cell>
          <cell r="F1747" t="str">
            <v>Community Relations 001</v>
          </cell>
          <cell r="G1747">
            <v>764065</v>
          </cell>
          <cell r="H1747" t="str">
            <v>Depreciation Moveable Equip</v>
          </cell>
        </row>
        <row r="1748">
          <cell r="A1748">
            <v>66702.763229999997</v>
          </cell>
          <cell r="B1748">
            <v>930450</v>
          </cell>
          <cell r="C1748" t="str">
            <v>Depreciation Expense – Equipment and Furniture</v>
          </cell>
          <cell r="D1748">
            <v>66702.763229999997</v>
          </cell>
          <cell r="E1748">
            <v>66702</v>
          </cell>
          <cell r="F1748" t="str">
            <v>Community Relations 001</v>
          </cell>
          <cell r="G1748">
            <v>763230</v>
          </cell>
          <cell r="H1748" t="str">
            <v>Depreciation Fixed Equipment</v>
          </cell>
        </row>
        <row r="1749">
          <cell r="A1749">
            <v>66052.764064999996</v>
          </cell>
          <cell r="B1749">
            <v>930450</v>
          </cell>
          <cell r="C1749" t="str">
            <v>Depreciation Expense – Equipment and Furniture</v>
          </cell>
          <cell r="D1749">
            <v>66052.764064999996</v>
          </cell>
          <cell r="E1749">
            <v>66052</v>
          </cell>
          <cell r="F1749" t="str">
            <v>Patient Accounting 002</v>
          </cell>
          <cell r="G1749">
            <v>764065</v>
          </cell>
          <cell r="H1749" t="str">
            <v>Depreciation Moveable Equip</v>
          </cell>
        </row>
        <row r="1750">
          <cell r="A1750">
            <v>65300.764065000003</v>
          </cell>
          <cell r="B1750">
            <v>930450</v>
          </cell>
          <cell r="C1750" t="str">
            <v>Depreciation Expense – Equipment and Furniture</v>
          </cell>
          <cell r="D1750">
            <v>65300.764065000003</v>
          </cell>
          <cell r="E1750">
            <v>65300</v>
          </cell>
          <cell r="F1750" t="str">
            <v>Reimbursement 001</v>
          </cell>
          <cell r="G1750">
            <v>764065</v>
          </cell>
          <cell r="H1750" t="str">
            <v>Depreciation Moveable Equip</v>
          </cell>
        </row>
        <row r="1751">
          <cell r="A1751">
            <v>65300.760004999996</v>
          </cell>
          <cell r="B1751">
            <v>930450</v>
          </cell>
          <cell r="C1751" t="str">
            <v>Depreciation Expense – Equipment and Furniture</v>
          </cell>
          <cell r="D1751">
            <v>65300.760004999996</v>
          </cell>
          <cell r="E1751">
            <v>65300</v>
          </cell>
          <cell r="F1751" t="str">
            <v>Reimbursement 001</v>
          </cell>
          <cell r="G1751">
            <v>760005</v>
          </cell>
          <cell r="H1751" t="str">
            <v>Amortization Software</v>
          </cell>
        </row>
        <row r="1752">
          <cell r="A1752">
            <v>65102.764065000003</v>
          </cell>
          <cell r="B1752">
            <v>930450</v>
          </cell>
          <cell r="C1752" t="str">
            <v>Depreciation Expense – Equipment and Furniture</v>
          </cell>
          <cell r="D1752">
            <v>65102.764065000003</v>
          </cell>
          <cell r="E1752">
            <v>65102</v>
          </cell>
          <cell r="F1752" t="str">
            <v>General Finance 002</v>
          </cell>
          <cell r="G1752">
            <v>764065</v>
          </cell>
          <cell r="H1752" t="str">
            <v>Depreciation Moveable Equip</v>
          </cell>
        </row>
        <row r="1753">
          <cell r="A1753">
            <v>64954.764094999999</v>
          </cell>
          <cell r="B1753">
            <v>930450</v>
          </cell>
          <cell r="C1753" t="str">
            <v>Depreciation Expense – Equipment and Furniture</v>
          </cell>
          <cell r="D1753">
            <v>64954.764094999999</v>
          </cell>
          <cell r="E1753">
            <v>64954</v>
          </cell>
          <cell r="F1753" t="str">
            <v>Depreciation Amortization 001</v>
          </cell>
          <cell r="G1753">
            <v>764095</v>
          </cell>
          <cell r="H1753" t="str">
            <v>Depreciation other </v>
          </cell>
        </row>
        <row r="1754">
          <cell r="A1754">
            <v>64954.764065000003</v>
          </cell>
          <cell r="B1754">
            <v>930450</v>
          </cell>
          <cell r="C1754" t="str">
            <v>Depreciation Expense – Equipment and Furniture</v>
          </cell>
          <cell r="D1754">
            <v>64954.764065000003</v>
          </cell>
          <cell r="E1754">
            <v>64954</v>
          </cell>
          <cell r="F1754" t="str">
            <v>Depreciation Amortization 001</v>
          </cell>
          <cell r="G1754">
            <v>764065</v>
          </cell>
          <cell r="H1754" t="str">
            <v>Depreciation Moveable Equip</v>
          </cell>
        </row>
        <row r="1755">
          <cell r="A1755">
            <v>64954.764049999998</v>
          </cell>
          <cell r="B1755">
            <v>930450</v>
          </cell>
          <cell r="C1755" t="str">
            <v>Depreciation Expense – Equipment and Furniture</v>
          </cell>
          <cell r="D1755">
            <v>64954.764049999998</v>
          </cell>
          <cell r="E1755">
            <v>64954</v>
          </cell>
          <cell r="F1755" t="str">
            <v>Depreciation Amortization 001</v>
          </cell>
          <cell r="G1755">
            <v>764050</v>
          </cell>
          <cell r="H1755" t="str">
            <v>Depreciation Computer Hardware</v>
          </cell>
        </row>
        <row r="1756">
          <cell r="A1756">
            <v>64954.763229999997</v>
          </cell>
          <cell r="B1756">
            <v>930450</v>
          </cell>
          <cell r="C1756" t="str">
            <v>Depreciation Expense – Equipment and Furniture</v>
          </cell>
          <cell r="D1756">
            <v>64954.763229999997</v>
          </cell>
          <cell r="E1756">
            <v>64954</v>
          </cell>
          <cell r="F1756" t="str">
            <v>Depreciation Amortization 001</v>
          </cell>
          <cell r="G1756">
            <v>763230</v>
          </cell>
          <cell r="H1756" t="str">
            <v>Depreciation Fixed Equipment</v>
          </cell>
        </row>
        <row r="1757">
          <cell r="A1757">
            <v>64954.760004999996</v>
          </cell>
          <cell r="B1757">
            <v>930450</v>
          </cell>
          <cell r="C1757" t="str">
            <v>Depreciation Expense – Equipment and Furniture</v>
          </cell>
          <cell r="D1757">
            <v>64954.760004999996</v>
          </cell>
          <cell r="E1757">
            <v>64954</v>
          </cell>
          <cell r="F1757" t="str">
            <v>Depreciation Amortization 001</v>
          </cell>
          <cell r="G1757">
            <v>760005</v>
          </cell>
          <cell r="H1757" t="str">
            <v>Amortization Software</v>
          </cell>
        </row>
        <row r="1758">
          <cell r="A1758">
            <v>64100.764065000003</v>
          </cell>
          <cell r="B1758">
            <v>930450</v>
          </cell>
          <cell r="C1758" t="str">
            <v>Depreciation Expense – Equipment and Furniture</v>
          </cell>
          <cell r="D1758">
            <v>64100.764065000003</v>
          </cell>
          <cell r="E1758">
            <v>64100</v>
          </cell>
          <cell r="F1758" t="str">
            <v>Administration 001</v>
          </cell>
          <cell r="G1758">
            <v>764065</v>
          </cell>
          <cell r="H1758" t="str">
            <v>Depreciation Moveable Equip</v>
          </cell>
        </row>
        <row r="1759">
          <cell r="A1759">
            <v>64951.764094999999</v>
          </cell>
          <cell r="B1759">
            <v>930499</v>
          </cell>
          <cell r="C1759" t="str">
            <v>Depreciation Expense – Other Fixed Assets</v>
          </cell>
          <cell r="E1759">
            <v>64951</v>
          </cell>
          <cell r="F1759" t="str">
            <v>Corporate Transactions 001</v>
          </cell>
          <cell r="G1759">
            <v>764095</v>
          </cell>
          <cell r="H1759" t="str">
            <v>Depreciation other </v>
          </cell>
        </row>
        <row r="1760">
          <cell r="A1760">
            <v>76201.755034999995</v>
          </cell>
          <cell r="B1760">
            <v>999090</v>
          </cell>
          <cell r="C1760" t="str">
            <v xml:space="preserve">Other Non-allowable Expenses </v>
          </cell>
          <cell r="E1760">
            <v>76201</v>
          </cell>
          <cell r="F1760" t="str">
            <v>ORANGE PARK HEALTHCARE</v>
          </cell>
          <cell r="G1760">
            <v>755035</v>
          </cell>
          <cell r="H1760" t="str">
            <v>Copier Allocation</v>
          </cell>
        </row>
        <row r="1761">
          <cell r="A1761">
            <v>76201.771510000006</v>
          </cell>
          <cell r="B1761">
            <v>999090</v>
          </cell>
          <cell r="C1761" t="str">
            <v xml:space="preserve">Other Non-allowable Expenses </v>
          </cell>
          <cell r="D1761">
            <v>76201.771510000006</v>
          </cell>
          <cell r="E1761">
            <v>76201</v>
          </cell>
          <cell r="F1761" t="str">
            <v>ORANGE PARK HEALTHCARE</v>
          </cell>
          <cell r="G1761">
            <v>771510</v>
          </cell>
          <cell r="H1761" t="str">
            <v>Real Estate Tax</v>
          </cell>
        </row>
        <row r="1762">
          <cell r="A1762">
            <v>76201.764064999996</v>
          </cell>
          <cell r="B1762">
            <v>999090</v>
          </cell>
          <cell r="C1762" t="str">
            <v xml:space="preserve">Other Non-allowable Expenses </v>
          </cell>
          <cell r="D1762">
            <v>76201.764064999996</v>
          </cell>
          <cell r="E1762">
            <v>76201</v>
          </cell>
          <cell r="F1762" t="str">
            <v>ORANGE PARK HEALTHCARE</v>
          </cell>
          <cell r="G1762">
            <v>764065</v>
          </cell>
          <cell r="H1762" t="str">
            <v>Depreciation Moveable Equip</v>
          </cell>
        </row>
        <row r="1763">
          <cell r="A1763">
            <v>76201.763229999997</v>
          </cell>
          <cell r="B1763">
            <v>999090</v>
          </cell>
          <cell r="C1763" t="str">
            <v xml:space="preserve">Other Non-allowable Expenses </v>
          </cell>
          <cell r="D1763">
            <v>76201.763229999997</v>
          </cell>
          <cell r="E1763">
            <v>76201</v>
          </cell>
          <cell r="F1763" t="str">
            <v>ORANGE PARK HEALTHCARE</v>
          </cell>
          <cell r="G1763">
            <v>763230</v>
          </cell>
          <cell r="H1763" t="str">
            <v>Depreciation Fixed Equipment</v>
          </cell>
        </row>
        <row r="1764">
          <cell r="A1764">
            <v>76201.763214999999</v>
          </cell>
          <cell r="B1764">
            <v>999090</v>
          </cell>
          <cell r="C1764" t="str">
            <v xml:space="preserve">Other Non-allowable Expenses </v>
          </cell>
          <cell r="D1764">
            <v>76201.763214999999</v>
          </cell>
          <cell r="E1764">
            <v>76201</v>
          </cell>
          <cell r="F1764" t="str">
            <v>ORANGE PARK HEALTHCARE</v>
          </cell>
          <cell r="G1764">
            <v>763215</v>
          </cell>
          <cell r="H1764" t="str">
            <v>Depreciation Bldg Improvements</v>
          </cell>
        </row>
        <row r="1765">
          <cell r="A1765">
            <v>76201.763204999996</v>
          </cell>
          <cell r="B1765">
            <v>999090</v>
          </cell>
          <cell r="C1765" t="str">
            <v xml:space="preserve">Other Non-allowable Expenses </v>
          </cell>
          <cell r="D1765">
            <v>76201.763204999996</v>
          </cell>
          <cell r="E1765">
            <v>76201</v>
          </cell>
          <cell r="F1765" t="str">
            <v>ORANGE PARK HEALTHCARE</v>
          </cell>
          <cell r="G1765">
            <v>763205</v>
          </cell>
          <cell r="H1765" t="str">
            <v>Depreciation Building</v>
          </cell>
        </row>
        <row r="1766">
          <cell r="A1766">
            <v>76201.763099999996</v>
          </cell>
          <cell r="B1766">
            <v>999090</v>
          </cell>
          <cell r="C1766" t="str">
            <v xml:space="preserve">Other Non-allowable Expenses </v>
          </cell>
          <cell r="D1766">
            <v>76201.763099999996</v>
          </cell>
          <cell r="E1766">
            <v>76201</v>
          </cell>
          <cell r="F1766" t="str">
            <v>ORANGE PARK HEALTHCARE</v>
          </cell>
          <cell r="G1766">
            <v>763100</v>
          </cell>
          <cell r="H1766" t="str">
            <v>Depreciation Land Improvements</v>
          </cell>
        </row>
        <row r="1767">
          <cell r="A1767">
            <v>76201.7552</v>
          </cell>
          <cell r="B1767">
            <v>999090</v>
          </cell>
          <cell r="C1767" t="str">
            <v xml:space="preserve">Other Non-allowable Expenses </v>
          </cell>
          <cell r="D1767">
            <v>76201.7552</v>
          </cell>
          <cell r="E1767">
            <v>76201</v>
          </cell>
          <cell r="F1767" t="str">
            <v>ORANGE PARK HEALTHCARE</v>
          </cell>
          <cell r="G1767">
            <v>755200</v>
          </cell>
          <cell r="H1767" t="str">
            <v>OtherMiscellaneousOperatgExps</v>
          </cell>
        </row>
        <row r="1768">
          <cell r="A1768">
            <v>76201.755170000004</v>
          </cell>
          <cell r="B1768">
            <v>999090</v>
          </cell>
          <cell r="C1768" t="str">
            <v xml:space="preserve">Other Non-allowable Expenses </v>
          </cell>
          <cell r="D1768">
            <v>76201.755170000004</v>
          </cell>
          <cell r="E1768">
            <v>76201</v>
          </cell>
          <cell r="F1768" t="str">
            <v>ORANGE PARK HEALTHCARE</v>
          </cell>
          <cell r="G1768">
            <v>755170</v>
          </cell>
          <cell r="H1768" t="str">
            <v>Security Expense</v>
          </cell>
        </row>
        <row r="1769">
          <cell r="A1769">
            <v>76201.755124999996</v>
          </cell>
          <cell r="B1769">
            <v>999090</v>
          </cell>
          <cell r="C1769" t="str">
            <v xml:space="preserve">Other Non-allowable Expenses </v>
          </cell>
          <cell r="D1769">
            <v>76201.755124999996</v>
          </cell>
          <cell r="E1769">
            <v>76201</v>
          </cell>
          <cell r="F1769" t="str">
            <v>ORANGE PARK HEALTHCARE</v>
          </cell>
          <cell r="G1769">
            <v>755125</v>
          </cell>
          <cell r="H1769" t="str">
            <v>Licenses Fees and Permits</v>
          </cell>
        </row>
        <row r="1770">
          <cell r="A1770">
            <v>76201.739054999998</v>
          </cell>
          <cell r="B1770">
            <v>999090</v>
          </cell>
          <cell r="C1770" t="str">
            <v xml:space="preserve">Other Non-allowable Expenses </v>
          </cell>
          <cell r="D1770">
            <v>76201.739054999998</v>
          </cell>
          <cell r="E1770">
            <v>76201</v>
          </cell>
          <cell r="F1770" t="str">
            <v>ORANGE PARK HEALTHCARE</v>
          </cell>
          <cell r="G1770">
            <v>739055</v>
          </cell>
          <cell r="H1770" t="str">
            <v>Utilities Other</v>
          </cell>
        </row>
        <row r="1771">
          <cell r="A1771">
            <v>76201.739050000004</v>
          </cell>
          <cell r="B1771">
            <v>999090</v>
          </cell>
          <cell r="C1771" t="str">
            <v xml:space="preserve">Other Non-allowable Expenses </v>
          </cell>
          <cell r="D1771">
            <v>76201.739050000004</v>
          </cell>
          <cell r="E1771">
            <v>76201</v>
          </cell>
          <cell r="F1771" t="str">
            <v>ORANGE PARK HEALTHCARE</v>
          </cell>
          <cell r="G1771">
            <v>739050</v>
          </cell>
          <cell r="H1771" t="str">
            <v>Utilities WaterSewer</v>
          </cell>
        </row>
        <row r="1772">
          <cell r="A1772">
            <v>76201.739044999995</v>
          </cell>
          <cell r="B1772">
            <v>999090</v>
          </cell>
          <cell r="C1772" t="str">
            <v xml:space="preserve">Other Non-allowable Expenses </v>
          </cell>
          <cell r="D1772">
            <v>76201.739044999995</v>
          </cell>
          <cell r="E1772">
            <v>76201</v>
          </cell>
          <cell r="F1772" t="str">
            <v>ORANGE PARK HEALTHCARE</v>
          </cell>
          <cell r="G1772">
            <v>739045</v>
          </cell>
          <cell r="H1772" t="str">
            <v>UtilitiesTelVideoConferencg</v>
          </cell>
        </row>
        <row r="1773">
          <cell r="A1773">
            <v>76201.73904</v>
          </cell>
          <cell r="B1773">
            <v>999090</v>
          </cell>
          <cell r="C1773" t="str">
            <v xml:space="preserve">Other Non-allowable Expenses </v>
          </cell>
          <cell r="D1773">
            <v>76201.73904</v>
          </cell>
          <cell r="E1773">
            <v>76201</v>
          </cell>
          <cell r="F1773" t="str">
            <v>ORANGE PARK HEALTHCARE</v>
          </cell>
          <cell r="G1773">
            <v>739040</v>
          </cell>
          <cell r="H1773" t="str">
            <v>Utilities Solid Waste Disposal</v>
          </cell>
        </row>
        <row r="1774">
          <cell r="A1774">
            <v>76201.739010000005</v>
          </cell>
          <cell r="B1774">
            <v>999090</v>
          </cell>
          <cell r="C1774" t="str">
            <v xml:space="preserve">Other Non-allowable Expenses </v>
          </cell>
          <cell r="D1774">
            <v>76201.739010000005</v>
          </cell>
          <cell r="E1774">
            <v>76201</v>
          </cell>
          <cell r="F1774" t="str">
            <v>ORANGE PARK HEALTHCARE</v>
          </cell>
          <cell r="G1774">
            <v>739010</v>
          </cell>
          <cell r="H1774" t="str">
            <v>Utilities Electricity</v>
          </cell>
        </row>
        <row r="1775">
          <cell r="A1775">
            <v>76201.738035000002</v>
          </cell>
          <cell r="B1775">
            <v>999090</v>
          </cell>
          <cell r="C1775" t="str">
            <v xml:space="preserve">Other Non-allowable Expenses </v>
          </cell>
          <cell r="D1775">
            <v>76201.738035000002</v>
          </cell>
          <cell r="E1775">
            <v>76201</v>
          </cell>
          <cell r="F1775" t="str">
            <v>ORANGE PARK HEALTHCARE</v>
          </cell>
          <cell r="G1775">
            <v>738035</v>
          </cell>
          <cell r="H1775" t="str">
            <v>Preventive Mat Contracts Equip</v>
          </cell>
        </row>
        <row r="1776">
          <cell r="A1776">
            <v>76201.738020000004</v>
          </cell>
          <cell r="B1776">
            <v>999090</v>
          </cell>
          <cell r="C1776" t="str">
            <v xml:space="preserve">Other Non-allowable Expenses </v>
          </cell>
          <cell r="D1776">
            <v>76201.738020000004</v>
          </cell>
          <cell r="E1776">
            <v>76201</v>
          </cell>
          <cell r="F1776" t="str">
            <v>ORANGE PARK HEALTHCARE</v>
          </cell>
          <cell r="G1776">
            <v>738020</v>
          </cell>
          <cell r="H1776" t="str">
            <v>Maint and Repair Supplies</v>
          </cell>
        </row>
        <row r="1777">
          <cell r="A1777">
            <v>76201.738003999999</v>
          </cell>
          <cell r="B1777">
            <v>999090</v>
          </cell>
          <cell r="C1777" t="str">
            <v xml:space="preserve">Other Non-allowable Expenses </v>
          </cell>
          <cell r="D1777">
            <v>76201.738003999999</v>
          </cell>
          <cell r="E1777">
            <v>76201</v>
          </cell>
          <cell r="F1777" t="str">
            <v>ORANGE PARK HEALTHCARE</v>
          </cell>
          <cell r="G1777">
            <v>738004</v>
          </cell>
          <cell r="H1777" t="str">
            <v>Maint and Repair Equipment</v>
          </cell>
        </row>
        <row r="1778">
          <cell r="A1778">
            <v>76201.737999999998</v>
          </cell>
          <cell r="B1778">
            <v>999090</v>
          </cell>
          <cell r="C1778" t="str">
            <v xml:space="preserve">Other Non-allowable Expenses </v>
          </cell>
          <cell r="D1778">
            <v>76201.737999999998</v>
          </cell>
          <cell r="E1778">
            <v>76201</v>
          </cell>
          <cell r="F1778" t="str">
            <v>ORANGE PARK HEALTHCARE</v>
          </cell>
          <cell r="G1778">
            <v>738000</v>
          </cell>
          <cell r="H1778" t="str">
            <v>Maint and Repair Buildings</v>
          </cell>
        </row>
        <row r="1779">
          <cell r="A1779">
            <v>76201.736999999994</v>
          </cell>
          <cell r="B1779">
            <v>999090</v>
          </cell>
          <cell r="C1779" t="str">
            <v xml:space="preserve">Other Non-allowable Expenses </v>
          </cell>
          <cell r="D1779">
            <v>76201.736999999994</v>
          </cell>
          <cell r="E1779">
            <v>76201</v>
          </cell>
          <cell r="F1779" t="str">
            <v>ORANGE PARK HEALTHCARE</v>
          </cell>
          <cell r="G1779">
            <v>737000</v>
          </cell>
          <cell r="H1779" t="str">
            <v>Minor Equipment</v>
          </cell>
        </row>
        <row r="1780">
          <cell r="A1780">
            <v>76201.709505000006</v>
          </cell>
          <cell r="B1780">
            <v>999090</v>
          </cell>
          <cell r="C1780" t="str">
            <v xml:space="preserve">Other Non-allowable Expenses </v>
          </cell>
          <cell r="D1780">
            <v>76201.709505000006</v>
          </cell>
          <cell r="E1780">
            <v>76201</v>
          </cell>
          <cell r="F1780" t="str">
            <v>ORANGE PARK HEALTHCARE</v>
          </cell>
          <cell r="G1780">
            <v>709505</v>
          </cell>
          <cell r="H1780" t="str">
            <v>Freight</v>
          </cell>
        </row>
        <row r="1781">
          <cell r="A1781">
            <v>76201.650999999998</v>
          </cell>
          <cell r="B1781">
            <v>999090</v>
          </cell>
          <cell r="C1781" t="str">
            <v xml:space="preserve">Other Non-allowable Expenses </v>
          </cell>
          <cell r="D1781">
            <v>76201.650999999998</v>
          </cell>
          <cell r="E1781">
            <v>76201</v>
          </cell>
          <cell r="F1781" t="str">
            <v>ORANGE PARK HEALTHCARE</v>
          </cell>
          <cell r="G1781">
            <v>651000</v>
          </cell>
          <cell r="H1781" t="str">
            <v>Consulting Fees</v>
          </cell>
        </row>
        <row r="1782">
          <cell r="A1782">
            <v>76201.640020000006</v>
          </cell>
          <cell r="B1782">
            <v>999090</v>
          </cell>
          <cell r="C1782" t="str">
            <v xml:space="preserve">Other Non-allowable Expenses </v>
          </cell>
          <cell r="D1782">
            <v>76201.640020000006</v>
          </cell>
          <cell r="E1782">
            <v>76201</v>
          </cell>
          <cell r="F1782" t="str">
            <v>ORANGE PARK HEALTHCARE</v>
          </cell>
          <cell r="G1782">
            <v>640020</v>
          </cell>
          <cell r="H1782" t="str">
            <v>Other Purchased Services Other</v>
          </cell>
        </row>
        <row r="1783">
          <cell r="A1783">
            <v>76201.636020000005</v>
          </cell>
          <cell r="B1783">
            <v>999090</v>
          </cell>
          <cell r="C1783" t="str">
            <v xml:space="preserve">Other Non-allowable Expenses </v>
          </cell>
          <cell r="D1783">
            <v>76201.636020000005</v>
          </cell>
          <cell r="E1783">
            <v>76201</v>
          </cell>
          <cell r="F1783" t="str">
            <v>ORANGE PARK HEALTHCARE</v>
          </cell>
          <cell r="G1783">
            <v>636020</v>
          </cell>
          <cell r="H1783" t="str">
            <v>RepairsMat Purch Srvcs Other</v>
          </cell>
        </row>
        <row r="1784">
          <cell r="A1784">
            <v>76201.630019999997</v>
          </cell>
          <cell r="B1784">
            <v>999090</v>
          </cell>
          <cell r="C1784" t="str">
            <v xml:space="preserve">Other Non-allowable Expenses </v>
          </cell>
          <cell r="D1784">
            <v>76201.630019999997</v>
          </cell>
          <cell r="E1784">
            <v>76201</v>
          </cell>
          <cell r="F1784" t="str">
            <v>ORANGE PARK HEALTHCARE</v>
          </cell>
          <cell r="G1784">
            <v>630020</v>
          </cell>
          <cell r="H1784" t="str">
            <v>Envtl Purchased Srvcs Other</v>
          </cell>
        </row>
        <row r="1785">
          <cell r="A1785">
            <v>66600.764064999996</v>
          </cell>
          <cell r="B1785">
            <v>999090</v>
          </cell>
          <cell r="C1785" t="str">
            <v xml:space="preserve">Other Non-allowable Expenses </v>
          </cell>
          <cell r="D1785">
            <v>66600.764064999996</v>
          </cell>
          <cell r="E1785">
            <v>66600</v>
          </cell>
          <cell r="F1785" t="str">
            <v>Marketing 001</v>
          </cell>
          <cell r="G1785">
            <v>764065</v>
          </cell>
          <cell r="H1785" t="str">
            <v>Depreciation Moveable Equip</v>
          </cell>
        </row>
        <row r="1786">
          <cell r="A1786">
            <v>64971.7552</v>
          </cell>
          <cell r="B1786">
            <v>999090</v>
          </cell>
          <cell r="C1786" t="str">
            <v xml:space="preserve">Other Non-allowable Expenses </v>
          </cell>
          <cell r="D1786">
            <v>64971.7552</v>
          </cell>
          <cell r="E1786">
            <v>64971</v>
          </cell>
          <cell r="F1786" t="str">
            <v>Corporate Transactions 003</v>
          </cell>
          <cell r="G1786">
            <v>755200</v>
          </cell>
          <cell r="H1786" t="str">
            <v>OtherMiscellaneousOperatgExps</v>
          </cell>
        </row>
        <row r="1787">
          <cell r="A1787">
            <v>64971.755125000003</v>
          </cell>
          <cell r="B1787">
            <v>999090</v>
          </cell>
          <cell r="C1787" t="str">
            <v xml:space="preserve">Other Non-allowable Expenses </v>
          </cell>
          <cell r="D1787">
            <v>64971.755125000003</v>
          </cell>
          <cell r="E1787">
            <v>64971</v>
          </cell>
          <cell r="F1787" t="str">
            <v>Corporate Transactions 003</v>
          </cell>
          <cell r="G1787">
            <v>755125</v>
          </cell>
          <cell r="H1787" t="str">
            <v>Licenses Fees and Permits</v>
          </cell>
        </row>
        <row r="1788">
          <cell r="A1788">
            <v>64971.755080000003</v>
          </cell>
          <cell r="B1788">
            <v>999090</v>
          </cell>
          <cell r="C1788" t="str">
            <v xml:space="preserve">Other Non-allowable Expenses </v>
          </cell>
          <cell r="D1788">
            <v>64971.755080000003</v>
          </cell>
          <cell r="E1788">
            <v>64971</v>
          </cell>
          <cell r="F1788" t="str">
            <v>Corporate Transactions 003</v>
          </cell>
          <cell r="G1788">
            <v>755080</v>
          </cell>
          <cell r="H1788" t="str">
            <v>Employee Recruitment Expenses</v>
          </cell>
        </row>
        <row r="1789">
          <cell r="A1789">
            <v>64971.749035000001</v>
          </cell>
          <cell r="B1789">
            <v>999090</v>
          </cell>
          <cell r="C1789" t="str">
            <v xml:space="preserve">Other Non-allowable Expenses </v>
          </cell>
          <cell r="D1789">
            <v>64971.749035000001</v>
          </cell>
          <cell r="E1789">
            <v>64971</v>
          </cell>
          <cell r="F1789" t="str">
            <v>Corporate Transactions 003</v>
          </cell>
          <cell r="G1789">
            <v>749035</v>
          </cell>
          <cell r="H1789" t="str">
            <v>Other Meetings Expense</v>
          </cell>
        </row>
        <row r="1790">
          <cell r="A1790">
            <v>64971.748</v>
          </cell>
          <cell r="B1790">
            <v>999090</v>
          </cell>
          <cell r="C1790" t="str">
            <v xml:space="preserve">Other Non-allowable Expenses </v>
          </cell>
          <cell r="D1790">
            <v>64971.748</v>
          </cell>
          <cell r="E1790">
            <v>64971</v>
          </cell>
          <cell r="F1790" t="str">
            <v>Corporate Transactions 003</v>
          </cell>
          <cell r="G1790">
            <v>748000</v>
          </cell>
          <cell r="H1790" t="str">
            <v>Advertising</v>
          </cell>
        </row>
        <row r="1791">
          <cell r="A1791">
            <v>64971.746055000003</v>
          </cell>
          <cell r="B1791">
            <v>999090</v>
          </cell>
          <cell r="C1791" t="str">
            <v xml:space="preserve">Other Non-allowable Expenses </v>
          </cell>
          <cell r="D1791">
            <v>64971.746055000003</v>
          </cell>
          <cell r="E1791">
            <v>64971</v>
          </cell>
          <cell r="F1791" t="str">
            <v>Corporate Transactions 003</v>
          </cell>
          <cell r="G1791">
            <v>746055</v>
          </cell>
          <cell r="H1791" t="str">
            <v>Other Travel Expense</v>
          </cell>
        </row>
        <row r="1792">
          <cell r="A1792">
            <v>64971.746030000002</v>
          </cell>
          <cell r="B1792">
            <v>999090</v>
          </cell>
          <cell r="C1792" t="str">
            <v xml:space="preserve">Other Non-allowable Expenses </v>
          </cell>
          <cell r="D1792">
            <v>64971.746030000002</v>
          </cell>
          <cell r="E1792">
            <v>64971</v>
          </cell>
          <cell r="F1792" t="str">
            <v>Corporate Transactions 003</v>
          </cell>
          <cell r="G1792">
            <v>746030</v>
          </cell>
          <cell r="H1792" t="str">
            <v>Mileage</v>
          </cell>
        </row>
        <row r="1793">
          <cell r="A1793">
            <v>64971.746025</v>
          </cell>
          <cell r="B1793">
            <v>999090</v>
          </cell>
          <cell r="C1793" t="str">
            <v xml:space="preserve">Other Non-allowable Expenses </v>
          </cell>
          <cell r="D1793">
            <v>64971.746025</v>
          </cell>
          <cell r="E1793">
            <v>64971</v>
          </cell>
          <cell r="F1793" t="str">
            <v>Corporate Transactions 003</v>
          </cell>
          <cell r="G1793">
            <v>746025</v>
          </cell>
          <cell r="H1793" t="str">
            <v>Meals</v>
          </cell>
        </row>
        <row r="1794">
          <cell r="A1794">
            <v>64971.746014999997</v>
          </cell>
          <cell r="B1794">
            <v>999090</v>
          </cell>
          <cell r="C1794" t="str">
            <v xml:space="preserve">Other Non-allowable Expenses </v>
          </cell>
          <cell r="D1794">
            <v>64971.746014999997</v>
          </cell>
          <cell r="E1794">
            <v>64971</v>
          </cell>
          <cell r="F1794" t="str">
            <v>Corporate Transactions 003</v>
          </cell>
          <cell r="G1794">
            <v>746015</v>
          </cell>
          <cell r="H1794" t="str">
            <v>Entertainment</v>
          </cell>
        </row>
        <row r="1795">
          <cell r="A1795">
            <v>64971.739000000001</v>
          </cell>
          <cell r="B1795">
            <v>999090</v>
          </cell>
          <cell r="C1795" t="str">
            <v xml:space="preserve">Other Non-allowable Expenses </v>
          </cell>
          <cell r="D1795">
            <v>64971.739000000001</v>
          </cell>
          <cell r="E1795">
            <v>64971</v>
          </cell>
          <cell r="F1795" t="str">
            <v>Corporate Transactions 003</v>
          </cell>
          <cell r="G1795">
            <v>739000</v>
          </cell>
          <cell r="H1795" t="str">
            <v>UtilitiesCellularPagerService</v>
          </cell>
        </row>
        <row r="1796">
          <cell r="A1796">
            <v>64971.737000000001</v>
          </cell>
          <cell r="B1796">
            <v>999090</v>
          </cell>
          <cell r="C1796" t="str">
            <v xml:space="preserve">Other Non-allowable Expenses </v>
          </cell>
          <cell r="D1796">
            <v>64971.737000000001</v>
          </cell>
          <cell r="E1796">
            <v>64971</v>
          </cell>
          <cell r="F1796" t="str">
            <v>Corporate Transactions 003</v>
          </cell>
          <cell r="G1796">
            <v>737000</v>
          </cell>
          <cell r="H1796" t="str">
            <v>Minor Equipment</v>
          </cell>
        </row>
        <row r="1797">
          <cell r="A1797">
            <v>64971.709519999997</v>
          </cell>
          <cell r="B1797">
            <v>999090</v>
          </cell>
          <cell r="C1797" t="str">
            <v xml:space="preserve">Other Non-allowable Expenses </v>
          </cell>
          <cell r="D1797">
            <v>64971.709519999997</v>
          </cell>
          <cell r="E1797">
            <v>64971</v>
          </cell>
          <cell r="F1797" t="str">
            <v>Corporate Transactions 003</v>
          </cell>
          <cell r="G1797">
            <v>709520</v>
          </cell>
          <cell r="H1797" t="str">
            <v>Office Supplies</v>
          </cell>
        </row>
        <row r="1798">
          <cell r="A1798">
            <v>64971.652999999998</v>
          </cell>
          <cell r="B1798">
            <v>999090</v>
          </cell>
          <cell r="C1798" t="str">
            <v xml:space="preserve">Other Non-allowable Expenses </v>
          </cell>
          <cell r="D1798">
            <v>64971.652999999998</v>
          </cell>
          <cell r="E1798">
            <v>64971</v>
          </cell>
          <cell r="F1798" t="str">
            <v>Corporate Transactions 003</v>
          </cell>
          <cell r="G1798">
            <v>653000</v>
          </cell>
          <cell r="H1798" t="str">
            <v>Legal Fees</v>
          </cell>
        </row>
        <row r="1799">
          <cell r="A1799">
            <v>64971.650999999998</v>
          </cell>
          <cell r="B1799">
            <v>999090</v>
          </cell>
          <cell r="C1799" t="str">
            <v xml:space="preserve">Other Non-allowable Expenses </v>
          </cell>
          <cell r="D1799">
            <v>64971.650999999998</v>
          </cell>
          <cell r="E1799">
            <v>64971</v>
          </cell>
          <cell r="F1799" t="str">
            <v>Corporate Transactions 003</v>
          </cell>
          <cell r="G1799">
            <v>651000</v>
          </cell>
          <cell r="H1799" t="str">
            <v>Consulting Fees</v>
          </cell>
        </row>
        <row r="1800">
          <cell r="A1800">
            <v>64971.635999999999</v>
          </cell>
          <cell r="B1800">
            <v>999090</v>
          </cell>
          <cell r="C1800" t="str">
            <v xml:space="preserve">Other Non-allowable Expenses </v>
          </cell>
          <cell r="D1800">
            <v>64971.635999999999</v>
          </cell>
          <cell r="E1800">
            <v>64971</v>
          </cell>
          <cell r="F1800" t="str">
            <v>Corporate Transactions 003</v>
          </cell>
          <cell r="G1800">
            <v>636000</v>
          </cell>
          <cell r="H1800" t="str">
            <v>RepairsMat Purch Srvcs Labor</v>
          </cell>
        </row>
        <row r="1801">
          <cell r="A1801">
            <v>64971.617545000001</v>
          </cell>
          <cell r="B1801">
            <v>999090</v>
          </cell>
          <cell r="C1801" t="str">
            <v xml:space="preserve">Other Non-allowable Expenses </v>
          </cell>
          <cell r="D1801">
            <v>64971.617545000001</v>
          </cell>
          <cell r="E1801">
            <v>64971</v>
          </cell>
          <cell r="F1801" t="str">
            <v>Corporate Transactions 003</v>
          </cell>
          <cell r="G1801">
            <v>617545</v>
          </cell>
          <cell r="H1801" t="str">
            <v>Other Health Ins Benefits</v>
          </cell>
        </row>
        <row r="1802">
          <cell r="A1802">
            <v>64971.615005</v>
          </cell>
          <cell r="B1802">
            <v>999090</v>
          </cell>
          <cell r="C1802" t="str">
            <v xml:space="preserve">Other Non-allowable Expenses </v>
          </cell>
          <cell r="D1802">
            <v>64971.615005</v>
          </cell>
          <cell r="E1802">
            <v>64971</v>
          </cell>
          <cell r="F1802" t="str">
            <v>Corporate Transactions 003</v>
          </cell>
          <cell r="G1802">
            <v>615005</v>
          </cell>
          <cell r="H1802" t="str">
            <v>FICA</v>
          </cell>
        </row>
        <row r="1803">
          <cell r="A1803">
            <v>64971.606059999998</v>
          </cell>
          <cell r="B1803">
            <v>999090</v>
          </cell>
          <cell r="C1803" t="str">
            <v xml:space="preserve">Other Non-allowable Expenses </v>
          </cell>
          <cell r="D1803">
            <v>64971.606059999998</v>
          </cell>
          <cell r="E1803">
            <v>64971</v>
          </cell>
          <cell r="F1803" t="str">
            <v>Corporate Transactions 003</v>
          </cell>
          <cell r="G1803">
            <v>606060</v>
          </cell>
          <cell r="H1803" t="str">
            <v>Salary Wage Other   NonWkrd NP</v>
          </cell>
        </row>
        <row r="1804">
          <cell r="A1804">
            <v>64971.606045</v>
          </cell>
          <cell r="B1804">
            <v>999090</v>
          </cell>
          <cell r="C1804" t="str">
            <v xml:space="preserve">Other Non-allowable Expenses </v>
          </cell>
          <cell r="D1804">
            <v>64971.606045</v>
          </cell>
          <cell r="E1804">
            <v>64971</v>
          </cell>
          <cell r="F1804" t="str">
            <v>Corporate Transactions 003</v>
          </cell>
          <cell r="G1804">
            <v>606045</v>
          </cell>
          <cell r="H1804" t="str">
            <v>Salary Wage Other Bonus</v>
          </cell>
        </row>
        <row r="1805">
          <cell r="A1805">
            <v>64971.606039999999</v>
          </cell>
          <cell r="B1805">
            <v>999090</v>
          </cell>
          <cell r="C1805" t="str">
            <v xml:space="preserve">Other Non-allowable Expenses </v>
          </cell>
          <cell r="D1805">
            <v>64971.606039999999</v>
          </cell>
          <cell r="E1805">
            <v>64971</v>
          </cell>
          <cell r="F1805" t="str">
            <v>Corporate Transactions 003</v>
          </cell>
          <cell r="G1805">
            <v>606040</v>
          </cell>
          <cell r="H1805" t="str">
            <v>Salary Wage Other Overtime</v>
          </cell>
        </row>
        <row r="1806">
          <cell r="A1806">
            <v>64971.606030000003</v>
          </cell>
          <cell r="B1806">
            <v>999090</v>
          </cell>
          <cell r="C1806" t="str">
            <v xml:space="preserve">Other Non-allowable Expenses </v>
          </cell>
          <cell r="D1806">
            <v>64971.606030000003</v>
          </cell>
          <cell r="E1806">
            <v>64971</v>
          </cell>
          <cell r="F1806" t="str">
            <v>Corporate Transactions 003</v>
          </cell>
          <cell r="G1806">
            <v>606030</v>
          </cell>
          <cell r="H1806" t="str">
            <v>Salary Wage Other Regular</v>
          </cell>
        </row>
        <row r="1807">
          <cell r="A1807">
            <v>64971.606019999999</v>
          </cell>
          <cell r="B1807">
            <v>999090</v>
          </cell>
          <cell r="C1807" t="str">
            <v xml:space="preserve">Other Non-allowable Expenses </v>
          </cell>
          <cell r="D1807">
            <v>64971.606019999999</v>
          </cell>
          <cell r="E1807">
            <v>64971</v>
          </cell>
          <cell r="F1807" t="str">
            <v>Corporate Transactions 003</v>
          </cell>
          <cell r="G1807">
            <v>606020</v>
          </cell>
          <cell r="H1807" t="str">
            <v>Salary Wage Other Accrued PTO</v>
          </cell>
        </row>
        <row r="1808">
          <cell r="A1808">
            <v>64971.600025</v>
          </cell>
          <cell r="B1808">
            <v>999090</v>
          </cell>
          <cell r="C1808" t="str">
            <v xml:space="preserve">Other Non-allowable Expenses </v>
          </cell>
          <cell r="D1808">
            <v>64971.600025</v>
          </cell>
          <cell r="E1808">
            <v>64971</v>
          </cell>
          <cell r="F1808" t="str">
            <v>Corporate Transactions 003</v>
          </cell>
          <cell r="G1808">
            <v>600025</v>
          </cell>
          <cell r="H1808" t="str">
            <v>Non Physician   Non Wkrd NP</v>
          </cell>
        </row>
        <row r="1809">
          <cell r="A1809">
            <v>64971.600010000002</v>
          </cell>
          <cell r="B1809">
            <v>999090</v>
          </cell>
          <cell r="C1809" t="str">
            <v xml:space="preserve">Other Non-allowable Expenses </v>
          </cell>
          <cell r="D1809">
            <v>64971.600010000002</v>
          </cell>
          <cell r="E1809">
            <v>64971</v>
          </cell>
          <cell r="F1809" t="str">
            <v>Corporate Transactions 003</v>
          </cell>
          <cell r="G1809">
            <v>600010</v>
          </cell>
          <cell r="H1809" t="str">
            <v>Non Physician   Overtime</v>
          </cell>
        </row>
        <row r="1810">
          <cell r="A1810">
            <v>64971.6</v>
          </cell>
          <cell r="B1810">
            <v>999090</v>
          </cell>
          <cell r="C1810" t="str">
            <v xml:space="preserve">Other Non-allowable Expenses </v>
          </cell>
          <cell r="D1810">
            <v>64971.6</v>
          </cell>
          <cell r="E1810">
            <v>64971</v>
          </cell>
          <cell r="F1810" t="str">
            <v>Corporate Transactions 003</v>
          </cell>
          <cell r="G1810">
            <v>600000</v>
          </cell>
          <cell r="H1810" t="str">
            <v>Non Physician   Regular</v>
          </cell>
        </row>
        <row r="1811">
          <cell r="A1811">
            <v>64959.724000000002</v>
          </cell>
          <cell r="B1811">
            <v>999090</v>
          </cell>
          <cell r="C1811" t="str">
            <v xml:space="preserve">Other Non-allowable Expenses </v>
          </cell>
          <cell r="D1811">
            <v>64959.724000000002</v>
          </cell>
          <cell r="E1811">
            <v>64959</v>
          </cell>
          <cell r="F1811" t="str">
            <v>Miscellaneous 001</v>
          </cell>
          <cell r="G1811">
            <v>724000</v>
          </cell>
          <cell r="H1811" t="str">
            <v>Bad Debt NonPatient</v>
          </cell>
        </row>
        <row r="1812">
          <cell r="A1812">
            <v>64959.652999999998</v>
          </cell>
          <cell r="B1812">
            <v>999090</v>
          </cell>
          <cell r="C1812" t="str">
            <v xml:space="preserve">Other Non-allowable Expenses </v>
          </cell>
          <cell r="D1812">
            <v>64959.652999999998</v>
          </cell>
          <cell r="E1812">
            <v>64959</v>
          </cell>
          <cell r="F1812" t="str">
            <v>Miscellaneous 001</v>
          </cell>
          <cell r="G1812">
            <v>653000</v>
          </cell>
          <cell r="H1812" t="str">
            <v>Legal Fees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card (P)"/>
      <sheetName val="Scorecard (S)"/>
      <sheetName val="Scorecard (N)"/>
      <sheetName val="Individual Scorecard"/>
      <sheetName val="Pay Combined"/>
      <sheetName val="Rates"/>
      <sheetName val="Comp Summary"/>
      <sheetName val="Calculation"/>
      <sheetName val="Physician WRVU Data"/>
      <sheetName val="Benefits Assumptions"/>
      <sheetName val="RVU Finance"/>
      <sheetName val="OB RVUs"/>
      <sheetName val="Mtg Hrs"/>
      <sheetName val="Birdseye"/>
      <sheetName val="Dodson"/>
      <sheetName val="Hodulik"/>
      <sheetName val="Howison"/>
      <sheetName val="Nelson"/>
      <sheetName val="Pearson"/>
      <sheetName val="Jabr"/>
      <sheetName val="Phuntshog"/>
      <sheetName val="Powley"/>
      <sheetName val="Shearer"/>
      <sheetName val="Yassin"/>
      <sheetName val="Boughal"/>
      <sheetName val="Fedorov"/>
      <sheetName val="Isham"/>
      <sheetName val="Day"/>
      <sheetName val="Porter"/>
      <sheetName val="Rios"/>
      <sheetName val="CodeMap"/>
    </sheetNames>
    <sheetDataSet>
      <sheetData sheetId="0"/>
      <sheetData sheetId="1"/>
      <sheetData sheetId="2"/>
      <sheetData sheetId="3"/>
      <sheetData sheetId="4"/>
      <sheetData sheetId="5"/>
      <sheetData sheetId="6"/>
      <sheetData sheetId="7"/>
      <sheetData sheetId="8"/>
      <sheetData sheetId="9"/>
      <sheetData sheetId="10">
        <row r="6">
          <cell r="B6" t="str">
            <v>ID</v>
          </cell>
          <cell r="C6" t="str">
            <v>Physician</v>
          </cell>
          <cell r="D6" t="str">
            <v>Total</v>
          </cell>
          <cell r="E6">
            <v>38139</v>
          </cell>
          <cell r="F6">
            <v>38108</v>
          </cell>
          <cell r="G6">
            <v>38078</v>
          </cell>
          <cell r="H6" t="str">
            <v>Q4-FY04</v>
          </cell>
          <cell r="J6">
            <v>38047</v>
          </cell>
          <cell r="K6">
            <v>38018</v>
          </cell>
          <cell r="L6">
            <v>37987</v>
          </cell>
          <cell r="M6" t="str">
            <v>Q3-FY04</v>
          </cell>
          <cell r="O6">
            <v>37956</v>
          </cell>
          <cell r="P6">
            <v>37926</v>
          </cell>
          <cell r="Q6">
            <v>37895</v>
          </cell>
          <cell r="R6" t="str">
            <v>Q2-FY04</v>
          </cell>
          <cell r="T6">
            <v>37865</v>
          </cell>
          <cell r="U6">
            <v>37834</v>
          </cell>
          <cell r="V6">
            <v>37803</v>
          </cell>
          <cell r="W6" t="str">
            <v>Q1-FY04</v>
          </cell>
          <cell r="Z6">
            <v>37712</v>
          </cell>
          <cell r="AA6">
            <v>37742</v>
          </cell>
          <cell r="AB6">
            <v>37773</v>
          </cell>
          <cell r="AC6" t="str">
            <v>Q4-FY03</v>
          </cell>
          <cell r="AE6">
            <v>37622</v>
          </cell>
          <cell r="AF6">
            <v>37653</v>
          </cell>
          <cell r="AG6">
            <v>37681</v>
          </cell>
          <cell r="AH6" t="str">
            <v>Q3-FY03</v>
          </cell>
        </row>
        <row r="7">
          <cell r="B7" t="str">
            <v>1766</v>
          </cell>
          <cell r="C7" t="str">
            <v>BIRDSEYE MD, MICHELLE</v>
          </cell>
          <cell r="D7">
            <v>3689.09</v>
          </cell>
          <cell r="E7">
            <v>312.14999999999998</v>
          </cell>
          <cell r="F7">
            <v>304.95999999999998</v>
          </cell>
          <cell r="G7">
            <v>245.98</v>
          </cell>
          <cell r="H7">
            <v>863.08999999999992</v>
          </cell>
          <cell r="J7">
            <v>365.18</v>
          </cell>
          <cell r="K7">
            <v>365.76</v>
          </cell>
          <cell r="L7">
            <v>244.98</v>
          </cell>
          <cell r="M7">
            <v>975.92000000000007</v>
          </cell>
          <cell r="O7">
            <v>341.35</v>
          </cell>
          <cell r="P7">
            <v>248.03</v>
          </cell>
          <cell r="Q7">
            <v>302.33</v>
          </cell>
          <cell r="R7">
            <v>891.71</v>
          </cell>
          <cell r="T7">
            <v>323</v>
          </cell>
          <cell r="U7">
            <v>395.29</v>
          </cell>
          <cell r="V7">
            <v>240.08</v>
          </cell>
          <cell r="W7">
            <v>958.37</v>
          </cell>
          <cell r="Z7">
            <v>259.04000000000002</v>
          </cell>
          <cell r="AA7">
            <v>265.52999999999997</v>
          </cell>
          <cell r="AB7">
            <v>289.45</v>
          </cell>
          <cell r="AC7">
            <v>814.02</v>
          </cell>
          <cell r="AE7">
            <v>338.94</v>
          </cell>
          <cell r="AF7">
            <v>320.49</v>
          </cell>
          <cell r="AG7">
            <v>222.3</v>
          </cell>
          <cell r="AH7">
            <v>881.73</v>
          </cell>
        </row>
        <row r="8">
          <cell r="B8" t="str">
            <v>4962</v>
          </cell>
          <cell r="C8" t="str">
            <v>DODSON MD, ANTHONY</v>
          </cell>
          <cell r="D8">
            <v>3218.79</v>
          </cell>
          <cell r="E8">
            <v>350.56</v>
          </cell>
          <cell r="F8">
            <v>283.92</v>
          </cell>
          <cell r="G8">
            <v>277.01</v>
          </cell>
          <cell r="H8">
            <v>911.49</v>
          </cell>
          <cell r="J8">
            <v>301.55</v>
          </cell>
          <cell r="K8">
            <v>308.76</v>
          </cell>
          <cell r="L8">
            <v>261.20999999999998</v>
          </cell>
          <cell r="M8">
            <v>871.52</v>
          </cell>
          <cell r="O8">
            <v>291.70999999999998</v>
          </cell>
          <cell r="P8">
            <v>182.25</v>
          </cell>
          <cell r="Q8">
            <v>235.82</v>
          </cell>
          <cell r="R8">
            <v>709.78</v>
          </cell>
          <cell r="T8">
            <v>201.51</v>
          </cell>
          <cell r="U8">
            <v>351.8</v>
          </cell>
          <cell r="V8">
            <v>172.69</v>
          </cell>
          <cell r="W8">
            <v>726</v>
          </cell>
          <cell r="Z8">
            <v>206.63</v>
          </cell>
          <cell r="AA8">
            <v>251.92</v>
          </cell>
          <cell r="AB8">
            <v>246.59</v>
          </cell>
          <cell r="AC8">
            <v>705.14</v>
          </cell>
          <cell r="AE8">
            <v>227.86</v>
          </cell>
          <cell r="AF8">
            <v>236.87</v>
          </cell>
          <cell r="AG8">
            <v>238.81</v>
          </cell>
          <cell r="AH8">
            <v>703.54</v>
          </cell>
        </row>
        <row r="9">
          <cell r="B9" t="str">
            <v>1046</v>
          </cell>
          <cell r="C9" t="str">
            <v>HODULIK MD, MICHAEL</v>
          </cell>
          <cell r="D9">
            <v>2965.87</v>
          </cell>
          <cell r="E9">
            <v>235.02</v>
          </cell>
          <cell r="F9">
            <v>281.48</v>
          </cell>
          <cell r="G9">
            <v>291.79000000000002</v>
          </cell>
          <cell r="H9">
            <v>808.29</v>
          </cell>
          <cell r="J9">
            <v>316.27999999999997</v>
          </cell>
          <cell r="K9">
            <v>308.48</v>
          </cell>
          <cell r="L9">
            <v>237.41</v>
          </cell>
          <cell r="M9">
            <v>862.17</v>
          </cell>
          <cell r="O9">
            <v>226.83</v>
          </cell>
          <cell r="P9">
            <v>220.78</v>
          </cell>
          <cell r="Q9">
            <v>235.87</v>
          </cell>
          <cell r="R9">
            <v>683.48</v>
          </cell>
          <cell r="T9">
            <v>235.24</v>
          </cell>
          <cell r="U9">
            <v>222.26</v>
          </cell>
          <cell r="V9">
            <v>154.43</v>
          </cell>
          <cell r="W9">
            <v>611.93000000000006</v>
          </cell>
          <cell r="Z9">
            <v>206.26</v>
          </cell>
          <cell r="AA9">
            <v>215.1</v>
          </cell>
          <cell r="AB9">
            <v>223.74</v>
          </cell>
          <cell r="AC9">
            <v>645.1</v>
          </cell>
          <cell r="AE9">
            <v>239.78</v>
          </cell>
          <cell r="AF9">
            <v>195.37</v>
          </cell>
          <cell r="AG9">
            <v>230.27</v>
          </cell>
          <cell r="AH9">
            <v>665.42</v>
          </cell>
        </row>
        <row r="10">
          <cell r="B10" t="str">
            <v>1457</v>
          </cell>
          <cell r="C10" t="str">
            <v>HOWISON MD, PETER</v>
          </cell>
          <cell r="D10">
            <v>1194.104</v>
          </cell>
          <cell r="E10">
            <v>63.35</v>
          </cell>
          <cell r="F10">
            <v>51.61</v>
          </cell>
          <cell r="G10">
            <v>82.64</v>
          </cell>
          <cell r="H10">
            <v>197.60000000000002</v>
          </cell>
          <cell r="J10">
            <v>63.27</v>
          </cell>
          <cell r="K10">
            <v>6.2</v>
          </cell>
          <cell r="L10">
            <v>41.17</v>
          </cell>
          <cell r="M10">
            <v>110.64</v>
          </cell>
          <cell r="O10">
            <v>116.5</v>
          </cell>
          <cell r="P10">
            <v>138.88</v>
          </cell>
          <cell r="Q10">
            <v>187.60400000000001</v>
          </cell>
          <cell r="R10">
            <v>442.98400000000004</v>
          </cell>
          <cell r="T10">
            <v>131.25</v>
          </cell>
          <cell r="U10">
            <v>144.57</v>
          </cell>
          <cell r="V10">
            <v>167.06</v>
          </cell>
          <cell r="W10">
            <v>442.88</v>
          </cell>
          <cell r="Z10">
            <v>193.88</v>
          </cell>
          <cell r="AA10">
            <v>229.09</v>
          </cell>
          <cell r="AB10">
            <v>152.08000000000001</v>
          </cell>
          <cell r="AC10">
            <v>575.05000000000007</v>
          </cell>
          <cell r="AE10">
            <v>225.68</v>
          </cell>
          <cell r="AF10">
            <v>159.4</v>
          </cell>
          <cell r="AG10">
            <v>147.12</v>
          </cell>
          <cell r="AH10">
            <v>532.20000000000005</v>
          </cell>
        </row>
        <row r="11">
          <cell r="B11" t="str">
            <v>5083</v>
          </cell>
          <cell r="C11" t="str">
            <v>NELSON DO, WILLIAM</v>
          </cell>
          <cell r="D11">
            <v>2830.31</v>
          </cell>
          <cell r="E11">
            <v>404.13</v>
          </cell>
          <cell r="F11">
            <v>290.18</v>
          </cell>
          <cell r="G11">
            <v>339.67</v>
          </cell>
          <cell r="H11">
            <v>1033.98</v>
          </cell>
          <cell r="J11">
            <v>206.24</v>
          </cell>
          <cell r="K11">
            <v>227.77</v>
          </cell>
          <cell r="L11">
            <v>329.58</v>
          </cell>
          <cell r="M11">
            <v>763.58999999999992</v>
          </cell>
          <cell r="O11">
            <v>291.82</v>
          </cell>
          <cell r="P11">
            <v>194.35</v>
          </cell>
          <cell r="Q11">
            <v>326.17</v>
          </cell>
          <cell r="R11">
            <v>812.33999999999992</v>
          </cell>
          <cell r="T11">
            <v>198.95</v>
          </cell>
          <cell r="U11">
            <v>0</v>
          </cell>
          <cell r="V11">
            <v>21.45</v>
          </cell>
          <cell r="W11">
            <v>220.39999999999998</v>
          </cell>
          <cell r="Z11">
            <v>24.76</v>
          </cell>
          <cell r="AA11">
            <v>1.24</v>
          </cell>
          <cell r="AB11">
            <v>3.42</v>
          </cell>
          <cell r="AC11">
            <v>29.42</v>
          </cell>
          <cell r="AE11">
            <v>386.11</v>
          </cell>
          <cell r="AF11">
            <v>256.14</v>
          </cell>
          <cell r="AG11">
            <v>372.86</v>
          </cell>
          <cell r="AH11">
            <v>1015.11</v>
          </cell>
        </row>
        <row r="12">
          <cell r="B12" t="str">
            <v>1453</v>
          </cell>
          <cell r="C12" t="str">
            <v>PEARSON MD, PAUL</v>
          </cell>
          <cell r="D12">
            <v>3934.1899999999996</v>
          </cell>
          <cell r="E12">
            <v>376.18</v>
          </cell>
          <cell r="F12">
            <v>307.33999999999997</v>
          </cell>
          <cell r="G12">
            <v>434.98</v>
          </cell>
          <cell r="H12">
            <v>1118.5</v>
          </cell>
          <cell r="J12">
            <v>437.14</v>
          </cell>
          <cell r="K12">
            <v>391.73</v>
          </cell>
          <cell r="L12">
            <v>309.91000000000003</v>
          </cell>
          <cell r="M12">
            <v>1138.78</v>
          </cell>
          <cell r="O12">
            <v>287.56</v>
          </cell>
          <cell r="P12">
            <v>234.76</v>
          </cell>
          <cell r="Q12">
            <v>331.61</v>
          </cell>
          <cell r="R12">
            <v>853.93</v>
          </cell>
          <cell r="T12">
            <v>281.49</v>
          </cell>
          <cell r="U12">
            <v>312.13</v>
          </cell>
          <cell r="V12">
            <v>229.36</v>
          </cell>
          <cell r="W12">
            <v>822.98</v>
          </cell>
          <cell r="Z12">
            <v>262.12</v>
          </cell>
          <cell r="AA12">
            <v>225.49</v>
          </cell>
          <cell r="AB12">
            <v>281.02999999999997</v>
          </cell>
          <cell r="AC12">
            <v>768.64</v>
          </cell>
          <cell r="AE12">
            <v>251.96</v>
          </cell>
          <cell r="AF12">
            <v>241.63</v>
          </cell>
          <cell r="AG12">
            <v>222.13</v>
          </cell>
          <cell r="AH12">
            <v>715.72</v>
          </cell>
        </row>
        <row r="13">
          <cell r="B13" t="str">
            <v>32324</v>
          </cell>
          <cell r="C13" t="str">
            <v>JABR MD, FADI I</v>
          </cell>
          <cell r="D13">
            <v>804.72</v>
          </cell>
          <cell r="E13">
            <v>284.36</v>
          </cell>
          <cell r="F13">
            <v>258.89</v>
          </cell>
          <cell r="G13">
            <v>185.34</v>
          </cell>
          <cell r="H13">
            <v>728.59</v>
          </cell>
          <cell r="J13">
            <v>76.13</v>
          </cell>
          <cell r="K13">
            <v>0</v>
          </cell>
          <cell r="L13">
            <v>0</v>
          </cell>
          <cell r="M13">
            <v>76.13</v>
          </cell>
          <cell r="O13">
            <v>0</v>
          </cell>
          <cell r="P13">
            <v>0</v>
          </cell>
          <cell r="Q13">
            <v>0</v>
          </cell>
          <cell r="R13">
            <v>0</v>
          </cell>
          <cell r="T13">
            <v>0</v>
          </cell>
          <cell r="U13">
            <v>0</v>
          </cell>
          <cell r="V13">
            <v>0</v>
          </cell>
          <cell r="W13">
            <v>0</v>
          </cell>
          <cell r="AC13">
            <v>0</v>
          </cell>
          <cell r="AH13">
            <v>0</v>
          </cell>
        </row>
        <row r="14">
          <cell r="B14" t="str">
            <v>1460</v>
          </cell>
          <cell r="C14" t="str">
            <v>PHUNTSHOG MD, KALSANG</v>
          </cell>
          <cell r="D14">
            <v>3624.4</v>
          </cell>
          <cell r="E14">
            <v>377.33</v>
          </cell>
          <cell r="F14">
            <v>218.05</v>
          </cell>
          <cell r="G14">
            <v>299.63</v>
          </cell>
          <cell r="H14">
            <v>895.01</v>
          </cell>
          <cell r="J14">
            <v>353.29</v>
          </cell>
          <cell r="K14">
            <v>347.35</v>
          </cell>
          <cell r="L14">
            <v>297.10000000000002</v>
          </cell>
          <cell r="M14">
            <v>997.74000000000012</v>
          </cell>
          <cell r="O14">
            <v>301.38</v>
          </cell>
          <cell r="P14">
            <v>237.81</v>
          </cell>
          <cell r="Q14">
            <v>322.68</v>
          </cell>
          <cell r="R14">
            <v>861.87000000000012</v>
          </cell>
          <cell r="T14">
            <v>307.47000000000003</v>
          </cell>
          <cell r="U14">
            <v>346.1</v>
          </cell>
          <cell r="V14">
            <v>216.21</v>
          </cell>
          <cell r="W14">
            <v>869.78000000000009</v>
          </cell>
          <cell r="Z14">
            <v>297.7</v>
          </cell>
          <cell r="AA14">
            <v>280.67</v>
          </cell>
          <cell r="AB14">
            <v>276.57</v>
          </cell>
          <cell r="AC14">
            <v>854.94</v>
          </cell>
          <cell r="AE14">
            <v>358.42</v>
          </cell>
          <cell r="AF14">
            <v>201.87</v>
          </cell>
          <cell r="AG14">
            <v>305.58</v>
          </cell>
          <cell r="AH14">
            <v>865.86999999999989</v>
          </cell>
        </row>
        <row r="15">
          <cell r="B15" t="str">
            <v>12107</v>
          </cell>
          <cell r="C15" t="str">
            <v>POWLEY DO, DAVID</v>
          </cell>
          <cell r="D15">
            <v>2870.4100000000003</v>
          </cell>
          <cell r="E15">
            <v>246.96</v>
          </cell>
          <cell r="F15">
            <v>270.33999999999997</v>
          </cell>
          <cell r="G15">
            <v>231.33</v>
          </cell>
          <cell r="H15">
            <v>748.63</v>
          </cell>
          <cell r="J15">
            <v>303.52</v>
          </cell>
          <cell r="K15">
            <v>239.6</v>
          </cell>
          <cell r="L15">
            <v>213.17</v>
          </cell>
          <cell r="M15">
            <v>756.29</v>
          </cell>
          <cell r="O15">
            <v>195.69</v>
          </cell>
          <cell r="P15">
            <v>85.56</v>
          </cell>
          <cell r="Q15">
            <v>303.86</v>
          </cell>
          <cell r="R15">
            <v>585.11</v>
          </cell>
          <cell r="T15">
            <v>226.38</v>
          </cell>
          <cell r="U15">
            <v>362.67</v>
          </cell>
          <cell r="V15">
            <v>191.33</v>
          </cell>
          <cell r="W15">
            <v>780.38</v>
          </cell>
          <cell r="Z15">
            <v>254.75</v>
          </cell>
          <cell r="AA15">
            <v>287.72000000000003</v>
          </cell>
          <cell r="AB15">
            <v>208.59</v>
          </cell>
          <cell r="AC15">
            <v>751.06000000000006</v>
          </cell>
          <cell r="AE15">
            <v>293.7</v>
          </cell>
          <cell r="AF15">
            <v>210.54</v>
          </cell>
          <cell r="AG15">
            <v>239.91</v>
          </cell>
          <cell r="AH15">
            <v>744.15</v>
          </cell>
        </row>
        <row r="16">
          <cell r="B16" t="str">
            <v>1462</v>
          </cell>
          <cell r="C16" t="str">
            <v>SHEARER MD, RONALD</v>
          </cell>
          <cell r="D16">
            <v>4061.79</v>
          </cell>
          <cell r="E16">
            <v>477.8</v>
          </cell>
          <cell r="F16">
            <v>372.97</v>
          </cell>
          <cell r="G16">
            <v>316.26</v>
          </cell>
          <cell r="H16">
            <v>1167.03</v>
          </cell>
          <cell r="J16">
            <v>373.78</v>
          </cell>
          <cell r="K16">
            <v>383.59</v>
          </cell>
          <cell r="L16">
            <v>358.97</v>
          </cell>
          <cell r="M16">
            <v>1116.3399999999999</v>
          </cell>
          <cell r="O16">
            <v>226.95</v>
          </cell>
          <cell r="P16">
            <v>258.88</v>
          </cell>
          <cell r="Q16">
            <v>365.62</v>
          </cell>
          <cell r="R16">
            <v>851.45</v>
          </cell>
          <cell r="T16">
            <v>360.83</v>
          </cell>
          <cell r="U16">
            <v>332.14</v>
          </cell>
          <cell r="V16">
            <v>234</v>
          </cell>
          <cell r="W16">
            <v>926.97</v>
          </cell>
          <cell r="Z16">
            <v>332.32</v>
          </cell>
          <cell r="AA16">
            <v>259.20999999999998</v>
          </cell>
          <cell r="AB16">
            <v>311.83999999999997</v>
          </cell>
          <cell r="AC16">
            <v>903.36999999999989</v>
          </cell>
          <cell r="AE16">
            <v>275.18</v>
          </cell>
          <cell r="AF16">
            <v>346.6</v>
          </cell>
          <cell r="AG16">
            <v>337.99</v>
          </cell>
          <cell r="AH16">
            <v>959.77</v>
          </cell>
        </row>
        <row r="17">
          <cell r="B17" t="str">
            <v>33453</v>
          </cell>
          <cell r="C17" t="str">
            <v>YASSIN MD, HAZEM M</v>
          </cell>
          <cell r="D17">
            <v>924.02</v>
          </cell>
          <cell r="E17">
            <v>270.31</v>
          </cell>
          <cell r="F17">
            <v>624.87</v>
          </cell>
          <cell r="G17">
            <v>15.67</v>
          </cell>
          <cell r="H17">
            <v>910.85</v>
          </cell>
          <cell r="J17">
            <v>13.17</v>
          </cell>
          <cell r="K17">
            <v>0</v>
          </cell>
          <cell r="L17">
            <v>0</v>
          </cell>
          <cell r="M17">
            <v>13.17</v>
          </cell>
          <cell r="O17">
            <v>0</v>
          </cell>
          <cell r="P17">
            <v>0</v>
          </cell>
          <cell r="Q17">
            <v>0</v>
          </cell>
          <cell r="R17">
            <v>0</v>
          </cell>
          <cell r="T17">
            <v>0</v>
          </cell>
          <cell r="U17">
            <v>0</v>
          </cell>
          <cell r="V17">
            <v>0</v>
          </cell>
          <cell r="W17">
            <v>0</v>
          </cell>
          <cell r="AC17">
            <v>0</v>
          </cell>
          <cell r="AH17">
            <v>0</v>
          </cell>
        </row>
        <row r="18">
          <cell r="B18" t="str">
            <v>1449</v>
          </cell>
          <cell r="C18" t="str">
            <v>BOUGHAL DO, ANDREW</v>
          </cell>
          <cell r="D18">
            <v>2189.6079999999997</v>
          </cell>
          <cell r="E18">
            <v>186.77799999999999</v>
          </cell>
          <cell r="F18">
            <v>138.21199999999996</v>
          </cell>
          <cell r="G18">
            <v>152</v>
          </cell>
          <cell r="H18">
            <v>476.98999999999995</v>
          </cell>
          <cell r="J18">
            <v>257.64999999999998</v>
          </cell>
          <cell r="K18">
            <v>209.78</v>
          </cell>
          <cell r="L18">
            <v>203.53</v>
          </cell>
          <cell r="M18">
            <v>670.95999999999992</v>
          </cell>
          <cell r="O18">
            <v>234.28</v>
          </cell>
          <cell r="P18">
            <v>185.98</v>
          </cell>
          <cell r="Q18">
            <v>199.03800000000001</v>
          </cell>
          <cell r="R18">
            <v>619.298</v>
          </cell>
          <cell r="T18">
            <v>110.36</v>
          </cell>
          <cell r="U18">
            <v>35.380000000000003</v>
          </cell>
          <cell r="V18">
            <v>276.62</v>
          </cell>
          <cell r="W18">
            <v>422.36</v>
          </cell>
          <cell r="Z18">
            <v>238.97</v>
          </cell>
          <cell r="AA18">
            <v>195.15</v>
          </cell>
          <cell r="AB18">
            <v>240.41</v>
          </cell>
          <cell r="AC18">
            <v>674.53</v>
          </cell>
          <cell r="AE18">
            <v>315.69</v>
          </cell>
          <cell r="AF18">
            <v>307.8</v>
          </cell>
          <cell r="AG18">
            <v>267.42</v>
          </cell>
          <cell r="AH18">
            <v>890.91000000000008</v>
          </cell>
        </row>
        <row r="19">
          <cell r="B19" t="str">
            <v>20299</v>
          </cell>
          <cell r="C19" t="str">
            <v>FEDOROV MD, ALEC</v>
          </cell>
          <cell r="D19">
            <v>3695.6179999999995</v>
          </cell>
          <cell r="E19">
            <v>416.61200000000014</v>
          </cell>
          <cell r="F19">
            <v>194.94799999999992</v>
          </cell>
          <cell r="G19">
            <v>296.26</v>
          </cell>
          <cell r="H19">
            <v>907.82</v>
          </cell>
          <cell r="J19">
            <v>326.07</v>
          </cell>
          <cell r="K19">
            <v>204.32</v>
          </cell>
          <cell r="L19">
            <v>386.62</v>
          </cell>
          <cell r="M19">
            <v>917.01</v>
          </cell>
          <cell r="O19">
            <v>361.1</v>
          </cell>
          <cell r="P19">
            <v>300.072</v>
          </cell>
          <cell r="Q19">
            <v>316.23599999999999</v>
          </cell>
          <cell r="R19">
            <v>977.40800000000002</v>
          </cell>
          <cell r="T19">
            <v>276.01</v>
          </cell>
          <cell r="U19">
            <v>288.08</v>
          </cell>
          <cell r="V19">
            <v>329.29</v>
          </cell>
          <cell r="W19">
            <v>893.37999999999988</v>
          </cell>
          <cell r="Z19">
            <v>411.66</v>
          </cell>
          <cell r="AA19">
            <v>225.77</v>
          </cell>
          <cell r="AB19">
            <v>425.65</v>
          </cell>
          <cell r="AC19">
            <v>1063.08</v>
          </cell>
          <cell r="AE19">
            <v>572.54</v>
          </cell>
          <cell r="AF19">
            <v>299.68</v>
          </cell>
          <cell r="AG19">
            <v>328.18</v>
          </cell>
          <cell r="AH19">
            <v>1200.4000000000001</v>
          </cell>
        </row>
        <row r="20">
          <cell r="B20" t="str">
            <v>29848</v>
          </cell>
          <cell r="C20" t="str">
            <v>ISHAM MD, MARY</v>
          </cell>
          <cell r="D20">
            <v>2273.1260000000002</v>
          </cell>
          <cell r="E20">
            <v>115.4820000000001</v>
          </cell>
          <cell r="F20">
            <v>170.40399999999994</v>
          </cell>
          <cell r="G20">
            <v>171.89</v>
          </cell>
          <cell r="H20">
            <v>457.77600000000001</v>
          </cell>
          <cell r="J20">
            <v>157.06</v>
          </cell>
          <cell r="K20">
            <v>259.35000000000002</v>
          </cell>
          <cell r="L20">
            <v>175.56</v>
          </cell>
          <cell r="M20">
            <v>591.97</v>
          </cell>
          <cell r="O20">
            <v>125.294</v>
          </cell>
          <cell r="P20">
            <v>109.286</v>
          </cell>
          <cell r="Q20">
            <v>231.07</v>
          </cell>
          <cell r="R20">
            <v>465.65</v>
          </cell>
          <cell r="T20">
            <v>172.23</v>
          </cell>
          <cell r="U20">
            <v>412.56</v>
          </cell>
          <cell r="V20">
            <v>172.94</v>
          </cell>
          <cell r="W20">
            <v>757.73</v>
          </cell>
          <cell r="Z20">
            <v>167.94</v>
          </cell>
          <cell r="AA20">
            <v>340.86</v>
          </cell>
          <cell r="AB20">
            <v>331.38</v>
          </cell>
          <cell r="AC20">
            <v>840.18000000000006</v>
          </cell>
          <cell r="AF20">
            <v>32.409999999999997</v>
          </cell>
          <cell r="AG20">
            <v>255.3</v>
          </cell>
          <cell r="AH20">
            <v>287.71000000000004</v>
          </cell>
        </row>
        <row r="21">
          <cell r="B21" t="str">
            <v>1450</v>
          </cell>
          <cell r="C21" t="str">
            <v>DAY MD, WILLIAM</v>
          </cell>
          <cell r="D21">
            <v>3599.7040000000002</v>
          </cell>
          <cell r="E21">
            <v>375.70799999999991</v>
          </cell>
          <cell r="F21">
            <v>261.89</v>
          </cell>
          <cell r="G21">
            <v>246.47399999999999</v>
          </cell>
          <cell r="H21">
            <v>884.07199999999989</v>
          </cell>
          <cell r="J21">
            <v>370.76</v>
          </cell>
          <cell r="K21">
            <v>473.29</v>
          </cell>
          <cell r="L21">
            <v>322.39999999999998</v>
          </cell>
          <cell r="M21">
            <v>1166.4499999999998</v>
          </cell>
          <cell r="O21">
            <v>443.952</v>
          </cell>
          <cell r="P21">
            <v>225.69399999999999</v>
          </cell>
          <cell r="Q21">
            <v>340.30599999999998</v>
          </cell>
          <cell r="R21">
            <v>1009.952</v>
          </cell>
          <cell r="T21">
            <v>327.58</v>
          </cell>
          <cell r="U21">
            <v>205.85</v>
          </cell>
          <cell r="V21">
            <v>5.8</v>
          </cell>
          <cell r="W21">
            <v>539.2299999999999</v>
          </cell>
          <cell r="Z21">
            <v>299.83999999999997</v>
          </cell>
          <cell r="AA21">
            <v>268.58999999999997</v>
          </cell>
          <cell r="AB21">
            <v>0</v>
          </cell>
          <cell r="AC21">
            <v>568.42999999999995</v>
          </cell>
          <cell r="AE21">
            <v>202.03</v>
          </cell>
          <cell r="AF21">
            <v>384.85</v>
          </cell>
          <cell r="AG21">
            <v>324.14999999999998</v>
          </cell>
          <cell r="AH21">
            <v>911.03</v>
          </cell>
        </row>
        <row r="22">
          <cell r="B22" t="str">
            <v>25417</v>
          </cell>
          <cell r="C22" t="str">
            <v>PORTER MD, CHRIS</v>
          </cell>
          <cell r="D22">
            <v>4057.4479999999999</v>
          </cell>
          <cell r="E22">
            <v>174.67199999999991</v>
          </cell>
          <cell r="F22">
            <v>310.55399999999997</v>
          </cell>
          <cell r="G22">
            <v>454.49399999999969</v>
          </cell>
          <cell r="H22">
            <v>939.71999999999957</v>
          </cell>
          <cell r="J22">
            <v>250.29</v>
          </cell>
          <cell r="K22">
            <v>1298.8399999999999</v>
          </cell>
          <cell r="L22">
            <v>234.76</v>
          </cell>
          <cell r="M22">
            <v>1783.8899999999999</v>
          </cell>
          <cell r="O22">
            <v>238.28399999999999</v>
          </cell>
          <cell r="P22">
            <v>286.58999999999997</v>
          </cell>
          <cell r="Q22">
            <v>209.73400000000001</v>
          </cell>
          <cell r="R22">
            <v>734.60800000000006</v>
          </cell>
          <cell r="T22">
            <v>278.87</v>
          </cell>
          <cell r="U22">
            <v>107.67</v>
          </cell>
          <cell r="V22">
            <v>212.69</v>
          </cell>
          <cell r="W22">
            <v>599.23</v>
          </cell>
          <cell r="AA22">
            <v>33.61</v>
          </cell>
          <cell r="AB22">
            <v>77.53</v>
          </cell>
          <cell r="AC22">
            <v>111.14</v>
          </cell>
          <cell r="AH22">
            <v>0</v>
          </cell>
        </row>
        <row r="23">
          <cell r="B23" t="str">
            <v>27342</v>
          </cell>
          <cell r="C23" t="str">
            <v>RIOS MD, FERDINAND</v>
          </cell>
          <cell r="D23">
            <v>2364.37</v>
          </cell>
          <cell r="E23">
            <v>0</v>
          </cell>
          <cell r="F23">
            <v>-0.64000000000000057</v>
          </cell>
          <cell r="G23">
            <v>12.92</v>
          </cell>
          <cell r="H23">
            <v>12.28</v>
          </cell>
          <cell r="J23">
            <v>130.16999999999999</v>
          </cell>
          <cell r="K23">
            <v>370.23</v>
          </cell>
          <cell r="L23">
            <v>242.29</v>
          </cell>
          <cell r="M23">
            <v>742.68999999999994</v>
          </cell>
          <cell r="O23">
            <v>253.56</v>
          </cell>
          <cell r="P23">
            <v>212.66</v>
          </cell>
          <cell r="Q23">
            <v>237.26</v>
          </cell>
          <cell r="R23">
            <v>703.48</v>
          </cell>
          <cell r="T23">
            <v>286.95</v>
          </cell>
          <cell r="U23">
            <v>402.1</v>
          </cell>
          <cell r="V23">
            <v>216.87</v>
          </cell>
          <cell r="W23">
            <v>905.92</v>
          </cell>
          <cell r="Z23">
            <v>218.72</v>
          </cell>
          <cell r="AA23">
            <v>332.19</v>
          </cell>
          <cell r="AB23">
            <v>363.22</v>
          </cell>
          <cell r="AC23">
            <v>914.13</v>
          </cell>
          <cell r="AE23">
            <v>292.29000000000002</v>
          </cell>
          <cell r="AF23">
            <v>209.88</v>
          </cell>
          <cell r="AG23">
            <v>188.69</v>
          </cell>
          <cell r="AH23">
            <v>690.86</v>
          </cell>
        </row>
        <row r="25">
          <cell r="D25">
            <v>48297.567999999999</v>
          </cell>
          <cell r="H25">
            <v>13061.718000000001</v>
          </cell>
          <cell r="M25">
            <v>13555.26</v>
          </cell>
          <cell r="R25">
            <v>11203.049999999997</v>
          </cell>
          <cell r="W25">
            <v>10477.539999999999</v>
          </cell>
          <cell r="AC25">
            <v>10218.229999999998</v>
          </cell>
          <cell r="AH25">
            <v>11064.42</v>
          </cell>
        </row>
        <row r="26">
          <cell r="AG26" t="str">
            <v>(inc 12/2002)</v>
          </cell>
        </row>
        <row r="27">
          <cell r="R27" t="str">
            <v>Nelson Actual:</v>
          </cell>
          <cell r="T27">
            <v>198.95</v>
          </cell>
          <cell r="U27">
            <v>0</v>
          </cell>
          <cell r="V27">
            <v>21.45</v>
          </cell>
          <cell r="W27">
            <v>220.39999999999998</v>
          </cell>
          <cell r="Z27">
            <v>24.76</v>
          </cell>
          <cell r="AA27">
            <v>1.24</v>
          </cell>
          <cell r="AB27">
            <v>3.42</v>
          </cell>
          <cell r="AC27">
            <v>29.42</v>
          </cell>
          <cell r="AE27">
            <v>386.11</v>
          </cell>
          <cell r="AF27">
            <v>256.14</v>
          </cell>
          <cell r="AG27">
            <v>372.86</v>
          </cell>
          <cell r="AH27">
            <v>1015.11</v>
          </cell>
        </row>
        <row r="28">
          <cell r="R28" t="str">
            <v>Nelson (prior to "fix"):</v>
          </cell>
          <cell r="T28">
            <v>198.95</v>
          </cell>
          <cell r="U28">
            <v>326.49</v>
          </cell>
          <cell r="V28">
            <v>104.4</v>
          </cell>
          <cell r="W28">
            <v>629.84</v>
          </cell>
          <cell r="Z28">
            <v>313.19</v>
          </cell>
          <cell r="AA28">
            <v>368.75</v>
          </cell>
          <cell r="AB28">
            <v>218.44</v>
          </cell>
          <cell r="AC28">
            <v>900.38000000000011</v>
          </cell>
          <cell r="AE28">
            <v>386.11</v>
          </cell>
          <cell r="AF28">
            <v>340.27</v>
          </cell>
          <cell r="AG28">
            <v>339.6</v>
          </cell>
          <cell r="AH28">
            <v>1065.98</v>
          </cell>
        </row>
        <row r="29">
          <cell r="R29" t="str">
            <v>Difference:</v>
          </cell>
          <cell r="T29">
            <v>0</v>
          </cell>
          <cell r="U29">
            <v>-326.49</v>
          </cell>
          <cell r="V29">
            <v>-82.95</v>
          </cell>
          <cell r="W29">
            <v>-409.44000000000005</v>
          </cell>
          <cell r="Z29">
            <v>-288.43</v>
          </cell>
          <cell r="AA29">
            <v>-367.51</v>
          </cell>
          <cell r="AB29">
            <v>-215.02</v>
          </cell>
          <cell r="AC29">
            <v>-870.96000000000015</v>
          </cell>
          <cell r="AE29">
            <v>0</v>
          </cell>
          <cell r="AF29">
            <v>-84.13</v>
          </cell>
          <cell r="AG29">
            <v>33.259999999999991</v>
          </cell>
          <cell r="AH29">
            <v>-50.870000000000005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Noticed"/>
      <sheetName val="Covenant_Benchmarking"/>
      <sheetName val="Gap Summary"/>
      <sheetName val="Gap Summary Series Pivot"/>
      <sheetName val="HistoricalTrendAnalysis(Hours)"/>
      <sheetName val="OR Cases"/>
      <sheetName val="HUCS"/>
      <sheetName val="2008 Census"/>
      <sheetName val="2009 Census"/>
      <sheetName val="COV_HoursByPPE"/>
      <sheetName val="COV_VolumeByPPE"/>
      <sheetName val="Adj Disch"/>
      <sheetName val="HistoricalTrendAnalysis(FTEs)"/>
      <sheetName val="Productivity - All Dpts"/>
      <sheetName val="COV_AOILaborProductivityRatios"/>
      <sheetName val="COV_AOIStaffingConfiguration"/>
      <sheetName val="Covenant_Data"/>
      <sheetName val="Covenant_Data_Pivot"/>
      <sheetName val="Dept&amp;Cost_Ctr_Data_FY08"/>
      <sheetName val="Dept&amp;Cost_Ctr_Data_FY09"/>
      <sheetName val="Covenant_Mapping"/>
      <sheetName val="CovSolucientData"/>
      <sheetName val="Dept List"/>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
      <sheetName val="Aug"/>
      <sheetName val="Sep"/>
    </sheetNames>
    <sheetDataSet>
      <sheetData sheetId="0">
        <row r="1">
          <cell r="A1" t="str">
            <v>Month</v>
          </cell>
          <cell r="B1" t="str">
            <v>FY</v>
          </cell>
          <cell r="C1" t="str">
            <v>Facility</v>
          </cell>
          <cell r="D1" t="str">
            <v>Dept .</v>
          </cell>
          <cell r="E1" t="str">
            <v>Dept Name</v>
          </cell>
          <cell r="F1" t="str">
            <v>Chg .</v>
          </cell>
          <cell r="G1" t="str">
            <v>Chg Desc</v>
          </cell>
          <cell r="H1" t="str">
            <v>MTD Usage IP</v>
          </cell>
          <cell r="I1" t="str">
            <v>MTD Usage OP</v>
          </cell>
          <cell r="J1" t="str">
            <v>MTD Usage Total</v>
          </cell>
          <cell r="K1" t="str">
            <v>MTD RVUs IP</v>
          </cell>
          <cell r="L1" t="str">
            <v>MTD RVUs OP</v>
          </cell>
          <cell r="M1" t="str">
            <v>MTD RVUs Total</v>
          </cell>
          <cell r="N1" t="str">
            <v>MTD RVUs P</v>
          </cell>
          <cell r="O1" t="str">
            <v>MTD Dollars IP</v>
          </cell>
          <cell r="P1" t="str">
            <v>MTD Dollars OP</v>
          </cell>
          <cell r="Q1" t="str">
            <v>MTD Dollars Total</v>
          </cell>
          <cell r="R1" t="str">
            <v>YTD Usage IP</v>
          </cell>
          <cell r="S1" t="str">
            <v>YTD Usage OP</v>
          </cell>
          <cell r="T1" t="str">
            <v>YTD Usage Total</v>
          </cell>
          <cell r="U1" t="str">
            <v>YTD RVUs IP</v>
          </cell>
          <cell r="V1" t="str">
            <v>YTD RVUs OP</v>
          </cell>
          <cell r="W1" t="str">
            <v>YTD RVUs Total</v>
          </cell>
          <cell r="X1" t="str">
            <v>YTD RVUs P</v>
          </cell>
          <cell r="Y1" t="str">
            <v>YTD Dollars IP</v>
          </cell>
          <cell r="Z1" t="str">
            <v>YTD Dollars OP</v>
          </cell>
          <cell r="AA1" t="str">
            <v>YTD Dollars Total</v>
          </cell>
        </row>
        <row r="2">
          <cell r="A2" t="str">
            <v>JUL</v>
          </cell>
          <cell r="B2">
            <v>2017</v>
          </cell>
          <cell r="C2" t="str">
            <v>COTTAGE GROVE COMMUNITY HOSPIT</v>
          </cell>
          <cell r="E2" t="str">
            <v>Phys Med Rehab Clin</v>
          </cell>
          <cell r="F2" t="str">
            <v>60004035</v>
          </cell>
          <cell r="G2" t="str">
            <v>FAC EST PATIENT OV LEVEL 3 FOCUS</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row>
        <row r="3">
          <cell r="A3" t="str">
            <v>JUL</v>
          </cell>
          <cell r="B3">
            <v>2017</v>
          </cell>
          <cell r="C3" t="str">
            <v>COTTAGE GROVE COMMUNITY HOSPIT</v>
          </cell>
          <cell r="E3" t="str">
            <v>Phys Med Rehab Clin</v>
          </cell>
          <cell r="F3" t="str">
            <v>60004040</v>
          </cell>
          <cell r="G3" t="str">
            <v>FAC EST PATIENT OV LEVEL 4 DETAI</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JUL</v>
          </cell>
          <cell r="B4">
            <v>2017</v>
          </cell>
          <cell r="C4" t="str">
            <v>COTTAGE GROVE COMMUNITY HOSPIT</v>
          </cell>
          <cell r="E4" t="str">
            <v>Phys Med Rehab Clin</v>
          </cell>
          <cell r="F4" t="str">
            <v>60004041</v>
          </cell>
          <cell r="G4" t="str">
            <v>PRO EST PATIENT OV LEVEL 4 DETAI</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JUL</v>
          </cell>
          <cell r="B5">
            <v>2017</v>
          </cell>
          <cell r="C5" t="str">
            <v>COTTAGE GROVE COMMUNITY HOSPIT</v>
          </cell>
          <cell r="D5" t="str">
            <v>10110</v>
          </cell>
          <cell r="E5" t="str">
            <v>Payments</v>
          </cell>
          <cell r="F5" t="str">
            <v>101</v>
          </cell>
          <cell r="G5" t="str">
            <v>PAYMENT - COMMERCIAL</v>
          </cell>
          <cell r="H5">
            <v>13</v>
          </cell>
          <cell r="I5">
            <v>1139</v>
          </cell>
          <cell r="J5">
            <v>1152</v>
          </cell>
          <cell r="K5">
            <v>0</v>
          </cell>
          <cell r="L5">
            <v>0</v>
          </cell>
          <cell r="M5">
            <v>0</v>
          </cell>
          <cell r="N5">
            <v>0</v>
          </cell>
          <cell r="O5">
            <v>-13289.8</v>
          </cell>
          <cell r="P5">
            <v>-262389</v>
          </cell>
          <cell r="Q5">
            <v>-275678.8</v>
          </cell>
          <cell r="R5">
            <v>13</v>
          </cell>
          <cell r="S5">
            <v>1139</v>
          </cell>
          <cell r="T5">
            <v>1152</v>
          </cell>
          <cell r="U5">
            <v>0</v>
          </cell>
          <cell r="V5">
            <v>0</v>
          </cell>
          <cell r="W5">
            <v>0</v>
          </cell>
          <cell r="X5">
            <v>0</v>
          </cell>
          <cell r="Y5">
            <v>-13289.8</v>
          </cell>
          <cell r="Z5">
            <v>-262389</v>
          </cell>
          <cell r="AA5">
            <v>-275678.8</v>
          </cell>
        </row>
        <row r="6">
          <cell r="A6" t="str">
            <v>JUL</v>
          </cell>
          <cell r="B6">
            <v>2017</v>
          </cell>
          <cell r="C6" t="str">
            <v>COTTAGE GROVE COMMUNITY HOSPIT</v>
          </cell>
          <cell r="D6" t="str">
            <v>10110</v>
          </cell>
          <cell r="E6" t="str">
            <v>Payments</v>
          </cell>
          <cell r="F6" t="str">
            <v>111</v>
          </cell>
          <cell r="G6" t="str">
            <v>PAYMENT - PRIVATE</v>
          </cell>
          <cell r="H6">
            <v>12</v>
          </cell>
          <cell r="I6">
            <v>474</v>
          </cell>
          <cell r="J6">
            <v>486</v>
          </cell>
          <cell r="K6">
            <v>0</v>
          </cell>
          <cell r="L6">
            <v>0</v>
          </cell>
          <cell r="M6">
            <v>0</v>
          </cell>
          <cell r="N6">
            <v>0</v>
          </cell>
          <cell r="O6">
            <v>-2136.8000000000002</v>
          </cell>
          <cell r="P6">
            <v>-39541.440000000002</v>
          </cell>
          <cell r="Q6">
            <v>-41678.199999999997</v>
          </cell>
          <cell r="R6">
            <v>12</v>
          </cell>
          <cell r="S6">
            <v>474</v>
          </cell>
          <cell r="T6">
            <v>486</v>
          </cell>
          <cell r="U6">
            <v>0</v>
          </cell>
          <cell r="V6">
            <v>0</v>
          </cell>
          <cell r="W6">
            <v>0</v>
          </cell>
          <cell r="X6">
            <v>0</v>
          </cell>
          <cell r="Y6">
            <v>-2136.8000000000002</v>
          </cell>
          <cell r="Z6">
            <v>-39541.440000000002</v>
          </cell>
          <cell r="AA6">
            <v>-41678.199999999997</v>
          </cell>
        </row>
        <row r="7">
          <cell r="A7" t="str">
            <v>JUL</v>
          </cell>
          <cell r="B7">
            <v>2017</v>
          </cell>
          <cell r="C7" t="str">
            <v>COTTAGE GROVE COMMUNITY HOSPIT</v>
          </cell>
          <cell r="D7" t="str">
            <v>10110</v>
          </cell>
          <cell r="E7" t="str">
            <v>Payments</v>
          </cell>
          <cell r="F7" t="str">
            <v>112</v>
          </cell>
          <cell r="G7" t="str">
            <v>UPFRONT COLLECTION</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JUL</v>
          </cell>
          <cell r="B8">
            <v>2017</v>
          </cell>
          <cell r="C8" t="str">
            <v>COTTAGE GROVE COMMUNITY HOSPIT</v>
          </cell>
          <cell r="D8" t="str">
            <v>10110</v>
          </cell>
          <cell r="E8" t="str">
            <v>Payments</v>
          </cell>
          <cell r="F8" t="str">
            <v>120</v>
          </cell>
          <cell r="G8" t="str">
            <v>PAYMENT - BLUE CROSS/BLUE SHIELD</v>
          </cell>
          <cell r="H8">
            <v>46</v>
          </cell>
          <cell r="I8">
            <v>692</v>
          </cell>
          <cell r="J8">
            <v>738</v>
          </cell>
          <cell r="K8">
            <v>0</v>
          </cell>
          <cell r="L8">
            <v>0</v>
          </cell>
          <cell r="M8">
            <v>0</v>
          </cell>
          <cell r="N8">
            <v>0</v>
          </cell>
          <cell r="O8">
            <v>-26741.119999999999</v>
          </cell>
          <cell r="P8">
            <v>-132405.14000000001</v>
          </cell>
          <cell r="Q8">
            <v>-159146.29999999999</v>
          </cell>
          <cell r="R8">
            <v>46</v>
          </cell>
          <cell r="S8">
            <v>692</v>
          </cell>
          <cell r="T8">
            <v>738</v>
          </cell>
          <cell r="U8">
            <v>0</v>
          </cell>
          <cell r="V8">
            <v>0</v>
          </cell>
          <cell r="W8">
            <v>0</v>
          </cell>
          <cell r="X8">
            <v>0</v>
          </cell>
          <cell r="Y8">
            <v>-26741.119999999999</v>
          </cell>
          <cell r="Z8">
            <v>-132405.14000000001</v>
          </cell>
          <cell r="AA8">
            <v>-159146.29999999999</v>
          </cell>
        </row>
        <row r="9">
          <cell r="A9" t="str">
            <v>JUL</v>
          </cell>
          <cell r="B9">
            <v>2017</v>
          </cell>
          <cell r="C9" t="str">
            <v>COTTAGE GROVE COMMUNITY HOSPIT</v>
          </cell>
          <cell r="D9" t="str">
            <v>10110</v>
          </cell>
          <cell r="E9" t="str">
            <v>Payments</v>
          </cell>
          <cell r="F9" t="str">
            <v>121</v>
          </cell>
          <cell r="G9" t="str">
            <v>PAYMENT - PHASE 8</v>
          </cell>
          <cell r="H9">
            <v>0</v>
          </cell>
          <cell r="I9">
            <v>12</v>
          </cell>
          <cell r="J9">
            <v>12</v>
          </cell>
          <cell r="K9">
            <v>0</v>
          </cell>
          <cell r="L9">
            <v>0</v>
          </cell>
          <cell r="M9">
            <v>0</v>
          </cell>
          <cell r="N9">
            <v>0</v>
          </cell>
          <cell r="O9">
            <v>0</v>
          </cell>
          <cell r="P9">
            <v>-781.38</v>
          </cell>
          <cell r="Q9">
            <v>-781.4</v>
          </cell>
          <cell r="R9">
            <v>0</v>
          </cell>
          <cell r="S9">
            <v>12</v>
          </cell>
          <cell r="T9">
            <v>12</v>
          </cell>
          <cell r="U9">
            <v>0</v>
          </cell>
          <cell r="V9">
            <v>0</v>
          </cell>
          <cell r="W9">
            <v>0</v>
          </cell>
          <cell r="X9">
            <v>0</v>
          </cell>
          <cell r="Y9">
            <v>0</v>
          </cell>
          <cell r="Z9">
            <v>-781.38</v>
          </cell>
          <cell r="AA9">
            <v>-781.4</v>
          </cell>
        </row>
        <row r="10">
          <cell r="A10" t="str">
            <v>JUL</v>
          </cell>
          <cell r="B10">
            <v>2017</v>
          </cell>
          <cell r="C10" t="str">
            <v>COTTAGE GROVE COMMUNITY HOSPIT</v>
          </cell>
          <cell r="D10" t="str">
            <v>10110</v>
          </cell>
          <cell r="E10" t="str">
            <v>Payments</v>
          </cell>
          <cell r="F10" t="str">
            <v>122</v>
          </cell>
          <cell r="G10" t="str">
            <v>PAYMENT - AGENCY</v>
          </cell>
          <cell r="H10">
            <v>5</v>
          </cell>
          <cell r="I10">
            <v>620</v>
          </cell>
          <cell r="J10">
            <v>625</v>
          </cell>
          <cell r="K10">
            <v>0</v>
          </cell>
          <cell r="L10">
            <v>0</v>
          </cell>
          <cell r="M10">
            <v>0</v>
          </cell>
          <cell r="N10">
            <v>0</v>
          </cell>
          <cell r="O10">
            <v>-1853.67</v>
          </cell>
          <cell r="P10">
            <v>-31488.58</v>
          </cell>
          <cell r="Q10">
            <v>-33342.300000000003</v>
          </cell>
          <cell r="R10">
            <v>5</v>
          </cell>
          <cell r="S10">
            <v>620</v>
          </cell>
          <cell r="T10">
            <v>625</v>
          </cell>
          <cell r="U10">
            <v>0</v>
          </cell>
          <cell r="V10">
            <v>0</v>
          </cell>
          <cell r="W10">
            <v>0</v>
          </cell>
          <cell r="X10">
            <v>0</v>
          </cell>
          <cell r="Y10">
            <v>-1853.67</v>
          </cell>
          <cell r="Z10">
            <v>-31488.58</v>
          </cell>
          <cell r="AA10">
            <v>-33342.300000000003</v>
          </cell>
        </row>
        <row r="11">
          <cell r="A11" t="str">
            <v>JUL</v>
          </cell>
          <cell r="B11">
            <v>2017</v>
          </cell>
          <cell r="C11" t="str">
            <v>COTTAGE GROVE COMMUNITY HOSPIT</v>
          </cell>
          <cell r="D11" t="str">
            <v>10110</v>
          </cell>
          <cell r="E11" t="str">
            <v>Payments</v>
          </cell>
          <cell r="F11" t="str">
            <v>123</v>
          </cell>
          <cell r="G11" t="str">
            <v>PAYMENT - PROVIDENCE</v>
          </cell>
          <cell r="H11">
            <v>4</v>
          </cell>
          <cell r="I11">
            <v>203</v>
          </cell>
          <cell r="J11">
            <v>207</v>
          </cell>
          <cell r="K11">
            <v>0</v>
          </cell>
          <cell r="L11">
            <v>0</v>
          </cell>
          <cell r="M11">
            <v>0</v>
          </cell>
          <cell r="N11">
            <v>0</v>
          </cell>
          <cell r="O11">
            <v>-13558.12</v>
          </cell>
          <cell r="P11">
            <v>-40635.660000000003</v>
          </cell>
          <cell r="Q11">
            <v>-54193.8</v>
          </cell>
          <cell r="R11">
            <v>4</v>
          </cell>
          <cell r="S11">
            <v>203</v>
          </cell>
          <cell r="T11">
            <v>207</v>
          </cell>
          <cell r="U11">
            <v>0</v>
          </cell>
          <cell r="V11">
            <v>0</v>
          </cell>
          <cell r="W11">
            <v>0</v>
          </cell>
          <cell r="X11">
            <v>0</v>
          </cell>
          <cell r="Y11">
            <v>-13558.12</v>
          </cell>
          <cell r="Z11">
            <v>-40635.660000000003</v>
          </cell>
          <cell r="AA11">
            <v>-54193.8</v>
          </cell>
        </row>
        <row r="12">
          <cell r="A12" t="str">
            <v>JUL</v>
          </cell>
          <cell r="B12">
            <v>2017</v>
          </cell>
          <cell r="C12" t="str">
            <v>COTTAGE GROVE COMMUNITY HOSPIT</v>
          </cell>
          <cell r="D12" t="str">
            <v>10110</v>
          </cell>
          <cell r="E12" t="str">
            <v>Payments</v>
          </cell>
          <cell r="F12" t="str">
            <v>124</v>
          </cell>
          <cell r="G12" t="str">
            <v>PAYMENT - INDIAN HEALTH</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JUL</v>
          </cell>
          <cell r="B13">
            <v>2017</v>
          </cell>
          <cell r="C13" t="str">
            <v>COTTAGE GROVE COMMUNITY HOSPIT</v>
          </cell>
          <cell r="D13" t="str">
            <v>10110</v>
          </cell>
          <cell r="E13" t="str">
            <v>Payments</v>
          </cell>
          <cell r="F13" t="str">
            <v>126</v>
          </cell>
          <cell r="G13" t="str">
            <v>PAYMENT - CHAMPUS</v>
          </cell>
          <cell r="H13">
            <v>0</v>
          </cell>
          <cell r="I13">
            <v>17</v>
          </cell>
          <cell r="J13">
            <v>17</v>
          </cell>
          <cell r="K13">
            <v>0</v>
          </cell>
          <cell r="L13">
            <v>0</v>
          </cell>
          <cell r="M13">
            <v>0</v>
          </cell>
          <cell r="N13">
            <v>0</v>
          </cell>
          <cell r="O13">
            <v>0</v>
          </cell>
          <cell r="P13">
            <v>-3985.39</v>
          </cell>
          <cell r="Q13">
            <v>-3985.4</v>
          </cell>
          <cell r="R13">
            <v>0</v>
          </cell>
          <cell r="S13">
            <v>17</v>
          </cell>
          <cell r="T13">
            <v>17</v>
          </cell>
          <cell r="U13">
            <v>0</v>
          </cell>
          <cell r="V13">
            <v>0</v>
          </cell>
          <cell r="W13">
            <v>0</v>
          </cell>
          <cell r="X13">
            <v>0</v>
          </cell>
          <cell r="Y13">
            <v>0</v>
          </cell>
          <cell r="Z13">
            <v>-3985.39</v>
          </cell>
          <cell r="AA13">
            <v>-3985.4</v>
          </cell>
        </row>
        <row r="14">
          <cell r="A14" t="str">
            <v>JUL</v>
          </cell>
          <cell r="B14">
            <v>2017</v>
          </cell>
          <cell r="C14" t="str">
            <v>COTTAGE GROVE COMMUNITY HOSPIT</v>
          </cell>
          <cell r="D14" t="str">
            <v>10110</v>
          </cell>
          <cell r="E14" t="str">
            <v>Payments</v>
          </cell>
          <cell r="F14" t="str">
            <v>128</v>
          </cell>
          <cell r="G14" t="str">
            <v>PAYMENT - MEDICAID</v>
          </cell>
          <cell r="H14">
            <v>13</v>
          </cell>
          <cell r="I14">
            <v>2821</v>
          </cell>
          <cell r="J14">
            <v>2834</v>
          </cell>
          <cell r="K14">
            <v>0</v>
          </cell>
          <cell r="L14">
            <v>0</v>
          </cell>
          <cell r="M14">
            <v>0</v>
          </cell>
          <cell r="N14">
            <v>0</v>
          </cell>
          <cell r="O14">
            <v>-26458.47</v>
          </cell>
          <cell r="P14">
            <v>-587906.09</v>
          </cell>
          <cell r="Q14">
            <v>-614364.6</v>
          </cell>
          <cell r="R14">
            <v>13</v>
          </cell>
          <cell r="S14">
            <v>2821</v>
          </cell>
          <cell r="T14">
            <v>2834</v>
          </cell>
          <cell r="U14">
            <v>0</v>
          </cell>
          <cell r="V14">
            <v>0</v>
          </cell>
          <cell r="W14">
            <v>0</v>
          </cell>
          <cell r="X14">
            <v>0</v>
          </cell>
          <cell r="Y14">
            <v>-26458.47</v>
          </cell>
          <cell r="Z14">
            <v>-587906.09</v>
          </cell>
          <cell r="AA14">
            <v>-614364.6</v>
          </cell>
        </row>
        <row r="15">
          <cell r="A15" t="str">
            <v>JUL</v>
          </cell>
          <cell r="B15">
            <v>2017</v>
          </cell>
          <cell r="C15" t="str">
            <v>COTTAGE GROVE COMMUNITY HOSPIT</v>
          </cell>
          <cell r="D15" t="str">
            <v>10110</v>
          </cell>
          <cell r="E15" t="str">
            <v>Payments</v>
          </cell>
          <cell r="F15" t="str">
            <v>129</v>
          </cell>
          <cell r="G15" t="str">
            <v>PAYMENT - VETERANS ADMINISTRATIO</v>
          </cell>
          <cell r="H15">
            <v>2</v>
          </cell>
          <cell r="I15">
            <v>46</v>
          </cell>
          <cell r="J15">
            <v>48</v>
          </cell>
          <cell r="K15">
            <v>0</v>
          </cell>
          <cell r="L15">
            <v>0</v>
          </cell>
          <cell r="M15">
            <v>0</v>
          </cell>
          <cell r="N15">
            <v>0</v>
          </cell>
          <cell r="O15">
            <v>-343.7</v>
          </cell>
          <cell r="P15">
            <v>-22737.58</v>
          </cell>
          <cell r="Q15">
            <v>-23081.3</v>
          </cell>
          <cell r="R15">
            <v>2</v>
          </cell>
          <cell r="S15">
            <v>46</v>
          </cell>
          <cell r="T15">
            <v>48</v>
          </cell>
          <cell r="U15">
            <v>0</v>
          </cell>
          <cell r="V15">
            <v>0</v>
          </cell>
          <cell r="W15">
            <v>0</v>
          </cell>
          <cell r="X15">
            <v>0</v>
          </cell>
          <cell r="Y15">
            <v>-343.7</v>
          </cell>
          <cell r="Z15">
            <v>-22737.58</v>
          </cell>
          <cell r="AA15">
            <v>-23081.3</v>
          </cell>
        </row>
        <row r="16">
          <cell r="A16" t="str">
            <v>JUL</v>
          </cell>
          <cell r="B16">
            <v>2017</v>
          </cell>
          <cell r="C16" t="str">
            <v>COTTAGE GROVE COMMUNITY HOSPIT</v>
          </cell>
          <cell r="D16" t="str">
            <v>10110</v>
          </cell>
          <cell r="E16" t="str">
            <v>Payments</v>
          </cell>
          <cell r="F16" t="str">
            <v>131</v>
          </cell>
          <cell r="G16" t="str">
            <v>PAYMENT - MEDICARE</v>
          </cell>
          <cell r="H16">
            <v>58</v>
          </cell>
          <cell r="I16">
            <v>2110</v>
          </cell>
          <cell r="J16">
            <v>2168</v>
          </cell>
          <cell r="K16">
            <v>0</v>
          </cell>
          <cell r="L16">
            <v>0</v>
          </cell>
          <cell r="M16">
            <v>0</v>
          </cell>
          <cell r="N16">
            <v>0</v>
          </cell>
          <cell r="O16">
            <v>-178328.95999999999</v>
          </cell>
          <cell r="P16">
            <v>-448063.39</v>
          </cell>
          <cell r="Q16">
            <v>-626392.4</v>
          </cell>
          <cell r="R16">
            <v>58</v>
          </cell>
          <cell r="S16">
            <v>2110</v>
          </cell>
          <cell r="T16">
            <v>2168</v>
          </cell>
          <cell r="U16">
            <v>0</v>
          </cell>
          <cell r="V16">
            <v>0</v>
          </cell>
          <cell r="W16">
            <v>0</v>
          </cell>
          <cell r="X16">
            <v>0</v>
          </cell>
          <cell r="Y16">
            <v>-178328.95999999999</v>
          </cell>
          <cell r="Z16">
            <v>-448063.39</v>
          </cell>
          <cell r="AA16">
            <v>-626392.4</v>
          </cell>
        </row>
        <row r="17">
          <cell r="A17" t="str">
            <v>JUL</v>
          </cell>
          <cell r="B17">
            <v>2017</v>
          </cell>
          <cell r="C17" t="str">
            <v>COTTAGE GROVE COMMUNITY HOSPIT</v>
          </cell>
          <cell r="D17" t="str">
            <v>10110</v>
          </cell>
          <cell r="E17" t="str">
            <v>Payments</v>
          </cell>
          <cell r="F17" t="str">
            <v>132</v>
          </cell>
          <cell r="G17" t="str">
            <v>PAYMENT - BANKCARD</v>
          </cell>
          <cell r="H17">
            <v>14</v>
          </cell>
          <cell r="I17">
            <v>551</v>
          </cell>
          <cell r="J17">
            <v>565</v>
          </cell>
          <cell r="K17">
            <v>0</v>
          </cell>
          <cell r="L17">
            <v>0</v>
          </cell>
          <cell r="M17">
            <v>0</v>
          </cell>
          <cell r="N17">
            <v>0</v>
          </cell>
          <cell r="O17">
            <v>-485.4</v>
          </cell>
          <cell r="P17">
            <v>-40064.47</v>
          </cell>
          <cell r="Q17">
            <v>-40549.9</v>
          </cell>
          <cell r="R17">
            <v>14</v>
          </cell>
          <cell r="S17">
            <v>551</v>
          </cell>
          <cell r="T17">
            <v>565</v>
          </cell>
          <cell r="U17">
            <v>0</v>
          </cell>
          <cell r="V17">
            <v>0</v>
          </cell>
          <cell r="W17">
            <v>0</v>
          </cell>
          <cell r="X17">
            <v>0</v>
          </cell>
          <cell r="Y17">
            <v>-485.4</v>
          </cell>
          <cell r="Z17">
            <v>-40064.47</v>
          </cell>
          <cell r="AA17">
            <v>-40549.9</v>
          </cell>
        </row>
        <row r="18">
          <cell r="A18" t="str">
            <v>JUL</v>
          </cell>
          <cell r="B18">
            <v>2017</v>
          </cell>
          <cell r="C18" t="str">
            <v>COTTAGE GROVE COMMUNITY HOSPIT</v>
          </cell>
          <cell r="D18" t="str">
            <v>10110</v>
          </cell>
          <cell r="E18" t="str">
            <v>Payments</v>
          </cell>
          <cell r="F18" t="str">
            <v>133</v>
          </cell>
          <cell r="G18" t="str">
            <v>PAYMENT - WORK COMP</v>
          </cell>
          <cell r="H18">
            <v>0</v>
          </cell>
          <cell r="I18">
            <v>22</v>
          </cell>
          <cell r="J18">
            <v>22</v>
          </cell>
          <cell r="K18">
            <v>0</v>
          </cell>
          <cell r="L18">
            <v>0</v>
          </cell>
          <cell r="M18">
            <v>0</v>
          </cell>
          <cell r="N18">
            <v>0</v>
          </cell>
          <cell r="O18">
            <v>0</v>
          </cell>
          <cell r="P18">
            <v>-7025.58</v>
          </cell>
          <cell r="Q18">
            <v>-7025.6</v>
          </cell>
          <cell r="R18">
            <v>0</v>
          </cell>
          <cell r="S18">
            <v>22</v>
          </cell>
          <cell r="T18">
            <v>22</v>
          </cell>
          <cell r="U18">
            <v>0</v>
          </cell>
          <cell r="V18">
            <v>0</v>
          </cell>
          <cell r="W18">
            <v>0</v>
          </cell>
          <cell r="X18">
            <v>0</v>
          </cell>
          <cell r="Y18">
            <v>0</v>
          </cell>
          <cell r="Z18">
            <v>-7025.58</v>
          </cell>
          <cell r="AA18">
            <v>-7025.6</v>
          </cell>
        </row>
        <row r="19">
          <cell r="A19" t="str">
            <v>JUL</v>
          </cell>
          <cell r="B19">
            <v>2017</v>
          </cell>
          <cell r="C19" t="str">
            <v>COTTAGE GROVE COMMUNITY HOSPIT</v>
          </cell>
          <cell r="D19" t="str">
            <v>10110</v>
          </cell>
          <cell r="E19" t="str">
            <v>Payments</v>
          </cell>
          <cell r="F19" t="str">
            <v>134</v>
          </cell>
          <cell r="G19" t="str">
            <v>PAYMENT - MEDICARE NW</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JUL</v>
          </cell>
          <cell r="B20">
            <v>2017</v>
          </cell>
          <cell r="C20" t="str">
            <v>COTTAGE GROVE COMMUNITY HOSPIT</v>
          </cell>
          <cell r="D20" t="str">
            <v>10110</v>
          </cell>
          <cell r="E20" t="str">
            <v>Payments</v>
          </cell>
          <cell r="F20" t="str">
            <v>140</v>
          </cell>
          <cell r="G20" t="str">
            <v>PAYMENT - BANK LOAN</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JUL</v>
          </cell>
          <cell r="B21">
            <v>2017</v>
          </cell>
          <cell r="C21" t="str">
            <v>COTTAGE GROVE COMMUNITY HOSPIT</v>
          </cell>
          <cell r="D21" t="str">
            <v>10110</v>
          </cell>
          <cell r="E21" t="str">
            <v>Payments</v>
          </cell>
          <cell r="F21" t="str">
            <v>142</v>
          </cell>
          <cell r="G21" t="str">
            <v>PAYMENT - DEBT REPAYMENT PLAN</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JUL</v>
          </cell>
          <cell r="B22">
            <v>2017</v>
          </cell>
          <cell r="C22" t="str">
            <v>COTTAGE GROVE COMMUNITY HOSPIT</v>
          </cell>
          <cell r="D22" t="str">
            <v>10110</v>
          </cell>
          <cell r="E22" t="str">
            <v>Payments</v>
          </cell>
          <cell r="F22" t="str">
            <v>147</v>
          </cell>
          <cell r="G22" t="str">
            <v>PAYMENT - OMAP</v>
          </cell>
          <cell r="H22">
            <v>9</v>
          </cell>
          <cell r="I22">
            <v>379</v>
          </cell>
          <cell r="J22">
            <v>388</v>
          </cell>
          <cell r="K22">
            <v>0</v>
          </cell>
          <cell r="L22">
            <v>0</v>
          </cell>
          <cell r="M22">
            <v>0</v>
          </cell>
          <cell r="N22">
            <v>0</v>
          </cell>
          <cell r="O22">
            <v>-10093.83</v>
          </cell>
          <cell r="P22">
            <v>-46627.17</v>
          </cell>
          <cell r="Q22">
            <v>-56721</v>
          </cell>
          <cell r="R22">
            <v>9</v>
          </cell>
          <cell r="S22">
            <v>379</v>
          </cell>
          <cell r="T22">
            <v>388</v>
          </cell>
          <cell r="U22">
            <v>0</v>
          </cell>
          <cell r="V22">
            <v>0</v>
          </cell>
          <cell r="W22">
            <v>0</v>
          </cell>
          <cell r="X22">
            <v>0</v>
          </cell>
          <cell r="Y22">
            <v>-10093.83</v>
          </cell>
          <cell r="Z22">
            <v>-46627.17</v>
          </cell>
          <cell r="AA22">
            <v>-56721</v>
          </cell>
        </row>
        <row r="23">
          <cell r="A23" t="str">
            <v>JUL</v>
          </cell>
          <cell r="B23">
            <v>2017</v>
          </cell>
          <cell r="C23" t="str">
            <v>COTTAGE GROVE COMMUNITY HOSPIT</v>
          </cell>
          <cell r="D23" t="str">
            <v>10110</v>
          </cell>
          <cell r="E23" t="str">
            <v>Payments</v>
          </cell>
          <cell r="F23" t="str">
            <v>152</v>
          </cell>
          <cell r="G23" t="str">
            <v>PAYMENT - TRIWEST</v>
          </cell>
          <cell r="H23">
            <v>1</v>
          </cell>
          <cell r="I23">
            <v>60</v>
          </cell>
          <cell r="J23">
            <v>61</v>
          </cell>
          <cell r="K23">
            <v>0</v>
          </cell>
          <cell r="L23">
            <v>0</v>
          </cell>
          <cell r="M23">
            <v>0</v>
          </cell>
          <cell r="N23">
            <v>0</v>
          </cell>
          <cell r="O23">
            <v>-1288</v>
          </cell>
          <cell r="P23">
            <v>-6645.13</v>
          </cell>
          <cell r="Q23">
            <v>-7933.1</v>
          </cell>
          <cell r="R23">
            <v>1</v>
          </cell>
          <cell r="S23">
            <v>60</v>
          </cell>
          <cell r="T23">
            <v>61</v>
          </cell>
          <cell r="U23">
            <v>0</v>
          </cell>
          <cell r="V23">
            <v>0</v>
          </cell>
          <cell r="W23">
            <v>0</v>
          </cell>
          <cell r="X23">
            <v>0</v>
          </cell>
          <cell r="Y23">
            <v>-1288</v>
          </cell>
          <cell r="Z23">
            <v>-6645.13</v>
          </cell>
          <cell r="AA23">
            <v>-7933.1</v>
          </cell>
        </row>
        <row r="24">
          <cell r="A24" t="str">
            <v>JUL</v>
          </cell>
          <cell r="B24">
            <v>2017</v>
          </cell>
          <cell r="C24" t="str">
            <v>COTTAGE GROVE COMMUNITY HOSPIT</v>
          </cell>
          <cell r="D24" t="str">
            <v>10110</v>
          </cell>
          <cell r="E24" t="str">
            <v>Payments</v>
          </cell>
          <cell r="F24" t="str">
            <v>153</v>
          </cell>
          <cell r="G24" t="str">
            <v>PAYMENT - DENIED- NO AUTHORIZATI</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JUL</v>
          </cell>
          <cell r="B25">
            <v>2017</v>
          </cell>
          <cell r="C25" t="str">
            <v>COTTAGE GROVE COMMUNITY HOSPIT</v>
          </cell>
          <cell r="D25" t="str">
            <v>10110</v>
          </cell>
          <cell r="E25" t="str">
            <v>Payments</v>
          </cell>
          <cell r="F25" t="str">
            <v>163</v>
          </cell>
          <cell r="G25" t="str">
            <v>PAYMENT- AGENCY RECOVERY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JUL</v>
          </cell>
          <cell r="B26">
            <v>2017</v>
          </cell>
          <cell r="C26" t="str">
            <v>COTTAGE GROVE COMMUNITY HOSPIT</v>
          </cell>
          <cell r="D26" t="str">
            <v>10110</v>
          </cell>
          <cell r="E26" t="str">
            <v>Payments</v>
          </cell>
          <cell r="F26" t="str">
            <v>165</v>
          </cell>
          <cell r="G26" t="str">
            <v>PAYMENT - KAISER</v>
          </cell>
          <cell r="H26">
            <v>0</v>
          </cell>
          <cell r="I26">
            <v>12</v>
          </cell>
          <cell r="J26">
            <v>12</v>
          </cell>
          <cell r="K26">
            <v>0</v>
          </cell>
          <cell r="L26">
            <v>0</v>
          </cell>
          <cell r="M26">
            <v>0</v>
          </cell>
          <cell r="N26">
            <v>0</v>
          </cell>
          <cell r="O26">
            <v>0</v>
          </cell>
          <cell r="P26">
            <v>-4227.78</v>
          </cell>
          <cell r="Q26">
            <v>-4227.8</v>
          </cell>
          <cell r="R26">
            <v>0</v>
          </cell>
          <cell r="S26">
            <v>12</v>
          </cell>
          <cell r="T26">
            <v>12</v>
          </cell>
          <cell r="U26">
            <v>0</v>
          </cell>
          <cell r="V26">
            <v>0</v>
          </cell>
          <cell r="W26">
            <v>0</v>
          </cell>
          <cell r="X26">
            <v>0</v>
          </cell>
          <cell r="Y26">
            <v>0</v>
          </cell>
          <cell r="Z26">
            <v>-4227.78</v>
          </cell>
          <cell r="AA26">
            <v>-4227.8</v>
          </cell>
        </row>
        <row r="27">
          <cell r="A27" t="str">
            <v>JUL</v>
          </cell>
          <cell r="B27">
            <v>2017</v>
          </cell>
          <cell r="C27" t="str">
            <v>COTTAGE GROVE COMMUNITY HOSPIT</v>
          </cell>
          <cell r="D27" t="str">
            <v>10110</v>
          </cell>
          <cell r="E27" t="str">
            <v>Payments</v>
          </cell>
          <cell r="F27" t="str">
            <v>167</v>
          </cell>
          <cell r="G27" t="str">
            <v>PAYMENT - VENDOR CREDIT CARD</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JUL</v>
          </cell>
          <cell r="B28">
            <v>2017</v>
          </cell>
          <cell r="C28" t="str">
            <v>COTTAGE GROVE COMMUNITY HOSPIT</v>
          </cell>
          <cell r="D28" t="str">
            <v>10110</v>
          </cell>
          <cell r="E28" t="str">
            <v>Payments</v>
          </cell>
          <cell r="F28" t="str">
            <v>168</v>
          </cell>
          <cell r="G28" t="str">
            <v>PAYMENT - VENDOR CHECK</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JUL</v>
          </cell>
          <cell r="B29">
            <v>2017</v>
          </cell>
          <cell r="C29" t="str">
            <v>COTTAGE GROVE COMMUNITY HOSPIT</v>
          </cell>
          <cell r="D29" t="str">
            <v>10110</v>
          </cell>
          <cell r="E29" t="str">
            <v>Payments</v>
          </cell>
          <cell r="F29" t="str">
            <v>201</v>
          </cell>
          <cell r="G29" t="str">
            <v>PRO PAYMENT - COMMERCIAL</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JUL</v>
          </cell>
          <cell r="B30">
            <v>2017</v>
          </cell>
          <cell r="C30" t="str">
            <v>COTTAGE GROVE COMMUNITY HOSPIT</v>
          </cell>
          <cell r="D30" t="str">
            <v>10110</v>
          </cell>
          <cell r="E30" t="str">
            <v>Payments</v>
          </cell>
          <cell r="F30" t="str">
            <v>220</v>
          </cell>
          <cell r="G30" t="str">
            <v>PRO PAYMENT - BLUE CROSS/BLUE SH</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t="str">
            <v>JUL</v>
          </cell>
          <cell r="B31">
            <v>2017</v>
          </cell>
          <cell r="C31" t="str">
            <v>COTTAGE GROVE COMMUNITY HOSPIT</v>
          </cell>
          <cell r="D31" t="str">
            <v>10110</v>
          </cell>
          <cell r="E31" t="str">
            <v>Payments</v>
          </cell>
          <cell r="F31" t="str">
            <v>226</v>
          </cell>
          <cell r="G31" t="str">
            <v>PRO PAYMENT - CHAMPUS</v>
          </cell>
          <cell r="H31">
            <v>0</v>
          </cell>
          <cell r="I31">
            <v>4</v>
          </cell>
          <cell r="J31">
            <v>4</v>
          </cell>
          <cell r="K31">
            <v>0</v>
          </cell>
          <cell r="L31">
            <v>0</v>
          </cell>
          <cell r="M31">
            <v>0</v>
          </cell>
          <cell r="N31">
            <v>0</v>
          </cell>
          <cell r="O31">
            <v>0</v>
          </cell>
          <cell r="P31">
            <v>-245.51</v>
          </cell>
          <cell r="Q31">
            <v>-245.5</v>
          </cell>
          <cell r="R31">
            <v>0</v>
          </cell>
          <cell r="S31">
            <v>4</v>
          </cell>
          <cell r="T31">
            <v>4</v>
          </cell>
          <cell r="U31">
            <v>0</v>
          </cell>
          <cell r="V31">
            <v>0</v>
          </cell>
          <cell r="W31">
            <v>0</v>
          </cell>
          <cell r="X31">
            <v>0</v>
          </cell>
          <cell r="Y31">
            <v>0</v>
          </cell>
          <cell r="Z31">
            <v>-245.51</v>
          </cell>
          <cell r="AA31">
            <v>-245.5</v>
          </cell>
        </row>
        <row r="32">
          <cell r="A32" t="str">
            <v>JUL</v>
          </cell>
          <cell r="B32">
            <v>2017</v>
          </cell>
          <cell r="C32" t="str">
            <v>COTTAGE GROVE COMMUNITY HOSPIT</v>
          </cell>
          <cell r="D32" t="str">
            <v>10110</v>
          </cell>
          <cell r="E32" t="str">
            <v>Payments</v>
          </cell>
          <cell r="F32" t="str">
            <v>228</v>
          </cell>
          <cell r="G32" t="str">
            <v>PRO PAYMENT - MEDICAID</v>
          </cell>
          <cell r="H32">
            <v>3</v>
          </cell>
          <cell r="I32">
            <v>2</v>
          </cell>
          <cell r="J32">
            <v>5</v>
          </cell>
          <cell r="K32">
            <v>0</v>
          </cell>
          <cell r="L32">
            <v>0</v>
          </cell>
          <cell r="M32">
            <v>0</v>
          </cell>
          <cell r="N32">
            <v>0</v>
          </cell>
          <cell r="O32">
            <v>-271.04000000000002</v>
          </cell>
          <cell r="P32">
            <v>-284.67</v>
          </cell>
          <cell r="Q32">
            <v>-555.70000000000005</v>
          </cell>
          <cell r="R32">
            <v>3</v>
          </cell>
          <cell r="S32">
            <v>2</v>
          </cell>
          <cell r="T32">
            <v>5</v>
          </cell>
          <cell r="U32">
            <v>0</v>
          </cell>
          <cell r="V32">
            <v>0</v>
          </cell>
          <cell r="W32">
            <v>0</v>
          </cell>
          <cell r="X32">
            <v>0</v>
          </cell>
          <cell r="Y32">
            <v>-271.04000000000002</v>
          </cell>
          <cell r="Z32">
            <v>-284.67</v>
          </cell>
          <cell r="AA32">
            <v>-555.70000000000005</v>
          </cell>
        </row>
        <row r="33">
          <cell r="A33" t="str">
            <v>JUL</v>
          </cell>
          <cell r="B33">
            <v>2017</v>
          </cell>
          <cell r="C33" t="str">
            <v>COTTAGE GROVE COMMUNITY HOSPIT</v>
          </cell>
          <cell r="D33" t="str">
            <v>10110</v>
          </cell>
          <cell r="E33" t="str">
            <v>Payments</v>
          </cell>
          <cell r="F33" t="str">
            <v>229</v>
          </cell>
          <cell r="G33" t="str">
            <v>PRO PAYMENT - VETERANS ADMINISTR</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JUL</v>
          </cell>
          <cell r="B34">
            <v>2017</v>
          </cell>
          <cell r="C34" t="str">
            <v>COTTAGE GROVE COMMUNITY HOSPIT</v>
          </cell>
          <cell r="D34" t="str">
            <v>10110</v>
          </cell>
          <cell r="E34" t="str">
            <v>Payments</v>
          </cell>
          <cell r="F34" t="str">
            <v>231</v>
          </cell>
          <cell r="G34" t="str">
            <v>PRO PAYMENT - MEDICARE</v>
          </cell>
          <cell r="H34">
            <v>0</v>
          </cell>
          <cell r="I34">
            <v>4</v>
          </cell>
          <cell r="J34">
            <v>4</v>
          </cell>
          <cell r="K34">
            <v>0</v>
          </cell>
          <cell r="L34">
            <v>0</v>
          </cell>
          <cell r="M34">
            <v>0</v>
          </cell>
          <cell r="N34">
            <v>0</v>
          </cell>
          <cell r="O34">
            <v>0</v>
          </cell>
          <cell r="P34">
            <v>-79.87</v>
          </cell>
          <cell r="Q34">
            <v>-79.900000000000006</v>
          </cell>
          <cell r="R34">
            <v>0</v>
          </cell>
          <cell r="S34">
            <v>4</v>
          </cell>
          <cell r="T34">
            <v>4</v>
          </cell>
          <cell r="U34">
            <v>0</v>
          </cell>
          <cell r="V34">
            <v>0</v>
          </cell>
          <cell r="W34">
            <v>0</v>
          </cell>
          <cell r="X34">
            <v>0</v>
          </cell>
          <cell r="Y34">
            <v>0</v>
          </cell>
          <cell r="Z34">
            <v>-79.87</v>
          </cell>
          <cell r="AA34">
            <v>-79.900000000000006</v>
          </cell>
        </row>
        <row r="35">
          <cell r="A35" t="str">
            <v>JUL</v>
          </cell>
          <cell r="B35">
            <v>2017</v>
          </cell>
          <cell r="C35" t="str">
            <v>COTTAGE GROVE COMMUNITY HOSPIT</v>
          </cell>
          <cell r="D35" t="str">
            <v>10110</v>
          </cell>
          <cell r="E35" t="str">
            <v>Payments</v>
          </cell>
          <cell r="F35" t="str">
            <v>236</v>
          </cell>
          <cell r="G35" t="str">
            <v>PAYMENT - BANK LOAN HEALTH 1ST</v>
          </cell>
          <cell r="H35">
            <v>0</v>
          </cell>
          <cell r="I35">
            <v>3</v>
          </cell>
          <cell r="J35">
            <v>3</v>
          </cell>
          <cell r="K35">
            <v>0</v>
          </cell>
          <cell r="L35">
            <v>0</v>
          </cell>
          <cell r="M35">
            <v>0</v>
          </cell>
          <cell r="N35">
            <v>0</v>
          </cell>
          <cell r="O35">
            <v>0</v>
          </cell>
          <cell r="P35">
            <v>-1445.23</v>
          </cell>
          <cell r="Q35">
            <v>-1445.2</v>
          </cell>
          <cell r="R35">
            <v>0</v>
          </cell>
          <cell r="S35">
            <v>3</v>
          </cell>
          <cell r="T35">
            <v>3</v>
          </cell>
          <cell r="U35">
            <v>0</v>
          </cell>
          <cell r="V35">
            <v>0</v>
          </cell>
          <cell r="W35">
            <v>0</v>
          </cell>
          <cell r="X35">
            <v>0</v>
          </cell>
          <cell r="Y35">
            <v>0</v>
          </cell>
          <cell r="Z35">
            <v>-1445.23</v>
          </cell>
          <cell r="AA35">
            <v>-1445.2</v>
          </cell>
        </row>
        <row r="36">
          <cell r="A36" t="str">
            <v>JUL</v>
          </cell>
          <cell r="B36">
            <v>2017</v>
          </cell>
          <cell r="C36" t="str">
            <v>COTTAGE GROVE COMMUNITY HOSPIT</v>
          </cell>
          <cell r="D36" t="str">
            <v>10110</v>
          </cell>
          <cell r="E36" t="str">
            <v>Payments</v>
          </cell>
          <cell r="F36" t="str">
            <v>241</v>
          </cell>
          <cell r="G36" t="str">
            <v>PAYMENT - VENDOR LOAN</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JUL</v>
          </cell>
          <cell r="B37">
            <v>2017</v>
          </cell>
          <cell r="C37" t="str">
            <v>COTTAGE GROVE COMMUNITY HOSPIT</v>
          </cell>
          <cell r="D37" t="str">
            <v>10110</v>
          </cell>
          <cell r="E37" t="str">
            <v>Payments</v>
          </cell>
          <cell r="F37" t="str">
            <v>242</v>
          </cell>
          <cell r="G37" t="str">
            <v>PAYMENT - NO ELIGIBLITY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JUL</v>
          </cell>
          <cell r="B38">
            <v>2017</v>
          </cell>
          <cell r="C38" t="str">
            <v>COTTAGE GROVE COMMUNITY HOSPIT</v>
          </cell>
          <cell r="D38" t="str">
            <v>10110</v>
          </cell>
          <cell r="E38" t="str">
            <v>Payments</v>
          </cell>
          <cell r="F38" t="str">
            <v>290</v>
          </cell>
          <cell r="G38" t="str">
            <v>INSURANCE REVIEW</v>
          </cell>
          <cell r="H38">
            <v>4</v>
          </cell>
          <cell r="I38">
            <v>329</v>
          </cell>
          <cell r="J38">
            <v>333</v>
          </cell>
          <cell r="K38">
            <v>0</v>
          </cell>
          <cell r="L38">
            <v>0</v>
          </cell>
          <cell r="M38">
            <v>0</v>
          </cell>
          <cell r="N38">
            <v>0</v>
          </cell>
          <cell r="O38">
            <v>0</v>
          </cell>
          <cell r="P38">
            <v>0</v>
          </cell>
          <cell r="Q38">
            <v>0</v>
          </cell>
          <cell r="R38">
            <v>4</v>
          </cell>
          <cell r="S38">
            <v>329</v>
          </cell>
          <cell r="T38">
            <v>333</v>
          </cell>
          <cell r="U38">
            <v>0</v>
          </cell>
          <cell r="V38">
            <v>0</v>
          </cell>
          <cell r="W38">
            <v>0</v>
          </cell>
          <cell r="X38">
            <v>0</v>
          </cell>
          <cell r="Y38">
            <v>0</v>
          </cell>
          <cell r="Z38">
            <v>0</v>
          </cell>
          <cell r="AA38">
            <v>0</v>
          </cell>
        </row>
        <row r="39">
          <cell r="A39" t="str">
            <v>JUL</v>
          </cell>
          <cell r="B39">
            <v>2017</v>
          </cell>
          <cell r="C39" t="str">
            <v>COTTAGE GROVE COMMUNITY HOSPIT</v>
          </cell>
          <cell r="D39" t="str">
            <v>10110</v>
          </cell>
          <cell r="E39" t="str">
            <v>Payments</v>
          </cell>
          <cell r="F39" t="str">
            <v>291</v>
          </cell>
          <cell r="G39" t="str">
            <v>INSURANCE REVIEW COMPLETE</v>
          </cell>
          <cell r="H39">
            <v>10</v>
          </cell>
          <cell r="I39">
            <v>683</v>
          </cell>
          <cell r="J39">
            <v>693</v>
          </cell>
          <cell r="K39">
            <v>0</v>
          </cell>
          <cell r="L39">
            <v>0</v>
          </cell>
          <cell r="M39">
            <v>0</v>
          </cell>
          <cell r="N39">
            <v>0</v>
          </cell>
          <cell r="O39">
            <v>0</v>
          </cell>
          <cell r="P39">
            <v>0</v>
          </cell>
          <cell r="Q39">
            <v>0</v>
          </cell>
          <cell r="R39">
            <v>10</v>
          </cell>
          <cell r="S39">
            <v>683</v>
          </cell>
          <cell r="T39">
            <v>693</v>
          </cell>
          <cell r="U39">
            <v>0</v>
          </cell>
          <cell r="V39">
            <v>0</v>
          </cell>
          <cell r="W39">
            <v>0</v>
          </cell>
          <cell r="X39">
            <v>0</v>
          </cell>
          <cell r="Y39">
            <v>0</v>
          </cell>
          <cell r="Z39">
            <v>0</v>
          </cell>
          <cell r="AA39">
            <v>0</v>
          </cell>
        </row>
        <row r="40">
          <cell r="A40" t="str">
            <v>JUL</v>
          </cell>
          <cell r="B40">
            <v>2017</v>
          </cell>
          <cell r="C40" t="str">
            <v>COTTAGE GROVE COMMUNITY HOSPIT</v>
          </cell>
          <cell r="D40" t="str">
            <v>10110</v>
          </cell>
          <cell r="E40" t="str">
            <v>Payments</v>
          </cell>
          <cell r="F40" t="str">
            <v>671</v>
          </cell>
          <cell r="G40" t="str">
            <v>ADJ- BRIDGE ASSISTANCE DENIED 24</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JUL</v>
          </cell>
          <cell r="B41">
            <v>2017</v>
          </cell>
          <cell r="C41" t="str">
            <v>COTTAGE GROVE COMMUNITY HOSPIT</v>
          </cell>
          <cell r="D41" t="str">
            <v>10110</v>
          </cell>
          <cell r="E41" t="str">
            <v>Payments</v>
          </cell>
          <cell r="F41" t="str">
            <v>672</v>
          </cell>
          <cell r="G41" t="str">
            <v>ADJ- BRIDGE ASSISTANCE DENIED 26</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JUL</v>
          </cell>
          <cell r="B42">
            <v>2017</v>
          </cell>
          <cell r="C42" t="str">
            <v>COTTAGE GROVE COMMUNITY HOSPIT</v>
          </cell>
          <cell r="D42" t="str">
            <v>10110</v>
          </cell>
          <cell r="E42" t="str">
            <v>Payments</v>
          </cell>
          <cell r="F42" t="str">
            <v>677</v>
          </cell>
          <cell r="G42" t="str">
            <v>ADJ- BRIDGE ASSISTANCE DENIED 50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JUL</v>
          </cell>
          <cell r="B43">
            <v>2017</v>
          </cell>
          <cell r="C43" t="str">
            <v>COTTAGE GROVE COMMUNITY HOSPIT</v>
          </cell>
          <cell r="D43" t="str">
            <v>10110</v>
          </cell>
          <cell r="E43" t="str">
            <v>Payments</v>
          </cell>
          <cell r="F43" t="str">
            <v>678</v>
          </cell>
          <cell r="G43" t="str">
            <v>ADJ-DATE BRIDGE APPLICATION RECE</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JUL</v>
          </cell>
          <cell r="B44">
            <v>2017</v>
          </cell>
          <cell r="C44" t="str">
            <v>COTTAGE GROVE COMMUNITY HOSPIT</v>
          </cell>
          <cell r="D44" t="str">
            <v>10110</v>
          </cell>
          <cell r="E44" t="str">
            <v>Payments</v>
          </cell>
          <cell r="F44" t="str">
            <v>679</v>
          </cell>
          <cell r="G44" t="str">
            <v>ADJ-OVER ASSETS</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JUL</v>
          </cell>
          <cell r="B45">
            <v>2017</v>
          </cell>
          <cell r="C45" t="str">
            <v>COTTAGE GROVE COMMUNITY HOSPIT</v>
          </cell>
          <cell r="D45" t="str">
            <v>10110</v>
          </cell>
          <cell r="E45" t="str">
            <v>Payments</v>
          </cell>
          <cell r="F45" t="str">
            <v>680</v>
          </cell>
          <cell r="G45" t="str">
            <v>ADJ-INCOMPLETE/INCONSISTENT DOCU</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JUL</v>
          </cell>
          <cell r="B46">
            <v>2017</v>
          </cell>
          <cell r="C46" t="str">
            <v>COTTAGE GROVE COMMUNITY HOSPIT</v>
          </cell>
          <cell r="D46" t="str">
            <v>10110</v>
          </cell>
          <cell r="E46" t="str">
            <v>Payments</v>
          </cell>
          <cell r="F46" t="str">
            <v>681</v>
          </cell>
          <cell r="G46" t="str">
            <v>BRIDGE DENIED OTHER PROGRAMS AVA</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JUL</v>
          </cell>
          <cell r="B47">
            <v>2017</v>
          </cell>
          <cell r="C47" t="str">
            <v>COTTAGE GROVE COMMUNITY HOSPIT</v>
          </cell>
          <cell r="D47" t="str">
            <v>10110</v>
          </cell>
          <cell r="E47" t="str">
            <v>Payments</v>
          </cell>
          <cell r="F47" t="str">
            <v>682</v>
          </cell>
          <cell r="G47" t="str">
            <v>ADJ-BRIDGE APPEAL DENIED</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JUL</v>
          </cell>
          <cell r="B48">
            <v>2017</v>
          </cell>
          <cell r="C48" t="str">
            <v>COTTAGE GROVE COMMUNITY HOSPIT</v>
          </cell>
          <cell r="D48" t="str">
            <v>10110</v>
          </cell>
          <cell r="E48" t="str">
            <v>Payments</v>
          </cell>
          <cell r="F48" t="str">
            <v>683</v>
          </cell>
          <cell r="G48" t="str">
            <v>ADJ-PT APPLIED NO SERVICES/ NO B</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JUL</v>
          </cell>
          <cell r="B49">
            <v>2017</v>
          </cell>
          <cell r="C49" t="str">
            <v>COTTAGE GROVE COMMUNITY HOSPIT</v>
          </cell>
          <cell r="D49" t="str">
            <v>10110</v>
          </cell>
          <cell r="E49" t="str">
            <v>Payments</v>
          </cell>
          <cell r="F49" t="str">
            <v>881</v>
          </cell>
          <cell r="G49" t="str">
            <v>PAYMENT - HRG PLACEMENT</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JUL</v>
          </cell>
          <cell r="B50">
            <v>2017</v>
          </cell>
          <cell r="C50" t="str">
            <v>COTTAGE GROVE COMMUNITY HOSPIT</v>
          </cell>
          <cell r="D50" t="str">
            <v>10110</v>
          </cell>
          <cell r="E50" t="str">
            <v>Payments</v>
          </cell>
          <cell r="F50" t="str">
            <v>882</v>
          </cell>
          <cell r="G50" t="str">
            <v>PAYMENT - HRG RETURN</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JUL</v>
          </cell>
          <cell r="B51">
            <v>2017</v>
          </cell>
          <cell r="C51" t="str">
            <v>COTTAGE GROVE COMMUNITY HOSPIT</v>
          </cell>
          <cell r="D51" t="str">
            <v>10110</v>
          </cell>
          <cell r="E51" t="str">
            <v>Payments</v>
          </cell>
          <cell r="F51" t="str">
            <v>883</v>
          </cell>
          <cell r="G51" t="str">
            <v>PAYMENT - HMA</v>
          </cell>
          <cell r="H51">
            <v>0</v>
          </cell>
          <cell r="I51">
            <v>40</v>
          </cell>
          <cell r="J51">
            <v>40</v>
          </cell>
          <cell r="K51">
            <v>0</v>
          </cell>
          <cell r="L51">
            <v>0</v>
          </cell>
          <cell r="M51">
            <v>0</v>
          </cell>
          <cell r="N51">
            <v>0</v>
          </cell>
          <cell r="O51">
            <v>0</v>
          </cell>
          <cell r="P51">
            <v>-10570.68</v>
          </cell>
          <cell r="Q51">
            <v>-10570.7</v>
          </cell>
          <cell r="R51">
            <v>0</v>
          </cell>
          <cell r="S51">
            <v>40</v>
          </cell>
          <cell r="T51">
            <v>40</v>
          </cell>
          <cell r="U51">
            <v>0</v>
          </cell>
          <cell r="V51">
            <v>0</v>
          </cell>
          <cell r="W51">
            <v>0</v>
          </cell>
          <cell r="X51">
            <v>0</v>
          </cell>
          <cell r="Y51">
            <v>0</v>
          </cell>
          <cell r="Z51">
            <v>-10570.68</v>
          </cell>
          <cell r="AA51">
            <v>-10570.7</v>
          </cell>
        </row>
        <row r="52">
          <cell r="A52" t="str">
            <v>JUL</v>
          </cell>
          <cell r="B52">
            <v>2017</v>
          </cell>
          <cell r="C52" t="str">
            <v>COTTAGE GROVE COMMUNITY HOSPIT</v>
          </cell>
          <cell r="D52" t="str">
            <v>30710</v>
          </cell>
          <cell r="E52" t="str">
            <v>Medical/Surgical CG</v>
          </cell>
          <cell r="F52" t="str">
            <v>10110000</v>
          </cell>
          <cell r="G52" t="str">
            <v>CGCH-SICF VISIT</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JUL</v>
          </cell>
          <cell r="B53">
            <v>2017</v>
          </cell>
          <cell r="C53" t="str">
            <v>COTTAGE GROVE COMMUNITY HOSPIT</v>
          </cell>
          <cell r="D53" t="str">
            <v>30710</v>
          </cell>
          <cell r="E53" t="str">
            <v>Medical/Surgical CG</v>
          </cell>
          <cell r="F53" t="str">
            <v>12000004</v>
          </cell>
          <cell r="G53" t="str">
            <v>RM, MED/SURG LEVEL 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JUL</v>
          </cell>
          <cell r="B54">
            <v>2017</v>
          </cell>
          <cell r="C54" t="str">
            <v>COTTAGE GROVE COMMUNITY HOSPIT</v>
          </cell>
          <cell r="D54" t="str">
            <v>30710</v>
          </cell>
          <cell r="E54" t="str">
            <v>Medical/Surgical CG</v>
          </cell>
          <cell r="F54" t="str">
            <v>12000006</v>
          </cell>
          <cell r="G54" t="str">
            <v>RM, MED/SURG LEVEL 1</v>
          </cell>
          <cell r="H54">
            <v>90</v>
          </cell>
          <cell r="I54">
            <v>0</v>
          </cell>
          <cell r="J54">
            <v>90</v>
          </cell>
          <cell r="K54">
            <v>0</v>
          </cell>
          <cell r="L54">
            <v>0</v>
          </cell>
          <cell r="M54">
            <v>0</v>
          </cell>
          <cell r="N54">
            <v>0</v>
          </cell>
          <cell r="O54">
            <v>179370</v>
          </cell>
          <cell r="P54">
            <v>0</v>
          </cell>
          <cell r="Q54">
            <v>179370</v>
          </cell>
          <cell r="R54">
            <v>90</v>
          </cell>
          <cell r="S54">
            <v>0</v>
          </cell>
          <cell r="T54">
            <v>90</v>
          </cell>
          <cell r="U54">
            <v>0</v>
          </cell>
          <cell r="V54">
            <v>0</v>
          </cell>
          <cell r="W54">
            <v>0</v>
          </cell>
          <cell r="X54">
            <v>0</v>
          </cell>
          <cell r="Y54">
            <v>179370</v>
          </cell>
          <cell r="Z54">
            <v>0</v>
          </cell>
          <cell r="AA54">
            <v>179370</v>
          </cell>
        </row>
        <row r="55">
          <cell r="A55" t="str">
            <v>JUL</v>
          </cell>
          <cell r="B55">
            <v>2017</v>
          </cell>
          <cell r="C55" t="str">
            <v>COTTAGE GROVE COMMUNITY HOSPIT</v>
          </cell>
          <cell r="D55" t="str">
            <v>30710</v>
          </cell>
          <cell r="E55" t="str">
            <v>Medical/Surgical CG</v>
          </cell>
          <cell r="F55" t="str">
            <v>12000009</v>
          </cell>
          <cell r="G55" t="str">
            <v>RM, MED/SURG LEVEL 2+</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JUL</v>
          </cell>
          <cell r="B56">
            <v>2017</v>
          </cell>
          <cell r="C56" t="str">
            <v>COTTAGE GROVE COMMUNITY HOSPIT</v>
          </cell>
          <cell r="D56" t="str">
            <v>30710</v>
          </cell>
          <cell r="E56" t="str">
            <v>Medical/Surgical CG</v>
          </cell>
          <cell r="F56" t="str">
            <v>12000011</v>
          </cell>
          <cell r="G56" t="str">
            <v>RM, MED/SURG LEVEL 2</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JUL</v>
          </cell>
          <cell r="B57">
            <v>2017</v>
          </cell>
          <cell r="C57" t="str">
            <v>COTTAGE GROVE COMMUNITY HOSPIT</v>
          </cell>
          <cell r="D57" t="str">
            <v>30710</v>
          </cell>
          <cell r="E57" t="str">
            <v>Medical/Surgical CG</v>
          </cell>
          <cell r="F57" t="str">
            <v>12000014</v>
          </cell>
          <cell r="G57" t="str">
            <v>RM, MED/SURG LEVEL 3+</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JUL</v>
          </cell>
          <cell r="B58">
            <v>2017</v>
          </cell>
          <cell r="C58" t="str">
            <v>COTTAGE GROVE COMMUNITY HOSPIT</v>
          </cell>
          <cell r="D58" t="str">
            <v>30710</v>
          </cell>
          <cell r="E58" t="str">
            <v>Medical/Surgical CG</v>
          </cell>
          <cell r="F58" t="str">
            <v>12000016</v>
          </cell>
          <cell r="G58" t="str">
            <v>RM, MED/SURG LEVEL 3</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JUL</v>
          </cell>
          <cell r="B59">
            <v>2017</v>
          </cell>
          <cell r="C59" t="str">
            <v>COTTAGE GROVE COMMUNITY HOSPIT</v>
          </cell>
          <cell r="D59" t="str">
            <v>30710</v>
          </cell>
          <cell r="E59" t="str">
            <v>Medical/Surgical CG</v>
          </cell>
          <cell r="F59" t="str">
            <v>12000054</v>
          </cell>
          <cell r="G59" t="str">
            <v>RM, MED/SURG OBS P/H INITIAL HR</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JUL</v>
          </cell>
          <cell r="B60">
            <v>2017</v>
          </cell>
          <cell r="C60" t="str">
            <v>COTTAGE GROVE COMMUNITY HOSPIT</v>
          </cell>
          <cell r="D60" t="str">
            <v>30710</v>
          </cell>
          <cell r="E60" t="str">
            <v>Medical/Surgical CG</v>
          </cell>
          <cell r="F60" t="str">
            <v>12000055</v>
          </cell>
          <cell r="G60" t="str">
            <v>RM, MED/SURG OBS P/H ADD'L HR</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JUL</v>
          </cell>
          <cell r="B61">
            <v>2017</v>
          </cell>
          <cell r="C61" t="str">
            <v>COTTAGE GROVE COMMUNITY HOSPIT</v>
          </cell>
          <cell r="D61" t="str">
            <v>30710</v>
          </cell>
          <cell r="E61" t="str">
            <v>Medical/Surgical CG</v>
          </cell>
          <cell r="F61" t="str">
            <v>20500100</v>
          </cell>
          <cell r="G61" t="str">
            <v>OBSV DIRECT ADMIT TO OBSERVATION</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JUL</v>
          </cell>
          <cell r="B62">
            <v>2017</v>
          </cell>
          <cell r="C62" t="str">
            <v>COTTAGE GROVE COMMUNITY HOSPIT</v>
          </cell>
          <cell r="D62" t="str">
            <v>30710</v>
          </cell>
          <cell r="E62" t="str">
            <v>Medical/Surgical CG</v>
          </cell>
          <cell r="F62" t="str">
            <v>20500105</v>
          </cell>
          <cell r="G62" t="str">
            <v>xOBSV IV PUSH INJECTION EACH</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JUL</v>
          </cell>
          <cell r="B63">
            <v>2017</v>
          </cell>
          <cell r="C63" t="str">
            <v>COTTAGE GROVE COMMUNITY HOSPIT</v>
          </cell>
          <cell r="D63" t="str">
            <v>30710</v>
          </cell>
          <cell r="E63" t="str">
            <v>Medical/Surgical CG</v>
          </cell>
          <cell r="F63" t="str">
            <v>20500115</v>
          </cell>
          <cell r="G63" t="str">
            <v>xOBSV IM/SQ OTHER INJ EA</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JUL</v>
          </cell>
          <cell r="B64">
            <v>2017</v>
          </cell>
          <cell r="C64" t="str">
            <v>COTTAGE GROVE COMMUNITY HOSPIT</v>
          </cell>
          <cell r="D64" t="str">
            <v>30710</v>
          </cell>
          <cell r="E64" t="str">
            <v>Medical/Surgical CG</v>
          </cell>
          <cell r="F64" t="str">
            <v>20500120</v>
          </cell>
          <cell r="G64" t="str">
            <v>OBSV IV INFUSION START AT BEDSID</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JUL</v>
          </cell>
          <cell r="B65">
            <v>2017</v>
          </cell>
          <cell r="C65" t="str">
            <v>COTTAGE GROVE COMMUNITY HOSPIT</v>
          </cell>
          <cell r="D65" t="str">
            <v>30710</v>
          </cell>
          <cell r="E65" t="str">
            <v>Medical/Surgical CG</v>
          </cell>
          <cell r="F65" t="str">
            <v>20500125</v>
          </cell>
          <cell r="G65" t="str">
            <v>OBSV BLOOD PRODUCT ADMIN START</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JUL</v>
          </cell>
          <cell r="B66">
            <v>2017</v>
          </cell>
          <cell r="C66" t="str">
            <v>COTTAGE GROVE COMMUNITY HOSPIT</v>
          </cell>
          <cell r="D66" t="str">
            <v>30710</v>
          </cell>
          <cell r="E66" t="str">
            <v>Medical/Surgical CG</v>
          </cell>
          <cell r="F66" t="str">
            <v>20500225</v>
          </cell>
          <cell r="G66" t="str">
            <v>OBSV OBSV HOSPITAL CARE</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JUL</v>
          </cell>
          <cell r="B67">
            <v>2017</v>
          </cell>
          <cell r="C67" t="str">
            <v>COTTAGE GROVE COMMUNITY HOSPIT</v>
          </cell>
          <cell r="D67" t="str">
            <v>30710</v>
          </cell>
          <cell r="E67" t="str">
            <v>Medical/Surgical CG</v>
          </cell>
          <cell r="F67" t="str">
            <v>20500230</v>
          </cell>
          <cell r="G67" t="str">
            <v>OBSV NON-CHARGEABLE OBSV HOURS</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JUL</v>
          </cell>
          <cell r="B68">
            <v>2017</v>
          </cell>
          <cell r="C68" t="str">
            <v>COTTAGE GROVE COMMUNITY HOSPIT</v>
          </cell>
          <cell r="D68" t="str">
            <v>30710</v>
          </cell>
          <cell r="E68" t="str">
            <v>Medical/Surgical CG</v>
          </cell>
          <cell r="F68" t="str">
            <v>20500235</v>
          </cell>
          <cell r="G68" t="str">
            <v>OBSV PULSE OXIMETRY</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JUL</v>
          </cell>
          <cell r="B69">
            <v>2017</v>
          </cell>
          <cell r="C69" t="str">
            <v>COTTAGE GROVE COMMUNITY HOSPIT</v>
          </cell>
          <cell r="D69" t="str">
            <v>30710</v>
          </cell>
          <cell r="E69" t="str">
            <v>Medical/Surgical CG</v>
          </cell>
          <cell r="F69" t="str">
            <v>20500240</v>
          </cell>
          <cell r="G69" t="str">
            <v>OBSV BILLABLE MEDICARE HOURS</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JUL</v>
          </cell>
          <cell r="B70">
            <v>2017</v>
          </cell>
          <cell r="C70" t="str">
            <v>COTTAGE GROVE COMMUNITY HOSPIT</v>
          </cell>
          <cell r="D70" t="str">
            <v>30710</v>
          </cell>
          <cell r="E70" t="str">
            <v>Medical/Surgical CG</v>
          </cell>
          <cell r="F70" t="str">
            <v>20500255</v>
          </cell>
          <cell r="G70" t="str">
            <v>OBSV PULSE OXIMETRY MULT DETERMI</v>
          </cell>
          <cell r="H70">
            <v>0</v>
          </cell>
          <cell r="I70">
            <v>5</v>
          </cell>
          <cell r="J70">
            <v>5</v>
          </cell>
          <cell r="K70">
            <v>0</v>
          </cell>
          <cell r="L70">
            <v>0</v>
          </cell>
          <cell r="M70">
            <v>0</v>
          </cell>
          <cell r="N70">
            <v>0</v>
          </cell>
          <cell r="O70">
            <v>0</v>
          </cell>
          <cell r="P70">
            <v>780</v>
          </cell>
          <cell r="Q70">
            <v>780</v>
          </cell>
          <cell r="R70">
            <v>0</v>
          </cell>
          <cell r="S70">
            <v>5</v>
          </cell>
          <cell r="T70">
            <v>5</v>
          </cell>
          <cell r="U70">
            <v>0</v>
          </cell>
          <cell r="V70">
            <v>0</v>
          </cell>
          <cell r="W70">
            <v>0</v>
          </cell>
          <cell r="X70">
            <v>0</v>
          </cell>
          <cell r="Y70">
            <v>0</v>
          </cell>
          <cell r="Z70">
            <v>780</v>
          </cell>
          <cell r="AA70">
            <v>780</v>
          </cell>
        </row>
        <row r="71">
          <cell r="A71" t="str">
            <v>JUL</v>
          </cell>
          <cell r="B71">
            <v>2017</v>
          </cell>
          <cell r="C71" t="str">
            <v>COTTAGE GROVE COMMUNITY HOSPIT</v>
          </cell>
          <cell r="D71" t="str">
            <v>30710</v>
          </cell>
          <cell r="E71" t="str">
            <v>Medical/Surgical CG</v>
          </cell>
          <cell r="F71" t="str">
            <v>20500290</v>
          </cell>
          <cell r="G71" t="str">
            <v>OBSV IMMUNIZATION ADM VACC/TOXOI</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JUL</v>
          </cell>
          <cell r="B72">
            <v>2017</v>
          </cell>
          <cell r="C72" t="str">
            <v>COTTAGE GROVE COMMUNITY HOSPIT</v>
          </cell>
          <cell r="D72" t="str">
            <v>30710</v>
          </cell>
          <cell r="E72" t="str">
            <v>Medical/Surgical CG</v>
          </cell>
          <cell r="F72" t="str">
            <v>20500449</v>
          </cell>
          <cell r="G72" t="str">
            <v>OBSV INITIAL HR HOSPITAL OBSERVA</v>
          </cell>
          <cell r="H72">
            <v>1</v>
          </cell>
          <cell r="I72">
            <v>16</v>
          </cell>
          <cell r="J72">
            <v>17</v>
          </cell>
          <cell r="K72">
            <v>1</v>
          </cell>
          <cell r="L72">
            <v>16</v>
          </cell>
          <cell r="M72">
            <v>17</v>
          </cell>
          <cell r="N72">
            <v>0</v>
          </cell>
          <cell r="O72">
            <v>377</v>
          </cell>
          <cell r="P72">
            <v>6032</v>
          </cell>
          <cell r="Q72">
            <v>6409</v>
          </cell>
          <cell r="R72">
            <v>1</v>
          </cell>
          <cell r="S72">
            <v>16</v>
          </cell>
          <cell r="T72">
            <v>17</v>
          </cell>
          <cell r="U72">
            <v>1</v>
          </cell>
          <cell r="V72">
            <v>16</v>
          </cell>
          <cell r="W72">
            <v>17</v>
          </cell>
          <cell r="X72">
            <v>0</v>
          </cell>
          <cell r="Y72">
            <v>377</v>
          </cell>
          <cell r="Z72">
            <v>6032</v>
          </cell>
          <cell r="AA72">
            <v>6409</v>
          </cell>
        </row>
        <row r="73">
          <cell r="A73" t="str">
            <v>JUL</v>
          </cell>
          <cell r="B73">
            <v>2017</v>
          </cell>
          <cell r="C73" t="str">
            <v>COTTAGE GROVE COMMUNITY HOSPIT</v>
          </cell>
          <cell r="D73" t="str">
            <v>30710</v>
          </cell>
          <cell r="E73" t="str">
            <v>Medical/Surgical CG</v>
          </cell>
          <cell r="F73" t="str">
            <v>20500450</v>
          </cell>
          <cell r="G73" t="str">
            <v>OBSV ADDL'T HOSPITAL OBSERVATION</v>
          </cell>
          <cell r="H73">
            <v>1</v>
          </cell>
          <cell r="I73">
            <v>420</v>
          </cell>
          <cell r="J73">
            <v>421</v>
          </cell>
          <cell r="K73">
            <v>1</v>
          </cell>
          <cell r="L73">
            <v>420</v>
          </cell>
          <cell r="M73">
            <v>421</v>
          </cell>
          <cell r="N73">
            <v>0</v>
          </cell>
          <cell r="O73">
            <v>113</v>
          </cell>
          <cell r="P73">
            <v>47460</v>
          </cell>
          <cell r="Q73">
            <v>47573</v>
          </cell>
          <cell r="R73">
            <v>1</v>
          </cell>
          <cell r="S73">
            <v>420</v>
          </cell>
          <cell r="T73">
            <v>421</v>
          </cell>
          <cell r="U73">
            <v>1</v>
          </cell>
          <cell r="V73">
            <v>420</v>
          </cell>
          <cell r="W73">
            <v>421</v>
          </cell>
          <cell r="X73">
            <v>0</v>
          </cell>
          <cell r="Y73">
            <v>113</v>
          </cell>
          <cell r="Z73">
            <v>47460</v>
          </cell>
          <cell r="AA73">
            <v>47573</v>
          </cell>
        </row>
        <row r="74">
          <cell r="A74" t="str">
            <v>JUL</v>
          </cell>
          <cell r="B74">
            <v>2017</v>
          </cell>
          <cell r="C74" t="str">
            <v>COTTAGE GROVE COMMUNITY HOSPIT</v>
          </cell>
          <cell r="D74" t="str">
            <v>30710</v>
          </cell>
          <cell r="E74" t="str">
            <v>Medical/Surgical CG</v>
          </cell>
          <cell r="F74" t="str">
            <v>20500455</v>
          </cell>
          <cell r="G74" t="str">
            <v>OBSV DIRECT ADMIT HOSP OBSERVATI</v>
          </cell>
          <cell r="H74">
            <v>0</v>
          </cell>
          <cell r="I74">
            <v>1</v>
          </cell>
          <cell r="J74">
            <v>1</v>
          </cell>
          <cell r="K74">
            <v>0</v>
          </cell>
          <cell r="L74">
            <v>0</v>
          </cell>
          <cell r="M74">
            <v>0</v>
          </cell>
          <cell r="N74">
            <v>0</v>
          </cell>
          <cell r="O74">
            <v>0</v>
          </cell>
          <cell r="P74">
            <v>377</v>
          </cell>
          <cell r="Q74">
            <v>377</v>
          </cell>
          <cell r="R74">
            <v>0</v>
          </cell>
          <cell r="S74">
            <v>1</v>
          </cell>
          <cell r="T74">
            <v>1</v>
          </cell>
          <cell r="U74">
            <v>0</v>
          </cell>
          <cell r="V74">
            <v>0</v>
          </cell>
          <cell r="W74">
            <v>0</v>
          </cell>
          <cell r="X74">
            <v>0</v>
          </cell>
          <cell r="Y74">
            <v>0</v>
          </cell>
          <cell r="Z74">
            <v>377</v>
          </cell>
          <cell r="AA74">
            <v>377</v>
          </cell>
        </row>
        <row r="75">
          <cell r="A75" t="str">
            <v>JUL</v>
          </cell>
          <cell r="B75">
            <v>2017</v>
          </cell>
          <cell r="C75" t="str">
            <v>COTTAGE GROVE COMMUNITY HOSPIT</v>
          </cell>
          <cell r="D75" t="str">
            <v>30710</v>
          </cell>
          <cell r="E75" t="str">
            <v>Medical/Surgical CG</v>
          </cell>
          <cell r="F75" t="str">
            <v>20500470</v>
          </cell>
          <cell r="G75" t="str">
            <v>OBSV PNEUMOCOCCAL VACCINE</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JUL</v>
          </cell>
          <cell r="B76">
            <v>2017</v>
          </cell>
          <cell r="C76" t="str">
            <v>COTTAGE GROVE COMMUNITY HOSPIT</v>
          </cell>
          <cell r="D76" t="str">
            <v>30710</v>
          </cell>
          <cell r="E76" t="str">
            <v>Medical/Surgical CG</v>
          </cell>
          <cell r="F76" t="str">
            <v>20500705</v>
          </cell>
          <cell r="G76" t="str">
            <v>OBSV IV INFUSION HYDRATION EA AD</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JUL</v>
          </cell>
          <cell r="B77">
            <v>2017</v>
          </cell>
          <cell r="C77" t="str">
            <v>COTTAGE GROVE COMMUNITY HOSPIT</v>
          </cell>
          <cell r="D77" t="str">
            <v>30710</v>
          </cell>
          <cell r="E77" t="str">
            <v>Medical/Surgical CG</v>
          </cell>
          <cell r="F77" t="str">
            <v>20500710</v>
          </cell>
          <cell r="G77" t="str">
            <v>OBSV IV INFUSE THER/PROPH/DIAG U</v>
          </cell>
          <cell r="H77">
            <v>0</v>
          </cell>
          <cell r="I77">
            <v>1</v>
          </cell>
          <cell r="J77">
            <v>1</v>
          </cell>
          <cell r="K77">
            <v>0</v>
          </cell>
          <cell r="L77">
            <v>0</v>
          </cell>
          <cell r="M77">
            <v>0</v>
          </cell>
          <cell r="N77">
            <v>0</v>
          </cell>
          <cell r="O77">
            <v>0</v>
          </cell>
          <cell r="P77">
            <v>212</v>
          </cell>
          <cell r="Q77">
            <v>212</v>
          </cell>
          <cell r="R77">
            <v>0</v>
          </cell>
          <cell r="S77">
            <v>1</v>
          </cell>
          <cell r="T77">
            <v>1</v>
          </cell>
          <cell r="U77">
            <v>0</v>
          </cell>
          <cell r="V77">
            <v>0</v>
          </cell>
          <cell r="W77">
            <v>0</v>
          </cell>
          <cell r="X77">
            <v>0</v>
          </cell>
          <cell r="Y77">
            <v>0</v>
          </cell>
          <cell r="Z77">
            <v>212</v>
          </cell>
          <cell r="AA77">
            <v>212</v>
          </cell>
        </row>
        <row r="78">
          <cell r="A78" t="str">
            <v>JUL</v>
          </cell>
          <cell r="B78">
            <v>2017</v>
          </cell>
          <cell r="C78" t="str">
            <v>COTTAGE GROVE COMMUNITY HOSPIT</v>
          </cell>
          <cell r="D78" t="str">
            <v>30710</v>
          </cell>
          <cell r="E78" t="str">
            <v>Medical/Surgical CG</v>
          </cell>
          <cell r="F78" t="str">
            <v>20500715</v>
          </cell>
          <cell r="G78" t="str">
            <v>OBSV IV INFUS THER/PROPH/DX EA A</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JUL</v>
          </cell>
          <cell r="B79">
            <v>2017</v>
          </cell>
          <cell r="C79" t="str">
            <v>COTTAGE GROVE COMMUNITY HOSPIT</v>
          </cell>
          <cell r="D79" t="str">
            <v>30710</v>
          </cell>
          <cell r="E79" t="str">
            <v>Medical/Surgical CG</v>
          </cell>
          <cell r="F79" t="str">
            <v>20500720</v>
          </cell>
          <cell r="G79" t="str">
            <v>OBSV IV INFUSE THER/PROPH/DX ADD</v>
          </cell>
          <cell r="H79">
            <v>0</v>
          </cell>
          <cell r="I79">
            <v>1</v>
          </cell>
          <cell r="J79">
            <v>1</v>
          </cell>
          <cell r="K79">
            <v>0</v>
          </cell>
          <cell r="L79">
            <v>0</v>
          </cell>
          <cell r="M79">
            <v>0</v>
          </cell>
          <cell r="N79">
            <v>0</v>
          </cell>
          <cell r="O79">
            <v>0</v>
          </cell>
          <cell r="P79">
            <v>122</v>
          </cell>
          <cell r="Q79">
            <v>122</v>
          </cell>
          <cell r="R79">
            <v>0</v>
          </cell>
          <cell r="S79">
            <v>1</v>
          </cell>
          <cell r="T79">
            <v>1</v>
          </cell>
          <cell r="U79">
            <v>0</v>
          </cell>
          <cell r="V79">
            <v>0</v>
          </cell>
          <cell r="W79">
            <v>0</v>
          </cell>
          <cell r="X79">
            <v>0</v>
          </cell>
          <cell r="Y79">
            <v>0</v>
          </cell>
          <cell r="Z79">
            <v>122</v>
          </cell>
          <cell r="AA79">
            <v>122</v>
          </cell>
        </row>
        <row r="80">
          <cell r="A80" t="str">
            <v>JUL</v>
          </cell>
          <cell r="B80">
            <v>2017</v>
          </cell>
          <cell r="C80" t="str">
            <v>COTTAGE GROVE COMMUNITY HOSPIT</v>
          </cell>
          <cell r="D80" t="str">
            <v>30710</v>
          </cell>
          <cell r="E80" t="str">
            <v>Medical/Surgical CG</v>
          </cell>
          <cell r="F80" t="str">
            <v>20500730</v>
          </cell>
          <cell r="G80" t="str">
            <v>OBSV THER/PROPH/DX IM/SQ INJECTI</v>
          </cell>
          <cell r="H80">
            <v>0</v>
          </cell>
          <cell r="I80">
            <v>24</v>
          </cell>
          <cell r="J80">
            <v>24</v>
          </cell>
          <cell r="K80">
            <v>0</v>
          </cell>
          <cell r="L80">
            <v>0</v>
          </cell>
          <cell r="M80">
            <v>0</v>
          </cell>
          <cell r="N80">
            <v>0</v>
          </cell>
          <cell r="O80">
            <v>0</v>
          </cell>
          <cell r="P80">
            <v>1536</v>
          </cell>
          <cell r="Q80">
            <v>1536</v>
          </cell>
          <cell r="R80">
            <v>0</v>
          </cell>
          <cell r="S80">
            <v>24</v>
          </cell>
          <cell r="T80">
            <v>24</v>
          </cell>
          <cell r="U80">
            <v>0</v>
          </cell>
          <cell r="V80">
            <v>0</v>
          </cell>
          <cell r="W80">
            <v>0</v>
          </cell>
          <cell r="X80">
            <v>0</v>
          </cell>
          <cell r="Y80">
            <v>0</v>
          </cell>
          <cell r="Z80">
            <v>1536</v>
          </cell>
          <cell r="AA80">
            <v>1536</v>
          </cell>
        </row>
        <row r="81">
          <cell r="A81" t="str">
            <v>JUL</v>
          </cell>
          <cell r="B81">
            <v>2017</v>
          </cell>
          <cell r="C81" t="str">
            <v>COTTAGE GROVE COMMUNITY HOSPIT</v>
          </cell>
          <cell r="D81" t="str">
            <v>30710</v>
          </cell>
          <cell r="E81" t="str">
            <v>Medical/Surgical CG</v>
          </cell>
          <cell r="F81" t="str">
            <v>20500735</v>
          </cell>
          <cell r="G81" t="str">
            <v>OBSV THER/PROPH/DX INITIAL IV PU</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JUL</v>
          </cell>
          <cell r="B82">
            <v>2017</v>
          </cell>
          <cell r="C82" t="str">
            <v>COTTAGE GROVE COMMUNITY HOSPIT</v>
          </cell>
          <cell r="D82" t="str">
            <v>30710</v>
          </cell>
          <cell r="E82" t="str">
            <v>Medical/Surgical CG</v>
          </cell>
          <cell r="F82" t="str">
            <v>20500740</v>
          </cell>
          <cell r="G82" t="str">
            <v>OBSV THER/PROPH/DX EA ADDL SEQ I</v>
          </cell>
          <cell r="H82">
            <v>0</v>
          </cell>
          <cell r="I82">
            <v>7</v>
          </cell>
          <cell r="J82">
            <v>7</v>
          </cell>
          <cell r="K82">
            <v>0</v>
          </cell>
          <cell r="L82">
            <v>0</v>
          </cell>
          <cell r="M82">
            <v>0</v>
          </cell>
          <cell r="N82">
            <v>0</v>
          </cell>
          <cell r="O82">
            <v>0</v>
          </cell>
          <cell r="P82">
            <v>448</v>
          </cell>
          <cell r="Q82">
            <v>448</v>
          </cell>
          <cell r="R82">
            <v>0</v>
          </cell>
          <cell r="S82">
            <v>7</v>
          </cell>
          <cell r="T82">
            <v>7</v>
          </cell>
          <cell r="U82">
            <v>0</v>
          </cell>
          <cell r="V82">
            <v>0</v>
          </cell>
          <cell r="W82">
            <v>0</v>
          </cell>
          <cell r="X82">
            <v>0</v>
          </cell>
          <cell r="Y82">
            <v>0</v>
          </cell>
          <cell r="Z82">
            <v>448</v>
          </cell>
          <cell r="AA82">
            <v>448</v>
          </cell>
        </row>
        <row r="83">
          <cell r="A83" t="str">
            <v>JUL</v>
          </cell>
          <cell r="B83">
            <v>2017</v>
          </cell>
          <cell r="C83" t="str">
            <v>COTTAGE GROVE COMMUNITY HOSPIT</v>
          </cell>
          <cell r="D83" t="str">
            <v>30710</v>
          </cell>
          <cell r="E83" t="str">
            <v>Medical/Surgical CG</v>
          </cell>
          <cell r="F83" t="str">
            <v>20500745</v>
          </cell>
          <cell r="G83" t="str">
            <v>OBSV EA ADDL SEQ IV PUSH SAME SU</v>
          </cell>
          <cell r="H83">
            <v>0</v>
          </cell>
          <cell r="I83">
            <v>14</v>
          </cell>
          <cell r="J83">
            <v>14</v>
          </cell>
          <cell r="K83">
            <v>0</v>
          </cell>
          <cell r="L83">
            <v>0</v>
          </cell>
          <cell r="M83">
            <v>0</v>
          </cell>
          <cell r="N83">
            <v>0</v>
          </cell>
          <cell r="O83">
            <v>0</v>
          </cell>
          <cell r="P83">
            <v>896</v>
          </cell>
          <cell r="Q83">
            <v>896</v>
          </cell>
          <cell r="R83">
            <v>0</v>
          </cell>
          <cell r="S83">
            <v>14</v>
          </cell>
          <cell r="T83">
            <v>14</v>
          </cell>
          <cell r="U83">
            <v>0</v>
          </cell>
          <cell r="V83">
            <v>0</v>
          </cell>
          <cell r="W83">
            <v>0</v>
          </cell>
          <cell r="X83">
            <v>0</v>
          </cell>
          <cell r="Y83">
            <v>0</v>
          </cell>
          <cell r="Z83">
            <v>896</v>
          </cell>
          <cell r="AA83">
            <v>896</v>
          </cell>
        </row>
        <row r="84">
          <cell r="A84" t="str">
            <v>JUL</v>
          </cell>
          <cell r="B84">
            <v>2017</v>
          </cell>
          <cell r="C84" t="str">
            <v>COTTAGE GROVE COMMUNITY HOSPIT</v>
          </cell>
          <cell r="D84" t="str">
            <v>30710</v>
          </cell>
          <cell r="E84" t="str">
            <v>Medical/Surgical CG</v>
          </cell>
          <cell r="F84" t="str">
            <v>20500790</v>
          </cell>
          <cell r="G84" t="str">
            <v>OBSV BLOOD TRANSFUSION LVL3</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JUL</v>
          </cell>
          <cell r="B85">
            <v>2017</v>
          </cell>
          <cell r="C85" t="str">
            <v>COTTAGE GROVE COMMUNITY HOSPIT</v>
          </cell>
          <cell r="D85" t="str">
            <v>30710</v>
          </cell>
          <cell r="E85" t="str">
            <v>Medical/Surgical CG</v>
          </cell>
          <cell r="F85" t="str">
            <v>20500835</v>
          </cell>
          <cell r="G85" t="str">
            <v>OBSV HOURLY CHARGE WITHOUT CPT</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JUL</v>
          </cell>
          <cell r="B86">
            <v>2017</v>
          </cell>
          <cell r="C86" t="str">
            <v>COTTAGE GROVE COMMUNITY HOSPIT</v>
          </cell>
          <cell r="D86" t="str">
            <v>30710</v>
          </cell>
          <cell r="E86" t="str">
            <v>Medical/Surgical CG</v>
          </cell>
          <cell r="F86" t="str">
            <v>20801530</v>
          </cell>
          <cell r="G86" t="str">
            <v>OP THER/PROPH/DX IM/SQ INJECTION</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JUL</v>
          </cell>
          <cell r="B87">
            <v>2017</v>
          </cell>
          <cell r="C87" t="str">
            <v>COTTAGE GROVE COMMUNITY HOSPIT</v>
          </cell>
          <cell r="D87" t="str">
            <v>30710</v>
          </cell>
          <cell r="E87" t="str">
            <v>Medical/Surgical CG</v>
          </cell>
          <cell r="F87" t="str">
            <v>21111110</v>
          </cell>
          <cell r="G87" t="str">
            <v>IP BLOOD TRANSFUSION</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JUL</v>
          </cell>
          <cell r="B88">
            <v>2017</v>
          </cell>
          <cell r="C88" t="str">
            <v>COTTAGE GROVE COMMUNITY HOSPIT</v>
          </cell>
          <cell r="D88" t="str">
            <v>30710</v>
          </cell>
          <cell r="E88" t="str">
            <v>Medical/Surgical CG</v>
          </cell>
          <cell r="F88" t="str">
            <v>24001280</v>
          </cell>
          <cell r="G88" t="str">
            <v>SPECIALTY/CUSTOM BRACE OVRQ</v>
          </cell>
          <cell r="H88">
            <v>1</v>
          </cell>
          <cell r="I88">
            <v>0</v>
          </cell>
          <cell r="J88">
            <v>1</v>
          </cell>
          <cell r="K88">
            <v>0</v>
          </cell>
          <cell r="L88">
            <v>0</v>
          </cell>
          <cell r="M88">
            <v>0</v>
          </cell>
          <cell r="N88">
            <v>0</v>
          </cell>
          <cell r="O88">
            <v>1673</v>
          </cell>
          <cell r="P88">
            <v>0</v>
          </cell>
          <cell r="Q88">
            <v>1673</v>
          </cell>
          <cell r="R88">
            <v>1</v>
          </cell>
          <cell r="S88">
            <v>0</v>
          </cell>
          <cell r="T88">
            <v>1</v>
          </cell>
          <cell r="U88">
            <v>0</v>
          </cell>
          <cell r="V88">
            <v>0</v>
          </cell>
          <cell r="W88">
            <v>0</v>
          </cell>
          <cell r="X88">
            <v>0</v>
          </cell>
          <cell r="Y88">
            <v>1673</v>
          </cell>
          <cell r="Z88">
            <v>0</v>
          </cell>
          <cell r="AA88">
            <v>1673</v>
          </cell>
        </row>
        <row r="89">
          <cell r="A89" t="str">
            <v>JUL</v>
          </cell>
          <cell r="B89">
            <v>2017</v>
          </cell>
          <cell r="C89" t="str">
            <v>COTTAGE GROVE COMMUNITY HOSPIT</v>
          </cell>
          <cell r="D89" t="str">
            <v>30710</v>
          </cell>
          <cell r="E89" t="str">
            <v>Medical/Surgical CG</v>
          </cell>
          <cell r="F89" t="str">
            <v>34500001</v>
          </cell>
          <cell r="G89" t="str">
            <v>UNIT DOSE MEDICATION</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JUL</v>
          </cell>
          <cell r="B90">
            <v>2017</v>
          </cell>
          <cell r="C90" t="str">
            <v>COTTAGE GROVE COMMUNITY HOSPIT</v>
          </cell>
          <cell r="D90" t="str">
            <v>30710</v>
          </cell>
          <cell r="E90" t="str">
            <v>Medical/Surgical CG</v>
          </cell>
          <cell r="F90" t="str">
            <v>34500019</v>
          </cell>
          <cell r="G90" t="str">
            <v>NO CHARGE NON-MEDICATION</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JUL</v>
          </cell>
          <cell r="B91">
            <v>2017</v>
          </cell>
          <cell r="C91" t="str">
            <v>COTTAGE GROVE COMMUNITY HOSPIT</v>
          </cell>
          <cell r="D91" t="str">
            <v>30710</v>
          </cell>
          <cell r="E91" t="str">
            <v>Medical/Surgical CG</v>
          </cell>
          <cell r="F91" t="str">
            <v>34500045</v>
          </cell>
          <cell r="G91" t="str">
            <v>PHARMACY CONSULTATION SERVICE</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JUL</v>
          </cell>
          <cell r="B92">
            <v>2017</v>
          </cell>
          <cell r="C92" t="str">
            <v>COTTAGE GROVE COMMUNITY HOSPIT</v>
          </cell>
          <cell r="D92" t="str">
            <v>30710</v>
          </cell>
          <cell r="E92" t="str">
            <v>Medical/Surgical CG</v>
          </cell>
          <cell r="F92" t="str">
            <v>34500730</v>
          </cell>
          <cell r="G92" t="str">
            <v>DOLASETRON MESYLATE 10MG</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t="str">
            <v>JUL</v>
          </cell>
          <cell r="B93">
            <v>2017</v>
          </cell>
          <cell r="C93" t="str">
            <v>COTTAGE GROVE COMMUNITY HOSPIT</v>
          </cell>
          <cell r="D93" t="str">
            <v>30710</v>
          </cell>
          <cell r="E93" t="str">
            <v>Medical/Surgical CG</v>
          </cell>
          <cell r="F93" t="str">
            <v>ERR</v>
          </cell>
          <cell r="G93" t="str">
            <v>ERROR, PENDING DELETION</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JUL</v>
          </cell>
          <cell r="B94">
            <v>2017</v>
          </cell>
          <cell r="C94" t="str">
            <v>COTTAGE GROVE COMMUNITY HOSPIT</v>
          </cell>
          <cell r="D94" t="str">
            <v>32200</v>
          </cell>
          <cell r="E94" t="str">
            <v>Temporary Care U E</v>
          </cell>
          <cell r="F94" t="str">
            <v>10110000</v>
          </cell>
          <cell r="G94" t="str">
            <v>CGCH-SICF VISIT</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JUL</v>
          </cell>
          <cell r="B95">
            <v>2017</v>
          </cell>
          <cell r="C95" t="str">
            <v>COTTAGE GROVE COMMUNITY HOSPIT</v>
          </cell>
          <cell r="D95" t="str">
            <v>32200</v>
          </cell>
          <cell r="E95" t="str">
            <v>Temporary Care U E</v>
          </cell>
          <cell r="F95" t="str">
            <v>20500061</v>
          </cell>
          <cell r="G95" t="str">
            <v>RM, TCU NO CHARGE ADD'L HR</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t="str">
            <v>JUL</v>
          </cell>
          <cell r="B96">
            <v>2017</v>
          </cell>
          <cell r="C96" t="str">
            <v>COTTAGE GROVE COMMUNITY HOSPIT</v>
          </cell>
          <cell r="D96" t="str">
            <v>32200</v>
          </cell>
          <cell r="E96" t="str">
            <v>Temporary Care U E</v>
          </cell>
          <cell r="F96" t="str">
            <v>20500235</v>
          </cell>
          <cell r="G96" t="str">
            <v>OBSV PULSE OXIMETRY</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JUL</v>
          </cell>
          <cell r="B97">
            <v>2017</v>
          </cell>
          <cell r="C97" t="str">
            <v>COTTAGE GROVE COMMUNITY HOSPIT</v>
          </cell>
          <cell r="D97" t="str">
            <v>32200</v>
          </cell>
          <cell r="E97" t="str">
            <v>Temporary Care U E</v>
          </cell>
          <cell r="F97" t="str">
            <v>20500485</v>
          </cell>
          <cell r="G97" t="str">
            <v>xOBSV THER/PROPH/DIAG IV EA ADD'</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JUL</v>
          </cell>
          <cell r="B98">
            <v>2017</v>
          </cell>
          <cell r="C98" t="str">
            <v>COTTAGE GROVE COMMUNITY HOSPIT</v>
          </cell>
          <cell r="D98" t="str">
            <v>32200</v>
          </cell>
          <cell r="E98" t="str">
            <v>Temporary Care U E</v>
          </cell>
          <cell r="F98" t="str">
            <v>20800100</v>
          </cell>
          <cell r="G98" t="str">
            <v>OP IV PUSH INJECTION EACH</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JUL</v>
          </cell>
          <cell r="B99">
            <v>2017</v>
          </cell>
          <cell r="C99" t="str">
            <v>COTTAGE GROVE COMMUNITY HOSPIT</v>
          </cell>
          <cell r="D99" t="str">
            <v>32200</v>
          </cell>
          <cell r="E99" t="str">
            <v>Temporary Care U E</v>
          </cell>
          <cell r="F99" t="str">
            <v>20800110</v>
          </cell>
          <cell r="G99" t="str">
            <v>xOP IM/SQ OTHER INJECTION EACH</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JUL</v>
          </cell>
          <cell r="B100">
            <v>2017</v>
          </cell>
          <cell r="C100" t="str">
            <v>COTTAGE GROVE COMMUNITY HOSPIT</v>
          </cell>
          <cell r="D100" t="str">
            <v>32200</v>
          </cell>
          <cell r="E100" t="str">
            <v>Temporary Care U E</v>
          </cell>
          <cell r="F100" t="str">
            <v>20800115</v>
          </cell>
          <cell r="G100" t="str">
            <v>OP IV INFUSION</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JUL</v>
          </cell>
          <cell r="B101">
            <v>2017</v>
          </cell>
          <cell r="C101" t="str">
            <v>COTTAGE GROVE COMMUNITY HOSPIT</v>
          </cell>
          <cell r="D101" t="str">
            <v>32200</v>
          </cell>
          <cell r="E101" t="str">
            <v>Temporary Care U E</v>
          </cell>
          <cell r="F101" t="str">
            <v>20800120</v>
          </cell>
          <cell r="G101" t="str">
            <v>OP BLOOD PRODUCT ADMINISTRATION</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JUL</v>
          </cell>
          <cell r="B102">
            <v>2017</v>
          </cell>
          <cell r="C102" t="str">
            <v>COTTAGE GROVE COMMUNITY HOSPIT</v>
          </cell>
          <cell r="D102" t="str">
            <v>32200</v>
          </cell>
          <cell r="E102" t="str">
            <v>Temporary Care U E</v>
          </cell>
          <cell r="F102" t="str">
            <v>20800125</v>
          </cell>
          <cell r="G102" t="str">
            <v>OP LOCAL TX FIRST DEGREE BURN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JUL</v>
          </cell>
          <cell r="B103">
            <v>2017</v>
          </cell>
          <cell r="C103" t="str">
            <v>COTTAGE GROVE COMMUNITY HOSPIT</v>
          </cell>
          <cell r="D103" t="str">
            <v>32200</v>
          </cell>
          <cell r="E103" t="str">
            <v>Temporary Care U E</v>
          </cell>
          <cell r="F103" t="str">
            <v>20800135</v>
          </cell>
          <cell r="G103" t="str">
            <v>OP MEDIUM BURN DRESS/DEBRIDE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JUL</v>
          </cell>
          <cell r="B104">
            <v>2017</v>
          </cell>
          <cell r="C104" t="str">
            <v>COTTAGE GROVE COMMUNITY HOSPIT</v>
          </cell>
          <cell r="D104" t="str">
            <v>32200</v>
          </cell>
          <cell r="E104" t="str">
            <v>Temporary Care U E</v>
          </cell>
          <cell r="F104" t="str">
            <v>20800155</v>
          </cell>
          <cell r="G104" t="str">
            <v>OP EKG - 12 LEAD</v>
          </cell>
          <cell r="H104">
            <v>0</v>
          </cell>
          <cell r="I104">
            <v>2</v>
          </cell>
          <cell r="J104">
            <v>2</v>
          </cell>
          <cell r="K104">
            <v>0</v>
          </cell>
          <cell r="L104">
            <v>0</v>
          </cell>
          <cell r="M104">
            <v>0</v>
          </cell>
          <cell r="N104">
            <v>0</v>
          </cell>
          <cell r="O104">
            <v>0</v>
          </cell>
          <cell r="P104">
            <v>408</v>
          </cell>
          <cell r="Q104">
            <v>408</v>
          </cell>
          <cell r="R104">
            <v>0</v>
          </cell>
          <cell r="S104">
            <v>2</v>
          </cell>
          <cell r="T104">
            <v>2</v>
          </cell>
          <cell r="U104">
            <v>0</v>
          </cell>
          <cell r="V104">
            <v>0</v>
          </cell>
          <cell r="W104">
            <v>0</v>
          </cell>
          <cell r="X104">
            <v>0</v>
          </cell>
          <cell r="Y104">
            <v>0</v>
          </cell>
          <cell r="Z104">
            <v>408</v>
          </cell>
          <cell r="AA104">
            <v>408</v>
          </cell>
        </row>
        <row r="105">
          <cell r="A105" t="str">
            <v>JUL</v>
          </cell>
          <cell r="B105">
            <v>2017</v>
          </cell>
          <cell r="C105" t="str">
            <v>COTTAGE GROVE COMMUNITY HOSPIT</v>
          </cell>
          <cell r="D105" t="str">
            <v>32200</v>
          </cell>
          <cell r="E105" t="str">
            <v>Temporary Care U E</v>
          </cell>
          <cell r="F105" t="str">
            <v>20800165</v>
          </cell>
          <cell r="G105" t="str">
            <v>OP VENIPUNCTURE</v>
          </cell>
          <cell r="H105">
            <v>0</v>
          </cell>
          <cell r="I105">
            <v>2</v>
          </cell>
          <cell r="J105">
            <v>2</v>
          </cell>
          <cell r="K105">
            <v>0</v>
          </cell>
          <cell r="L105">
            <v>2</v>
          </cell>
          <cell r="M105">
            <v>2</v>
          </cell>
          <cell r="N105">
            <v>0</v>
          </cell>
          <cell r="O105">
            <v>0</v>
          </cell>
          <cell r="P105">
            <v>152</v>
          </cell>
          <cell r="Q105">
            <v>152</v>
          </cell>
          <cell r="R105">
            <v>0</v>
          </cell>
          <cell r="S105">
            <v>2</v>
          </cell>
          <cell r="T105">
            <v>2</v>
          </cell>
          <cell r="U105">
            <v>0</v>
          </cell>
          <cell r="V105">
            <v>2</v>
          </cell>
          <cell r="W105">
            <v>2</v>
          </cell>
          <cell r="X105">
            <v>0</v>
          </cell>
          <cell r="Y105">
            <v>0</v>
          </cell>
          <cell r="Z105">
            <v>152</v>
          </cell>
          <cell r="AA105">
            <v>152</v>
          </cell>
        </row>
        <row r="106">
          <cell r="A106" t="str">
            <v>JUL</v>
          </cell>
          <cell r="B106">
            <v>2017</v>
          </cell>
          <cell r="C106" t="str">
            <v>COTTAGE GROVE COMMUNITY HOSPIT</v>
          </cell>
          <cell r="D106" t="str">
            <v>32200</v>
          </cell>
          <cell r="E106" t="str">
            <v>Temporary Care U E</v>
          </cell>
          <cell r="F106" t="str">
            <v>20800235</v>
          </cell>
          <cell r="G106" t="str">
            <v>OP EST PATIENT VISIT LVL 1</v>
          </cell>
          <cell r="H106">
            <v>0</v>
          </cell>
          <cell r="I106">
            <v>49</v>
          </cell>
          <cell r="J106">
            <v>49</v>
          </cell>
          <cell r="K106">
            <v>0</v>
          </cell>
          <cell r="L106">
            <v>98</v>
          </cell>
          <cell r="M106">
            <v>98</v>
          </cell>
          <cell r="N106">
            <v>0</v>
          </cell>
          <cell r="O106">
            <v>0</v>
          </cell>
          <cell r="P106">
            <v>6125</v>
          </cell>
          <cell r="Q106">
            <v>6125</v>
          </cell>
          <cell r="R106">
            <v>0</v>
          </cell>
          <cell r="S106">
            <v>49</v>
          </cell>
          <cell r="T106">
            <v>49</v>
          </cell>
          <cell r="U106">
            <v>0</v>
          </cell>
          <cell r="V106">
            <v>98</v>
          </cell>
          <cell r="W106">
            <v>98</v>
          </cell>
          <cell r="X106">
            <v>0</v>
          </cell>
          <cell r="Y106">
            <v>0</v>
          </cell>
          <cell r="Z106">
            <v>6125</v>
          </cell>
          <cell r="AA106">
            <v>6125</v>
          </cell>
        </row>
        <row r="107">
          <cell r="A107" t="str">
            <v>JUL</v>
          </cell>
          <cell r="B107">
            <v>2017</v>
          </cell>
          <cell r="C107" t="str">
            <v>COTTAGE GROVE COMMUNITY HOSPIT</v>
          </cell>
          <cell r="D107" t="str">
            <v>32200</v>
          </cell>
          <cell r="E107" t="str">
            <v>Temporary Care U E</v>
          </cell>
          <cell r="F107" t="str">
            <v>20800236</v>
          </cell>
          <cell r="G107" t="str">
            <v>OP EST PATIENT VISIT LVL 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JUL</v>
          </cell>
          <cell r="B108">
            <v>2017</v>
          </cell>
          <cell r="C108" t="str">
            <v>COTTAGE GROVE COMMUNITY HOSPIT</v>
          </cell>
          <cell r="D108" t="str">
            <v>32200</v>
          </cell>
          <cell r="E108" t="str">
            <v>Temporary Care U E</v>
          </cell>
          <cell r="F108" t="str">
            <v>20800237</v>
          </cell>
          <cell r="G108" t="str">
            <v>OP EST PATIENT VISIT LVL 3</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JUL</v>
          </cell>
          <cell r="B109">
            <v>2017</v>
          </cell>
          <cell r="C109" t="str">
            <v>COTTAGE GROVE COMMUNITY HOSPIT</v>
          </cell>
          <cell r="D109" t="str">
            <v>32200</v>
          </cell>
          <cell r="E109" t="str">
            <v>Temporary Care U E</v>
          </cell>
          <cell r="F109" t="str">
            <v>20800240</v>
          </cell>
          <cell r="G109" t="str">
            <v>xOP EST PATIENT VISIT LVL 2</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JUL</v>
          </cell>
          <cell r="B110">
            <v>2017</v>
          </cell>
          <cell r="C110" t="str">
            <v>COTTAGE GROVE COMMUNITY HOSPIT</v>
          </cell>
          <cell r="D110" t="str">
            <v>32200</v>
          </cell>
          <cell r="E110" t="str">
            <v>Temporary Care U E</v>
          </cell>
          <cell r="F110" t="str">
            <v>20800245</v>
          </cell>
          <cell r="G110" t="str">
            <v>xOP EST PATIENT VISIT LVL 3</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JUL</v>
          </cell>
          <cell r="B111">
            <v>2017</v>
          </cell>
          <cell r="C111" t="str">
            <v>COTTAGE GROVE COMMUNITY HOSPIT</v>
          </cell>
          <cell r="D111" t="str">
            <v>32200</v>
          </cell>
          <cell r="E111" t="str">
            <v>Temporary Care U E</v>
          </cell>
          <cell r="F111" t="str">
            <v>20800250</v>
          </cell>
          <cell r="G111" t="str">
            <v>xOP EST PATIENT VISIT LVL 4</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JUL</v>
          </cell>
          <cell r="B112">
            <v>2017</v>
          </cell>
          <cell r="C112" t="str">
            <v>COTTAGE GROVE COMMUNITY HOSPIT</v>
          </cell>
          <cell r="D112" t="str">
            <v>32200</v>
          </cell>
          <cell r="E112" t="str">
            <v>Temporary Care U E</v>
          </cell>
          <cell r="F112" t="str">
            <v>20800255</v>
          </cell>
          <cell r="G112" t="str">
            <v>xOP EST PATIENT VISIT LVL 5</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JUL</v>
          </cell>
          <cell r="B113">
            <v>2017</v>
          </cell>
          <cell r="C113" t="str">
            <v>COTTAGE GROVE COMMUNITY HOSPIT</v>
          </cell>
          <cell r="D113" t="str">
            <v>32200</v>
          </cell>
          <cell r="E113" t="str">
            <v>Temporary Care U E</v>
          </cell>
          <cell r="F113" t="str">
            <v>20800290</v>
          </cell>
          <cell r="G113" t="str">
            <v>OP THERAPEUTIC PHLEBOTOMY</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JUL</v>
          </cell>
          <cell r="B114">
            <v>2017</v>
          </cell>
          <cell r="C114" t="str">
            <v>COTTAGE GROVE COMMUNITY HOSPIT</v>
          </cell>
          <cell r="D114" t="str">
            <v>32200</v>
          </cell>
          <cell r="E114" t="str">
            <v>Temporary Care U E</v>
          </cell>
          <cell r="F114" t="str">
            <v>20800300</v>
          </cell>
          <cell r="G114" t="str">
            <v>OP COLL BLOOD SPECIMEN IMPL VENO</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JUL</v>
          </cell>
          <cell r="B115">
            <v>2017</v>
          </cell>
          <cell r="C115" t="str">
            <v>COTTAGE GROVE COMMUNITY HOSPIT</v>
          </cell>
          <cell r="D115" t="str">
            <v>32200</v>
          </cell>
          <cell r="E115" t="str">
            <v>Temporary Care U E</v>
          </cell>
          <cell r="F115" t="str">
            <v>20800305</v>
          </cell>
          <cell r="G115" t="str">
            <v>OP INSERTION NON-INDWELLING CATH</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JUL</v>
          </cell>
          <cell r="B116">
            <v>2017</v>
          </cell>
          <cell r="C116" t="str">
            <v>COTTAGE GROVE COMMUNITY HOSPIT</v>
          </cell>
          <cell r="D116" t="str">
            <v>32200</v>
          </cell>
          <cell r="E116" t="str">
            <v>Temporary Care U E</v>
          </cell>
          <cell r="F116" t="str">
            <v>20800310</v>
          </cell>
          <cell r="G116" t="str">
            <v>OP INSERTION TEMP INDWELLING CAT</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JUL</v>
          </cell>
          <cell r="B117">
            <v>2017</v>
          </cell>
          <cell r="C117" t="str">
            <v>COTTAGE GROVE COMMUNITY HOSPIT</v>
          </cell>
          <cell r="D117" t="str">
            <v>32200</v>
          </cell>
          <cell r="E117" t="str">
            <v>Temporary Care U E</v>
          </cell>
          <cell r="F117" t="str">
            <v>20800370</v>
          </cell>
          <cell r="G117" t="str">
            <v>OP IV INFUSION 1ST HR</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JUL</v>
          </cell>
          <cell r="B118">
            <v>2017</v>
          </cell>
          <cell r="C118" t="str">
            <v>COTTAGE GROVE COMMUNITY HOSPIT</v>
          </cell>
          <cell r="D118" t="str">
            <v>32200</v>
          </cell>
          <cell r="E118" t="str">
            <v>Temporary Care U E</v>
          </cell>
          <cell r="F118" t="str">
            <v>20800375</v>
          </cell>
          <cell r="G118" t="str">
            <v>OP IV INFUSION ADDL HR</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JUL</v>
          </cell>
          <cell r="B119">
            <v>2017</v>
          </cell>
          <cell r="C119" t="str">
            <v>COTTAGE GROVE COMMUNITY HOSPIT</v>
          </cell>
          <cell r="D119" t="str">
            <v>32200</v>
          </cell>
          <cell r="E119" t="str">
            <v>Temporary Care U E</v>
          </cell>
          <cell r="F119" t="str">
            <v>20800425</v>
          </cell>
          <cell r="G119" t="str">
            <v>OP BLOOD TRANSFUSION LVL 1</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JUL</v>
          </cell>
          <cell r="B120">
            <v>2017</v>
          </cell>
          <cell r="C120" t="str">
            <v>COTTAGE GROVE COMMUNITY HOSPIT</v>
          </cell>
          <cell r="D120" t="str">
            <v>32200</v>
          </cell>
          <cell r="E120" t="str">
            <v>Temporary Care U E</v>
          </cell>
          <cell r="F120" t="str">
            <v>20800430</v>
          </cell>
          <cell r="G120" t="str">
            <v>OP BLOOD TRANSFUSION LVL 2</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JUL</v>
          </cell>
          <cell r="B121">
            <v>2017</v>
          </cell>
          <cell r="C121" t="str">
            <v>COTTAGE GROVE COMMUNITY HOSPIT</v>
          </cell>
          <cell r="D121" t="str">
            <v>32200</v>
          </cell>
          <cell r="E121" t="str">
            <v>Temporary Care U E</v>
          </cell>
          <cell r="F121" t="str">
            <v>20800435</v>
          </cell>
          <cell r="G121" t="str">
            <v>OP BLOOD TRANSFUSION LVL 3</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JUL</v>
          </cell>
          <cell r="B122">
            <v>2017</v>
          </cell>
          <cell r="C122" t="str">
            <v>COTTAGE GROVE COMMUNITY HOSPIT</v>
          </cell>
          <cell r="D122" t="str">
            <v>32200</v>
          </cell>
          <cell r="E122" t="str">
            <v>Temporary Care U E</v>
          </cell>
          <cell r="F122" t="str">
            <v>20800440</v>
          </cell>
          <cell r="G122" t="str">
            <v>OP BLOOD TRANSFUSION LVL 4</v>
          </cell>
          <cell r="H122">
            <v>0</v>
          </cell>
          <cell r="I122">
            <v>1</v>
          </cell>
          <cell r="J122">
            <v>1</v>
          </cell>
          <cell r="K122">
            <v>0</v>
          </cell>
          <cell r="L122">
            <v>26</v>
          </cell>
          <cell r="M122">
            <v>26</v>
          </cell>
          <cell r="N122">
            <v>0</v>
          </cell>
          <cell r="O122">
            <v>0</v>
          </cell>
          <cell r="P122">
            <v>1561</v>
          </cell>
          <cell r="Q122">
            <v>1561</v>
          </cell>
          <cell r="R122">
            <v>0</v>
          </cell>
          <cell r="S122">
            <v>1</v>
          </cell>
          <cell r="T122">
            <v>1</v>
          </cell>
          <cell r="U122">
            <v>0</v>
          </cell>
          <cell r="V122">
            <v>26</v>
          </cell>
          <cell r="W122">
            <v>26</v>
          </cell>
          <cell r="X122">
            <v>0</v>
          </cell>
          <cell r="Y122">
            <v>0</v>
          </cell>
          <cell r="Z122">
            <v>1561</v>
          </cell>
          <cell r="AA122">
            <v>1561</v>
          </cell>
        </row>
        <row r="123">
          <cell r="A123" t="str">
            <v>JUL</v>
          </cell>
          <cell r="B123">
            <v>2017</v>
          </cell>
          <cell r="C123" t="str">
            <v>COTTAGE GROVE COMMUNITY HOSPIT</v>
          </cell>
          <cell r="D123" t="str">
            <v>32200</v>
          </cell>
          <cell r="E123" t="str">
            <v>Temporary Care U E</v>
          </cell>
          <cell r="F123" t="str">
            <v>20800445</v>
          </cell>
          <cell r="G123" t="str">
            <v>OP BLOOD TRANSFUSION LVL 5</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t="str">
            <v>JUL</v>
          </cell>
          <cell r="B124">
            <v>2017</v>
          </cell>
          <cell r="C124" t="str">
            <v>COTTAGE GROVE COMMUNITY HOSPIT</v>
          </cell>
          <cell r="D124" t="str">
            <v>32200</v>
          </cell>
          <cell r="E124" t="str">
            <v>Temporary Care U E</v>
          </cell>
          <cell r="F124" t="str">
            <v>20800450</v>
          </cell>
          <cell r="G124" t="str">
            <v>OP BLOOD TRANSFUSION LVL 6</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JUL</v>
          </cell>
          <cell r="B125">
            <v>2017</v>
          </cell>
          <cell r="C125" t="str">
            <v>COTTAGE GROVE COMMUNITY HOSPIT</v>
          </cell>
          <cell r="D125" t="str">
            <v>32200</v>
          </cell>
          <cell r="E125" t="str">
            <v>Temporary Care U E</v>
          </cell>
          <cell r="F125" t="str">
            <v>20800455</v>
          </cell>
          <cell r="G125" t="str">
            <v>OP BLOOD TRANSFUSION LVL 7</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JUL</v>
          </cell>
          <cell r="B126">
            <v>2017</v>
          </cell>
          <cell r="C126" t="str">
            <v>COTTAGE GROVE COMMUNITY HOSPIT</v>
          </cell>
          <cell r="D126" t="str">
            <v>32200</v>
          </cell>
          <cell r="E126" t="str">
            <v>Temporary Care U E</v>
          </cell>
          <cell r="F126" t="str">
            <v>20800460</v>
          </cell>
          <cell r="G126" t="str">
            <v>OP BLOOD TRANSFUSION LVL 8</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JUL</v>
          </cell>
          <cell r="B127">
            <v>2017</v>
          </cell>
          <cell r="C127" t="str">
            <v>COTTAGE GROVE COMMUNITY HOSPIT</v>
          </cell>
          <cell r="D127" t="str">
            <v>32200</v>
          </cell>
          <cell r="E127" t="str">
            <v>Temporary Care U E</v>
          </cell>
          <cell r="F127" t="str">
            <v>20800465</v>
          </cell>
          <cell r="G127" t="str">
            <v>OP BLOOD TRANSFUSION LVL 9</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JUL</v>
          </cell>
          <cell r="B128">
            <v>2017</v>
          </cell>
          <cell r="C128" t="str">
            <v>COTTAGE GROVE COMMUNITY HOSPIT</v>
          </cell>
          <cell r="D128" t="str">
            <v>32200</v>
          </cell>
          <cell r="E128" t="str">
            <v>Temporary Care U E</v>
          </cell>
          <cell r="F128" t="str">
            <v>20800485</v>
          </cell>
          <cell r="G128" t="str">
            <v>xOP THER/PROPH/DIAG IV INIT HOUR</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JUL</v>
          </cell>
          <cell r="B129">
            <v>2017</v>
          </cell>
          <cell r="C129" t="str">
            <v>COTTAGE GROVE COMMUNITY HOSPIT</v>
          </cell>
          <cell r="D129" t="str">
            <v>32200</v>
          </cell>
          <cell r="E129" t="str">
            <v>Temporary Care U E</v>
          </cell>
          <cell r="F129" t="str">
            <v>20800490</v>
          </cell>
          <cell r="G129" t="str">
            <v>xOP THER/PROPH/DIAG IV EA ADD'L</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JUL</v>
          </cell>
          <cell r="B130">
            <v>2017</v>
          </cell>
          <cell r="C130" t="str">
            <v>COTTAGE GROVE COMMUNITY HOSPIT</v>
          </cell>
          <cell r="D130" t="str">
            <v>32200</v>
          </cell>
          <cell r="E130" t="str">
            <v>Temporary Care U E</v>
          </cell>
          <cell r="F130" t="str">
            <v>20800495</v>
          </cell>
          <cell r="G130" t="str">
            <v>xOP INFUSION, INITIAL HR, HYDRAT</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JUL</v>
          </cell>
          <cell r="B131">
            <v>2017</v>
          </cell>
          <cell r="C131" t="str">
            <v>COTTAGE GROVE COMMUNITY HOSPIT</v>
          </cell>
          <cell r="D131" t="str">
            <v>32200</v>
          </cell>
          <cell r="E131" t="str">
            <v>Temporary Care U E</v>
          </cell>
          <cell r="F131" t="str">
            <v>20800500</v>
          </cell>
          <cell r="G131" t="str">
            <v>xOP IV HYDRATION EA ADD'L HOUR</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JUL</v>
          </cell>
          <cell r="B132">
            <v>2017</v>
          </cell>
          <cell r="C132" t="str">
            <v>COTTAGE GROVE COMMUNITY HOSPIT</v>
          </cell>
          <cell r="D132" t="str">
            <v>32200</v>
          </cell>
          <cell r="E132" t="str">
            <v>Temporary Care U E</v>
          </cell>
          <cell r="F132" t="str">
            <v>20800505</v>
          </cell>
          <cell r="G132" t="str">
            <v>xOP INITIAL IV PUSH</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JUL</v>
          </cell>
          <cell r="B133">
            <v>2017</v>
          </cell>
          <cell r="C133" t="str">
            <v>COTTAGE GROVE COMMUNITY HOSPIT</v>
          </cell>
          <cell r="D133" t="str">
            <v>32200</v>
          </cell>
          <cell r="E133" t="str">
            <v>Temporary Care U E</v>
          </cell>
          <cell r="F133" t="str">
            <v>20800510</v>
          </cell>
          <cell r="G133" t="str">
            <v>IRR OF IMP VENOUS ACCESS DEVICE</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JUL</v>
          </cell>
          <cell r="B134">
            <v>2017</v>
          </cell>
          <cell r="C134" t="str">
            <v>COTTAGE GROVE COMMUNITY HOSPIT</v>
          </cell>
          <cell r="D134" t="str">
            <v>32200</v>
          </cell>
          <cell r="E134" t="str">
            <v>Temporary Care U E</v>
          </cell>
          <cell r="F134" t="str">
            <v>20800520</v>
          </cell>
          <cell r="G134" t="str">
            <v>xOP EA ADD'L SEQ IV PUSH</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JUL</v>
          </cell>
          <cell r="B135">
            <v>2017</v>
          </cell>
          <cell r="C135" t="str">
            <v>COTTAGE GROVE COMMUNITY HOSPIT</v>
          </cell>
          <cell r="D135" t="str">
            <v>32200</v>
          </cell>
          <cell r="E135" t="str">
            <v>Temporary Care U E</v>
          </cell>
          <cell r="F135" t="str">
            <v>20801410</v>
          </cell>
          <cell r="G135" t="str">
            <v>OP DRAW F IMPLT VENOUS ACCESS DE</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JUL</v>
          </cell>
          <cell r="B136">
            <v>2017</v>
          </cell>
          <cell r="C136" t="str">
            <v>COTTAGE GROVE COMMUNITY HOSPIT</v>
          </cell>
          <cell r="D136" t="str">
            <v>32200</v>
          </cell>
          <cell r="E136" t="str">
            <v>Temporary Care U E</v>
          </cell>
          <cell r="F136" t="str">
            <v>20801500</v>
          </cell>
          <cell r="G136" t="str">
            <v>OP IV INFUSION HYDRATION INITIAL</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JUL</v>
          </cell>
          <cell r="B137">
            <v>2017</v>
          </cell>
          <cell r="C137" t="str">
            <v>COTTAGE GROVE COMMUNITY HOSPIT</v>
          </cell>
          <cell r="D137" t="str">
            <v>32200</v>
          </cell>
          <cell r="E137" t="str">
            <v>Temporary Care U E</v>
          </cell>
          <cell r="F137" t="str">
            <v>20801505</v>
          </cell>
          <cell r="G137" t="str">
            <v>OP IV INFUSION HYDRATION EA ADDL</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JUL</v>
          </cell>
          <cell r="B138">
            <v>2017</v>
          </cell>
          <cell r="C138" t="str">
            <v>COTTAGE GROVE COMMUNITY HOSPIT</v>
          </cell>
          <cell r="D138" t="str">
            <v>32200</v>
          </cell>
          <cell r="E138" t="str">
            <v>Temporary Care U E</v>
          </cell>
          <cell r="F138" t="str">
            <v>20801510</v>
          </cell>
          <cell r="G138" t="str">
            <v>OP IV INFUSION THER/PROPH/DIAG U</v>
          </cell>
          <cell r="H138">
            <v>0</v>
          </cell>
          <cell r="I138">
            <v>25</v>
          </cell>
          <cell r="J138">
            <v>25</v>
          </cell>
          <cell r="K138">
            <v>0</v>
          </cell>
          <cell r="L138">
            <v>100</v>
          </cell>
          <cell r="M138">
            <v>100</v>
          </cell>
          <cell r="N138">
            <v>0</v>
          </cell>
          <cell r="O138">
            <v>0</v>
          </cell>
          <cell r="P138">
            <v>6275</v>
          </cell>
          <cell r="Q138">
            <v>6275</v>
          </cell>
          <cell r="R138">
            <v>0</v>
          </cell>
          <cell r="S138">
            <v>25</v>
          </cell>
          <cell r="T138">
            <v>25</v>
          </cell>
          <cell r="U138">
            <v>0</v>
          </cell>
          <cell r="V138">
            <v>100</v>
          </cell>
          <cell r="W138">
            <v>100</v>
          </cell>
          <cell r="X138">
            <v>0</v>
          </cell>
          <cell r="Y138">
            <v>0</v>
          </cell>
          <cell r="Z138">
            <v>6275</v>
          </cell>
          <cell r="AA138">
            <v>6275</v>
          </cell>
        </row>
        <row r="139">
          <cell r="A139" t="str">
            <v>JUL</v>
          </cell>
          <cell r="B139">
            <v>2017</v>
          </cell>
          <cell r="C139" t="str">
            <v>COTTAGE GROVE COMMUNITY HOSPIT</v>
          </cell>
          <cell r="D139" t="str">
            <v>32200</v>
          </cell>
          <cell r="E139" t="str">
            <v>Temporary Care U E</v>
          </cell>
          <cell r="F139" t="str">
            <v>20801515</v>
          </cell>
          <cell r="G139" t="str">
            <v>OP IV INFUSE THER/PROPH/DIAG EA</v>
          </cell>
          <cell r="H139">
            <v>0</v>
          </cell>
          <cell r="I139">
            <v>1</v>
          </cell>
          <cell r="J139">
            <v>1</v>
          </cell>
          <cell r="K139">
            <v>0</v>
          </cell>
          <cell r="L139">
            <v>4</v>
          </cell>
          <cell r="M139">
            <v>4</v>
          </cell>
          <cell r="N139">
            <v>0</v>
          </cell>
          <cell r="O139">
            <v>0</v>
          </cell>
          <cell r="P139">
            <v>143</v>
          </cell>
          <cell r="Q139">
            <v>143</v>
          </cell>
          <cell r="R139">
            <v>0</v>
          </cell>
          <cell r="S139">
            <v>1</v>
          </cell>
          <cell r="T139">
            <v>1</v>
          </cell>
          <cell r="U139">
            <v>0</v>
          </cell>
          <cell r="V139">
            <v>4</v>
          </cell>
          <cell r="W139">
            <v>4</v>
          </cell>
          <cell r="X139">
            <v>0</v>
          </cell>
          <cell r="Y139">
            <v>0</v>
          </cell>
          <cell r="Z139">
            <v>143</v>
          </cell>
          <cell r="AA139">
            <v>143</v>
          </cell>
        </row>
        <row r="140">
          <cell r="A140" t="str">
            <v>JUL</v>
          </cell>
          <cell r="B140">
            <v>2017</v>
          </cell>
          <cell r="C140" t="str">
            <v>COTTAGE GROVE COMMUNITY HOSPIT</v>
          </cell>
          <cell r="D140" t="str">
            <v>32200</v>
          </cell>
          <cell r="E140" t="str">
            <v>Temporary Care U E</v>
          </cell>
          <cell r="F140" t="str">
            <v>20801520</v>
          </cell>
          <cell r="G140" t="str">
            <v>OP IV INFUSE THER/PROPH/DIAG ADD</v>
          </cell>
          <cell r="H140">
            <v>0</v>
          </cell>
          <cell r="I140">
            <v>1</v>
          </cell>
          <cell r="J140">
            <v>1</v>
          </cell>
          <cell r="K140">
            <v>0</v>
          </cell>
          <cell r="L140">
            <v>4</v>
          </cell>
          <cell r="M140">
            <v>4</v>
          </cell>
          <cell r="N140">
            <v>0</v>
          </cell>
          <cell r="O140">
            <v>0</v>
          </cell>
          <cell r="P140">
            <v>143</v>
          </cell>
          <cell r="Q140">
            <v>143</v>
          </cell>
          <cell r="R140">
            <v>0</v>
          </cell>
          <cell r="S140">
            <v>1</v>
          </cell>
          <cell r="T140">
            <v>1</v>
          </cell>
          <cell r="U140">
            <v>0</v>
          </cell>
          <cell r="V140">
            <v>4</v>
          </cell>
          <cell r="W140">
            <v>4</v>
          </cell>
          <cell r="X140">
            <v>0</v>
          </cell>
          <cell r="Y140">
            <v>0</v>
          </cell>
          <cell r="Z140">
            <v>143</v>
          </cell>
          <cell r="AA140">
            <v>143</v>
          </cell>
        </row>
        <row r="141">
          <cell r="A141" t="str">
            <v>JUL</v>
          </cell>
          <cell r="B141">
            <v>2017</v>
          </cell>
          <cell r="C141" t="str">
            <v>COTTAGE GROVE COMMUNITY HOSPIT</v>
          </cell>
          <cell r="D141" t="str">
            <v>32200</v>
          </cell>
          <cell r="E141" t="str">
            <v>Temporary Care U E</v>
          </cell>
          <cell r="F141" t="str">
            <v>20801530</v>
          </cell>
          <cell r="G141" t="str">
            <v>OP THER/PROPH/DX IM/SQ INJECTION</v>
          </cell>
          <cell r="H141">
            <v>0</v>
          </cell>
          <cell r="I141">
            <v>129</v>
          </cell>
          <cell r="J141">
            <v>129</v>
          </cell>
          <cell r="K141">
            <v>0</v>
          </cell>
          <cell r="L141">
            <v>258</v>
          </cell>
          <cell r="M141">
            <v>258</v>
          </cell>
          <cell r="N141">
            <v>0</v>
          </cell>
          <cell r="O141">
            <v>0</v>
          </cell>
          <cell r="P141">
            <v>9804</v>
          </cell>
          <cell r="Q141">
            <v>9804</v>
          </cell>
          <cell r="R141">
            <v>0</v>
          </cell>
          <cell r="S141">
            <v>129</v>
          </cell>
          <cell r="T141">
            <v>129</v>
          </cell>
          <cell r="U141">
            <v>0</v>
          </cell>
          <cell r="V141">
            <v>258</v>
          </cell>
          <cell r="W141">
            <v>258</v>
          </cell>
          <cell r="X141">
            <v>0</v>
          </cell>
          <cell r="Y141">
            <v>0</v>
          </cell>
          <cell r="Z141">
            <v>9804</v>
          </cell>
          <cell r="AA141">
            <v>9804</v>
          </cell>
        </row>
        <row r="142">
          <cell r="A142" t="str">
            <v>JUL</v>
          </cell>
          <cell r="B142">
            <v>2017</v>
          </cell>
          <cell r="C142" t="str">
            <v>COTTAGE GROVE COMMUNITY HOSPIT</v>
          </cell>
          <cell r="D142" t="str">
            <v>32200</v>
          </cell>
          <cell r="E142" t="str">
            <v>Temporary Care U E</v>
          </cell>
          <cell r="F142" t="str">
            <v>20801535</v>
          </cell>
          <cell r="G142" t="str">
            <v>OP THER/PROPH/DX INITIAL IV PUSH</v>
          </cell>
          <cell r="H142">
            <v>0</v>
          </cell>
          <cell r="I142">
            <v>1</v>
          </cell>
          <cell r="J142">
            <v>1</v>
          </cell>
          <cell r="K142">
            <v>0</v>
          </cell>
          <cell r="L142">
            <v>2</v>
          </cell>
          <cell r="M142">
            <v>2</v>
          </cell>
          <cell r="N142">
            <v>0</v>
          </cell>
          <cell r="O142">
            <v>0</v>
          </cell>
          <cell r="P142">
            <v>76</v>
          </cell>
          <cell r="Q142">
            <v>76</v>
          </cell>
          <cell r="R142">
            <v>0</v>
          </cell>
          <cell r="S142">
            <v>1</v>
          </cell>
          <cell r="T142">
            <v>1</v>
          </cell>
          <cell r="U142">
            <v>0</v>
          </cell>
          <cell r="V142">
            <v>2</v>
          </cell>
          <cell r="W142">
            <v>2</v>
          </cell>
          <cell r="X142">
            <v>0</v>
          </cell>
          <cell r="Y142">
            <v>0</v>
          </cell>
          <cell r="Z142">
            <v>76</v>
          </cell>
          <cell r="AA142">
            <v>76</v>
          </cell>
        </row>
        <row r="143">
          <cell r="A143" t="str">
            <v>JUL</v>
          </cell>
          <cell r="B143">
            <v>2017</v>
          </cell>
          <cell r="C143" t="str">
            <v>COTTAGE GROVE COMMUNITY HOSPIT</v>
          </cell>
          <cell r="D143" t="str">
            <v>32200</v>
          </cell>
          <cell r="E143" t="str">
            <v>Temporary Care U E</v>
          </cell>
          <cell r="F143" t="str">
            <v>20801540</v>
          </cell>
          <cell r="G143" t="str">
            <v>OP THER/PROPH/DX EA ADDL SEQ IV</v>
          </cell>
          <cell r="H143">
            <v>0</v>
          </cell>
          <cell r="I143">
            <v>6</v>
          </cell>
          <cell r="J143">
            <v>6</v>
          </cell>
          <cell r="K143">
            <v>0</v>
          </cell>
          <cell r="L143">
            <v>12</v>
          </cell>
          <cell r="M143">
            <v>12</v>
          </cell>
          <cell r="N143">
            <v>0</v>
          </cell>
          <cell r="O143">
            <v>0</v>
          </cell>
          <cell r="P143">
            <v>456</v>
          </cell>
          <cell r="Q143">
            <v>456</v>
          </cell>
          <cell r="R143">
            <v>0</v>
          </cell>
          <cell r="S143">
            <v>6</v>
          </cell>
          <cell r="T143">
            <v>6</v>
          </cell>
          <cell r="U143">
            <v>0</v>
          </cell>
          <cell r="V143">
            <v>12</v>
          </cell>
          <cell r="W143">
            <v>12</v>
          </cell>
          <cell r="X143">
            <v>0</v>
          </cell>
          <cell r="Y143">
            <v>0</v>
          </cell>
          <cell r="Z143">
            <v>456</v>
          </cell>
          <cell r="AA143">
            <v>456</v>
          </cell>
        </row>
        <row r="144">
          <cell r="A144" t="str">
            <v>JUL</v>
          </cell>
          <cell r="B144">
            <v>2017</v>
          </cell>
          <cell r="C144" t="str">
            <v>COTTAGE GROVE COMMUNITY HOSPIT</v>
          </cell>
          <cell r="D144" t="str">
            <v>32200</v>
          </cell>
          <cell r="E144" t="str">
            <v>Temporary Care U E</v>
          </cell>
          <cell r="F144" t="str">
            <v>20801545</v>
          </cell>
          <cell r="G144" t="str">
            <v>OP EA ADDL SEQ IV PUSH SAME SUBS</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JUL</v>
          </cell>
          <cell r="B145">
            <v>2017</v>
          </cell>
          <cell r="C145" t="str">
            <v>COTTAGE GROVE COMMUNITY HOSPIT</v>
          </cell>
          <cell r="D145" t="str">
            <v>32200</v>
          </cell>
          <cell r="E145" t="str">
            <v>Temporary Care U E</v>
          </cell>
          <cell r="F145" t="str">
            <v>20801550</v>
          </cell>
          <cell r="G145" t="str">
            <v>OP PROTIME 85610</v>
          </cell>
          <cell r="H145">
            <v>0</v>
          </cell>
          <cell r="I145">
            <v>65</v>
          </cell>
          <cell r="J145">
            <v>65</v>
          </cell>
          <cell r="K145">
            <v>0</v>
          </cell>
          <cell r="L145">
            <v>32.5</v>
          </cell>
          <cell r="M145">
            <v>32.5</v>
          </cell>
          <cell r="N145">
            <v>0</v>
          </cell>
          <cell r="O145">
            <v>0</v>
          </cell>
          <cell r="P145">
            <v>3445</v>
          </cell>
          <cell r="Q145">
            <v>3445</v>
          </cell>
          <cell r="R145">
            <v>0</v>
          </cell>
          <cell r="S145">
            <v>65</v>
          </cell>
          <cell r="T145">
            <v>65</v>
          </cell>
          <cell r="U145">
            <v>0</v>
          </cell>
          <cell r="V145">
            <v>32.5</v>
          </cell>
          <cell r="W145">
            <v>32.5</v>
          </cell>
          <cell r="X145">
            <v>0</v>
          </cell>
          <cell r="Y145">
            <v>0</v>
          </cell>
          <cell r="Z145">
            <v>3445</v>
          </cell>
          <cell r="AA145">
            <v>3445</v>
          </cell>
        </row>
        <row r="146">
          <cell r="A146" t="str">
            <v>JUL</v>
          </cell>
          <cell r="B146">
            <v>2017</v>
          </cell>
          <cell r="C146" t="str">
            <v>COTTAGE GROVE COMMUNITY HOSPIT</v>
          </cell>
          <cell r="D146" t="str">
            <v>32200</v>
          </cell>
          <cell r="E146" t="str">
            <v>Temporary Care U E</v>
          </cell>
          <cell r="F146" t="str">
            <v>20801555</v>
          </cell>
          <cell r="G146" t="str">
            <v>OP COLLECT CAPILLARY BLD SPECIME</v>
          </cell>
          <cell r="H146">
            <v>0</v>
          </cell>
          <cell r="I146">
            <v>63</v>
          </cell>
          <cell r="J146">
            <v>63</v>
          </cell>
          <cell r="K146">
            <v>0</v>
          </cell>
          <cell r="L146">
            <v>31.5</v>
          </cell>
          <cell r="M146">
            <v>31.5</v>
          </cell>
          <cell r="N146">
            <v>0</v>
          </cell>
          <cell r="O146">
            <v>0</v>
          </cell>
          <cell r="P146">
            <v>5481</v>
          </cell>
          <cell r="Q146">
            <v>5481</v>
          </cell>
          <cell r="R146">
            <v>0</v>
          </cell>
          <cell r="S146">
            <v>63</v>
          </cell>
          <cell r="T146">
            <v>63</v>
          </cell>
          <cell r="U146">
            <v>0</v>
          </cell>
          <cell r="V146">
            <v>31.5</v>
          </cell>
          <cell r="W146">
            <v>31.5</v>
          </cell>
          <cell r="X146">
            <v>0</v>
          </cell>
          <cell r="Y146">
            <v>0</v>
          </cell>
          <cell r="Z146">
            <v>5481</v>
          </cell>
          <cell r="AA146">
            <v>5481</v>
          </cell>
        </row>
        <row r="147">
          <cell r="A147" t="str">
            <v>JUL</v>
          </cell>
          <cell r="B147">
            <v>2017</v>
          </cell>
          <cell r="C147" t="str">
            <v>COTTAGE GROVE COMMUNITY HOSPIT</v>
          </cell>
          <cell r="D147" t="str">
            <v>32200</v>
          </cell>
          <cell r="E147" t="str">
            <v>Temporary Care U E</v>
          </cell>
          <cell r="F147" t="str">
            <v>20801560</v>
          </cell>
          <cell r="G147" t="str">
            <v>OP COLLECT BLOOD FR ESTABLISHED</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JUL</v>
          </cell>
          <cell r="B148">
            <v>2017</v>
          </cell>
          <cell r="C148" t="str">
            <v>COTTAGE GROVE COMMUNITY HOSPIT</v>
          </cell>
          <cell r="D148" t="str">
            <v>32200</v>
          </cell>
          <cell r="E148" t="str">
            <v>Temporary Care U E</v>
          </cell>
          <cell r="F148" t="str">
            <v>20801575</v>
          </cell>
          <cell r="G148" t="str">
            <v>OP APPLY UNNA BOOT</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JUL</v>
          </cell>
          <cell r="B149">
            <v>2017</v>
          </cell>
          <cell r="C149" t="str">
            <v>COTTAGE GROVE COMMUNITY HOSPIT</v>
          </cell>
          <cell r="D149" t="str">
            <v>32200</v>
          </cell>
          <cell r="E149" t="str">
            <v>Temporary Care U E</v>
          </cell>
          <cell r="F149" t="str">
            <v>20801630</v>
          </cell>
          <cell r="G149" t="str">
            <v>OP INSERT PICC 5YRS &amp; OLD LVL 1</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JUL</v>
          </cell>
          <cell r="B150">
            <v>2017</v>
          </cell>
          <cell r="C150" t="str">
            <v>COTTAGE GROVE COMMUNITY HOSPIT</v>
          </cell>
          <cell r="D150" t="str">
            <v>32200</v>
          </cell>
          <cell r="E150" t="str">
            <v>Temporary Care U E</v>
          </cell>
          <cell r="F150" t="str">
            <v>20801780</v>
          </cell>
          <cell r="G150" t="str">
            <v>OP EST PATIENT VISIT LVL 2 RN 99</v>
          </cell>
          <cell r="H150">
            <v>0</v>
          </cell>
          <cell r="I150">
            <v>27</v>
          </cell>
          <cell r="J150">
            <v>27</v>
          </cell>
          <cell r="K150">
            <v>0</v>
          </cell>
          <cell r="L150">
            <v>0</v>
          </cell>
          <cell r="M150">
            <v>0</v>
          </cell>
          <cell r="N150">
            <v>0</v>
          </cell>
          <cell r="O150">
            <v>0</v>
          </cell>
          <cell r="P150">
            <v>4428</v>
          </cell>
          <cell r="Q150">
            <v>4428</v>
          </cell>
          <cell r="R150">
            <v>0</v>
          </cell>
          <cell r="S150">
            <v>27</v>
          </cell>
          <cell r="T150">
            <v>27</v>
          </cell>
          <cell r="U150">
            <v>0</v>
          </cell>
          <cell r="V150">
            <v>0</v>
          </cell>
          <cell r="W150">
            <v>0</v>
          </cell>
          <cell r="X150">
            <v>0</v>
          </cell>
          <cell r="Y150">
            <v>0</v>
          </cell>
          <cell r="Z150">
            <v>4428</v>
          </cell>
          <cell r="AA150">
            <v>4428</v>
          </cell>
        </row>
        <row r="151">
          <cell r="A151" t="str">
            <v>JUL</v>
          </cell>
          <cell r="B151">
            <v>2017</v>
          </cell>
          <cell r="C151" t="str">
            <v>COTTAGE GROVE COMMUNITY HOSPIT</v>
          </cell>
          <cell r="D151" t="str">
            <v>32200</v>
          </cell>
          <cell r="E151" t="str">
            <v>Temporary Care U E</v>
          </cell>
          <cell r="F151" t="str">
            <v>20801785</v>
          </cell>
          <cell r="G151" t="str">
            <v>OP EST PATIENT VISIT LVL 3 RN 99</v>
          </cell>
          <cell r="H151">
            <v>0</v>
          </cell>
          <cell r="I151">
            <v>3</v>
          </cell>
          <cell r="J151">
            <v>3</v>
          </cell>
          <cell r="K151">
            <v>0</v>
          </cell>
          <cell r="L151">
            <v>0</v>
          </cell>
          <cell r="M151">
            <v>0</v>
          </cell>
          <cell r="N151">
            <v>0</v>
          </cell>
          <cell r="O151">
            <v>0</v>
          </cell>
          <cell r="P151">
            <v>894</v>
          </cell>
          <cell r="Q151">
            <v>894</v>
          </cell>
          <cell r="R151">
            <v>0</v>
          </cell>
          <cell r="S151">
            <v>3</v>
          </cell>
          <cell r="T151">
            <v>3</v>
          </cell>
          <cell r="U151">
            <v>0</v>
          </cell>
          <cell r="V151">
            <v>0</v>
          </cell>
          <cell r="W151">
            <v>0</v>
          </cell>
          <cell r="X151">
            <v>0</v>
          </cell>
          <cell r="Y151">
            <v>0</v>
          </cell>
          <cell r="Z151">
            <v>894</v>
          </cell>
          <cell r="AA151">
            <v>894</v>
          </cell>
        </row>
        <row r="152">
          <cell r="A152" t="str">
            <v>JUL</v>
          </cell>
          <cell r="B152">
            <v>2017</v>
          </cell>
          <cell r="C152" t="str">
            <v>COTTAGE GROVE COMMUNITY HOSPIT</v>
          </cell>
          <cell r="D152" t="str">
            <v>32200</v>
          </cell>
          <cell r="E152" t="str">
            <v>Temporary Care U E</v>
          </cell>
          <cell r="F152" t="str">
            <v>20801810</v>
          </cell>
          <cell r="G152" t="str">
            <v>OP UNNA PASTE BOOT -50</v>
          </cell>
          <cell r="H152">
            <v>0</v>
          </cell>
          <cell r="I152">
            <v>1</v>
          </cell>
          <cell r="J152">
            <v>1</v>
          </cell>
          <cell r="K152">
            <v>0</v>
          </cell>
          <cell r="L152">
            <v>0</v>
          </cell>
          <cell r="M152">
            <v>0</v>
          </cell>
          <cell r="N152">
            <v>0</v>
          </cell>
          <cell r="O152">
            <v>0</v>
          </cell>
          <cell r="P152">
            <v>232</v>
          </cell>
          <cell r="Q152">
            <v>232</v>
          </cell>
          <cell r="R152">
            <v>0</v>
          </cell>
          <cell r="S152">
            <v>1</v>
          </cell>
          <cell r="T152">
            <v>1</v>
          </cell>
          <cell r="U152">
            <v>0</v>
          </cell>
          <cell r="V152">
            <v>0</v>
          </cell>
          <cell r="W152">
            <v>0</v>
          </cell>
          <cell r="X152">
            <v>0</v>
          </cell>
          <cell r="Y152">
            <v>0</v>
          </cell>
          <cell r="Z152">
            <v>232</v>
          </cell>
          <cell r="AA152">
            <v>232</v>
          </cell>
        </row>
        <row r="153">
          <cell r="A153" t="str">
            <v>JUL</v>
          </cell>
          <cell r="B153">
            <v>2017</v>
          </cell>
          <cell r="C153" t="str">
            <v>COTTAGE GROVE COMMUNITY HOSPIT</v>
          </cell>
          <cell r="D153" t="str">
            <v>32200</v>
          </cell>
          <cell r="E153" t="str">
            <v>Temporary Care U E</v>
          </cell>
          <cell r="F153" t="str">
            <v>20801815</v>
          </cell>
          <cell r="G153" t="str">
            <v>OP APPL MULT-LAY VENOUS WND COMP</v>
          </cell>
          <cell r="H153">
            <v>0</v>
          </cell>
          <cell r="I153">
            <v>1</v>
          </cell>
          <cell r="J153">
            <v>1</v>
          </cell>
          <cell r="K153">
            <v>0</v>
          </cell>
          <cell r="L153">
            <v>0</v>
          </cell>
          <cell r="M153">
            <v>0</v>
          </cell>
          <cell r="N153">
            <v>0</v>
          </cell>
          <cell r="O153">
            <v>0</v>
          </cell>
          <cell r="P153">
            <v>116</v>
          </cell>
          <cell r="Q153">
            <v>116</v>
          </cell>
          <cell r="R153">
            <v>0</v>
          </cell>
          <cell r="S153">
            <v>1</v>
          </cell>
          <cell r="T153">
            <v>1</v>
          </cell>
          <cell r="U153">
            <v>0</v>
          </cell>
          <cell r="V153">
            <v>0</v>
          </cell>
          <cell r="W153">
            <v>0</v>
          </cell>
          <cell r="X153">
            <v>0</v>
          </cell>
          <cell r="Y153">
            <v>0</v>
          </cell>
          <cell r="Z153">
            <v>116</v>
          </cell>
          <cell r="AA153">
            <v>116</v>
          </cell>
        </row>
        <row r="154">
          <cell r="A154" t="str">
            <v>JUL</v>
          </cell>
          <cell r="B154">
            <v>2017</v>
          </cell>
          <cell r="C154" t="str">
            <v>COTTAGE GROVE COMMUNITY HOSPIT</v>
          </cell>
          <cell r="D154" t="str">
            <v>32200</v>
          </cell>
          <cell r="E154" t="str">
            <v>Temporary Care U E</v>
          </cell>
          <cell r="F154" t="str">
            <v>20801820</v>
          </cell>
          <cell r="G154" t="str">
            <v>OP APPL MULT-LAY VEN WND COMP SY</v>
          </cell>
          <cell r="H154">
            <v>0</v>
          </cell>
          <cell r="I154">
            <v>1</v>
          </cell>
          <cell r="J154">
            <v>1</v>
          </cell>
          <cell r="K154">
            <v>0</v>
          </cell>
          <cell r="L154">
            <v>0</v>
          </cell>
          <cell r="M154">
            <v>0</v>
          </cell>
          <cell r="N154">
            <v>0</v>
          </cell>
          <cell r="O154">
            <v>0</v>
          </cell>
          <cell r="P154">
            <v>116</v>
          </cell>
          <cell r="Q154">
            <v>116</v>
          </cell>
          <cell r="R154">
            <v>0</v>
          </cell>
          <cell r="S154">
            <v>1</v>
          </cell>
          <cell r="T154">
            <v>1</v>
          </cell>
          <cell r="U154">
            <v>0</v>
          </cell>
          <cell r="V154">
            <v>0</v>
          </cell>
          <cell r="W154">
            <v>0</v>
          </cell>
          <cell r="X154">
            <v>0</v>
          </cell>
          <cell r="Y154">
            <v>0</v>
          </cell>
          <cell r="Z154">
            <v>116</v>
          </cell>
          <cell r="AA154">
            <v>116</v>
          </cell>
        </row>
        <row r="155">
          <cell r="A155" t="str">
            <v>JUL</v>
          </cell>
          <cell r="B155">
            <v>2017</v>
          </cell>
          <cell r="C155" t="str">
            <v>COTTAGE GROVE COMMUNITY HOSPIT</v>
          </cell>
          <cell r="D155" t="str">
            <v>32200</v>
          </cell>
          <cell r="E155" t="str">
            <v>Temporary Care U E</v>
          </cell>
          <cell r="F155" t="str">
            <v>20801825</v>
          </cell>
          <cell r="G155" t="str">
            <v>OP ACTIVE WOUND CARE FIRST 20cm</v>
          </cell>
          <cell r="H155">
            <v>0</v>
          </cell>
          <cell r="I155">
            <v>1</v>
          </cell>
          <cell r="J155">
            <v>1</v>
          </cell>
          <cell r="K155">
            <v>0</v>
          </cell>
          <cell r="L155">
            <v>0</v>
          </cell>
          <cell r="M155">
            <v>0</v>
          </cell>
          <cell r="N155">
            <v>0</v>
          </cell>
          <cell r="O155">
            <v>0</v>
          </cell>
          <cell r="P155">
            <v>277</v>
          </cell>
          <cell r="Q155">
            <v>277</v>
          </cell>
          <cell r="R155">
            <v>0</v>
          </cell>
          <cell r="S155">
            <v>1</v>
          </cell>
          <cell r="T155">
            <v>1</v>
          </cell>
          <cell r="U155">
            <v>0</v>
          </cell>
          <cell r="V155">
            <v>0</v>
          </cell>
          <cell r="W155">
            <v>0</v>
          </cell>
          <cell r="X155">
            <v>0</v>
          </cell>
          <cell r="Y155">
            <v>0</v>
          </cell>
          <cell r="Z155">
            <v>277</v>
          </cell>
          <cell r="AA155">
            <v>277</v>
          </cell>
        </row>
        <row r="156">
          <cell r="A156" t="str">
            <v>JUL</v>
          </cell>
          <cell r="B156">
            <v>2017</v>
          </cell>
          <cell r="C156" t="str">
            <v>COTTAGE GROVE COMMUNITY HOSPIT</v>
          </cell>
          <cell r="D156" t="str">
            <v>32200</v>
          </cell>
          <cell r="E156" t="str">
            <v>Temporary Care U E</v>
          </cell>
          <cell r="F156" t="str">
            <v>20801860</v>
          </cell>
          <cell r="G156" t="str">
            <v>OP FC PARE/CUT BENGN HYPEK LESIO</v>
          </cell>
          <cell r="H156">
            <v>0</v>
          </cell>
          <cell r="I156">
            <v>10</v>
          </cell>
          <cell r="J156">
            <v>10</v>
          </cell>
          <cell r="K156">
            <v>0</v>
          </cell>
          <cell r="L156">
            <v>0</v>
          </cell>
          <cell r="M156">
            <v>0</v>
          </cell>
          <cell r="N156">
            <v>0</v>
          </cell>
          <cell r="O156">
            <v>0</v>
          </cell>
          <cell r="P156">
            <v>710</v>
          </cell>
          <cell r="Q156">
            <v>710</v>
          </cell>
          <cell r="R156">
            <v>0</v>
          </cell>
          <cell r="S156">
            <v>10</v>
          </cell>
          <cell r="T156">
            <v>10</v>
          </cell>
          <cell r="U156">
            <v>0</v>
          </cell>
          <cell r="V156">
            <v>0</v>
          </cell>
          <cell r="W156">
            <v>0</v>
          </cell>
          <cell r="X156">
            <v>0</v>
          </cell>
          <cell r="Y156">
            <v>0</v>
          </cell>
          <cell r="Z156">
            <v>710</v>
          </cell>
          <cell r="AA156">
            <v>710</v>
          </cell>
        </row>
        <row r="157">
          <cell r="A157" t="str">
            <v>JUL</v>
          </cell>
          <cell r="B157">
            <v>2017</v>
          </cell>
          <cell r="C157" t="str">
            <v>COTTAGE GROVE COMMUNITY HOSPIT</v>
          </cell>
          <cell r="D157" t="str">
            <v>32200</v>
          </cell>
          <cell r="E157" t="str">
            <v>Temporary Care U E</v>
          </cell>
          <cell r="F157" t="str">
            <v>20801865</v>
          </cell>
          <cell r="G157" t="str">
            <v>OP FC PARE/CUT BENGN HYPEK LESIO</v>
          </cell>
          <cell r="H157">
            <v>0</v>
          </cell>
          <cell r="I157">
            <v>26</v>
          </cell>
          <cell r="J157">
            <v>26</v>
          </cell>
          <cell r="K157">
            <v>0</v>
          </cell>
          <cell r="L157">
            <v>0</v>
          </cell>
          <cell r="M157">
            <v>0</v>
          </cell>
          <cell r="N157">
            <v>0</v>
          </cell>
          <cell r="O157">
            <v>0</v>
          </cell>
          <cell r="P157">
            <v>2262</v>
          </cell>
          <cell r="Q157">
            <v>2262</v>
          </cell>
          <cell r="R157">
            <v>0</v>
          </cell>
          <cell r="S157">
            <v>26</v>
          </cell>
          <cell r="T157">
            <v>26</v>
          </cell>
          <cell r="U157">
            <v>0</v>
          </cell>
          <cell r="V157">
            <v>0</v>
          </cell>
          <cell r="W157">
            <v>0</v>
          </cell>
          <cell r="X157">
            <v>0</v>
          </cell>
          <cell r="Y157">
            <v>0</v>
          </cell>
          <cell r="Z157">
            <v>2262</v>
          </cell>
          <cell r="AA157">
            <v>2262</v>
          </cell>
        </row>
        <row r="158">
          <cell r="A158" t="str">
            <v>JUL</v>
          </cell>
          <cell r="B158">
            <v>2017</v>
          </cell>
          <cell r="C158" t="str">
            <v>COTTAGE GROVE COMMUNITY HOSPIT</v>
          </cell>
          <cell r="D158" t="str">
            <v>32200</v>
          </cell>
          <cell r="E158" t="str">
            <v>Temporary Care U E</v>
          </cell>
          <cell r="F158" t="str">
            <v>20801875</v>
          </cell>
          <cell r="G158" t="str">
            <v>OP FC PARE/CUT BENIGH HYPEK LESI</v>
          </cell>
          <cell r="H158">
            <v>0</v>
          </cell>
          <cell r="I158">
            <v>1</v>
          </cell>
          <cell r="J158">
            <v>1</v>
          </cell>
          <cell r="K158">
            <v>0</v>
          </cell>
          <cell r="L158">
            <v>0</v>
          </cell>
          <cell r="M158">
            <v>0</v>
          </cell>
          <cell r="N158">
            <v>0</v>
          </cell>
          <cell r="O158">
            <v>0</v>
          </cell>
          <cell r="P158">
            <v>98</v>
          </cell>
          <cell r="Q158">
            <v>98</v>
          </cell>
          <cell r="R158">
            <v>0</v>
          </cell>
          <cell r="S158">
            <v>1</v>
          </cell>
          <cell r="T158">
            <v>1</v>
          </cell>
          <cell r="U158">
            <v>0</v>
          </cell>
          <cell r="V158">
            <v>0</v>
          </cell>
          <cell r="W158">
            <v>0</v>
          </cell>
          <cell r="X158">
            <v>0</v>
          </cell>
          <cell r="Y158">
            <v>0</v>
          </cell>
          <cell r="Z158">
            <v>98</v>
          </cell>
          <cell r="AA158">
            <v>98</v>
          </cell>
        </row>
        <row r="159">
          <cell r="A159" t="str">
            <v>JUL</v>
          </cell>
          <cell r="B159">
            <v>2017</v>
          </cell>
          <cell r="C159" t="str">
            <v>COTTAGE GROVE COMMUNITY HOSPIT</v>
          </cell>
          <cell r="D159" t="str">
            <v>32200</v>
          </cell>
          <cell r="E159" t="str">
            <v>Temporary Care U E</v>
          </cell>
          <cell r="F159" t="str">
            <v>20801880</v>
          </cell>
          <cell r="G159" t="str">
            <v>OP FC TRIM OF NONDYSTROPHIC NAIL</v>
          </cell>
          <cell r="H159">
            <v>0</v>
          </cell>
          <cell r="I159">
            <v>1</v>
          </cell>
          <cell r="J159">
            <v>1</v>
          </cell>
          <cell r="K159">
            <v>0</v>
          </cell>
          <cell r="L159">
            <v>0</v>
          </cell>
          <cell r="M159">
            <v>0</v>
          </cell>
          <cell r="N159">
            <v>0</v>
          </cell>
          <cell r="O159">
            <v>0</v>
          </cell>
          <cell r="P159">
            <v>34</v>
          </cell>
          <cell r="Q159">
            <v>34</v>
          </cell>
          <cell r="R159">
            <v>0</v>
          </cell>
          <cell r="S159">
            <v>1</v>
          </cell>
          <cell r="T159">
            <v>1</v>
          </cell>
          <cell r="U159">
            <v>0</v>
          </cell>
          <cell r="V159">
            <v>0</v>
          </cell>
          <cell r="W159">
            <v>0</v>
          </cell>
          <cell r="X159">
            <v>0</v>
          </cell>
          <cell r="Y159">
            <v>0</v>
          </cell>
          <cell r="Z159">
            <v>34</v>
          </cell>
          <cell r="AA159">
            <v>34</v>
          </cell>
        </row>
        <row r="160">
          <cell r="A160" t="str">
            <v>JUL</v>
          </cell>
          <cell r="B160">
            <v>2017</v>
          </cell>
          <cell r="C160" t="str">
            <v>COTTAGE GROVE COMMUNITY HOSPIT</v>
          </cell>
          <cell r="D160" t="str">
            <v>32200</v>
          </cell>
          <cell r="E160" t="str">
            <v>Temporary Care U E</v>
          </cell>
          <cell r="F160" t="str">
            <v>20801885</v>
          </cell>
          <cell r="G160" t="str">
            <v>OP FC DEBRIDEMENT OF NAILS 1-5</v>
          </cell>
          <cell r="H160">
            <v>0</v>
          </cell>
          <cell r="I160">
            <v>36</v>
          </cell>
          <cell r="J160">
            <v>36</v>
          </cell>
          <cell r="K160">
            <v>0</v>
          </cell>
          <cell r="L160">
            <v>0</v>
          </cell>
          <cell r="M160">
            <v>0</v>
          </cell>
          <cell r="N160">
            <v>0</v>
          </cell>
          <cell r="O160">
            <v>0</v>
          </cell>
          <cell r="P160">
            <v>1728</v>
          </cell>
          <cell r="Q160">
            <v>1728</v>
          </cell>
          <cell r="R160">
            <v>0</v>
          </cell>
          <cell r="S160">
            <v>36</v>
          </cell>
          <cell r="T160">
            <v>36</v>
          </cell>
          <cell r="U160">
            <v>0</v>
          </cell>
          <cell r="V160">
            <v>0</v>
          </cell>
          <cell r="W160">
            <v>0</v>
          </cell>
          <cell r="X160">
            <v>0</v>
          </cell>
          <cell r="Y160">
            <v>0</v>
          </cell>
          <cell r="Z160">
            <v>1728</v>
          </cell>
          <cell r="AA160">
            <v>1728</v>
          </cell>
        </row>
        <row r="161">
          <cell r="A161" t="str">
            <v>JUL</v>
          </cell>
          <cell r="B161">
            <v>2017</v>
          </cell>
          <cell r="C161" t="str">
            <v>COTTAGE GROVE COMMUNITY HOSPIT</v>
          </cell>
          <cell r="D161" t="str">
            <v>32200</v>
          </cell>
          <cell r="E161" t="str">
            <v>Temporary Care U E</v>
          </cell>
          <cell r="F161" t="str">
            <v>20801890</v>
          </cell>
          <cell r="G161" t="str">
            <v>OP FC DEBRIDEMENT OF NAILS 6+</v>
          </cell>
          <cell r="H161">
            <v>0</v>
          </cell>
          <cell r="I161">
            <v>16</v>
          </cell>
          <cell r="J161">
            <v>16</v>
          </cell>
          <cell r="K161">
            <v>0</v>
          </cell>
          <cell r="L161">
            <v>0</v>
          </cell>
          <cell r="M161">
            <v>0</v>
          </cell>
          <cell r="N161">
            <v>0</v>
          </cell>
          <cell r="O161">
            <v>0</v>
          </cell>
          <cell r="P161">
            <v>1088</v>
          </cell>
          <cell r="Q161">
            <v>1088</v>
          </cell>
          <cell r="R161">
            <v>0</v>
          </cell>
          <cell r="S161">
            <v>16</v>
          </cell>
          <cell r="T161">
            <v>16</v>
          </cell>
          <cell r="U161">
            <v>0</v>
          </cell>
          <cell r="V161">
            <v>0</v>
          </cell>
          <cell r="W161">
            <v>0</v>
          </cell>
          <cell r="X161">
            <v>0</v>
          </cell>
          <cell r="Y161">
            <v>0</v>
          </cell>
          <cell r="Z161">
            <v>1088</v>
          </cell>
          <cell r="AA161">
            <v>1088</v>
          </cell>
        </row>
        <row r="162">
          <cell r="A162" t="str">
            <v>JUL</v>
          </cell>
          <cell r="B162">
            <v>2017</v>
          </cell>
          <cell r="C162" t="str">
            <v>COTTAGE GROVE COMMUNITY HOSPIT</v>
          </cell>
          <cell r="D162" t="str">
            <v>32200</v>
          </cell>
          <cell r="E162" t="str">
            <v>Temporary Care U E</v>
          </cell>
          <cell r="F162" t="str">
            <v>20801895</v>
          </cell>
          <cell r="G162" t="str">
            <v>OP FC TRIMMING DYSTROPHIC NAILS</v>
          </cell>
          <cell r="H162">
            <v>0</v>
          </cell>
          <cell r="I162">
            <v>52</v>
          </cell>
          <cell r="J162">
            <v>52</v>
          </cell>
          <cell r="K162">
            <v>0</v>
          </cell>
          <cell r="L162">
            <v>0</v>
          </cell>
          <cell r="M162">
            <v>0</v>
          </cell>
          <cell r="N162">
            <v>0</v>
          </cell>
          <cell r="O162">
            <v>0</v>
          </cell>
          <cell r="P162">
            <v>1768</v>
          </cell>
          <cell r="Q162">
            <v>1768</v>
          </cell>
          <cell r="R162">
            <v>0</v>
          </cell>
          <cell r="S162">
            <v>52</v>
          </cell>
          <cell r="T162">
            <v>52</v>
          </cell>
          <cell r="U162">
            <v>0</v>
          </cell>
          <cell r="V162">
            <v>0</v>
          </cell>
          <cell r="W162">
            <v>0</v>
          </cell>
          <cell r="X162">
            <v>0</v>
          </cell>
          <cell r="Y162">
            <v>0</v>
          </cell>
          <cell r="Z162">
            <v>1768</v>
          </cell>
          <cell r="AA162">
            <v>1768</v>
          </cell>
        </row>
        <row r="163">
          <cell r="A163" t="str">
            <v>JUL</v>
          </cell>
          <cell r="B163">
            <v>2017</v>
          </cell>
          <cell r="C163" t="str">
            <v>COTTAGE GROVE COMMUNITY HOSPIT</v>
          </cell>
          <cell r="D163" t="str">
            <v>32200</v>
          </cell>
          <cell r="E163" t="str">
            <v>Temporary Care U E</v>
          </cell>
          <cell r="F163" t="str">
            <v>27500020</v>
          </cell>
          <cell r="G163" t="str">
            <v>EKG 12 LEAD, LANE COUNTY NO TRX</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JUL</v>
          </cell>
          <cell r="B164">
            <v>2017</v>
          </cell>
          <cell r="C164" t="str">
            <v>COTTAGE GROVE COMMUNITY HOSPIT</v>
          </cell>
          <cell r="D164" t="str">
            <v>32200</v>
          </cell>
          <cell r="E164" t="str">
            <v>Temporary Care U E</v>
          </cell>
          <cell r="F164" t="str">
            <v>35020135</v>
          </cell>
          <cell r="G164" t="str">
            <v>TREATMENT AERO MED</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JUL</v>
          </cell>
          <cell r="B165">
            <v>2017</v>
          </cell>
          <cell r="C165" t="str">
            <v>COTTAGE GROVE COMMUNITY HOSPIT</v>
          </cell>
          <cell r="D165" t="str">
            <v>32200</v>
          </cell>
          <cell r="E165" t="str">
            <v>Temporary Care U E</v>
          </cell>
          <cell r="F165" t="str">
            <v>35099915</v>
          </cell>
          <cell r="G165" t="str">
            <v>RC AERO MED TREATMENT</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JUL</v>
          </cell>
          <cell r="B166">
            <v>2017</v>
          </cell>
          <cell r="C166" t="str">
            <v>COTTAGE GROVE COMMUNITY HOSPIT</v>
          </cell>
          <cell r="D166" t="str">
            <v>32200</v>
          </cell>
          <cell r="E166" t="str">
            <v>Temporary Care U E</v>
          </cell>
          <cell r="F166" t="str">
            <v>39000350</v>
          </cell>
          <cell r="G166" t="str">
            <v>ER FREQ 02 MONITOR</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JUL</v>
          </cell>
          <cell r="B167">
            <v>2017</v>
          </cell>
          <cell r="C167" t="str">
            <v>COTTAGE GROVE COMMUNITY HOSPIT</v>
          </cell>
          <cell r="D167" t="str">
            <v>32200</v>
          </cell>
          <cell r="E167" t="str">
            <v>Temporary Care U E</v>
          </cell>
          <cell r="F167" t="str">
            <v>39000555</v>
          </cell>
          <cell r="G167" t="str">
            <v>ER FAC DETAILED L 4, 99284</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JUL</v>
          </cell>
          <cell r="B168">
            <v>2017</v>
          </cell>
          <cell r="C168" t="str">
            <v>COTTAGE GROVE COMMUNITY HOSPIT</v>
          </cell>
          <cell r="D168" t="str">
            <v>32200</v>
          </cell>
          <cell r="E168" t="str">
            <v>Temporary Care U E</v>
          </cell>
          <cell r="F168" t="str">
            <v>39000575</v>
          </cell>
          <cell r="G168" t="str">
            <v>ER FAC EXP PROB FOC L 3, 99283</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JUL</v>
          </cell>
          <cell r="B169">
            <v>2017</v>
          </cell>
          <cell r="C169" t="str">
            <v>COTTAGE GROVE COMMUNITY HOSPIT</v>
          </cell>
          <cell r="D169" t="str">
            <v>32200</v>
          </cell>
          <cell r="E169" t="str">
            <v>Temporary Care U E</v>
          </cell>
          <cell r="F169" t="str">
            <v>39001229</v>
          </cell>
          <cell r="G169" t="str">
            <v>xER THERAPEUTIC/PROPHYLACTIC OR</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t="str">
            <v>JUL</v>
          </cell>
          <cell r="B170">
            <v>2017</v>
          </cell>
          <cell r="C170" t="str">
            <v>COTTAGE GROVE COMMUNITY HOSPIT</v>
          </cell>
          <cell r="D170" t="str">
            <v>32200</v>
          </cell>
          <cell r="E170" t="str">
            <v>Temporary Care U E</v>
          </cell>
          <cell r="F170" t="str">
            <v>39004140</v>
          </cell>
          <cell r="G170" t="str">
            <v>ED VIS DETAIL LEVEL 4</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JUL</v>
          </cell>
          <cell r="B171">
            <v>2017</v>
          </cell>
          <cell r="C171" t="str">
            <v>COTTAGE GROVE COMMUNITY HOSPIT</v>
          </cell>
          <cell r="D171" t="str">
            <v>32200</v>
          </cell>
          <cell r="E171" t="str">
            <v>Temporary Care U E</v>
          </cell>
          <cell r="F171" t="str">
            <v>39004150</v>
          </cell>
          <cell r="G171" t="str">
            <v>ED VIS EXP PROB MOD L 3</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JUL</v>
          </cell>
          <cell r="B172">
            <v>2017</v>
          </cell>
          <cell r="C172" t="str">
            <v>COTTAGE GROVE COMMUNITY HOSPIT</v>
          </cell>
          <cell r="D172" t="str">
            <v>32200</v>
          </cell>
          <cell r="E172" t="str">
            <v>Temporary Care U E</v>
          </cell>
          <cell r="F172" t="str">
            <v>40560040</v>
          </cell>
          <cell r="G172" t="str">
            <v>NURSING CARE ONLY LVL 2</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JUL</v>
          </cell>
          <cell r="B173">
            <v>2017</v>
          </cell>
          <cell r="C173" t="str">
            <v>COTTAGE GROVE COMMUNITY HOSPIT</v>
          </cell>
          <cell r="D173" t="str">
            <v>32200</v>
          </cell>
          <cell r="E173" t="str">
            <v>Temporary Care U E</v>
          </cell>
          <cell r="F173" t="str">
            <v>40560060</v>
          </cell>
          <cell r="G173" t="str">
            <v>NURSING INJ ONLY LVL 1</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JUL</v>
          </cell>
          <cell r="B174">
            <v>2017</v>
          </cell>
          <cell r="C174" t="str">
            <v>COTTAGE GROVE COMMUNITY HOSPIT</v>
          </cell>
          <cell r="D174" t="str">
            <v>32200</v>
          </cell>
          <cell r="E174" t="str">
            <v>Temporary Care U E</v>
          </cell>
          <cell r="F174" t="str">
            <v>40560095</v>
          </cell>
          <cell r="G174" t="str">
            <v>IV INFUSION LVL 2</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JUL</v>
          </cell>
          <cell r="B175">
            <v>2017</v>
          </cell>
          <cell r="C175" t="str">
            <v>COTTAGE GROVE COMMUNITY HOSPIT</v>
          </cell>
          <cell r="D175" t="str">
            <v>32200</v>
          </cell>
          <cell r="E175" t="str">
            <v>Temporary Care U E</v>
          </cell>
          <cell r="F175" t="str">
            <v>40560100</v>
          </cell>
          <cell r="G175" t="str">
            <v>IV INFUSION LVL 3</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JUL</v>
          </cell>
          <cell r="B176">
            <v>2017</v>
          </cell>
          <cell r="C176" t="str">
            <v>COTTAGE GROVE COMMUNITY HOSPIT</v>
          </cell>
          <cell r="D176" t="str">
            <v>32200</v>
          </cell>
          <cell r="E176" t="str">
            <v>Temporary Care U E</v>
          </cell>
          <cell r="F176" t="str">
            <v>42000690</v>
          </cell>
          <cell r="G176" t="str">
            <v>CHEMO IV INFUSION 1 HR</v>
          </cell>
          <cell r="H176">
            <v>0</v>
          </cell>
          <cell r="I176">
            <v>1</v>
          </cell>
          <cell r="J176">
            <v>1</v>
          </cell>
          <cell r="K176">
            <v>0</v>
          </cell>
          <cell r="L176">
            <v>4</v>
          </cell>
          <cell r="M176">
            <v>4</v>
          </cell>
          <cell r="N176">
            <v>0</v>
          </cell>
          <cell r="O176">
            <v>0</v>
          </cell>
          <cell r="P176">
            <v>612</v>
          </cell>
          <cell r="Q176">
            <v>612</v>
          </cell>
          <cell r="R176">
            <v>0</v>
          </cell>
          <cell r="S176">
            <v>1</v>
          </cell>
          <cell r="T176">
            <v>1</v>
          </cell>
          <cell r="U176">
            <v>0</v>
          </cell>
          <cell r="V176">
            <v>4</v>
          </cell>
          <cell r="W176">
            <v>4</v>
          </cell>
          <cell r="X176">
            <v>0</v>
          </cell>
          <cell r="Y176">
            <v>0</v>
          </cell>
          <cell r="Z176">
            <v>612</v>
          </cell>
          <cell r="AA176">
            <v>612</v>
          </cell>
        </row>
        <row r="177">
          <cell r="A177" t="str">
            <v>JUL</v>
          </cell>
          <cell r="B177">
            <v>2017</v>
          </cell>
          <cell r="C177" t="str">
            <v>COTTAGE GROVE COMMUNITY HOSPIT</v>
          </cell>
          <cell r="D177" t="str">
            <v>32200</v>
          </cell>
          <cell r="E177" t="str">
            <v>Temporary Care U E</v>
          </cell>
          <cell r="F177" t="str">
            <v>42000695</v>
          </cell>
          <cell r="G177" t="str">
            <v>CHEMO IV INFUSION EA ADD'L HR</v>
          </cell>
          <cell r="H177">
            <v>0</v>
          </cell>
          <cell r="I177">
            <v>1</v>
          </cell>
          <cell r="J177">
            <v>1</v>
          </cell>
          <cell r="K177">
            <v>0</v>
          </cell>
          <cell r="L177">
            <v>4</v>
          </cell>
          <cell r="M177">
            <v>4</v>
          </cell>
          <cell r="N177">
            <v>0</v>
          </cell>
          <cell r="O177">
            <v>0</v>
          </cell>
          <cell r="P177">
            <v>215</v>
          </cell>
          <cell r="Q177">
            <v>215</v>
          </cell>
          <cell r="R177">
            <v>0</v>
          </cell>
          <cell r="S177">
            <v>1</v>
          </cell>
          <cell r="T177">
            <v>1</v>
          </cell>
          <cell r="U177">
            <v>0</v>
          </cell>
          <cell r="V177">
            <v>4</v>
          </cell>
          <cell r="W177">
            <v>4</v>
          </cell>
          <cell r="X177">
            <v>0</v>
          </cell>
          <cell r="Y177">
            <v>0</v>
          </cell>
          <cell r="Z177">
            <v>215</v>
          </cell>
          <cell r="AA177">
            <v>215</v>
          </cell>
        </row>
        <row r="178">
          <cell r="A178" t="str">
            <v>JUL</v>
          </cell>
          <cell r="B178">
            <v>2017</v>
          </cell>
          <cell r="C178" t="str">
            <v>COTTAGE GROVE COMMUNITY HOSPIT</v>
          </cell>
          <cell r="D178" t="str">
            <v>40500</v>
          </cell>
          <cell r="E178" t="str">
            <v>Central Services</v>
          </cell>
          <cell r="F178" t="str">
            <v>24000310</v>
          </cell>
          <cell r="G178" t="str">
            <v>COLLAR CERVICAL</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JUL</v>
          </cell>
          <cell r="B179">
            <v>2017</v>
          </cell>
          <cell r="C179" t="str">
            <v>COTTAGE GROVE COMMUNITY HOSPIT</v>
          </cell>
          <cell r="D179" t="str">
            <v>40500</v>
          </cell>
          <cell r="E179" t="str">
            <v>Central Services</v>
          </cell>
          <cell r="F179" t="str">
            <v>24000770</v>
          </cell>
          <cell r="G179" t="str">
            <v>EQUIP PUMP PAS W/SUPPLIES</v>
          </cell>
          <cell r="H179">
            <v>13</v>
          </cell>
          <cell r="I179">
            <v>6</v>
          </cell>
          <cell r="J179">
            <v>19</v>
          </cell>
          <cell r="K179">
            <v>0</v>
          </cell>
          <cell r="L179">
            <v>0</v>
          </cell>
          <cell r="M179">
            <v>0</v>
          </cell>
          <cell r="N179">
            <v>0</v>
          </cell>
          <cell r="O179">
            <v>0</v>
          </cell>
          <cell r="P179">
            <v>0</v>
          </cell>
          <cell r="Q179">
            <v>0</v>
          </cell>
          <cell r="R179">
            <v>13</v>
          </cell>
          <cell r="S179">
            <v>6</v>
          </cell>
          <cell r="T179">
            <v>19</v>
          </cell>
          <cell r="U179">
            <v>0</v>
          </cell>
          <cell r="V179">
            <v>0</v>
          </cell>
          <cell r="W179">
            <v>0</v>
          </cell>
          <cell r="X179">
            <v>0</v>
          </cell>
          <cell r="Y179">
            <v>0</v>
          </cell>
          <cell r="Z179">
            <v>0</v>
          </cell>
          <cell r="AA179">
            <v>0</v>
          </cell>
        </row>
        <row r="180">
          <cell r="A180" t="str">
            <v>JUL</v>
          </cell>
          <cell r="B180">
            <v>2017</v>
          </cell>
          <cell r="C180" t="str">
            <v>COTTAGE GROVE COMMUNITY HOSPIT</v>
          </cell>
          <cell r="D180" t="str">
            <v>40500</v>
          </cell>
          <cell r="E180" t="str">
            <v>Central Services</v>
          </cell>
          <cell r="F180" t="str">
            <v>24000950</v>
          </cell>
          <cell r="G180" t="str">
            <v>IMMOBILIZER SHOULDER</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JUL</v>
          </cell>
          <cell r="B181">
            <v>2017</v>
          </cell>
          <cell r="C181" t="str">
            <v>COTTAGE GROVE COMMUNITY HOSPIT</v>
          </cell>
          <cell r="D181" t="str">
            <v>40500</v>
          </cell>
          <cell r="E181" t="str">
            <v>Central Services</v>
          </cell>
          <cell r="F181" t="str">
            <v>24001076</v>
          </cell>
          <cell r="G181" t="str">
            <v>GENERAL MEDICAL SUPPLIES</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JUL</v>
          </cell>
          <cell r="B182">
            <v>2017</v>
          </cell>
          <cell r="C182" t="str">
            <v>COTTAGE GROVE COMMUNITY HOSPIT</v>
          </cell>
          <cell r="D182" t="str">
            <v>40500</v>
          </cell>
          <cell r="E182" t="str">
            <v>Central Services</v>
          </cell>
          <cell r="F182" t="str">
            <v>24001270</v>
          </cell>
          <cell r="G182" t="str">
            <v>SLING ARM</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JUL</v>
          </cell>
          <cell r="B183">
            <v>2017</v>
          </cell>
          <cell r="C183" t="str">
            <v>COTTAGE GROVE COMMUNITY HOSPIT</v>
          </cell>
          <cell r="D183" t="str">
            <v>40500</v>
          </cell>
          <cell r="E183" t="str">
            <v>Central Services</v>
          </cell>
          <cell r="F183" t="str">
            <v>24001290</v>
          </cell>
          <cell r="G183" t="str">
            <v>SPLINT CLAVICLE</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JUL</v>
          </cell>
          <cell r="B184">
            <v>2017</v>
          </cell>
          <cell r="C184" t="str">
            <v>COTTAGE GROVE COMMUNITY HOSPIT</v>
          </cell>
          <cell r="D184" t="str">
            <v>40500</v>
          </cell>
          <cell r="E184" t="str">
            <v>Central Services</v>
          </cell>
          <cell r="F184" t="str">
            <v>24022115</v>
          </cell>
          <cell r="G184" t="str">
            <v>TLSO 4 MOD SACRO-SCAP PRE</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JUL</v>
          </cell>
          <cell r="B185">
            <v>2017</v>
          </cell>
          <cell r="C185" t="str">
            <v>COTTAGE GROVE COMMUNITY HOSPIT</v>
          </cell>
          <cell r="D185" t="str">
            <v>40700</v>
          </cell>
          <cell r="E185" t="str">
            <v>Lab-General Lab</v>
          </cell>
          <cell r="F185" t="str">
            <v>10110000</v>
          </cell>
          <cell r="G185" t="str">
            <v>CGCH-SICF VISIT</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t="str">
            <v>JUL</v>
          </cell>
          <cell r="B186">
            <v>2017</v>
          </cell>
          <cell r="C186" t="str">
            <v>COTTAGE GROVE COMMUNITY HOSPIT</v>
          </cell>
          <cell r="D186" t="str">
            <v>40700</v>
          </cell>
          <cell r="E186" t="str">
            <v>Lab-General Lab</v>
          </cell>
          <cell r="F186" t="str">
            <v>25500015</v>
          </cell>
          <cell r="G186" t="str">
            <v>17 HYDROXYPROGESTERONE</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JUL</v>
          </cell>
          <cell r="B187">
            <v>2017</v>
          </cell>
          <cell r="C187" t="str">
            <v>COTTAGE GROVE COMMUNITY HOSPIT</v>
          </cell>
          <cell r="D187" t="str">
            <v>40700</v>
          </cell>
          <cell r="E187" t="str">
            <v>Lab-General Lab</v>
          </cell>
          <cell r="F187" t="str">
            <v>25500030</v>
          </cell>
          <cell r="G187" t="str">
            <v>17-KETOSTEROIDS</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JUL</v>
          </cell>
          <cell r="B188">
            <v>2017</v>
          </cell>
          <cell r="C188" t="str">
            <v>COTTAGE GROVE COMMUNITY HOSPIT</v>
          </cell>
          <cell r="D188" t="str">
            <v>40700</v>
          </cell>
          <cell r="E188" t="str">
            <v>Lab-General Lab</v>
          </cell>
          <cell r="F188" t="str">
            <v>25500045</v>
          </cell>
          <cell r="G188" t="str">
            <v>AB TO EXTR NUCLEAR AG</v>
          </cell>
          <cell r="H188">
            <v>0</v>
          </cell>
          <cell r="I188">
            <v>30</v>
          </cell>
          <cell r="J188">
            <v>30</v>
          </cell>
          <cell r="K188">
            <v>0</v>
          </cell>
          <cell r="L188">
            <v>0</v>
          </cell>
          <cell r="M188">
            <v>0</v>
          </cell>
          <cell r="N188">
            <v>0</v>
          </cell>
          <cell r="O188">
            <v>0</v>
          </cell>
          <cell r="P188">
            <v>2010</v>
          </cell>
          <cell r="Q188">
            <v>2010</v>
          </cell>
          <cell r="R188">
            <v>0</v>
          </cell>
          <cell r="S188">
            <v>30</v>
          </cell>
          <cell r="T188">
            <v>30</v>
          </cell>
          <cell r="U188">
            <v>0</v>
          </cell>
          <cell r="V188">
            <v>0</v>
          </cell>
          <cell r="W188">
            <v>0</v>
          </cell>
          <cell r="X188">
            <v>0</v>
          </cell>
          <cell r="Y188">
            <v>0</v>
          </cell>
          <cell r="Z188">
            <v>2010</v>
          </cell>
          <cell r="AA188">
            <v>2010</v>
          </cell>
        </row>
        <row r="189">
          <cell r="A189" t="str">
            <v>JUL</v>
          </cell>
          <cell r="B189">
            <v>2017</v>
          </cell>
          <cell r="C189" t="str">
            <v>COTTAGE GROVE COMMUNITY HOSPIT</v>
          </cell>
          <cell r="D189" t="str">
            <v>40700</v>
          </cell>
          <cell r="E189" t="str">
            <v>Lab-General Lab</v>
          </cell>
          <cell r="F189" t="str">
            <v>25500050</v>
          </cell>
          <cell r="G189" t="str">
            <v>AB TO EXTR NUCLEAR AG,REF</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JUL</v>
          </cell>
          <cell r="B190">
            <v>2017</v>
          </cell>
          <cell r="C190" t="str">
            <v>COTTAGE GROVE COMMUNITY HOSPIT</v>
          </cell>
          <cell r="D190" t="str">
            <v>40700</v>
          </cell>
          <cell r="E190" t="str">
            <v>Lab-General Lab</v>
          </cell>
          <cell r="F190" t="str">
            <v>25500054</v>
          </cell>
          <cell r="G190" t="str">
            <v>AB,HERPES SIMPLEX</v>
          </cell>
          <cell r="H190">
            <v>0</v>
          </cell>
          <cell r="I190">
            <v>2</v>
          </cell>
          <cell r="J190">
            <v>2</v>
          </cell>
          <cell r="K190">
            <v>0</v>
          </cell>
          <cell r="L190">
            <v>0</v>
          </cell>
          <cell r="M190">
            <v>0</v>
          </cell>
          <cell r="N190">
            <v>0</v>
          </cell>
          <cell r="O190">
            <v>0</v>
          </cell>
          <cell r="P190">
            <v>166</v>
          </cell>
          <cell r="Q190">
            <v>166</v>
          </cell>
          <cell r="R190">
            <v>0</v>
          </cell>
          <cell r="S190">
            <v>2</v>
          </cell>
          <cell r="T190">
            <v>2</v>
          </cell>
          <cell r="U190">
            <v>0</v>
          </cell>
          <cell r="V190">
            <v>0</v>
          </cell>
          <cell r="W190">
            <v>0</v>
          </cell>
          <cell r="X190">
            <v>0</v>
          </cell>
          <cell r="Y190">
            <v>0</v>
          </cell>
          <cell r="Z190">
            <v>166</v>
          </cell>
          <cell r="AA190">
            <v>166</v>
          </cell>
        </row>
        <row r="191">
          <cell r="A191" t="str">
            <v>JUL</v>
          </cell>
          <cell r="B191">
            <v>2017</v>
          </cell>
          <cell r="C191" t="str">
            <v>COTTAGE GROVE COMMUNITY HOSPIT</v>
          </cell>
          <cell r="D191" t="str">
            <v>40700</v>
          </cell>
          <cell r="E191" t="str">
            <v>Lab-General Lab</v>
          </cell>
          <cell r="F191" t="str">
            <v>25500060</v>
          </cell>
          <cell r="G191" t="str">
            <v>AB,HERPES SIMPLEX,TYPE 1,REF</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JUL</v>
          </cell>
          <cell r="B192">
            <v>2017</v>
          </cell>
          <cell r="C192" t="str">
            <v>COTTAGE GROVE COMMUNITY HOSPIT</v>
          </cell>
          <cell r="D192" t="str">
            <v>40700</v>
          </cell>
          <cell r="E192" t="str">
            <v>Lab-General Lab</v>
          </cell>
          <cell r="F192" t="str">
            <v>25500065</v>
          </cell>
          <cell r="G192" t="str">
            <v>AB,HERP,SIMP,TYPE 1</v>
          </cell>
          <cell r="H192">
            <v>0</v>
          </cell>
          <cell r="I192">
            <v>3</v>
          </cell>
          <cell r="J192">
            <v>3</v>
          </cell>
          <cell r="K192">
            <v>0</v>
          </cell>
          <cell r="L192">
            <v>0</v>
          </cell>
          <cell r="M192">
            <v>0</v>
          </cell>
          <cell r="N192">
            <v>0</v>
          </cell>
          <cell r="O192">
            <v>0</v>
          </cell>
          <cell r="P192">
            <v>177</v>
          </cell>
          <cell r="Q192">
            <v>177</v>
          </cell>
          <cell r="R192">
            <v>0</v>
          </cell>
          <cell r="S192">
            <v>3</v>
          </cell>
          <cell r="T192">
            <v>3</v>
          </cell>
          <cell r="U192">
            <v>0</v>
          </cell>
          <cell r="V192">
            <v>0</v>
          </cell>
          <cell r="W192">
            <v>0</v>
          </cell>
          <cell r="X192">
            <v>0</v>
          </cell>
          <cell r="Y192">
            <v>0</v>
          </cell>
          <cell r="Z192">
            <v>177</v>
          </cell>
          <cell r="AA192">
            <v>177</v>
          </cell>
        </row>
        <row r="193">
          <cell r="A193" t="str">
            <v>JUL</v>
          </cell>
          <cell r="B193">
            <v>2017</v>
          </cell>
          <cell r="C193" t="str">
            <v>COTTAGE GROVE COMMUNITY HOSPIT</v>
          </cell>
          <cell r="D193" t="str">
            <v>40700</v>
          </cell>
          <cell r="E193" t="str">
            <v>Lab-General Lab</v>
          </cell>
          <cell r="F193" t="str">
            <v>25500080</v>
          </cell>
          <cell r="G193" t="str">
            <v>xABO GROUP</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JUL</v>
          </cell>
          <cell r="B194">
            <v>2017</v>
          </cell>
          <cell r="C194" t="str">
            <v>COTTAGE GROVE COMMUNITY HOSPIT</v>
          </cell>
          <cell r="D194" t="str">
            <v>40700</v>
          </cell>
          <cell r="E194" t="str">
            <v>Lab-General Lab</v>
          </cell>
          <cell r="F194" t="str">
            <v>25500095</v>
          </cell>
          <cell r="G194" t="str">
            <v>xACETAMINOPHEHN (TYLENOL)</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JUL</v>
          </cell>
          <cell r="B195">
            <v>2017</v>
          </cell>
          <cell r="C195" t="str">
            <v>COTTAGE GROVE COMMUNITY HOSPIT</v>
          </cell>
          <cell r="D195" t="str">
            <v>40700</v>
          </cell>
          <cell r="E195" t="str">
            <v>Lab-General Lab</v>
          </cell>
          <cell r="F195" t="str">
            <v>25500137</v>
          </cell>
          <cell r="G195" t="str">
            <v>ACUTE HEPATITIS PANEL</v>
          </cell>
          <cell r="H195">
            <v>0</v>
          </cell>
          <cell r="I195">
            <v>1</v>
          </cell>
          <cell r="J195">
            <v>1</v>
          </cell>
          <cell r="K195">
            <v>0</v>
          </cell>
          <cell r="L195">
            <v>0</v>
          </cell>
          <cell r="M195">
            <v>0</v>
          </cell>
          <cell r="N195">
            <v>0</v>
          </cell>
          <cell r="O195">
            <v>0</v>
          </cell>
          <cell r="P195">
            <v>236.5</v>
          </cell>
          <cell r="Q195">
            <v>236.5</v>
          </cell>
          <cell r="R195">
            <v>0</v>
          </cell>
          <cell r="S195">
            <v>1</v>
          </cell>
          <cell r="T195">
            <v>1</v>
          </cell>
          <cell r="U195">
            <v>0</v>
          </cell>
          <cell r="V195">
            <v>0</v>
          </cell>
          <cell r="W195">
            <v>0</v>
          </cell>
          <cell r="X195">
            <v>0</v>
          </cell>
          <cell r="Y195">
            <v>0</v>
          </cell>
          <cell r="Z195">
            <v>236.5</v>
          </cell>
          <cell r="AA195">
            <v>236.5</v>
          </cell>
        </row>
        <row r="196">
          <cell r="A196" t="str">
            <v>JUL</v>
          </cell>
          <cell r="B196">
            <v>2017</v>
          </cell>
          <cell r="C196" t="str">
            <v>COTTAGE GROVE COMMUNITY HOSPIT</v>
          </cell>
          <cell r="D196" t="str">
            <v>40700</v>
          </cell>
          <cell r="E196" t="str">
            <v>Lab-General Lab</v>
          </cell>
          <cell r="F196" t="str">
            <v>25500141</v>
          </cell>
          <cell r="G196" t="str">
            <v>ADENOVIRUS AG IF</v>
          </cell>
          <cell r="H196">
            <v>1</v>
          </cell>
          <cell r="I196">
            <v>0</v>
          </cell>
          <cell r="J196">
            <v>1</v>
          </cell>
          <cell r="K196">
            <v>0</v>
          </cell>
          <cell r="L196">
            <v>0</v>
          </cell>
          <cell r="M196">
            <v>0</v>
          </cell>
          <cell r="N196">
            <v>0</v>
          </cell>
          <cell r="O196">
            <v>63</v>
          </cell>
          <cell r="P196">
            <v>0</v>
          </cell>
          <cell r="Q196">
            <v>63</v>
          </cell>
          <cell r="R196">
            <v>1</v>
          </cell>
          <cell r="S196">
            <v>0</v>
          </cell>
          <cell r="T196">
            <v>1</v>
          </cell>
          <cell r="U196">
            <v>0</v>
          </cell>
          <cell r="V196">
            <v>0</v>
          </cell>
          <cell r="W196">
            <v>0</v>
          </cell>
          <cell r="X196">
            <v>0</v>
          </cell>
          <cell r="Y196">
            <v>63</v>
          </cell>
          <cell r="Z196">
            <v>0</v>
          </cell>
          <cell r="AA196">
            <v>63</v>
          </cell>
        </row>
        <row r="197">
          <cell r="A197" t="str">
            <v>JUL</v>
          </cell>
          <cell r="B197">
            <v>2017</v>
          </cell>
          <cell r="C197" t="str">
            <v>COTTAGE GROVE COMMUNITY HOSPIT</v>
          </cell>
          <cell r="D197" t="str">
            <v>40700</v>
          </cell>
          <cell r="E197" t="str">
            <v>Lab-General Lab</v>
          </cell>
          <cell r="F197" t="str">
            <v>25500145</v>
          </cell>
          <cell r="G197" t="str">
            <v>ADRENOCORT.HORMONE(ACTH)</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JUL</v>
          </cell>
          <cell r="B198">
            <v>2017</v>
          </cell>
          <cell r="C198" t="str">
            <v>COTTAGE GROVE COMMUNITY HOSPIT</v>
          </cell>
          <cell r="D198" t="str">
            <v>40700</v>
          </cell>
          <cell r="E198" t="str">
            <v>Lab-General Lab</v>
          </cell>
          <cell r="F198" t="str">
            <v>25500165</v>
          </cell>
          <cell r="G198" t="str">
            <v>ALBUMIN</v>
          </cell>
          <cell r="H198">
            <v>3</v>
          </cell>
          <cell r="I198">
            <v>0</v>
          </cell>
          <cell r="J198">
            <v>3</v>
          </cell>
          <cell r="K198">
            <v>0</v>
          </cell>
          <cell r="L198">
            <v>0</v>
          </cell>
          <cell r="M198">
            <v>0</v>
          </cell>
          <cell r="N198">
            <v>0</v>
          </cell>
          <cell r="O198">
            <v>102</v>
          </cell>
          <cell r="P198">
            <v>0</v>
          </cell>
          <cell r="Q198">
            <v>102</v>
          </cell>
          <cell r="R198">
            <v>3</v>
          </cell>
          <cell r="S198">
            <v>0</v>
          </cell>
          <cell r="T198">
            <v>3</v>
          </cell>
          <cell r="U198">
            <v>0</v>
          </cell>
          <cell r="V198">
            <v>0</v>
          </cell>
          <cell r="W198">
            <v>0</v>
          </cell>
          <cell r="X198">
            <v>0</v>
          </cell>
          <cell r="Y198">
            <v>102</v>
          </cell>
          <cell r="Z198">
            <v>0</v>
          </cell>
          <cell r="AA198">
            <v>102</v>
          </cell>
        </row>
        <row r="199">
          <cell r="A199" t="str">
            <v>JUL</v>
          </cell>
          <cell r="B199">
            <v>2017</v>
          </cell>
          <cell r="C199" t="str">
            <v>COTTAGE GROVE COMMUNITY HOSPIT</v>
          </cell>
          <cell r="D199" t="str">
            <v>40700</v>
          </cell>
          <cell r="E199" t="str">
            <v>Lab-General Lab</v>
          </cell>
          <cell r="F199" t="str">
            <v>25500170</v>
          </cell>
          <cell r="G199" t="str">
            <v>ALBUMIN,QUANT,URINE</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JUL</v>
          </cell>
          <cell r="B200">
            <v>2017</v>
          </cell>
          <cell r="C200" t="str">
            <v>COTTAGE GROVE COMMUNITY HOSPIT</v>
          </cell>
          <cell r="D200" t="str">
            <v>40700</v>
          </cell>
          <cell r="E200" t="str">
            <v>Lab-General Lab</v>
          </cell>
          <cell r="F200" t="str">
            <v>25500180</v>
          </cell>
          <cell r="G200" t="str">
            <v>ALDOLASE</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t="str">
            <v>JUL</v>
          </cell>
          <cell r="B201">
            <v>2017</v>
          </cell>
          <cell r="C201" t="str">
            <v>COTTAGE GROVE COMMUNITY HOSPIT</v>
          </cell>
          <cell r="D201" t="str">
            <v>40700</v>
          </cell>
          <cell r="E201" t="str">
            <v>Lab-General Lab</v>
          </cell>
          <cell r="F201" t="str">
            <v>25500185</v>
          </cell>
          <cell r="G201" t="str">
            <v>ALDOLASE,REFERRED</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JUL</v>
          </cell>
          <cell r="B202">
            <v>2017</v>
          </cell>
          <cell r="C202" t="str">
            <v>COTTAGE GROVE COMMUNITY HOSPIT</v>
          </cell>
          <cell r="D202" t="str">
            <v>40700</v>
          </cell>
          <cell r="E202" t="str">
            <v>Lab-General Lab</v>
          </cell>
          <cell r="F202" t="str">
            <v>25500190</v>
          </cell>
          <cell r="G202" t="str">
            <v>ALDOSTERONE</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JUL</v>
          </cell>
          <cell r="B203">
            <v>2017</v>
          </cell>
          <cell r="C203" t="str">
            <v>COTTAGE GROVE COMMUNITY HOSPIT</v>
          </cell>
          <cell r="D203" t="str">
            <v>40700</v>
          </cell>
          <cell r="E203" t="str">
            <v>Lab-General Lab</v>
          </cell>
          <cell r="F203" t="str">
            <v>25500210</v>
          </cell>
          <cell r="G203" t="str">
            <v>ALLERGEN SPECIFIC IGE,QUANT,REF</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JUL</v>
          </cell>
          <cell r="B204">
            <v>2017</v>
          </cell>
          <cell r="C204" t="str">
            <v>COTTAGE GROVE COMMUNITY HOSPIT</v>
          </cell>
          <cell r="D204" t="str">
            <v>40700</v>
          </cell>
          <cell r="E204" t="str">
            <v>Lab-General Lab</v>
          </cell>
          <cell r="F204" t="str">
            <v>25500215</v>
          </cell>
          <cell r="G204" t="str">
            <v>ALLERGEN SPECIFIC IGE, QUANTITAT</v>
          </cell>
          <cell r="H204">
            <v>0</v>
          </cell>
          <cell r="I204">
            <v>41</v>
          </cell>
          <cell r="J204">
            <v>41</v>
          </cell>
          <cell r="K204">
            <v>0</v>
          </cell>
          <cell r="L204">
            <v>0</v>
          </cell>
          <cell r="M204">
            <v>0</v>
          </cell>
          <cell r="N204">
            <v>0</v>
          </cell>
          <cell r="O204">
            <v>0</v>
          </cell>
          <cell r="P204">
            <v>1066</v>
          </cell>
          <cell r="Q204">
            <v>1066</v>
          </cell>
          <cell r="R204">
            <v>0</v>
          </cell>
          <cell r="S204">
            <v>41</v>
          </cell>
          <cell r="T204">
            <v>41</v>
          </cell>
          <cell r="U204">
            <v>0</v>
          </cell>
          <cell r="V204">
            <v>0</v>
          </cell>
          <cell r="W204">
            <v>0</v>
          </cell>
          <cell r="X204">
            <v>0</v>
          </cell>
          <cell r="Y204">
            <v>0</v>
          </cell>
          <cell r="Z204">
            <v>1066</v>
          </cell>
          <cell r="AA204">
            <v>1066</v>
          </cell>
        </row>
        <row r="205">
          <cell r="A205" t="str">
            <v>JUL</v>
          </cell>
          <cell r="B205">
            <v>2017</v>
          </cell>
          <cell r="C205" t="str">
            <v>COTTAGE GROVE COMMUNITY HOSPIT</v>
          </cell>
          <cell r="D205" t="str">
            <v>40700</v>
          </cell>
          <cell r="E205" t="str">
            <v>Lab-General Lab</v>
          </cell>
          <cell r="F205" t="str">
            <v>25500225</v>
          </cell>
          <cell r="G205" t="str">
            <v>ALPHA FETOPROTEIN</v>
          </cell>
          <cell r="H205">
            <v>0</v>
          </cell>
          <cell r="I205">
            <v>9</v>
          </cell>
          <cell r="J205">
            <v>9</v>
          </cell>
          <cell r="K205">
            <v>0</v>
          </cell>
          <cell r="L205">
            <v>0</v>
          </cell>
          <cell r="M205">
            <v>0</v>
          </cell>
          <cell r="N205">
            <v>0</v>
          </cell>
          <cell r="O205">
            <v>0</v>
          </cell>
          <cell r="P205">
            <v>567</v>
          </cell>
          <cell r="Q205">
            <v>567</v>
          </cell>
          <cell r="R205">
            <v>0</v>
          </cell>
          <cell r="S205">
            <v>9</v>
          </cell>
          <cell r="T205">
            <v>9</v>
          </cell>
          <cell r="U205">
            <v>0</v>
          </cell>
          <cell r="V205">
            <v>0</v>
          </cell>
          <cell r="W205">
            <v>0</v>
          </cell>
          <cell r="X205">
            <v>0</v>
          </cell>
          <cell r="Y205">
            <v>0</v>
          </cell>
          <cell r="Z205">
            <v>567</v>
          </cell>
          <cell r="AA205">
            <v>567</v>
          </cell>
        </row>
        <row r="206">
          <cell r="A206" t="str">
            <v>JUL</v>
          </cell>
          <cell r="B206">
            <v>2017</v>
          </cell>
          <cell r="C206" t="str">
            <v>COTTAGE GROVE COMMUNITY HOSPIT</v>
          </cell>
          <cell r="D206" t="str">
            <v>40700</v>
          </cell>
          <cell r="E206" t="str">
            <v>Lab-General Lab</v>
          </cell>
          <cell r="F206" t="str">
            <v>25500245</v>
          </cell>
          <cell r="G206" t="str">
            <v>ALPHA-1-ANTITRYPSIN,PHENOTYPE</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JUL</v>
          </cell>
          <cell r="B207">
            <v>2017</v>
          </cell>
          <cell r="C207" t="str">
            <v>COTTAGE GROVE COMMUNITY HOSPIT</v>
          </cell>
          <cell r="D207" t="str">
            <v>40700</v>
          </cell>
          <cell r="E207" t="str">
            <v>Lab-General Lab</v>
          </cell>
          <cell r="F207" t="str">
            <v>25500250</v>
          </cell>
          <cell r="G207" t="str">
            <v>ALPHA-1-ANTITRYPSISN,TOTAL</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JUL</v>
          </cell>
          <cell r="B208">
            <v>2017</v>
          </cell>
          <cell r="C208" t="str">
            <v>COTTAGE GROVE COMMUNITY HOSPIT</v>
          </cell>
          <cell r="D208" t="str">
            <v>40700</v>
          </cell>
          <cell r="E208" t="str">
            <v>Lab-General Lab</v>
          </cell>
          <cell r="F208" t="str">
            <v>25500260</v>
          </cell>
          <cell r="G208" t="str">
            <v>ALT/SGPT</v>
          </cell>
          <cell r="H208">
            <v>0</v>
          </cell>
          <cell r="I208">
            <v>9</v>
          </cell>
          <cell r="J208">
            <v>9</v>
          </cell>
          <cell r="K208">
            <v>0</v>
          </cell>
          <cell r="L208">
            <v>0</v>
          </cell>
          <cell r="M208">
            <v>0</v>
          </cell>
          <cell r="N208">
            <v>0</v>
          </cell>
          <cell r="O208">
            <v>0</v>
          </cell>
          <cell r="P208">
            <v>315</v>
          </cell>
          <cell r="Q208">
            <v>315</v>
          </cell>
          <cell r="R208">
            <v>0</v>
          </cell>
          <cell r="S208">
            <v>9</v>
          </cell>
          <cell r="T208">
            <v>9</v>
          </cell>
          <cell r="U208">
            <v>0</v>
          </cell>
          <cell r="V208">
            <v>0</v>
          </cell>
          <cell r="W208">
            <v>0</v>
          </cell>
          <cell r="X208">
            <v>0</v>
          </cell>
          <cell r="Y208">
            <v>0</v>
          </cell>
          <cell r="Z208">
            <v>315</v>
          </cell>
          <cell r="AA208">
            <v>315</v>
          </cell>
        </row>
        <row r="209">
          <cell r="A209" t="str">
            <v>JUL</v>
          </cell>
          <cell r="B209">
            <v>2017</v>
          </cell>
          <cell r="C209" t="str">
            <v>COTTAGE GROVE COMMUNITY HOSPIT</v>
          </cell>
          <cell r="D209" t="str">
            <v>40700</v>
          </cell>
          <cell r="E209" t="str">
            <v>Lab-General Lab</v>
          </cell>
          <cell r="F209" t="str">
            <v>25500294</v>
          </cell>
          <cell r="G209" t="str">
            <v>AMINO ACIDS SINGLE</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JUL</v>
          </cell>
          <cell r="B210">
            <v>2017</v>
          </cell>
          <cell r="C210" t="str">
            <v>COTTAGE GROVE COMMUNITY HOSPIT</v>
          </cell>
          <cell r="D210" t="str">
            <v>40700</v>
          </cell>
          <cell r="E210" t="str">
            <v>Lab-General Lab</v>
          </cell>
          <cell r="F210" t="str">
            <v>25500295</v>
          </cell>
          <cell r="G210" t="str">
            <v>AMINO ACIDS,QUANT,REFERRED</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JUL</v>
          </cell>
          <cell r="B211">
            <v>2017</v>
          </cell>
          <cell r="C211" t="str">
            <v>COTTAGE GROVE COMMUNITY HOSPIT</v>
          </cell>
          <cell r="D211" t="str">
            <v>40700</v>
          </cell>
          <cell r="E211" t="str">
            <v>Lab-General Lab</v>
          </cell>
          <cell r="F211" t="str">
            <v>25500308</v>
          </cell>
          <cell r="G211" t="str">
            <v>AMPLIFICATION PT NUCLEIC ACID MU</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JUL</v>
          </cell>
          <cell r="B212">
            <v>2017</v>
          </cell>
          <cell r="C212" t="str">
            <v>COTTAGE GROVE COMMUNITY HOSPIT</v>
          </cell>
          <cell r="D212" t="str">
            <v>40700</v>
          </cell>
          <cell r="E212" t="str">
            <v>Lab-General Lab</v>
          </cell>
          <cell r="F212" t="str">
            <v>25500310</v>
          </cell>
          <cell r="G212" t="str">
            <v>AMMONIA</v>
          </cell>
          <cell r="H212">
            <v>0</v>
          </cell>
          <cell r="I212">
            <v>1</v>
          </cell>
          <cell r="J212">
            <v>1</v>
          </cell>
          <cell r="K212">
            <v>0</v>
          </cell>
          <cell r="L212">
            <v>0</v>
          </cell>
          <cell r="M212">
            <v>0</v>
          </cell>
          <cell r="N212">
            <v>0</v>
          </cell>
          <cell r="O212">
            <v>0</v>
          </cell>
          <cell r="P212">
            <v>96</v>
          </cell>
          <cell r="Q212">
            <v>96</v>
          </cell>
          <cell r="R212">
            <v>0</v>
          </cell>
          <cell r="S212">
            <v>1</v>
          </cell>
          <cell r="T212">
            <v>1</v>
          </cell>
          <cell r="U212">
            <v>0</v>
          </cell>
          <cell r="V212">
            <v>0</v>
          </cell>
          <cell r="W212">
            <v>0</v>
          </cell>
          <cell r="X212">
            <v>0</v>
          </cell>
          <cell r="Y212">
            <v>0</v>
          </cell>
          <cell r="Z212">
            <v>96</v>
          </cell>
          <cell r="AA212">
            <v>96</v>
          </cell>
        </row>
        <row r="213">
          <cell r="A213" t="str">
            <v>JUL</v>
          </cell>
          <cell r="B213">
            <v>2017</v>
          </cell>
          <cell r="C213" t="str">
            <v>COTTAGE GROVE COMMUNITY HOSPIT</v>
          </cell>
          <cell r="D213" t="str">
            <v>40700</v>
          </cell>
          <cell r="E213" t="str">
            <v>Lab-General Lab</v>
          </cell>
          <cell r="F213" t="str">
            <v>25500330</v>
          </cell>
          <cell r="G213" t="str">
            <v>AMYLASE</v>
          </cell>
          <cell r="H213">
            <v>1</v>
          </cell>
          <cell r="I213">
            <v>10</v>
          </cell>
          <cell r="J213">
            <v>11</v>
          </cell>
          <cell r="K213">
            <v>0</v>
          </cell>
          <cell r="L213">
            <v>0</v>
          </cell>
          <cell r="M213">
            <v>0</v>
          </cell>
          <cell r="N213">
            <v>0</v>
          </cell>
          <cell r="O213">
            <v>40</v>
          </cell>
          <cell r="P213">
            <v>400</v>
          </cell>
          <cell r="Q213">
            <v>440</v>
          </cell>
          <cell r="R213">
            <v>1</v>
          </cell>
          <cell r="S213">
            <v>10</v>
          </cell>
          <cell r="T213">
            <v>11</v>
          </cell>
          <cell r="U213">
            <v>0</v>
          </cell>
          <cell r="V213">
            <v>0</v>
          </cell>
          <cell r="W213">
            <v>0</v>
          </cell>
          <cell r="X213">
            <v>0</v>
          </cell>
          <cell r="Y213">
            <v>40</v>
          </cell>
          <cell r="Z213">
            <v>400</v>
          </cell>
          <cell r="AA213">
            <v>440</v>
          </cell>
        </row>
        <row r="214">
          <cell r="A214" t="str">
            <v>JUL</v>
          </cell>
          <cell r="B214">
            <v>2017</v>
          </cell>
          <cell r="C214" t="str">
            <v>COTTAGE GROVE COMMUNITY HOSPIT</v>
          </cell>
          <cell r="D214" t="str">
            <v>40700</v>
          </cell>
          <cell r="E214" t="str">
            <v>Lab-General Lab</v>
          </cell>
          <cell r="F214" t="str">
            <v>25500340</v>
          </cell>
          <cell r="G214" t="str">
            <v>ANA SCREEN</v>
          </cell>
          <cell r="H214">
            <v>0</v>
          </cell>
          <cell r="I214">
            <v>12</v>
          </cell>
          <cell r="J214">
            <v>12</v>
          </cell>
          <cell r="K214">
            <v>0</v>
          </cell>
          <cell r="L214">
            <v>0</v>
          </cell>
          <cell r="M214">
            <v>0</v>
          </cell>
          <cell r="N214">
            <v>0</v>
          </cell>
          <cell r="O214">
            <v>0</v>
          </cell>
          <cell r="P214">
            <v>612</v>
          </cell>
          <cell r="Q214">
            <v>612</v>
          </cell>
          <cell r="R214">
            <v>0</v>
          </cell>
          <cell r="S214">
            <v>12</v>
          </cell>
          <cell r="T214">
            <v>12</v>
          </cell>
          <cell r="U214">
            <v>0</v>
          </cell>
          <cell r="V214">
            <v>0</v>
          </cell>
          <cell r="W214">
            <v>0</v>
          </cell>
          <cell r="X214">
            <v>0</v>
          </cell>
          <cell r="Y214">
            <v>0</v>
          </cell>
          <cell r="Z214">
            <v>612</v>
          </cell>
          <cell r="AA214">
            <v>612</v>
          </cell>
        </row>
        <row r="215">
          <cell r="A215" t="str">
            <v>JUL</v>
          </cell>
          <cell r="B215">
            <v>2017</v>
          </cell>
          <cell r="C215" t="str">
            <v>COTTAGE GROVE COMMUNITY HOSPIT</v>
          </cell>
          <cell r="D215" t="str">
            <v>40700</v>
          </cell>
          <cell r="E215" t="str">
            <v>Lab-General Lab</v>
          </cell>
          <cell r="F215" t="str">
            <v>25500345</v>
          </cell>
          <cell r="G215" t="str">
            <v>ANA SCREEN, REFERRED</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JUL</v>
          </cell>
          <cell r="B216">
            <v>2017</v>
          </cell>
          <cell r="C216" t="str">
            <v>COTTAGE GROVE COMMUNITY HOSPIT</v>
          </cell>
          <cell r="D216" t="str">
            <v>40700</v>
          </cell>
          <cell r="E216" t="str">
            <v>Lab-General Lab</v>
          </cell>
          <cell r="F216" t="str">
            <v>25500350</v>
          </cell>
          <cell r="G216" t="str">
            <v>ANA TITER</v>
          </cell>
          <cell r="H216">
            <v>0</v>
          </cell>
          <cell r="I216">
            <v>5</v>
          </cell>
          <cell r="J216">
            <v>5</v>
          </cell>
          <cell r="K216">
            <v>0</v>
          </cell>
          <cell r="L216">
            <v>0</v>
          </cell>
          <cell r="M216">
            <v>0</v>
          </cell>
          <cell r="N216">
            <v>0</v>
          </cell>
          <cell r="O216">
            <v>0</v>
          </cell>
          <cell r="P216">
            <v>300</v>
          </cell>
          <cell r="Q216">
            <v>300</v>
          </cell>
          <cell r="R216">
            <v>0</v>
          </cell>
          <cell r="S216">
            <v>5</v>
          </cell>
          <cell r="T216">
            <v>5</v>
          </cell>
          <cell r="U216">
            <v>0</v>
          </cell>
          <cell r="V216">
            <v>0</v>
          </cell>
          <cell r="W216">
            <v>0</v>
          </cell>
          <cell r="X216">
            <v>0</v>
          </cell>
          <cell r="Y216">
            <v>0</v>
          </cell>
          <cell r="Z216">
            <v>300</v>
          </cell>
          <cell r="AA216">
            <v>300</v>
          </cell>
        </row>
        <row r="217">
          <cell r="A217" t="str">
            <v>JUL</v>
          </cell>
          <cell r="B217">
            <v>2017</v>
          </cell>
          <cell r="C217" t="str">
            <v>COTTAGE GROVE COMMUNITY HOSPIT</v>
          </cell>
          <cell r="D217" t="str">
            <v>40700</v>
          </cell>
          <cell r="E217" t="str">
            <v>Lab-General Lab</v>
          </cell>
          <cell r="F217" t="str">
            <v>25500355</v>
          </cell>
          <cell r="G217" t="str">
            <v>ANA TITER,REFERRED</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JUL</v>
          </cell>
          <cell r="B218">
            <v>2017</v>
          </cell>
          <cell r="C218" t="str">
            <v>COTTAGE GROVE COMMUNITY HOSPIT</v>
          </cell>
          <cell r="D218" t="str">
            <v>40700</v>
          </cell>
          <cell r="E218" t="str">
            <v>Lab-General Lab</v>
          </cell>
          <cell r="F218" t="str">
            <v>25500365</v>
          </cell>
          <cell r="G218" t="str">
            <v>ANDROSTENEDIONE</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JUL</v>
          </cell>
          <cell r="B219">
            <v>2017</v>
          </cell>
          <cell r="C219" t="str">
            <v>COTTAGE GROVE COMMUNITY HOSPIT</v>
          </cell>
          <cell r="D219" t="str">
            <v>40700</v>
          </cell>
          <cell r="E219" t="str">
            <v>Lab-General Lab</v>
          </cell>
          <cell r="F219" t="str">
            <v>25500370</v>
          </cell>
          <cell r="G219" t="str">
            <v>ANGIOTENSIN CONVERTING ENZYME</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JUL</v>
          </cell>
          <cell r="B220">
            <v>2017</v>
          </cell>
          <cell r="C220" t="str">
            <v>COTTAGE GROVE COMMUNITY HOSPIT</v>
          </cell>
          <cell r="D220" t="str">
            <v>40700</v>
          </cell>
          <cell r="E220" t="str">
            <v>Lab-General Lab</v>
          </cell>
          <cell r="F220" t="str">
            <v>25500375</v>
          </cell>
          <cell r="G220" t="str">
            <v>ANGIOTENSIN CONVERTING ENZYME,RE</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JUL</v>
          </cell>
          <cell r="B221">
            <v>2017</v>
          </cell>
          <cell r="C221" t="str">
            <v>COTTAGE GROVE COMMUNITY HOSPIT</v>
          </cell>
          <cell r="D221" t="str">
            <v>40700</v>
          </cell>
          <cell r="E221" t="str">
            <v>Lab-General Lab</v>
          </cell>
          <cell r="F221" t="str">
            <v>25500380</v>
          </cell>
          <cell r="G221" t="str">
            <v>ANTI-CARDIOLIPIN AB,IGG,IGM,IGA</v>
          </cell>
          <cell r="H221">
            <v>0</v>
          </cell>
          <cell r="I221">
            <v>6</v>
          </cell>
          <cell r="J221">
            <v>6</v>
          </cell>
          <cell r="K221">
            <v>0</v>
          </cell>
          <cell r="L221">
            <v>0</v>
          </cell>
          <cell r="M221">
            <v>0</v>
          </cell>
          <cell r="N221">
            <v>0</v>
          </cell>
          <cell r="O221">
            <v>0</v>
          </cell>
          <cell r="P221">
            <v>378</v>
          </cell>
          <cell r="Q221">
            <v>378</v>
          </cell>
          <cell r="R221">
            <v>0</v>
          </cell>
          <cell r="S221">
            <v>6</v>
          </cell>
          <cell r="T221">
            <v>6</v>
          </cell>
          <cell r="U221">
            <v>0</v>
          </cell>
          <cell r="V221">
            <v>0</v>
          </cell>
          <cell r="W221">
            <v>0</v>
          </cell>
          <cell r="X221">
            <v>0</v>
          </cell>
          <cell r="Y221">
            <v>0</v>
          </cell>
          <cell r="Z221">
            <v>378</v>
          </cell>
          <cell r="AA221">
            <v>378</v>
          </cell>
        </row>
        <row r="222">
          <cell r="A222" t="str">
            <v>JUL</v>
          </cell>
          <cell r="B222">
            <v>2017</v>
          </cell>
          <cell r="C222" t="str">
            <v>COTTAGE GROVE COMMUNITY HOSPIT</v>
          </cell>
          <cell r="D222" t="str">
            <v>40700</v>
          </cell>
          <cell r="E222" t="str">
            <v>Lab-General Lab</v>
          </cell>
          <cell r="F222" t="str">
            <v>25500385</v>
          </cell>
          <cell r="G222" t="str">
            <v>ANTI-DNA,DOUBLE STRANDED</v>
          </cell>
          <cell r="H222">
            <v>0</v>
          </cell>
          <cell r="I222">
            <v>4</v>
          </cell>
          <cell r="J222">
            <v>4</v>
          </cell>
          <cell r="K222">
            <v>0</v>
          </cell>
          <cell r="L222">
            <v>0</v>
          </cell>
          <cell r="M222">
            <v>0</v>
          </cell>
          <cell r="N222">
            <v>0</v>
          </cell>
          <cell r="O222">
            <v>0</v>
          </cell>
          <cell r="P222">
            <v>240</v>
          </cell>
          <cell r="Q222">
            <v>240</v>
          </cell>
          <cell r="R222">
            <v>0</v>
          </cell>
          <cell r="S222">
            <v>4</v>
          </cell>
          <cell r="T222">
            <v>4</v>
          </cell>
          <cell r="U222">
            <v>0</v>
          </cell>
          <cell r="V222">
            <v>0</v>
          </cell>
          <cell r="W222">
            <v>0</v>
          </cell>
          <cell r="X222">
            <v>0</v>
          </cell>
          <cell r="Y222">
            <v>0</v>
          </cell>
          <cell r="Z222">
            <v>240</v>
          </cell>
          <cell r="AA222">
            <v>240</v>
          </cell>
        </row>
        <row r="223">
          <cell r="A223" t="str">
            <v>JUL</v>
          </cell>
          <cell r="B223">
            <v>2017</v>
          </cell>
          <cell r="C223" t="str">
            <v>COTTAGE GROVE COMMUNITY HOSPIT</v>
          </cell>
          <cell r="D223" t="str">
            <v>40700</v>
          </cell>
          <cell r="E223" t="str">
            <v>Lab-General Lab</v>
          </cell>
          <cell r="F223" t="str">
            <v>25500410</v>
          </cell>
          <cell r="G223" t="str">
            <v>ANTI-THYROGLOBULIN AB</v>
          </cell>
          <cell r="H223">
            <v>0</v>
          </cell>
          <cell r="I223">
            <v>4</v>
          </cell>
          <cell r="J223">
            <v>4</v>
          </cell>
          <cell r="K223">
            <v>0</v>
          </cell>
          <cell r="L223">
            <v>0</v>
          </cell>
          <cell r="M223">
            <v>0</v>
          </cell>
          <cell r="N223">
            <v>0</v>
          </cell>
          <cell r="O223">
            <v>0</v>
          </cell>
          <cell r="P223">
            <v>304</v>
          </cell>
          <cell r="Q223">
            <v>304</v>
          </cell>
          <cell r="R223">
            <v>0</v>
          </cell>
          <cell r="S223">
            <v>4</v>
          </cell>
          <cell r="T223">
            <v>4</v>
          </cell>
          <cell r="U223">
            <v>0</v>
          </cell>
          <cell r="V223">
            <v>0</v>
          </cell>
          <cell r="W223">
            <v>0</v>
          </cell>
          <cell r="X223">
            <v>0</v>
          </cell>
          <cell r="Y223">
            <v>0</v>
          </cell>
          <cell r="Z223">
            <v>304</v>
          </cell>
          <cell r="AA223">
            <v>304</v>
          </cell>
        </row>
        <row r="224">
          <cell r="A224" t="str">
            <v>JUL</v>
          </cell>
          <cell r="B224">
            <v>2017</v>
          </cell>
          <cell r="C224" t="str">
            <v>COTTAGE GROVE COMMUNITY HOSPIT</v>
          </cell>
          <cell r="D224" t="str">
            <v>40700</v>
          </cell>
          <cell r="E224" t="str">
            <v>Lab-General Lab</v>
          </cell>
          <cell r="F224" t="str">
            <v>25500420</v>
          </cell>
          <cell r="G224" t="str">
            <v>ANTI-THYROID MICROSOME AB,REF</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JUL</v>
          </cell>
          <cell r="B225">
            <v>2017</v>
          </cell>
          <cell r="C225" t="str">
            <v>COTTAGE GROVE COMMUNITY HOSPIT</v>
          </cell>
          <cell r="D225" t="str">
            <v>40700</v>
          </cell>
          <cell r="E225" t="str">
            <v>Lab-General Lab</v>
          </cell>
          <cell r="F225" t="str">
            <v>25500421</v>
          </cell>
          <cell r="G225" t="str">
            <v>ANTI-THYROID MICROSOME AB</v>
          </cell>
          <cell r="H225">
            <v>0</v>
          </cell>
          <cell r="I225">
            <v>8</v>
          </cell>
          <cell r="J225">
            <v>8</v>
          </cell>
          <cell r="K225">
            <v>0</v>
          </cell>
          <cell r="L225">
            <v>0</v>
          </cell>
          <cell r="M225">
            <v>0</v>
          </cell>
          <cell r="N225">
            <v>0</v>
          </cell>
          <cell r="O225">
            <v>0</v>
          </cell>
          <cell r="P225">
            <v>576</v>
          </cell>
          <cell r="Q225">
            <v>576</v>
          </cell>
          <cell r="R225">
            <v>0</v>
          </cell>
          <cell r="S225">
            <v>8</v>
          </cell>
          <cell r="T225">
            <v>8</v>
          </cell>
          <cell r="U225">
            <v>0</v>
          </cell>
          <cell r="V225">
            <v>0</v>
          </cell>
          <cell r="W225">
            <v>0</v>
          </cell>
          <cell r="X225">
            <v>0</v>
          </cell>
          <cell r="Y225">
            <v>0</v>
          </cell>
          <cell r="Z225">
            <v>576</v>
          </cell>
          <cell r="AA225">
            <v>576</v>
          </cell>
        </row>
        <row r="226">
          <cell r="A226" t="str">
            <v>JUL</v>
          </cell>
          <cell r="B226">
            <v>2017</v>
          </cell>
          <cell r="C226" t="str">
            <v>COTTAGE GROVE COMMUNITY HOSPIT</v>
          </cell>
          <cell r="D226" t="str">
            <v>40700</v>
          </cell>
          <cell r="E226" t="str">
            <v>Lab-General Lab</v>
          </cell>
          <cell r="F226" t="str">
            <v>25500425</v>
          </cell>
          <cell r="G226" t="str">
            <v>ANTIBIOTIC SENSITIVITIES,MIC</v>
          </cell>
          <cell r="H226">
            <v>5</v>
          </cell>
          <cell r="I226">
            <v>68</v>
          </cell>
          <cell r="J226">
            <v>73</v>
          </cell>
          <cell r="K226">
            <v>0</v>
          </cell>
          <cell r="L226">
            <v>0</v>
          </cell>
          <cell r="M226">
            <v>0</v>
          </cell>
          <cell r="N226">
            <v>0</v>
          </cell>
          <cell r="O226">
            <v>200</v>
          </cell>
          <cell r="P226">
            <v>2720</v>
          </cell>
          <cell r="Q226">
            <v>2920</v>
          </cell>
          <cell r="R226">
            <v>5</v>
          </cell>
          <cell r="S226">
            <v>68</v>
          </cell>
          <cell r="T226">
            <v>73</v>
          </cell>
          <cell r="U226">
            <v>0</v>
          </cell>
          <cell r="V226">
            <v>0</v>
          </cell>
          <cell r="W226">
            <v>0</v>
          </cell>
          <cell r="X226">
            <v>0</v>
          </cell>
          <cell r="Y226">
            <v>200</v>
          </cell>
          <cell r="Z226">
            <v>2720</v>
          </cell>
          <cell r="AA226">
            <v>2920</v>
          </cell>
        </row>
        <row r="227">
          <cell r="A227" t="str">
            <v>JUL</v>
          </cell>
          <cell r="B227">
            <v>2017</v>
          </cell>
          <cell r="C227" t="str">
            <v>COTTAGE GROVE COMMUNITY HOSPIT</v>
          </cell>
          <cell r="D227" t="str">
            <v>40700</v>
          </cell>
          <cell r="E227" t="str">
            <v>Lab-General Lab</v>
          </cell>
          <cell r="F227" t="str">
            <v>25500430</v>
          </cell>
          <cell r="G227" t="str">
            <v>ANTIBIOTIC SENSITIVITIES,MIC,REF</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JUL</v>
          </cell>
          <cell r="B228">
            <v>2017</v>
          </cell>
          <cell r="C228" t="str">
            <v>COTTAGE GROVE COMMUNITY HOSPIT</v>
          </cell>
          <cell r="D228" t="str">
            <v>40700</v>
          </cell>
          <cell r="E228" t="str">
            <v>Lab-General Lab</v>
          </cell>
          <cell r="F228" t="str">
            <v>25500440</v>
          </cell>
          <cell r="G228" t="str">
            <v>ANTIBIOTIC SENSITIVITIES,DISK ME</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JUL</v>
          </cell>
          <cell r="B229">
            <v>2017</v>
          </cell>
          <cell r="C229" t="str">
            <v>COTTAGE GROVE COMMUNITY HOSPIT</v>
          </cell>
          <cell r="D229" t="str">
            <v>40700</v>
          </cell>
          <cell r="E229" t="str">
            <v>Lab-General Lab</v>
          </cell>
          <cell r="F229" t="str">
            <v>25500465</v>
          </cell>
          <cell r="G229" t="str">
            <v>ANTIBODY IDENTIFICATION</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JUL</v>
          </cell>
          <cell r="B230">
            <v>2017</v>
          </cell>
          <cell r="C230" t="str">
            <v>COTTAGE GROVE COMMUNITY HOSPIT</v>
          </cell>
          <cell r="D230" t="str">
            <v>40700</v>
          </cell>
          <cell r="E230" t="str">
            <v>Lab-General Lab</v>
          </cell>
          <cell r="F230" t="str">
            <v>25500485</v>
          </cell>
          <cell r="G230" t="str">
            <v>xANTIBODY SCREEN</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JUL</v>
          </cell>
          <cell r="B231">
            <v>2017</v>
          </cell>
          <cell r="C231" t="str">
            <v>COTTAGE GROVE COMMUNITY HOSPIT</v>
          </cell>
          <cell r="D231" t="str">
            <v>40700</v>
          </cell>
          <cell r="E231" t="str">
            <v>Lab-General Lab</v>
          </cell>
          <cell r="F231" t="str">
            <v>25500495</v>
          </cell>
          <cell r="G231" t="str">
            <v>xANTIGEN SCRN FOR COMP UNIT</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JUL</v>
          </cell>
          <cell r="B232">
            <v>2017</v>
          </cell>
          <cell r="C232" t="str">
            <v>COTTAGE GROVE COMMUNITY HOSPIT</v>
          </cell>
          <cell r="D232" t="str">
            <v>40700</v>
          </cell>
          <cell r="E232" t="str">
            <v>Lab-General Lab</v>
          </cell>
          <cell r="F232" t="str">
            <v>25500520</v>
          </cell>
          <cell r="G232" t="str">
            <v>ANTITHROMBIN III ACTIVITY</v>
          </cell>
          <cell r="H232">
            <v>0</v>
          </cell>
          <cell r="I232">
            <v>3</v>
          </cell>
          <cell r="J232">
            <v>3</v>
          </cell>
          <cell r="K232">
            <v>0</v>
          </cell>
          <cell r="L232">
            <v>0</v>
          </cell>
          <cell r="M232">
            <v>0</v>
          </cell>
          <cell r="N232">
            <v>0</v>
          </cell>
          <cell r="O232">
            <v>0</v>
          </cell>
          <cell r="P232">
            <v>489</v>
          </cell>
          <cell r="Q232">
            <v>489</v>
          </cell>
          <cell r="R232">
            <v>0</v>
          </cell>
          <cell r="S232">
            <v>3</v>
          </cell>
          <cell r="T232">
            <v>3</v>
          </cell>
          <cell r="U232">
            <v>0</v>
          </cell>
          <cell r="V232">
            <v>0</v>
          </cell>
          <cell r="W232">
            <v>0</v>
          </cell>
          <cell r="X232">
            <v>0</v>
          </cell>
          <cell r="Y232">
            <v>0</v>
          </cell>
          <cell r="Z232">
            <v>489</v>
          </cell>
          <cell r="AA232">
            <v>489</v>
          </cell>
        </row>
        <row r="233">
          <cell r="A233" t="str">
            <v>JUL</v>
          </cell>
          <cell r="B233">
            <v>2017</v>
          </cell>
          <cell r="C233" t="str">
            <v>COTTAGE GROVE COMMUNITY HOSPIT</v>
          </cell>
          <cell r="D233" t="str">
            <v>40700</v>
          </cell>
          <cell r="E233" t="str">
            <v>Lab-General Lab</v>
          </cell>
          <cell r="F233" t="str">
            <v>25500525</v>
          </cell>
          <cell r="G233" t="str">
            <v>APOLIPOPROTEIN A-1,REF</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JUL</v>
          </cell>
          <cell r="B234">
            <v>2017</v>
          </cell>
          <cell r="C234" t="str">
            <v>COTTAGE GROVE COMMUNITY HOSPIT</v>
          </cell>
          <cell r="D234" t="str">
            <v>40700</v>
          </cell>
          <cell r="E234" t="str">
            <v>Lab-General Lab</v>
          </cell>
          <cell r="F234" t="str">
            <v>25500535</v>
          </cell>
          <cell r="G234" t="str">
            <v>APTT</v>
          </cell>
          <cell r="H234">
            <v>2</v>
          </cell>
          <cell r="I234">
            <v>44</v>
          </cell>
          <cell r="J234">
            <v>46</v>
          </cell>
          <cell r="K234">
            <v>0</v>
          </cell>
          <cell r="L234">
            <v>0</v>
          </cell>
          <cell r="M234">
            <v>0</v>
          </cell>
          <cell r="N234">
            <v>0</v>
          </cell>
          <cell r="O234">
            <v>82</v>
          </cell>
          <cell r="P234">
            <v>1804</v>
          </cell>
          <cell r="Q234">
            <v>1886</v>
          </cell>
          <cell r="R234">
            <v>2</v>
          </cell>
          <cell r="S234">
            <v>44</v>
          </cell>
          <cell r="T234">
            <v>46</v>
          </cell>
          <cell r="U234">
            <v>0</v>
          </cell>
          <cell r="V234">
            <v>0</v>
          </cell>
          <cell r="W234">
            <v>0</v>
          </cell>
          <cell r="X234">
            <v>0</v>
          </cell>
          <cell r="Y234">
            <v>82</v>
          </cell>
          <cell r="Z234">
            <v>1804</v>
          </cell>
          <cell r="AA234">
            <v>1886</v>
          </cell>
        </row>
        <row r="235">
          <cell r="A235" t="str">
            <v>JUL</v>
          </cell>
          <cell r="B235">
            <v>2017</v>
          </cell>
          <cell r="C235" t="str">
            <v>COTTAGE GROVE COMMUNITY HOSPIT</v>
          </cell>
          <cell r="D235" t="str">
            <v>40700</v>
          </cell>
          <cell r="E235" t="str">
            <v>Lab-General Lab</v>
          </cell>
          <cell r="F235" t="str">
            <v>25500540</v>
          </cell>
          <cell r="G235" t="str">
            <v>APTT MIXING STUDIES</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JUL</v>
          </cell>
          <cell r="B236">
            <v>2017</v>
          </cell>
          <cell r="C236" t="str">
            <v>COTTAGE GROVE COMMUNITY HOSPIT</v>
          </cell>
          <cell r="D236" t="str">
            <v>40700</v>
          </cell>
          <cell r="E236" t="str">
            <v>Lab-General Lab</v>
          </cell>
          <cell r="F236" t="str">
            <v>25500555</v>
          </cell>
          <cell r="G236" t="str">
            <v>ARSENIC FRACTIONATION</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JUL</v>
          </cell>
          <cell r="B237">
            <v>2017</v>
          </cell>
          <cell r="C237" t="str">
            <v>COTTAGE GROVE COMMUNITY HOSPIT</v>
          </cell>
          <cell r="D237" t="str">
            <v>40700</v>
          </cell>
          <cell r="E237" t="str">
            <v>Lab-General Lab</v>
          </cell>
          <cell r="F237" t="str">
            <v>25500565</v>
          </cell>
          <cell r="G237" t="str">
            <v>ASO SCREEN</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JUL</v>
          </cell>
          <cell r="B238">
            <v>2017</v>
          </cell>
          <cell r="C238" t="str">
            <v>COTTAGE GROVE COMMUNITY HOSPIT</v>
          </cell>
          <cell r="D238" t="str">
            <v>40700</v>
          </cell>
          <cell r="E238" t="str">
            <v>Lab-General Lab</v>
          </cell>
          <cell r="F238" t="str">
            <v>25500570</v>
          </cell>
          <cell r="G238" t="str">
            <v>ASO TITER</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JUL</v>
          </cell>
          <cell r="B239">
            <v>2017</v>
          </cell>
          <cell r="C239" t="str">
            <v>COTTAGE GROVE COMMUNITY HOSPIT</v>
          </cell>
          <cell r="D239" t="str">
            <v>40700</v>
          </cell>
          <cell r="E239" t="str">
            <v>Lab-General Lab</v>
          </cell>
          <cell r="F239" t="str">
            <v>25500575</v>
          </cell>
          <cell r="G239" t="str">
            <v>ASPERGILLIS ANTIBODIES</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JUL</v>
          </cell>
          <cell r="B240">
            <v>2017</v>
          </cell>
          <cell r="C240" t="str">
            <v>COTTAGE GROVE COMMUNITY HOSPIT</v>
          </cell>
          <cell r="D240" t="str">
            <v>40700</v>
          </cell>
          <cell r="E240" t="str">
            <v>Lab-General Lab</v>
          </cell>
          <cell r="F240" t="str">
            <v>25500580</v>
          </cell>
          <cell r="G240" t="str">
            <v>AST/SGOT</v>
          </cell>
          <cell r="H240">
            <v>0</v>
          </cell>
          <cell r="I240">
            <v>8</v>
          </cell>
          <cell r="J240">
            <v>8</v>
          </cell>
          <cell r="K240">
            <v>0</v>
          </cell>
          <cell r="L240">
            <v>0</v>
          </cell>
          <cell r="M240">
            <v>0</v>
          </cell>
          <cell r="N240">
            <v>0</v>
          </cell>
          <cell r="O240">
            <v>0</v>
          </cell>
          <cell r="P240">
            <v>280</v>
          </cell>
          <cell r="Q240">
            <v>280</v>
          </cell>
          <cell r="R240">
            <v>0</v>
          </cell>
          <cell r="S240">
            <v>8</v>
          </cell>
          <cell r="T240">
            <v>8</v>
          </cell>
          <cell r="U240">
            <v>0</v>
          </cell>
          <cell r="V240">
            <v>0</v>
          </cell>
          <cell r="W240">
            <v>0</v>
          </cell>
          <cell r="X240">
            <v>0</v>
          </cell>
          <cell r="Y240">
            <v>0</v>
          </cell>
          <cell r="Z240">
            <v>280</v>
          </cell>
          <cell r="AA240">
            <v>280</v>
          </cell>
        </row>
        <row r="241">
          <cell r="A241" t="str">
            <v>JUL</v>
          </cell>
          <cell r="B241">
            <v>2017</v>
          </cell>
          <cell r="C241" t="str">
            <v>COTTAGE GROVE COMMUNITY HOSPIT</v>
          </cell>
          <cell r="D241" t="str">
            <v>40700</v>
          </cell>
          <cell r="E241" t="str">
            <v>Lab-General Lab</v>
          </cell>
          <cell r="F241" t="str">
            <v>25500610</v>
          </cell>
          <cell r="G241" t="str">
            <v>B.BURGDORFERI AB</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JUL</v>
          </cell>
          <cell r="B242">
            <v>2017</v>
          </cell>
          <cell r="C242" t="str">
            <v>COTTAGE GROVE COMMUNITY HOSPIT</v>
          </cell>
          <cell r="D242" t="str">
            <v>40700</v>
          </cell>
          <cell r="E242" t="str">
            <v>Lab-General Lab</v>
          </cell>
          <cell r="F242" t="str">
            <v>25500630</v>
          </cell>
          <cell r="G242" t="str">
            <v>BACTERIUM ANTIBODY,NSE</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JUL</v>
          </cell>
          <cell r="B243">
            <v>2017</v>
          </cell>
          <cell r="C243" t="str">
            <v>COTTAGE GROVE COMMUNITY HOSPIT</v>
          </cell>
          <cell r="D243" t="str">
            <v>40700</v>
          </cell>
          <cell r="E243" t="str">
            <v>Lab-General Lab</v>
          </cell>
          <cell r="F243" t="str">
            <v>25500635</v>
          </cell>
          <cell r="G243" t="str">
            <v>BENZODIAZEPINES,REFERRED</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JUL</v>
          </cell>
          <cell r="B244">
            <v>2017</v>
          </cell>
          <cell r="C244" t="str">
            <v>COTTAGE GROVE COMMUNITY HOSPIT</v>
          </cell>
          <cell r="D244" t="str">
            <v>40700</v>
          </cell>
          <cell r="E244" t="str">
            <v>Lab-General Lab</v>
          </cell>
          <cell r="F244" t="str">
            <v>25500639</v>
          </cell>
          <cell r="G244" t="str">
            <v>BETA 2 MICROBLOBULIN</v>
          </cell>
          <cell r="H244">
            <v>0</v>
          </cell>
          <cell r="I244">
            <v>1</v>
          </cell>
          <cell r="J244">
            <v>1</v>
          </cell>
          <cell r="K244">
            <v>0</v>
          </cell>
          <cell r="L244">
            <v>0</v>
          </cell>
          <cell r="M244">
            <v>0</v>
          </cell>
          <cell r="N244">
            <v>0</v>
          </cell>
          <cell r="O244">
            <v>0</v>
          </cell>
          <cell r="P244">
            <v>76</v>
          </cell>
          <cell r="Q244">
            <v>76</v>
          </cell>
          <cell r="R244">
            <v>0</v>
          </cell>
          <cell r="S244">
            <v>1</v>
          </cell>
          <cell r="T244">
            <v>1</v>
          </cell>
          <cell r="U244">
            <v>0</v>
          </cell>
          <cell r="V244">
            <v>0</v>
          </cell>
          <cell r="W244">
            <v>0</v>
          </cell>
          <cell r="X244">
            <v>0</v>
          </cell>
          <cell r="Y244">
            <v>0</v>
          </cell>
          <cell r="Z244">
            <v>76</v>
          </cell>
          <cell r="AA244">
            <v>76</v>
          </cell>
        </row>
        <row r="245">
          <cell r="A245" t="str">
            <v>JUL</v>
          </cell>
          <cell r="B245">
            <v>2017</v>
          </cell>
          <cell r="C245" t="str">
            <v>COTTAGE GROVE COMMUNITY HOSPIT</v>
          </cell>
          <cell r="D245" t="str">
            <v>40700</v>
          </cell>
          <cell r="E245" t="str">
            <v>Lab-General Lab</v>
          </cell>
          <cell r="F245" t="str">
            <v>25500666</v>
          </cell>
          <cell r="G245" t="str">
            <v>MANUAL DIFF</v>
          </cell>
          <cell r="H245">
            <v>0</v>
          </cell>
          <cell r="I245">
            <v>6</v>
          </cell>
          <cell r="J245">
            <v>6</v>
          </cell>
          <cell r="K245">
            <v>0</v>
          </cell>
          <cell r="L245">
            <v>0</v>
          </cell>
          <cell r="M245">
            <v>0</v>
          </cell>
          <cell r="N245">
            <v>0</v>
          </cell>
          <cell r="O245">
            <v>0</v>
          </cell>
          <cell r="P245">
            <v>138</v>
          </cell>
          <cell r="Q245">
            <v>138</v>
          </cell>
          <cell r="R245">
            <v>0</v>
          </cell>
          <cell r="S245">
            <v>6</v>
          </cell>
          <cell r="T245">
            <v>6</v>
          </cell>
          <cell r="U245">
            <v>0</v>
          </cell>
          <cell r="V245">
            <v>0</v>
          </cell>
          <cell r="W245">
            <v>0</v>
          </cell>
          <cell r="X245">
            <v>0</v>
          </cell>
          <cell r="Y245">
            <v>0</v>
          </cell>
          <cell r="Z245">
            <v>138</v>
          </cell>
          <cell r="AA245">
            <v>138</v>
          </cell>
        </row>
        <row r="246">
          <cell r="A246" t="str">
            <v>JUL</v>
          </cell>
          <cell r="B246">
            <v>2017</v>
          </cell>
          <cell r="C246" t="str">
            <v>COTTAGE GROVE COMMUNITY HOSPIT</v>
          </cell>
          <cell r="D246" t="str">
            <v>40700</v>
          </cell>
          <cell r="E246" t="str">
            <v>Lab-General Lab</v>
          </cell>
          <cell r="F246" t="str">
            <v>25500680</v>
          </cell>
          <cell r="G246" t="str">
            <v>BLOOD GASES</v>
          </cell>
          <cell r="H246">
            <v>4</v>
          </cell>
          <cell r="I246">
            <v>12</v>
          </cell>
          <cell r="J246">
            <v>16</v>
          </cell>
          <cell r="K246">
            <v>0</v>
          </cell>
          <cell r="L246">
            <v>0</v>
          </cell>
          <cell r="M246">
            <v>0</v>
          </cell>
          <cell r="N246">
            <v>0</v>
          </cell>
          <cell r="O246">
            <v>676</v>
          </cell>
          <cell r="P246">
            <v>2028</v>
          </cell>
          <cell r="Q246">
            <v>2704</v>
          </cell>
          <cell r="R246">
            <v>4</v>
          </cell>
          <cell r="S246">
            <v>12</v>
          </cell>
          <cell r="T246">
            <v>16</v>
          </cell>
          <cell r="U246">
            <v>0</v>
          </cell>
          <cell r="V246">
            <v>0</v>
          </cell>
          <cell r="W246">
            <v>0</v>
          </cell>
          <cell r="X246">
            <v>0</v>
          </cell>
          <cell r="Y246">
            <v>676</v>
          </cell>
          <cell r="Z246">
            <v>2028</v>
          </cell>
          <cell r="AA246">
            <v>2704</v>
          </cell>
        </row>
        <row r="247">
          <cell r="A247" t="str">
            <v>JUL</v>
          </cell>
          <cell r="B247">
            <v>2017</v>
          </cell>
          <cell r="C247" t="str">
            <v>COTTAGE GROVE COMMUNITY HOSPIT</v>
          </cell>
          <cell r="D247" t="str">
            <v>40700</v>
          </cell>
          <cell r="E247" t="str">
            <v>Lab-General Lab</v>
          </cell>
          <cell r="F247" t="str">
            <v>25500685</v>
          </cell>
          <cell r="G247" t="str">
            <v>xBLOOD PRODUCT IRRADIATION</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JUL</v>
          </cell>
          <cell r="B248">
            <v>2017</v>
          </cell>
          <cell r="C248" t="str">
            <v>COTTAGE GROVE COMMUNITY HOSPIT</v>
          </cell>
          <cell r="D248" t="str">
            <v>40700</v>
          </cell>
          <cell r="E248" t="str">
            <v>Lab-General Lab</v>
          </cell>
          <cell r="F248" t="str">
            <v>25500722</v>
          </cell>
          <cell r="G248" t="str">
            <v>BORRELIA BURGDORFERI, PCR</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JUL</v>
          </cell>
          <cell r="B249">
            <v>2017</v>
          </cell>
          <cell r="C249" t="str">
            <v>COTTAGE GROVE COMMUNITY HOSPIT</v>
          </cell>
          <cell r="D249" t="str">
            <v>40700</v>
          </cell>
          <cell r="E249" t="str">
            <v>Lab-General Lab</v>
          </cell>
          <cell r="F249" t="str">
            <v>25500734</v>
          </cell>
          <cell r="G249" t="str">
            <v>C PEPTIDE</v>
          </cell>
          <cell r="H249">
            <v>0</v>
          </cell>
          <cell r="I249">
            <v>3</v>
          </cell>
          <cell r="J249">
            <v>3</v>
          </cell>
          <cell r="K249">
            <v>0</v>
          </cell>
          <cell r="L249">
            <v>0</v>
          </cell>
          <cell r="M249">
            <v>0</v>
          </cell>
          <cell r="N249">
            <v>0</v>
          </cell>
          <cell r="O249">
            <v>0</v>
          </cell>
          <cell r="P249">
            <v>216</v>
          </cell>
          <cell r="Q249">
            <v>216</v>
          </cell>
          <cell r="R249">
            <v>0</v>
          </cell>
          <cell r="S249">
            <v>3</v>
          </cell>
          <cell r="T249">
            <v>3</v>
          </cell>
          <cell r="U249">
            <v>0</v>
          </cell>
          <cell r="V249">
            <v>0</v>
          </cell>
          <cell r="W249">
            <v>0</v>
          </cell>
          <cell r="X249">
            <v>0</v>
          </cell>
          <cell r="Y249">
            <v>0</v>
          </cell>
          <cell r="Z249">
            <v>216</v>
          </cell>
          <cell r="AA249">
            <v>216</v>
          </cell>
        </row>
        <row r="250">
          <cell r="A250" t="str">
            <v>JUL</v>
          </cell>
          <cell r="B250">
            <v>2017</v>
          </cell>
          <cell r="C250" t="str">
            <v>COTTAGE GROVE COMMUNITY HOSPIT</v>
          </cell>
          <cell r="D250" t="str">
            <v>40700</v>
          </cell>
          <cell r="E250" t="str">
            <v>Lab-General Lab</v>
          </cell>
          <cell r="F250" t="str">
            <v>25500740</v>
          </cell>
          <cell r="G250" t="str">
            <v>C-REACTIVE PROTEIN</v>
          </cell>
          <cell r="H250">
            <v>0</v>
          </cell>
          <cell r="I250">
            <v>28</v>
          </cell>
          <cell r="J250">
            <v>28</v>
          </cell>
          <cell r="K250">
            <v>0</v>
          </cell>
          <cell r="L250">
            <v>0</v>
          </cell>
          <cell r="M250">
            <v>0</v>
          </cell>
          <cell r="N250">
            <v>0</v>
          </cell>
          <cell r="O250">
            <v>0</v>
          </cell>
          <cell r="P250">
            <v>896</v>
          </cell>
          <cell r="Q250">
            <v>896</v>
          </cell>
          <cell r="R250">
            <v>0</v>
          </cell>
          <cell r="S250">
            <v>28</v>
          </cell>
          <cell r="T250">
            <v>28</v>
          </cell>
          <cell r="U250">
            <v>0</v>
          </cell>
          <cell r="V250">
            <v>0</v>
          </cell>
          <cell r="W250">
            <v>0</v>
          </cell>
          <cell r="X250">
            <v>0</v>
          </cell>
          <cell r="Y250">
            <v>0</v>
          </cell>
          <cell r="Z250">
            <v>896</v>
          </cell>
          <cell r="AA250">
            <v>896</v>
          </cell>
        </row>
        <row r="251">
          <cell r="A251" t="str">
            <v>JUL</v>
          </cell>
          <cell r="B251">
            <v>2017</v>
          </cell>
          <cell r="C251" t="str">
            <v>COTTAGE GROVE COMMUNITY HOSPIT</v>
          </cell>
          <cell r="D251" t="str">
            <v>40700</v>
          </cell>
          <cell r="E251" t="str">
            <v>Lab-General Lab</v>
          </cell>
          <cell r="F251" t="str">
            <v>25500761</v>
          </cell>
          <cell r="G251" t="str">
            <v>CALCIFEDIOL (25 OH VIT D3)</v>
          </cell>
          <cell r="H251">
            <v>3</v>
          </cell>
          <cell r="I251">
            <v>94</v>
          </cell>
          <cell r="J251">
            <v>97</v>
          </cell>
          <cell r="K251">
            <v>0</v>
          </cell>
          <cell r="L251">
            <v>0</v>
          </cell>
          <cell r="M251">
            <v>0</v>
          </cell>
          <cell r="N251">
            <v>0</v>
          </cell>
          <cell r="O251">
            <v>498</v>
          </cell>
          <cell r="P251">
            <v>15604</v>
          </cell>
          <cell r="Q251">
            <v>16102</v>
          </cell>
          <cell r="R251">
            <v>3</v>
          </cell>
          <cell r="S251">
            <v>94</v>
          </cell>
          <cell r="T251">
            <v>97</v>
          </cell>
          <cell r="U251">
            <v>0</v>
          </cell>
          <cell r="V251">
            <v>0</v>
          </cell>
          <cell r="W251">
            <v>0</v>
          </cell>
          <cell r="X251">
            <v>0</v>
          </cell>
          <cell r="Y251">
            <v>498</v>
          </cell>
          <cell r="Z251">
            <v>15604</v>
          </cell>
          <cell r="AA251">
            <v>16102</v>
          </cell>
        </row>
        <row r="252">
          <cell r="A252" t="str">
            <v>JUL</v>
          </cell>
          <cell r="B252">
            <v>2017</v>
          </cell>
          <cell r="C252" t="str">
            <v>COTTAGE GROVE COMMUNITY HOSPIT</v>
          </cell>
          <cell r="D252" t="str">
            <v>40700</v>
          </cell>
          <cell r="E252" t="str">
            <v>Lab-General Lab</v>
          </cell>
          <cell r="F252" t="str">
            <v>25500762</v>
          </cell>
          <cell r="G252" t="str">
            <v>CALCIFEDIOL (25-OH VITAMIN D-3),</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JUL</v>
          </cell>
          <cell r="B253">
            <v>2017</v>
          </cell>
          <cell r="C253" t="str">
            <v>COTTAGE GROVE COMMUNITY HOSPIT</v>
          </cell>
          <cell r="D253" t="str">
            <v>40700</v>
          </cell>
          <cell r="E253" t="str">
            <v>Lab-General Lab</v>
          </cell>
          <cell r="F253" t="str">
            <v>25500770</v>
          </cell>
          <cell r="G253" t="str">
            <v>CALCIUM</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JUL</v>
          </cell>
          <cell r="B254">
            <v>2017</v>
          </cell>
          <cell r="C254" t="str">
            <v>COTTAGE GROVE COMMUNITY HOSPIT</v>
          </cell>
          <cell r="D254" t="str">
            <v>40700</v>
          </cell>
          <cell r="E254" t="str">
            <v>Lab-General Lab</v>
          </cell>
          <cell r="F254" t="str">
            <v>25500775</v>
          </cell>
          <cell r="G254" t="str">
            <v>CALCIUM,24 UR</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JUL</v>
          </cell>
          <cell r="B255">
            <v>2017</v>
          </cell>
          <cell r="C255" t="str">
            <v>COTTAGE GROVE COMMUNITY HOSPIT</v>
          </cell>
          <cell r="D255" t="str">
            <v>40700</v>
          </cell>
          <cell r="E255" t="str">
            <v>Lab-General Lab</v>
          </cell>
          <cell r="F255" t="str">
            <v>25500780</v>
          </cell>
          <cell r="G255" t="str">
            <v>CALCIUM,IONIZED</v>
          </cell>
          <cell r="H255">
            <v>0</v>
          </cell>
          <cell r="I255">
            <v>2</v>
          </cell>
          <cell r="J255">
            <v>2</v>
          </cell>
          <cell r="K255">
            <v>0</v>
          </cell>
          <cell r="L255">
            <v>0</v>
          </cell>
          <cell r="M255">
            <v>0</v>
          </cell>
          <cell r="N255">
            <v>0</v>
          </cell>
          <cell r="O255">
            <v>0</v>
          </cell>
          <cell r="P255">
            <v>132</v>
          </cell>
          <cell r="Q255">
            <v>132</v>
          </cell>
          <cell r="R255">
            <v>0</v>
          </cell>
          <cell r="S255">
            <v>2</v>
          </cell>
          <cell r="T255">
            <v>2</v>
          </cell>
          <cell r="U255">
            <v>0</v>
          </cell>
          <cell r="V255">
            <v>0</v>
          </cell>
          <cell r="W255">
            <v>0</v>
          </cell>
          <cell r="X255">
            <v>0</v>
          </cell>
          <cell r="Y255">
            <v>0</v>
          </cell>
          <cell r="Z255">
            <v>132</v>
          </cell>
          <cell r="AA255">
            <v>132</v>
          </cell>
        </row>
        <row r="256">
          <cell r="A256" t="str">
            <v>JUL</v>
          </cell>
          <cell r="B256">
            <v>2017</v>
          </cell>
          <cell r="C256" t="str">
            <v>COTTAGE GROVE COMMUNITY HOSPIT</v>
          </cell>
          <cell r="D256" t="str">
            <v>40700</v>
          </cell>
          <cell r="E256" t="str">
            <v>Lab-General Lab</v>
          </cell>
          <cell r="F256" t="str">
            <v>25500800</v>
          </cell>
          <cell r="G256" t="str">
            <v>CALCULUS</v>
          </cell>
          <cell r="H256">
            <v>0</v>
          </cell>
          <cell r="I256">
            <v>1</v>
          </cell>
          <cell r="J256">
            <v>1</v>
          </cell>
          <cell r="K256">
            <v>0</v>
          </cell>
          <cell r="L256">
            <v>0</v>
          </cell>
          <cell r="M256">
            <v>0</v>
          </cell>
          <cell r="N256">
            <v>0</v>
          </cell>
          <cell r="O256">
            <v>0</v>
          </cell>
          <cell r="P256">
            <v>76</v>
          </cell>
          <cell r="Q256">
            <v>76</v>
          </cell>
          <cell r="R256">
            <v>0</v>
          </cell>
          <cell r="S256">
            <v>1</v>
          </cell>
          <cell r="T256">
            <v>1</v>
          </cell>
          <cell r="U256">
            <v>0</v>
          </cell>
          <cell r="V256">
            <v>0</v>
          </cell>
          <cell r="W256">
            <v>0</v>
          </cell>
          <cell r="X256">
            <v>0</v>
          </cell>
          <cell r="Y256">
            <v>0</v>
          </cell>
          <cell r="Z256">
            <v>76</v>
          </cell>
          <cell r="AA256">
            <v>76</v>
          </cell>
        </row>
        <row r="257">
          <cell r="A257" t="str">
            <v>JUL</v>
          </cell>
          <cell r="B257">
            <v>2017</v>
          </cell>
          <cell r="C257" t="str">
            <v>COTTAGE GROVE COMMUNITY HOSPIT</v>
          </cell>
          <cell r="D257" t="str">
            <v>40700</v>
          </cell>
          <cell r="E257" t="str">
            <v>Lab-General Lab</v>
          </cell>
          <cell r="F257" t="str">
            <v>25500811</v>
          </cell>
          <cell r="G257" t="str">
            <v>CANDIDA SPECIES</v>
          </cell>
          <cell r="H257">
            <v>0</v>
          </cell>
          <cell r="I257">
            <v>13</v>
          </cell>
          <cell r="J257">
            <v>13</v>
          </cell>
          <cell r="K257">
            <v>0</v>
          </cell>
          <cell r="L257">
            <v>0</v>
          </cell>
          <cell r="M257">
            <v>0</v>
          </cell>
          <cell r="N257">
            <v>0</v>
          </cell>
          <cell r="O257">
            <v>0</v>
          </cell>
          <cell r="P257">
            <v>3614</v>
          </cell>
          <cell r="Q257">
            <v>3614</v>
          </cell>
          <cell r="R257">
            <v>0</v>
          </cell>
          <cell r="S257">
            <v>13</v>
          </cell>
          <cell r="T257">
            <v>13</v>
          </cell>
          <cell r="U257">
            <v>0</v>
          </cell>
          <cell r="V257">
            <v>0</v>
          </cell>
          <cell r="W257">
            <v>0</v>
          </cell>
          <cell r="X257">
            <v>0</v>
          </cell>
          <cell r="Y257">
            <v>0</v>
          </cell>
          <cell r="Z257">
            <v>3614</v>
          </cell>
          <cell r="AA257">
            <v>3614</v>
          </cell>
        </row>
        <row r="258">
          <cell r="A258" t="str">
            <v>JUL</v>
          </cell>
          <cell r="B258">
            <v>2017</v>
          </cell>
          <cell r="C258" t="str">
            <v>COTTAGE GROVE COMMUNITY HOSPIT</v>
          </cell>
          <cell r="D258" t="str">
            <v>40700</v>
          </cell>
          <cell r="E258" t="str">
            <v>Lab-General Lab</v>
          </cell>
          <cell r="F258" t="str">
            <v>25500812</v>
          </cell>
          <cell r="G258" t="str">
            <v>GARDNERELLA VAGINALIS</v>
          </cell>
          <cell r="H258">
            <v>0</v>
          </cell>
          <cell r="I258">
            <v>13</v>
          </cell>
          <cell r="J258">
            <v>13</v>
          </cell>
          <cell r="K258">
            <v>0</v>
          </cell>
          <cell r="L258">
            <v>0</v>
          </cell>
          <cell r="M258">
            <v>0</v>
          </cell>
          <cell r="N258">
            <v>0</v>
          </cell>
          <cell r="O258">
            <v>0</v>
          </cell>
          <cell r="P258">
            <v>702</v>
          </cell>
          <cell r="Q258">
            <v>702</v>
          </cell>
          <cell r="R258">
            <v>0</v>
          </cell>
          <cell r="S258">
            <v>13</v>
          </cell>
          <cell r="T258">
            <v>13</v>
          </cell>
          <cell r="U258">
            <v>0</v>
          </cell>
          <cell r="V258">
            <v>0</v>
          </cell>
          <cell r="W258">
            <v>0</v>
          </cell>
          <cell r="X258">
            <v>0</v>
          </cell>
          <cell r="Y258">
            <v>0</v>
          </cell>
          <cell r="Z258">
            <v>702</v>
          </cell>
          <cell r="AA258">
            <v>702</v>
          </cell>
        </row>
        <row r="259">
          <cell r="A259" t="str">
            <v>JUL</v>
          </cell>
          <cell r="B259">
            <v>2017</v>
          </cell>
          <cell r="C259" t="str">
            <v>COTTAGE GROVE COMMUNITY HOSPIT</v>
          </cell>
          <cell r="D259" t="str">
            <v>40700</v>
          </cell>
          <cell r="E259" t="str">
            <v>Lab-General Lab</v>
          </cell>
          <cell r="F259" t="str">
            <v>25500815</v>
          </cell>
          <cell r="G259" t="str">
            <v>CARBAMAZEPINE LEVEL</v>
          </cell>
          <cell r="H259">
            <v>1</v>
          </cell>
          <cell r="I259">
            <v>4</v>
          </cell>
          <cell r="J259">
            <v>5</v>
          </cell>
          <cell r="K259">
            <v>0</v>
          </cell>
          <cell r="L259">
            <v>0</v>
          </cell>
          <cell r="M259">
            <v>0</v>
          </cell>
          <cell r="N259">
            <v>0</v>
          </cell>
          <cell r="O259">
            <v>78</v>
          </cell>
          <cell r="P259">
            <v>312</v>
          </cell>
          <cell r="Q259">
            <v>390</v>
          </cell>
          <cell r="R259">
            <v>1</v>
          </cell>
          <cell r="S259">
            <v>4</v>
          </cell>
          <cell r="T259">
            <v>5</v>
          </cell>
          <cell r="U259">
            <v>0</v>
          </cell>
          <cell r="V259">
            <v>0</v>
          </cell>
          <cell r="W259">
            <v>0</v>
          </cell>
          <cell r="X259">
            <v>0</v>
          </cell>
          <cell r="Y259">
            <v>78</v>
          </cell>
          <cell r="Z259">
            <v>312</v>
          </cell>
          <cell r="AA259">
            <v>390</v>
          </cell>
        </row>
        <row r="260">
          <cell r="A260" t="str">
            <v>JUL</v>
          </cell>
          <cell r="B260">
            <v>2017</v>
          </cell>
          <cell r="C260" t="str">
            <v>COTTAGE GROVE COMMUNITY HOSPIT</v>
          </cell>
          <cell r="D260" t="str">
            <v>40700</v>
          </cell>
          <cell r="E260" t="str">
            <v>Lab-General Lab</v>
          </cell>
          <cell r="F260" t="str">
            <v>25500825</v>
          </cell>
          <cell r="G260" t="str">
            <v>CARBON DIOXIDE</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JUL</v>
          </cell>
          <cell r="B261">
            <v>2017</v>
          </cell>
          <cell r="C261" t="str">
            <v>COTTAGE GROVE COMMUNITY HOSPIT</v>
          </cell>
          <cell r="D261" t="str">
            <v>40700</v>
          </cell>
          <cell r="E261" t="str">
            <v>Lab-General Lab</v>
          </cell>
          <cell r="F261" t="str">
            <v>25500830</v>
          </cell>
          <cell r="G261" t="str">
            <v>CARBON MONOXIDE(CARBOXYHEMOGLOBI</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JUL</v>
          </cell>
          <cell r="B262">
            <v>2017</v>
          </cell>
          <cell r="C262" t="str">
            <v>COTTAGE GROVE COMMUNITY HOSPIT</v>
          </cell>
          <cell r="D262" t="str">
            <v>40700</v>
          </cell>
          <cell r="E262" t="str">
            <v>Lab-General Lab</v>
          </cell>
          <cell r="F262" t="str">
            <v>25500835</v>
          </cell>
          <cell r="G262" t="str">
            <v>CARCINOEMBRYONIC AG (CEA)</v>
          </cell>
          <cell r="H262">
            <v>0</v>
          </cell>
          <cell r="I262">
            <v>1</v>
          </cell>
          <cell r="J262">
            <v>1</v>
          </cell>
          <cell r="K262">
            <v>0</v>
          </cell>
          <cell r="L262">
            <v>0</v>
          </cell>
          <cell r="M262">
            <v>0</v>
          </cell>
          <cell r="N262">
            <v>0</v>
          </cell>
          <cell r="O262">
            <v>0</v>
          </cell>
          <cell r="P262">
            <v>57</v>
          </cell>
          <cell r="Q262">
            <v>57</v>
          </cell>
          <cell r="R262">
            <v>0</v>
          </cell>
          <cell r="S262">
            <v>1</v>
          </cell>
          <cell r="T262">
            <v>1</v>
          </cell>
          <cell r="U262">
            <v>0</v>
          </cell>
          <cell r="V262">
            <v>0</v>
          </cell>
          <cell r="W262">
            <v>0</v>
          </cell>
          <cell r="X262">
            <v>0</v>
          </cell>
          <cell r="Y262">
            <v>0</v>
          </cell>
          <cell r="Z262">
            <v>57</v>
          </cell>
          <cell r="AA262">
            <v>57</v>
          </cell>
        </row>
        <row r="263">
          <cell r="A263" t="str">
            <v>JUL</v>
          </cell>
          <cell r="B263">
            <v>2017</v>
          </cell>
          <cell r="C263" t="str">
            <v>COTTAGE GROVE COMMUNITY HOSPIT</v>
          </cell>
          <cell r="D263" t="str">
            <v>40700</v>
          </cell>
          <cell r="E263" t="str">
            <v>Lab-General Lab</v>
          </cell>
          <cell r="F263" t="str">
            <v>25500845</v>
          </cell>
          <cell r="G263" t="str">
            <v>CAROTENE</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JUL</v>
          </cell>
          <cell r="B264">
            <v>2017</v>
          </cell>
          <cell r="C264" t="str">
            <v>COTTAGE GROVE COMMUNITY HOSPIT</v>
          </cell>
          <cell r="D264" t="str">
            <v>40700</v>
          </cell>
          <cell r="E264" t="str">
            <v>Lab-General Lab</v>
          </cell>
          <cell r="F264" t="str">
            <v>25500850</v>
          </cell>
          <cell r="G264" t="str">
            <v>CATECHOLAMINES FRACT,REF</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JUL</v>
          </cell>
          <cell r="B265">
            <v>2017</v>
          </cell>
          <cell r="C265" t="str">
            <v>COTTAGE GROVE COMMUNITY HOSPIT</v>
          </cell>
          <cell r="D265" t="str">
            <v>40700</v>
          </cell>
          <cell r="E265" t="str">
            <v>Lab-General Lab</v>
          </cell>
          <cell r="F265" t="str">
            <v>25500855</v>
          </cell>
          <cell r="G265" t="str">
            <v>CATECHOLAMINES FRACTIONATION,24</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JUL</v>
          </cell>
          <cell r="B266">
            <v>2017</v>
          </cell>
          <cell r="C266" t="str">
            <v>COTTAGE GROVE COMMUNITY HOSPIT</v>
          </cell>
          <cell r="D266" t="str">
            <v>40700</v>
          </cell>
          <cell r="E266" t="str">
            <v>Lab-General Lab</v>
          </cell>
          <cell r="F266" t="str">
            <v>25500865</v>
          </cell>
          <cell r="G266" t="str">
            <v>CELL COUNT AND DIFF,BFL</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JUL</v>
          </cell>
          <cell r="B267">
            <v>2017</v>
          </cell>
          <cell r="C267" t="str">
            <v>COTTAGE GROVE COMMUNITY HOSPIT</v>
          </cell>
          <cell r="D267" t="str">
            <v>40700</v>
          </cell>
          <cell r="E267" t="str">
            <v>Lab-General Lab</v>
          </cell>
          <cell r="F267" t="str">
            <v>25500870</v>
          </cell>
          <cell r="G267" t="str">
            <v>CELL COUNT,BFL</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JUL</v>
          </cell>
          <cell r="B268">
            <v>2017</v>
          </cell>
          <cell r="C268" t="str">
            <v>COTTAGE GROVE COMMUNITY HOSPIT</v>
          </cell>
          <cell r="D268" t="str">
            <v>40700</v>
          </cell>
          <cell r="E268" t="str">
            <v>Lab-General Lab</v>
          </cell>
          <cell r="F268" t="str">
            <v>25500875</v>
          </cell>
          <cell r="G268" t="str">
            <v>CERULOPLASMIN</v>
          </cell>
          <cell r="H268">
            <v>0</v>
          </cell>
          <cell r="I268">
            <v>1</v>
          </cell>
          <cell r="J268">
            <v>1</v>
          </cell>
          <cell r="K268">
            <v>0</v>
          </cell>
          <cell r="L268">
            <v>0</v>
          </cell>
          <cell r="M268">
            <v>0</v>
          </cell>
          <cell r="N268">
            <v>0</v>
          </cell>
          <cell r="O268">
            <v>0</v>
          </cell>
          <cell r="P268">
            <v>46</v>
          </cell>
          <cell r="Q268">
            <v>46</v>
          </cell>
          <cell r="R268">
            <v>0</v>
          </cell>
          <cell r="S268">
            <v>1</v>
          </cell>
          <cell r="T268">
            <v>1</v>
          </cell>
          <cell r="U268">
            <v>0</v>
          </cell>
          <cell r="V268">
            <v>0</v>
          </cell>
          <cell r="W268">
            <v>0</v>
          </cell>
          <cell r="X268">
            <v>0</v>
          </cell>
          <cell r="Y268">
            <v>0</v>
          </cell>
          <cell r="Z268">
            <v>46</v>
          </cell>
          <cell r="AA268">
            <v>46</v>
          </cell>
        </row>
        <row r="269">
          <cell r="A269" t="str">
            <v>JUL</v>
          </cell>
          <cell r="B269">
            <v>2017</v>
          </cell>
          <cell r="C269" t="str">
            <v>COTTAGE GROVE COMMUNITY HOSPIT</v>
          </cell>
          <cell r="D269" t="str">
            <v>40700</v>
          </cell>
          <cell r="E269" t="str">
            <v>Lab-General Lab</v>
          </cell>
          <cell r="F269" t="str">
            <v>25500882</v>
          </cell>
          <cell r="G269" t="str">
            <v>CHEMILUMINESCENT ASSAY</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JUL</v>
          </cell>
          <cell r="B270">
            <v>2017</v>
          </cell>
          <cell r="C270" t="str">
            <v>COTTAGE GROVE COMMUNITY HOSPIT</v>
          </cell>
          <cell r="D270" t="str">
            <v>40700</v>
          </cell>
          <cell r="E270" t="str">
            <v>Lab-General Lab</v>
          </cell>
          <cell r="F270" t="str">
            <v>25500885</v>
          </cell>
          <cell r="G270" t="str">
            <v>CHLAMYDIA ANTIBODY,IGM</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JUL</v>
          </cell>
          <cell r="B271">
            <v>2017</v>
          </cell>
          <cell r="C271" t="str">
            <v>COTTAGE GROVE COMMUNITY HOSPIT</v>
          </cell>
          <cell r="D271" t="str">
            <v>40700</v>
          </cell>
          <cell r="E271" t="str">
            <v>Lab-General Lab</v>
          </cell>
          <cell r="F271" t="str">
            <v>25500889</v>
          </cell>
          <cell r="G271" t="str">
            <v>CHLAMYDIA ANTIBODY</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JUL</v>
          </cell>
          <cell r="B272">
            <v>2017</v>
          </cell>
          <cell r="C272" t="str">
            <v>COTTAGE GROVE COMMUNITY HOSPIT</v>
          </cell>
          <cell r="D272" t="str">
            <v>40700</v>
          </cell>
          <cell r="E272" t="str">
            <v>Lab-General Lab</v>
          </cell>
          <cell r="F272" t="str">
            <v>25500894</v>
          </cell>
          <cell r="G272" t="str">
            <v>CHLAMYDIA TRACH</v>
          </cell>
          <cell r="H272">
            <v>0</v>
          </cell>
          <cell r="I272">
            <v>10</v>
          </cell>
          <cell r="J272">
            <v>10</v>
          </cell>
          <cell r="K272">
            <v>0</v>
          </cell>
          <cell r="L272">
            <v>0</v>
          </cell>
          <cell r="M272">
            <v>0</v>
          </cell>
          <cell r="N272">
            <v>0</v>
          </cell>
          <cell r="O272">
            <v>0</v>
          </cell>
          <cell r="P272">
            <v>1140</v>
          </cell>
          <cell r="Q272">
            <v>1140</v>
          </cell>
          <cell r="R272">
            <v>0</v>
          </cell>
          <cell r="S272">
            <v>10</v>
          </cell>
          <cell r="T272">
            <v>10</v>
          </cell>
          <cell r="U272">
            <v>0</v>
          </cell>
          <cell r="V272">
            <v>0</v>
          </cell>
          <cell r="W272">
            <v>0</v>
          </cell>
          <cell r="X272">
            <v>0</v>
          </cell>
          <cell r="Y272">
            <v>0</v>
          </cell>
          <cell r="Z272">
            <v>1140</v>
          </cell>
          <cell r="AA272">
            <v>1140</v>
          </cell>
        </row>
        <row r="273">
          <cell r="A273" t="str">
            <v>JUL</v>
          </cell>
          <cell r="B273">
            <v>2017</v>
          </cell>
          <cell r="C273" t="str">
            <v>COTTAGE GROVE COMMUNITY HOSPIT</v>
          </cell>
          <cell r="D273" t="str">
            <v>40700</v>
          </cell>
          <cell r="E273" t="str">
            <v>Lab-General Lab</v>
          </cell>
          <cell r="F273" t="str">
            <v>25500900</v>
          </cell>
          <cell r="G273" t="str">
            <v>CHLORIDE</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JUL</v>
          </cell>
          <cell r="B274">
            <v>2017</v>
          </cell>
          <cell r="C274" t="str">
            <v>COTTAGE GROVE COMMUNITY HOSPIT</v>
          </cell>
          <cell r="D274" t="str">
            <v>40700</v>
          </cell>
          <cell r="E274" t="str">
            <v>Lab-General Lab</v>
          </cell>
          <cell r="F274" t="str">
            <v>25500910</v>
          </cell>
          <cell r="G274" t="str">
            <v>CHLORIDE,URINE</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JUL</v>
          </cell>
          <cell r="B275">
            <v>2017</v>
          </cell>
          <cell r="C275" t="str">
            <v>COTTAGE GROVE COMMUNITY HOSPIT</v>
          </cell>
          <cell r="D275" t="str">
            <v>40700</v>
          </cell>
          <cell r="E275" t="str">
            <v>Lab-General Lab</v>
          </cell>
          <cell r="F275" t="str">
            <v>25500920</v>
          </cell>
          <cell r="G275" t="str">
            <v>CHOLESTEROL</v>
          </cell>
          <cell r="H275">
            <v>0</v>
          </cell>
          <cell r="I275">
            <v>4</v>
          </cell>
          <cell r="J275">
            <v>4</v>
          </cell>
          <cell r="K275">
            <v>0</v>
          </cell>
          <cell r="L275">
            <v>0</v>
          </cell>
          <cell r="M275">
            <v>0</v>
          </cell>
          <cell r="N275">
            <v>0</v>
          </cell>
          <cell r="O275">
            <v>0</v>
          </cell>
          <cell r="P275">
            <v>116</v>
          </cell>
          <cell r="Q275">
            <v>116</v>
          </cell>
          <cell r="R275">
            <v>0</v>
          </cell>
          <cell r="S275">
            <v>4</v>
          </cell>
          <cell r="T275">
            <v>4</v>
          </cell>
          <cell r="U275">
            <v>0</v>
          </cell>
          <cell r="V275">
            <v>0</v>
          </cell>
          <cell r="W275">
            <v>0</v>
          </cell>
          <cell r="X275">
            <v>0</v>
          </cell>
          <cell r="Y275">
            <v>0</v>
          </cell>
          <cell r="Z275">
            <v>116</v>
          </cell>
          <cell r="AA275">
            <v>116</v>
          </cell>
        </row>
        <row r="276">
          <cell r="A276" t="str">
            <v>JUL</v>
          </cell>
          <cell r="B276">
            <v>2017</v>
          </cell>
          <cell r="C276" t="str">
            <v>COTTAGE GROVE COMMUNITY HOSPIT</v>
          </cell>
          <cell r="D276" t="str">
            <v>40700</v>
          </cell>
          <cell r="E276" t="str">
            <v>Lab-General Lab</v>
          </cell>
          <cell r="F276" t="str">
            <v>25500955</v>
          </cell>
          <cell r="G276" t="str">
            <v>xCHROMATOGRAPHY,QUANTITATIVE</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JUL</v>
          </cell>
          <cell r="B277">
            <v>2017</v>
          </cell>
          <cell r="C277" t="str">
            <v>COTTAGE GROVE COMMUNITY HOSPIT</v>
          </cell>
          <cell r="D277" t="str">
            <v>40700</v>
          </cell>
          <cell r="E277" t="str">
            <v>Lab-General Lab</v>
          </cell>
          <cell r="F277" t="str">
            <v>25501005</v>
          </cell>
          <cell r="G277" t="str">
            <v>CITRIC ACID (CITRATE)</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JUL</v>
          </cell>
          <cell r="B278">
            <v>2017</v>
          </cell>
          <cell r="C278" t="str">
            <v>COTTAGE GROVE COMMUNITY HOSPIT</v>
          </cell>
          <cell r="D278" t="str">
            <v>40700</v>
          </cell>
          <cell r="E278" t="str">
            <v>Lab-General Lab</v>
          </cell>
          <cell r="F278" t="str">
            <v>25501055</v>
          </cell>
          <cell r="G278" t="str">
            <v>COLD AGGLUTININ,TITER</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t="str">
            <v>JUL</v>
          </cell>
          <cell r="B279">
            <v>2017</v>
          </cell>
          <cell r="C279" t="str">
            <v>COTTAGE GROVE COMMUNITY HOSPIT</v>
          </cell>
          <cell r="D279" t="str">
            <v>40700</v>
          </cell>
          <cell r="E279" t="str">
            <v>Lab-General Lab</v>
          </cell>
          <cell r="F279" t="str">
            <v>25501061</v>
          </cell>
          <cell r="G279" t="str">
            <v>COLLAGEN CROSS LINKS</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JUL</v>
          </cell>
          <cell r="B280">
            <v>2017</v>
          </cell>
          <cell r="C280" t="str">
            <v>COTTAGE GROVE COMMUNITY HOSPIT</v>
          </cell>
          <cell r="D280" t="str">
            <v>40700</v>
          </cell>
          <cell r="E280" t="str">
            <v>Lab-General Lab</v>
          </cell>
          <cell r="F280" t="str">
            <v>25501063</v>
          </cell>
          <cell r="G280" t="str">
            <v>COLUMN CHROMATOGRAPHY, MASS SPEC</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JUL</v>
          </cell>
          <cell r="B281">
            <v>2017</v>
          </cell>
          <cell r="C281" t="str">
            <v>COTTAGE GROVE COMMUNITY HOSPIT</v>
          </cell>
          <cell r="D281" t="str">
            <v>40700</v>
          </cell>
          <cell r="E281" t="str">
            <v>Lab-General Lab</v>
          </cell>
          <cell r="F281" t="str">
            <v>25501070</v>
          </cell>
          <cell r="G281" t="str">
            <v>COLUMN CHROMATOGRAPHY,QUANT,REF</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t="str">
            <v>JUL</v>
          </cell>
          <cell r="B282">
            <v>2017</v>
          </cell>
          <cell r="C282" t="str">
            <v>COTTAGE GROVE COMMUNITY HOSPIT</v>
          </cell>
          <cell r="D282" t="str">
            <v>40700</v>
          </cell>
          <cell r="E282" t="str">
            <v>Lab-General Lab</v>
          </cell>
          <cell r="F282" t="str">
            <v>25501080</v>
          </cell>
          <cell r="G282" t="str">
            <v>COMPLEMENT FX ACTIVITY,EACH COM</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JUL</v>
          </cell>
          <cell r="B283">
            <v>2017</v>
          </cell>
          <cell r="C283" t="str">
            <v>COTTAGE GROVE COMMUNITY HOSPIT</v>
          </cell>
          <cell r="D283" t="str">
            <v>40700</v>
          </cell>
          <cell r="E283" t="str">
            <v>Lab-General Lab</v>
          </cell>
          <cell r="F283" t="str">
            <v>25501084</v>
          </cell>
          <cell r="G283" t="str">
            <v>COMPLEMENT,EACH COMPONENT</v>
          </cell>
          <cell r="H283">
            <v>0</v>
          </cell>
          <cell r="I283">
            <v>11</v>
          </cell>
          <cell r="J283">
            <v>11</v>
          </cell>
          <cell r="K283">
            <v>0</v>
          </cell>
          <cell r="L283">
            <v>0</v>
          </cell>
          <cell r="M283">
            <v>0</v>
          </cell>
          <cell r="N283">
            <v>0</v>
          </cell>
          <cell r="O283">
            <v>0</v>
          </cell>
          <cell r="P283">
            <v>462</v>
          </cell>
          <cell r="Q283">
            <v>462</v>
          </cell>
          <cell r="R283">
            <v>0</v>
          </cell>
          <cell r="S283">
            <v>11</v>
          </cell>
          <cell r="T283">
            <v>11</v>
          </cell>
          <cell r="U283">
            <v>0</v>
          </cell>
          <cell r="V283">
            <v>0</v>
          </cell>
          <cell r="W283">
            <v>0</v>
          </cell>
          <cell r="X283">
            <v>0</v>
          </cell>
          <cell r="Y283">
            <v>0</v>
          </cell>
          <cell r="Z283">
            <v>462</v>
          </cell>
          <cell r="AA283">
            <v>462</v>
          </cell>
        </row>
        <row r="284">
          <cell r="A284" t="str">
            <v>JUL</v>
          </cell>
          <cell r="B284">
            <v>2017</v>
          </cell>
          <cell r="C284" t="str">
            <v>COTTAGE GROVE COMMUNITY HOSPIT</v>
          </cell>
          <cell r="D284" t="str">
            <v>40700</v>
          </cell>
          <cell r="E284" t="str">
            <v>Lab-General Lab</v>
          </cell>
          <cell r="F284" t="str">
            <v>25501085</v>
          </cell>
          <cell r="G284" t="str">
            <v>COMPLEMENT,EACH COMPONENT,REF</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JUL</v>
          </cell>
          <cell r="B285">
            <v>2017</v>
          </cell>
          <cell r="C285" t="str">
            <v>COTTAGE GROVE COMMUNITY HOSPIT</v>
          </cell>
          <cell r="D285" t="str">
            <v>40700</v>
          </cell>
          <cell r="E285" t="str">
            <v>Lab-General Lab</v>
          </cell>
          <cell r="F285" t="str">
            <v>25501090</v>
          </cell>
          <cell r="G285" t="str">
            <v>COMPLEMENT,TOTAL</v>
          </cell>
          <cell r="H285">
            <v>0</v>
          </cell>
          <cell r="I285">
            <v>2</v>
          </cell>
          <cell r="J285">
            <v>2</v>
          </cell>
          <cell r="K285">
            <v>0</v>
          </cell>
          <cell r="L285">
            <v>0</v>
          </cell>
          <cell r="M285">
            <v>0</v>
          </cell>
          <cell r="N285">
            <v>0</v>
          </cell>
          <cell r="O285">
            <v>0</v>
          </cell>
          <cell r="P285">
            <v>204</v>
          </cell>
          <cell r="Q285">
            <v>204</v>
          </cell>
          <cell r="R285">
            <v>0</v>
          </cell>
          <cell r="S285">
            <v>2</v>
          </cell>
          <cell r="T285">
            <v>2</v>
          </cell>
          <cell r="U285">
            <v>0</v>
          </cell>
          <cell r="V285">
            <v>0</v>
          </cell>
          <cell r="W285">
            <v>0</v>
          </cell>
          <cell r="X285">
            <v>0</v>
          </cell>
          <cell r="Y285">
            <v>0</v>
          </cell>
          <cell r="Z285">
            <v>204</v>
          </cell>
          <cell r="AA285">
            <v>204</v>
          </cell>
        </row>
        <row r="286">
          <cell r="A286" t="str">
            <v>JUL</v>
          </cell>
          <cell r="B286">
            <v>2017</v>
          </cell>
          <cell r="C286" t="str">
            <v>COTTAGE GROVE COMMUNITY HOSPIT</v>
          </cell>
          <cell r="D286" t="str">
            <v>40700</v>
          </cell>
          <cell r="E286" t="str">
            <v>Lab-General Lab</v>
          </cell>
          <cell r="F286" t="str">
            <v>25501101</v>
          </cell>
          <cell r="G286" t="str">
            <v>CONC,PARASITES OR AFB</v>
          </cell>
          <cell r="H286">
            <v>1</v>
          </cell>
          <cell r="I286">
            <v>11</v>
          </cell>
          <cell r="J286">
            <v>12</v>
          </cell>
          <cell r="K286">
            <v>0</v>
          </cell>
          <cell r="L286">
            <v>0</v>
          </cell>
          <cell r="M286">
            <v>0</v>
          </cell>
          <cell r="N286">
            <v>0</v>
          </cell>
          <cell r="O286">
            <v>26</v>
          </cell>
          <cell r="P286">
            <v>286</v>
          </cell>
          <cell r="Q286">
            <v>312</v>
          </cell>
          <cell r="R286">
            <v>1</v>
          </cell>
          <cell r="S286">
            <v>11</v>
          </cell>
          <cell r="T286">
            <v>12</v>
          </cell>
          <cell r="U286">
            <v>0</v>
          </cell>
          <cell r="V286">
            <v>0</v>
          </cell>
          <cell r="W286">
            <v>0</v>
          </cell>
          <cell r="X286">
            <v>0</v>
          </cell>
          <cell r="Y286">
            <v>26</v>
          </cell>
          <cell r="Z286">
            <v>286</v>
          </cell>
          <cell r="AA286">
            <v>312</v>
          </cell>
        </row>
        <row r="287">
          <cell r="A287" t="str">
            <v>JUL</v>
          </cell>
          <cell r="B287">
            <v>2017</v>
          </cell>
          <cell r="C287" t="str">
            <v>COTTAGE GROVE COMMUNITY HOSPIT</v>
          </cell>
          <cell r="D287" t="str">
            <v>40700</v>
          </cell>
          <cell r="E287" t="str">
            <v>Lab-General Lab</v>
          </cell>
          <cell r="F287" t="str">
            <v>25501110</v>
          </cell>
          <cell r="G287" t="str">
            <v>COPPER,REF</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JUL</v>
          </cell>
          <cell r="B288">
            <v>2017</v>
          </cell>
          <cell r="C288" t="str">
            <v>COTTAGE GROVE COMMUNITY HOSPIT</v>
          </cell>
          <cell r="D288" t="str">
            <v>40700</v>
          </cell>
          <cell r="E288" t="str">
            <v>Lab-General Lab</v>
          </cell>
          <cell r="F288" t="str">
            <v>25501111</v>
          </cell>
          <cell r="G288" t="str">
            <v>COPPER</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JUL</v>
          </cell>
          <cell r="B289">
            <v>2017</v>
          </cell>
          <cell r="C289" t="str">
            <v>COTTAGE GROVE COMMUNITY HOSPIT</v>
          </cell>
          <cell r="D289" t="str">
            <v>40700</v>
          </cell>
          <cell r="E289" t="str">
            <v>Lab-General Lab</v>
          </cell>
          <cell r="F289" t="str">
            <v>25501115</v>
          </cell>
          <cell r="G289" t="str">
            <v>LIPID PANEL</v>
          </cell>
          <cell r="H289">
            <v>0</v>
          </cell>
          <cell r="I289">
            <v>379</v>
          </cell>
          <cell r="J289">
            <v>379</v>
          </cell>
          <cell r="K289">
            <v>0</v>
          </cell>
          <cell r="L289">
            <v>0</v>
          </cell>
          <cell r="M289">
            <v>0</v>
          </cell>
          <cell r="N289">
            <v>0</v>
          </cell>
          <cell r="O289">
            <v>0</v>
          </cell>
          <cell r="P289">
            <v>28046</v>
          </cell>
          <cell r="Q289">
            <v>28046</v>
          </cell>
          <cell r="R289">
            <v>0</v>
          </cell>
          <cell r="S289">
            <v>379</v>
          </cell>
          <cell r="T289">
            <v>379</v>
          </cell>
          <cell r="U289">
            <v>0</v>
          </cell>
          <cell r="V289">
            <v>0</v>
          </cell>
          <cell r="W289">
            <v>0</v>
          </cell>
          <cell r="X289">
            <v>0</v>
          </cell>
          <cell r="Y289">
            <v>0</v>
          </cell>
          <cell r="Z289">
            <v>28046</v>
          </cell>
          <cell r="AA289">
            <v>28046</v>
          </cell>
        </row>
        <row r="290">
          <cell r="A290" t="str">
            <v>JUL</v>
          </cell>
          <cell r="B290">
            <v>2017</v>
          </cell>
          <cell r="C290" t="str">
            <v>COTTAGE GROVE COMMUNITY HOSPIT</v>
          </cell>
          <cell r="D290" t="str">
            <v>40700</v>
          </cell>
          <cell r="E290" t="str">
            <v>Lab-General Lab</v>
          </cell>
          <cell r="F290" t="str">
            <v>25501120</v>
          </cell>
          <cell r="G290" t="str">
            <v>CORTISOL</v>
          </cell>
          <cell r="H290">
            <v>0</v>
          </cell>
          <cell r="I290">
            <v>5</v>
          </cell>
          <cell r="J290">
            <v>5</v>
          </cell>
          <cell r="K290">
            <v>0</v>
          </cell>
          <cell r="L290">
            <v>0</v>
          </cell>
          <cell r="M290">
            <v>0</v>
          </cell>
          <cell r="N290">
            <v>0</v>
          </cell>
          <cell r="O290">
            <v>0</v>
          </cell>
          <cell r="P290">
            <v>385</v>
          </cell>
          <cell r="Q290">
            <v>385</v>
          </cell>
          <cell r="R290">
            <v>0</v>
          </cell>
          <cell r="S290">
            <v>5</v>
          </cell>
          <cell r="T290">
            <v>5</v>
          </cell>
          <cell r="U290">
            <v>0</v>
          </cell>
          <cell r="V290">
            <v>0</v>
          </cell>
          <cell r="W290">
            <v>0</v>
          </cell>
          <cell r="X290">
            <v>0</v>
          </cell>
          <cell r="Y290">
            <v>0</v>
          </cell>
          <cell r="Z290">
            <v>385</v>
          </cell>
          <cell r="AA290">
            <v>385</v>
          </cell>
        </row>
        <row r="291">
          <cell r="A291" t="str">
            <v>JUL</v>
          </cell>
          <cell r="B291">
            <v>2017</v>
          </cell>
          <cell r="C291" t="str">
            <v>COTTAGE GROVE COMMUNITY HOSPIT</v>
          </cell>
          <cell r="D291" t="str">
            <v>40700</v>
          </cell>
          <cell r="E291" t="str">
            <v>Lab-General Lab</v>
          </cell>
          <cell r="F291" t="str">
            <v>25501125</v>
          </cell>
          <cell r="G291" t="str">
            <v>CORTISOL,REF</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JUL</v>
          </cell>
          <cell r="B292">
            <v>2017</v>
          </cell>
          <cell r="C292" t="str">
            <v>COTTAGE GROVE COMMUNITY HOSPIT</v>
          </cell>
          <cell r="D292" t="str">
            <v>40700</v>
          </cell>
          <cell r="E292" t="str">
            <v>Lab-General Lab</v>
          </cell>
          <cell r="F292" t="str">
            <v>25501130</v>
          </cell>
          <cell r="G292" t="str">
            <v>CORTISOL,FREE</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JUL</v>
          </cell>
          <cell r="B293">
            <v>2017</v>
          </cell>
          <cell r="C293" t="str">
            <v>COTTAGE GROVE COMMUNITY HOSPIT</v>
          </cell>
          <cell r="D293" t="str">
            <v>40700</v>
          </cell>
          <cell r="E293" t="str">
            <v>Lab-General Lab</v>
          </cell>
          <cell r="F293" t="str">
            <v>25501145</v>
          </cell>
          <cell r="G293" t="str">
            <v>CPK,TOTAL</v>
          </cell>
          <cell r="H293">
            <v>1</v>
          </cell>
          <cell r="I293">
            <v>22</v>
          </cell>
          <cell r="J293">
            <v>23</v>
          </cell>
          <cell r="K293">
            <v>0</v>
          </cell>
          <cell r="L293">
            <v>0</v>
          </cell>
          <cell r="M293">
            <v>0</v>
          </cell>
          <cell r="N293">
            <v>0</v>
          </cell>
          <cell r="O293">
            <v>51</v>
          </cell>
          <cell r="P293">
            <v>1122</v>
          </cell>
          <cell r="Q293">
            <v>1173</v>
          </cell>
          <cell r="R293">
            <v>1</v>
          </cell>
          <cell r="S293">
            <v>22</v>
          </cell>
          <cell r="T293">
            <v>23</v>
          </cell>
          <cell r="U293">
            <v>0</v>
          </cell>
          <cell r="V293">
            <v>0</v>
          </cell>
          <cell r="W293">
            <v>0</v>
          </cell>
          <cell r="X293">
            <v>0</v>
          </cell>
          <cell r="Y293">
            <v>51</v>
          </cell>
          <cell r="Z293">
            <v>1122</v>
          </cell>
          <cell r="AA293">
            <v>1173</v>
          </cell>
        </row>
        <row r="294">
          <cell r="A294" t="str">
            <v>JUL</v>
          </cell>
          <cell r="B294">
            <v>2017</v>
          </cell>
          <cell r="C294" t="str">
            <v>COTTAGE GROVE COMMUNITY HOSPIT</v>
          </cell>
          <cell r="D294" t="str">
            <v>40700</v>
          </cell>
          <cell r="E294" t="str">
            <v>Lab-General Lab</v>
          </cell>
          <cell r="F294" t="str">
            <v>25501148</v>
          </cell>
          <cell r="G294" t="str">
            <v>CK ISO, REFERRED</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JUL</v>
          </cell>
          <cell r="B295">
            <v>2017</v>
          </cell>
          <cell r="C295" t="str">
            <v>COTTAGE GROVE COMMUNITY HOSPIT</v>
          </cell>
          <cell r="D295" t="str">
            <v>40700</v>
          </cell>
          <cell r="E295" t="str">
            <v>Lab-General Lab</v>
          </cell>
          <cell r="F295" t="str">
            <v>25501150</v>
          </cell>
          <cell r="G295" t="str">
            <v>CPK-MB</v>
          </cell>
          <cell r="H295">
            <v>0</v>
          </cell>
          <cell r="I295">
            <v>3</v>
          </cell>
          <cell r="J295">
            <v>3</v>
          </cell>
          <cell r="K295">
            <v>0</v>
          </cell>
          <cell r="L295">
            <v>0</v>
          </cell>
          <cell r="M295">
            <v>0</v>
          </cell>
          <cell r="N295">
            <v>0</v>
          </cell>
          <cell r="O295">
            <v>0</v>
          </cell>
          <cell r="P295">
            <v>285</v>
          </cell>
          <cell r="Q295">
            <v>285</v>
          </cell>
          <cell r="R295">
            <v>0</v>
          </cell>
          <cell r="S295">
            <v>3</v>
          </cell>
          <cell r="T295">
            <v>3</v>
          </cell>
          <cell r="U295">
            <v>0</v>
          </cell>
          <cell r="V295">
            <v>0</v>
          </cell>
          <cell r="W295">
            <v>0</v>
          </cell>
          <cell r="X295">
            <v>0</v>
          </cell>
          <cell r="Y295">
            <v>0</v>
          </cell>
          <cell r="Z295">
            <v>285</v>
          </cell>
          <cell r="AA295">
            <v>285</v>
          </cell>
        </row>
        <row r="296">
          <cell r="A296" t="str">
            <v>JUL</v>
          </cell>
          <cell r="B296">
            <v>2017</v>
          </cell>
          <cell r="C296" t="str">
            <v>COTTAGE GROVE COMMUNITY HOSPIT</v>
          </cell>
          <cell r="D296" t="str">
            <v>40700</v>
          </cell>
          <cell r="E296" t="str">
            <v>Lab-General Lab</v>
          </cell>
          <cell r="F296" t="str">
            <v>25501160</v>
          </cell>
          <cell r="G296" t="str">
            <v>CREATININE</v>
          </cell>
          <cell r="H296">
            <v>0</v>
          </cell>
          <cell r="I296">
            <v>5</v>
          </cell>
          <cell r="J296">
            <v>5</v>
          </cell>
          <cell r="K296">
            <v>0</v>
          </cell>
          <cell r="L296">
            <v>0</v>
          </cell>
          <cell r="M296">
            <v>0</v>
          </cell>
          <cell r="N296">
            <v>0</v>
          </cell>
          <cell r="O296">
            <v>0</v>
          </cell>
          <cell r="P296">
            <v>175</v>
          </cell>
          <cell r="Q296">
            <v>175</v>
          </cell>
          <cell r="R296">
            <v>0</v>
          </cell>
          <cell r="S296">
            <v>5</v>
          </cell>
          <cell r="T296">
            <v>5</v>
          </cell>
          <cell r="U296">
            <v>0</v>
          </cell>
          <cell r="V296">
            <v>0</v>
          </cell>
          <cell r="W296">
            <v>0</v>
          </cell>
          <cell r="X296">
            <v>0</v>
          </cell>
          <cell r="Y296">
            <v>0</v>
          </cell>
          <cell r="Z296">
            <v>175</v>
          </cell>
          <cell r="AA296">
            <v>175</v>
          </cell>
        </row>
        <row r="297">
          <cell r="A297" t="str">
            <v>JUL</v>
          </cell>
          <cell r="B297">
            <v>2017</v>
          </cell>
          <cell r="C297" t="str">
            <v>COTTAGE GROVE COMMUNITY HOSPIT</v>
          </cell>
          <cell r="D297" t="str">
            <v>40700</v>
          </cell>
          <cell r="E297" t="str">
            <v>Lab-General Lab</v>
          </cell>
          <cell r="F297" t="str">
            <v>25501165</v>
          </cell>
          <cell r="G297" t="str">
            <v>CREATININE CLEARANCE</v>
          </cell>
          <cell r="H297">
            <v>0</v>
          </cell>
          <cell r="I297">
            <v>1</v>
          </cell>
          <cell r="J297">
            <v>1</v>
          </cell>
          <cell r="K297">
            <v>0</v>
          </cell>
          <cell r="L297">
            <v>0</v>
          </cell>
          <cell r="M297">
            <v>0</v>
          </cell>
          <cell r="N297">
            <v>0</v>
          </cell>
          <cell r="O297">
            <v>0</v>
          </cell>
          <cell r="P297">
            <v>62</v>
          </cell>
          <cell r="Q297">
            <v>62</v>
          </cell>
          <cell r="R297">
            <v>0</v>
          </cell>
          <cell r="S297">
            <v>1</v>
          </cell>
          <cell r="T297">
            <v>1</v>
          </cell>
          <cell r="U297">
            <v>0</v>
          </cell>
          <cell r="V297">
            <v>0</v>
          </cell>
          <cell r="W297">
            <v>0</v>
          </cell>
          <cell r="X297">
            <v>0</v>
          </cell>
          <cell r="Y297">
            <v>0</v>
          </cell>
          <cell r="Z297">
            <v>62</v>
          </cell>
          <cell r="AA297">
            <v>62</v>
          </cell>
        </row>
        <row r="298">
          <cell r="A298" t="str">
            <v>JUL</v>
          </cell>
          <cell r="B298">
            <v>2017</v>
          </cell>
          <cell r="C298" t="str">
            <v>COTTAGE GROVE COMMUNITY HOSPIT</v>
          </cell>
          <cell r="D298" t="str">
            <v>40700</v>
          </cell>
          <cell r="E298" t="str">
            <v>Lab-General Lab</v>
          </cell>
          <cell r="F298" t="str">
            <v>25501175</v>
          </cell>
          <cell r="G298" t="str">
            <v>CREATININE,OTHER SOURCE</v>
          </cell>
          <cell r="H298">
            <v>0</v>
          </cell>
          <cell r="I298">
            <v>118</v>
          </cell>
          <cell r="J298">
            <v>118</v>
          </cell>
          <cell r="K298">
            <v>0</v>
          </cell>
          <cell r="L298">
            <v>0</v>
          </cell>
          <cell r="M298">
            <v>0</v>
          </cell>
          <cell r="N298">
            <v>0</v>
          </cell>
          <cell r="O298">
            <v>0</v>
          </cell>
          <cell r="P298">
            <v>4130</v>
          </cell>
          <cell r="Q298">
            <v>4130</v>
          </cell>
          <cell r="R298">
            <v>0</v>
          </cell>
          <cell r="S298">
            <v>118</v>
          </cell>
          <cell r="T298">
            <v>118</v>
          </cell>
          <cell r="U298">
            <v>0</v>
          </cell>
          <cell r="V298">
            <v>0</v>
          </cell>
          <cell r="W298">
            <v>0</v>
          </cell>
          <cell r="X298">
            <v>0</v>
          </cell>
          <cell r="Y298">
            <v>0</v>
          </cell>
          <cell r="Z298">
            <v>4130</v>
          </cell>
          <cell r="AA298">
            <v>4130</v>
          </cell>
        </row>
        <row r="299">
          <cell r="A299" t="str">
            <v>JUL</v>
          </cell>
          <cell r="B299">
            <v>2017</v>
          </cell>
          <cell r="C299" t="str">
            <v>COTTAGE GROVE COMMUNITY HOSPIT</v>
          </cell>
          <cell r="D299" t="str">
            <v>40700</v>
          </cell>
          <cell r="E299" t="str">
            <v>Lab-General Lab</v>
          </cell>
          <cell r="F299" t="str">
            <v>25501180</v>
          </cell>
          <cell r="G299" t="str">
            <v>xCROSSMATCH,ENZYME</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JUL</v>
          </cell>
          <cell r="B300">
            <v>2017</v>
          </cell>
          <cell r="C300" t="str">
            <v>COTTAGE GROVE COMMUNITY HOSPIT</v>
          </cell>
          <cell r="D300" t="str">
            <v>40700</v>
          </cell>
          <cell r="E300" t="str">
            <v>Lab-General Lab</v>
          </cell>
          <cell r="F300" t="str">
            <v>25501185</v>
          </cell>
          <cell r="G300" t="str">
            <v>xCROSSMATCH,EXTENDED</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JUL</v>
          </cell>
          <cell r="B301">
            <v>2017</v>
          </cell>
          <cell r="C301" t="str">
            <v>COTTAGE GROVE COMMUNITY HOSPIT</v>
          </cell>
          <cell r="D301" t="str">
            <v>40700</v>
          </cell>
          <cell r="E301" t="str">
            <v>Lab-General Lab</v>
          </cell>
          <cell r="F301" t="str">
            <v>25501190</v>
          </cell>
          <cell r="G301" t="str">
            <v>xCROSSMATCH,IMMED.SPIN</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JUL</v>
          </cell>
          <cell r="B302">
            <v>2017</v>
          </cell>
          <cell r="C302" t="str">
            <v>COTTAGE GROVE COMMUNITY HOSPIT</v>
          </cell>
          <cell r="D302" t="str">
            <v>40700</v>
          </cell>
          <cell r="E302" t="str">
            <v>Lab-General Lab</v>
          </cell>
          <cell r="F302" t="str">
            <v>25501191</v>
          </cell>
          <cell r="G302" t="str">
            <v>CRYOFIBRINOGEN</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JUL</v>
          </cell>
          <cell r="B303">
            <v>2017</v>
          </cell>
          <cell r="C303" t="str">
            <v>COTTAGE GROVE COMMUNITY HOSPIT</v>
          </cell>
          <cell r="D303" t="str">
            <v>40700</v>
          </cell>
          <cell r="E303" t="str">
            <v>Lab-General Lab</v>
          </cell>
          <cell r="F303" t="str">
            <v>25501195</v>
          </cell>
          <cell r="G303" t="str">
            <v>CRYOGLOBULINS,QUAL</v>
          </cell>
          <cell r="H303">
            <v>0</v>
          </cell>
          <cell r="I303">
            <v>2</v>
          </cell>
          <cell r="J303">
            <v>2</v>
          </cell>
          <cell r="K303">
            <v>0</v>
          </cell>
          <cell r="L303">
            <v>0</v>
          </cell>
          <cell r="M303">
            <v>0</v>
          </cell>
          <cell r="N303">
            <v>0</v>
          </cell>
          <cell r="O303">
            <v>0</v>
          </cell>
          <cell r="P303">
            <v>68</v>
          </cell>
          <cell r="Q303">
            <v>68</v>
          </cell>
          <cell r="R303">
            <v>0</v>
          </cell>
          <cell r="S303">
            <v>2</v>
          </cell>
          <cell r="T303">
            <v>2</v>
          </cell>
          <cell r="U303">
            <v>0</v>
          </cell>
          <cell r="V303">
            <v>0</v>
          </cell>
          <cell r="W303">
            <v>0</v>
          </cell>
          <cell r="X303">
            <v>0</v>
          </cell>
          <cell r="Y303">
            <v>0</v>
          </cell>
          <cell r="Z303">
            <v>68</v>
          </cell>
          <cell r="AA303">
            <v>68</v>
          </cell>
        </row>
        <row r="304">
          <cell r="A304" t="str">
            <v>JUL</v>
          </cell>
          <cell r="B304">
            <v>2017</v>
          </cell>
          <cell r="C304" t="str">
            <v>COTTAGE GROVE COMMUNITY HOSPIT</v>
          </cell>
          <cell r="D304" t="str">
            <v>40700</v>
          </cell>
          <cell r="E304" t="str">
            <v>Lab-General Lab</v>
          </cell>
          <cell r="F304" t="str">
            <v>25501200</v>
          </cell>
          <cell r="G304" t="str">
            <v>CRYOGLOBULINS,REF</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JUL</v>
          </cell>
          <cell r="B305">
            <v>2017</v>
          </cell>
          <cell r="C305" t="str">
            <v>COTTAGE GROVE COMMUNITY HOSPIT</v>
          </cell>
          <cell r="D305" t="str">
            <v>40700</v>
          </cell>
          <cell r="E305" t="str">
            <v>Lab-General Lab</v>
          </cell>
          <cell r="F305" t="str">
            <v>25501205</v>
          </cell>
          <cell r="G305" t="str">
            <v>CRYSTAL EXAM, IDENTIFICATION</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JUL</v>
          </cell>
          <cell r="B306">
            <v>2017</v>
          </cell>
          <cell r="C306" t="str">
            <v>COTTAGE GROVE COMMUNITY HOSPIT</v>
          </cell>
          <cell r="D306" t="str">
            <v>40700</v>
          </cell>
          <cell r="E306" t="str">
            <v>Lab-General Lab</v>
          </cell>
          <cell r="F306" t="str">
            <v>25501215</v>
          </cell>
          <cell r="G306" t="str">
            <v>CULTURE</v>
          </cell>
          <cell r="H306">
            <v>2</v>
          </cell>
          <cell r="I306">
            <v>15</v>
          </cell>
          <cell r="J306">
            <v>17</v>
          </cell>
          <cell r="K306">
            <v>0</v>
          </cell>
          <cell r="L306">
            <v>0</v>
          </cell>
          <cell r="M306">
            <v>0</v>
          </cell>
          <cell r="N306">
            <v>0</v>
          </cell>
          <cell r="O306">
            <v>86</v>
          </cell>
          <cell r="P306">
            <v>645</v>
          </cell>
          <cell r="Q306">
            <v>731</v>
          </cell>
          <cell r="R306">
            <v>2</v>
          </cell>
          <cell r="S306">
            <v>15</v>
          </cell>
          <cell r="T306">
            <v>17</v>
          </cell>
          <cell r="U306">
            <v>0</v>
          </cell>
          <cell r="V306">
            <v>0</v>
          </cell>
          <cell r="W306">
            <v>0</v>
          </cell>
          <cell r="X306">
            <v>0</v>
          </cell>
          <cell r="Y306">
            <v>86</v>
          </cell>
          <cell r="Z306">
            <v>645</v>
          </cell>
          <cell r="AA306">
            <v>731</v>
          </cell>
        </row>
        <row r="307">
          <cell r="A307" t="str">
            <v>JUL</v>
          </cell>
          <cell r="B307">
            <v>2017</v>
          </cell>
          <cell r="C307" t="str">
            <v>COTTAGE GROVE COMMUNITY HOSPIT</v>
          </cell>
          <cell r="D307" t="str">
            <v>40700</v>
          </cell>
          <cell r="E307" t="str">
            <v>Lab-General Lab</v>
          </cell>
          <cell r="F307" t="str">
            <v>25501225</v>
          </cell>
          <cell r="G307" t="str">
            <v>CULTURE OR ID,COMMERCIAL KIT</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JUL</v>
          </cell>
          <cell r="B308">
            <v>2017</v>
          </cell>
          <cell r="C308" t="str">
            <v>COTTAGE GROVE COMMUNITY HOSPIT</v>
          </cell>
          <cell r="D308" t="str">
            <v>40700</v>
          </cell>
          <cell r="E308" t="str">
            <v>Lab-General Lab</v>
          </cell>
          <cell r="F308" t="str">
            <v>25501235</v>
          </cell>
          <cell r="G308" t="str">
            <v>CULTURE,ACID FAST</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JUL</v>
          </cell>
          <cell r="B309">
            <v>2017</v>
          </cell>
          <cell r="C309" t="str">
            <v>COTTAGE GROVE COMMUNITY HOSPIT</v>
          </cell>
          <cell r="D309" t="str">
            <v>40700</v>
          </cell>
          <cell r="E309" t="str">
            <v>Lab-General Lab</v>
          </cell>
          <cell r="F309" t="str">
            <v>25501240</v>
          </cell>
          <cell r="G309" t="str">
            <v>CULTURE,ACID FAST,CONC &amp; ISOL</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t="str">
            <v>JUL</v>
          </cell>
          <cell r="B310">
            <v>2017</v>
          </cell>
          <cell r="C310" t="str">
            <v>COTTAGE GROVE COMMUNITY HOSPIT</v>
          </cell>
          <cell r="D310" t="str">
            <v>40700</v>
          </cell>
          <cell r="E310" t="str">
            <v>Lab-General Lab</v>
          </cell>
          <cell r="F310" t="str">
            <v>25501245</v>
          </cell>
          <cell r="G310" t="str">
            <v>CULTURE,ADDITIONAL ID METHOD,REF</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JUL</v>
          </cell>
          <cell r="B311">
            <v>2017</v>
          </cell>
          <cell r="C311" t="str">
            <v>COTTAGE GROVE COMMUNITY HOSPIT</v>
          </cell>
          <cell r="D311" t="str">
            <v>40700</v>
          </cell>
          <cell r="E311" t="str">
            <v>Lab-General Lab</v>
          </cell>
          <cell r="F311" t="str">
            <v>25501250</v>
          </cell>
          <cell r="G311" t="str">
            <v>CULTURE,ANAEROBIC</v>
          </cell>
          <cell r="H311">
            <v>0</v>
          </cell>
          <cell r="I311">
            <v>11</v>
          </cell>
          <cell r="J311">
            <v>11</v>
          </cell>
          <cell r="K311">
            <v>0</v>
          </cell>
          <cell r="L311">
            <v>0</v>
          </cell>
          <cell r="M311">
            <v>0</v>
          </cell>
          <cell r="N311">
            <v>0</v>
          </cell>
          <cell r="O311">
            <v>0</v>
          </cell>
          <cell r="P311">
            <v>1023</v>
          </cell>
          <cell r="Q311">
            <v>1023</v>
          </cell>
          <cell r="R311">
            <v>0</v>
          </cell>
          <cell r="S311">
            <v>11</v>
          </cell>
          <cell r="T311">
            <v>11</v>
          </cell>
          <cell r="U311">
            <v>0</v>
          </cell>
          <cell r="V311">
            <v>0</v>
          </cell>
          <cell r="W311">
            <v>0</v>
          </cell>
          <cell r="X311">
            <v>0</v>
          </cell>
          <cell r="Y311">
            <v>0</v>
          </cell>
          <cell r="Z311">
            <v>1023</v>
          </cell>
          <cell r="AA311">
            <v>1023</v>
          </cell>
        </row>
        <row r="312">
          <cell r="A312" t="str">
            <v>JUL</v>
          </cell>
          <cell r="B312">
            <v>2017</v>
          </cell>
          <cell r="C312" t="str">
            <v>COTTAGE GROVE COMMUNITY HOSPIT</v>
          </cell>
          <cell r="D312" t="str">
            <v>40700</v>
          </cell>
          <cell r="E312" t="str">
            <v>Lab-General Lab</v>
          </cell>
          <cell r="F312" t="str">
            <v>25501270</v>
          </cell>
          <cell r="G312" t="str">
            <v>CULTURE,FUNGUS</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row r="313">
          <cell r="A313" t="str">
            <v>JUL</v>
          </cell>
          <cell r="B313">
            <v>2017</v>
          </cell>
          <cell r="C313" t="str">
            <v>COTTAGE GROVE COMMUNITY HOSPIT</v>
          </cell>
          <cell r="D313" t="str">
            <v>40700</v>
          </cell>
          <cell r="E313" t="str">
            <v>Lab-General Lab</v>
          </cell>
          <cell r="F313" t="str">
            <v>25501271</v>
          </cell>
          <cell r="G313" t="str">
            <v>CULTURE,FUNGUS, REFERRED</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row r="314">
          <cell r="A314" t="str">
            <v>JUL</v>
          </cell>
          <cell r="B314">
            <v>2017</v>
          </cell>
          <cell r="C314" t="str">
            <v>COTTAGE GROVE COMMUNITY HOSPIT</v>
          </cell>
          <cell r="D314" t="str">
            <v>40700</v>
          </cell>
          <cell r="E314" t="str">
            <v>Lab-General Lab</v>
          </cell>
          <cell r="F314" t="str">
            <v>25501275</v>
          </cell>
          <cell r="G314" t="str">
            <v>CULTURE,MYCOPLASMA</v>
          </cell>
          <cell r="H314">
            <v>0</v>
          </cell>
          <cell r="I314">
            <v>1</v>
          </cell>
          <cell r="J314">
            <v>1</v>
          </cell>
          <cell r="K314">
            <v>0</v>
          </cell>
          <cell r="L314">
            <v>0</v>
          </cell>
          <cell r="M314">
            <v>0</v>
          </cell>
          <cell r="N314">
            <v>0</v>
          </cell>
          <cell r="O314">
            <v>0</v>
          </cell>
          <cell r="P314">
            <v>113</v>
          </cell>
          <cell r="Q314">
            <v>113</v>
          </cell>
          <cell r="R314">
            <v>0</v>
          </cell>
          <cell r="S314">
            <v>1</v>
          </cell>
          <cell r="T314">
            <v>1</v>
          </cell>
          <cell r="U314">
            <v>0</v>
          </cell>
          <cell r="V314">
            <v>0</v>
          </cell>
          <cell r="W314">
            <v>0</v>
          </cell>
          <cell r="X314">
            <v>0</v>
          </cell>
          <cell r="Y314">
            <v>0</v>
          </cell>
          <cell r="Z314">
            <v>113</v>
          </cell>
          <cell r="AA314">
            <v>113</v>
          </cell>
        </row>
        <row r="315">
          <cell r="A315" t="str">
            <v>JUL</v>
          </cell>
          <cell r="B315">
            <v>2017</v>
          </cell>
          <cell r="C315" t="str">
            <v>COTTAGE GROVE COMMUNITY HOSPIT</v>
          </cell>
          <cell r="D315" t="str">
            <v>40700</v>
          </cell>
          <cell r="E315" t="str">
            <v>Lab-General Lab</v>
          </cell>
          <cell r="F315" t="str">
            <v>25501282</v>
          </cell>
          <cell r="G315" t="str">
            <v>CULTURE,PRESUMPTIVE FUNGUS</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row>
        <row r="316">
          <cell r="A316" t="str">
            <v>JUL</v>
          </cell>
          <cell r="B316">
            <v>2017</v>
          </cell>
          <cell r="C316" t="str">
            <v>COTTAGE GROVE COMMUNITY HOSPIT</v>
          </cell>
          <cell r="D316" t="str">
            <v>40700</v>
          </cell>
          <cell r="E316" t="str">
            <v>Lab-General Lab</v>
          </cell>
          <cell r="F316" t="str">
            <v>25501290</v>
          </cell>
          <cell r="G316" t="str">
            <v>CULTURE,SCREEN FOR SINGLE ORG</v>
          </cell>
          <cell r="H316">
            <v>0</v>
          </cell>
          <cell r="I316">
            <v>28</v>
          </cell>
          <cell r="J316">
            <v>28</v>
          </cell>
          <cell r="K316">
            <v>0</v>
          </cell>
          <cell r="L316">
            <v>0</v>
          </cell>
          <cell r="M316">
            <v>0</v>
          </cell>
          <cell r="N316">
            <v>0</v>
          </cell>
          <cell r="O316">
            <v>0</v>
          </cell>
          <cell r="P316">
            <v>1133</v>
          </cell>
          <cell r="Q316">
            <v>1133</v>
          </cell>
          <cell r="R316">
            <v>0</v>
          </cell>
          <cell r="S316">
            <v>28</v>
          </cell>
          <cell r="T316">
            <v>28</v>
          </cell>
          <cell r="U316">
            <v>0</v>
          </cell>
          <cell r="V316">
            <v>0</v>
          </cell>
          <cell r="W316">
            <v>0</v>
          </cell>
          <cell r="X316">
            <v>0</v>
          </cell>
          <cell r="Y316">
            <v>0</v>
          </cell>
          <cell r="Z316">
            <v>1133</v>
          </cell>
          <cell r="AA316">
            <v>1133</v>
          </cell>
        </row>
        <row r="317">
          <cell r="A317" t="str">
            <v>JUL</v>
          </cell>
          <cell r="B317">
            <v>2017</v>
          </cell>
          <cell r="C317" t="str">
            <v>COTTAGE GROVE COMMUNITY HOSPIT</v>
          </cell>
          <cell r="D317" t="str">
            <v>40700</v>
          </cell>
          <cell r="E317" t="str">
            <v>Lab-General Lab</v>
          </cell>
          <cell r="F317" t="str">
            <v>25501295</v>
          </cell>
          <cell r="G317" t="str">
            <v>CULTURE,STOOL</v>
          </cell>
          <cell r="H317">
            <v>1</v>
          </cell>
          <cell r="I317">
            <v>11</v>
          </cell>
          <cell r="J317">
            <v>12</v>
          </cell>
          <cell r="K317">
            <v>0</v>
          </cell>
          <cell r="L317">
            <v>0</v>
          </cell>
          <cell r="M317">
            <v>0</v>
          </cell>
          <cell r="N317">
            <v>0</v>
          </cell>
          <cell r="O317">
            <v>46</v>
          </cell>
          <cell r="P317">
            <v>506</v>
          </cell>
          <cell r="Q317">
            <v>552</v>
          </cell>
          <cell r="R317">
            <v>1</v>
          </cell>
          <cell r="S317">
            <v>11</v>
          </cell>
          <cell r="T317">
            <v>12</v>
          </cell>
          <cell r="U317">
            <v>0</v>
          </cell>
          <cell r="V317">
            <v>0</v>
          </cell>
          <cell r="W317">
            <v>0</v>
          </cell>
          <cell r="X317">
            <v>0</v>
          </cell>
          <cell r="Y317">
            <v>46</v>
          </cell>
          <cell r="Z317">
            <v>506</v>
          </cell>
          <cell r="AA317">
            <v>552</v>
          </cell>
        </row>
        <row r="318">
          <cell r="A318" t="str">
            <v>JUL</v>
          </cell>
          <cell r="B318">
            <v>2017</v>
          </cell>
          <cell r="C318" t="str">
            <v>COTTAGE GROVE COMMUNITY HOSPIT</v>
          </cell>
          <cell r="D318" t="str">
            <v>40700</v>
          </cell>
          <cell r="E318" t="str">
            <v>Lab-General Lab</v>
          </cell>
          <cell r="F318" t="str">
            <v>25501305</v>
          </cell>
          <cell r="G318" t="str">
            <v>CULTURE,THROAT OR NOSE</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row>
        <row r="319">
          <cell r="A319" t="str">
            <v>JUL</v>
          </cell>
          <cell r="B319">
            <v>2017</v>
          </cell>
          <cell r="C319" t="str">
            <v>COTTAGE GROVE COMMUNITY HOSPIT</v>
          </cell>
          <cell r="D319" t="str">
            <v>40700</v>
          </cell>
          <cell r="E319" t="str">
            <v>Lab-General Lab</v>
          </cell>
          <cell r="F319" t="str">
            <v>25501310</v>
          </cell>
          <cell r="G319" t="str">
            <v>CULTURE,UR,COLONY COUNT</v>
          </cell>
          <cell r="H319">
            <v>6</v>
          </cell>
          <cell r="I319">
            <v>126</v>
          </cell>
          <cell r="J319">
            <v>132</v>
          </cell>
          <cell r="K319">
            <v>0</v>
          </cell>
          <cell r="L319">
            <v>0</v>
          </cell>
          <cell r="M319">
            <v>0</v>
          </cell>
          <cell r="N319">
            <v>0</v>
          </cell>
          <cell r="O319">
            <v>354</v>
          </cell>
          <cell r="P319">
            <v>7434</v>
          </cell>
          <cell r="Q319">
            <v>7788</v>
          </cell>
          <cell r="R319">
            <v>6</v>
          </cell>
          <cell r="S319">
            <v>126</v>
          </cell>
          <cell r="T319">
            <v>132</v>
          </cell>
          <cell r="U319">
            <v>0</v>
          </cell>
          <cell r="V319">
            <v>0</v>
          </cell>
          <cell r="W319">
            <v>0</v>
          </cell>
          <cell r="X319">
            <v>0</v>
          </cell>
          <cell r="Y319">
            <v>354</v>
          </cell>
          <cell r="Z319">
            <v>7434</v>
          </cell>
          <cell r="AA319">
            <v>7788</v>
          </cell>
        </row>
        <row r="320">
          <cell r="A320" t="str">
            <v>JUL</v>
          </cell>
          <cell r="B320">
            <v>2017</v>
          </cell>
          <cell r="C320" t="str">
            <v>COTTAGE GROVE COMMUNITY HOSPIT</v>
          </cell>
          <cell r="D320" t="str">
            <v>40700</v>
          </cell>
          <cell r="E320" t="str">
            <v>Lab-General Lab</v>
          </cell>
          <cell r="F320" t="str">
            <v>25501315</v>
          </cell>
          <cell r="G320" t="str">
            <v>CULTURE,BLOOD</v>
          </cell>
          <cell r="H320">
            <v>8</v>
          </cell>
          <cell r="I320">
            <v>43</v>
          </cell>
          <cell r="J320">
            <v>51</v>
          </cell>
          <cell r="K320">
            <v>0</v>
          </cell>
          <cell r="L320">
            <v>0</v>
          </cell>
          <cell r="M320">
            <v>0</v>
          </cell>
          <cell r="N320">
            <v>0</v>
          </cell>
          <cell r="O320">
            <v>608</v>
          </cell>
          <cell r="P320">
            <v>3268</v>
          </cell>
          <cell r="Q320">
            <v>3876</v>
          </cell>
          <cell r="R320">
            <v>8</v>
          </cell>
          <cell r="S320">
            <v>43</v>
          </cell>
          <cell r="T320">
            <v>51</v>
          </cell>
          <cell r="U320">
            <v>0</v>
          </cell>
          <cell r="V320">
            <v>0</v>
          </cell>
          <cell r="W320">
            <v>0</v>
          </cell>
          <cell r="X320">
            <v>0</v>
          </cell>
          <cell r="Y320">
            <v>608</v>
          </cell>
          <cell r="Z320">
            <v>3268</v>
          </cell>
          <cell r="AA320">
            <v>3876</v>
          </cell>
        </row>
        <row r="321">
          <cell r="A321" t="str">
            <v>JUL</v>
          </cell>
          <cell r="B321">
            <v>2017</v>
          </cell>
          <cell r="C321" t="str">
            <v>COTTAGE GROVE COMMUNITY HOSPIT</v>
          </cell>
          <cell r="D321" t="str">
            <v>40700</v>
          </cell>
          <cell r="E321" t="str">
            <v>Lab-General Lab</v>
          </cell>
          <cell r="F321" t="str">
            <v>25501335</v>
          </cell>
          <cell r="G321" t="str">
            <v>CYCLOSPORINE,WB</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row>
        <row r="322">
          <cell r="A322" t="str">
            <v>JUL</v>
          </cell>
          <cell r="B322">
            <v>2017</v>
          </cell>
          <cell r="C322" t="str">
            <v>COTTAGE GROVE COMMUNITY HOSPIT</v>
          </cell>
          <cell r="D322" t="str">
            <v>40700</v>
          </cell>
          <cell r="E322" t="str">
            <v>Lab-General Lab</v>
          </cell>
          <cell r="F322" t="str">
            <v>25501344</v>
          </cell>
          <cell r="G322" t="str">
            <v>CYTOMEGALOVIRUS</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row>
        <row r="323">
          <cell r="A323" t="str">
            <v>JUL</v>
          </cell>
          <cell r="B323">
            <v>2017</v>
          </cell>
          <cell r="C323" t="str">
            <v>COTTAGE GROVE COMMUNITY HOSPIT</v>
          </cell>
          <cell r="D323" t="str">
            <v>40700</v>
          </cell>
          <cell r="E323" t="str">
            <v>Lab-General Lab</v>
          </cell>
          <cell r="F323" t="str">
            <v>25501349</v>
          </cell>
          <cell r="G323" t="str">
            <v>CYTOMEGALOVIRUS AB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row>
        <row r="324">
          <cell r="A324" t="str">
            <v>JUL</v>
          </cell>
          <cell r="B324">
            <v>2017</v>
          </cell>
          <cell r="C324" t="str">
            <v>COTTAGE GROVE COMMUNITY HOSPIT</v>
          </cell>
          <cell r="D324" t="str">
            <v>40700</v>
          </cell>
          <cell r="E324" t="str">
            <v>Lab-General Lab</v>
          </cell>
          <cell r="F324" t="str">
            <v>25501380</v>
          </cell>
          <cell r="G324" t="str">
            <v>DEHYDROEPIANDROSTERONE SULFATE</v>
          </cell>
          <cell r="H324">
            <v>0</v>
          </cell>
          <cell r="I324">
            <v>1</v>
          </cell>
          <cell r="J324">
            <v>1</v>
          </cell>
          <cell r="K324">
            <v>0</v>
          </cell>
          <cell r="L324">
            <v>0</v>
          </cell>
          <cell r="M324">
            <v>0</v>
          </cell>
          <cell r="N324">
            <v>0</v>
          </cell>
          <cell r="O324">
            <v>0</v>
          </cell>
          <cell r="P324">
            <v>103</v>
          </cell>
          <cell r="Q324">
            <v>103</v>
          </cell>
          <cell r="R324">
            <v>0</v>
          </cell>
          <cell r="S324">
            <v>1</v>
          </cell>
          <cell r="T324">
            <v>1</v>
          </cell>
          <cell r="U324">
            <v>0</v>
          </cell>
          <cell r="V324">
            <v>0</v>
          </cell>
          <cell r="W324">
            <v>0</v>
          </cell>
          <cell r="X324">
            <v>0</v>
          </cell>
          <cell r="Y324">
            <v>0</v>
          </cell>
          <cell r="Z324">
            <v>103</v>
          </cell>
          <cell r="AA324">
            <v>103</v>
          </cell>
        </row>
        <row r="325">
          <cell r="A325" t="str">
            <v>JUL</v>
          </cell>
          <cell r="B325">
            <v>2017</v>
          </cell>
          <cell r="C325" t="str">
            <v>COTTAGE GROVE COMMUNITY HOSPIT</v>
          </cell>
          <cell r="D325" t="str">
            <v>40700</v>
          </cell>
          <cell r="E325" t="str">
            <v>Lab-General Lab</v>
          </cell>
          <cell r="F325" t="str">
            <v>25501390</v>
          </cell>
          <cell r="G325" t="str">
            <v>DEHYDROEPINADROSTERONE</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row>
        <row r="326">
          <cell r="A326" t="str">
            <v>JUL</v>
          </cell>
          <cell r="B326">
            <v>2017</v>
          </cell>
          <cell r="C326" t="str">
            <v>COTTAGE GROVE COMMUNITY HOSPIT</v>
          </cell>
          <cell r="D326" t="str">
            <v>40700</v>
          </cell>
          <cell r="E326" t="str">
            <v>Lab-General Lab</v>
          </cell>
          <cell r="F326" t="str">
            <v>25501420</v>
          </cell>
          <cell r="G326" t="str">
            <v>DIGOXIN (LANOXIN) LEVEL</v>
          </cell>
          <cell r="H326">
            <v>0</v>
          </cell>
          <cell r="I326">
            <v>4</v>
          </cell>
          <cell r="J326">
            <v>4</v>
          </cell>
          <cell r="K326">
            <v>0</v>
          </cell>
          <cell r="L326">
            <v>0</v>
          </cell>
          <cell r="M326">
            <v>0</v>
          </cell>
          <cell r="N326">
            <v>0</v>
          </cell>
          <cell r="O326">
            <v>0</v>
          </cell>
          <cell r="P326">
            <v>328</v>
          </cell>
          <cell r="Q326">
            <v>328</v>
          </cell>
          <cell r="R326">
            <v>0</v>
          </cell>
          <cell r="S326">
            <v>4</v>
          </cell>
          <cell r="T326">
            <v>4</v>
          </cell>
          <cell r="U326">
            <v>0</v>
          </cell>
          <cell r="V326">
            <v>0</v>
          </cell>
          <cell r="W326">
            <v>0</v>
          </cell>
          <cell r="X326">
            <v>0</v>
          </cell>
          <cell r="Y326">
            <v>0</v>
          </cell>
          <cell r="Z326">
            <v>328</v>
          </cell>
          <cell r="AA326">
            <v>328</v>
          </cell>
        </row>
        <row r="327">
          <cell r="A327" t="str">
            <v>JUL</v>
          </cell>
          <cell r="B327">
            <v>2017</v>
          </cell>
          <cell r="C327" t="str">
            <v>COTTAGE GROVE COMMUNITY HOSPIT</v>
          </cell>
          <cell r="D327" t="str">
            <v>40700</v>
          </cell>
          <cell r="E327" t="str">
            <v>Lab-General Lab</v>
          </cell>
          <cell r="F327" t="str">
            <v>25501435</v>
          </cell>
          <cell r="G327" t="str">
            <v>xDIRECT ANTIHUMAN GLOBULIN</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row>
        <row r="328">
          <cell r="A328" t="str">
            <v>JUL</v>
          </cell>
          <cell r="B328">
            <v>2017</v>
          </cell>
          <cell r="C328" t="str">
            <v>COTTAGE GROVE COMMUNITY HOSPIT</v>
          </cell>
          <cell r="D328" t="str">
            <v>40700</v>
          </cell>
          <cell r="E328" t="str">
            <v>Lab-General Lab</v>
          </cell>
          <cell r="F328" t="str">
            <v>25501440</v>
          </cell>
          <cell r="G328" t="str">
            <v>DNA ANTIBODY,REF</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row>
        <row r="329">
          <cell r="A329" t="str">
            <v>JUL</v>
          </cell>
          <cell r="B329">
            <v>2017</v>
          </cell>
          <cell r="C329" t="str">
            <v>COTTAGE GROVE COMMUNITY HOSPIT</v>
          </cell>
          <cell r="D329" t="str">
            <v>40700</v>
          </cell>
          <cell r="E329" t="str">
            <v>Lab-General Lab</v>
          </cell>
          <cell r="F329" t="str">
            <v>25501455</v>
          </cell>
          <cell r="G329" t="str">
            <v>xDRUG CONFIRMATION</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row>
        <row r="330">
          <cell r="A330" t="str">
            <v>JUL</v>
          </cell>
          <cell r="B330">
            <v>2017</v>
          </cell>
          <cell r="C330" t="str">
            <v>COTTAGE GROVE COMMUNITY HOSPIT</v>
          </cell>
          <cell r="D330" t="str">
            <v>40700</v>
          </cell>
          <cell r="E330" t="str">
            <v>Lab-General Lab</v>
          </cell>
          <cell r="F330" t="str">
            <v>25501465</v>
          </cell>
          <cell r="G330" t="str">
            <v>DRUG QUANTITATION</v>
          </cell>
          <cell r="H330">
            <v>0</v>
          </cell>
          <cell r="I330">
            <v>1</v>
          </cell>
          <cell r="J330">
            <v>1</v>
          </cell>
          <cell r="K330">
            <v>0</v>
          </cell>
          <cell r="L330">
            <v>0</v>
          </cell>
          <cell r="M330">
            <v>0</v>
          </cell>
          <cell r="N330">
            <v>0</v>
          </cell>
          <cell r="O330">
            <v>0</v>
          </cell>
          <cell r="P330">
            <v>83</v>
          </cell>
          <cell r="Q330">
            <v>83</v>
          </cell>
          <cell r="R330">
            <v>0</v>
          </cell>
          <cell r="S330">
            <v>1</v>
          </cell>
          <cell r="T330">
            <v>1</v>
          </cell>
          <cell r="U330">
            <v>0</v>
          </cell>
          <cell r="V330">
            <v>0</v>
          </cell>
          <cell r="W330">
            <v>0</v>
          </cell>
          <cell r="X330">
            <v>0</v>
          </cell>
          <cell r="Y330">
            <v>0</v>
          </cell>
          <cell r="Z330">
            <v>83</v>
          </cell>
          <cell r="AA330">
            <v>83</v>
          </cell>
        </row>
        <row r="331">
          <cell r="A331" t="str">
            <v>JUL</v>
          </cell>
          <cell r="B331">
            <v>2017</v>
          </cell>
          <cell r="C331" t="str">
            <v>COTTAGE GROVE COMMUNITY HOSPIT</v>
          </cell>
          <cell r="D331" t="str">
            <v>40700</v>
          </cell>
          <cell r="E331" t="str">
            <v>Lab-General Lab</v>
          </cell>
          <cell r="F331" t="str">
            <v>25501470</v>
          </cell>
          <cell r="G331" t="str">
            <v>DRUG QUANTITATION,REFERRED</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row>
        <row r="332">
          <cell r="A332" t="str">
            <v>JUL</v>
          </cell>
          <cell r="B332">
            <v>2017</v>
          </cell>
          <cell r="C332" t="str">
            <v>COTTAGE GROVE COMMUNITY HOSPIT</v>
          </cell>
          <cell r="D332" t="str">
            <v>40700</v>
          </cell>
          <cell r="E332" t="str">
            <v>Lab-General Lab</v>
          </cell>
          <cell r="F332" t="str">
            <v>25501475</v>
          </cell>
          <cell r="G332" t="str">
            <v>DRUG SCREEN,MULTIPLE CLASSES</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row>
        <row r="333">
          <cell r="A333" t="str">
            <v>JUL</v>
          </cell>
          <cell r="B333">
            <v>2017</v>
          </cell>
          <cell r="C333" t="str">
            <v>COTTAGE GROVE COMMUNITY HOSPIT</v>
          </cell>
          <cell r="D333" t="str">
            <v>40700</v>
          </cell>
          <cell r="E333" t="str">
            <v>Lab-General Lab</v>
          </cell>
          <cell r="F333" t="str">
            <v>25501480</v>
          </cell>
          <cell r="G333" t="str">
            <v>DRUG SCREEN,MULTIPLE CLASSES REF</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row>
        <row r="334">
          <cell r="A334" t="str">
            <v>JUL</v>
          </cell>
          <cell r="B334">
            <v>2017</v>
          </cell>
          <cell r="C334" t="str">
            <v>COTTAGE GROVE COMMUNITY HOSPIT</v>
          </cell>
          <cell r="D334" t="str">
            <v>40700</v>
          </cell>
          <cell r="E334" t="str">
            <v>Lab-General Lab</v>
          </cell>
          <cell r="F334" t="str">
            <v>25501485</v>
          </cell>
          <cell r="G334" t="str">
            <v>DRUG SCREEN,SINGLE CLASS</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row>
        <row r="335">
          <cell r="A335" t="str">
            <v>JUL</v>
          </cell>
          <cell r="B335">
            <v>2017</v>
          </cell>
          <cell r="C335" t="str">
            <v>COTTAGE GROVE COMMUNITY HOSPIT</v>
          </cell>
          <cell r="D335" t="str">
            <v>40700</v>
          </cell>
          <cell r="E335" t="str">
            <v>Lab-General Lab</v>
          </cell>
          <cell r="F335" t="str">
            <v>25501490</v>
          </cell>
          <cell r="G335" t="str">
            <v>DRUG SCREEN SINGLE CLASS</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row>
        <row r="336">
          <cell r="A336" t="str">
            <v>JUL</v>
          </cell>
          <cell r="B336">
            <v>2017</v>
          </cell>
          <cell r="C336" t="str">
            <v>COTTAGE GROVE COMMUNITY HOSPIT</v>
          </cell>
          <cell r="D336" t="str">
            <v>40700</v>
          </cell>
          <cell r="E336" t="str">
            <v>Lab-General Lab</v>
          </cell>
          <cell r="F336" t="str">
            <v>25501522</v>
          </cell>
          <cell r="G336" t="str">
            <v>xENZYMATIC DIGESTION</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row>
        <row r="337">
          <cell r="A337" t="str">
            <v>JUL</v>
          </cell>
          <cell r="B337">
            <v>2017</v>
          </cell>
          <cell r="C337" t="str">
            <v>COTTAGE GROVE COMMUNITY HOSPIT</v>
          </cell>
          <cell r="D337" t="str">
            <v>40700</v>
          </cell>
          <cell r="E337" t="str">
            <v>Lab-General Lab</v>
          </cell>
          <cell r="F337" t="str">
            <v>25501535</v>
          </cell>
          <cell r="G337" t="str">
            <v>EPSTEIN-BARR VIRAL AB,EA</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row>
        <row r="338">
          <cell r="A338" t="str">
            <v>JUL</v>
          </cell>
          <cell r="B338">
            <v>2017</v>
          </cell>
          <cell r="C338" t="str">
            <v>COTTAGE GROVE COMMUNITY HOSPIT</v>
          </cell>
          <cell r="D338" t="str">
            <v>40700</v>
          </cell>
          <cell r="E338" t="str">
            <v>Lab-General Lab</v>
          </cell>
          <cell r="F338" t="str">
            <v>25501545</v>
          </cell>
          <cell r="G338" t="str">
            <v>EPSTEIN-BARR VIRAL AB,VCA</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row>
        <row r="339">
          <cell r="A339" t="str">
            <v>JUL</v>
          </cell>
          <cell r="B339">
            <v>2017</v>
          </cell>
          <cell r="C339" t="str">
            <v>COTTAGE GROVE COMMUNITY HOSPIT</v>
          </cell>
          <cell r="D339" t="str">
            <v>40700</v>
          </cell>
          <cell r="E339" t="str">
            <v>Lab-General Lab</v>
          </cell>
          <cell r="F339" t="str">
            <v>25501554</v>
          </cell>
          <cell r="G339" t="str">
            <v>ERYTHROPOIETIN</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row>
        <row r="340">
          <cell r="A340" t="str">
            <v>JUL</v>
          </cell>
          <cell r="B340">
            <v>2017</v>
          </cell>
          <cell r="C340" t="str">
            <v>COTTAGE GROVE COMMUNITY HOSPIT</v>
          </cell>
          <cell r="D340" t="str">
            <v>40700</v>
          </cell>
          <cell r="E340" t="str">
            <v>Lab-General Lab</v>
          </cell>
          <cell r="F340" t="str">
            <v>25501565</v>
          </cell>
          <cell r="G340" t="str">
            <v>ESTRADIOL</v>
          </cell>
          <cell r="H340">
            <v>0</v>
          </cell>
          <cell r="I340">
            <v>5</v>
          </cell>
          <cell r="J340">
            <v>5</v>
          </cell>
          <cell r="K340">
            <v>0</v>
          </cell>
          <cell r="L340">
            <v>0</v>
          </cell>
          <cell r="M340">
            <v>0</v>
          </cell>
          <cell r="N340">
            <v>0</v>
          </cell>
          <cell r="O340">
            <v>0</v>
          </cell>
          <cell r="P340">
            <v>810</v>
          </cell>
          <cell r="Q340">
            <v>810</v>
          </cell>
          <cell r="R340">
            <v>0</v>
          </cell>
          <cell r="S340">
            <v>5</v>
          </cell>
          <cell r="T340">
            <v>5</v>
          </cell>
          <cell r="U340">
            <v>0</v>
          </cell>
          <cell r="V340">
            <v>0</v>
          </cell>
          <cell r="W340">
            <v>0</v>
          </cell>
          <cell r="X340">
            <v>0</v>
          </cell>
          <cell r="Y340">
            <v>0</v>
          </cell>
          <cell r="Z340">
            <v>810</v>
          </cell>
          <cell r="AA340">
            <v>810</v>
          </cell>
        </row>
        <row r="341">
          <cell r="A341" t="str">
            <v>JUL</v>
          </cell>
          <cell r="B341">
            <v>2017</v>
          </cell>
          <cell r="C341" t="str">
            <v>COTTAGE GROVE COMMUNITY HOSPIT</v>
          </cell>
          <cell r="D341" t="str">
            <v>40700</v>
          </cell>
          <cell r="E341" t="str">
            <v>Lab-General Lab</v>
          </cell>
          <cell r="F341" t="str">
            <v>25501575</v>
          </cell>
          <cell r="G341" t="str">
            <v>ESTRIOL,TOTAL</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row>
        <row r="342">
          <cell r="A342" t="str">
            <v>JUL</v>
          </cell>
          <cell r="B342">
            <v>2017</v>
          </cell>
          <cell r="C342" t="str">
            <v>COTTAGE GROVE COMMUNITY HOSPIT</v>
          </cell>
          <cell r="D342" t="str">
            <v>40700</v>
          </cell>
          <cell r="E342" t="str">
            <v>Lab-General Lab</v>
          </cell>
          <cell r="F342" t="str">
            <v>25501585</v>
          </cell>
          <cell r="G342" t="str">
            <v>ESTROGEN FRACTIONATION</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row>
        <row r="343">
          <cell r="A343" t="str">
            <v>JUL</v>
          </cell>
          <cell r="B343">
            <v>2017</v>
          </cell>
          <cell r="C343" t="str">
            <v>COTTAGE GROVE COMMUNITY HOSPIT</v>
          </cell>
          <cell r="D343" t="str">
            <v>40700</v>
          </cell>
          <cell r="E343" t="str">
            <v>Lab-General Lab</v>
          </cell>
          <cell r="F343" t="str">
            <v>25501600</v>
          </cell>
          <cell r="G343" t="str">
            <v>ESTROGEN,TOTAL</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row>
        <row r="344">
          <cell r="A344" t="str">
            <v>JUL</v>
          </cell>
          <cell r="B344">
            <v>2017</v>
          </cell>
          <cell r="C344" t="str">
            <v>COTTAGE GROVE COMMUNITY HOSPIT</v>
          </cell>
          <cell r="D344" t="str">
            <v>40700</v>
          </cell>
          <cell r="E344" t="str">
            <v>Lab-General Lab</v>
          </cell>
          <cell r="F344" t="str">
            <v>25501605</v>
          </cell>
          <cell r="G344" t="str">
            <v>ESTRONE</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row>
        <row r="345">
          <cell r="A345" t="str">
            <v>JUL</v>
          </cell>
          <cell r="B345">
            <v>2017</v>
          </cell>
          <cell r="C345" t="str">
            <v>COTTAGE GROVE COMMUNITY HOSPIT</v>
          </cell>
          <cell r="D345" t="str">
            <v>40700</v>
          </cell>
          <cell r="E345" t="str">
            <v>Lab-General Lab</v>
          </cell>
          <cell r="F345" t="str">
            <v>25501615</v>
          </cell>
          <cell r="G345" t="str">
            <v>xETHANOL</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row>
        <row r="346">
          <cell r="A346" t="str">
            <v>JUL</v>
          </cell>
          <cell r="B346">
            <v>2017</v>
          </cell>
          <cell r="C346" t="str">
            <v>COTTAGE GROVE COMMUNITY HOSPIT</v>
          </cell>
          <cell r="D346" t="str">
            <v>40700</v>
          </cell>
          <cell r="E346" t="str">
            <v>Lab-General Lab</v>
          </cell>
          <cell r="F346" t="str">
            <v>25501660</v>
          </cell>
          <cell r="G346" t="str">
            <v>FACTOR IX ACTIVITY</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row>
        <row r="347">
          <cell r="A347" t="str">
            <v>JUL</v>
          </cell>
          <cell r="B347">
            <v>2017</v>
          </cell>
          <cell r="C347" t="str">
            <v>COTTAGE GROVE COMMUNITY HOSPIT</v>
          </cell>
          <cell r="D347" t="str">
            <v>40700</v>
          </cell>
          <cell r="E347" t="str">
            <v>Lab-General Lab</v>
          </cell>
          <cell r="F347" t="str">
            <v>25501670</v>
          </cell>
          <cell r="G347" t="str">
            <v>FACTOR V ACTIVITY</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row>
        <row r="348">
          <cell r="A348" t="str">
            <v>JUL</v>
          </cell>
          <cell r="B348">
            <v>2017</v>
          </cell>
          <cell r="C348" t="str">
            <v>COTTAGE GROVE COMMUNITY HOSPIT</v>
          </cell>
          <cell r="D348" t="str">
            <v>40700</v>
          </cell>
          <cell r="E348" t="str">
            <v>Lab-General Lab</v>
          </cell>
          <cell r="F348" t="str">
            <v>25501690</v>
          </cell>
          <cell r="G348" t="str">
            <v>FACTOR VIII ACTIVITY</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row>
        <row r="349">
          <cell r="A349" t="str">
            <v>JUL</v>
          </cell>
          <cell r="B349">
            <v>2017</v>
          </cell>
          <cell r="C349" t="str">
            <v>COTTAGE GROVE COMMUNITY HOSPIT</v>
          </cell>
          <cell r="D349" t="str">
            <v>40700</v>
          </cell>
          <cell r="E349" t="str">
            <v>Lab-General Lab</v>
          </cell>
          <cell r="F349" t="str">
            <v>25501695</v>
          </cell>
          <cell r="G349" t="str">
            <v>FACTOR VIII INHIBITOR,QUANT</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row>
        <row r="350">
          <cell r="A350" t="str">
            <v>JUL</v>
          </cell>
          <cell r="B350">
            <v>2017</v>
          </cell>
          <cell r="C350" t="str">
            <v>COTTAGE GROVE COMMUNITY HOSPIT</v>
          </cell>
          <cell r="D350" t="str">
            <v>40700</v>
          </cell>
          <cell r="E350" t="str">
            <v>Lab-General Lab</v>
          </cell>
          <cell r="F350" t="str">
            <v>25501700</v>
          </cell>
          <cell r="G350" t="str">
            <v>FACTOR VIII RELATED ANTIGEN</v>
          </cell>
          <cell r="H350">
            <v>0</v>
          </cell>
          <cell r="I350">
            <v>1</v>
          </cell>
          <cell r="J350">
            <v>1</v>
          </cell>
          <cell r="K350">
            <v>0</v>
          </cell>
          <cell r="L350">
            <v>0</v>
          </cell>
          <cell r="M350">
            <v>0</v>
          </cell>
          <cell r="N350">
            <v>0</v>
          </cell>
          <cell r="O350">
            <v>0</v>
          </cell>
          <cell r="P350">
            <v>276</v>
          </cell>
          <cell r="Q350">
            <v>276</v>
          </cell>
          <cell r="R350">
            <v>0</v>
          </cell>
          <cell r="S350">
            <v>1</v>
          </cell>
          <cell r="T350">
            <v>1</v>
          </cell>
          <cell r="U350">
            <v>0</v>
          </cell>
          <cell r="V350">
            <v>0</v>
          </cell>
          <cell r="W350">
            <v>0</v>
          </cell>
          <cell r="X350">
            <v>0</v>
          </cell>
          <cell r="Y350">
            <v>0</v>
          </cell>
          <cell r="Z350">
            <v>276</v>
          </cell>
          <cell r="AA350">
            <v>276</v>
          </cell>
        </row>
        <row r="351">
          <cell r="A351" t="str">
            <v>JUL</v>
          </cell>
          <cell r="B351">
            <v>2017</v>
          </cell>
          <cell r="C351" t="str">
            <v>COTTAGE GROVE COMMUNITY HOSPIT</v>
          </cell>
          <cell r="D351" t="str">
            <v>40700</v>
          </cell>
          <cell r="E351" t="str">
            <v>Lab-General Lab</v>
          </cell>
          <cell r="F351" t="str">
            <v>25501715</v>
          </cell>
          <cell r="G351" t="str">
            <v>FACTOR VIII RISTOCETIN COFACTOR</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row>
        <row r="352">
          <cell r="A352" t="str">
            <v>JUL</v>
          </cell>
          <cell r="B352">
            <v>2017</v>
          </cell>
          <cell r="C352" t="str">
            <v>COTTAGE GROVE COMMUNITY HOSPIT</v>
          </cell>
          <cell r="D352" t="str">
            <v>40700</v>
          </cell>
          <cell r="E352" t="str">
            <v>Lab-General Lab</v>
          </cell>
          <cell r="F352" t="str">
            <v>25501770</v>
          </cell>
          <cell r="G352" t="str">
            <v>FAT STAIN,QUAL</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row>
        <row r="353">
          <cell r="A353" t="str">
            <v>JUL</v>
          </cell>
          <cell r="B353">
            <v>2017</v>
          </cell>
          <cell r="C353" t="str">
            <v>COTTAGE GROVE COMMUNITY HOSPIT</v>
          </cell>
          <cell r="D353" t="str">
            <v>40700</v>
          </cell>
          <cell r="E353" t="str">
            <v>Lab-General Lab</v>
          </cell>
          <cell r="F353" t="str">
            <v>25501790</v>
          </cell>
          <cell r="G353" t="str">
            <v>FEBRILE AGGLUTINS</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row>
        <row r="354">
          <cell r="A354" t="str">
            <v>JUL</v>
          </cell>
          <cell r="B354">
            <v>2017</v>
          </cell>
          <cell r="C354" t="str">
            <v>COTTAGE GROVE COMMUNITY HOSPIT</v>
          </cell>
          <cell r="D354" t="str">
            <v>40700</v>
          </cell>
          <cell r="E354" t="str">
            <v>Lab-General Lab</v>
          </cell>
          <cell r="F354" t="str">
            <v>25501797</v>
          </cell>
          <cell r="G354" t="str">
            <v>FECAL FAT, QUAL</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row>
        <row r="355">
          <cell r="A355" t="str">
            <v>JUL</v>
          </cell>
          <cell r="B355">
            <v>2017</v>
          </cell>
          <cell r="C355" t="str">
            <v>COTTAGE GROVE COMMUNITY HOSPIT</v>
          </cell>
          <cell r="D355" t="str">
            <v>40700</v>
          </cell>
          <cell r="E355" t="str">
            <v>Lab-General Lab</v>
          </cell>
          <cell r="F355" t="str">
            <v>25501800</v>
          </cell>
          <cell r="G355" t="str">
            <v>FERRITIN</v>
          </cell>
          <cell r="H355">
            <v>3</v>
          </cell>
          <cell r="I355">
            <v>38</v>
          </cell>
          <cell r="J355">
            <v>41</v>
          </cell>
          <cell r="K355">
            <v>0</v>
          </cell>
          <cell r="L355">
            <v>0</v>
          </cell>
          <cell r="M355">
            <v>0</v>
          </cell>
          <cell r="N355">
            <v>0</v>
          </cell>
          <cell r="O355">
            <v>135</v>
          </cell>
          <cell r="P355">
            <v>1710</v>
          </cell>
          <cell r="Q355">
            <v>1845</v>
          </cell>
          <cell r="R355">
            <v>3</v>
          </cell>
          <cell r="S355">
            <v>38</v>
          </cell>
          <cell r="T355">
            <v>41</v>
          </cell>
          <cell r="U355">
            <v>0</v>
          </cell>
          <cell r="V355">
            <v>0</v>
          </cell>
          <cell r="W355">
            <v>0</v>
          </cell>
          <cell r="X355">
            <v>0</v>
          </cell>
          <cell r="Y355">
            <v>135</v>
          </cell>
          <cell r="Z355">
            <v>1710</v>
          </cell>
          <cell r="AA355">
            <v>1845</v>
          </cell>
        </row>
        <row r="356">
          <cell r="A356" t="str">
            <v>JUL</v>
          </cell>
          <cell r="B356">
            <v>2017</v>
          </cell>
          <cell r="C356" t="str">
            <v>COTTAGE GROVE COMMUNITY HOSPIT</v>
          </cell>
          <cell r="D356" t="str">
            <v>40700</v>
          </cell>
          <cell r="E356" t="str">
            <v>Lab-General Lab</v>
          </cell>
          <cell r="F356" t="str">
            <v>25501807</v>
          </cell>
          <cell r="G356" t="str">
            <v>FETAL FIBRONECTIN</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row>
        <row r="357">
          <cell r="A357" t="str">
            <v>JUL</v>
          </cell>
          <cell r="B357">
            <v>2017</v>
          </cell>
          <cell r="C357" t="str">
            <v>COTTAGE GROVE COMMUNITY HOSPIT</v>
          </cell>
          <cell r="D357" t="str">
            <v>40700</v>
          </cell>
          <cell r="E357" t="str">
            <v>Lab-General Lab</v>
          </cell>
          <cell r="F357" t="str">
            <v>25501815</v>
          </cell>
          <cell r="G357" t="str">
            <v>D-DIMER QUAL OR SEMI</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row>
        <row r="358">
          <cell r="A358" t="str">
            <v>JUL</v>
          </cell>
          <cell r="B358">
            <v>2017</v>
          </cell>
          <cell r="C358" t="str">
            <v>COTTAGE GROVE COMMUNITY HOSPIT</v>
          </cell>
          <cell r="D358" t="str">
            <v>40700</v>
          </cell>
          <cell r="E358" t="str">
            <v>Lab-General Lab</v>
          </cell>
          <cell r="F358" t="str">
            <v>25501820</v>
          </cell>
          <cell r="G358" t="str">
            <v>FIBRINOGEN</v>
          </cell>
          <cell r="H358">
            <v>0</v>
          </cell>
          <cell r="I358">
            <v>1</v>
          </cell>
          <cell r="J358">
            <v>1</v>
          </cell>
          <cell r="K358">
            <v>0</v>
          </cell>
          <cell r="L358">
            <v>0</v>
          </cell>
          <cell r="M358">
            <v>0</v>
          </cell>
          <cell r="N358">
            <v>0</v>
          </cell>
          <cell r="O358">
            <v>0</v>
          </cell>
          <cell r="P358">
            <v>51</v>
          </cell>
          <cell r="Q358">
            <v>51</v>
          </cell>
          <cell r="R358">
            <v>0</v>
          </cell>
          <cell r="S358">
            <v>1</v>
          </cell>
          <cell r="T358">
            <v>1</v>
          </cell>
          <cell r="U358">
            <v>0</v>
          </cell>
          <cell r="V358">
            <v>0</v>
          </cell>
          <cell r="W358">
            <v>0</v>
          </cell>
          <cell r="X358">
            <v>0</v>
          </cell>
          <cell r="Y358">
            <v>0</v>
          </cell>
          <cell r="Z358">
            <v>51</v>
          </cell>
          <cell r="AA358">
            <v>51</v>
          </cell>
        </row>
        <row r="359">
          <cell r="A359" t="str">
            <v>JUL</v>
          </cell>
          <cell r="B359">
            <v>2017</v>
          </cell>
          <cell r="C359" t="str">
            <v>COTTAGE GROVE COMMUNITY HOSPIT</v>
          </cell>
          <cell r="D359" t="str">
            <v>40700</v>
          </cell>
          <cell r="E359" t="str">
            <v>Lab-General Lab</v>
          </cell>
          <cell r="F359" t="str">
            <v>25501855</v>
          </cell>
          <cell r="G359" t="str">
            <v>FLUORESCENT ANTIBODY SCRN</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row>
        <row r="360">
          <cell r="A360" t="str">
            <v>JUL</v>
          </cell>
          <cell r="B360">
            <v>2017</v>
          </cell>
          <cell r="C360" t="str">
            <v>COTTAGE GROVE COMMUNITY HOSPIT</v>
          </cell>
          <cell r="D360" t="str">
            <v>40700</v>
          </cell>
          <cell r="E360" t="str">
            <v>Lab-General Lab</v>
          </cell>
          <cell r="F360" t="str">
            <v>25501860</v>
          </cell>
          <cell r="G360" t="str">
            <v>FLUORESCENT ANTIBODY SCRN,REF</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row>
        <row r="361">
          <cell r="A361" t="str">
            <v>JUL</v>
          </cell>
          <cell r="B361">
            <v>2017</v>
          </cell>
          <cell r="C361" t="str">
            <v>COTTAGE GROVE COMMUNITY HOSPIT</v>
          </cell>
          <cell r="D361" t="str">
            <v>40700</v>
          </cell>
          <cell r="E361" t="str">
            <v>Lab-General Lab</v>
          </cell>
          <cell r="F361" t="str">
            <v>25501865</v>
          </cell>
          <cell r="G361" t="str">
            <v>FLUORESCENT ANTIBODY TITER</v>
          </cell>
          <cell r="H361">
            <v>0</v>
          </cell>
          <cell r="I361">
            <v>5</v>
          </cell>
          <cell r="J361">
            <v>5</v>
          </cell>
          <cell r="K361">
            <v>0</v>
          </cell>
          <cell r="L361">
            <v>0</v>
          </cell>
          <cell r="M361">
            <v>0</v>
          </cell>
          <cell r="N361">
            <v>0</v>
          </cell>
          <cell r="O361">
            <v>0</v>
          </cell>
          <cell r="P361">
            <v>320</v>
          </cell>
          <cell r="Q361">
            <v>320</v>
          </cell>
          <cell r="R361">
            <v>0</v>
          </cell>
          <cell r="S361">
            <v>5</v>
          </cell>
          <cell r="T361">
            <v>5</v>
          </cell>
          <cell r="U361">
            <v>0</v>
          </cell>
          <cell r="V361">
            <v>0</v>
          </cell>
          <cell r="W361">
            <v>0</v>
          </cell>
          <cell r="X361">
            <v>0</v>
          </cell>
          <cell r="Y361">
            <v>0</v>
          </cell>
          <cell r="Z361">
            <v>320</v>
          </cell>
          <cell r="AA361">
            <v>320</v>
          </cell>
        </row>
        <row r="362">
          <cell r="A362" t="str">
            <v>JUL</v>
          </cell>
          <cell r="B362">
            <v>2017</v>
          </cell>
          <cell r="C362" t="str">
            <v>COTTAGE GROVE COMMUNITY HOSPIT</v>
          </cell>
          <cell r="D362" t="str">
            <v>40700</v>
          </cell>
          <cell r="E362" t="str">
            <v>Lab-General Lab</v>
          </cell>
          <cell r="F362" t="str">
            <v>25501885</v>
          </cell>
          <cell r="G362" t="str">
            <v>FOLATE (FOLIC ACID)</v>
          </cell>
          <cell r="H362">
            <v>3</v>
          </cell>
          <cell r="I362">
            <v>27</v>
          </cell>
          <cell r="J362">
            <v>30</v>
          </cell>
          <cell r="K362">
            <v>0</v>
          </cell>
          <cell r="L362">
            <v>0</v>
          </cell>
          <cell r="M362">
            <v>0</v>
          </cell>
          <cell r="N362">
            <v>0</v>
          </cell>
          <cell r="O362">
            <v>243</v>
          </cell>
          <cell r="P362">
            <v>2187</v>
          </cell>
          <cell r="Q362">
            <v>2430</v>
          </cell>
          <cell r="R362">
            <v>3</v>
          </cell>
          <cell r="S362">
            <v>27</v>
          </cell>
          <cell r="T362">
            <v>30</v>
          </cell>
          <cell r="U362">
            <v>0</v>
          </cell>
          <cell r="V362">
            <v>0</v>
          </cell>
          <cell r="W362">
            <v>0</v>
          </cell>
          <cell r="X362">
            <v>0</v>
          </cell>
          <cell r="Y362">
            <v>243</v>
          </cell>
          <cell r="Z362">
            <v>2187</v>
          </cell>
          <cell r="AA362">
            <v>2430</v>
          </cell>
        </row>
        <row r="363">
          <cell r="A363" t="str">
            <v>JUL</v>
          </cell>
          <cell r="B363">
            <v>2017</v>
          </cell>
          <cell r="C363" t="str">
            <v>COTTAGE GROVE COMMUNITY HOSPIT</v>
          </cell>
          <cell r="D363" t="str">
            <v>40700</v>
          </cell>
          <cell r="E363" t="str">
            <v>Lab-General Lab</v>
          </cell>
          <cell r="F363" t="str">
            <v>25501900</v>
          </cell>
          <cell r="G363" t="str">
            <v>FOLLICLE STIMULATING HORMONE</v>
          </cell>
          <cell r="H363">
            <v>0</v>
          </cell>
          <cell r="I363">
            <v>3</v>
          </cell>
          <cell r="J363">
            <v>3</v>
          </cell>
          <cell r="K363">
            <v>0</v>
          </cell>
          <cell r="L363">
            <v>0</v>
          </cell>
          <cell r="M363">
            <v>0</v>
          </cell>
          <cell r="N363">
            <v>0</v>
          </cell>
          <cell r="O363">
            <v>0</v>
          </cell>
          <cell r="P363">
            <v>153</v>
          </cell>
          <cell r="Q363">
            <v>153</v>
          </cell>
          <cell r="R363">
            <v>0</v>
          </cell>
          <cell r="S363">
            <v>3</v>
          </cell>
          <cell r="T363">
            <v>3</v>
          </cell>
          <cell r="U363">
            <v>0</v>
          </cell>
          <cell r="V363">
            <v>0</v>
          </cell>
          <cell r="W363">
            <v>0</v>
          </cell>
          <cell r="X363">
            <v>0</v>
          </cell>
          <cell r="Y363">
            <v>0</v>
          </cell>
          <cell r="Z363">
            <v>153</v>
          </cell>
          <cell r="AA363">
            <v>153</v>
          </cell>
        </row>
        <row r="364">
          <cell r="A364" t="str">
            <v>JUL</v>
          </cell>
          <cell r="B364">
            <v>2017</v>
          </cell>
          <cell r="C364" t="str">
            <v>COTTAGE GROVE COMMUNITY HOSPIT</v>
          </cell>
          <cell r="D364" t="str">
            <v>40700</v>
          </cell>
          <cell r="E364" t="str">
            <v>Lab-General Lab</v>
          </cell>
          <cell r="F364" t="str">
            <v>25501912</v>
          </cell>
          <cell r="G364" t="str">
            <v>FREE T3</v>
          </cell>
          <cell r="H364">
            <v>0</v>
          </cell>
          <cell r="I364">
            <v>17</v>
          </cell>
          <cell r="J364">
            <v>17</v>
          </cell>
          <cell r="K364">
            <v>0</v>
          </cell>
          <cell r="L364">
            <v>0</v>
          </cell>
          <cell r="M364">
            <v>0</v>
          </cell>
          <cell r="N364">
            <v>0</v>
          </cell>
          <cell r="O364">
            <v>0</v>
          </cell>
          <cell r="P364">
            <v>1360</v>
          </cell>
          <cell r="Q364">
            <v>1360</v>
          </cell>
          <cell r="R364">
            <v>0</v>
          </cell>
          <cell r="S364">
            <v>17</v>
          </cell>
          <cell r="T364">
            <v>17</v>
          </cell>
          <cell r="U364">
            <v>0</v>
          </cell>
          <cell r="V364">
            <v>0</v>
          </cell>
          <cell r="W364">
            <v>0</v>
          </cell>
          <cell r="X364">
            <v>0</v>
          </cell>
          <cell r="Y364">
            <v>0</v>
          </cell>
          <cell r="Z364">
            <v>1360</v>
          </cell>
          <cell r="AA364">
            <v>1360</v>
          </cell>
        </row>
        <row r="365">
          <cell r="A365" t="str">
            <v>JUL</v>
          </cell>
          <cell r="B365">
            <v>2017</v>
          </cell>
          <cell r="C365" t="str">
            <v>COTTAGE GROVE COMMUNITY HOSPIT</v>
          </cell>
          <cell r="D365" t="str">
            <v>40700</v>
          </cell>
          <cell r="E365" t="str">
            <v>Lab-General Lab</v>
          </cell>
          <cell r="F365" t="str">
            <v>25501925</v>
          </cell>
          <cell r="G365" t="str">
            <v>FUNGUS,TISSUE EXAM</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row>
        <row r="366">
          <cell r="A366" t="str">
            <v>JUL</v>
          </cell>
          <cell r="B366">
            <v>2017</v>
          </cell>
          <cell r="C366" t="str">
            <v>COTTAGE GROVE COMMUNITY HOSPIT</v>
          </cell>
          <cell r="D366" t="str">
            <v>40700</v>
          </cell>
          <cell r="E366" t="str">
            <v>Lab-General Lab</v>
          </cell>
          <cell r="F366" t="str">
            <v>25501940</v>
          </cell>
          <cell r="G366" t="str">
            <v>GAMMA GLOB IGA,IGD,IGG,IGM</v>
          </cell>
          <cell r="H366">
            <v>0</v>
          </cell>
          <cell r="I366">
            <v>9</v>
          </cell>
          <cell r="J366">
            <v>9</v>
          </cell>
          <cell r="K366">
            <v>0</v>
          </cell>
          <cell r="L366">
            <v>0</v>
          </cell>
          <cell r="M366">
            <v>0</v>
          </cell>
          <cell r="N366">
            <v>0</v>
          </cell>
          <cell r="O366">
            <v>0</v>
          </cell>
          <cell r="P366">
            <v>477</v>
          </cell>
          <cell r="Q366">
            <v>477</v>
          </cell>
          <cell r="R366">
            <v>0</v>
          </cell>
          <cell r="S366">
            <v>9</v>
          </cell>
          <cell r="T366">
            <v>9</v>
          </cell>
          <cell r="U366">
            <v>0</v>
          </cell>
          <cell r="V366">
            <v>0</v>
          </cell>
          <cell r="W366">
            <v>0</v>
          </cell>
          <cell r="X366">
            <v>0</v>
          </cell>
          <cell r="Y366">
            <v>0</v>
          </cell>
          <cell r="Z366">
            <v>477</v>
          </cell>
          <cell r="AA366">
            <v>477</v>
          </cell>
        </row>
        <row r="367">
          <cell r="A367" t="str">
            <v>JUL</v>
          </cell>
          <cell r="B367">
            <v>2017</v>
          </cell>
          <cell r="C367" t="str">
            <v>COTTAGE GROVE COMMUNITY HOSPIT</v>
          </cell>
          <cell r="D367" t="str">
            <v>40700</v>
          </cell>
          <cell r="E367" t="str">
            <v>Lab-General Lab</v>
          </cell>
          <cell r="F367" t="str">
            <v>25501965</v>
          </cell>
          <cell r="G367" t="str">
            <v>GASTRIN</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row>
        <row r="368">
          <cell r="A368" t="str">
            <v>JUL</v>
          </cell>
          <cell r="B368">
            <v>2017</v>
          </cell>
          <cell r="C368" t="str">
            <v>COTTAGE GROVE COMMUNITY HOSPIT</v>
          </cell>
          <cell r="D368" t="str">
            <v>40700</v>
          </cell>
          <cell r="E368" t="str">
            <v>Lab-General Lab</v>
          </cell>
          <cell r="F368" t="str">
            <v>25501970</v>
          </cell>
          <cell r="G368" t="str">
            <v>GEL DIFFUSION</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row>
        <row r="369">
          <cell r="A369" t="str">
            <v>JUL</v>
          </cell>
          <cell r="B369">
            <v>2017</v>
          </cell>
          <cell r="C369" t="str">
            <v>COTTAGE GROVE COMMUNITY HOSPIT</v>
          </cell>
          <cell r="D369" t="str">
            <v>40700</v>
          </cell>
          <cell r="E369" t="str">
            <v>Lab-General Lab</v>
          </cell>
          <cell r="F369" t="str">
            <v>25501975</v>
          </cell>
          <cell r="G369" t="str">
            <v>GEL DIFFUSION,REF</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row>
        <row r="370">
          <cell r="A370" t="str">
            <v>JUL</v>
          </cell>
          <cell r="B370">
            <v>2017</v>
          </cell>
          <cell r="C370" t="str">
            <v>COTTAGE GROVE COMMUNITY HOSPIT</v>
          </cell>
          <cell r="D370" t="str">
            <v>40700</v>
          </cell>
          <cell r="E370" t="str">
            <v>Lab-General Lab</v>
          </cell>
          <cell r="F370" t="str">
            <v>25501977</v>
          </cell>
          <cell r="G370" t="str">
            <v>GENERAL HEALTH PANEL NO CPT</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row>
        <row r="371">
          <cell r="A371" t="str">
            <v>JUL</v>
          </cell>
          <cell r="B371">
            <v>2017</v>
          </cell>
          <cell r="C371" t="str">
            <v>COTTAGE GROVE COMMUNITY HOSPIT</v>
          </cell>
          <cell r="D371" t="str">
            <v>40700</v>
          </cell>
          <cell r="E371" t="str">
            <v>Lab-General Lab</v>
          </cell>
          <cell r="F371" t="str">
            <v>25501985</v>
          </cell>
          <cell r="G371" t="str">
            <v>GENTAMICIN LEVEL</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row>
        <row r="372">
          <cell r="A372" t="str">
            <v>JUL</v>
          </cell>
          <cell r="B372">
            <v>2017</v>
          </cell>
          <cell r="C372" t="str">
            <v>COTTAGE GROVE COMMUNITY HOSPIT</v>
          </cell>
          <cell r="D372" t="str">
            <v>40700</v>
          </cell>
          <cell r="E372" t="str">
            <v>Lab-General Lab</v>
          </cell>
          <cell r="F372" t="str">
            <v>25501990</v>
          </cell>
          <cell r="G372" t="str">
            <v>GIARDIA LAMBLIA AB</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row>
        <row r="373">
          <cell r="A373" t="str">
            <v>JUL</v>
          </cell>
          <cell r="B373">
            <v>2017</v>
          </cell>
          <cell r="C373" t="str">
            <v>COTTAGE GROVE COMMUNITY HOSPIT</v>
          </cell>
          <cell r="D373" t="str">
            <v>40700</v>
          </cell>
          <cell r="E373" t="str">
            <v>Lab-General Lab</v>
          </cell>
          <cell r="F373" t="str">
            <v>25502005</v>
          </cell>
          <cell r="G373" t="str">
            <v>GLUCOSE TOLERANCE,3 SPECIMENS</v>
          </cell>
          <cell r="H373">
            <v>0</v>
          </cell>
          <cell r="I373">
            <v>4</v>
          </cell>
          <cell r="J373">
            <v>4</v>
          </cell>
          <cell r="K373">
            <v>0</v>
          </cell>
          <cell r="L373">
            <v>0</v>
          </cell>
          <cell r="M373">
            <v>0</v>
          </cell>
          <cell r="N373">
            <v>0</v>
          </cell>
          <cell r="O373">
            <v>0</v>
          </cell>
          <cell r="P373">
            <v>282</v>
          </cell>
          <cell r="Q373">
            <v>282</v>
          </cell>
          <cell r="R373">
            <v>0</v>
          </cell>
          <cell r="S373">
            <v>4</v>
          </cell>
          <cell r="T373">
            <v>4</v>
          </cell>
          <cell r="U373">
            <v>0</v>
          </cell>
          <cell r="V373">
            <v>0</v>
          </cell>
          <cell r="W373">
            <v>0</v>
          </cell>
          <cell r="X373">
            <v>0</v>
          </cell>
          <cell r="Y373">
            <v>0</v>
          </cell>
          <cell r="Z373">
            <v>282</v>
          </cell>
          <cell r="AA373">
            <v>282</v>
          </cell>
        </row>
        <row r="374">
          <cell r="A374" t="str">
            <v>JUL</v>
          </cell>
          <cell r="B374">
            <v>2017</v>
          </cell>
          <cell r="C374" t="str">
            <v>COTTAGE GROVE COMMUNITY HOSPIT</v>
          </cell>
          <cell r="D374" t="str">
            <v>40700</v>
          </cell>
          <cell r="E374" t="str">
            <v>Lab-General Lab</v>
          </cell>
          <cell r="F374" t="str">
            <v>25502010</v>
          </cell>
          <cell r="G374" t="str">
            <v>GLUCOSE,POST DOSE</v>
          </cell>
          <cell r="H374">
            <v>0</v>
          </cell>
          <cell r="I374">
            <v>1</v>
          </cell>
          <cell r="J374">
            <v>1</v>
          </cell>
          <cell r="K374">
            <v>0</v>
          </cell>
          <cell r="L374">
            <v>0</v>
          </cell>
          <cell r="M374">
            <v>0</v>
          </cell>
          <cell r="N374">
            <v>0</v>
          </cell>
          <cell r="O374">
            <v>0</v>
          </cell>
          <cell r="P374">
            <v>35</v>
          </cell>
          <cell r="Q374">
            <v>35</v>
          </cell>
          <cell r="R374">
            <v>0</v>
          </cell>
          <cell r="S374">
            <v>1</v>
          </cell>
          <cell r="T374">
            <v>1</v>
          </cell>
          <cell r="U374">
            <v>0</v>
          </cell>
          <cell r="V374">
            <v>0</v>
          </cell>
          <cell r="W374">
            <v>0</v>
          </cell>
          <cell r="X374">
            <v>0</v>
          </cell>
          <cell r="Y374">
            <v>0</v>
          </cell>
          <cell r="Z374">
            <v>35</v>
          </cell>
          <cell r="AA374">
            <v>35</v>
          </cell>
        </row>
        <row r="375">
          <cell r="A375" t="str">
            <v>JUL</v>
          </cell>
          <cell r="B375">
            <v>2017</v>
          </cell>
          <cell r="C375" t="str">
            <v>COTTAGE GROVE COMMUNITY HOSPIT</v>
          </cell>
          <cell r="D375" t="str">
            <v>40700</v>
          </cell>
          <cell r="E375" t="str">
            <v>Lab-General Lab</v>
          </cell>
          <cell r="F375" t="str">
            <v>25502012</v>
          </cell>
          <cell r="G375" t="str">
            <v>GLUCOSE, BLOOD GLUCOSE MONITORIN</v>
          </cell>
          <cell r="H375">
            <v>81</v>
          </cell>
          <cell r="I375">
            <v>53</v>
          </cell>
          <cell r="J375">
            <v>134</v>
          </cell>
          <cell r="K375">
            <v>0</v>
          </cell>
          <cell r="L375">
            <v>0</v>
          </cell>
          <cell r="M375">
            <v>0</v>
          </cell>
          <cell r="N375">
            <v>0</v>
          </cell>
          <cell r="O375">
            <v>0</v>
          </cell>
          <cell r="P375">
            <v>0</v>
          </cell>
          <cell r="Q375">
            <v>0</v>
          </cell>
          <cell r="R375">
            <v>81</v>
          </cell>
          <cell r="S375">
            <v>53</v>
          </cell>
          <cell r="T375">
            <v>134</v>
          </cell>
          <cell r="U375">
            <v>0</v>
          </cell>
          <cell r="V375">
            <v>0</v>
          </cell>
          <cell r="W375">
            <v>0</v>
          </cell>
          <cell r="X375">
            <v>0</v>
          </cell>
          <cell r="Y375">
            <v>0</v>
          </cell>
          <cell r="Z375">
            <v>0</v>
          </cell>
          <cell r="AA375">
            <v>0</v>
          </cell>
        </row>
        <row r="376">
          <cell r="A376" t="str">
            <v>JUL</v>
          </cell>
          <cell r="B376">
            <v>2017</v>
          </cell>
          <cell r="C376" t="str">
            <v>COTTAGE GROVE COMMUNITY HOSPIT</v>
          </cell>
          <cell r="D376" t="str">
            <v>40700</v>
          </cell>
          <cell r="E376" t="str">
            <v>Lab-General Lab</v>
          </cell>
          <cell r="F376" t="str">
            <v>25502015</v>
          </cell>
          <cell r="G376" t="str">
            <v>GLUCOSE,FASTING AND POST-PRANDIA</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row>
        <row r="377">
          <cell r="A377" t="str">
            <v>JUL</v>
          </cell>
          <cell r="B377">
            <v>2017</v>
          </cell>
          <cell r="C377" t="str">
            <v>COTTAGE GROVE COMMUNITY HOSPIT</v>
          </cell>
          <cell r="D377" t="str">
            <v>40700</v>
          </cell>
          <cell r="E377" t="str">
            <v>Lab-General Lab</v>
          </cell>
          <cell r="F377" t="str">
            <v>25502020</v>
          </cell>
          <cell r="G377" t="str">
            <v>GLUCOSE,QUANT</v>
          </cell>
          <cell r="H377">
            <v>0</v>
          </cell>
          <cell r="I377">
            <v>5</v>
          </cell>
          <cell r="J377">
            <v>5</v>
          </cell>
          <cell r="K377">
            <v>0</v>
          </cell>
          <cell r="L377">
            <v>0</v>
          </cell>
          <cell r="M377">
            <v>0</v>
          </cell>
          <cell r="N377">
            <v>0</v>
          </cell>
          <cell r="O377">
            <v>0</v>
          </cell>
          <cell r="P377">
            <v>125</v>
          </cell>
          <cell r="Q377">
            <v>125</v>
          </cell>
          <cell r="R377">
            <v>0</v>
          </cell>
          <cell r="S377">
            <v>5</v>
          </cell>
          <cell r="T377">
            <v>5</v>
          </cell>
          <cell r="U377">
            <v>0</v>
          </cell>
          <cell r="V377">
            <v>0</v>
          </cell>
          <cell r="W377">
            <v>0</v>
          </cell>
          <cell r="X377">
            <v>0</v>
          </cell>
          <cell r="Y377">
            <v>0</v>
          </cell>
          <cell r="Z377">
            <v>125</v>
          </cell>
          <cell r="AA377">
            <v>125</v>
          </cell>
        </row>
        <row r="378">
          <cell r="A378" t="str">
            <v>JUL</v>
          </cell>
          <cell r="B378">
            <v>2017</v>
          </cell>
          <cell r="C378" t="str">
            <v>COTTAGE GROVE COMMUNITY HOSPIT</v>
          </cell>
          <cell r="D378" t="str">
            <v>40700</v>
          </cell>
          <cell r="E378" t="str">
            <v>Lab-General Lab</v>
          </cell>
          <cell r="F378" t="str">
            <v>25502021</v>
          </cell>
          <cell r="G378" t="str">
            <v>GLUCOSE,REAGENT STRIP</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row>
        <row r="379">
          <cell r="A379" t="str">
            <v>JUL</v>
          </cell>
          <cell r="B379">
            <v>2017</v>
          </cell>
          <cell r="C379" t="str">
            <v>COTTAGE GROVE COMMUNITY HOSPIT</v>
          </cell>
          <cell r="D379" t="str">
            <v>40700</v>
          </cell>
          <cell r="E379" t="str">
            <v>Lab-General Lab</v>
          </cell>
          <cell r="F379" t="str">
            <v>25502025</v>
          </cell>
          <cell r="G379" t="str">
            <v>GLUCOSE-6-PHOS DEHYDROG,QUAL</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row>
        <row r="380">
          <cell r="A380" t="str">
            <v>JUL</v>
          </cell>
          <cell r="B380">
            <v>2017</v>
          </cell>
          <cell r="C380" t="str">
            <v>COTTAGE GROVE COMMUNITY HOSPIT</v>
          </cell>
          <cell r="D380" t="str">
            <v>40700</v>
          </cell>
          <cell r="E380" t="str">
            <v>Lab-General Lab</v>
          </cell>
          <cell r="F380" t="str">
            <v>25502030</v>
          </cell>
          <cell r="G380" t="str">
            <v>GLUCOSE-6-PHOSDEHYDROG,QUANT</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row>
        <row r="381">
          <cell r="A381" t="str">
            <v>JUL</v>
          </cell>
          <cell r="B381">
            <v>2017</v>
          </cell>
          <cell r="C381" t="str">
            <v>COTTAGE GROVE COMMUNITY HOSPIT</v>
          </cell>
          <cell r="D381" t="str">
            <v>40700</v>
          </cell>
          <cell r="E381" t="str">
            <v>Lab-General Lab</v>
          </cell>
          <cell r="F381" t="str">
            <v>25502040</v>
          </cell>
          <cell r="G381" t="str">
            <v>GLUTAMYL TRANSPEPTIDASE,GAMMA(GG</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row>
        <row r="382">
          <cell r="A382" t="str">
            <v>JUL</v>
          </cell>
          <cell r="B382">
            <v>2017</v>
          </cell>
          <cell r="C382" t="str">
            <v>COTTAGE GROVE COMMUNITY HOSPIT</v>
          </cell>
          <cell r="D382" t="str">
            <v>40700</v>
          </cell>
          <cell r="E382" t="str">
            <v>Lab-General Lab</v>
          </cell>
          <cell r="F382" t="str">
            <v>25502052</v>
          </cell>
          <cell r="G382" t="str">
            <v>GONORRHEA, URINE</v>
          </cell>
          <cell r="H382">
            <v>0</v>
          </cell>
          <cell r="I382">
            <v>10</v>
          </cell>
          <cell r="J382">
            <v>10</v>
          </cell>
          <cell r="K382">
            <v>0</v>
          </cell>
          <cell r="L382">
            <v>0</v>
          </cell>
          <cell r="M382">
            <v>0</v>
          </cell>
          <cell r="N382">
            <v>0</v>
          </cell>
          <cell r="O382">
            <v>0</v>
          </cell>
          <cell r="P382">
            <v>1140</v>
          </cell>
          <cell r="Q382">
            <v>1140</v>
          </cell>
          <cell r="R382">
            <v>0</v>
          </cell>
          <cell r="S382">
            <v>10</v>
          </cell>
          <cell r="T382">
            <v>10</v>
          </cell>
          <cell r="U382">
            <v>0</v>
          </cell>
          <cell r="V382">
            <v>0</v>
          </cell>
          <cell r="W382">
            <v>0</v>
          </cell>
          <cell r="X382">
            <v>0</v>
          </cell>
          <cell r="Y382">
            <v>0</v>
          </cell>
          <cell r="Z382">
            <v>1140</v>
          </cell>
          <cell r="AA382">
            <v>1140</v>
          </cell>
        </row>
        <row r="383">
          <cell r="A383" t="str">
            <v>JUL</v>
          </cell>
          <cell r="B383">
            <v>2017</v>
          </cell>
          <cell r="C383" t="str">
            <v>COTTAGE GROVE COMMUNITY HOSPIT</v>
          </cell>
          <cell r="D383" t="str">
            <v>40700</v>
          </cell>
          <cell r="E383" t="str">
            <v>Lab-General Lab</v>
          </cell>
          <cell r="F383" t="str">
            <v>25502075</v>
          </cell>
          <cell r="G383" t="str">
            <v>GTT,ADDITIONAL SPECIMEN</v>
          </cell>
          <cell r="H383">
            <v>0</v>
          </cell>
          <cell r="I383">
            <v>3</v>
          </cell>
          <cell r="J383">
            <v>3</v>
          </cell>
          <cell r="K383">
            <v>0</v>
          </cell>
          <cell r="L383">
            <v>0</v>
          </cell>
          <cell r="M383">
            <v>0</v>
          </cell>
          <cell r="N383">
            <v>0</v>
          </cell>
          <cell r="O383">
            <v>0</v>
          </cell>
          <cell r="P383">
            <v>70.5</v>
          </cell>
          <cell r="Q383">
            <v>70.5</v>
          </cell>
          <cell r="R383">
            <v>0</v>
          </cell>
          <cell r="S383">
            <v>3</v>
          </cell>
          <cell r="T383">
            <v>3</v>
          </cell>
          <cell r="U383">
            <v>0</v>
          </cell>
          <cell r="V383">
            <v>0</v>
          </cell>
          <cell r="W383">
            <v>0</v>
          </cell>
          <cell r="X383">
            <v>0</v>
          </cell>
          <cell r="Y383">
            <v>0</v>
          </cell>
          <cell r="Z383">
            <v>70.5</v>
          </cell>
          <cell r="AA383">
            <v>70.5</v>
          </cell>
        </row>
        <row r="384">
          <cell r="A384" t="str">
            <v>JUL</v>
          </cell>
          <cell r="B384">
            <v>2017</v>
          </cell>
          <cell r="C384" t="str">
            <v>COTTAGE GROVE COMMUNITY HOSPIT</v>
          </cell>
          <cell r="D384" t="str">
            <v>40700</v>
          </cell>
          <cell r="E384" t="str">
            <v>Lab-General Lab</v>
          </cell>
          <cell r="F384" t="str">
            <v>25502090</v>
          </cell>
          <cell r="G384" t="str">
            <v>HAPTOGLOBIN</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row>
        <row r="385">
          <cell r="A385" t="str">
            <v>JUL</v>
          </cell>
          <cell r="B385">
            <v>2017</v>
          </cell>
          <cell r="C385" t="str">
            <v>COTTAGE GROVE COMMUNITY HOSPIT</v>
          </cell>
          <cell r="D385" t="str">
            <v>40700</v>
          </cell>
          <cell r="E385" t="str">
            <v>Lab-General Lab</v>
          </cell>
          <cell r="F385" t="str">
            <v>25502100</v>
          </cell>
          <cell r="G385" t="str">
            <v>HCG,BETA QUAN</v>
          </cell>
          <cell r="H385">
            <v>0</v>
          </cell>
          <cell r="I385">
            <v>4</v>
          </cell>
          <cell r="J385">
            <v>4</v>
          </cell>
          <cell r="K385">
            <v>0</v>
          </cell>
          <cell r="L385">
            <v>0</v>
          </cell>
          <cell r="M385">
            <v>0</v>
          </cell>
          <cell r="N385">
            <v>0</v>
          </cell>
          <cell r="O385">
            <v>0</v>
          </cell>
          <cell r="P385">
            <v>248</v>
          </cell>
          <cell r="Q385">
            <v>248</v>
          </cell>
          <cell r="R385">
            <v>0</v>
          </cell>
          <cell r="S385">
            <v>4</v>
          </cell>
          <cell r="T385">
            <v>4</v>
          </cell>
          <cell r="U385">
            <v>0</v>
          </cell>
          <cell r="V385">
            <v>0</v>
          </cell>
          <cell r="W385">
            <v>0</v>
          </cell>
          <cell r="X385">
            <v>0</v>
          </cell>
          <cell r="Y385">
            <v>0</v>
          </cell>
          <cell r="Z385">
            <v>248</v>
          </cell>
          <cell r="AA385">
            <v>248</v>
          </cell>
        </row>
        <row r="386">
          <cell r="A386" t="str">
            <v>JUL</v>
          </cell>
          <cell r="B386">
            <v>2017</v>
          </cell>
          <cell r="C386" t="str">
            <v>COTTAGE GROVE COMMUNITY HOSPIT</v>
          </cell>
          <cell r="D386" t="str">
            <v>40700</v>
          </cell>
          <cell r="E386" t="str">
            <v>Lab-General Lab</v>
          </cell>
          <cell r="F386" t="str">
            <v>25502110</v>
          </cell>
          <cell r="G386" t="str">
            <v>HCG,QUAL (PREGNANCY TEST)</v>
          </cell>
          <cell r="H386">
            <v>1</v>
          </cell>
          <cell r="I386">
            <v>52</v>
          </cell>
          <cell r="J386">
            <v>53</v>
          </cell>
          <cell r="K386">
            <v>0</v>
          </cell>
          <cell r="L386">
            <v>0</v>
          </cell>
          <cell r="M386">
            <v>0</v>
          </cell>
          <cell r="N386">
            <v>0</v>
          </cell>
          <cell r="O386">
            <v>69</v>
          </cell>
          <cell r="P386">
            <v>3588</v>
          </cell>
          <cell r="Q386">
            <v>3657</v>
          </cell>
          <cell r="R386">
            <v>1</v>
          </cell>
          <cell r="S386">
            <v>52</v>
          </cell>
          <cell r="T386">
            <v>53</v>
          </cell>
          <cell r="U386">
            <v>0</v>
          </cell>
          <cell r="V386">
            <v>0</v>
          </cell>
          <cell r="W386">
            <v>0</v>
          </cell>
          <cell r="X386">
            <v>0</v>
          </cell>
          <cell r="Y386">
            <v>69</v>
          </cell>
          <cell r="Z386">
            <v>3588</v>
          </cell>
          <cell r="AA386">
            <v>3657</v>
          </cell>
        </row>
        <row r="387">
          <cell r="A387" t="str">
            <v>JUL</v>
          </cell>
          <cell r="B387">
            <v>2017</v>
          </cell>
          <cell r="C387" t="str">
            <v>COTTAGE GROVE COMMUNITY HOSPIT</v>
          </cell>
          <cell r="D387" t="str">
            <v>40700</v>
          </cell>
          <cell r="E387" t="str">
            <v>Lab-General Lab</v>
          </cell>
          <cell r="F387" t="str">
            <v>25502121</v>
          </cell>
          <cell r="G387" t="str">
            <v>HELICOBACTER PYLORI</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row>
        <row r="388">
          <cell r="A388" t="str">
            <v>JUL</v>
          </cell>
          <cell r="B388">
            <v>2017</v>
          </cell>
          <cell r="C388" t="str">
            <v>COTTAGE GROVE COMMUNITY HOSPIT</v>
          </cell>
          <cell r="D388" t="str">
            <v>40700</v>
          </cell>
          <cell r="E388" t="str">
            <v>Lab-General Lab</v>
          </cell>
          <cell r="F388" t="str">
            <v>25502123</v>
          </cell>
          <cell r="G388" t="str">
            <v>HELICOBACTER PYLORI AG, STOOL</v>
          </cell>
          <cell r="H388">
            <v>0</v>
          </cell>
          <cell r="I388">
            <v>4</v>
          </cell>
          <cell r="J388">
            <v>4</v>
          </cell>
          <cell r="K388">
            <v>0</v>
          </cell>
          <cell r="L388">
            <v>0</v>
          </cell>
          <cell r="M388">
            <v>0</v>
          </cell>
          <cell r="N388">
            <v>0</v>
          </cell>
          <cell r="O388">
            <v>0</v>
          </cell>
          <cell r="P388">
            <v>664</v>
          </cell>
          <cell r="Q388">
            <v>664</v>
          </cell>
          <cell r="R388">
            <v>0</v>
          </cell>
          <cell r="S388">
            <v>4</v>
          </cell>
          <cell r="T388">
            <v>4</v>
          </cell>
          <cell r="U388">
            <v>0</v>
          </cell>
          <cell r="V388">
            <v>0</v>
          </cell>
          <cell r="W388">
            <v>0</v>
          </cell>
          <cell r="X388">
            <v>0</v>
          </cell>
          <cell r="Y388">
            <v>0</v>
          </cell>
          <cell r="Z388">
            <v>664</v>
          </cell>
          <cell r="AA388">
            <v>664</v>
          </cell>
        </row>
        <row r="389">
          <cell r="A389" t="str">
            <v>JUL</v>
          </cell>
          <cell r="B389">
            <v>2017</v>
          </cell>
          <cell r="C389" t="str">
            <v>COTTAGE GROVE COMMUNITY HOSPIT</v>
          </cell>
          <cell r="D389" t="str">
            <v>40700</v>
          </cell>
          <cell r="E389" t="str">
            <v>Lab-General Lab</v>
          </cell>
          <cell r="F389" t="str">
            <v>25502125</v>
          </cell>
          <cell r="G389" t="str">
            <v>HELMINTH ANTIBODY,NSE</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row>
        <row r="390">
          <cell r="A390" t="str">
            <v>JUL</v>
          </cell>
          <cell r="B390">
            <v>2017</v>
          </cell>
          <cell r="C390" t="str">
            <v>COTTAGE GROVE COMMUNITY HOSPIT</v>
          </cell>
          <cell r="D390" t="str">
            <v>40700</v>
          </cell>
          <cell r="E390" t="str">
            <v>Lab-General Lab</v>
          </cell>
          <cell r="F390" t="str">
            <v>25502140</v>
          </cell>
          <cell r="G390" t="str">
            <v>HEMATOCRIT,OTHER</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row>
        <row r="391">
          <cell r="A391" t="str">
            <v>JUL</v>
          </cell>
          <cell r="B391">
            <v>2017</v>
          </cell>
          <cell r="C391" t="str">
            <v>COTTAGE GROVE COMMUNITY HOSPIT</v>
          </cell>
          <cell r="D391" t="str">
            <v>40700</v>
          </cell>
          <cell r="E391" t="str">
            <v>Lab-General Lab</v>
          </cell>
          <cell r="F391" t="str">
            <v>25502145</v>
          </cell>
          <cell r="G391" t="str">
            <v>HEMATOCRIT,SPUN</v>
          </cell>
          <cell r="H391">
            <v>0</v>
          </cell>
          <cell r="I391">
            <v>2</v>
          </cell>
          <cell r="J391">
            <v>2</v>
          </cell>
          <cell r="K391">
            <v>0</v>
          </cell>
          <cell r="L391">
            <v>0</v>
          </cell>
          <cell r="M391">
            <v>0</v>
          </cell>
          <cell r="N391">
            <v>0</v>
          </cell>
          <cell r="O391">
            <v>0</v>
          </cell>
          <cell r="P391">
            <v>46</v>
          </cell>
          <cell r="Q391">
            <v>46</v>
          </cell>
          <cell r="R391">
            <v>0</v>
          </cell>
          <cell r="S391">
            <v>2</v>
          </cell>
          <cell r="T391">
            <v>2</v>
          </cell>
          <cell r="U391">
            <v>0</v>
          </cell>
          <cell r="V391">
            <v>0</v>
          </cell>
          <cell r="W391">
            <v>0</v>
          </cell>
          <cell r="X391">
            <v>0</v>
          </cell>
          <cell r="Y391">
            <v>0</v>
          </cell>
          <cell r="Z391">
            <v>46</v>
          </cell>
          <cell r="AA391">
            <v>46</v>
          </cell>
        </row>
        <row r="392">
          <cell r="A392" t="str">
            <v>JUL</v>
          </cell>
          <cell r="B392">
            <v>2017</v>
          </cell>
          <cell r="C392" t="str">
            <v>COTTAGE GROVE COMMUNITY HOSPIT</v>
          </cell>
          <cell r="D392" t="str">
            <v>40700</v>
          </cell>
          <cell r="E392" t="str">
            <v>Lab-General Lab</v>
          </cell>
          <cell r="F392" t="str">
            <v>25502150</v>
          </cell>
          <cell r="G392" t="str">
            <v>HEMOGLOBIN HGB</v>
          </cell>
          <cell r="H392">
            <v>0</v>
          </cell>
          <cell r="I392">
            <v>1</v>
          </cell>
          <cell r="J392">
            <v>1</v>
          </cell>
          <cell r="K392">
            <v>0</v>
          </cell>
          <cell r="L392">
            <v>0</v>
          </cell>
          <cell r="M392">
            <v>0</v>
          </cell>
          <cell r="N392">
            <v>0</v>
          </cell>
          <cell r="O392">
            <v>0</v>
          </cell>
          <cell r="P392">
            <v>24</v>
          </cell>
          <cell r="Q392">
            <v>24</v>
          </cell>
          <cell r="R392">
            <v>0</v>
          </cell>
          <cell r="S392">
            <v>1</v>
          </cell>
          <cell r="T392">
            <v>1</v>
          </cell>
          <cell r="U392">
            <v>0</v>
          </cell>
          <cell r="V392">
            <v>0</v>
          </cell>
          <cell r="W392">
            <v>0</v>
          </cell>
          <cell r="X392">
            <v>0</v>
          </cell>
          <cell r="Y392">
            <v>0</v>
          </cell>
          <cell r="Z392">
            <v>24</v>
          </cell>
          <cell r="AA392">
            <v>24</v>
          </cell>
        </row>
        <row r="393">
          <cell r="A393" t="str">
            <v>JUL</v>
          </cell>
          <cell r="B393">
            <v>2017</v>
          </cell>
          <cell r="C393" t="str">
            <v>COTTAGE GROVE COMMUNITY HOSPIT</v>
          </cell>
          <cell r="D393" t="str">
            <v>40700</v>
          </cell>
          <cell r="E393" t="str">
            <v>Lab-General Lab</v>
          </cell>
          <cell r="F393" t="str">
            <v>25502161</v>
          </cell>
          <cell r="G393" t="str">
            <v>HEMOGLOBIN A2, COLUMN CHROMATOGR</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row>
        <row r="394">
          <cell r="A394" t="str">
            <v>JUL</v>
          </cell>
          <cell r="B394">
            <v>2017</v>
          </cell>
          <cell r="C394" t="str">
            <v>COTTAGE GROVE COMMUNITY HOSPIT</v>
          </cell>
          <cell r="D394" t="str">
            <v>40700</v>
          </cell>
          <cell r="E394" t="str">
            <v>Lab-General Lab</v>
          </cell>
          <cell r="F394" t="str">
            <v>25502170</v>
          </cell>
          <cell r="G394" t="str">
            <v>HEMOGLOBIN ELECTROPHORESIS</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row>
        <row r="395">
          <cell r="A395" t="str">
            <v>JUL</v>
          </cell>
          <cell r="B395">
            <v>2017</v>
          </cell>
          <cell r="C395" t="str">
            <v>COTTAGE GROVE COMMUNITY HOSPIT</v>
          </cell>
          <cell r="D395" t="str">
            <v>40700</v>
          </cell>
          <cell r="E395" t="str">
            <v>Lab-General Lab</v>
          </cell>
          <cell r="F395" t="str">
            <v>25502185</v>
          </cell>
          <cell r="G395" t="str">
            <v>HEMOGLOBIN,GLYCATED</v>
          </cell>
          <cell r="H395">
            <v>0</v>
          </cell>
          <cell r="I395">
            <v>236</v>
          </cell>
          <cell r="J395">
            <v>236</v>
          </cell>
          <cell r="K395">
            <v>0</v>
          </cell>
          <cell r="L395">
            <v>0</v>
          </cell>
          <cell r="M395">
            <v>0</v>
          </cell>
          <cell r="N395">
            <v>0</v>
          </cell>
          <cell r="O395">
            <v>0</v>
          </cell>
          <cell r="P395">
            <v>8968</v>
          </cell>
          <cell r="Q395">
            <v>8968</v>
          </cell>
          <cell r="R395">
            <v>0</v>
          </cell>
          <cell r="S395">
            <v>236</v>
          </cell>
          <cell r="T395">
            <v>236</v>
          </cell>
          <cell r="U395">
            <v>0</v>
          </cell>
          <cell r="V395">
            <v>0</v>
          </cell>
          <cell r="W395">
            <v>0</v>
          </cell>
          <cell r="X395">
            <v>0</v>
          </cell>
          <cell r="Y395">
            <v>0</v>
          </cell>
          <cell r="Z395">
            <v>8968</v>
          </cell>
          <cell r="AA395">
            <v>8968</v>
          </cell>
        </row>
        <row r="396">
          <cell r="A396" t="str">
            <v>JUL</v>
          </cell>
          <cell r="B396">
            <v>2017</v>
          </cell>
          <cell r="C396" t="str">
            <v>COTTAGE GROVE COMMUNITY HOSPIT</v>
          </cell>
          <cell r="D396" t="str">
            <v>40700</v>
          </cell>
          <cell r="E396" t="str">
            <v>Lab-General Lab</v>
          </cell>
          <cell r="F396" t="str">
            <v>25502190</v>
          </cell>
          <cell r="G396" t="str">
            <v>HEMOGLOBIN,GLYCATED,REF</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row>
        <row r="397">
          <cell r="A397" t="str">
            <v>JUL</v>
          </cell>
          <cell r="B397">
            <v>2017</v>
          </cell>
          <cell r="C397" t="str">
            <v>COTTAGE GROVE COMMUNITY HOSPIT</v>
          </cell>
          <cell r="D397" t="str">
            <v>40700</v>
          </cell>
          <cell r="E397" t="str">
            <v>Lab-General Lab</v>
          </cell>
          <cell r="F397" t="str">
            <v>25502205</v>
          </cell>
          <cell r="G397" t="str">
            <v>CBC W/O DIFF</v>
          </cell>
          <cell r="H397">
            <v>12</v>
          </cell>
          <cell r="I397">
            <v>148</v>
          </cell>
          <cell r="J397">
            <v>160</v>
          </cell>
          <cell r="K397">
            <v>0</v>
          </cell>
          <cell r="L397">
            <v>0</v>
          </cell>
          <cell r="M397">
            <v>0</v>
          </cell>
          <cell r="N397">
            <v>0</v>
          </cell>
          <cell r="O397">
            <v>288</v>
          </cell>
          <cell r="P397">
            <v>3552</v>
          </cell>
          <cell r="Q397">
            <v>3840</v>
          </cell>
          <cell r="R397">
            <v>12</v>
          </cell>
          <cell r="S397">
            <v>148</v>
          </cell>
          <cell r="T397">
            <v>160</v>
          </cell>
          <cell r="U397">
            <v>0</v>
          </cell>
          <cell r="V397">
            <v>0</v>
          </cell>
          <cell r="W397">
            <v>0</v>
          </cell>
          <cell r="X397">
            <v>0</v>
          </cell>
          <cell r="Y397">
            <v>288</v>
          </cell>
          <cell r="Z397">
            <v>3552</v>
          </cell>
          <cell r="AA397">
            <v>3840</v>
          </cell>
        </row>
        <row r="398">
          <cell r="A398" t="str">
            <v>JUL</v>
          </cell>
          <cell r="B398">
            <v>2017</v>
          </cell>
          <cell r="C398" t="str">
            <v>COTTAGE GROVE COMMUNITY HOSPIT</v>
          </cell>
          <cell r="D398" t="str">
            <v>40700</v>
          </cell>
          <cell r="E398" t="str">
            <v>Lab-General Lab</v>
          </cell>
          <cell r="F398" t="str">
            <v>25502215</v>
          </cell>
          <cell r="G398" t="str">
            <v>CBC W/AUTO DIFF</v>
          </cell>
          <cell r="H398">
            <v>51</v>
          </cell>
          <cell r="I398">
            <v>631</v>
          </cell>
          <cell r="J398">
            <v>682</v>
          </cell>
          <cell r="K398">
            <v>0</v>
          </cell>
          <cell r="L398">
            <v>0</v>
          </cell>
          <cell r="M398">
            <v>0</v>
          </cell>
          <cell r="N398">
            <v>0</v>
          </cell>
          <cell r="O398">
            <v>1938</v>
          </cell>
          <cell r="P398">
            <v>23978</v>
          </cell>
          <cell r="Q398">
            <v>25916</v>
          </cell>
          <cell r="R398">
            <v>51</v>
          </cell>
          <cell r="S398">
            <v>631</v>
          </cell>
          <cell r="T398">
            <v>682</v>
          </cell>
          <cell r="U398">
            <v>0</v>
          </cell>
          <cell r="V398">
            <v>0</v>
          </cell>
          <cell r="W398">
            <v>0</v>
          </cell>
          <cell r="X398">
            <v>0</v>
          </cell>
          <cell r="Y398">
            <v>1938</v>
          </cell>
          <cell r="Z398">
            <v>23978</v>
          </cell>
          <cell r="AA398">
            <v>25916</v>
          </cell>
        </row>
        <row r="399">
          <cell r="A399" t="str">
            <v>JUL</v>
          </cell>
          <cell r="B399">
            <v>2017</v>
          </cell>
          <cell r="C399" t="str">
            <v>COTTAGE GROVE COMMUNITY HOSPIT</v>
          </cell>
          <cell r="D399" t="str">
            <v>40700</v>
          </cell>
          <cell r="E399" t="str">
            <v>Lab-General Lab</v>
          </cell>
          <cell r="F399" t="str">
            <v>25502220</v>
          </cell>
          <cell r="G399" t="str">
            <v>HEMOGRAM+PLATELET+MANUAL DIFF</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row>
        <row r="400">
          <cell r="A400" t="str">
            <v>JUL</v>
          </cell>
          <cell r="B400">
            <v>2017</v>
          </cell>
          <cell r="C400" t="str">
            <v>COTTAGE GROVE COMMUNITY HOSPIT</v>
          </cell>
          <cell r="D400" t="str">
            <v>40700</v>
          </cell>
          <cell r="E400" t="str">
            <v>Lab-General Lab</v>
          </cell>
          <cell r="F400" t="str">
            <v>25502234</v>
          </cell>
          <cell r="G400" t="str">
            <v>HEP ASSY FAC X INACT</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row>
        <row r="401">
          <cell r="A401" t="str">
            <v>JUL</v>
          </cell>
          <cell r="B401">
            <v>2017</v>
          </cell>
          <cell r="C401" t="str">
            <v>COTTAGE GROVE COMMUNITY HOSPIT</v>
          </cell>
          <cell r="D401" t="str">
            <v>40700</v>
          </cell>
          <cell r="E401" t="str">
            <v>Lab-General Lab</v>
          </cell>
          <cell r="F401" t="str">
            <v>25502245</v>
          </cell>
          <cell r="G401" t="str">
            <v>HEPARIN NEUTRALIZATION</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row>
        <row r="402">
          <cell r="A402" t="str">
            <v>JUL</v>
          </cell>
          <cell r="B402">
            <v>2017</v>
          </cell>
          <cell r="C402" t="str">
            <v>COTTAGE GROVE COMMUNITY HOSPIT</v>
          </cell>
          <cell r="D402" t="str">
            <v>40700</v>
          </cell>
          <cell r="E402" t="str">
            <v>Lab-General Lab</v>
          </cell>
          <cell r="F402" t="str">
            <v>25502300</v>
          </cell>
          <cell r="G402" t="str">
            <v>SEPARATION BY GEL ELECTOPHORESIS</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row>
        <row r="403">
          <cell r="A403" t="str">
            <v>JUL</v>
          </cell>
          <cell r="B403">
            <v>2017</v>
          </cell>
          <cell r="C403" t="str">
            <v>COTTAGE GROVE COMMUNITY HOSPIT</v>
          </cell>
          <cell r="D403" t="str">
            <v>40700</v>
          </cell>
          <cell r="E403" t="str">
            <v>Lab-General Lab</v>
          </cell>
          <cell r="F403" t="str">
            <v>25502350</v>
          </cell>
          <cell r="G403" t="str">
            <v>HETEROPHILE ANTIBODY SCREEN</v>
          </cell>
          <cell r="H403">
            <v>0</v>
          </cell>
          <cell r="I403">
            <v>3</v>
          </cell>
          <cell r="J403">
            <v>3</v>
          </cell>
          <cell r="K403">
            <v>0</v>
          </cell>
          <cell r="L403">
            <v>0</v>
          </cell>
          <cell r="M403">
            <v>0</v>
          </cell>
          <cell r="N403">
            <v>0</v>
          </cell>
          <cell r="O403">
            <v>0</v>
          </cell>
          <cell r="P403">
            <v>108</v>
          </cell>
          <cell r="Q403">
            <v>108</v>
          </cell>
          <cell r="R403">
            <v>0</v>
          </cell>
          <cell r="S403">
            <v>3</v>
          </cell>
          <cell r="T403">
            <v>3</v>
          </cell>
          <cell r="U403">
            <v>0</v>
          </cell>
          <cell r="V403">
            <v>0</v>
          </cell>
          <cell r="W403">
            <v>0</v>
          </cell>
          <cell r="X403">
            <v>0</v>
          </cell>
          <cell r="Y403">
            <v>0</v>
          </cell>
          <cell r="Z403">
            <v>108</v>
          </cell>
          <cell r="AA403">
            <v>108</v>
          </cell>
        </row>
        <row r="404">
          <cell r="A404" t="str">
            <v>JUL</v>
          </cell>
          <cell r="B404">
            <v>2017</v>
          </cell>
          <cell r="C404" t="str">
            <v>COTTAGE GROVE COMMUNITY HOSPIT</v>
          </cell>
          <cell r="D404" t="str">
            <v>40700</v>
          </cell>
          <cell r="E404" t="str">
            <v>Lab-General Lab</v>
          </cell>
          <cell r="F404" t="str">
            <v>25502360</v>
          </cell>
          <cell r="G404" t="str">
            <v>HISTAMINE</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row>
        <row r="405">
          <cell r="A405" t="str">
            <v>JUL</v>
          </cell>
          <cell r="B405">
            <v>2017</v>
          </cell>
          <cell r="C405" t="str">
            <v>COTTAGE GROVE COMMUNITY HOSPIT</v>
          </cell>
          <cell r="D405" t="str">
            <v>40700</v>
          </cell>
          <cell r="E405" t="str">
            <v>Lab-General Lab</v>
          </cell>
          <cell r="F405" t="str">
            <v>25502380</v>
          </cell>
          <cell r="G405" t="str">
            <v>HIV, TYPE 1 &amp; 2,SINGLE ASSAY</v>
          </cell>
          <cell r="H405">
            <v>0</v>
          </cell>
          <cell r="I405">
            <v>1</v>
          </cell>
          <cell r="J405">
            <v>1</v>
          </cell>
          <cell r="K405">
            <v>0</v>
          </cell>
          <cell r="L405">
            <v>0</v>
          </cell>
          <cell r="M405">
            <v>0</v>
          </cell>
          <cell r="N405">
            <v>0</v>
          </cell>
          <cell r="O405">
            <v>0</v>
          </cell>
          <cell r="P405">
            <v>47</v>
          </cell>
          <cell r="Q405">
            <v>47</v>
          </cell>
          <cell r="R405">
            <v>0</v>
          </cell>
          <cell r="S405">
            <v>1</v>
          </cell>
          <cell r="T405">
            <v>1</v>
          </cell>
          <cell r="U405">
            <v>0</v>
          </cell>
          <cell r="V405">
            <v>0</v>
          </cell>
          <cell r="W405">
            <v>0</v>
          </cell>
          <cell r="X405">
            <v>0</v>
          </cell>
          <cell r="Y405">
            <v>0</v>
          </cell>
          <cell r="Z405">
            <v>47</v>
          </cell>
          <cell r="AA405">
            <v>47</v>
          </cell>
        </row>
        <row r="406">
          <cell r="A406" t="str">
            <v>JUL</v>
          </cell>
          <cell r="B406">
            <v>2017</v>
          </cell>
          <cell r="C406" t="str">
            <v>COTTAGE GROVE COMMUNITY HOSPIT</v>
          </cell>
          <cell r="D406" t="str">
            <v>40700</v>
          </cell>
          <cell r="E406" t="str">
            <v>Lab-General Lab</v>
          </cell>
          <cell r="F406" t="str">
            <v>25502385</v>
          </cell>
          <cell r="G406" t="str">
            <v>HIV-1 ANTIBODY</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row>
        <row r="407">
          <cell r="A407" t="str">
            <v>JUL</v>
          </cell>
          <cell r="B407">
            <v>2017</v>
          </cell>
          <cell r="C407" t="str">
            <v>COTTAGE GROVE COMMUNITY HOSPIT</v>
          </cell>
          <cell r="D407" t="str">
            <v>40700</v>
          </cell>
          <cell r="E407" t="str">
            <v>Lab-General Lab</v>
          </cell>
          <cell r="F407" t="str">
            <v>25502420</v>
          </cell>
          <cell r="G407" t="str">
            <v>HLA TYPING, SINGLE ANTIGEN</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row>
        <row r="408">
          <cell r="A408" t="str">
            <v>JUL</v>
          </cell>
          <cell r="B408">
            <v>2017</v>
          </cell>
          <cell r="C408" t="str">
            <v>COTTAGE GROVE COMMUNITY HOSPIT</v>
          </cell>
          <cell r="D408" t="str">
            <v>40700</v>
          </cell>
          <cell r="E408" t="str">
            <v>Lab-General Lab</v>
          </cell>
          <cell r="F408" t="str">
            <v>25502435</v>
          </cell>
          <cell r="G408" t="str">
            <v>HTLV-1 ANTIBODY</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row>
        <row r="409">
          <cell r="A409" t="str">
            <v>JUL</v>
          </cell>
          <cell r="B409">
            <v>2017</v>
          </cell>
          <cell r="C409" t="str">
            <v>COTTAGE GROVE COMMUNITY HOSPIT</v>
          </cell>
          <cell r="D409" t="str">
            <v>40700</v>
          </cell>
          <cell r="E409" t="str">
            <v>Lab-General Lab</v>
          </cell>
          <cell r="F409" t="str">
            <v>25502440</v>
          </cell>
          <cell r="G409" t="str">
            <v>HTLV/HIV AB CONFIRM</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row>
        <row r="410">
          <cell r="A410" t="str">
            <v>JUL</v>
          </cell>
          <cell r="B410">
            <v>2017</v>
          </cell>
          <cell r="C410" t="str">
            <v>COTTAGE GROVE COMMUNITY HOSPIT</v>
          </cell>
          <cell r="D410" t="str">
            <v>40700</v>
          </cell>
          <cell r="E410" t="str">
            <v>Lab-General Lab</v>
          </cell>
          <cell r="F410" t="str">
            <v>25502449</v>
          </cell>
          <cell r="G410" t="str">
            <v>xHUMAN PAPILLOMAVIRUS, DNA</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row>
        <row r="411">
          <cell r="A411" t="str">
            <v>JUL</v>
          </cell>
          <cell r="B411">
            <v>2017</v>
          </cell>
          <cell r="C411" t="str">
            <v>COTTAGE GROVE COMMUNITY HOSPIT</v>
          </cell>
          <cell r="D411" t="str">
            <v>40700</v>
          </cell>
          <cell r="E411" t="str">
            <v>Lab-General Lab</v>
          </cell>
          <cell r="F411" t="str">
            <v>25502455</v>
          </cell>
          <cell r="G411" t="str">
            <v>HYDROXYINDOLEACETIC ACID</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row>
        <row r="412">
          <cell r="A412" t="str">
            <v>JUL</v>
          </cell>
          <cell r="B412">
            <v>2017</v>
          </cell>
          <cell r="C412" t="str">
            <v>COTTAGE GROVE COMMUNITY HOSPIT</v>
          </cell>
          <cell r="D412" t="str">
            <v>40700</v>
          </cell>
          <cell r="E412" t="str">
            <v>Lab-General Lab</v>
          </cell>
          <cell r="F412" t="str">
            <v>25502460</v>
          </cell>
          <cell r="G412" t="str">
            <v>HYDROXYINDOLEACETIC ACID REF</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row>
        <row r="413">
          <cell r="A413" t="str">
            <v>JUL</v>
          </cell>
          <cell r="B413">
            <v>2017</v>
          </cell>
          <cell r="C413" t="str">
            <v>COTTAGE GROVE COMMUNITY HOSPIT</v>
          </cell>
          <cell r="D413" t="str">
            <v>40700</v>
          </cell>
          <cell r="E413" t="str">
            <v>Lab-General Lab</v>
          </cell>
          <cell r="F413" t="str">
            <v>25502470</v>
          </cell>
          <cell r="G413" t="str">
            <v>HYDROXYPROLINE, TOTAL</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row>
        <row r="414">
          <cell r="A414" t="str">
            <v>JUL</v>
          </cell>
          <cell r="B414">
            <v>2017</v>
          </cell>
          <cell r="C414" t="str">
            <v>COTTAGE GROVE COMMUNITY HOSPIT</v>
          </cell>
          <cell r="D414" t="str">
            <v>40700</v>
          </cell>
          <cell r="E414" t="str">
            <v>Lab-General Lab</v>
          </cell>
          <cell r="F414" t="str">
            <v>25502495</v>
          </cell>
          <cell r="G414" t="str">
            <v>IMMUNOASSAY, OTHER</v>
          </cell>
          <cell r="H414">
            <v>0</v>
          </cell>
          <cell r="I414">
            <v>1</v>
          </cell>
          <cell r="J414">
            <v>1</v>
          </cell>
          <cell r="K414">
            <v>0</v>
          </cell>
          <cell r="L414">
            <v>0</v>
          </cell>
          <cell r="M414">
            <v>0</v>
          </cell>
          <cell r="N414">
            <v>0</v>
          </cell>
          <cell r="O414">
            <v>0</v>
          </cell>
          <cell r="P414">
            <v>152</v>
          </cell>
          <cell r="Q414">
            <v>152</v>
          </cell>
          <cell r="R414">
            <v>0</v>
          </cell>
          <cell r="S414">
            <v>1</v>
          </cell>
          <cell r="T414">
            <v>1</v>
          </cell>
          <cell r="U414">
            <v>0</v>
          </cell>
          <cell r="V414">
            <v>0</v>
          </cell>
          <cell r="W414">
            <v>0</v>
          </cell>
          <cell r="X414">
            <v>0</v>
          </cell>
          <cell r="Y414">
            <v>0</v>
          </cell>
          <cell r="Z414">
            <v>152</v>
          </cell>
          <cell r="AA414">
            <v>152</v>
          </cell>
        </row>
        <row r="415">
          <cell r="A415" t="str">
            <v>JUL</v>
          </cell>
          <cell r="B415">
            <v>2017</v>
          </cell>
          <cell r="C415" t="str">
            <v>COTTAGE GROVE COMMUNITY HOSPIT</v>
          </cell>
          <cell r="D415" t="str">
            <v>40700</v>
          </cell>
          <cell r="E415" t="str">
            <v>Lab-General Lab</v>
          </cell>
          <cell r="F415" t="str">
            <v>25502500</v>
          </cell>
          <cell r="G415" t="str">
            <v>IMMUNOASSAY, OTHER, REF</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row>
        <row r="416">
          <cell r="A416" t="str">
            <v>JUL</v>
          </cell>
          <cell r="B416">
            <v>2017</v>
          </cell>
          <cell r="C416" t="str">
            <v>COTTAGE GROVE COMMUNITY HOSPIT</v>
          </cell>
          <cell r="D416" t="str">
            <v>40700</v>
          </cell>
          <cell r="E416" t="str">
            <v>Lab-General Lab</v>
          </cell>
          <cell r="F416" t="str">
            <v>25502505</v>
          </cell>
          <cell r="G416" t="str">
            <v>IMMUNOASSAY, QUANT</v>
          </cell>
          <cell r="H416">
            <v>0</v>
          </cell>
          <cell r="I416">
            <v>1</v>
          </cell>
          <cell r="J416">
            <v>1</v>
          </cell>
          <cell r="K416">
            <v>0</v>
          </cell>
          <cell r="L416">
            <v>0</v>
          </cell>
          <cell r="M416">
            <v>0</v>
          </cell>
          <cell r="N416">
            <v>0</v>
          </cell>
          <cell r="O416">
            <v>0</v>
          </cell>
          <cell r="P416">
            <v>159</v>
          </cell>
          <cell r="Q416">
            <v>159</v>
          </cell>
          <cell r="R416">
            <v>0</v>
          </cell>
          <cell r="S416">
            <v>1</v>
          </cell>
          <cell r="T416">
            <v>1</v>
          </cell>
          <cell r="U416">
            <v>0</v>
          </cell>
          <cell r="V416">
            <v>0</v>
          </cell>
          <cell r="W416">
            <v>0</v>
          </cell>
          <cell r="X416">
            <v>0</v>
          </cell>
          <cell r="Y416">
            <v>0</v>
          </cell>
          <cell r="Z416">
            <v>159</v>
          </cell>
          <cell r="AA416">
            <v>159</v>
          </cell>
        </row>
        <row r="417">
          <cell r="A417" t="str">
            <v>JUL</v>
          </cell>
          <cell r="B417">
            <v>2017</v>
          </cell>
          <cell r="C417" t="str">
            <v>COTTAGE GROVE COMMUNITY HOSPIT</v>
          </cell>
          <cell r="D417" t="str">
            <v>40700</v>
          </cell>
          <cell r="E417" t="str">
            <v>Lab-General Lab</v>
          </cell>
          <cell r="F417" t="str">
            <v>25502510</v>
          </cell>
          <cell r="G417" t="str">
            <v>IMMUNOASSAY, MULTIPLE STEP, REF</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row>
        <row r="418">
          <cell r="A418" t="str">
            <v>JUL</v>
          </cell>
          <cell r="B418">
            <v>2017</v>
          </cell>
          <cell r="C418" t="str">
            <v>COTTAGE GROVE COMMUNITY HOSPIT</v>
          </cell>
          <cell r="D418" t="str">
            <v>40700</v>
          </cell>
          <cell r="E418" t="str">
            <v>Lab-General Lab</v>
          </cell>
          <cell r="F418" t="str">
            <v>25502511</v>
          </cell>
          <cell r="G418" t="str">
            <v>IMMUNOASSAY, MULTIPLE STEP</v>
          </cell>
          <cell r="H418">
            <v>0</v>
          </cell>
          <cell r="I418">
            <v>17</v>
          </cell>
          <cell r="J418">
            <v>17</v>
          </cell>
          <cell r="K418">
            <v>0</v>
          </cell>
          <cell r="L418">
            <v>0</v>
          </cell>
          <cell r="M418">
            <v>0</v>
          </cell>
          <cell r="N418">
            <v>0</v>
          </cell>
          <cell r="O418">
            <v>0</v>
          </cell>
          <cell r="P418">
            <v>1275</v>
          </cell>
          <cell r="Q418">
            <v>1275</v>
          </cell>
          <cell r="R418">
            <v>0</v>
          </cell>
          <cell r="S418">
            <v>17</v>
          </cell>
          <cell r="T418">
            <v>17</v>
          </cell>
          <cell r="U418">
            <v>0</v>
          </cell>
          <cell r="V418">
            <v>0</v>
          </cell>
          <cell r="W418">
            <v>0</v>
          </cell>
          <cell r="X418">
            <v>0</v>
          </cell>
          <cell r="Y418">
            <v>0</v>
          </cell>
          <cell r="Z418">
            <v>1275</v>
          </cell>
          <cell r="AA418">
            <v>1275</v>
          </cell>
        </row>
        <row r="419">
          <cell r="A419" t="str">
            <v>JUL</v>
          </cell>
          <cell r="B419">
            <v>2017</v>
          </cell>
          <cell r="C419" t="str">
            <v>COTTAGE GROVE COMMUNITY HOSPIT</v>
          </cell>
          <cell r="D419" t="str">
            <v>40700</v>
          </cell>
          <cell r="E419" t="str">
            <v>Lab-General Lab</v>
          </cell>
          <cell r="F419" t="str">
            <v>25502555</v>
          </cell>
          <cell r="G419" t="str">
            <v>IMMUNOFIXATION ELECTRO, REF</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row>
        <row r="420">
          <cell r="A420" t="str">
            <v>JUL</v>
          </cell>
          <cell r="B420">
            <v>2017</v>
          </cell>
          <cell r="C420" t="str">
            <v>COTTAGE GROVE COMMUNITY HOSPIT</v>
          </cell>
          <cell r="D420" t="str">
            <v>40700</v>
          </cell>
          <cell r="E420" t="str">
            <v>Lab-General Lab</v>
          </cell>
          <cell r="F420" t="str">
            <v>25502575</v>
          </cell>
          <cell r="G420" t="str">
            <v>IMMUNOGLOBULIN E</v>
          </cell>
          <cell r="H420">
            <v>0</v>
          </cell>
          <cell r="I420">
            <v>3</v>
          </cell>
          <cell r="J420">
            <v>3</v>
          </cell>
          <cell r="K420">
            <v>0</v>
          </cell>
          <cell r="L420">
            <v>0</v>
          </cell>
          <cell r="M420">
            <v>0</v>
          </cell>
          <cell r="N420">
            <v>0</v>
          </cell>
          <cell r="O420">
            <v>0</v>
          </cell>
          <cell r="P420">
            <v>201</v>
          </cell>
          <cell r="Q420">
            <v>201</v>
          </cell>
          <cell r="R420">
            <v>0</v>
          </cell>
          <cell r="S420">
            <v>3</v>
          </cell>
          <cell r="T420">
            <v>3</v>
          </cell>
          <cell r="U420">
            <v>0</v>
          </cell>
          <cell r="V420">
            <v>0</v>
          </cell>
          <cell r="W420">
            <v>0</v>
          </cell>
          <cell r="X420">
            <v>0</v>
          </cell>
          <cell r="Y420">
            <v>0</v>
          </cell>
          <cell r="Z420">
            <v>201</v>
          </cell>
          <cell r="AA420">
            <v>201</v>
          </cell>
        </row>
        <row r="421">
          <cell r="A421" t="str">
            <v>JUL</v>
          </cell>
          <cell r="B421">
            <v>2017</v>
          </cell>
          <cell r="C421" t="str">
            <v>COTTAGE GROVE COMMUNITY HOSPIT</v>
          </cell>
          <cell r="D421" t="str">
            <v>40700</v>
          </cell>
          <cell r="E421" t="str">
            <v>Lab-General Lab</v>
          </cell>
          <cell r="F421" t="str">
            <v>25502580</v>
          </cell>
          <cell r="G421" t="str">
            <v>IMMUNOGLOBULIN E, REF</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row>
        <row r="422">
          <cell r="A422" t="str">
            <v>JUL</v>
          </cell>
          <cell r="B422">
            <v>2017</v>
          </cell>
          <cell r="C422" t="str">
            <v>COTTAGE GROVE COMMUNITY HOSPIT</v>
          </cell>
          <cell r="D422" t="str">
            <v>40700</v>
          </cell>
          <cell r="E422" t="str">
            <v>Lab-General Lab</v>
          </cell>
          <cell r="F422" t="str">
            <v>25502596</v>
          </cell>
          <cell r="G422" t="str">
            <v>INFECT AGENT ANTIGEN DETECT BY E</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row>
        <row r="423">
          <cell r="A423" t="str">
            <v>JUL</v>
          </cell>
          <cell r="B423">
            <v>2017</v>
          </cell>
          <cell r="C423" t="str">
            <v>COTTAGE GROVE COMMUNITY HOSPIT</v>
          </cell>
          <cell r="D423" t="str">
            <v>40700</v>
          </cell>
          <cell r="E423" t="str">
            <v>Lab-General Lab</v>
          </cell>
          <cell r="F423" t="str">
            <v>25502597</v>
          </cell>
          <cell r="G423" t="str">
            <v>INFECT AGENT ANTIGEN DETECT BY E</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row>
        <row r="424">
          <cell r="A424" t="str">
            <v>JUL</v>
          </cell>
          <cell r="B424">
            <v>2017</v>
          </cell>
          <cell r="C424" t="str">
            <v>COTTAGE GROVE COMMUNITY HOSPIT</v>
          </cell>
          <cell r="D424" t="str">
            <v>40700</v>
          </cell>
          <cell r="E424" t="str">
            <v>Lab-General Lab</v>
          </cell>
          <cell r="F424" t="str">
            <v>25502610</v>
          </cell>
          <cell r="G424" t="str">
            <v>INSULIN ANTIBODY</v>
          </cell>
          <cell r="H424">
            <v>0</v>
          </cell>
          <cell r="I424">
            <v>1</v>
          </cell>
          <cell r="J424">
            <v>1</v>
          </cell>
          <cell r="K424">
            <v>0</v>
          </cell>
          <cell r="L424">
            <v>0</v>
          </cell>
          <cell r="M424">
            <v>0</v>
          </cell>
          <cell r="N424">
            <v>0</v>
          </cell>
          <cell r="O424">
            <v>0</v>
          </cell>
          <cell r="P424">
            <v>113</v>
          </cell>
          <cell r="Q424">
            <v>113</v>
          </cell>
          <cell r="R424">
            <v>0</v>
          </cell>
          <cell r="S424">
            <v>1</v>
          </cell>
          <cell r="T424">
            <v>1</v>
          </cell>
          <cell r="U424">
            <v>0</v>
          </cell>
          <cell r="V424">
            <v>0</v>
          </cell>
          <cell r="W424">
            <v>0</v>
          </cell>
          <cell r="X424">
            <v>0</v>
          </cell>
          <cell r="Y424">
            <v>0</v>
          </cell>
          <cell r="Z424">
            <v>113</v>
          </cell>
          <cell r="AA424">
            <v>113</v>
          </cell>
        </row>
        <row r="425">
          <cell r="A425" t="str">
            <v>JUL</v>
          </cell>
          <cell r="B425">
            <v>2017</v>
          </cell>
          <cell r="C425" t="str">
            <v>COTTAGE GROVE COMMUNITY HOSPIT</v>
          </cell>
          <cell r="D425" t="str">
            <v>40700</v>
          </cell>
          <cell r="E425" t="str">
            <v>Lab-General Lab</v>
          </cell>
          <cell r="F425" t="str">
            <v>25502620</v>
          </cell>
          <cell r="G425" t="str">
            <v>INSULIN, TOTAL</v>
          </cell>
          <cell r="H425">
            <v>0</v>
          </cell>
          <cell r="I425">
            <v>1</v>
          </cell>
          <cell r="J425">
            <v>1</v>
          </cell>
          <cell r="K425">
            <v>0</v>
          </cell>
          <cell r="L425">
            <v>0</v>
          </cell>
          <cell r="M425">
            <v>0</v>
          </cell>
          <cell r="N425">
            <v>0</v>
          </cell>
          <cell r="O425">
            <v>0</v>
          </cell>
          <cell r="P425">
            <v>67</v>
          </cell>
          <cell r="Q425">
            <v>67</v>
          </cell>
          <cell r="R425">
            <v>0</v>
          </cell>
          <cell r="S425">
            <v>1</v>
          </cell>
          <cell r="T425">
            <v>1</v>
          </cell>
          <cell r="U425">
            <v>0</v>
          </cell>
          <cell r="V425">
            <v>0</v>
          </cell>
          <cell r="W425">
            <v>0</v>
          </cell>
          <cell r="X425">
            <v>0</v>
          </cell>
          <cell r="Y425">
            <v>0</v>
          </cell>
          <cell r="Z425">
            <v>67</v>
          </cell>
          <cell r="AA425">
            <v>67</v>
          </cell>
        </row>
        <row r="426">
          <cell r="A426" t="str">
            <v>JUL</v>
          </cell>
          <cell r="B426">
            <v>2017</v>
          </cell>
          <cell r="C426" t="str">
            <v>COTTAGE GROVE COMMUNITY HOSPIT</v>
          </cell>
          <cell r="D426" t="str">
            <v>40700</v>
          </cell>
          <cell r="E426" t="str">
            <v>Lab-General Lab</v>
          </cell>
          <cell r="F426" t="str">
            <v>25502621</v>
          </cell>
          <cell r="G426" t="str">
            <v>xINTERPRETATION AND REPORT</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row>
        <row r="427">
          <cell r="A427" t="str">
            <v>JUL</v>
          </cell>
          <cell r="B427">
            <v>2017</v>
          </cell>
          <cell r="C427" t="str">
            <v>COTTAGE GROVE COMMUNITY HOSPIT</v>
          </cell>
          <cell r="D427" t="str">
            <v>40700</v>
          </cell>
          <cell r="E427" t="str">
            <v>Lab-General Lab</v>
          </cell>
          <cell r="F427" t="str">
            <v>25502625</v>
          </cell>
          <cell r="G427" t="str">
            <v>INTRINSIC FACTOR ANTIBODY</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row>
        <row r="428">
          <cell r="A428" t="str">
            <v>JUL</v>
          </cell>
          <cell r="B428">
            <v>2017</v>
          </cell>
          <cell r="C428" t="str">
            <v>COTTAGE GROVE COMMUNITY HOSPIT</v>
          </cell>
          <cell r="D428" t="str">
            <v>40700</v>
          </cell>
          <cell r="E428" t="str">
            <v>Lab-General Lab</v>
          </cell>
          <cell r="F428" t="str">
            <v>25502630</v>
          </cell>
          <cell r="G428" t="str">
            <v>IRON BINDING CAPACITY, TOTAL</v>
          </cell>
          <cell r="H428">
            <v>3</v>
          </cell>
          <cell r="I428">
            <v>26</v>
          </cell>
          <cell r="J428">
            <v>29</v>
          </cell>
          <cell r="K428">
            <v>0</v>
          </cell>
          <cell r="L428">
            <v>0</v>
          </cell>
          <cell r="M428">
            <v>0</v>
          </cell>
          <cell r="N428">
            <v>0</v>
          </cell>
          <cell r="O428">
            <v>171</v>
          </cell>
          <cell r="P428">
            <v>1482</v>
          </cell>
          <cell r="Q428">
            <v>1653</v>
          </cell>
          <cell r="R428">
            <v>3</v>
          </cell>
          <cell r="S428">
            <v>26</v>
          </cell>
          <cell r="T428">
            <v>29</v>
          </cell>
          <cell r="U428">
            <v>0</v>
          </cell>
          <cell r="V428">
            <v>0</v>
          </cell>
          <cell r="W428">
            <v>0</v>
          </cell>
          <cell r="X428">
            <v>0</v>
          </cell>
          <cell r="Y428">
            <v>171</v>
          </cell>
          <cell r="Z428">
            <v>1482</v>
          </cell>
          <cell r="AA428">
            <v>1653</v>
          </cell>
        </row>
        <row r="429">
          <cell r="A429" t="str">
            <v>JUL</v>
          </cell>
          <cell r="B429">
            <v>2017</v>
          </cell>
          <cell r="C429" t="str">
            <v>COTTAGE GROVE COMMUNITY HOSPIT</v>
          </cell>
          <cell r="D429" t="str">
            <v>40700</v>
          </cell>
          <cell r="E429" t="str">
            <v>Lab-General Lab</v>
          </cell>
          <cell r="F429" t="str">
            <v>25502635</v>
          </cell>
          <cell r="G429" t="str">
            <v>IRON LEVEL</v>
          </cell>
          <cell r="H429">
            <v>3</v>
          </cell>
          <cell r="I429">
            <v>26</v>
          </cell>
          <cell r="J429">
            <v>29</v>
          </cell>
          <cell r="K429">
            <v>0</v>
          </cell>
          <cell r="L429">
            <v>0</v>
          </cell>
          <cell r="M429">
            <v>0</v>
          </cell>
          <cell r="N429">
            <v>0</v>
          </cell>
          <cell r="O429">
            <v>120</v>
          </cell>
          <cell r="P429">
            <v>1040</v>
          </cell>
          <cell r="Q429">
            <v>1160</v>
          </cell>
          <cell r="R429">
            <v>3</v>
          </cell>
          <cell r="S429">
            <v>26</v>
          </cell>
          <cell r="T429">
            <v>29</v>
          </cell>
          <cell r="U429">
            <v>0</v>
          </cell>
          <cell r="V429">
            <v>0</v>
          </cell>
          <cell r="W429">
            <v>0</v>
          </cell>
          <cell r="X429">
            <v>0</v>
          </cell>
          <cell r="Y429">
            <v>120</v>
          </cell>
          <cell r="Z429">
            <v>1040</v>
          </cell>
          <cell r="AA429">
            <v>1160</v>
          </cell>
        </row>
        <row r="430">
          <cell r="A430" t="str">
            <v>JUL</v>
          </cell>
          <cell r="B430">
            <v>2017</v>
          </cell>
          <cell r="C430" t="str">
            <v>COTTAGE GROVE COMMUNITY HOSPIT</v>
          </cell>
          <cell r="D430" t="str">
            <v>40700</v>
          </cell>
          <cell r="E430" t="str">
            <v>Lab-General Lab</v>
          </cell>
          <cell r="F430" t="str">
            <v>25502645</v>
          </cell>
          <cell r="G430" t="str">
            <v>ISLET CELL CYTOPLASMIC AB</v>
          </cell>
          <cell r="H430">
            <v>0</v>
          </cell>
          <cell r="I430">
            <v>1</v>
          </cell>
          <cell r="J430">
            <v>1</v>
          </cell>
          <cell r="K430">
            <v>0</v>
          </cell>
          <cell r="L430">
            <v>0</v>
          </cell>
          <cell r="M430">
            <v>0</v>
          </cell>
          <cell r="N430">
            <v>0</v>
          </cell>
          <cell r="O430">
            <v>0</v>
          </cell>
          <cell r="P430">
            <v>70</v>
          </cell>
          <cell r="Q430">
            <v>70</v>
          </cell>
          <cell r="R430">
            <v>0</v>
          </cell>
          <cell r="S430">
            <v>1</v>
          </cell>
          <cell r="T430">
            <v>1</v>
          </cell>
          <cell r="U430">
            <v>0</v>
          </cell>
          <cell r="V430">
            <v>0</v>
          </cell>
          <cell r="W430">
            <v>0</v>
          </cell>
          <cell r="X430">
            <v>0</v>
          </cell>
          <cell r="Y430">
            <v>0</v>
          </cell>
          <cell r="Z430">
            <v>70</v>
          </cell>
          <cell r="AA430">
            <v>70</v>
          </cell>
        </row>
        <row r="431">
          <cell r="A431" t="str">
            <v>JUL</v>
          </cell>
          <cell r="B431">
            <v>2017</v>
          </cell>
          <cell r="C431" t="str">
            <v>COTTAGE GROVE COMMUNITY HOSPIT</v>
          </cell>
          <cell r="D431" t="str">
            <v>40700</v>
          </cell>
          <cell r="E431" t="str">
            <v>Lab-General Lab</v>
          </cell>
          <cell r="F431" t="str">
            <v>25502647</v>
          </cell>
          <cell r="G431" t="str">
            <v>xISOL OR EXTRACT OF HIGHLY PURIF</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row>
        <row r="432">
          <cell r="A432" t="str">
            <v>JUL</v>
          </cell>
          <cell r="B432">
            <v>2017</v>
          </cell>
          <cell r="C432" t="str">
            <v>COTTAGE GROVE COMMUNITY HOSPIT</v>
          </cell>
          <cell r="D432" t="str">
            <v>40700</v>
          </cell>
          <cell r="E432" t="str">
            <v>Lab-General Lab</v>
          </cell>
          <cell r="F432" t="str">
            <v>25502648</v>
          </cell>
          <cell r="G432" t="str">
            <v>ISOL OR EXTRACT OF HIGHLY PURIFY</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row>
        <row r="433">
          <cell r="A433" t="str">
            <v>JUL</v>
          </cell>
          <cell r="B433">
            <v>2017</v>
          </cell>
          <cell r="C433" t="str">
            <v>COTTAGE GROVE COMMUNITY HOSPIT</v>
          </cell>
          <cell r="D433" t="str">
            <v>40700</v>
          </cell>
          <cell r="E433" t="str">
            <v>Lab-General Lab</v>
          </cell>
          <cell r="F433" t="str">
            <v>25502655</v>
          </cell>
          <cell r="G433" t="str">
            <v>KETONES, QUALITATIVE</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row>
        <row r="434">
          <cell r="A434" t="str">
            <v>JUL</v>
          </cell>
          <cell r="B434">
            <v>2017</v>
          </cell>
          <cell r="C434" t="str">
            <v>COTTAGE GROVE COMMUNITY HOSPIT</v>
          </cell>
          <cell r="D434" t="str">
            <v>40700</v>
          </cell>
          <cell r="E434" t="str">
            <v>Lab-General Lab</v>
          </cell>
          <cell r="F434" t="str">
            <v>25502660</v>
          </cell>
          <cell r="G434" t="str">
            <v>KETONES, QUANTITATIVE</v>
          </cell>
          <cell r="H434">
            <v>2</v>
          </cell>
          <cell r="I434">
            <v>7</v>
          </cell>
          <cell r="J434">
            <v>9</v>
          </cell>
          <cell r="K434">
            <v>0</v>
          </cell>
          <cell r="L434">
            <v>0</v>
          </cell>
          <cell r="M434">
            <v>0</v>
          </cell>
          <cell r="N434">
            <v>0</v>
          </cell>
          <cell r="O434">
            <v>130</v>
          </cell>
          <cell r="P434">
            <v>455</v>
          </cell>
          <cell r="Q434">
            <v>585</v>
          </cell>
          <cell r="R434">
            <v>2</v>
          </cell>
          <cell r="S434">
            <v>7</v>
          </cell>
          <cell r="T434">
            <v>9</v>
          </cell>
          <cell r="U434">
            <v>0</v>
          </cell>
          <cell r="V434">
            <v>0</v>
          </cell>
          <cell r="W434">
            <v>0</v>
          </cell>
          <cell r="X434">
            <v>0</v>
          </cell>
          <cell r="Y434">
            <v>130</v>
          </cell>
          <cell r="Z434">
            <v>455</v>
          </cell>
          <cell r="AA434">
            <v>585</v>
          </cell>
        </row>
        <row r="435">
          <cell r="A435" t="str">
            <v>JUL</v>
          </cell>
          <cell r="B435">
            <v>2017</v>
          </cell>
          <cell r="C435" t="str">
            <v>COTTAGE GROVE COMMUNITY HOSPIT</v>
          </cell>
          <cell r="D435" t="str">
            <v>40700</v>
          </cell>
          <cell r="E435" t="str">
            <v>Lab-General Lab</v>
          </cell>
          <cell r="F435" t="str">
            <v>25502675</v>
          </cell>
          <cell r="G435" t="str">
            <v>LACTATE (LACTIC ACID)</v>
          </cell>
          <cell r="H435">
            <v>12</v>
          </cell>
          <cell r="I435">
            <v>61</v>
          </cell>
          <cell r="J435">
            <v>73</v>
          </cell>
          <cell r="K435">
            <v>0</v>
          </cell>
          <cell r="L435">
            <v>0</v>
          </cell>
          <cell r="M435">
            <v>0</v>
          </cell>
          <cell r="N435">
            <v>0</v>
          </cell>
          <cell r="O435">
            <v>780</v>
          </cell>
          <cell r="P435">
            <v>3965</v>
          </cell>
          <cell r="Q435">
            <v>4745</v>
          </cell>
          <cell r="R435">
            <v>12</v>
          </cell>
          <cell r="S435">
            <v>61</v>
          </cell>
          <cell r="T435">
            <v>73</v>
          </cell>
          <cell r="U435">
            <v>0</v>
          </cell>
          <cell r="V435">
            <v>0</v>
          </cell>
          <cell r="W435">
            <v>0</v>
          </cell>
          <cell r="X435">
            <v>0</v>
          </cell>
          <cell r="Y435">
            <v>780</v>
          </cell>
          <cell r="Z435">
            <v>3965</v>
          </cell>
          <cell r="AA435">
            <v>4745</v>
          </cell>
        </row>
        <row r="436">
          <cell r="A436" t="str">
            <v>JUL</v>
          </cell>
          <cell r="B436">
            <v>2017</v>
          </cell>
          <cell r="C436" t="str">
            <v>COTTAGE GROVE COMMUNITY HOSPIT</v>
          </cell>
          <cell r="D436" t="str">
            <v>40700</v>
          </cell>
          <cell r="E436" t="str">
            <v>Lab-General Lab</v>
          </cell>
          <cell r="F436" t="str">
            <v>25502680</v>
          </cell>
          <cell r="G436" t="str">
            <v>LACTATE DEHYDROGENASE</v>
          </cell>
          <cell r="H436">
            <v>0</v>
          </cell>
          <cell r="I436">
            <v>3</v>
          </cell>
          <cell r="J436">
            <v>3</v>
          </cell>
          <cell r="K436">
            <v>0</v>
          </cell>
          <cell r="L436">
            <v>0</v>
          </cell>
          <cell r="M436">
            <v>0</v>
          </cell>
          <cell r="N436">
            <v>0</v>
          </cell>
          <cell r="O436">
            <v>0</v>
          </cell>
          <cell r="P436">
            <v>105</v>
          </cell>
          <cell r="Q436">
            <v>105</v>
          </cell>
          <cell r="R436">
            <v>0</v>
          </cell>
          <cell r="S436">
            <v>3</v>
          </cell>
          <cell r="T436">
            <v>3</v>
          </cell>
          <cell r="U436">
            <v>0</v>
          </cell>
          <cell r="V436">
            <v>0</v>
          </cell>
          <cell r="W436">
            <v>0</v>
          </cell>
          <cell r="X436">
            <v>0</v>
          </cell>
          <cell r="Y436">
            <v>0</v>
          </cell>
          <cell r="Z436">
            <v>105</v>
          </cell>
          <cell r="AA436">
            <v>105</v>
          </cell>
        </row>
        <row r="437">
          <cell r="A437" t="str">
            <v>JUL</v>
          </cell>
          <cell r="B437">
            <v>2017</v>
          </cell>
          <cell r="C437" t="str">
            <v>COTTAGE GROVE COMMUNITY HOSPIT</v>
          </cell>
          <cell r="D437" t="str">
            <v>40700</v>
          </cell>
          <cell r="E437" t="str">
            <v>Lab-General Lab</v>
          </cell>
          <cell r="F437" t="str">
            <v>25502685</v>
          </cell>
          <cell r="G437" t="str">
            <v>LAP STAIN</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row>
        <row r="438">
          <cell r="A438" t="str">
            <v>JUL</v>
          </cell>
          <cell r="B438">
            <v>2017</v>
          </cell>
          <cell r="C438" t="str">
            <v>COTTAGE GROVE COMMUNITY HOSPIT</v>
          </cell>
          <cell r="D438" t="str">
            <v>40700</v>
          </cell>
          <cell r="E438" t="str">
            <v>Lab-General Lab</v>
          </cell>
          <cell r="F438" t="str">
            <v>25502705</v>
          </cell>
          <cell r="G438" t="str">
            <v>LEAD, REFERRED</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row>
        <row r="439">
          <cell r="A439" t="str">
            <v>JUL</v>
          </cell>
          <cell r="B439">
            <v>2017</v>
          </cell>
          <cell r="C439" t="str">
            <v>COTTAGE GROVE COMMUNITY HOSPIT</v>
          </cell>
          <cell r="D439" t="str">
            <v>40700</v>
          </cell>
          <cell r="E439" t="str">
            <v>Lab-General Lab</v>
          </cell>
          <cell r="F439" t="str">
            <v>25502710</v>
          </cell>
          <cell r="G439" t="str">
            <v>LEAD, INDUSTRIAL</v>
          </cell>
          <cell r="H439">
            <v>0</v>
          </cell>
          <cell r="I439">
            <v>2</v>
          </cell>
          <cell r="J439">
            <v>2</v>
          </cell>
          <cell r="K439">
            <v>0</v>
          </cell>
          <cell r="L439">
            <v>0</v>
          </cell>
          <cell r="M439">
            <v>0</v>
          </cell>
          <cell r="N439">
            <v>0</v>
          </cell>
          <cell r="O439">
            <v>0</v>
          </cell>
          <cell r="P439">
            <v>72</v>
          </cell>
          <cell r="Q439">
            <v>72</v>
          </cell>
          <cell r="R439">
            <v>0</v>
          </cell>
          <cell r="S439">
            <v>2</v>
          </cell>
          <cell r="T439">
            <v>2</v>
          </cell>
          <cell r="U439">
            <v>0</v>
          </cell>
          <cell r="V439">
            <v>0</v>
          </cell>
          <cell r="W439">
            <v>0</v>
          </cell>
          <cell r="X439">
            <v>0</v>
          </cell>
          <cell r="Y439">
            <v>0</v>
          </cell>
          <cell r="Z439">
            <v>72</v>
          </cell>
          <cell r="AA439">
            <v>72</v>
          </cell>
        </row>
        <row r="440">
          <cell r="A440" t="str">
            <v>JUL</v>
          </cell>
          <cell r="B440">
            <v>2017</v>
          </cell>
          <cell r="C440" t="str">
            <v>COTTAGE GROVE COMMUNITY HOSPIT</v>
          </cell>
          <cell r="D440" t="str">
            <v>40700</v>
          </cell>
          <cell r="E440" t="str">
            <v>Lab-General Lab</v>
          </cell>
          <cell r="F440" t="str">
            <v>25502755</v>
          </cell>
          <cell r="G440" t="str">
            <v>LIPASE</v>
          </cell>
          <cell r="H440">
            <v>0</v>
          </cell>
          <cell r="I440">
            <v>55</v>
          </cell>
          <cell r="J440">
            <v>55</v>
          </cell>
          <cell r="K440">
            <v>0</v>
          </cell>
          <cell r="L440">
            <v>0</v>
          </cell>
          <cell r="M440">
            <v>0</v>
          </cell>
          <cell r="N440">
            <v>0</v>
          </cell>
          <cell r="O440">
            <v>0</v>
          </cell>
          <cell r="P440">
            <v>1485</v>
          </cell>
          <cell r="Q440">
            <v>1485</v>
          </cell>
          <cell r="R440">
            <v>0</v>
          </cell>
          <cell r="S440">
            <v>55</v>
          </cell>
          <cell r="T440">
            <v>55</v>
          </cell>
          <cell r="U440">
            <v>0</v>
          </cell>
          <cell r="V440">
            <v>0</v>
          </cell>
          <cell r="W440">
            <v>0</v>
          </cell>
          <cell r="X440">
            <v>0</v>
          </cell>
          <cell r="Y440">
            <v>0</v>
          </cell>
          <cell r="Z440">
            <v>1485</v>
          </cell>
          <cell r="AA440">
            <v>1485</v>
          </cell>
        </row>
        <row r="441">
          <cell r="A441" t="str">
            <v>JUL</v>
          </cell>
          <cell r="B441">
            <v>2017</v>
          </cell>
          <cell r="C441" t="str">
            <v>COTTAGE GROVE COMMUNITY HOSPIT</v>
          </cell>
          <cell r="D441" t="str">
            <v>40700</v>
          </cell>
          <cell r="E441" t="str">
            <v>Lab-General Lab</v>
          </cell>
          <cell r="F441" t="str">
            <v>25502780</v>
          </cell>
          <cell r="G441" t="str">
            <v>LIPOPROTEIN HIGH DENSITY CHOLEST</v>
          </cell>
          <cell r="H441">
            <v>0</v>
          </cell>
          <cell r="I441">
            <v>2</v>
          </cell>
          <cell r="J441">
            <v>2</v>
          </cell>
          <cell r="K441">
            <v>0</v>
          </cell>
          <cell r="L441">
            <v>0</v>
          </cell>
          <cell r="M441">
            <v>0</v>
          </cell>
          <cell r="N441">
            <v>0</v>
          </cell>
          <cell r="O441">
            <v>0</v>
          </cell>
          <cell r="P441">
            <v>106</v>
          </cell>
          <cell r="Q441">
            <v>106</v>
          </cell>
          <cell r="R441">
            <v>0</v>
          </cell>
          <cell r="S441">
            <v>2</v>
          </cell>
          <cell r="T441">
            <v>2</v>
          </cell>
          <cell r="U441">
            <v>0</v>
          </cell>
          <cell r="V441">
            <v>0</v>
          </cell>
          <cell r="W441">
            <v>0</v>
          </cell>
          <cell r="X441">
            <v>0</v>
          </cell>
          <cell r="Y441">
            <v>0</v>
          </cell>
          <cell r="Z441">
            <v>106</v>
          </cell>
          <cell r="AA441">
            <v>106</v>
          </cell>
        </row>
        <row r="442">
          <cell r="A442" t="str">
            <v>JUL</v>
          </cell>
          <cell r="B442">
            <v>2017</v>
          </cell>
          <cell r="C442" t="str">
            <v>COTTAGE GROVE COMMUNITY HOSPIT</v>
          </cell>
          <cell r="D442" t="str">
            <v>40700</v>
          </cell>
          <cell r="E442" t="str">
            <v>Lab-General Lab</v>
          </cell>
          <cell r="F442" t="str">
            <v>25502795</v>
          </cell>
          <cell r="G442" t="str">
            <v>LITHIUM LEVEL</v>
          </cell>
          <cell r="H442">
            <v>0</v>
          </cell>
          <cell r="I442">
            <v>5</v>
          </cell>
          <cell r="J442">
            <v>5</v>
          </cell>
          <cell r="K442">
            <v>0</v>
          </cell>
          <cell r="L442">
            <v>0</v>
          </cell>
          <cell r="M442">
            <v>0</v>
          </cell>
          <cell r="N442">
            <v>0</v>
          </cell>
          <cell r="O442">
            <v>0</v>
          </cell>
          <cell r="P442">
            <v>175</v>
          </cell>
          <cell r="Q442">
            <v>175</v>
          </cell>
          <cell r="R442">
            <v>0</v>
          </cell>
          <cell r="S442">
            <v>5</v>
          </cell>
          <cell r="T442">
            <v>5</v>
          </cell>
          <cell r="U442">
            <v>0</v>
          </cell>
          <cell r="V442">
            <v>0</v>
          </cell>
          <cell r="W442">
            <v>0</v>
          </cell>
          <cell r="X442">
            <v>0</v>
          </cell>
          <cell r="Y442">
            <v>0</v>
          </cell>
          <cell r="Z442">
            <v>175</v>
          </cell>
          <cell r="AA442">
            <v>175</v>
          </cell>
        </row>
        <row r="443">
          <cell r="A443" t="str">
            <v>JUL</v>
          </cell>
          <cell r="B443">
            <v>2017</v>
          </cell>
          <cell r="C443" t="str">
            <v>COTTAGE GROVE COMMUNITY HOSPIT</v>
          </cell>
          <cell r="D443" t="str">
            <v>40700</v>
          </cell>
          <cell r="E443" t="str">
            <v>Lab-General Lab</v>
          </cell>
          <cell r="F443" t="str">
            <v>25502800</v>
          </cell>
          <cell r="G443" t="str">
            <v>LUTEINIZING HORMONE</v>
          </cell>
          <cell r="H443">
            <v>0</v>
          </cell>
          <cell r="I443">
            <v>1</v>
          </cell>
          <cell r="J443">
            <v>1</v>
          </cell>
          <cell r="K443">
            <v>0</v>
          </cell>
          <cell r="L443">
            <v>0</v>
          </cell>
          <cell r="M443">
            <v>0</v>
          </cell>
          <cell r="N443">
            <v>0</v>
          </cell>
          <cell r="O443">
            <v>0</v>
          </cell>
          <cell r="P443">
            <v>58</v>
          </cell>
          <cell r="Q443">
            <v>58</v>
          </cell>
          <cell r="R443">
            <v>0</v>
          </cell>
          <cell r="S443">
            <v>1</v>
          </cell>
          <cell r="T443">
            <v>1</v>
          </cell>
          <cell r="U443">
            <v>0</v>
          </cell>
          <cell r="V443">
            <v>0</v>
          </cell>
          <cell r="W443">
            <v>0</v>
          </cell>
          <cell r="X443">
            <v>0</v>
          </cell>
          <cell r="Y443">
            <v>0</v>
          </cell>
          <cell r="Z443">
            <v>58</v>
          </cell>
          <cell r="AA443">
            <v>58</v>
          </cell>
        </row>
        <row r="444">
          <cell r="A444" t="str">
            <v>JUL</v>
          </cell>
          <cell r="B444">
            <v>2017</v>
          </cell>
          <cell r="C444" t="str">
            <v>COTTAGE GROVE COMMUNITY HOSPIT</v>
          </cell>
          <cell r="D444" t="str">
            <v>40700</v>
          </cell>
          <cell r="E444" t="str">
            <v>Lab-General Lab</v>
          </cell>
          <cell r="F444" t="str">
            <v>25502815</v>
          </cell>
          <cell r="G444" t="str">
            <v>MAGNESIUM</v>
          </cell>
          <cell r="H444">
            <v>5</v>
          </cell>
          <cell r="I444">
            <v>44</v>
          </cell>
          <cell r="J444">
            <v>49</v>
          </cell>
          <cell r="K444">
            <v>0</v>
          </cell>
          <cell r="L444">
            <v>0</v>
          </cell>
          <cell r="M444">
            <v>0</v>
          </cell>
          <cell r="N444">
            <v>0</v>
          </cell>
          <cell r="O444">
            <v>250</v>
          </cell>
          <cell r="P444">
            <v>2200</v>
          </cell>
          <cell r="Q444">
            <v>2450</v>
          </cell>
          <cell r="R444">
            <v>5</v>
          </cell>
          <cell r="S444">
            <v>44</v>
          </cell>
          <cell r="T444">
            <v>49</v>
          </cell>
          <cell r="U444">
            <v>0</v>
          </cell>
          <cell r="V444">
            <v>0</v>
          </cell>
          <cell r="W444">
            <v>0</v>
          </cell>
          <cell r="X444">
            <v>0</v>
          </cell>
          <cell r="Y444">
            <v>250</v>
          </cell>
          <cell r="Z444">
            <v>2200</v>
          </cell>
          <cell r="AA444">
            <v>2450</v>
          </cell>
        </row>
        <row r="445">
          <cell r="A445" t="str">
            <v>JUL</v>
          </cell>
          <cell r="B445">
            <v>2017</v>
          </cell>
          <cell r="C445" t="str">
            <v>COTTAGE GROVE COMMUNITY HOSPIT</v>
          </cell>
          <cell r="D445" t="str">
            <v>40700</v>
          </cell>
          <cell r="E445" t="str">
            <v>Lab-General Lab</v>
          </cell>
          <cell r="F445" t="str">
            <v>25502820</v>
          </cell>
          <cell r="G445" t="str">
            <v>MAGNESIUM, REF</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row>
        <row r="446">
          <cell r="A446" t="str">
            <v>JUL</v>
          </cell>
          <cell r="B446">
            <v>2017</v>
          </cell>
          <cell r="C446" t="str">
            <v>COTTAGE GROVE COMMUNITY HOSPIT</v>
          </cell>
          <cell r="D446" t="str">
            <v>40700</v>
          </cell>
          <cell r="E446" t="str">
            <v>Lab-General Lab</v>
          </cell>
          <cell r="F446" t="str">
            <v>25502834</v>
          </cell>
          <cell r="G446" t="str">
            <v>PKU</v>
          </cell>
          <cell r="H446">
            <v>0</v>
          </cell>
          <cell r="I446">
            <v>2</v>
          </cell>
          <cell r="J446">
            <v>2</v>
          </cell>
          <cell r="K446">
            <v>0</v>
          </cell>
          <cell r="L446">
            <v>0</v>
          </cell>
          <cell r="M446">
            <v>0</v>
          </cell>
          <cell r="N446">
            <v>0</v>
          </cell>
          <cell r="O446">
            <v>0</v>
          </cell>
          <cell r="P446">
            <v>0</v>
          </cell>
          <cell r="Q446">
            <v>0</v>
          </cell>
          <cell r="R446">
            <v>0</v>
          </cell>
          <cell r="S446">
            <v>2</v>
          </cell>
          <cell r="T446">
            <v>2</v>
          </cell>
          <cell r="U446">
            <v>0</v>
          </cell>
          <cell r="V446">
            <v>0</v>
          </cell>
          <cell r="W446">
            <v>0</v>
          </cell>
          <cell r="X446">
            <v>0</v>
          </cell>
          <cell r="Y446">
            <v>0</v>
          </cell>
          <cell r="Z446">
            <v>0</v>
          </cell>
          <cell r="AA446">
            <v>0</v>
          </cell>
        </row>
        <row r="447">
          <cell r="A447" t="str">
            <v>JUL</v>
          </cell>
          <cell r="B447">
            <v>2017</v>
          </cell>
          <cell r="C447" t="str">
            <v>COTTAGE GROVE COMMUNITY HOSPIT</v>
          </cell>
          <cell r="D447" t="str">
            <v>40700</v>
          </cell>
          <cell r="E447" t="str">
            <v>Lab-General Lab</v>
          </cell>
          <cell r="F447" t="str">
            <v>25502835</v>
          </cell>
          <cell r="G447" t="str">
            <v>METABOLIC SCRN, (PKU), REF</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row>
        <row r="448">
          <cell r="A448" t="str">
            <v>JUL</v>
          </cell>
          <cell r="B448">
            <v>2017</v>
          </cell>
          <cell r="C448" t="str">
            <v>COTTAGE GROVE COMMUNITY HOSPIT</v>
          </cell>
          <cell r="D448" t="str">
            <v>40700</v>
          </cell>
          <cell r="E448" t="str">
            <v>Lab-General Lab</v>
          </cell>
          <cell r="F448" t="str">
            <v>25502837</v>
          </cell>
          <cell r="G448" t="str">
            <v>METABOLIC PANEL;COMP</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row>
        <row r="449">
          <cell r="A449" t="str">
            <v>JUL</v>
          </cell>
          <cell r="B449">
            <v>2017</v>
          </cell>
          <cell r="C449" t="str">
            <v>COTTAGE GROVE COMMUNITY HOSPIT</v>
          </cell>
          <cell r="D449" t="str">
            <v>40700</v>
          </cell>
          <cell r="E449" t="str">
            <v>Lab-General Lab</v>
          </cell>
          <cell r="F449" t="str">
            <v>25502840</v>
          </cell>
          <cell r="G449" t="str">
            <v>METANEPHRINE</v>
          </cell>
          <cell r="H449">
            <v>0</v>
          </cell>
          <cell r="I449">
            <v>1</v>
          </cell>
          <cell r="J449">
            <v>1</v>
          </cell>
          <cell r="K449">
            <v>0</v>
          </cell>
          <cell r="L449">
            <v>0</v>
          </cell>
          <cell r="M449">
            <v>0</v>
          </cell>
          <cell r="N449">
            <v>0</v>
          </cell>
          <cell r="O449">
            <v>0</v>
          </cell>
          <cell r="P449">
            <v>190</v>
          </cell>
          <cell r="Q449">
            <v>190</v>
          </cell>
          <cell r="R449">
            <v>0</v>
          </cell>
          <cell r="S449">
            <v>1</v>
          </cell>
          <cell r="T449">
            <v>1</v>
          </cell>
          <cell r="U449">
            <v>0</v>
          </cell>
          <cell r="V449">
            <v>0</v>
          </cell>
          <cell r="W449">
            <v>0</v>
          </cell>
          <cell r="X449">
            <v>0</v>
          </cell>
          <cell r="Y449">
            <v>0</v>
          </cell>
          <cell r="Z449">
            <v>190</v>
          </cell>
          <cell r="AA449">
            <v>190</v>
          </cell>
        </row>
        <row r="450">
          <cell r="A450" t="str">
            <v>JUL</v>
          </cell>
          <cell r="B450">
            <v>2017</v>
          </cell>
          <cell r="C450" t="str">
            <v>COTTAGE GROVE COMMUNITY HOSPIT</v>
          </cell>
          <cell r="D450" t="str">
            <v>40700</v>
          </cell>
          <cell r="E450" t="str">
            <v>Lab-General Lab</v>
          </cell>
          <cell r="F450" t="str">
            <v>25502845</v>
          </cell>
          <cell r="G450" t="str">
            <v>METANEPHRINES, REFERRED</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row>
        <row r="451">
          <cell r="A451" t="str">
            <v>JUL</v>
          </cell>
          <cell r="B451">
            <v>2017</v>
          </cell>
          <cell r="C451" t="str">
            <v>COTTAGE GROVE COMMUNITY HOSPIT</v>
          </cell>
          <cell r="D451" t="str">
            <v>40700</v>
          </cell>
          <cell r="E451" t="str">
            <v>Lab-General Lab</v>
          </cell>
          <cell r="F451" t="str">
            <v>25502850</v>
          </cell>
          <cell r="G451" t="str">
            <v>xMETHADONE</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row>
        <row r="452">
          <cell r="A452" t="str">
            <v>JUL</v>
          </cell>
          <cell r="B452">
            <v>2017</v>
          </cell>
          <cell r="C452" t="str">
            <v>COTTAGE GROVE COMMUNITY HOSPIT</v>
          </cell>
          <cell r="D452" t="str">
            <v>40700</v>
          </cell>
          <cell r="E452" t="str">
            <v>Lab-General Lab</v>
          </cell>
          <cell r="F452" t="str">
            <v>25502875</v>
          </cell>
          <cell r="G452" t="str">
            <v>MICRO ID, NUC ACID PROBE, W/AMP,</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row>
        <row r="453">
          <cell r="A453" t="str">
            <v>JUL</v>
          </cell>
          <cell r="B453">
            <v>2017</v>
          </cell>
          <cell r="C453" t="str">
            <v>COTTAGE GROVE COMMUNITY HOSPIT</v>
          </cell>
          <cell r="D453" t="str">
            <v>40700</v>
          </cell>
          <cell r="E453" t="str">
            <v>Lab-General Lab</v>
          </cell>
          <cell r="F453" t="str">
            <v>25502876</v>
          </cell>
          <cell r="G453" t="str">
            <v>MICRO ID, NUC ACID PROBE, W/AMP</v>
          </cell>
          <cell r="H453">
            <v>0</v>
          </cell>
          <cell r="I453">
            <v>2</v>
          </cell>
          <cell r="J453">
            <v>2</v>
          </cell>
          <cell r="K453">
            <v>0</v>
          </cell>
          <cell r="L453">
            <v>0</v>
          </cell>
          <cell r="M453">
            <v>0</v>
          </cell>
          <cell r="N453">
            <v>0</v>
          </cell>
          <cell r="O453">
            <v>0</v>
          </cell>
          <cell r="P453">
            <v>620</v>
          </cell>
          <cell r="Q453">
            <v>620</v>
          </cell>
          <cell r="R453">
            <v>0</v>
          </cell>
          <cell r="S453">
            <v>2</v>
          </cell>
          <cell r="T453">
            <v>2</v>
          </cell>
          <cell r="U453">
            <v>0</v>
          </cell>
          <cell r="V453">
            <v>0</v>
          </cell>
          <cell r="W453">
            <v>0</v>
          </cell>
          <cell r="X453">
            <v>0</v>
          </cell>
          <cell r="Y453">
            <v>0</v>
          </cell>
          <cell r="Z453">
            <v>620</v>
          </cell>
          <cell r="AA453">
            <v>620</v>
          </cell>
        </row>
        <row r="454">
          <cell r="A454" t="str">
            <v>JUL</v>
          </cell>
          <cell r="B454">
            <v>2017</v>
          </cell>
          <cell r="C454" t="str">
            <v>COTTAGE GROVE COMMUNITY HOSPIT</v>
          </cell>
          <cell r="D454" t="str">
            <v>40700</v>
          </cell>
          <cell r="E454" t="str">
            <v>Lab-General Lab</v>
          </cell>
          <cell r="F454" t="str">
            <v>25502880</v>
          </cell>
          <cell r="G454" t="str">
            <v>MICROALBUMIN, QUANT URINE</v>
          </cell>
          <cell r="H454">
            <v>0</v>
          </cell>
          <cell r="I454">
            <v>113</v>
          </cell>
          <cell r="J454">
            <v>113</v>
          </cell>
          <cell r="K454">
            <v>0</v>
          </cell>
          <cell r="L454">
            <v>0</v>
          </cell>
          <cell r="M454">
            <v>0</v>
          </cell>
          <cell r="N454">
            <v>0</v>
          </cell>
          <cell r="O454">
            <v>0</v>
          </cell>
          <cell r="P454">
            <v>3955</v>
          </cell>
          <cell r="Q454">
            <v>3955</v>
          </cell>
          <cell r="R454">
            <v>0</v>
          </cell>
          <cell r="S454">
            <v>113</v>
          </cell>
          <cell r="T454">
            <v>113</v>
          </cell>
          <cell r="U454">
            <v>0</v>
          </cell>
          <cell r="V454">
            <v>0</v>
          </cell>
          <cell r="W454">
            <v>0</v>
          </cell>
          <cell r="X454">
            <v>0</v>
          </cell>
          <cell r="Y454">
            <v>0</v>
          </cell>
          <cell r="Z454">
            <v>3955</v>
          </cell>
          <cell r="AA454">
            <v>3955</v>
          </cell>
        </row>
        <row r="455">
          <cell r="A455" t="str">
            <v>JUL</v>
          </cell>
          <cell r="B455">
            <v>2017</v>
          </cell>
          <cell r="C455" t="str">
            <v>COTTAGE GROVE COMMUNITY HOSPIT</v>
          </cell>
          <cell r="D455" t="str">
            <v>40700</v>
          </cell>
          <cell r="E455" t="str">
            <v>Lab-General Lab</v>
          </cell>
          <cell r="F455" t="str">
            <v>25502900</v>
          </cell>
          <cell r="G455" t="str">
            <v>MOLECULAR DX, INTERP &amp; REP, REF</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row>
        <row r="456">
          <cell r="A456" t="str">
            <v>JUL</v>
          </cell>
          <cell r="B456">
            <v>2017</v>
          </cell>
          <cell r="C456" t="str">
            <v>COTTAGE GROVE COMMUNITY HOSPIT</v>
          </cell>
          <cell r="D456" t="str">
            <v>40700</v>
          </cell>
          <cell r="E456" t="str">
            <v>Lab-General Lab</v>
          </cell>
          <cell r="F456" t="str">
            <v>25502904</v>
          </cell>
          <cell r="G456" t="str">
            <v>xMOLECULAR DX, ISOL/EXTRACT</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row>
        <row r="457">
          <cell r="A457" t="str">
            <v>JUL</v>
          </cell>
          <cell r="B457">
            <v>2017</v>
          </cell>
          <cell r="C457" t="str">
            <v>COTTAGE GROVE COMMUNITY HOSPIT</v>
          </cell>
          <cell r="D457" t="str">
            <v>40700</v>
          </cell>
          <cell r="E457" t="str">
            <v>Lab-General Lab</v>
          </cell>
          <cell r="F457" t="str">
            <v>25502905</v>
          </cell>
          <cell r="G457" t="str">
            <v>MOLECULAR DX, ISOL/EXTRACT, REF</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row>
        <row r="458">
          <cell r="A458" t="str">
            <v>JUL</v>
          </cell>
          <cell r="B458">
            <v>2017</v>
          </cell>
          <cell r="C458" t="str">
            <v>COTTAGE GROVE COMMUNITY HOSPIT</v>
          </cell>
          <cell r="D458" t="str">
            <v>40700</v>
          </cell>
          <cell r="E458" t="str">
            <v>Lab-General Lab</v>
          </cell>
          <cell r="F458" t="str">
            <v>25502910</v>
          </cell>
          <cell r="G458" t="str">
            <v>MOLECULAR DX, ENZ DIGEST, REF</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row>
        <row r="459">
          <cell r="A459" t="str">
            <v>JUL</v>
          </cell>
          <cell r="B459">
            <v>2017</v>
          </cell>
          <cell r="C459" t="str">
            <v>COTTAGE GROVE COMMUNITY HOSPIT</v>
          </cell>
          <cell r="D459" t="str">
            <v>40700</v>
          </cell>
          <cell r="E459" t="str">
            <v>Lab-General Lab</v>
          </cell>
          <cell r="F459" t="str">
            <v>25502920</v>
          </cell>
          <cell r="G459" t="str">
            <v>MERCURY</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row>
        <row r="460">
          <cell r="A460" t="str">
            <v>JUL</v>
          </cell>
          <cell r="B460">
            <v>2017</v>
          </cell>
          <cell r="C460" t="str">
            <v>COTTAGE GROVE COMMUNITY HOSPIT</v>
          </cell>
          <cell r="D460" t="str">
            <v>40700</v>
          </cell>
          <cell r="E460" t="str">
            <v>Lab-General Lab</v>
          </cell>
          <cell r="F460" t="str">
            <v>25502935</v>
          </cell>
          <cell r="G460" t="str">
            <v>MUMPS VIRUS ANTIBODY</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row>
        <row r="461">
          <cell r="A461" t="str">
            <v>JUL</v>
          </cell>
          <cell r="B461">
            <v>2017</v>
          </cell>
          <cell r="C461" t="str">
            <v>COTTAGE GROVE COMMUNITY HOSPIT</v>
          </cell>
          <cell r="D461" t="str">
            <v>40700</v>
          </cell>
          <cell r="E461" t="str">
            <v>Lab-General Lab</v>
          </cell>
          <cell r="F461" t="str">
            <v>25502940</v>
          </cell>
          <cell r="G461" t="str">
            <v>MURAMIDASE</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row>
        <row r="462">
          <cell r="A462" t="str">
            <v>JUL</v>
          </cell>
          <cell r="B462">
            <v>2017</v>
          </cell>
          <cell r="C462" t="str">
            <v>COTTAGE GROVE COMMUNITY HOSPIT</v>
          </cell>
          <cell r="D462" t="str">
            <v>40700</v>
          </cell>
          <cell r="E462" t="str">
            <v>Lab-General Lab</v>
          </cell>
          <cell r="F462" t="str">
            <v>25502942</v>
          </cell>
          <cell r="G462" t="str">
            <v>MYCOBACTERIA TB, AMPLIFIED PROBE</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row>
        <row r="463">
          <cell r="A463" t="str">
            <v>JUL</v>
          </cell>
          <cell r="B463">
            <v>2017</v>
          </cell>
          <cell r="C463" t="str">
            <v>COTTAGE GROVE COMMUNITY HOSPIT</v>
          </cell>
          <cell r="D463" t="str">
            <v>40700</v>
          </cell>
          <cell r="E463" t="str">
            <v>Lab-General Lab</v>
          </cell>
          <cell r="F463" t="str">
            <v>25502945</v>
          </cell>
          <cell r="G463" t="str">
            <v>MYCOPLASMA ANTIBODY</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row>
        <row r="464">
          <cell r="A464" t="str">
            <v>JUL</v>
          </cell>
          <cell r="B464">
            <v>2017</v>
          </cell>
          <cell r="C464" t="str">
            <v>COTTAGE GROVE COMMUNITY HOSPIT</v>
          </cell>
          <cell r="D464" t="str">
            <v>40700</v>
          </cell>
          <cell r="E464" t="str">
            <v>Lab-General Lab</v>
          </cell>
          <cell r="F464" t="str">
            <v>25502950</v>
          </cell>
          <cell r="G464" t="str">
            <v>MYCOPLASMA ANTIBODY, REF</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row>
        <row r="465">
          <cell r="A465" t="str">
            <v>JUL</v>
          </cell>
          <cell r="B465">
            <v>2017</v>
          </cell>
          <cell r="C465" t="str">
            <v>COTTAGE GROVE COMMUNITY HOSPIT</v>
          </cell>
          <cell r="D465" t="str">
            <v>40700</v>
          </cell>
          <cell r="E465" t="str">
            <v>Lab-General Lab</v>
          </cell>
          <cell r="F465" t="str">
            <v>25502960</v>
          </cell>
          <cell r="G465" t="str">
            <v>MYOGLOBIN</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row>
        <row r="466">
          <cell r="A466" t="str">
            <v>JUL</v>
          </cell>
          <cell r="B466">
            <v>2017</v>
          </cell>
          <cell r="C466" t="str">
            <v>COTTAGE GROVE COMMUNITY HOSPIT</v>
          </cell>
          <cell r="D466" t="str">
            <v>40700</v>
          </cell>
          <cell r="E466" t="str">
            <v>Lab-General Lab</v>
          </cell>
          <cell r="F466" t="str">
            <v>25502980</v>
          </cell>
          <cell r="G466" t="str">
            <v>NEPHELOMETRY</v>
          </cell>
          <cell r="H466">
            <v>0</v>
          </cell>
          <cell r="I466">
            <v>11</v>
          </cell>
          <cell r="J466">
            <v>11</v>
          </cell>
          <cell r="K466">
            <v>0</v>
          </cell>
          <cell r="L466">
            <v>0</v>
          </cell>
          <cell r="M466">
            <v>0</v>
          </cell>
          <cell r="N466">
            <v>0</v>
          </cell>
          <cell r="O466">
            <v>0</v>
          </cell>
          <cell r="P466">
            <v>1848</v>
          </cell>
          <cell r="Q466">
            <v>1848</v>
          </cell>
          <cell r="R466">
            <v>0</v>
          </cell>
          <cell r="S466">
            <v>11</v>
          </cell>
          <cell r="T466">
            <v>11</v>
          </cell>
          <cell r="U466">
            <v>0</v>
          </cell>
          <cell r="V466">
            <v>0</v>
          </cell>
          <cell r="W466">
            <v>0</v>
          </cell>
          <cell r="X466">
            <v>0</v>
          </cell>
          <cell r="Y466">
            <v>0</v>
          </cell>
          <cell r="Z466">
            <v>1848</v>
          </cell>
          <cell r="AA466">
            <v>1848</v>
          </cell>
        </row>
        <row r="467">
          <cell r="A467" t="str">
            <v>JUL</v>
          </cell>
          <cell r="B467">
            <v>2017</v>
          </cell>
          <cell r="C467" t="str">
            <v>COTTAGE GROVE COMMUNITY HOSPIT</v>
          </cell>
          <cell r="D467" t="str">
            <v>40700</v>
          </cell>
          <cell r="E467" t="str">
            <v>Lab-General Lab</v>
          </cell>
          <cell r="F467" t="str">
            <v>25502985</v>
          </cell>
          <cell r="G467" t="str">
            <v>NEPHELOMETRY, REF</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row>
        <row r="468">
          <cell r="A468" t="str">
            <v>JUL</v>
          </cell>
          <cell r="B468">
            <v>2017</v>
          </cell>
          <cell r="C468" t="str">
            <v>COTTAGE GROVE COMMUNITY HOSPIT</v>
          </cell>
          <cell r="D468" t="str">
            <v>40700</v>
          </cell>
          <cell r="E468" t="str">
            <v>Lab-General Lab</v>
          </cell>
          <cell r="F468" t="str">
            <v>25502988</v>
          </cell>
          <cell r="G468" t="str">
            <v>NEUTRALIZATON TEST VIRAL</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row>
        <row r="469">
          <cell r="A469" t="str">
            <v>JUL</v>
          </cell>
          <cell r="B469">
            <v>2017</v>
          </cell>
          <cell r="C469" t="str">
            <v>COTTAGE GROVE COMMUNITY HOSPIT</v>
          </cell>
          <cell r="D469" t="str">
            <v>40700</v>
          </cell>
          <cell r="E469" t="str">
            <v>Lab-General Lab</v>
          </cell>
          <cell r="F469" t="str">
            <v>25503000</v>
          </cell>
          <cell r="G469" t="str">
            <v>xNICOTINE</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row>
        <row r="470">
          <cell r="A470" t="str">
            <v>JUL</v>
          </cell>
          <cell r="B470">
            <v>2017</v>
          </cell>
          <cell r="C470" t="str">
            <v>COTTAGE GROVE COMMUNITY HOSPIT</v>
          </cell>
          <cell r="D470" t="str">
            <v>40700</v>
          </cell>
          <cell r="E470" t="str">
            <v>Lab-General Lab</v>
          </cell>
          <cell r="F470" t="str">
            <v>25503025</v>
          </cell>
          <cell r="G470" t="str">
            <v>NORTRIPTYLINE (AVENTYL), REFERRE</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row>
        <row r="471">
          <cell r="A471" t="str">
            <v>JUL</v>
          </cell>
          <cell r="B471">
            <v>2017</v>
          </cell>
          <cell r="C471" t="str">
            <v>COTTAGE GROVE COMMUNITY HOSPIT</v>
          </cell>
          <cell r="D471" t="str">
            <v>40700</v>
          </cell>
          <cell r="E471" t="str">
            <v>Lab-General Lab</v>
          </cell>
          <cell r="F471" t="str">
            <v>25503031</v>
          </cell>
          <cell r="G471" t="str">
            <v>xNUCLEIC ACID PROBE PCR</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row>
        <row r="472">
          <cell r="A472" t="str">
            <v>JUL</v>
          </cell>
          <cell r="B472">
            <v>2017</v>
          </cell>
          <cell r="C472" t="str">
            <v>COTTAGE GROVE COMMUNITY HOSPIT</v>
          </cell>
          <cell r="D472" t="str">
            <v>40700</v>
          </cell>
          <cell r="E472" t="str">
            <v>Lab-General Lab</v>
          </cell>
          <cell r="F472" t="str">
            <v>25503034</v>
          </cell>
          <cell r="G472" t="str">
            <v>xNUCLEIC ACID PROBE, EACH</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row>
        <row r="473">
          <cell r="A473" t="str">
            <v>JUL</v>
          </cell>
          <cell r="B473">
            <v>2017</v>
          </cell>
          <cell r="C473" t="str">
            <v>COTTAGE GROVE COMMUNITY HOSPIT</v>
          </cell>
          <cell r="D473" t="str">
            <v>40700</v>
          </cell>
          <cell r="E473" t="str">
            <v>Lab-General Lab</v>
          </cell>
          <cell r="F473" t="str">
            <v>25503035</v>
          </cell>
          <cell r="G473" t="str">
            <v>NUCLEIC ACID PROBE, REFERRED</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row>
        <row r="474">
          <cell r="A474" t="str">
            <v>JUL</v>
          </cell>
          <cell r="B474">
            <v>2017</v>
          </cell>
          <cell r="C474" t="str">
            <v>COTTAGE GROVE COMMUNITY HOSPIT</v>
          </cell>
          <cell r="D474" t="str">
            <v>40700</v>
          </cell>
          <cell r="E474" t="str">
            <v>Lab-General Lab</v>
          </cell>
          <cell r="F474" t="str">
            <v>25503040</v>
          </cell>
          <cell r="G474" t="str">
            <v>O &amp; P, DIR SMEAR, CONC, ID</v>
          </cell>
          <cell r="H474">
            <v>0</v>
          </cell>
          <cell r="I474">
            <v>8</v>
          </cell>
          <cell r="J474">
            <v>8</v>
          </cell>
          <cell r="K474">
            <v>0</v>
          </cell>
          <cell r="L474">
            <v>0</v>
          </cell>
          <cell r="M474">
            <v>0</v>
          </cell>
          <cell r="N474">
            <v>0</v>
          </cell>
          <cell r="O474">
            <v>0</v>
          </cell>
          <cell r="P474">
            <v>320</v>
          </cell>
          <cell r="Q474">
            <v>320</v>
          </cell>
          <cell r="R474">
            <v>0</v>
          </cell>
          <cell r="S474">
            <v>8</v>
          </cell>
          <cell r="T474">
            <v>8</v>
          </cell>
          <cell r="U474">
            <v>0</v>
          </cell>
          <cell r="V474">
            <v>0</v>
          </cell>
          <cell r="W474">
            <v>0</v>
          </cell>
          <cell r="X474">
            <v>0</v>
          </cell>
          <cell r="Y474">
            <v>0</v>
          </cell>
          <cell r="Z474">
            <v>320</v>
          </cell>
          <cell r="AA474">
            <v>320</v>
          </cell>
        </row>
        <row r="475">
          <cell r="A475" t="str">
            <v>JUL</v>
          </cell>
          <cell r="B475">
            <v>2017</v>
          </cell>
          <cell r="C475" t="str">
            <v>COTTAGE GROVE COMMUNITY HOSPIT</v>
          </cell>
          <cell r="D475" t="str">
            <v>40700</v>
          </cell>
          <cell r="E475" t="str">
            <v>Lab-General Lab</v>
          </cell>
          <cell r="F475" t="str">
            <v>25503043</v>
          </cell>
          <cell r="G475" t="str">
            <v>OBSTETRIC PANEL NO CPT</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row>
        <row r="476">
          <cell r="A476" t="str">
            <v>JUL</v>
          </cell>
          <cell r="B476">
            <v>2017</v>
          </cell>
          <cell r="C476" t="str">
            <v>COTTAGE GROVE COMMUNITY HOSPIT</v>
          </cell>
          <cell r="D476" t="str">
            <v>40700</v>
          </cell>
          <cell r="E476" t="str">
            <v>Lab-General Lab</v>
          </cell>
          <cell r="F476" t="str">
            <v>25503050</v>
          </cell>
          <cell r="G476" t="str">
            <v>OCCULT BLOOD, FECES</v>
          </cell>
          <cell r="H476">
            <v>0</v>
          </cell>
          <cell r="I476">
            <v>6</v>
          </cell>
          <cell r="J476">
            <v>6</v>
          </cell>
          <cell r="K476">
            <v>0</v>
          </cell>
          <cell r="L476">
            <v>0</v>
          </cell>
          <cell r="M476">
            <v>0</v>
          </cell>
          <cell r="N476">
            <v>0</v>
          </cell>
          <cell r="O476">
            <v>0</v>
          </cell>
          <cell r="P476">
            <v>138</v>
          </cell>
          <cell r="Q476">
            <v>138</v>
          </cell>
          <cell r="R476">
            <v>0</v>
          </cell>
          <cell r="S476">
            <v>6</v>
          </cell>
          <cell r="T476">
            <v>6</v>
          </cell>
          <cell r="U476">
            <v>0</v>
          </cell>
          <cell r="V476">
            <v>0</v>
          </cell>
          <cell r="W476">
            <v>0</v>
          </cell>
          <cell r="X476">
            <v>0</v>
          </cell>
          <cell r="Y476">
            <v>0</v>
          </cell>
          <cell r="Z476">
            <v>138</v>
          </cell>
          <cell r="AA476">
            <v>138</v>
          </cell>
        </row>
        <row r="477">
          <cell r="A477" t="str">
            <v>JUL</v>
          </cell>
          <cell r="B477">
            <v>2017</v>
          </cell>
          <cell r="C477" t="str">
            <v>COTTAGE GROVE COMMUNITY HOSPIT</v>
          </cell>
          <cell r="D477" t="str">
            <v>40700</v>
          </cell>
          <cell r="E477" t="str">
            <v>Lab-General Lab</v>
          </cell>
          <cell r="F477" t="str">
            <v>25503062</v>
          </cell>
          <cell r="G477" t="str">
            <v>OBSTETRIC PANEL</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row>
        <row r="478">
          <cell r="A478" t="str">
            <v>JUL</v>
          </cell>
          <cell r="B478">
            <v>2017</v>
          </cell>
          <cell r="C478" t="str">
            <v>COTTAGE GROVE COMMUNITY HOSPIT</v>
          </cell>
          <cell r="D478" t="str">
            <v>40700</v>
          </cell>
          <cell r="E478" t="str">
            <v>Lab-General Lab</v>
          </cell>
          <cell r="F478" t="str">
            <v>25503080</v>
          </cell>
          <cell r="G478" t="str">
            <v>OSMOLALITY</v>
          </cell>
          <cell r="H478">
            <v>2</v>
          </cell>
          <cell r="I478">
            <v>0</v>
          </cell>
          <cell r="J478">
            <v>2</v>
          </cell>
          <cell r="K478">
            <v>0</v>
          </cell>
          <cell r="L478">
            <v>0</v>
          </cell>
          <cell r="M478">
            <v>0</v>
          </cell>
          <cell r="N478">
            <v>0</v>
          </cell>
          <cell r="O478">
            <v>120</v>
          </cell>
          <cell r="P478">
            <v>0</v>
          </cell>
          <cell r="Q478">
            <v>120</v>
          </cell>
          <cell r="R478">
            <v>2</v>
          </cell>
          <cell r="S478">
            <v>0</v>
          </cell>
          <cell r="T478">
            <v>2</v>
          </cell>
          <cell r="U478">
            <v>0</v>
          </cell>
          <cell r="V478">
            <v>0</v>
          </cell>
          <cell r="W478">
            <v>0</v>
          </cell>
          <cell r="X478">
            <v>0</v>
          </cell>
          <cell r="Y478">
            <v>120</v>
          </cell>
          <cell r="Z478">
            <v>0</v>
          </cell>
          <cell r="AA478">
            <v>120</v>
          </cell>
        </row>
        <row r="479">
          <cell r="A479" t="str">
            <v>JUL</v>
          </cell>
          <cell r="B479">
            <v>2017</v>
          </cell>
          <cell r="C479" t="str">
            <v>COTTAGE GROVE COMMUNITY HOSPIT</v>
          </cell>
          <cell r="D479" t="str">
            <v>40700</v>
          </cell>
          <cell r="E479" t="str">
            <v>Lab-General Lab</v>
          </cell>
          <cell r="F479" t="str">
            <v>25503085</v>
          </cell>
          <cell r="G479" t="str">
            <v>OSMOLALITY, RAN UR</v>
          </cell>
          <cell r="H479">
            <v>0</v>
          </cell>
          <cell r="I479">
            <v>1</v>
          </cell>
          <cell r="J479">
            <v>1</v>
          </cell>
          <cell r="K479">
            <v>0</v>
          </cell>
          <cell r="L479">
            <v>0</v>
          </cell>
          <cell r="M479">
            <v>0</v>
          </cell>
          <cell r="N479">
            <v>0</v>
          </cell>
          <cell r="O479">
            <v>0</v>
          </cell>
          <cell r="P479">
            <v>60</v>
          </cell>
          <cell r="Q479">
            <v>60</v>
          </cell>
          <cell r="R479">
            <v>0</v>
          </cell>
          <cell r="S479">
            <v>1</v>
          </cell>
          <cell r="T479">
            <v>1</v>
          </cell>
          <cell r="U479">
            <v>0</v>
          </cell>
          <cell r="V479">
            <v>0</v>
          </cell>
          <cell r="W479">
            <v>0</v>
          </cell>
          <cell r="X479">
            <v>0</v>
          </cell>
          <cell r="Y479">
            <v>0</v>
          </cell>
          <cell r="Z479">
            <v>60</v>
          </cell>
          <cell r="AA479">
            <v>60</v>
          </cell>
        </row>
        <row r="480">
          <cell r="A480" t="str">
            <v>JUL</v>
          </cell>
          <cell r="B480">
            <v>2017</v>
          </cell>
          <cell r="C480" t="str">
            <v>COTTAGE GROVE COMMUNITY HOSPIT</v>
          </cell>
          <cell r="D480" t="str">
            <v>40700</v>
          </cell>
          <cell r="E480" t="str">
            <v>Lab-General Lab</v>
          </cell>
          <cell r="F480" t="str">
            <v>25503105</v>
          </cell>
          <cell r="G480" t="str">
            <v>OXALATE</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row>
        <row r="481">
          <cell r="A481" t="str">
            <v>JUL</v>
          </cell>
          <cell r="B481">
            <v>2017</v>
          </cell>
          <cell r="C481" t="str">
            <v>COTTAGE GROVE COMMUNITY HOSPIT</v>
          </cell>
          <cell r="D481" t="str">
            <v>40700</v>
          </cell>
          <cell r="E481" t="str">
            <v>Lab-General Lab</v>
          </cell>
          <cell r="F481" t="str">
            <v>25503110</v>
          </cell>
          <cell r="G481" t="str">
            <v>OXALATE, REFERRED</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row>
        <row r="482">
          <cell r="A482" t="str">
            <v>JUL</v>
          </cell>
          <cell r="B482">
            <v>2017</v>
          </cell>
          <cell r="C482" t="str">
            <v>COTTAGE GROVE COMMUNITY HOSPIT</v>
          </cell>
          <cell r="D482" t="str">
            <v>40700</v>
          </cell>
          <cell r="E482" t="str">
            <v>Lab-General Lab</v>
          </cell>
          <cell r="F482" t="str">
            <v>25503115</v>
          </cell>
          <cell r="G482" t="str">
            <v>PARATHYROID HORMONE</v>
          </cell>
          <cell r="H482">
            <v>0</v>
          </cell>
          <cell r="I482">
            <v>25</v>
          </cell>
          <cell r="J482">
            <v>25</v>
          </cell>
          <cell r="K482">
            <v>0</v>
          </cell>
          <cell r="L482">
            <v>0</v>
          </cell>
          <cell r="M482">
            <v>0</v>
          </cell>
          <cell r="N482">
            <v>0</v>
          </cell>
          <cell r="O482">
            <v>0</v>
          </cell>
          <cell r="P482">
            <v>5900</v>
          </cell>
          <cell r="Q482">
            <v>5900</v>
          </cell>
          <cell r="R482">
            <v>0</v>
          </cell>
          <cell r="S482">
            <v>25</v>
          </cell>
          <cell r="T482">
            <v>25</v>
          </cell>
          <cell r="U482">
            <v>0</v>
          </cell>
          <cell r="V482">
            <v>0</v>
          </cell>
          <cell r="W482">
            <v>0</v>
          </cell>
          <cell r="X482">
            <v>0</v>
          </cell>
          <cell r="Y482">
            <v>0</v>
          </cell>
          <cell r="Z482">
            <v>5900</v>
          </cell>
          <cell r="AA482">
            <v>5900</v>
          </cell>
        </row>
        <row r="483">
          <cell r="A483" t="str">
            <v>JUL</v>
          </cell>
          <cell r="B483">
            <v>2017</v>
          </cell>
          <cell r="C483" t="str">
            <v>COTTAGE GROVE COMMUNITY HOSPIT</v>
          </cell>
          <cell r="D483" t="str">
            <v>40700</v>
          </cell>
          <cell r="E483" t="str">
            <v>Lab-General Lab</v>
          </cell>
          <cell r="F483" t="str">
            <v>25503130</v>
          </cell>
          <cell r="G483" t="str">
            <v>PARTICLE AGGLUTINATION SCRN</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row>
        <row r="484">
          <cell r="A484" t="str">
            <v>JUL</v>
          </cell>
          <cell r="B484">
            <v>2017</v>
          </cell>
          <cell r="C484" t="str">
            <v>COTTAGE GROVE COMMUNITY HOSPIT</v>
          </cell>
          <cell r="D484" t="str">
            <v>40700</v>
          </cell>
          <cell r="E484" t="str">
            <v>Lab-General Lab</v>
          </cell>
          <cell r="F484" t="str">
            <v>25503140</v>
          </cell>
          <cell r="G484" t="str">
            <v>PH ONLY</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row>
        <row r="485">
          <cell r="A485" t="str">
            <v>JUL</v>
          </cell>
          <cell r="B485">
            <v>2017</v>
          </cell>
          <cell r="C485" t="str">
            <v>COTTAGE GROVE COMMUNITY HOSPIT</v>
          </cell>
          <cell r="D485" t="str">
            <v>40700</v>
          </cell>
          <cell r="E485" t="str">
            <v>Lab-General Lab</v>
          </cell>
          <cell r="F485" t="str">
            <v>25503145</v>
          </cell>
          <cell r="G485" t="str">
            <v>PH, BODY FLUID</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row>
        <row r="486">
          <cell r="A486" t="str">
            <v>JUL</v>
          </cell>
          <cell r="B486">
            <v>2017</v>
          </cell>
          <cell r="C486" t="str">
            <v>COTTAGE GROVE COMMUNITY HOSPIT</v>
          </cell>
          <cell r="D486" t="str">
            <v>40700</v>
          </cell>
          <cell r="E486" t="str">
            <v>Lab-General Lab</v>
          </cell>
          <cell r="F486" t="str">
            <v>25503155</v>
          </cell>
          <cell r="G486" t="str">
            <v>PHENOBARBITAL (LUMINAL)</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row>
        <row r="487">
          <cell r="A487" t="str">
            <v>JUL</v>
          </cell>
          <cell r="B487">
            <v>2017</v>
          </cell>
          <cell r="C487" t="str">
            <v>COTTAGE GROVE COMMUNITY HOSPIT</v>
          </cell>
          <cell r="D487" t="str">
            <v>40700</v>
          </cell>
          <cell r="E487" t="str">
            <v>Lab-General Lab</v>
          </cell>
          <cell r="F487" t="str">
            <v>25503160</v>
          </cell>
          <cell r="G487" t="str">
            <v>PHENOBARBITAL, REFERRED</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row>
        <row r="488">
          <cell r="A488" t="str">
            <v>JUL</v>
          </cell>
          <cell r="B488">
            <v>2017</v>
          </cell>
          <cell r="C488" t="str">
            <v>COTTAGE GROVE COMMUNITY HOSPIT</v>
          </cell>
          <cell r="D488" t="str">
            <v>40700</v>
          </cell>
          <cell r="E488" t="str">
            <v>Lab-General Lab</v>
          </cell>
          <cell r="F488" t="str">
            <v>25503170</v>
          </cell>
          <cell r="G488" t="str">
            <v>PHENYTOIN (DILANTIN), FREE</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row>
        <row r="489">
          <cell r="A489" t="str">
            <v>JUL</v>
          </cell>
          <cell r="B489">
            <v>2017</v>
          </cell>
          <cell r="C489" t="str">
            <v>COTTAGE GROVE COMMUNITY HOSPIT</v>
          </cell>
          <cell r="D489" t="str">
            <v>40700</v>
          </cell>
          <cell r="E489" t="str">
            <v>Lab-General Lab</v>
          </cell>
          <cell r="F489" t="str">
            <v>25503180</v>
          </cell>
          <cell r="G489" t="str">
            <v>PHENYTOIN (DILANTIN), TOTAL</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row>
        <row r="490">
          <cell r="A490" t="str">
            <v>JUL</v>
          </cell>
          <cell r="B490">
            <v>2017</v>
          </cell>
          <cell r="C490" t="str">
            <v>COTTAGE GROVE COMMUNITY HOSPIT</v>
          </cell>
          <cell r="D490" t="str">
            <v>40700</v>
          </cell>
          <cell r="E490" t="str">
            <v>Lab-General Lab</v>
          </cell>
          <cell r="F490" t="str">
            <v>25503185</v>
          </cell>
          <cell r="G490" t="str">
            <v>PHOSPHATASE, ALK, ISOENZ</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row>
        <row r="491">
          <cell r="A491" t="str">
            <v>JUL</v>
          </cell>
          <cell r="B491">
            <v>2017</v>
          </cell>
          <cell r="C491" t="str">
            <v>COTTAGE GROVE COMMUNITY HOSPIT</v>
          </cell>
          <cell r="D491" t="str">
            <v>40700</v>
          </cell>
          <cell r="E491" t="str">
            <v>Lab-General Lab</v>
          </cell>
          <cell r="F491" t="str">
            <v>25503210</v>
          </cell>
          <cell r="G491" t="str">
            <v>PHOSPHATASE,ALKALINE</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row>
        <row r="492">
          <cell r="A492" t="str">
            <v>JUL</v>
          </cell>
          <cell r="B492">
            <v>2017</v>
          </cell>
          <cell r="C492" t="str">
            <v>COTTAGE GROVE COMMUNITY HOSPIT</v>
          </cell>
          <cell r="D492" t="str">
            <v>40700</v>
          </cell>
          <cell r="E492" t="str">
            <v>Lab-General Lab</v>
          </cell>
          <cell r="F492" t="str">
            <v>25503230</v>
          </cell>
          <cell r="G492" t="str">
            <v>PHOSPHORUS</v>
          </cell>
          <cell r="H492">
            <v>3</v>
          </cell>
          <cell r="I492">
            <v>17</v>
          </cell>
          <cell r="J492">
            <v>20</v>
          </cell>
          <cell r="K492">
            <v>0</v>
          </cell>
          <cell r="L492">
            <v>0</v>
          </cell>
          <cell r="M492">
            <v>0</v>
          </cell>
          <cell r="N492">
            <v>0</v>
          </cell>
          <cell r="O492">
            <v>105</v>
          </cell>
          <cell r="P492">
            <v>595</v>
          </cell>
          <cell r="Q492">
            <v>700</v>
          </cell>
          <cell r="R492">
            <v>3</v>
          </cell>
          <cell r="S492">
            <v>17</v>
          </cell>
          <cell r="T492">
            <v>20</v>
          </cell>
          <cell r="U492">
            <v>0</v>
          </cell>
          <cell r="V492">
            <v>0</v>
          </cell>
          <cell r="W492">
            <v>0</v>
          </cell>
          <cell r="X492">
            <v>0</v>
          </cell>
          <cell r="Y492">
            <v>105</v>
          </cell>
          <cell r="Z492">
            <v>595</v>
          </cell>
          <cell r="AA492">
            <v>700</v>
          </cell>
        </row>
        <row r="493">
          <cell r="A493" t="str">
            <v>JUL</v>
          </cell>
          <cell r="B493">
            <v>2017</v>
          </cell>
          <cell r="C493" t="str">
            <v>COTTAGE GROVE COMMUNITY HOSPIT</v>
          </cell>
          <cell r="D493" t="str">
            <v>40700</v>
          </cell>
          <cell r="E493" t="str">
            <v>Lab-General Lab</v>
          </cell>
          <cell r="F493" t="str">
            <v>25503240</v>
          </cell>
          <cell r="G493" t="str">
            <v>PHOSPHORUS, URINE</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row>
        <row r="494">
          <cell r="A494" t="str">
            <v>JUL</v>
          </cell>
          <cell r="B494">
            <v>2017</v>
          </cell>
          <cell r="C494" t="str">
            <v>COTTAGE GROVE COMMUNITY HOSPIT</v>
          </cell>
          <cell r="D494" t="str">
            <v>40700</v>
          </cell>
          <cell r="E494" t="str">
            <v>Lab-General Lab</v>
          </cell>
          <cell r="F494" t="str">
            <v>25503275</v>
          </cell>
          <cell r="G494" t="str">
            <v>PLATELET AGGREGATION</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row>
        <row r="495">
          <cell r="A495" t="str">
            <v>JUL</v>
          </cell>
          <cell r="B495">
            <v>2017</v>
          </cell>
          <cell r="C495" t="str">
            <v>COTTAGE GROVE COMMUNITY HOSPIT</v>
          </cell>
          <cell r="D495" t="str">
            <v>40700</v>
          </cell>
          <cell r="E495" t="str">
            <v>Lab-General Lab</v>
          </cell>
          <cell r="F495" t="str">
            <v>25503285</v>
          </cell>
          <cell r="G495" t="str">
            <v>PLATELET COUNT</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row>
        <row r="496">
          <cell r="A496" t="str">
            <v>JUL</v>
          </cell>
          <cell r="B496">
            <v>2017</v>
          </cell>
          <cell r="C496" t="str">
            <v>COTTAGE GROVE COMMUNITY HOSPIT</v>
          </cell>
          <cell r="D496" t="str">
            <v>40700</v>
          </cell>
          <cell r="E496" t="str">
            <v>Lab-General Lab</v>
          </cell>
          <cell r="F496" t="str">
            <v>25503290</v>
          </cell>
          <cell r="G496" t="str">
            <v>PLATELET NEUTRALIZATION</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row>
        <row r="497">
          <cell r="A497" t="str">
            <v>JUL</v>
          </cell>
          <cell r="B497">
            <v>2017</v>
          </cell>
          <cell r="C497" t="str">
            <v>COTTAGE GROVE COMMUNITY HOSPIT</v>
          </cell>
          <cell r="D497" t="str">
            <v>40700</v>
          </cell>
          <cell r="E497" t="str">
            <v>Lab-General Lab</v>
          </cell>
          <cell r="F497" t="str">
            <v>25503305</v>
          </cell>
          <cell r="G497" t="str">
            <v>POTASSIUM</v>
          </cell>
          <cell r="H497">
            <v>0</v>
          </cell>
          <cell r="I497">
            <v>1</v>
          </cell>
          <cell r="J497">
            <v>1</v>
          </cell>
          <cell r="K497">
            <v>0</v>
          </cell>
          <cell r="L497">
            <v>0</v>
          </cell>
          <cell r="M497">
            <v>0</v>
          </cell>
          <cell r="N497">
            <v>0</v>
          </cell>
          <cell r="O497">
            <v>0</v>
          </cell>
          <cell r="P497">
            <v>23</v>
          </cell>
          <cell r="Q497">
            <v>23</v>
          </cell>
          <cell r="R497">
            <v>0</v>
          </cell>
          <cell r="S497">
            <v>1</v>
          </cell>
          <cell r="T497">
            <v>1</v>
          </cell>
          <cell r="U497">
            <v>0</v>
          </cell>
          <cell r="V497">
            <v>0</v>
          </cell>
          <cell r="W497">
            <v>0</v>
          </cell>
          <cell r="X497">
            <v>0</v>
          </cell>
          <cell r="Y497">
            <v>0</v>
          </cell>
          <cell r="Z497">
            <v>23</v>
          </cell>
          <cell r="AA497">
            <v>23</v>
          </cell>
        </row>
        <row r="498">
          <cell r="A498" t="str">
            <v>JUL</v>
          </cell>
          <cell r="B498">
            <v>2017</v>
          </cell>
          <cell r="C498" t="str">
            <v>COTTAGE GROVE COMMUNITY HOSPIT</v>
          </cell>
          <cell r="D498" t="str">
            <v>40700</v>
          </cell>
          <cell r="E498" t="str">
            <v>Lab-General Lab</v>
          </cell>
          <cell r="F498" t="str">
            <v>25503310</v>
          </cell>
          <cell r="G498" t="str">
            <v>POTASSIUM, UR</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row>
        <row r="499">
          <cell r="A499" t="str">
            <v>JUL</v>
          </cell>
          <cell r="B499">
            <v>2017</v>
          </cell>
          <cell r="C499" t="str">
            <v>COTTAGE GROVE COMMUNITY HOSPIT</v>
          </cell>
          <cell r="D499" t="str">
            <v>40700</v>
          </cell>
          <cell r="E499" t="str">
            <v>Lab-General Lab</v>
          </cell>
          <cell r="F499" t="str">
            <v>25503330</v>
          </cell>
          <cell r="G499" t="str">
            <v>PREALBUMIN</v>
          </cell>
          <cell r="H499">
            <v>0</v>
          </cell>
          <cell r="I499">
            <v>3</v>
          </cell>
          <cell r="J499">
            <v>3</v>
          </cell>
          <cell r="K499">
            <v>0</v>
          </cell>
          <cell r="L499">
            <v>0</v>
          </cell>
          <cell r="M499">
            <v>0</v>
          </cell>
          <cell r="N499">
            <v>0</v>
          </cell>
          <cell r="O499">
            <v>0</v>
          </cell>
          <cell r="P499">
            <v>258</v>
          </cell>
          <cell r="Q499">
            <v>258</v>
          </cell>
          <cell r="R499">
            <v>0</v>
          </cell>
          <cell r="S499">
            <v>3</v>
          </cell>
          <cell r="T499">
            <v>3</v>
          </cell>
          <cell r="U499">
            <v>0</v>
          </cell>
          <cell r="V499">
            <v>0</v>
          </cell>
          <cell r="W499">
            <v>0</v>
          </cell>
          <cell r="X499">
            <v>0</v>
          </cell>
          <cell r="Y499">
            <v>0</v>
          </cell>
          <cell r="Z499">
            <v>258</v>
          </cell>
          <cell r="AA499">
            <v>258</v>
          </cell>
        </row>
        <row r="500">
          <cell r="A500" t="str">
            <v>JUL</v>
          </cell>
          <cell r="B500">
            <v>2017</v>
          </cell>
          <cell r="C500" t="str">
            <v>COTTAGE GROVE COMMUNITY HOSPIT</v>
          </cell>
          <cell r="D500" t="str">
            <v>40700</v>
          </cell>
          <cell r="E500" t="str">
            <v>Lab-General Lab</v>
          </cell>
          <cell r="F500" t="str">
            <v>25503350</v>
          </cell>
          <cell r="G500" t="str">
            <v>PRIMIDONE (MYSOLINE), REF</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row>
        <row r="501">
          <cell r="A501" t="str">
            <v>JUL</v>
          </cell>
          <cell r="B501">
            <v>2017</v>
          </cell>
          <cell r="C501" t="str">
            <v>COTTAGE GROVE COMMUNITY HOSPIT</v>
          </cell>
          <cell r="D501" t="str">
            <v>40700</v>
          </cell>
          <cell r="E501" t="str">
            <v>Lab-General Lab</v>
          </cell>
          <cell r="F501" t="str">
            <v>25503360</v>
          </cell>
          <cell r="G501" t="str">
            <v>PROGESTERONE</v>
          </cell>
          <cell r="H501">
            <v>0</v>
          </cell>
          <cell r="I501">
            <v>3</v>
          </cell>
          <cell r="J501">
            <v>3</v>
          </cell>
          <cell r="K501">
            <v>0</v>
          </cell>
          <cell r="L501">
            <v>0</v>
          </cell>
          <cell r="M501">
            <v>0</v>
          </cell>
          <cell r="N501">
            <v>0</v>
          </cell>
          <cell r="O501">
            <v>0</v>
          </cell>
          <cell r="P501">
            <v>186</v>
          </cell>
          <cell r="Q501">
            <v>186</v>
          </cell>
          <cell r="R501">
            <v>0</v>
          </cell>
          <cell r="S501">
            <v>3</v>
          </cell>
          <cell r="T501">
            <v>3</v>
          </cell>
          <cell r="U501">
            <v>0</v>
          </cell>
          <cell r="V501">
            <v>0</v>
          </cell>
          <cell r="W501">
            <v>0</v>
          </cell>
          <cell r="X501">
            <v>0</v>
          </cell>
          <cell r="Y501">
            <v>0</v>
          </cell>
          <cell r="Z501">
            <v>186</v>
          </cell>
          <cell r="AA501">
            <v>186</v>
          </cell>
        </row>
        <row r="502">
          <cell r="A502" t="str">
            <v>JUL</v>
          </cell>
          <cell r="B502">
            <v>2017</v>
          </cell>
          <cell r="C502" t="str">
            <v>COTTAGE GROVE COMMUNITY HOSPIT</v>
          </cell>
          <cell r="D502" t="str">
            <v>40700</v>
          </cell>
          <cell r="E502" t="str">
            <v>Lab-General Lab</v>
          </cell>
          <cell r="F502" t="str">
            <v>25503380</v>
          </cell>
          <cell r="G502" t="str">
            <v>PROLACTIN</v>
          </cell>
          <cell r="H502">
            <v>0</v>
          </cell>
          <cell r="I502">
            <v>4</v>
          </cell>
          <cell r="J502">
            <v>4</v>
          </cell>
          <cell r="K502">
            <v>0</v>
          </cell>
          <cell r="L502">
            <v>0</v>
          </cell>
          <cell r="M502">
            <v>0</v>
          </cell>
          <cell r="N502">
            <v>0</v>
          </cell>
          <cell r="O502">
            <v>0</v>
          </cell>
          <cell r="P502">
            <v>232</v>
          </cell>
          <cell r="Q502">
            <v>232</v>
          </cell>
          <cell r="R502">
            <v>0</v>
          </cell>
          <cell r="S502">
            <v>4</v>
          </cell>
          <cell r="T502">
            <v>4</v>
          </cell>
          <cell r="U502">
            <v>0</v>
          </cell>
          <cell r="V502">
            <v>0</v>
          </cell>
          <cell r="W502">
            <v>0</v>
          </cell>
          <cell r="X502">
            <v>0</v>
          </cell>
          <cell r="Y502">
            <v>0</v>
          </cell>
          <cell r="Z502">
            <v>232</v>
          </cell>
          <cell r="AA502">
            <v>232</v>
          </cell>
        </row>
        <row r="503">
          <cell r="A503" t="str">
            <v>JUL</v>
          </cell>
          <cell r="B503">
            <v>2017</v>
          </cell>
          <cell r="C503" t="str">
            <v>COTTAGE GROVE COMMUNITY HOSPIT</v>
          </cell>
          <cell r="D503" t="str">
            <v>40700</v>
          </cell>
          <cell r="E503" t="str">
            <v>Lab-General Lab</v>
          </cell>
          <cell r="F503" t="str">
            <v>25503390</v>
          </cell>
          <cell r="G503" t="str">
            <v>PROPHYRINS, QUANT</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row>
        <row r="504">
          <cell r="A504" t="str">
            <v>JUL</v>
          </cell>
          <cell r="B504">
            <v>2017</v>
          </cell>
          <cell r="C504" t="str">
            <v>COTTAGE GROVE COMMUNITY HOSPIT</v>
          </cell>
          <cell r="D504" t="str">
            <v>40700</v>
          </cell>
          <cell r="E504" t="str">
            <v>Lab-General Lab</v>
          </cell>
          <cell r="F504" t="str">
            <v>25503395</v>
          </cell>
          <cell r="G504" t="str">
            <v>PROSTATE SPECIFIC AG</v>
          </cell>
          <cell r="H504">
            <v>1</v>
          </cell>
          <cell r="I504">
            <v>50</v>
          </cell>
          <cell r="J504">
            <v>51</v>
          </cell>
          <cell r="K504">
            <v>0</v>
          </cell>
          <cell r="L504">
            <v>0</v>
          </cell>
          <cell r="M504">
            <v>0</v>
          </cell>
          <cell r="N504">
            <v>0</v>
          </cell>
          <cell r="O504">
            <v>59</v>
          </cell>
          <cell r="P504">
            <v>2950</v>
          </cell>
          <cell r="Q504">
            <v>3009</v>
          </cell>
          <cell r="R504">
            <v>1</v>
          </cell>
          <cell r="S504">
            <v>50</v>
          </cell>
          <cell r="T504">
            <v>51</v>
          </cell>
          <cell r="U504">
            <v>0</v>
          </cell>
          <cell r="V504">
            <v>0</v>
          </cell>
          <cell r="W504">
            <v>0</v>
          </cell>
          <cell r="X504">
            <v>0</v>
          </cell>
          <cell r="Y504">
            <v>59</v>
          </cell>
          <cell r="Z504">
            <v>2950</v>
          </cell>
          <cell r="AA504">
            <v>3009</v>
          </cell>
        </row>
        <row r="505">
          <cell r="A505" t="str">
            <v>JUL</v>
          </cell>
          <cell r="B505">
            <v>2017</v>
          </cell>
          <cell r="C505" t="str">
            <v>COTTAGE GROVE COMMUNITY HOSPIT</v>
          </cell>
          <cell r="D505" t="str">
            <v>40700</v>
          </cell>
          <cell r="E505" t="str">
            <v>Lab-General Lab</v>
          </cell>
          <cell r="F505" t="str">
            <v>25503396</v>
          </cell>
          <cell r="G505" t="str">
            <v>PROSTATE SPECIFIC AG DIAGNOSTIC</v>
          </cell>
          <cell r="H505">
            <v>0</v>
          </cell>
          <cell r="I505">
            <v>48</v>
          </cell>
          <cell r="J505">
            <v>48</v>
          </cell>
          <cell r="K505">
            <v>0</v>
          </cell>
          <cell r="L505">
            <v>0</v>
          </cell>
          <cell r="M505">
            <v>0</v>
          </cell>
          <cell r="N505">
            <v>0</v>
          </cell>
          <cell r="O505">
            <v>0</v>
          </cell>
          <cell r="P505">
            <v>2832</v>
          </cell>
          <cell r="Q505">
            <v>2832</v>
          </cell>
          <cell r="R505">
            <v>0</v>
          </cell>
          <cell r="S505">
            <v>48</v>
          </cell>
          <cell r="T505">
            <v>48</v>
          </cell>
          <cell r="U505">
            <v>0</v>
          </cell>
          <cell r="V505">
            <v>0</v>
          </cell>
          <cell r="W505">
            <v>0</v>
          </cell>
          <cell r="X505">
            <v>0</v>
          </cell>
          <cell r="Y505">
            <v>0</v>
          </cell>
          <cell r="Z505">
            <v>2832</v>
          </cell>
          <cell r="AA505">
            <v>2832</v>
          </cell>
        </row>
        <row r="506">
          <cell r="A506" t="str">
            <v>JUL</v>
          </cell>
          <cell r="B506">
            <v>2017</v>
          </cell>
          <cell r="C506" t="str">
            <v>COTTAGE GROVE COMMUNITY HOSPIT</v>
          </cell>
          <cell r="D506" t="str">
            <v>40700</v>
          </cell>
          <cell r="E506" t="str">
            <v>Lab-General Lab</v>
          </cell>
          <cell r="F506" t="str">
            <v>25503402</v>
          </cell>
          <cell r="G506" t="str">
            <v>PROSTATE SPECIFIC AG- SCREENING</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row>
        <row r="507">
          <cell r="A507" t="str">
            <v>JUL</v>
          </cell>
          <cell r="B507">
            <v>2017</v>
          </cell>
          <cell r="C507" t="str">
            <v>COTTAGE GROVE COMMUNITY HOSPIT</v>
          </cell>
          <cell r="D507" t="str">
            <v>40700</v>
          </cell>
          <cell r="E507" t="str">
            <v>Lab-General Lab</v>
          </cell>
          <cell r="F507" t="str">
            <v>25503410</v>
          </cell>
          <cell r="G507" t="str">
            <v>PROSTATIC ACID PHOSPHATASE, REF</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row>
        <row r="508">
          <cell r="A508" t="str">
            <v>JUL</v>
          </cell>
          <cell r="B508">
            <v>2017</v>
          </cell>
          <cell r="C508" t="str">
            <v>COTTAGE GROVE COMMUNITY HOSPIT</v>
          </cell>
          <cell r="D508" t="str">
            <v>40700</v>
          </cell>
          <cell r="E508" t="str">
            <v>Lab-General Lab</v>
          </cell>
          <cell r="F508" t="str">
            <v>25503425</v>
          </cell>
          <cell r="G508" t="str">
            <v>PROTEIN BOUND GLUCOSE,REF</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row>
        <row r="509">
          <cell r="A509" t="str">
            <v>JUL</v>
          </cell>
          <cell r="B509">
            <v>2017</v>
          </cell>
          <cell r="C509" t="str">
            <v>COTTAGE GROVE COMMUNITY HOSPIT</v>
          </cell>
          <cell r="D509" t="str">
            <v>40700</v>
          </cell>
          <cell r="E509" t="str">
            <v>Lab-General Lab</v>
          </cell>
          <cell r="F509" t="str">
            <v>25503426</v>
          </cell>
          <cell r="G509" t="str">
            <v>PROTEIN BOUND GLUCOSE</v>
          </cell>
          <cell r="H509">
            <v>0</v>
          </cell>
          <cell r="I509">
            <v>1</v>
          </cell>
          <cell r="J509">
            <v>1</v>
          </cell>
          <cell r="K509">
            <v>0</v>
          </cell>
          <cell r="L509">
            <v>0</v>
          </cell>
          <cell r="M509">
            <v>0</v>
          </cell>
          <cell r="N509">
            <v>0</v>
          </cell>
          <cell r="O509">
            <v>0</v>
          </cell>
          <cell r="P509">
            <v>33</v>
          </cell>
          <cell r="Q509">
            <v>33</v>
          </cell>
          <cell r="R509">
            <v>0</v>
          </cell>
          <cell r="S509">
            <v>1</v>
          </cell>
          <cell r="T509">
            <v>1</v>
          </cell>
          <cell r="U509">
            <v>0</v>
          </cell>
          <cell r="V509">
            <v>0</v>
          </cell>
          <cell r="W509">
            <v>0</v>
          </cell>
          <cell r="X509">
            <v>0</v>
          </cell>
          <cell r="Y509">
            <v>0</v>
          </cell>
          <cell r="Z509">
            <v>33</v>
          </cell>
          <cell r="AA509">
            <v>33</v>
          </cell>
        </row>
        <row r="510">
          <cell r="A510" t="str">
            <v>JUL</v>
          </cell>
          <cell r="B510">
            <v>2017</v>
          </cell>
          <cell r="C510" t="str">
            <v>COTTAGE GROVE COMMUNITY HOSPIT</v>
          </cell>
          <cell r="D510" t="str">
            <v>40700</v>
          </cell>
          <cell r="E510" t="str">
            <v>Lab-General Lab</v>
          </cell>
          <cell r="F510" t="str">
            <v>25503430</v>
          </cell>
          <cell r="G510" t="str">
            <v>PROTEIN C ACTIVITY</v>
          </cell>
          <cell r="H510">
            <v>0</v>
          </cell>
          <cell r="I510">
            <v>3</v>
          </cell>
          <cell r="J510">
            <v>3</v>
          </cell>
          <cell r="K510">
            <v>0</v>
          </cell>
          <cell r="L510">
            <v>0</v>
          </cell>
          <cell r="M510">
            <v>0</v>
          </cell>
          <cell r="N510">
            <v>0</v>
          </cell>
          <cell r="O510">
            <v>0</v>
          </cell>
          <cell r="P510">
            <v>690</v>
          </cell>
          <cell r="Q510">
            <v>690</v>
          </cell>
          <cell r="R510">
            <v>0</v>
          </cell>
          <cell r="S510">
            <v>3</v>
          </cell>
          <cell r="T510">
            <v>3</v>
          </cell>
          <cell r="U510">
            <v>0</v>
          </cell>
          <cell r="V510">
            <v>0</v>
          </cell>
          <cell r="W510">
            <v>0</v>
          </cell>
          <cell r="X510">
            <v>0</v>
          </cell>
          <cell r="Y510">
            <v>0</v>
          </cell>
          <cell r="Z510">
            <v>690</v>
          </cell>
          <cell r="AA510">
            <v>690</v>
          </cell>
        </row>
        <row r="511">
          <cell r="A511" t="str">
            <v>JUL</v>
          </cell>
          <cell r="B511">
            <v>2017</v>
          </cell>
          <cell r="C511" t="str">
            <v>COTTAGE GROVE COMMUNITY HOSPIT</v>
          </cell>
          <cell r="D511" t="str">
            <v>40700</v>
          </cell>
          <cell r="E511" t="str">
            <v>Lab-General Lab</v>
          </cell>
          <cell r="F511" t="str">
            <v>25503445</v>
          </cell>
          <cell r="G511" t="str">
            <v>PROTEIN ELECTROPHORESIS</v>
          </cell>
          <cell r="H511">
            <v>0</v>
          </cell>
          <cell r="I511">
            <v>12</v>
          </cell>
          <cell r="J511">
            <v>12</v>
          </cell>
          <cell r="K511">
            <v>0</v>
          </cell>
          <cell r="L511">
            <v>0</v>
          </cell>
          <cell r="M511">
            <v>0</v>
          </cell>
          <cell r="N511">
            <v>0</v>
          </cell>
          <cell r="O511">
            <v>0</v>
          </cell>
          <cell r="P511">
            <v>480</v>
          </cell>
          <cell r="Q511">
            <v>480</v>
          </cell>
          <cell r="R511">
            <v>0</v>
          </cell>
          <cell r="S511">
            <v>12</v>
          </cell>
          <cell r="T511">
            <v>12</v>
          </cell>
          <cell r="U511">
            <v>0</v>
          </cell>
          <cell r="V511">
            <v>0</v>
          </cell>
          <cell r="W511">
            <v>0</v>
          </cell>
          <cell r="X511">
            <v>0</v>
          </cell>
          <cell r="Y511">
            <v>0</v>
          </cell>
          <cell r="Z511">
            <v>480</v>
          </cell>
          <cell r="AA511">
            <v>480</v>
          </cell>
        </row>
        <row r="512">
          <cell r="A512" t="str">
            <v>JUL</v>
          </cell>
          <cell r="B512">
            <v>2017</v>
          </cell>
          <cell r="C512" t="str">
            <v>COTTAGE GROVE COMMUNITY HOSPIT</v>
          </cell>
          <cell r="D512" t="str">
            <v>40700</v>
          </cell>
          <cell r="E512" t="str">
            <v>Lab-General Lab</v>
          </cell>
          <cell r="F512" t="str">
            <v>25503460</v>
          </cell>
          <cell r="G512" t="str">
            <v>PROTEIN S, FREE</v>
          </cell>
          <cell r="H512">
            <v>0</v>
          </cell>
          <cell r="I512">
            <v>3</v>
          </cell>
          <cell r="J512">
            <v>3</v>
          </cell>
          <cell r="K512">
            <v>0</v>
          </cell>
          <cell r="L512">
            <v>0</v>
          </cell>
          <cell r="M512">
            <v>0</v>
          </cell>
          <cell r="N512">
            <v>0</v>
          </cell>
          <cell r="O512">
            <v>0</v>
          </cell>
          <cell r="P512">
            <v>690</v>
          </cell>
          <cell r="Q512">
            <v>690</v>
          </cell>
          <cell r="R512">
            <v>0</v>
          </cell>
          <cell r="S512">
            <v>3</v>
          </cell>
          <cell r="T512">
            <v>3</v>
          </cell>
          <cell r="U512">
            <v>0</v>
          </cell>
          <cell r="V512">
            <v>0</v>
          </cell>
          <cell r="W512">
            <v>0</v>
          </cell>
          <cell r="X512">
            <v>0</v>
          </cell>
          <cell r="Y512">
            <v>0</v>
          </cell>
          <cell r="Z512">
            <v>690</v>
          </cell>
          <cell r="AA512">
            <v>690</v>
          </cell>
        </row>
        <row r="513">
          <cell r="A513" t="str">
            <v>JUL</v>
          </cell>
          <cell r="B513">
            <v>2017</v>
          </cell>
          <cell r="C513" t="str">
            <v>COTTAGE GROVE COMMUNITY HOSPIT</v>
          </cell>
          <cell r="D513" t="str">
            <v>40700</v>
          </cell>
          <cell r="E513" t="str">
            <v>Lab-General Lab</v>
          </cell>
          <cell r="F513" t="str">
            <v>25503470</v>
          </cell>
          <cell r="G513" t="str">
            <v>PROTEIN, TOTAL SERUM</v>
          </cell>
          <cell r="H513">
            <v>0</v>
          </cell>
          <cell r="I513">
            <v>12</v>
          </cell>
          <cell r="J513">
            <v>12</v>
          </cell>
          <cell r="K513">
            <v>0</v>
          </cell>
          <cell r="L513">
            <v>0</v>
          </cell>
          <cell r="M513">
            <v>0</v>
          </cell>
          <cell r="N513">
            <v>0</v>
          </cell>
          <cell r="O513">
            <v>0</v>
          </cell>
          <cell r="P513">
            <v>276</v>
          </cell>
          <cell r="Q513">
            <v>276</v>
          </cell>
          <cell r="R513">
            <v>0</v>
          </cell>
          <cell r="S513">
            <v>12</v>
          </cell>
          <cell r="T513">
            <v>12</v>
          </cell>
          <cell r="U513">
            <v>0</v>
          </cell>
          <cell r="V513">
            <v>0</v>
          </cell>
          <cell r="W513">
            <v>0</v>
          </cell>
          <cell r="X513">
            <v>0</v>
          </cell>
          <cell r="Y513">
            <v>0</v>
          </cell>
          <cell r="Z513">
            <v>276</v>
          </cell>
          <cell r="AA513">
            <v>276</v>
          </cell>
        </row>
        <row r="514">
          <cell r="A514" t="str">
            <v>JUL</v>
          </cell>
          <cell r="B514">
            <v>2017</v>
          </cell>
          <cell r="C514" t="str">
            <v>COTTAGE GROVE COMMUNITY HOSPIT</v>
          </cell>
          <cell r="D514" t="str">
            <v>40700</v>
          </cell>
          <cell r="E514" t="str">
            <v>Lab-General Lab</v>
          </cell>
          <cell r="F514" t="str">
            <v>25503475</v>
          </cell>
          <cell r="G514" t="str">
            <v>PROTHROMBIN TIME</v>
          </cell>
          <cell r="H514">
            <v>15</v>
          </cell>
          <cell r="I514">
            <v>169</v>
          </cell>
          <cell r="J514">
            <v>184</v>
          </cell>
          <cell r="K514">
            <v>0</v>
          </cell>
          <cell r="L514">
            <v>0</v>
          </cell>
          <cell r="M514">
            <v>0</v>
          </cell>
          <cell r="N514">
            <v>0</v>
          </cell>
          <cell r="O514">
            <v>465</v>
          </cell>
          <cell r="P514">
            <v>5239</v>
          </cell>
          <cell r="Q514">
            <v>5704</v>
          </cell>
          <cell r="R514">
            <v>15</v>
          </cell>
          <cell r="S514">
            <v>169</v>
          </cell>
          <cell r="T514">
            <v>184</v>
          </cell>
          <cell r="U514">
            <v>0</v>
          </cell>
          <cell r="V514">
            <v>0</v>
          </cell>
          <cell r="W514">
            <v>0</v>
          </cell>
          <cell r="X514">
            <v>0</v>
          </cell>
          <cell r="Y514">
            <v>465</v>
          </cell>
          <cell r="Z514">
            <v>5239</v>
          </cell>
          <cell r="AA514">
            <v>5704</v>
          </cell>
        </row>
        <row r="515">
          <cell r="A515" t="str">
            <v>JUL</v>
          </cell>
          <cell r="B515">
            <v>2017</v>
          </cell>
          <cell r="C515" t="str">
            <v>COTTAGE GROVE COMMUNITY HOSPIT</v>
          </cell>
          <cell r="D515" t="str">
            <v>40700</v>
          </cell>
          <cell r="E515" t="str">
            <v>Lab-General Lab</v>
          </cell>
          <cell r="F515" t="str">
            <v>25503510</v>
          </cell>
          <cell r="G515" t="str">
            <v>PROTOZOAL ANTIBODY, NSE</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row>
        <row r="516">
          <cell r="A516" t="str">
            <v>JUL</v>
          </cell>
          <cell r="B516">
            <v>2017</v>
          </cell>
          <cell r="C516" t="str">
            <v>COTTAGE GROVE COMMUNITY HOSPIT</v>
          </cell>
          <cell r="D516" t="str">
            <v>40700</v>
          </cell>
          <cell r="E516" t="str">
            <v>Lab-General Lab</v>
          </cell>
          <cell r="F516" t="str">
            <v>25503520</v>
          </cell>
          <cell r="G516" t="str">
            <v>PYRUVIC ACID (PYRUVATE)</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row>
        <row r="517">
          <cell r="A517" t="str">
            <v>JUL</v>
          </cell>
          <cell r="B517">
            <v>2017</v>
          </cell>
          <cell r="C517" t="str">
            <v>COTTAGE GROVE COMMUNITY HOSPIT</v>
          </cell>
          <cell r="D517" t="str">
            <v>40700</v>
          </cell>
          <cell r="E517" t="str">
            <v>Lab-General Lab</v>
          </cell>
          <cell r="F517" t="str">
            <v>25503522</v>
          </cell>
          <cell r="G517" t="str">
            <v>QUANTITATIVE, SINGLE STATIONARY</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row>
        <row r="518">
          <cell r="A518" t="str">
            <v>JUL</v>
          </cell>
          <cell r="B518">
            <v>2017</v>
          </cell>
          <cell r="C518" t="str">
            <v>COTTAGE GROVE COMMUNITY HOSPIT</v>
          </cell>
          <cell r="D518" t="str">
            <v>40700</v>
          </cell>
          <cell r="E518" t="str">
            <v>Lab-General Lab</v>
          </cell>
          <cell r="F518" t="str">
            <v>25503550</v>
          </cell>
          <cell r="G518" t="str">
            <v>xRBC AG, OTHER THAN ABO/RH</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row>
        <row r="519">
          <cell r="A519" t="str">
            <v>JUL</v>
          </cell>
          <cell r="B519">
            <v>2017</v>
          </cell>
          <cell r="C519" t="str">
            <v>COTTAGE GROVE COMMUNITY HOSPIT</v>
          </cell>
          <cell r="D519" t="str">
            <v>40700</v>
          </cell>
          <cell r="E519" t="str">
            <v>Lab-General Lab</v>
          </cell>
          <cell r="F519" t="str">
            <v>25503575</v>
          </cell>
          <cell r="G519" t="str">
            <v>RENIN ACTIVITY</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row>
        <row r="520">
          <cell r="A520" t="str">
            <v>JUL</v>
          </cell>
          <cell r="B520">
            <v>2017</v>
          </cell>
          <cell r="C520" t="str">
            <v>COTTAGE GROVE COMMUNITY HOSPIT</v>
          </cell>
          <cell r="D520" t="str">
            <v>40700</v>
          </cell>
          <cell r="E520" t="str">
            <v>Lab-General Lab</v>
          </cell>
          <cell r="F520" t="str">
            <v>25503595</v>
          </cell>
          <cell r="G520" t="str">
            <v>RETICULOCYTE MANUAL</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row>
        <row r="521">
          <cell r="A521" t="str">
            <v>JUL</v>
          </cell>
          <cell r="B521">
            <v>2017</v>
          </cell>
          <cell r="C521" t="str">
            <v>COTTAGE GROVE COMMUNITY HOSPIT</v>
          </cell>
          <cell r="D521" t="str">
            <v>40700</v>
          </cell>
          <cell r="E521" t="str">
            <v>Lab-General Lab</v>
          </cell>
          <cell r="F521" t="str">
            <v>25503605</v>
          </cell>
          <cell r="G521" t="str">
            <v>xRH TYPE</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row>
        <row r="522">
          <cell r="A522" t="str">
            <v>JUL</v>
          </cell>
          <cell r="B522">
            <v>2017</v>
          </cell>
          <cell r="C522" t="str">
            <v>COTTAGE GROVE COMMUNITY HOSPIT</v>
          </cell>
          <cell r="D522" t="str">
            <v>40700</v>
          </cell>
          <cell r="E522" t="str">
            <v>Lab-General Lab</v>
          </cell>
          <cell r="F522" t="str">
            <v>25503610</v>
          </cell>
          <cell r="G522" t="str">
            <v>RHEUMATOID FACTOR, QUANT</v>
          </cell>
          <cell r="H522">
            <v>0</v>
          </cell>
          <cell r="I522">
            <v>13</v>
          </cell>
          <cell r="J522">
            <v>13</v>
          </cell>
          <cell r="K522">
            <v>0</v>
          </cell>
          <cell r="L522">
            <v>0</v>
          </cell>
          <cell r="M522">
            <v>0</v>
          </cell>
          <cell r="N522">
            <v>0</v>
          </cell>
          <cell r="O522">
            <v>0</v>
          </cell>
          <cell r="P522">
            <v>455</v>
          </cell>
          <cell r="Q522">
            <v>455</v>
          </cell>
          <cell r="R522">
            <v>0</v>
          </cell>
          <cell r="S522">
            <v>13</v>
          </cell>
          <cell r="T522">
            <v>13</v>
          </cell>
          <cell r="U522">
            <v>0</v>
          </cell>
          <cell r="V522">
            <v>0</v>
          </cell>
          <cell r="W522">
            <v>0</v>
          </cell>
          <cell r="X522">
            <v>0</v>
          </cell>
          <cell r="Y522">
            <v>0</v>
          </cell>
          <cell r="Z522">
            <v>455</v>
          </cell>
          <cell r="AA522">
            <v>455</v>
          </cell>
        </row>
        <row r="523">
          <cell r="A523" t="str">
            <v>JUL</v>
          </cell>
          <cell r="B523">
            <v>2017</v>
          </cell>
          <cell r="C523" t="str">
            <v>COTTAGE GROVE COMMUNITY HOSPIT</v>
          </cell>
          <cell r="D523" t="str">
            <v>40700</v>
          </cell>
          <cell r="E523" t="str">
            <v>Lab-General Lab</v>
          </cell>
          <cell r="F523" t="str">
            <v>25503625</v>
          </cell>
          <cell r="G523" t="str">
            <v>RHEUMATOID FACTOR,QUANT,REF</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row>
        <row r="524">
          <cell r="A524" t="str">
            <v>JUL</v>
          </cell>
          <cell r="B524">
            <v>2017</v>
          </cell>
          <cell r="C524" t="str">
            <v>COTTAGE GROVE COMMUNITY HOSPIT</v>
          </cell>
          <cell r="D524" t="str">
            <v>40700</v>
          </cell>
          <cell r="E524" t="str">
            <v>Lab-General Lab</v>
          </cell>
          <cell r="F524" t="str">
            <v>25503635</v>
          </cell>
          <cell r="G524" t="str">
            <v>RUBELLA ANTIBODY</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row>
        <row r="525">
          <cell r="A525" t="str">
            <v>JUL</v>
          </cell>
          <cell r="B525">
            <v>2017</v>
          </cell>
          <cell r="C525" t="str">
            <v>COTTAGE GROVE COMMUNITY HOSPIT</v>
          </cell>
          <cell r="D525" t="str">
            <v>40700</v>
          </cell>
          <cell r="E525" t="str">
            <v>Lab-General Lab</v>
          </cell>
          <cell r="F525" t="str">
            <v>25503640</v>
          </cell>
          <cell r="G525" t="str">
            <v>RUBELLA ANTIBODY, REF</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row>
        <row r="526">
          <cell r="A526" t="str">
            <v>JUL</v>
          </cell>
          <cell r="B526">
            <v>2017</v>
          </cell>
          <cell r="C526" t="str">
            <v>COTTAGE GROVE COMMUNITY HOSPIT</v>
          </cell>
          <cell r="D526" t="str">
            <v>40700</v>
          </cell>
          <cell r="E526" t="str">
            <v>Lab-General Lab</v>
          </cell>
          <cell r="F526" t="str">
            <v>25503645</v>
          </cell>
          <cell r="G526" t="str">
            <v>RUBEOLA ANTIBODY</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row>
        <row r="527">
          <cell r="A527" t="str">
            <v>JUL</v>
          </cell>
          <cell r="B527">
            <v>2017</v>
          </cell>
          <cell r="C527" t="str">
            <v>COTTAGE GROVE COMMUNITY HOSPIT</v>
          </cell>
          <cell r="D527" t="str">
            <v>40700</v>
          </cell>
          <cell r="E527" t="str">
            <v>Lab-General Lab</v>
          </cell>
          <cell r="F527" t="str">
            <v>25503650</v>
          </cell>
          <cell r="G527" t="str">
            <v>RUBEOLA ANTIBODY, REF</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row>
        <row r="528">
          <cell r="A528" t="str">
            <v>JUL</v>
          </cell>
          <cell r="B528">
            <v>2017</v>
          </cell>
          <cell r="C528" t="str">
            <v>COTTAGE GROVE COMMUNITY HOSPIT</v>
          </cell>
          <cell r="D528" t="str">
            <v>40700</v>
          </cell>
          <cell r="E528" t="str">
            <v>Lab-General Lab</v>
          </cell>
          <cell r="F528" t="str">
            <v>25503664</v>
          </cell>
          <cell r="G528" t="str">
            <v>RVVT, RIL</v>
          </cell>
          <cell r="H528">
            <v>0</v>
          </cell>
          <cell r="I528">
            <v>3</v>
          </cell>
          <cell r="J528">
            <v>3</v>
          </cell>
          <cell r="K528">
            <v>0</v>
          </cell>
          <cell r="L528">
            <v>0</v>
          </cell>
          <cell r="M528">
            <v>0</v>
          </cell>
          <cell r="N528">
            <v>0</v>
          </cell>
          <cell r="O528">
            <v>0</v>
          </cell>
          <cell r="P528">
            <v>279</v>
          </cell>
          <cell r="Q528">
            <v>279</v>
          </cell>
          <cell r="R528">
            <v>0</v>
          </cell>
          <cell r="S528">
            <v>3</v>
          </cell>
          <cell r="T528">
            <v>3</v>
          </cell>
          <cell r="U528">
            <v>0</v>
          </cell>
          <cell r="V528">
            <v>0</v>
          </cell>
          <cell r="W528">
            <v>0</v>
          </cell>
          <cell r="X528">
            <v>0</v>
          </cell>
          <cell r="Y528">
            <v>0</v>
          </cell>
          <cell r="Z528">
            <v>279</v>
          </cell>
          <cell r="AA528">
            <v>279</v>
          </cell>
        </row>
        <row r="529">
          <cell r="A529" t="str">
            <v>JUL</v>
          </cell>
          <cell r="B529">
            <v>2017</v>
          </cell>
          <cell r="C529" t="str">
            <v>COTTAGE GROVE COMMUNITY HOSPIT</v>
          </cell>
          <cell r="D529" t="str">
            <v>40700</v>
          </cell>
          <cell r="E529" t="str">
            <v>Lab-General Lab</v>
          </cell>
          <cell r="F529" t="str">
            <v>25503670</v>
          </cell>
          <cell r="G529" t="str">
            <v>xSALICYLATE (ASPIRIN)</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row>
        <row r="530">
          <cell r="A530" t="str">
            <v>JUL</v>
          </cell>
          <cell r="B530">
            <v>2017</v>
          </cell>
          <cell r="C530" t="str">
            <v>COTTAGE GROVE COMMUNITY HOSPIT</v>
          </cell>
          <cell r="D530" t="str">
            <v>40700</v>
          </cell>
          <cell r="E530" t="str">
            <v>Lab-General Lab</v>
          </cell>
          <cell r="F530" t="str">
            <v>25503673</v>
          </cell>
          <cell r="G530" t="str">
            <v>SED RATE, AUTO,  WESTERGREN</v>
          </cell>
          <cell r="H530">
            <v>1</v>
          </cell>
          <cell r="I530">
            <v>49</v>
          </cell>
          <cell r="J530">
            <v>50</v>
          </cell>
          <cell r="K530">
            <v>0</v>
          </cell>
          <cell r="L530">
            <v>0</v>
          </cell>
          <cell r="M530">
            <v>0</v>
          </cell>
          <cell r="N530">
            <v>0</v>
          </cell>
          <cell r="O530">
            <v>27</v>
          </cell>
          <cell r="P530">
            <v>1323</v>
          </cell>
          <cell r="Q530">
            <v>1350</v>
          </cell>
          <cell r="R530">
            <v>1</v>
          </cell>
          <cell r="S530">
            <v>49</v>
          </cell>
          <cell r="T530">
            <v>50</v>
          </cell>
          <cell r="U530">
            <v>0</v>
          </cell>
          <cell r="V530">
            <v>0</v>
          </cell>
          <cell r="W530">
            <v>0</v>
          </cell>
          <cell r="X530">
            <v>0</v>
          </cell>
          <cell r="Y530">
            <v>27</v>
          </cell>
          <cell r="Z530">
            <v>1323</v>
          </cell>
          <cell r="AA530">
            <v>1350</v>
          </cell>
        </row>
        <row r="531">
          <cell r="A531" t="str">
            <v>JUL</v>
          </cell>
          <cell r="B531">
            <v>2017</v>
          </cell>
          <cell r="C531" t="str">
            <v>COTTAGE GROVE COMMUNITY HOSPIT</v>
          </cell>
          <cell r="D531" t="str">
            <v>40700</v>
          </cell>
          <cell r="E531" t="str">
            <v>Lab-General Lab</v>
          </cell>
          <cell r="F531" t="str">
            <v>25503712</v>
          </cell>
          <cell r="G531" t="str">
            <v>xSEPARATION BY DOT BLOT</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row>
        <row r="532">
          <cell r="A532" t="str">
            <v>JUL</v>
          </cell>
          <cell r="B532">
            <v>2017</v>
          </cell>
          <cell r="C532" t="str">
            <v>COTTAGE GROVE COMMUNITY HOSPIT</v>
          </cell>
          <cell r="D532" t="str">
            <v>40700</v>
          </cell>
          <cell r="E532" t="str">
            <v>Lab-General Lab</v>
          </cell>
          <cell r="F532" t="str">
            <v>25503729</v>
          </cell>
          <cell r="G532" t="str">
            <v>SEX HORMONE BIND GLOBULIN</v>
          </cell>
          <cell r="H532">
            <v>0</v>
          </cell>
          <cell r="I532">
            <v>8</v>
          </cell>
          <cell r="J532">
            <v>8</v>
          </cell>
          <cell r="K532">
            <v>0</v>
          </cell>
          <cell r="L532">
            <v>0</v>
          </cell>
          <cell r="M532">
            <v>0</v>
          </cell>
          <cell r="N532">
            <v>0</v>
          </cell>
          <cell r="O532">
            <v>0</v>
          </cell>
          <cell r="P532">
            <v>696</v>
          </cell>
          <cell r="Q532">
            <v>696</v>
          </cell>
          <cell r="R532">
            <v>0</v>
          </cell>
          <cell r="S532">
            <v>8</v>
          </cell>
          <cell r="T532">
            <v>8</v>
          </cell>
          <cell r="U532">
            <v>0</v>
          </cell>
          <cell r="V532">
            <v>0</v>
          </cell>
          <cell r="W532">
            <v>0</v>
          </cell>
          <cell r="X532">
            <v>0</v>
          </cell>
          <cell r="Y532">
            <v>0</v>
          </cell>
          <cell r="Z532">
            <v>696</v>
          </cell>
          <cell r="AA532">
            <v>696</v>
          </cell>
        </row>
        <row r="533">
          <cell r="A533" t="str">
            <v>JUL</v>
          </cell>
          <cell r="B533">
            <v>2017</v>
          </cell>
          <cell r="C533" t="str">
            <v>COTTAGE GROVE COMMUNITY HOSPIT</v>
          </cell>
          <cell r="D533" t="str">
            <v>40700</v>
          </cell>
          <cell r="E533" t="str">
            <v>Lab-General Lab</v>
          </cell>
          <cell r="F533" t="str">
            <v>25503730</v>
          </cell>
          <cell r="G533" t="str">
            <v>SEX HORMONE BIND GLOBULIN, REF</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row>
        <row r="534">
          <cell r="A534" t="str">
            <v>JUL</v>
          </cell>
          <cell r="B534">
            <v>2017</v>
          </cell>
          <cell r="C534" t="str">
            <v>COTTAGE GROVE COMMUNITY HOSPIT</v>
          </cell>
          <cell r="D534" t="str">
            <v>40700</v>
          </cell>
          <cell r="E534" t="str">
            <v>Lab-General Lab</v>
          </cell>
          <cell r="F534" t="str">
            <v>25503740</v>
          </cell>
          <cell r="G534" t="str">
            <v>SICKLE CELL SCREEN</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row>
        <row r="535">
          <cell r="A535" t="str">
            <v>JUL</v>
          </cell>
          <cell r="B535">
            <v>2017</v>
          </cell>
          <cell r="C535" t="str">
            <v>COTTAGE GROVE COMMUNITY HOSPIT</v>
          </cell>
          <cell r="D535" t="str">
            <v>40700</v>
          </cell>
          <cell r="E535" t="str">
            <v>Lab-General Lab</v>
          </cell>
          <cell r="F535" t="str">
            <v>25503765</v>
          </cell>
          <cell r="G535" t="str">
            <v>SMEAR,DIRECT, STAIN/INTERP</v>
          </cell>
          <cell r="H535">
            <v>2</v>
          </cell>
          <cell r="I535">
            <v>18</v>
          </cell>
          <cell r="J535">
            <v>20</v>
          </cell>
          <cell r="K535">
            <v>0</v>
          </cell>
          <cell r="L535">
            <v>0</v>
          </cell>
          <cell r="M535">
            <v>0</v>
          </cell>
          <cell r="N535">
            <v>0</v>
          </cell>
          <cell r="O535">
            <v>62</v>
          </cell>
          <cell r="P535">
            <v>558</v>
          </cell>
          <cell r="Q535">
            <v>620</v>
          </cell>
          <cell r="R535">
            <v>2</v>
          </cell>
          <cell r="S535">
            <v>18</v>
          </cell>
          <cell r="T535">
            <v>20</v>
          </cell>
          <cell r="U535">
            <v>0</v>
          </cell>
          <cell r="V535">
            <v>0</v>
          </cell>
          <cell r="W535">
            <v>0</v>
          </cell>
          <cell r="X535">
            <v>0</v>
          </cell>
          <cell r="Y535">
            <v>62</v>
          </cell>
          <cell r="Z535">
            <v>558</v>
          </cell>
          <cell r="AA535">
            <v>620</v>
          </cell>
        </row>
        <row r="536">
          <cell r="A536" t="str">
            <v>JUL</v>
          </cell>
          <cell r="B536">
            <v>2017</v>
          </cell>
          <cell r="C536" t="str">
            <v>COTTAGE GROVE COMMUNITY HOSPIT</v>
          </cell>
          <cell r="D536" t="str">
            <v>40700</v>
          </cell>
          <cell r="E536" t="str">
            <v>Lab-General Lab</v>
          </cell>
          <cell r="F536" t="str">
            <v>25503775</v>
          </cell>
          <cell r="G536" t="str">
            <v>SMEAR,DIRECT, AFB STAIN</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row>
        <row r="537">
          <cell r="A537" t="str">
            <v>JUL</v>
          </cell>
          <cell r="B537">
            <v>2017</v>
          </cell>
          <cell r="C537" t="str">
            <v>COTTAGE GROVE COMMUNITY HOSPIT</v>
          </cell>
          <cell r="D537" t="str">
            <v>40700</v>
          </cell>
          <cell r="E537" t="str">
            <v>Lab-General Lab</v>
          </cell>
          <cell r="F537" t="str">
            <v>25503780</v>
          </cell>
          <cell r="G537" t="str">
            <v>SMEAR,DIRECT, AFB STAIN, REF</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row>
        <row r="538">
          <cell r="A538" t="str">
            <v>JUL</v>
          </cell>
          <cell r="B538">
            <v>2017</v>
          </cell>
          <cell r="C538" t="str">
            <v>COTTAGE GROVE COMMUNITY HOSPIT</v>
          </cell>
          <cell r="D538" t="str">
            <v>40700</v>
          </cell>
          <cell r="E538" t="str">
            <v>Lab-General Lab</v>
          </cell>
          <cell r="F538" t="str">
            <v>25503790</v>
          </cell>
          <cell r="G538" t="str">
            <v>SMEAR,DIRECT, SPECIAL STAIN</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row>
        <row r="539">
          <cell r="A539" t="str">
            <v>JUL</v>
          </cell>
          <cell r="B539">
            <v>2017</v>
          </cell>
          <cell r="C539" t="str">
            <v>COTTAGE GROVE COMMUNITY HOSPIT</v>
          </cell>
          <cell r="D539" t="str">
            <v>40700</v>
          </cell>
          <cell r="E539" t="str">
            <v>Lab-General Lab</v>
          </cell>
          <cell r="F539" t="str">
            <v>25503800</v>
          </cell>
          <cell r="G539" t="str">
            <v>SODIUM</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row>
        <row r="540">
          <cell r="A540" t="str">
            <v>JUL</v>
          </cell>
          <cell r="B540">
            <v>2017</v>
          </cell>
          <cell r="C540" t="str">
            <v>COTTAGE GROVE COMMUNITY HOSPIT</v>
          </cell>
          <cell r="D540" t="str">
            <v>40700</v>
          </cell>
          <cell r="E540" t="str">
            <v>Lab-General Lab</v>
          </cell>
          <cell r="F540" t="str">
            <v>25503805</v>
          </cell>
          <cell r="G540" t="str">
            <v>SODIUM, UR</v>
          </cell>
          <cell r="H540">
            <v>0</v>
          </cell>
          <cell r="I540">
            <v>1</v>
          </cell>
          <cell r="J540">
            <v>1</v>
          </cell>
          <cell r="K540">
            <v>0</v>
          </cell>
          <cell r="L540">
            <v>0</v>
          </cell>
          <cell r="M540">
            <v>0</v>
          </cell>
          <cell r="N540">
            <v>0</v>
          </cell>
          <cell r="O540">
            <v>0</v>
          </cell>
          <cell r="P540">
            <v>24</v>
          </cell>
          <cell r="Q540">
            <v>24</v>
          </cell>
          <cell r="R540">
            <v>0</v>
          </cell>
          <cell r="S540">
            <v>1</v>
          </cell>
          <cell r="T540">
            <v>1</v>
          </cell>
          <cell r="U540">
            <v>0</v>
          </cell>
          <cell r="V540">
            <v>0</v>
          </cell>
          <cell r="W540">
            <v>0</v>
          </cell>
          <cell r="X540">
            <v>0</v>
          </cell>
          <cell r="Y540">
            <v>0</v>
          </cell>
          <cell r="Z540">
            <v>24</v>
          </cell>
          <cell r="AA540">
            <v>24</v>
          </cell>
        </row>
        <row r="541">
          <cell r="A541" t="str">
            <v>JUL</v>
          </cell>
          <cell r="B541">
            <v>2017</v>
          </cell>
          <cell r="C541" t="str">
            <v>COTTAGE GROVE COMMUNITY HOSPIT</v>
          </cell>
          <cell r="D541" t="str">
            <v>40700</v>
          </cell>
          <cell r="E541" t="str">
            <v>Lab-General Lab</v>
          </cell>
          <cell r="F541" t="str">
            <v>25503810</v>
          </cell>
          <cell r="G541" t="str">
            <v>SOMATOMEDIN-C, REF</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row>
        <row r="542">
          <cell r="A542" t="str">
            <v>JUL</v>
          </cell>
          <cell r="B542">
            <v>2017</v>
          </cell>
          <cell r="C542" t="str">
            <v>COTTAGE GROVE COMMUNITY HOSPIT</v>
          </cell>
          <cell r="D542" t="str">
            <v>40700</v>
          </cell>
          <cell r="E542" t="str">
            <v>Lab-General Lab</v>
          </cell>
          <cell r="F542" t="str">
            <v>25503850</v>
          </cell>
          <cell r="G542" t="str">
            <v>SPECIMEN PROCUREMENT, ARTERIAL</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row>
        <row r="543">
          <cell r="A543" t="str">
            <v>JUL</v>
          </cell>
          <cell r="B543">
            <v>2017</v>
          </cell>
          <cell r="C543" t="str">
            <v>COTTAGE GROVE COMMUNITY HOSPIT</v>
          </cell>
          <cell r="D543" t="str">
            <v>40700</v>
          </cell>
          <cell r="E543" t="str">
            <v>Lab-General Lab</v>
          </cell>
          <cell r="F543" t="str">
            <v>25503875</v>
          </cell>
          <cell r="G543" t="str">
            <v>xSPLITTING OF BLOOD PRODUCTS</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row>
        <row r="544">
          <cell r="A544" t="str">
            <v>JUL</v>
          </cell>
          <cell r="B544">
            <v>2017</v>
          </cell>
          <cell r="C544" t="str">
            <v>COTTAGE GROVE COMMUNITY HOSPIT</v>
          </cell>
          <cell r="D544" t="str">
            <v>40700</v>
          </cell>
          <cell r="E544" t="str">
            <v>Lab-General Lab</v>
          </cell>
          <cell r="F544" t="str">
            <v>25503891</v>
          </cell>
          <cell r="G544" t="str">
            <v>STREP GROUP A DNA</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row>
        <row r="545">
          <cell r="A545" t="str">
            <v>JUL</v>
          </cell>
          <cell r="B545">
            <v>2017</v>
          </cell>
          <cell r="C545" t="str">
            <v>COTTAGE GROVE COMMUNITY HOSPIT</v>
          </cell>
          <cell r="D545" t="str">
            <v>40700</v>
          </cell>
          <cell r="E545" t="str">
            <v>Lab-General Lab</v>
          </cell>
          <cell r="F545" t="str">
            <v>25503915</v>
          </cell>
          <cell r="G545" t="str">
            <v>SYPHILIS TEST,QUAL</v>
          </cell>
          <cell r="H545">
            <v>0</v>
          </cell>
          <cell r="I545">
            <v>5</v>
          </cell>
          <cell r="J545">
            <v>5</v>
          </cell>
          <cell r="K545">
            <v>0</v>
          </cell>
          <cell r="L545">
            <v>0</v>
          </cell>
          <cell r="M545">
            <v>0</v>
          </cell>
          <cell r="N545">
            <v>0</v>
          </cell>
          <cell r="O545">
            <v>0</v>
          </cell>
          <cell r="P545">
            <v>140</v>
          </cell>
          <cell r="Q545">
            <v>140</v>
          </cell>
          <cell r="R545">
            <v>0</v>
          </cell>
          <cell r="S545">
            <v>5</v>
          </cell>
          <cell r="T545">
            <v>5</v>
          </cell>
          <cell r="U545">
            <v>0</v>
          </cell>
          <cell r="V545">
            <v>0</v>
          </cell>
          <cell r="W545">
            <v>0</v>
          </cell>
          <cell r="X545">
            <v>0</v>
          </cell>
          <cell r="Y545">
            <v>0</v>
          </cell>
          <cell r="Z545">
            <v>140</v>
          </cell>
          <cell r="AA545">
            <v>140</v>
          </cell>
        </row>
        <row r="546">
          <cell r="A546" t="str">
            <v>JUL</v>
          </cell>
          <cell r="B546">
            <v>2017</v>
          </cell>
          <cell r="C546" t="str">
            <v>COTTAGE GROVE COMMUNITY HOSPIT</v>
          </cell>
          <cell r="D546" t="str">
            <v>40700</v>
          </cell>
          <cell r="E546" t="str">
            <v>Lab-General Lab</v>
          </cell>
          <cell r="F546" t="str">
            <v>25503923</v>
          </cell>
          <cell r="G546" t="str">
            <v>TACROLIMUS FK506</v>
          </cell>
          <cell r="H546">
            <v>0</v>
          </cell>
          <cell r="I546">
            <v>2</v>
          </cell>
          <cell r="J546">
            <v>2</v>
          </cell>
          <cell r="K546">
            <v>0</v>
          </cell>
          <cell r="L546">
            <v>0</v>
          </cell>
          <cell r="M546">
            <v>0</v>
          </cell>
          <cell r="N546">
            <v>0</v>
          </cell>
          <cell r="O546">
            <v>0</v>
          </cell>
          <cell r="P546">
            <v>190</v>
          </cell>
          <cell r="Q546">
            <v>190</v>
          </cell>
          <cell r="R546">
            <v>0</v>
          </cell>
          <cell r="S546">
            <v>2</v>
          </cell>
          <cell r="T546">
            <v>2</v>
          </cell>
          <cell r="U546">
            <v>0</v>
          </cell>
          <cell r="V546">
            <v>0</v>
          </cell>
          <cell r="W546">
            <v>0</v>
          </cell>
          <cell r="X546">
            <v>0</v>
          </cell>
          <cell r="Y546">
            <v>0</v>
          </cell>
          <cell r="Z546">
            <v>190</v>
          </cell>
          <cell r="AA546">
            <v>190</v>
          </cell>
        </row>
        <row r="547">
          <cell r="A547" t="str">
            <v>JUL</v>
          </cell>
          <cell r="B547">
            <v>2017</v>
          </cell>
          <cell r="C547" t="str">
            <v>COTTAGE GROVE COMMUNITY HOSPIT</v>
          </cell>
          <cell r="D547" t="str">
            <v>40700</v>
          </cell>
          <cell r="E547" t="str">
            <v>Lab-General Lab</v>
          </cell>
          <cell r="F547" t="str">
            <v>25503929</v>
          </cell>
          <cell r="G547" t="str">
            <v>TESTOSTERONE</v>
          </cell>
          <cell r="H547">
            <v>0</v>
          </cell>
          <cell r="I547">
            <v>28</v>
          </cell>
          <cell r="J547">
            <v>28</v>
          </cell>
          <cell r="K547">
            <v>0</v>
          </cell>
          <cell r="L547">
            <v>0</v>
          </cell>
          <cell r="M547">
            <v>0</v>
          </cell>
          <cell r="N547">
            <v>0</v>
          </cell>
          <cell r="O547">
            <v>0</v>
          </cell>
          <cell r="P547">
            <v>2688</v>
          </cell>
          <cell r="Q547">
            <v>2688</v>
          </cell>
          <cell r="R547">
            <v>0</v>
          </cell>
          <cell r="S547">
            <v>28</v>
          </cell>
          <cell r="T547">
            <v>28</v>
          </cell>
          <cell r="U547">
            <v>0</v>
          </cell>
          <cell r="V547">
            <v>0</v>
          </cell>
          <cell r="W547">
            <v>0</v>
          </cell>
          <cell r="X547">
            <v>0</v>
          </cell>
          <cell r="Y547">
            <v>0</v>
          </cell>
          <cell r="Z547">
            <v>2688</v>
          </cell>
          <cell r="AA547">
            <v>2688</v>
          </cell>
        </row>
        <row r="548">
          <cell r="A548" t="str">
            <v>JUL</v>
          </cell>
          <cell r="B548">
            <v>2017</v>
          </cell>
          <cell r="C548" t="str">
            <v>COTTAGE GROVE COMMUNITY HOSPIT</v>
          </cell>
          <cell r="D548" t="str">
            <v>40700</v>
          </cell>
          <cell r="E548" t="str">
            <v>Lab-General Lab</v>
          </cell>
          <cell r="F548" t="str">
            <v>25503935</v>
          </cell>
          <cell r="G548" t="str">
            <v>TESTOSTERONE,FREE</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row>
        <row r="549">
          <cell r="A549" t="str">
            <v>JUL</v>
          </cell>
          <cell r="B549">
            <v>2017</v>
          </cell>
          <cell r="C549" t="str">
            <v>COTTAGE GROVE COMMUNITY HOSPIT</v>
          </cell>
          <cell r="D549" t="str">
            <v>40700</v>
          </cell>
          <cell r="E549" t="str">
            <v>Lab-General Lab</v>
          </cell>
          <cell r="F549" t="str">
            <v>25503950</v>
          </cell>
          <cell r="G549" t="str">
            <v>THEOPHYLLINE LEVEL</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row>
        <row r="550">
          <cell r="A550" t="str">
            <v>JUL</v>
          </cell>
          <cell r="B550">
            <v>2017</v>
          </cell>
          <cell r="C550" t="str">
            <v>COTTAGE GROVE COMMUNITY HOSPIT</v>
          </cell>
          <cell r="D550" t="str">
            <v>40700</v>
          </cell>
          <cell r="E550" t="str">
            <v>Lab-General Lab</v>
          </cell>
          <cell r="F550" t="str">
            <v>25503980</v>
          </cell>
          <cell r="G550" t="str">
            <v>THROMBIN TIME</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row>
        <row r="551">
          <cell r="A551" t="str">
            <v>JUL</v>
          </cell>
          <cell r="B551">
            <v>2017</v>
          </cell>
          <cell r="C551" t="str">
            <v>COTTAGE GROVE COMMUNITY HOSPIT</v>
          </cell>
          <cell r="D551" t="str">
            <v>40700</v>
          </cell>
          <cell r="E551" t="str">
            <v>Lab-General Lab</v>
          </cell>
          <cell r="F551" t="str">
            <v>25503990</v>
          </cell>
          <cell r="G551" t="str">
            <v>THYROGLOBULIN</v>
          </cell>
          <cell r="H551">
            <v>0</v>
          </cell>
          <cell r="I551">
            <v>2</v>
          </cell>
          <cell r="J551">
            <v>2</v>
          </cell>
          <cell r="K551">
            <v>0</v>
          </cell>
          <cell r="L551">
            <v>0</v>
          </cell>
          <cell r="M551">
            <v>0</v>
          </cell>
          <cell r="N551">
            <v>0</v>
          </cell>
          <cell r="O551">
            <v>0</v>
          </cell>
          <cell r="P551">
            <v>112</v>
          </cell>
          <cell r="Q551">
            <v>112</v>
          </cell>
          <cell r="R551">
            <v>0</v>
          </cell>
          <cell r="S551">
            <v>2</v>
          </cell>
          <cell r="T551">
            <v>2</v>
          </cell>
          <cell r="U551">
            <v>0</v>
          </cell>
          <cell r="V551">
            <v>0</v>
          </cell>
          <cell r="W551">
            <v>0</v>
          </cell>
          <cell r="X551">
            <v>0</v>
          </cell>
          <cell r="Y551">
            <v>0</v>
          </cell>
          <cell r="Z551">
            <v>112</v>
          </cell>
          <cell r="AA551">
            <v>112</v>
          </cell>
        </row>
        <row r="552">
          <cell r="A552" t="str">
            <v>JUL</v>
          </cell>
          <cell r="B552">
            <v>2017</v>
          </cell>
          <cell r="C552" t="str">
            <v>COTTAGE GROVE COMMUNITY HOSPIT</v>
          </cell>
          <cell r="D552" t="str">
            <v>40700</v>
          </cell>
          <cell r="E552" t="str">
            <v>Lab-General Lab</v>
          </cell>
          <cell r="F552" t="str">
            <v>25504015</v>
          </cell>
          <cell r="G552" t="str">
            <v>THYROID STIM IMMUNOGLOBULIN</v>
          </cell>
          <cell r="H552">
            <v>0</v>
          </cell>
          <cell r="I552">
            <v>1</v>
          </cell>
          <cell r="J552">
            <v>1</v>
          </cell>
          <cell r="K552">
            <v>0</v>
          </cell>
          <cell r="L552">
            <v>0</v>
          </cell>
          <cell r="M552">
            <v>0</v>
          </cell>
          <cell r="N552">
            <v>0</v>
          </cell>
          <cell r="O552">
            <v>0</v>
          </cell>
          <cell r="P552">
            <v>207</v>
          </cell>
          <cell r="Q552">
            <v>207</v>
          </cell>
          <cell r="R552">
            <v>0</v>
          </cell>
          <cell r="S552">
            <v>1</v>
          </cell>
          <cell r="T552">
            <v>1</v>
          </cell>
          <cell r="U552">
            <v>0</v>
          </cell>
          <cell r="V552">
            <v>0</v>
          </cell>
          <cell r="W552">
            <v>0</v>
          </cell>
          <cell r="X552">
            <v>0</v>
          </cell>
          <cell r="Y552">
            <v>0</v>
          </cell>
          <cell r="Z552">
            <v>207</v>
          </cell>
          <cell r="AA552">
            <v>207</v>
          </cell>
        </row>
        <row r="553">
          <cell r="A553" t="str">
            <v>JUL</v>
          </cell>
          <cell r="B553">
            <v>2017</v>
          </cell>
          <cell r="C553" t="str">
            <v>COTTAGE GROVE COMMUNITY HOSPIT</v>
          </cell>
          <cell r="D553" t="str">
            <v>40700</v>
          </cell>
          <cell r="E553" t="str">
            <v>Lab-General Lab</v>
          </cell>
          <cell r="F553" t="str">
            <v>25504020</v>
          </cell>
          <cell r="G553" t="str">
            <v>THYROID STIMULATING HORMONE</v>
          </cell>
          <cell r="H553">
            <v>7</v>
          </cell>
          <cell r="I553">
            <v>295</v>
          </cell>
          <cell r="J553">
            <v>302</v>
          </cell>
          <cell r="K553">
            <v>0</v>
          </cell>
          <cell r="L553">
            <v>0</v>
          </cell>
          <cell r="M553">
            <v>0</v>
          </cell>
          <cell r="N553">
            <v>0</v>
          </cell>
          <cell r="O553">
            <v>441</v>
          </cell>
          <cell r="P553">
            <v>18585</v>
          </cell>
          <cell r="Q553">
            <v>19026</v>
          </cell>
          <cell r="R553">
            <v>7</v>
          </cell>
          <cell r="S553">
            <v>295</v>
          </cell>
          <cell r="T553">
            <v>302</v>
          </cell>
          <cell r="U553">
            <v>0</v>
          </cell>
          <cell r="V553">
            <v>0</v>
          </cell>
          <cell r="W553">
            <v>0</v>
          </cell>
          <cell r="X553">
            <v>0</v>
          </cell>
          <cell r="Y553">
            <v>441</v>
          </cell>
          <cell r="Z553">
            <v>18585</v>
          </cell>
          <cell r="AA553">
            <v>19026</v>
          </cell>
        </row>
        <row r="554">
          <cell r="A554" t="str">
            <v>JUL</v>
          </cell>
          <cell r="B554">
            <v>2017</v>
          </cell>
          <cell r="C554" t="str">
            <v>COTTAGE GROVE COMMUNITY HOSPIT</v>
          </cell>
          <cell r="D554" t="str">
            <v>40700</v>
          </cell>
          <cell r="E554" t="str">
            <v>Lab-General Lab</v>
          </cell>
          <cell r="F554" t="str">
            <v>25504035</v>
          </cell>
          <cell r="G554" t="str">
            <v>THYROXIN, REF</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row>
        <row r="555">
          <cell r="A555" t="str">
            <v>JUL</v>
          </cell>
          <cell r="B555">
            <v>2017</v>
          </cell>
          <cell r="C555" t="str">
            <v>COTTAGE GROVE COMMUNITY HOSPIT</v>
          </cell>
          <cell r="D555" t="str">
            <v>40700</v>
          </cell>
          <cell r="E555" t="str">
            <v>Lab-General Lab</v>
          </cell>
          <cell r="F555" t="str">
            <v>25504040</v>
          </cell>
          <cell r="G555" t="str">
            <v>THYROXINE (T4)</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row>
        <row r="556">
          <cell r="A556" t="str">
            <v>JUL</v>
          </cell>
          <cell r="B556">
            <v>2017</v>
          </cell>
          <cell r="C556" t="str">
            <v>COTTAGE GROVE COMMUNITY HOSPIT</v>
          </cell>
          <cell r="D556" t="str">
            <v>40700</v>
          </cell>
          <cell r="E556" t="str">
            <v>Lab-General Lab</v>
          </cell>
          <cell r="F556" t="str">
            <v>25504045</v>
          </cell>
          <cell r="G556" t="str">
            <v>THYROXINE,FREE</v>
          </cell>
          <cell r="H556">
            <v>1</v>
          </cell>
          <cell r="I556">
            <v>157</v>
          </cell>
          <cell r="J556">
            <v>158</v>
          </cell>
          <cell r="K556">
            <v>0</v>
          </cell>
          <cell r="L556">
            <v>0</v>
          </cell>
          <cell r="M556">
            <v>0</v>
          </cell>
          <cell r="N556">
            <v>0</v>
          </cell>
          <cell r="O556">
            <v>39</v>
          </cell>
          <cell r="P556">
            <v>6123</v>
          </cell>
          <cell r="Q556">
            <v>6162</v>
          </cell>
          <cell r="R556">
            <v>1</v>
          </cell>
          <cell r="S556">
            <v>157</v>
          </cell>
          <cell r="T556">
            <v>158</v>
          </cell>
          <cell r="U556">
            <v>0</v>
          </cell>
          <cell r="V556">
            <v>0</v>
          </cell>
          <cell r="W556">
            <v>0</v>
          </cell>
          <cell r="X556">
            <v>0</v>
          </cell>
          <cell r="Y556">
            <v>39</v>
          </cell>
          <cell r="Z556">
            <v>6123</v>
          </cell>
          <cell r="AA556">
            <v>6162</v>
          </cell>
        </row>
        <row r="557">
          <cell r="A557" t="str">
            <v>JUL</v>
          </cell>
          <cell r="B557">
            <v>2017</v>
          </cell>
          <cell r="C557" t="str">
            <v>COTTAGE GROVE COMMUNITY HOSPIT</v>
          </cell>
          <cell r="D557" t="str">
            <v>40700</v>
          </cell>
          <cell r="E557" t="str">
            <v>Lab-General Lab</v>
          </cell>
          <cell r="F557" t="str">
            <v>25504050</v>
          </cell>
          <cell r="G557" t="str">
            <v>THYROXINE, FREE, REFERRED</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row>
        <row r="558">
          <cell r="A558" t="str">
            <v>JUL</v>
          </cell>
          <cell r="B558">
            <v>2017</v>
          </cell>
          <cell r="C558" t="str">
            <v>COTTAGE GROVE COMMUNITY HOSPIT</v>
          </cell>
          <cell r="D558" t="str">
            <v>40700</v>
          </cell>
          <cell r="E558" t="str">
            <v>Lab-General Lab</v>
          </cell>
          <cell r="F558" t="str">
            <v>25504065</v>
          </cell>
          <cell r="G558" t="str">
            <v>TOBRAMYCIN LEVEL</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row>
        <row r="559">
          <cell r="A559" t="str">
            <v>JUL</v>
          </cell>
          <cell r="B559">
            <v>2017</v>
          </cell>
          <cell r="C559" t="str">
            <v>COTTAGE GROVE COMMUNITY HOSPIT</v>
          </cell>
          <cell r="D559" t="str">
            <v>40700</v>
          </cell>
          <cell r="E559" t="str">
            <v>Lab-General Lab</v>
          </cell>
          <cell r="F559" t="str">
            <v>25504071</v>
          </cell>
          <cell r="G559" t="str">
            <v>TOPIRAMATE</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row>
        <row r="560">
          <cell r="A560" t="str">
            <v>JUL</v>
          </cell>
          <cell r="B560">
            <v>2017</v>
          </cell>
          <cell r="C560" t="str">
            <v>COTTAGE GROVE COMMUNITY HOSPIT</v>
          </cell>
          <cell r="D560" t="str">
            <v>40700</v>
          </cell>
          <cell r="E560" t="str">
            <v>Lab-General Lab</v>
          </cell>
          <cell r="F560" t="str">
            <v>25504080</v>
          </cell>
          <cell r="G560" t="str">
            <v>TOXIN OR ANTITOXIN ASSAY</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row>
        <row r="561">
          <cell r="A561" t="str">
            <v>JUL</v>
          </cell>
          <cell r="B561">
            <v>2017</v>
          </cell>
          <cell r="C561" t="str">
            <v>COTTAGE GROVE COMMUNITY HOSPIT</v>
          </cell>
          <cell r="D561" t="str">
            <v>40700</v>
          </cell>
          <cell r="E561" t="str">
            <v>Lab-General Lab</v>
          </cell>
          <cell r="F561" t="str">
            <v>25504090</v>
          </cell>
          <cell r="G561" t="str">
            <v>TOXOPLASMA ANTIBODY</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row>
        <row r="562">
          <cell r="A562" t="str">
            <v>JUL</v>
          </cell>
          <cell r="B562">
            <v>2017</v>
          </cell>
          <cell r="C562" t="str">
            <v>COTTAGE GROVE COMMUNITY HOSPIT</v>
          </cell>
          <cell r="D562" t="str">
            <v>40700</v>
          </cell>
          <cell r="E562" t="str">
            <v>Lab-General Lab</v>
          </cell>
          <cell r="F562" t="str">
            <v>25504100</v>
          </cell>
          <cell r="G562" t="str">
            <v>TOXOPLASMA ANTIBODY, IGM</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row>
        <row r="563">
          <cell r="A563" t="str">
            <v>JUL</v>
          </cell>
          <cell r="B563">
            <v>2017</v>
          </cell>
          <cell r="C563" t="str">
            <v>COTTAGE GROVE COMMUNITY HOSPIT</v>
          </cell>
          <cell r="D563" t="str">
            <v>40700</v>
          </cell>
          <cell r="E563" t="str">
            <v>Lab-General Lab</v>
          </cell>
          <cell r="F563" t="str">
            <v>25504110</v>
          </cell>
          <cell r="G563" t="str">
            <v>TRANSFERRIN</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row>
        <row r="564">
          <cell r="A564" t="str">
            <v>JUL</v>
          </cell>
          <cell r="B564">
            <v>2017</v>
          </cell>
          <cell r="C564" t="str">
            <v>COTTAGE GROVE COMMUNITY HOSPIT</v>
          </cell>
          <cell r="D564" t="str">
            <v>40700</v>
          </cell>
          <cell r="E564" t="str">
            <v>Lab-General Lab</v>
          </cell>
          <cell r="F564" t="str">
            <v>25504120</v>
          </cell>
          <cell r="G564" t="str">
            <v>TREPONEMAL PALLIDUM CONF, REF</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row>
        <row r="565">
          <cell r="A565" t="str">
            <v>JUL</v>
          </cell>
          <cell r="B565">
            <v>2017</v>
          </cell>
          <cell r="C565" t="str">
            <v>COTTAGE GROVE COMMUNITY HOSPIT</v>
          </cell>
          <cell r="D565" t="str">
            <v>40700</v>
          </cell>
          <cell r="E565" t="str">
            <v>Lab-General Lab</v>
          </cell>
          <cell r="F565" t="str">
            <v>25504125</v>
          </cell>
          <cell r="G565" t="str">
            <v>TRICHINELLA ANTIBODY</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row>
        <row r="566">
          <cell r="A566" t="str">
            <v>JUL</v>
          </cell>
          <cell r="B566">
            <v>2017</v>
          </cell>
          <cell r="C566" t="str">
            <v>COTTAGE GROVE COMMUNITY HOSPIT</v>
          </cell>
          <cell r="D566" t="str">
            <v>40700</v>
          </cell>
          <cell r="E566" t="str">
            <v>Lab-General Lab</v>
          </cell>
          <cell r="F566" t="str">
            <v>25504130</v>
          </cell>
          <cell r="G566" t="str">
            <v>TRIGLYCERIDES</v>
          </cell>
          <cell r="H566">
            <v>1</v>
          </cell>
          <cell r="I566">
            <v>3</v>
          </cell>
          <cell r="J566">
            <v>4</v>
          </cell>
          <cell r="K566">
            <v>0</v>
          </cell>
          <cell r="L566">
            <v>0</v>
          </cell>
          <cell r="M566">
            <v>0</v>
          </cell>
          <cell r="N566">
            <v>0</v>
          </cell>
          <cell r="O566">
            <v>37</v>
          </cell>
          <cell r="P566">
            <v>111</v>
          </cell>
          <cell r="Q566">
            <v>148</v>
          </cell>
          <cell r="R566">
            <v>1</v>
          </cell>
          <cell r="S566">
            <v>3</v>
          </cell>
          <cell r="T566">
            <v>4</v>
          </cell>
          <cell r="U566">
            <v>0</v>
          </cell>
          <cell r="V566">
            <v>0</v>
          </cell>
          <cell r="W566">
            <v>0</v>
          </cell>
          <cell r="X566">
            <v>0</v>
          </cell>
          <cell r="Y566">
            <v>37</v>
          </cell>
          <cell r="Z566">
            <v>111</v>
          </cell>
          <cell r="AA566">
            <v>148</v>
          </cell>
        </row>
        <row r="567">
          <cell r="A567" t="str">
            <v>JUL</v>
          </cell>
          <cell r="B567">
            <v>2017</v>
          </cell>
          <cell r="C567" t="str">
            <v>COTTAGE GROVE COMMUNITY HOSPIT</v>
          </cell>
          <cell r="D567" t="str">
            <v>40700</v>
          </cell>
          <cell r="E567" t="str">
            <v>Lab-General Lab</v>
          </cell>
          <cell r="F567" t="str">
            <v>25504131</v>
          </cell>
          <cell r="G567" t="str">
            <v>TRIGLYCERIDES, REFERRED</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row>
        <row r="568">
          <cell r="A568" t="str">
            <v>JUL</v>
          </cell>
          <cell r="B568">
            <v>2017</v>
          </cell>
          <cell r="C568" t="str">
            <v>COTTAGE GROVE COMMUNITY HOSPIT</v>
          </cell>
          <cell r="D568" t="str">
            <v>40700</v>
          </cell>
          <cell r="E568" t="str">
            <v>Lab-General Lab</v>
          </cell>
          <cell r="F568" t="str">
            <v>25504140</v>
          </cell>
          <cell r="G568" t="str">
            <v>TRIIODOTHYRONINE (T3 RIA), TOTAL</v>
          </cell>
          <cell r="H568">
            <v>0</v>
          </cell>
          <cell r="I568">
            <v>6</v>
          </cell>
          <cell r="J568">
            <v>6</v>
          </cell>
          <cell r="K568">
            <v>0</v>
          </cell>
          <cell r="L568">
            <v>0</v>
          </cell>
          <cell r="M568">
            <v>0</v>
          </cell>
          <cell r="N568">
            <v>0</v>
          </cell>
          <cell r="O568">
            <v>0</v>
          </cell>
          <cell r="P568">
            <v>432</v>
          </cell>
          <cell r="Q568">
            <v>432</v>
          </cell>
          <cell r="R568">
            <v>0</v>
          </cell>
          <cell r="S568">
            <v>6</v>
          </cell>
          <cell r="T568">
            <v>6</v>
          </cell>
          <cell r="U568">
            <v>0</v>
          </cell>
          <cell r="V568">
            <v>0</v>
          </cell>
          <cell r="W568">
            <v>0</v>
          </cell>
          <cell r="X568">
            <v>0</v>
          </cell>
          <cell r="Y568">
            <v>0</v>
          </cell>
          <cell r="Z568">
            <v>432</v>
          </cell>
          <cell r="AA568">
            <v>432</v>
          </cell>
        </row>
        <row r="569">
          <cell r="A569" t="str">
            <v>JUL</v>
          </cell>
          <cell r="B569">
            <v>2017</v>
          </cell>
          <cell r="C569" t="str">
            <v>COTTAGE GROVE COMMUNITY HOSPIT</v>
          </cell>
          <cell r="D569" t="str">
            <v>40700</v>
          </cell>
          <cell r="E569" t="str">
            <v>Lab-General Lab</v>
          </cell>
          <cell r="F569" t="str">
            <v>25504145</v>
          </cell>
          <cell r="G569" t="str">
            <v>TRIIODOTHYRONIN (T3) UPTAKE RATI</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row>
        <row r="570">
          <cell r="A570" t="str">
            <v>JUL</v>
          </cell>
          <cell r="B570">
            <v>2017</v>
          </cell>
          <cell r="C570" t="str">
            <v>COTTAGE GROVE COMMUNITY HOSPIT</v>
          </cell>
          <cell r="D570" t="str">
            <v>40700</v>
          </cell>
          <cell r="E570" t="str">
            <v>Lab-General Lab</v>
          </cell>
          <cell r="F570" t="str">
            <v>25504146</v>
          </cell>
          <cell r="G570" t="str">
            <v>TRIIODOTHYRONIN (T3) UPTAKE RATI</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row>
        <row r="571">
          <cell r="A571" t="str">
            <v>JUL</v>
          </cell>
          <cell r="B571">
            <v>2017</v>
          </cell>
          <cell r="C571" t="str">
            <v>COTTAGE GROVE COMMUNITY HOSPIT</v>
          </cell>
          <cell r="D571" t="str">
            <v>40700</v>
          </cell>
          <cell r="E571" t="str">
            <v>Lab-General Lab</v>
          </cell>
          <cell r="F571" t="str">
            <v>25504155</v>
          </cell>
          <cell r="G571" t="str">
            <v>TRIIODOTHYRONINE (T3),REVERSE</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row>
        <row r="572">
          <cell r="A572" t="str">
            <v>JUL</v>
          </cell>
          <cell r="B572">
            <v>2017</v>
          </cell>
          <cell r="C572" t="str">
            <v>COTTAGE GROVE COMMUNITY HOSPIT</v>
          </cell>
          <cell r="D572" t="str">
            <v>40700</v>
          </cell>
          <cell r="E572" t="str">
            <v>Lab-General Lab</v>
          </cell>
          <cell r="F572" t="str">
            <v>25504156</v>
          </cell>
          <cell r="G572" t="str">
            <v>TROPONIN: QUANT</v>
          </cell>
          <cell r="H572">
            <v>10</v>
          </cell>
          <cell r="I572">
            <v>135</v>
          </cell>
          <cell r="J572">
            <v>145</v>
          </cell>
          <cell r="K572">
            <v>0</v>
          </cell>
          <cell r="L572">
            <v>0</v>
          </cell>
          <cell r="M572">
            <v>0</v>
          </cell>
          <cell r="N572">
            <v>0</v>
          </cell>
          <cell r="O572">
            <v>1650</v>
          </cell>
          <cell r="P572">
            <v>22275</v>
          </cell>
          <cell r="Q572">
            <v>23925</v>
          </cell>
          <cell r="R572">
            <v>10</v>
          </cell>
          <cell r="S572">
            <v>135</v>
          </cell>
          <cell r="T572">
            <v>145</v>
          </cell>
          <cell r="U572">
            <v>0</v>
          </cell>
          <cell r="V572">
            <v>0</v>
          </cell>
          <cell r="W572">
            <v>0</v>
          </cell>
          <cell r="X572">
            <v>0</v>
          </cell>
          <cell r="Y572">
            <v>1650</v>
          </cell>
          <cell r="Z572">
            <v>22275</v>
          </cell>
          <cell r="AA572">
            <v>23925</v>
          </cell>
        </row>
        <row r="573">
          <cell r="A573" t="str">
            <v>JUL</v>
          </cell>
          <cell r="B573">
            <v>2017</v>
          </cell>
          <cell r="C573" t="str">
            <v>COTTAGE GROVE COMMUNITY HOSPIT</v>
          </cell>
          <cell r="D573" t="str">
            <v>40700</v>
          </cell>
          <cell r="E573" t="str">
            <v>Lab-General Lab</v>
          </cell>
          <cell r="F573" t="str">
            <v>25504180</v>
          </cell>
          <cell r="G573" t="str">
            <v>TUMOR ANTIGEN IA</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row>
        <row r="574">
          <cell r="A574" t="str">
            <v>JUL</v>
          </cell>
          <cell r="B574">
            <v>2017</v>
          </cell>
          <cell r="C574" t="str">
            <v>COTTAGE GROVE COMMUNITY HOSPIT</v>
          </cell>
          <cell r="D574" t="str">
            <v>40700</v>
          </cell>
          <cell r="E574" t="str">
            <v>Lab-General Lab</v>
          </cell>
          <cell r="F574" t="str">
            <v>25504185</v>
          </cell>
          <cell r="G574" t="str">
            <v>TUMOR ANTIGEN IA, REF</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row>
        <row r="575">
          <cell r="A575" t="str">
            <v>JUL</v>
          </cell>
          <cell r="B575">
            <v>2017</v>
          </cell>
          <cell r="C575" t="str">
            <v>COTTAGE GROVE COMMUNITY HOSPIT</v>
          </cell>
          <cell r="D575" t="str">
            <v>40700</v>
          </cell>
          <cell r="E575" t="str">
            <v>Lab-General Lab</v>
          </cell>
          <cell r="F575" t="str">
            <v>25504225</v>
          </cell>
          <cell r="G575" t="str">
            <v>UNLISTED MICROBIOLOGY PROC</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row>
        <row r="576">
          <cell r="A576" t="str">
            <v>JUL</v>
          </cell>
          <cell r="B576">
            <v>2017</v>
          </cell>
          <cell r="C576" t="str">
            <v>COTTAGE GROVE COMMUNITY HOSPIT</v>
          </cell>
          <cell r="D576" t="str">
            <v>40700</v>
          </cell>
          <cell r="E576" t="str">
            <v>Lab-General Lab</v>
          </cell>
          <cell r="F576" t="str">
            <v>25504249</v>
          </cell>
          <cell r="G576" t="str">
            <v>UNLISTED TRANS MED PROCED</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row>
        <row r="577">
          <cell r="A577" t="str">
            <v>JUL</v>
          </cell>
          <cell r="B577">
            <v>2017</v>
          </cell>
          <cell r="C577" t="str">
            <v>COTTAGE GROVE COMMUNITY HOSPIT</v>
          </cell>
          <cell r="D577" t="str">
            <v>40700</v>
          </cell>
          <cell r="E577" t="str">
            <v>Lab-General Lab</v>
          </cell>
          <cell r="F577" t="str">
            <v>25504260</v>
          </cell>
          <cell r="G577" t="str">
            <v>UREA NITROGEN (BUN)</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row>
        <row r="578">
          <cell r="A578" t="str">
            <v>JUL</v>
          </cell>
          <cell r="B578">
            <v>2017</v>
          </cell>
          <cell r="C578" t="str">
            <v>COTTAGE GROVE COMMUNITY HOSPIT</v>
          </cell>
          <cell r="D578" t="str">
            <v>40700</v>
          </cell>
          <cell r="E578" t="str">
            <v>Lab-General Lab</v>
          </cell>
          <cell r="F578" t="str">
            <v>25504265</v>
          </cell>
          <cell r="G578" t="str">
            <v>UREA NITROGEN, 24 HR</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row>
        <row r="579">
          <cell r="A579" t="str">
            <v>JUL</v>
          </cell>
          <cell r="B579">
            <v>2017</v>
          </cell>
          <cell r="C579" t="str">
            <v>COTTAGE GROVE COMMUNITY HOSPIT</v>
          </cell>
          <cell r="D579" t="str">
            <v>40700</v>
          </cell>
          <cell r="E579" t="str">
            <v>Lab-General Lab</v>
          </cell>
          <cell r="F579" t="str">
            <v>25504270</v>
          </cell>
          <cell r="G579" t="str">
            <v>URIC ACID</v>
          </cell>
          <cell r="H579">
            <v>0</v>
          </cell>
          <cell r="I579">
            <v>16</v>
          </cell>
          <cell r="J579">
            <v>16</v>
          </cell>
          <cell r="K579">
            <v>0</v>
          </cell>
          <cell r="L579">
            <v>0</v>
          </cell>
          <cell r="M579">
            <v>0</v>
          </cell>
          <cell r="N579">
            <v>0</v>
          </cell>
          <cell r="O579">
            <v>0</v>
          </cell>
          <cell r="P579">
            <v>576</v>
          </cell>
          <cell r="Q579">
            <v>576</v>
          </cell>
          <cell r="R579">
            <v>0</v>
          </cell>
          <cell r="S579">
            <v>16</v>
          </cell>
          <cell r="T579">
            <v>16</v>
          </cell>
          <cell r="U579">
            <v>0</v>
          </cell>
          <cell r="V579">
            <v>0</v>
          </cell>
          <cell r="W579">
            <v>0</v>
          </cell>
          <cell r="X579">
            <v>0</v>
          </cell>
          <cell r="Y579">
            <v>0</v>
          </cell>
          <cell r="Z579">
            <v>576</v>
          </cell>
          <cell r="AA579">
            <v>576</v>
          </cell>
        </row>
        <row r="580">
          <cell r="A580" t="str">
            <v>JUL</v>
          </cell>
          <cell r="B580">
            <v>2017</v>
          </cell>
          <cell r="C580" t="str">
            <v>COTTAGE GROVE COMMUNITY HOSPIT</v>
          </cell>
          <cell r="D580" t="str">
            <v>40700</v>
          </cell>
          <cell r="E580" t="str">
            <v>Lab-General Lab</v>
          </cell>
          <cell r="F580" t="str">
            <v>25504275</v>
          </cell>
          <cell r="G580" t="str">
            <v>URIC ACID, OTHER SOURCE</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row>
        <row r="581">
          <cell r="A581" t="str">
            <v>JUL</v>
          </cell>
          <cell r="B581">
            <v>2017</v>
          </cell>
          <cell r="C581" t="str">
            <v>COTTAGE GROVE COMMUNITY HOSPIT</v>
          </cell>
          <cell r="D581" t="str">
            <v>40700</v>
          </cell>
          <cell r="E581" t="str">
            <v>Lab-General Lab</v>
          </cell>
          <cell r="F581" t="str">
            <v>25504280</v>
          </cell>
          <cell r="G581" t="str">
            <v>URINALYSIS WITH MICROSCOPY</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row>
        <row r="582">
          <cell r="A582" t="str">
            <v>JUL</v>
          </cell>
          <cell r="B582">
            <v>2017</v>
          </cell>
          <cell r="C582" t="str">
            <v>COTTAGE GROVE COMMUNITY HOSPIT</v>
          </cell>
          <cell r="D582" t="str">
            <v>40700</v>
          </cell>
          <cell r="E582" t="str">
            <v>Lab-General Lab</v>
          </cell>
          <cell r="F582" t="str">
            <v>25504286</v>
          </cell>
          <cell r="G582" t="str">
            <v>URINALYSIS AUTO WITH MICROSCOPY</v>
          </cell>
          <cell r="H582">
            <v>13</v>
          </cell>
          <cell r="I582">
            <v>204</v>
          </cell>
          <cell r="J582">
            <v>217</v>
          </cell>
          <cell r="K582">
            <v>0</v>
          </cell>
          <cell r="L582">
            <v>0</v>
          </cell>
          <cell r="M582">
            <v>0</v>
          </cell>
          <cell r="N582">
            <v>0</v>
          </cell>
          <cell r="O582">
            <v>468</v>
          </cell>
          <cell r="P582">
            <v>7344</v>
          </cell>
          <cell r="Q582">
            <v>7812</v>
          </cell>
          <cell r="R582">
            <v>13</v>
          </cell>
          <cell r="S582">
            <v>204</v>
          </cell>
          <cell r="T582">
            <v>217</v>
          </cell>
          <cell r="U582">
            <v>0</v>
          </cell>
          <cell r="V582">
            <v>0</v>
          </cell>
          <cell r="W582">
            <v>0</v>
          </cell>
          <cell r="X582">
            <v>0</v>
          </cell>
          <cell r="Y582">
            <v>468</v>
          </cell>
          <cell r="Z582">
            <v>7344</v>
          </cell>
          <cell r="AA582">
            <v>7812</v>
          </cell>
        </row>
        <row r="583">
          <cell r="A583" t="str">
            <v>JUL</v>
          </cell>
          <cell r="B583">
            <v>2017</v>
          </cell>
          <cell r="C583" t="str">
            <v>COTTAGE GROVE COMMUNITY HOSPIT</v>
          </cell>
          <cell r="D583" t="str">
            <v>40700</v>
          </cell>
          <cell r="E583" t="str">
            <v>Lab-General Lab</v>
          </cell>
          <cell r="F583" t="str">
            <v>25504290</v>
          </cell>
          <cell r="G583" t="str">
            <v>URINALYSIS WITHOUT MICROSCOPY, M</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row>
        <row r="584">
          <cell r="A584" t="str">
            <v>JUL</v>
          </cell>
          <cell r="B584">
            <v>2017</v>
          </cell>
          <cell r="C584" t="str">
            <v>COTTAGE GROVE COMMUNITY HOSPIT</v>
          </cell>
          <cell r="D584" t="str">
            <v>40700</v>
          </cell>
          <cell r="E584" t="str">
            <v>Lab-General Lab</v>
          </cell>
          <cell r="F584" t="str">
            <v>25504300</v>
          </cell>
          <cell r="G584" t="str">
            <v>URINE MICROSCOPIC ONLY</v>
          </cell>
          <cell r="H584">
            <v>0</v>
          </cell>
          <cell r="I584">
            <v>1</v>
          </cell>
          <cell r="J584">
            <v>1</v>
          </cell>
          <cell r="K584">
            <v>0</v>
          </cell>
          <cell r="L584">
            <v>0</v>
          </cell>
          <cell r="M584">
            <v>0</v>
          </cell>
          <cell r="N584">
            <v>0</v>
          </cell>
          <cell r="O584">
            <v>0</v>
          </cell>
          <cell r="P584">
            <v>23</v>
          </cell>
          <cell r="Q584">
            <v>23</v>
          </cell>
          <cell r="R584">
            <v>0</v>
          </cell>
          <cell r="S584">
            <v>1</v>
          </cell>
          <cell r="T584">
            <v>1</v>
          </cell>
          <cell r="U584">
            <v>0</v>
          </cell>
          <cell r="V584">
            <v>0</v>
          </cell>
          <cell r="W584">
            <v>0</v>
          </cell>
          <cell r="X584">
            <v>0</v>
          </cell>
          <cell r="Y584">
            <v>0</v>
          </cell>
          <cell r="Z584">
            <v>23</v>
          </cell>
          <cell r="AA584">
            <v>23</v>
          </cell>
        </row>
        <row r="585">
          <cell r="A585" t="str">
            <v>JUL</v>
          </cell>
          <cell r="B585">
            <v>2017</v>
          </cell>
          <cell r="C585" t="str">
            <v>COTTAGE GROVE COMMUNITY HOSPIT</v>
          </cell>
          <cell r="D585" t="str">
            <v>40700</v>
          </cell>
          <cell r="E585" t="str">
            <v>Lab-General Lab</v>
          </cell>
          <cell r="F585" t="str">
            <v>25504315</v>
          </cell>
          <cell r="G585" t="str">
            <v>URINE, CHEMISTRY, AUTOMATED</v>
          </cell>
          <cell r="H585">
            <v>3</v>
          </cell>
          <cell r="I585">
            <v>99</v>
          </cell>
          <cell r="J585">
            <v>102</v>
          </cell>
          <cell r="K585">
            <v>0</v>
          </cell>
          <cell r="L585">
            <v>0</v>
          </cell>
          <cell r="M585">
            <v>0</v>
          </cell>
          <cell r="N585">
            <v>0</v>
          </cell>
          <cell r="O585">
            <v>66</v>
          </cell>
          <cell r="P585">
            <v>2178</v>
          </cell>
          <cell r="Q585">
            <v>2244</v>
          </cell>
          <cell r="R585">
            <v>3</v>
          </cell>
          <cell r="S585">
            <v>99</v>
          </cell>
          <cell r="T585">
            <v>102</v>
          </cell>
          <cell r="U585">
            <v>0</v>
          </cell>
          <cell r="V585">
            <v>0</v>
          </cell>
          <cell r="W585">
            <v>0</v>
          </cell>
          <cell r="X585">
            <v>0</v>
          </cell>
          <cell r="Y585">
            <v>66</v>
          </cell>
          <cell r="Z585">
            <v>2178</v>
          </cell>
          <cell r="AA585">
            <v>2244</v>
          </cell>
        </row>
        <row r="586">
          <cell r="A586" t="str">
            <v>JUL</v>
          </cell>
          <cell r="B586">
            <v>2017</v>
          </cell>
          <cell r="C586" t="str">
            <v>COTTAGE GROVE COMMUNITY HOSPIT</v>
          </cell>
          <cell r="D586" t="str">
            <v>40700</v>
          </cell>
          <cell r="E586" t="str">
            <v>Lab-General Lab</v>
          </cell>
          <cell r="F586" t="str">
            <v>25504340</v>
          </cell>
          <cell r="G586" t="str">
            <v>VALPROIC ACID LEVEL</v>
          </cell>
          <cell r="H586">
            <v>0</v>
          </cell>
          <cell r="I586">
            <v>5</v>
          </cell>
          <cell r="J586">
            <v>5</v>
          </cell>
          <cell r="K586">
            <v>0</v>
          </cell>
          <cell r="L586">
            <v>0</v>
          </cell>
          <cell r="M586">
            <v>0</v>
          </cell>
          <cell r="N586">
            <v>0</v>
          </cell>
          <cell r="O586">
            <v>0</v>
          </cell>
          <cell r="P586">
            <v>270</v>
          </cell>
          <cell r="Q586">
            <v>270</v>
          </cell>
          <cell r="R586">
            <v>0</v>
          </cell>
          <cell r="S586">
            <v>5</v>
          </cell>
          <cell r="T586">
            <v>5</v>
          </cell>
          <cell r="U586">
            <v>0</v>
          </cell>
          <cell r="V586">
            <v>0</v>
          </cell>
          <cell r="W586">
            <v>0</v>
          </cell>
          <cell r="X586">
            <v>0</v>
          </cell>
          <cell r="Y586">
            <v>0</v>
          </cell>
          <cell r="Z586">
            <v>270</v>
          </cell>
          <cell r="AA586">
            <v>270</v>
          </cell>
        </row>
        <row r="587">
          <cell r="A587" t="str">
            <v>JUL</v>
          </cell>
          <cell r="B587">
            <v>2017</v>
          </cell>
          <cell r="C587" t="str">
            <v>COTTAGE GROVE COMMUNITY HOSPIT</v>
          </cell>
          <cell r="D587" t="str">
            <v>40700</v>
          </cell>
          <cell r="E587" t="str">
            <v>Lab-General Lab</v>
          </cell>
          <cell r="F587" t="str">
            <v>25504345</v>
          </cell>
          <cell r="G587" t="str">
            <v>VANCOMYCIN</v>
          </cell>
          <cell r="H587">
            <v>1</v>
          </cell>
          <cell r="I587">
            <v>0</v>
          </cell>
          <cell r="J587">
            <v>1</v>
          </cell>
          <cell r="K587">
            <v>0</v>
          </cell>
          <cell r="L587">
            <v>0</v>
          </cell>
          <cell r="M587">
            <v>0</v>
          </cell>
          <cell r="N587">
            <v>0</v>
          </cell>
          <cell r="O587">
            <v>115</v>
          </cell>
          <cell r="P587">
            <v>0</v>
          </cell>
          <cell r="Q587">
            <v>115</v>
          </cell>
          <cell r="R587">
            <v>1</v>
          </cell>
          <cell r="S587">
            <v>0</v>
          </cell>
          <cell r="T587">
            <v>1</v>
          </cell>
          <cell r="U587">
            <v>0</v>
          </cell>
          <cell r="V587">
            <v>0</v>
          </cell>
          <cell r="W587">
            <v>0</v>
          </cell>
          <cell r="X587">
            <v>0</v>
          </cell>
          <cell r="Y587">
            <v>115</v>
          </cell>
          <cell r="Z587">
            <v>0</v>
          </cell>
          <cell r="AA587">
            <v>115</v>
          </cell>
        </row>
        <row r="588">
          <cell r="A588" t="str">
            <v>JUL</v>
          </cell>
          <cell r="B588">
            <v>2017</v>
          </cell>
          <cell r="C588" t="str">
            <v>COTTAGE GROVE COMMUNITY HOSPIT</v>
          </cell>
          <cell r="D588" t="str">
            <v>40700</v>
          </cell>
          <cell r="E588" t="str">
            <v>Lab-General Lab</v>
          </cell>
          <cell r="F588" t="str">
            <v>25504355</v>
          </cell>
          <cell r="G588" t="str">
            <v>VANILLYLMANDELIC ACID (VMA) REF</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row>
        <row r="589">
          <cell r="A589" t="str">
            <v>JUL</v>
          </cell>
          <cell r="B589">
            <v>2017</v>
          </cell>
          <cell r="C589" t="str">
            <v>COTTAGE GROVE COMMUNITY HOSPIT</v>
          </cell>
          <cell r="D589" t="str">
            <v>40700</v>
          </cell>
          <cell r="E589" t="str">
            <v>Lab-General Lab</v>
          </cell>
          <cell r="F589" t="str">
            <v>25504360</v>
          </cell>
          <cell r="G589" t="str">
            <v>VANILLYLMANDELIC ACID, TIME UR,</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row>
        <row r="590">
          <cell r="A590" t="str">
            <v>JUL</v>
          </cell>
          <cell r="B590">
            <v>2017</v>
          </cell>
          <cell r="C590" t="str">
            <v>COTTAGE GROVE COMMUNITY HOSPIT</v>
          </cell>
          <cell r="D590" t="str">
            <v>40700</v>
          </cell>
          <cell r="E590" t="str">
            <v>Lab-General Lab</v>
          </cell>
          <cell r="F590" t="str">
            <v>25504361</v>
          </cell>
          <cell r="G590" t="str">
            <v>VARICELLA ZOSTER DIRECT FA</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row>
        <row r="591">
          <cell r="A591" t="str">
            <v>JUL</v>
          </cell>
          <cell r="B591">
            <v>2017</v>
          </cell>
          <cell r="C591" t="str">
            <v>COTTAGE GROVE COMMUNITY HOSPIT</v>
          </cell>
          <cell r="D591" t="str">
            <v>40700</v>
          </cell>
          <cell r="E591" t="str">
            <v>Lab-General Lab</v>
          </cell>
          <cell r="F591" t="str">
            <v>25504365</v>
          </cell>
          <cell r="G591" t="str">
            <v>VARICELLA ZOSTER AB</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row>
        <row r="592">
          <cell r="A592" t="str">
            <v>JUL</v>
          </cell>
          <cell r="B592">
            <v>2017</v>
          </cell>
          <cell r="C592" t="str">
            <v>COTTAGE GROVE COMMUNITY HOSPIT</v>
          </cell>
          <cell r="D592" t="str">
            <v>40700</v>
          </cell>
          <cell r="E592" t="str">
            <v>Lab-General Lab</v>
          </cell>
          <cell r="F592" t="str">
            <v>25504375</v>
          </cell>
          <cell r="G592" t="str">
            <v>VASOACTIVE INTESTINAL POLYPEPTID</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row>
        <row r="593">
          <cell r="A593" t="str">
            <v>JUL</v>
          </cell>
          <cell r="B593">
            <v>2017</v>
          </cell>
          <cell r="C593" t="str">
            <v>COTTAGE GROVE COMMUNITY HOSPIT</v>
          </cell>
          <cell r="D593" t="str">
            <v>40700</v>
          </cell>
          <cell r="E593" t="str">
            <v>Lab-General Lab</v>
          </cell>
          <cell r="F593" t="str">
            <v>25504385</v>
          </cell>
          <cell r="G593" t="str">
            <v>VENIPUNCTURE COLLECTION</v>
          </cell>
          <cell r="H593">
            <v>28</v>
          </cell>
          <cell r="I593">
            <v>1235</v>
          </cell>
          <cell r="J593">
            <v>1263</v>
          </cell>
          <cell r="K593">
            <v>0</v>
          </cell>
          <cell r="L593">
            <v>0</v>
          </cell>
          <cell r="M593">
            <v>0</v>
          </cell>
          <cell r="N593">
            <v>0</v>
          </cell>
          <cell r="O593">
            <v>868</v>
          </cell>
          <cell r="P593">
            <v>38285</v>
          </cell>
          <cell r="Q593">
            <v>39153</v>
          </cell>
          <cell r="R593">
            <v>28</v>
          </cell>
          <cell r="S593">
            <v>1235</v>
          </cell>
          <cell r="T593">
            <v>1263</v>
          </cell>
          <cell r="U593">
            <v>0</v>
          </cell>
          <cell r="V593">
            <v>0</v>
          </cell>
          <cell r="W593">
            <v>0</v>
          </cell>
          <cell r="X593">
            <v>0</v>
          </cell>
          <cell r="Y593">
            <v>868</v>
          </cell>
          <cell r="Z593">
            <v>38285</v>
          </cell>
          <cell r="AA593">
            <v>39153</v>
          </cell>
        </row>
        <row r="594">
          <cell r="A594" t="str">
            <v>JUL</v>
          </cell>
          <cell r="B594">
            <v>2017</v>
          </cell>
          <cell r="C594" t="str">
            <v>COTTAGE GROVE COMMUNITY HOSPIT</v>
          </cell>
          <cell r="D594" t="str">
            <v>40700</v>
          </cell>
          <cell r="E594" t="str">
            <v>Lab-General Lab</v>
          </cell>
          <cell r="F594" t="str">
            <v>25504390</v>
          </cell>
          <cell r="G594" t="str">
            <v>VIRUS ANTIBODY, NSE</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row>
        <row r="595">
          <cell r="A595" t="str">
            <v>JUL</v>
          </cell>
          <cell r="B595">
            <v>2017</v>
          </cell>
          <cell r="C595" t="str">
            <v>COTTAGE GROVE COMMUNITY HOSPIT</v>
          </cell>
          <cell r="D595" t="str">
            <v>40700</v>
          </cell>
          <cell r="E595" t="str">
            <v>Lab-General Lab</v>
          </cell>
          <cell r="F595" t="str">
            <v>25504405</v>
          </cell>
          <cell r="G595" t="str">
            <v>VIRUS IDENTIFICATION, TISSUE</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row>
        <row r="596">
          <cell r="A596" t="str">
            <v>JUL</v>
          </cell>
          <cell r="B596">
            <v>2017</v>
          </cell>
          <cell r="C596" t="str">
            <v>COTTAGE GROVE COMMUNITY HOSPIT</v>
          </cell>
          <cell r="D596" t="str">
            <v>40700</v>
          </cell>
          <cell r="E596" t="str">
            <v>Lab-General Lab</v>
          </cell>
          <cell r="F596" t="str">
            <v>25504410</v>
          </cell>
          <cell r="G596" t="str">
            <v>VISCOSITY</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row>
        <row r="597">
          <cell r="A597" t="str">
            <v>JUL</v>
          </cell>
          <cell r="B597">
            <v>2017</v>
          </cell>
          <cell r="C597" t="str">
            <v>COTTAGE GROVE COMMUNITY HOSPIT</v>
          </cell>
          <cell r="D597" t="str">
            <v>40700</v>
          </cell>
          <cell r="E597" t="str">
            <v>Lab-General Lab</v>
          </cell>
          <cell r="F597" t="str">
            <v>25504420</v>
          </cell>
          <cell r="G597" t="str">
            <v>VITAMIN A</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row>
        <row r="598">
          <cell r="A598" t="str">
            <v>JUL</v>
          </cell>
          <cell r="B598">
            <v>2017</v>
          </cell>
          <cell r="C598" t="str">
            <v>COTTAGE GROVE COMMUNITY HOSPIT</v>
          </cell>
          <cell r="D598" t="str">
            <v>40700</v>
          </cell>
          <cell r="E598" t="str">
            <v>Lab-General Lab</v>
          </cell>
          <cell r="F598" t="str">
            <v>25504425</v>
          </cell>
          <cell r="G598" t="str">
            <v>VITAMIN B6</v>
          </cell>
          <cell r="H598">
            <v>0</v>
          </cell>
          <cell r="I598">
            <v>3</v>
          </cell>
          <cell r="J598">
            <v>3</v>
          </cell>
          <cell r="K598">
            <v>0</v>
          </cell>
          <cell r="L598">
            <v>0</v>
          </cell>
          <cell r="M598">
            <v>0</v>
          </cell>
          <cell r="N598">
            <v>0</v>
          </cell>
          <cell r="O598">
            <v>0</v>
          </cell>
          <cell r="P598">
            <v>150</v>
          </cell>
          <cell r="Q598">
            <v>150</v>
          </cell>
          <cell r="R598">
            <v>0</v>
          </cell>
          <cell r="S598">
            <v>3</v>
          </cell>
          <cell r="T598">
            <v>3</v>
          </cell>
          <cell r="U598">
            <v>0</v>
          </cell>
          <cell r="V598">
            <v>0</v>
          </cell>
          <cell r="W598">
            <v>0</v>
          </cell>
          <cell r="X598">
            <v>0</v>
          </cell>
          <cell r="Y598">
            <v>0</v>
          </cell>
          <cell r="Z598">
            <v>150</v>
          </cell>
          <cell r="AA598">
            <v>150</v>
          </cell>
        </row>
        <row r="599">
          <cell r="A599" t="str">
            <v>JUL</v>
          </cell>
          <cell r="B599">
            <v>2017</v>
          </cell>
          <cell r="C599" t="str">
            <v>COTTAGE GROVE COMMUNITY HOSPIT</v>
          </cell>
          <cell r="D599" t="str">
            <v>40700</v>
          </cell>
          <cell r="E599" t="str">
            <v>Lab-General Lab</v>
          </cell>
          <cell r="F599" t="str">
            <v>25504430</v>
          </cell>
          <cell r="G599" t="str">
            <v>VITAMIN B1</v>
          </cell>
          <cell r="H599">
            <v>0</v>
          </cell>
          <cell r="I599">
            <v>4</v>
          </cell>
          <cell r="J599">
            <v>4</v>
          </cell>
          <cell r="K599">
            <v>0</v>
          </cell>
          <cell r="L599">
            <v>0</v>
          </cell>
          <cell r="M599">
            <v>0</v>
          </cell>
          <cell r="N599">
            <v>0</v>
          </cell>
          <cell r="O599">
            <v>0</v>
          </cell>
          <cell r="P599">
            <v>248</v>
          </cell>
          <cell r="Q599">
            <v>248</v>
          </cell>
          <cell r="R599">
            <v>0</v>
          </cell>
          <cell r="S599">
            <v>4</v>
          </cell>
          <cell r="T599">
            <v>4</v>
          </cell>
          <cell r="U599">
            <v>0</v>
          </cell>
          <cell r="V599">
            <v>0</v>
          </cell>
          <cell r="W599">
            <v>0</v>
          </cell>
          <cell r="X599">
            <v>0</v>
          </cell>
          <cell r="Y599">
            <v>0</v>
          </cell>
          <cell r="Z599">
            <v>248</v>
          </cell>
          <cell r="AA599">
            <v>248</v>
          </cell>
        </row>
        <row r="600">
          <cell r="A600" t="str">
            <v>JUL</v>
          </cell>
          <cell r="B600">
            <v>2017</v>
          </cell>
          <cell r="C600" t="str">
            <v>COTTAGE GROVE COMMUNITY HOSPIT</v>
          </cell>
          <cell r="D600" t="str">
            <v>40700</v>
          </cell>
          <cell r="E600" t="str">
            <v>Lab-General Lab</v>
          </cell>
          <cell r="F600" t="str">
            <v>25504435</v>
          </cell>
          <cell r="G600" t="str">
            <v>VITAMIN B12 LEVEL</v>
          </cell>
          <cell r="H600">
            <v>3</v>
          </cell>
          <cell r="I600">
            <v>38</v>
          </cell>
          <cell r="J600">
            <v>41</v>
          </cell>
          <cell r="K600">
            <v>0</v>
          </cell>
          <cell r="L600">
            <v>0</v>
          </cell>
          <cell r="M600">
            <v>0</v>
          </cell>
          <cell r="N600">
            <v>0</v>
          </cell>
          <cell r="O600">
            <v>174</v>
          </cell>
          <cell r="P600">
            <v>2204</v>
          </cell>
          <cell r="Q600">
            <v>2378</v>
          </cell>
          <cell r="R600">
            <v>3</v>
          </cell>
          <cell r="S600">
            <v>38</v>
          </cell>
          <cell r="T600">
            <v>41</v>
          </cell>
          <cell r="U600">
            <v>0</v>
          </cell>
          <cell r="V600">
            <v>0</v>
          </cell>
          <cell r="W600">
            <v>0</v>
          </cell>
          <cell r="X600">
            <v>0</v>
          </cell>
          <cell r="Y600">
            <v>174</v>
          </cell>
          <cell r="Z600">
            <v>2204</v>
          </cell>
          <cell r="AA600">
            <v>2378</v>
          </cell>
        </row>
        <row r="601">
          <cell r="A601" t="str">
            <v>JUL</v>
          </cell>
          <cell r="B601">
            <v>2017</v>
          </cell>
          <cell r="C601" t="str">
            <v>COTTAGE GROVE COMMUNITY HOSPIT</v>
          </cell>
          <cell r="D601" t="str">
            <v>40700</v>
          </cell>
          <cell r="E601" t="str">
            <v>Lab-General Lab</v>
          </cell>
          <cell r="F601" t="str">
            <v>25504455</v>
          </cell>
          <cell r="G601" t="str">
            <v>VITAMIN C (ASCORBIC ACID)</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row>
        <row r="602">
          <cell r="A602" t="str">
            <v>JUL</v>
          </cell>
          <cell r="B602">
            <v>2017</v>
          </cell>
          <cell r="C602" t="str">
            <v>COTTAGE GROVE COMMUNITY HOSPIT</v>
          </cell>
          <cell r="D602" t="str">
            <v>40700</v>
          </cell>
          <cell r="E602" t="str">
            <v>Lab-General Lab</v>
          </cell>
          <cell r="F602" t="str">
            <v>25504460</v>
          </cell>
          <cell r="G602" t="str">
            <v>VITAMIN D1,25 DIHYDROXY</v>
          </cell>
          <cell r="H602">
            <v>0</v>
          </cell>
          <cell r="I602">
            <v>1</v>
          </cell>
          <cell r="J602">
            <v>1</v>
          </cell>
          <cell r="K602">
            <v>0</v>
          </cell>
          <cell r="L602">
            <v>0</v>
          </cell>
          <cell r="M602">
            <v>0</v>
          </cell>
          <cell r="N602">
            <v>0</v>
          </cell>
          <cell r="O602">
            <v>0</v>
          </cell>
          <cell r="P602">
            <v>85</v>
          </cell>
          <cell r="Q602">
            <v>85</v>
          </cell>
          <cell r="R602">
            <v>0</v>
          </cell>
          <cell r="S602">
            <v>1</v>
          </cell>
          <cell r="T602">
            <v>1</v>
          </cell>
          <cell r="U602">
            <v>0</v>
          </cell>
          <cell r="V602">
            <v>0</v>
          </cell>
          <cell r="W602">
            <v>0</v>
          </cell>
          <cell r="X602">
            <v>0</v>
          </cell>
          <cell r="Y602">
            <v>0</v>
          </cell>
          <cell r="Z602">
            <v>85</v>
          </cell>
          <cell r="AA602">
            <v>85</v>
          </cell>
        </row>
        <row r="603">
          <cell r="A603" t="str">
            <v>JUL</v>
          </cell>
          <cell r="B603">
            <v>2017</v>
          </cell>
          <cell r="C603" t="str">
            <v>COTTAGE GROVE COMMUNITY HOSPIT</v>
          </cell>
          <cell r="D603" t="str">
            <v>40700</v>
          </cell>
          <cell r="E603" t="str">
            <v>Lab-General Lab</v>
          </cell>
          <cell r="F603" t="str">
            <v>25504470</v>
          </cell>
          <cell r="G603" t="str">
            <v>VITAMIN E (ALPHA, BETA, GAMMA TO</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row>
        <row r="604">
          <cell r="A604" t="str">
            <v>JUL</v>
          </cell>
          <cell r="B604">
            <v>2017</v>
          </cell>
          <cell r="C604" t="str">
            <v>COTTAGE GROVE COMMUNITY HOSPIT</v>
          </cell>
          <cell r="D604" t="str">
            <v>40700</v>
          </cell>
          <cell r="E604" t="str">
            <v>Lab-General Lab</v>
          </cell>
          <cell r="F604" t="str">
            <v>25504495</v>
          </cell>
          <cell r="G604" t="str">
            <v>LEUKOCYTE AUTO</v>
          </cell>
          <cell r="H604">
            <v>0</v>
          </cell>
          <cell r="I604">
            <v>2</v>
          </cell>
          <cell r="J604">
            <v>2</v>
          </cell>
          <cell r="K604">
            <v>0</v>
          </cell>
          <cell r="L604">
            <v>0</v>
          </cell>
          <cell r="M604">
            <v>0</v>
          </cell>
          <cell r="N604">
            <v>0</v>
          </cell>
          <cell r="O604">
            <v>0</v>
          </cell>
          <cell r="P604">
            <v>44</v>
          </cell>
          <cell r="Q604">
            <v>44</v>
          </cell>
          <cell r="R604">
            <v>0</v>
          </cell>
          <cell r="S604">
            <v>2</v>
          </cell>
          <cell r="T604">
            <v>2</v>
          </cell>
          <cell r="U604">
            <v>0</v>
          </cell>
          <cell r="V604">
            <v>0</v>
          </cell>
          <cell r="W604">
            <v>0</v>
          </cell>
          <cell r="X604">
            <v>0</v>
          </cell>
          <cell r="Y604">
            <v>0</v>
          </cell>
          <cell r="Z604">
            <v>44</v>
          </cell>
          <cell r="AA604">
            <v>44</v>
          </cell>
        </row>
        <row r="605">
          <cell r="A605" t="str">
            <v>JUL</v>
          </cell>
          <cell r="B605">
            <v>2017</v>
          </cell>
          <cell r="C605" t="str">
            <v>COTTAGE GROVE COMMUNITY HOSPIT</v>
          </cell>
          <cell r="D605" t="str">
            <v>40700</v>
          </cell>
          <cell r="E605" t="str">
            <v>Lab-General Lab</v>
          </cell>
          <cell r="F605" t="str">
            <v>25504510</v>
          </cell>
          <cell r="G605" t="str">
            <v>WET MOUNT/SIMPLE STAIN</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row>
        <row r="606">
          <cell r="A606" t="str">
            <v>JUL</v>
          </cell>
          <cell r="B606">
            <v>2017</v>
          </cell>
          <cell r="C606" t="str">
            <v>COTTAGE GROVE COMMUNITY HOSPIT</v>
          </cell>
          <cell r="D606" t="str">
            <v>40700</v>
          </cell>
          <cell r="E606" t="str">
            <v>Lab-General Lab</v>
          </cell>
          <cell r="F606" t="str">
            <v>25504515</v>
          </cell>
          <cell r="G606" t="str">
            <v>YERSINIA ANTIBODY</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row>
        <row r="607">
          <cell r="A607" t="str">
            <v>JUL</v>
          </cell>
          <cell r="B607">
            <v>2017</v>
          </cell>
          <cell r="C607" t="str">
            <v>COTTAGE GROVE COMMUNITY HOSPIT</v>
          </cell>
          <cell r="D607" t="str">
            <v>40700</v>
          </cell>
          <cell r="E607" t="str">
            <v>Lab-General Lab</v>
          </cell>
          <cell r="F607" t="str">
            <v>25504520</v>
          </cell>
          <cell r="G607" t="str">
            <v>ZINC</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row>
        <row r="608">
          <cell r="A608" t="str">
            <v>JUL</v>
          </cell>
          <cell r="B608">
            <v>2017</v>
          </cell>
          <cell r="C608" t="str">
            <v>COTTAGE GROVE COMMUNITY HOSPIT</v>
          </cell>
          <cell r="D608" t="str">
            <v>40700</v>
          </cell>
          <cell r="E608" t="str">
            <v>Lab-General Lab</v>
          </cell>
          <cell r="F608" t="str">
            <v>25504530</v>
          </cell>
          <cell r="G608" t="str">
            <v>AB ID, LEUKOCYTE CYTOPLASM</v>
          </cell>
          <cell r="H608">
            <v>0</v>
          </cell>
          <cell r="I608">
            <v>2</v>
          </cell>
          <cell r="J608">
            <v>2</v>
          </cell>
          <cell r="K608">
            <v>0</v>
          </cell>
          <cell r="L608">
            <v>0</v>
          </cell>
          <cell r="M608">
            <v>0</v>
          </cell>
          <cell r="N608">
            <v>0</v>
          </cell>
          <cell r="O608">
            <v>0</v>
          </cell>
          <cell r="P608">
            <v>212</v>
          </cell>
          <cell r="Q608">
            <v>212</v>
          </cell>
          <cell r="R608">
            <v>0</v>
          </cell>
          <cell r="S608">
            <v>2</v>
          </cell>
          <cell r="T608">
            <v>2</v>
          </cell>
          <cell r="U608">
            <v>0</v>
          </cell>
          <cell r="V608">
            <v>0</v>
          </cell>
          <cell r="W608">
            <v>0</v>
          </cell>
          <cell r="X608">
            <v>0</v>
          </cell>
          <cell r="Y608">
            <v>0</v>
          </cell>
          <cell r="Z608">
            <v>212</v>
          </cell>
          <cell r="AA608">
            <v>212</v>
          </cell>
        </row>
        <row r="609">
          <cell r="A609" t="str">
            <v>JUL</v>
          </cell>
          <cell r="B609">
            <v>2017</v>
          </cell>
          <cell r="C609" t="str">
            <v>COTTAGE GROVE COMMUNITY HOSPIT</v>
          </cell>
          <cell r="D609" t="str">
            <v>40700</v>
          </cell>
          <cell r="E609" t="str">
            <v>Lab-General Lab</v>
          </cell>
          <cell r="F609" t="str">
            <v>25504535</v>
          </cell>
          <cell r="G609" t="str">
            <v>ANTI-CARDIOLIPIN AB, REF</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row>
        <row r="610">
          <cell r="A610" t="str">
            <v>JUL</v>
          </cell>
          <cell r="B610">
            <v>2017</v>
          </cell>
          <cell r="C610" t="str">
            <v>COTTAGE GROVE COMMUNITY HOSPIT</v>
          </cell>
          <cell r="D610" t="str">
            <v>40700</v>
          </cell>
          <cell r="E610" t="str">
            <v>Lab-General Lab</v>
          </cell>
          <cell r="F610" t="str">
            <v>25504542</v>
          </cell>
          <cell r="G610" t="str">
            <v>PROTOPORPHYRIN, RBC, QUANT.</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row>
        <row r="611">
          <cell r="A611" t="str">
            <v>JUL</v>
          </cell>
          <cell r="B611">
            <v>2017</v>
          </cell>
          <cell r="C611" t="str">
            <v>COTTAGE GROVE COMMUNITY HOSPIT</v>
          </cell>
          <cell r="D611" t="str">
            <v>40700</v>
          </cell>
          <cell r="E611" t="str">
            <v>Lab-General Lab</v>
          </cell>
          <cell r="F611" t="str">
            <v>25504555</v>
          </cell>
          <cell r="G611" t="str">
            <v>B. BURGDORFERI AB</v>
          </cell>
          <cell r="H611">
            <v>0</v>
          </cell>
          <cell r="I611">
            <v>1</v>
          </cell>
          <cell r="J611">
            <v>1</v>
          </cell>
          <cell r="K611">
            <v>0</v>
          </cell>
          <cell r="L611">
            <v>0</v>
          </cell>
          <cell r="M611">
            <v>0</v>
          </cell>
          <cell r="N611">
            <v>0</v>
          </cell>
          <cell r="O611">
            <v>0</v>
          </cell>
          <cell r="P611">
            <v>58</v>
          </cell>
          <cell r="Q611">
            <v>58</v>
          </cell>
          <cell r="R611">
            <v>0</v>
          </cell>
          <cell r="S611">
            <v>1</v>
          </cell>
          <cell r="T611">
            <v>1</v>
          </cell>
          <cell r="U611">
            <v>0</v>
          </cell>
          <cell r="V611">
            <v>0</v>
          </cell>
          <cell r="W611">
            <v>0</v>
          </cell>
          <cell r="X611">
            <v>0</v>
          </cell>
          <cell r="Y611">
            <v>0</v>
          </cell>
          <cell r="Z611">
            <v>58</v>
          </cell>
          <cell r="AA611">
            <v>58</v>
          </cell>
        </row>
        <row r="612">
          <cell r="A612" t="str">
            <v>JUL</v>
          </cell>
          <cell r="B612">
            <v>2017</v>
          </cell>
          <cell r="C612" t="str">
            <v>COTTAGE GROVE COMMUNITY HOSPIT</v>
          </cell>
          <cell r="D612" t="str">
            <v>40700</v>
          </cell>
          <cell r="E612" t="str">
            <v>Lab-General Lab</v>
          </cell>
          <cell r="F612" t="str">
            <v>25504560</v>
          </cell>
          <cell r="G612" t="str">
            <v>BORDETELLA ANTIBODY</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row>
        <row r="613">
          <cell r="A613" t="str">
            <v>JUL</v>
          </cell>
          <cell r="B613">
            <v>2017</v>
          </cell>
          <cell r="C613" t="str">
            <v>COTTAGE GROVE COMMUNITY HOSPIT</v>
          </cell>
          <cell r="D613" t="str">
            <v>40700</v>
          </cell>
          <cell r="E613" t="str">
            <v>Lab-General Lab</v>
          </cell>
          <cell r="F613" t="str">
            <v>25504600</v>
          </cell>
          <cell r="G613" t="str">
            <v>CULTURE ID, FUNGUS</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row>
        <row r="614">
          <cell r="A614" t="str">
            <v>JUL</v>
          </cell>
          <cell r="B614">
            <v>2017</v>
          </cell>
          <cell r="C614" t="str">
            <v>COTTAGE GROVE COMMUNITY HOSPIT</v>
          </cell>
          <cell r="D614" t="str">
            <v>40700</v>
          </cell>
          <cell r="E614" t="str">
            <v>Lab-General Lab</v>
          </cell>
          <cell r="F614" t="str">
            <v>25504605</v>
          </cell>
          <cell r="G614" t="str">
            <v>CULTURE TYPING, SERO, AGG</v>
          </cell>
          <cell r="H614">
            <v>5</v>
          </cell>
          <cell r="I614">
            <v>20</v>
          </cell>
          <cell r="J614">
            <v>25</v>
          </cell>
          <cell r="K614">
            <v>0</v>
          </cell>
          <cell r="L614">
            <v>0</v>
          </cell>
          <cell r="M614">
            <v>0</v>
          </cell>
          <cell r="N614">
            <v>0</v>
          </cell>
          <cell r="O614">
            <v>215</v>
          </cell>
          <cell r="P614">
            <v>860</v>
          </cell>
          <cell r="Q614">
            <v>1075</v>
          </cell>
          <cell r="R614">
            <v>5</v>
          </cell>
          <cell r="S614">
            <v>20</v>
          </cell>
          <cell r="T614">
            <v>25</v>
          </cell>
          <cell r="U614">
            <v>0</v>
          </cell>
          <cell r="V614">
            <v>0</v>
          </cell>
          <cell r="W614">
            <v>0</v>
          </cell>
          <cell r="X614">
            <v>0</v>
          </cell>
          <cell r="Y614">
            <v>215</v>
          </cell>
          <cell r="Z614">
            <v>860</v>
          </cell>
          <cell r="AA614">
            <v>1075</v>
          </cell>
        </row>
        <row r="615">
          <cell r="A615" t="str">
            <v>JUL</v>
          </cell>
          <cell r="B615">
            <v>2017</v>
          </cell>
          <cell r="C615" t="str">
            <v>COTTAGE GROVE COMMUNITY HOSPIT</v>
          </cell>
          <cell r="D615" t="str">
            <v>40700</v>
          </cell>
          <cell r="E615" t="str">
            <v>Lab-General Lab</v>
          </cell>
          <cell r="F615" t="str">
            <v>25504615</v>
          </cell>
          <cell r="G615" t="str">
            <v>CULTURE, ADDL ID METHOD</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row>
        <row r="616">
          <cell r="A616" t="str">
            <v>JUL</v>
          </cell>
          <cell r="B616">
            <v>2017</v>
          </cell>
          <cell r="C616" t="str">
            <v>COTTAGE GROVE COMMUNITY HOSPIT</v>
          </cell>
          <cell r="D616" t="str">
            <v>40700</v>
          </cell>
          <cell r="E616" t="str">
            <v>Lab-General Lab</v>
          </cell>
          <cell r="F616" t="str">
            <v>25504630</v>
          </cell>
          <cell r="G616" t="str">
            <v>CULTURE, URINE, ID</v>
          </cell>
          <cell r="H616">
            <v>2</v>
          </cell>
          <cell r="I616">
            <v>19</v>
          </cell>
          <cell r="J616">
            <v>21</v>
          </cell>
          <cell r="K616">
            <v>0</v>
          </cell>
          <cell r="L616">
            <v>0</v>
          </cell>
          <cell r="M616">
            <v>0</v>
          </cell>
          <cell r="N616">
            <v>0</v>
          </cell>
          <cell r="O616">
            <v>92</v>
          </cell>
          <cell r="P616">
            <v>874</v>
          </cell>
          <cell r="Q616">
            <v>966</v>
          </cell>
          <cell r="R616">
            <v>2</v>
          </cell>
          <cell r="S616">
            <v>19</v>
          </cell>
          <cell r="T616">
            <v>21</v>
          </cell>
          <cell r="U616">
            <v>0</v>
          </cell>
          <cell r="V616">
            <v>0</v>
          </cell>
          <cell r="W616">
            <v>0</v>
          </cell>
          <cell r="X616">
            <v>0</v>
          </cell>
          <cell r="Y616">
            <v>92</v>
          </cell>
          <cell r="Z616">
            <v>874</v>
          </cell>
          <cell r="AA616">
            <v>966</v>
          </cell>
        </row>
        <row r="617">
          <cell r="A617" t="str">
            <v>JUL</v>
          </cell>
          <cell r="B617">
            <v>2017</v>
          </cell>
          <cell r="C617" t="str">
            <v>COTTAGE GROVE COMMUNITY HOSPIT</v>
          </cell>
          <cell r="D617" t="str">
            <v>40700</v>
          </cell>
          <cell r="E617" t="str">
            <v>Lab-General Lab</v>
          </cell>
          <cell r="F617" t="str">
            <v>25504680</v>
          </cell>
          <cell r="G617" t="str">
            <v>KETOGENIC STEROIDS, FRACT, REF</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row>
        <row r="618">
          <cell r="A618" t="str">
            <v>JUL</v>
          </cell>
          <cell r="B618">
            <v>2017</v>
          </cell>
          <cell r="C618" t="str">
            <v>COTTAGE GROVE COMMUNITY HOSPIT</v>
          </cell>
          <cell r="D618" t="str">
            <v>40700</v>
          </cell>
          <cell r="E618" t="str">
            <v>Lab-General Lab</v>
          </cell>
          <cell r="F618" t="str">
            <v>25504700</v>
          </cell>
          <cell r="G618" t="str">
            <v>xOPIATES</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row>
        <row r="619">
          <cell r="A619" t="str">
            <v>JUL</v>
          </cell>
          <cell r="B619">
            <v>2017</v>
          </cell>
          <cell r="C619" t="str">
            <v>COTTAGE GROVE COMMUNITY HOSPIT</v>
          </cell>
          <cell r="D619" t="str">
            <v>40700</v>
          </cell>
          <cell r="E619" t="str">
            <v>Lab-General Lab</v>
          </cell>
          <cell r="F619" t="str">
            <v>25504701</v>
          </cell>
          <cell r="G619" t="str">
            <v>OPIATES TESTING</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row>
        <row r="620">
          <cell r="A620" t="str">
            <v>JUL</v>
          </cell>
          <cell r="B620">
            <v>2017</v>
          </cell>
          <cell r="C620" t="str">
            <v>COTTAGE GROVE COMMUNITY HOSPIT</v>
          </cell>
          <cell r="D620" t="str">
            <v>40700</v>
          </cell>
          <cell r="E620" t="str">
            <v>Lab-General Lab</v>
          </cell>
          <cell r="F620" t="str">
            <v>25504710</v>
          </cell>
          <cell r="G620" t="str">
            <v>xPLATELET ANTIBODY</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row>
        <row r="621">
          <cell r="A621" t="str">
            <v>JUL</v>
          </cell>
          <cell r="B621">
            <v>2017</v>
          </cell>
          <cell r="C621" t="str">
            <v>COTTAGE GROVE COMMUNITY HOSPIT</v>
          </cell>
          <cell r="D621" t="str">
            <v>40700</v>
          </cell>
          <cell r="E621" t="str">
            <v>Lab-General Lab</v>
          </cell>
          <cell r="F621" t="str">
            <v>25504725</v>
          </cell>
          <cell r="G621" t="str">
            <v>TISSUE CHROMOSOME, LYMPH</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row>
        <row r="622">
          <cell r="A622" t="str">
            <v>JUL</v>
          </cell>
          <cell r="B622">
            <v>2017</v>
          </cell>
          <cell r="C622" t="str">
            <v>COTTAGE GROVE COMMUNITY HOSPIT</v>
          </cell>
          <cell r="D622" t="str">
            <v>40700</v>
          </cell>
          <cell r="E622" t="str">
            <v>Lab-General Lab</v>
          </cell>
          <cell r="F622" t="str">
            <v>25504735</v>
          </cell>
          <cell r="G622" t="str">
            <v>VIRUS IDENT, TISSUE, REF</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row>
        <row r="623">
          <cell r="A623" t="str">
            <v>JUL</v>
          </cell>
          <cell r="B623">
            <v>2017</v>
          </cell>
          <cell r="C623" t="str">
            <v>COTTAGE GROVE COMMUNITY HOSPIT</v>
          </cell>
          <cell r="D623" t="str">
            <v>40700</v>
          </cell>
          <cell r="E623" t="str">
            <v>Lab-General Lab</v>
          </cell>
          <cell r="F623" t="str">
            <v>25504740</v>
          </cell>
          <cell r="G623" t="str">
            <v>VITAMIN K</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row>
        <row r="624">
          <cell r="A624" t="str">
            <v>JUL</v>
          </cell>
          <cell r="B624">
            <v>2017</v>
          </cell>
          <cell r="C624" t="str">
            <v>COTTAGE GROVE COMMUNITY HOSPIT</v>
          </cell>
          <cell r="D624" t="str">
            <v>40700</v>
          </cell>
          <cell r="E624" t="str">
            <v>Lab-General Lab</v>
          </cell>
          <cell r="F624" t="str">
            <v>25504750</v>
          </cell>
          <cell r="G624" t="str">
            <v>ANAEROBIC ISOLATE ADD'L METHODS</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row>
        <row r="625">
          <cell r="A625" t="str">
            <v>JUL</v>
          </cell>
          <cell r="B625">
            <v>2017</v>
          </cell>
          <cell r="C625" t="str">
            <v>COTTAGE GROVE COMMUNITY HOSPIT</v>
          </cell>
          <cell r="D625" t="str">
            <v>40700</v>
          </cell>
          <cell r="E625" t="str">
            <v>Lab-General Lab</v>
          </cell>
          <cell r="F625" t="str">
            <v>25504800</v>
          </cell>
          <cell r="G625" t="str">
            <v>SYPHILIS TEST, QUANT</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row>
        <row r="626">
          <cell r="A626" t="str">
            <v>JUL</v>
          </cell>
          <cell r="B626">
            <v>2017</v>
          </cell>
          <cell r="C626" t="str">
            <v>COTTAGE GROVE COMMUNITY HOSPIT</v>
          </cell>
          <cell r="D626" t="str">
            <v>40700</v>
          </cell>
          <cell r="E626" t="str">
            <v>Lab-General Lab</v>
          </cell>
          <cell r="F626" t="str">
            <v>25504814</v>
          </cell>
          <cell r="G626" t="str">
            <v>ELECTROLYTE PANEL</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row>
        <row r="627">
          <cell r="A627" t="str">
            <v>JUL</v>
          </cell>
          <cell r="B627">
            <v>2017</v>
          </cell>
          <cell r="C627" t="str">
            <v>COTTAGE GROVE COMMUNITY HOSPIT</v>
          </cell>
          <cell r="D627" t="str">
            <v>40700</v>
          </cell>
          <cell r="E627" t="str">
            <v>Lab-General Lab</v>
          </cell>
          <cell r="F627" t="str">
            <v>25504820</v>
          </cell>
          <cell r="G627" t="str">
            <v>HEPATITIS B SURFACE AG</v>
          </cell>
          <cell r="H627">
            <v>1</v>
          </cell>
          <cell r="I627">
            <v>11</v>
          </cell>
          <cell r="J627">
            <v>12</v>
          </cell>
          <cell r="K627">
            <v>0</v>
          </cell>
          <cell r="L627">
            <v>0</v>
          </cell>
          <cell r="M627">
            <v>0</v>
          </cell>
          <cell r="N627">
            <v>0</v>
          </cell>
          <cell r="O627">
            <v>44</v>
          </cell>
          <cell r="P627">
            <v>484</v>
          </cell>
          <cell r="Q627">
            <v>528</v>
          </cell>
          <cell r="R627">
            <v>1</v>
          </cell>
          <cell r="S627">
            <v>11</v>
          </cell>
          <cell r="T627">
            <v>12</v>
          </cell>
          <cell r="U627">
            <v>0</v>
          </cell>
          <cell r="V627">
            <v>0</v>
          </cell>
          <cell r="W627">
            <v>0</v>
          </cell>
          <cell r="X627">
            <v>0</v>
          </cell>
          <cell r="Y627">
            <v>44</v>
          </cell>
          <cell r="Z627">
            <v>484</v>
          </cell>
          <cell r="AA627">
            <v>528</v>
          </cell>
        </row>
        <row r="628">
          <cell r="A628" t="str">
            <v>JUL</v>
          </cell>
          <cell r="B628">
            <v>2017</v>
          </cell>
          <cell r="C628" t="str">
            <v>COTTAGE GROVE COMMUNITY HOSPIT</v>
          </cell>
          <cell r="D628" t="str">
            <v>40700</v>
          </cell>
          <cell r="E628" t="str">
            <v>Lab-General Lab</v>
          </cell>
          <cell r="F628" t="str">
            <v>25504822</v>
          </cell>
          <cell r="G628" t="str">
            <v>HEPATITIS C AB</v>
          </cell>
          <cell r="H628">
            <v>1</v>
          </cell>
          <cell r="I628">
            <v>13</v>
          </cell>
          <cell r="J628">
            <v>14</v>
          </cell>
          <cell r="K628">
            <v>0</v>
          </cell>
          <cell r="L628">
            <v>0</v>
          </cell>
          <cell r="M628">
            <v>0</v>
          </cell>
          <cell r="N628">
            <v>0</v>
          </cell>
          <cell r="O628">
            <v>70</v>
          </cell>
          <cell r="P628">
            <v>910</v>
          </cell>
          <cell r="Q628">
            <v>980</v>
          </cell>
          <cell r="R628">
            <v>1</v>
          </cell>
          <cell r="S628">
            <v>13</v>
          </cell>
          <cell r="T628">
            <v>14</v>
          </cell>
          <cell r="U628">
            <v>0</v>
          </cell>
          <cell r="V628">
            <v>0</v>
          </cell>
          <cell r="W628">
            <v>0</v>
          </cell>
          <cell r="X628">
            <v>0</v>
          </cell>
          <cell r="Y628">
            <v>70</v>
          </cell>
          <cell r="Z628">
            <v>910</v>
          </cell>
          <cell r="AA628">
            <v>980</v>
          </cell>
        </row>
        <row r="629">
          <cell r="A629" t="str">
            <v>JUL</v>
          </cell>
          <cell r="B629">
            <v>2017</v>
          </cell>
          <cell r="C629" t="str">
            <v>COTTAGE GROVE COMMUNITY HOSPIT</v>
          </cell>
          <cell r="D629" t="str">
            <v>40700</v>
          </cell>
          <cell r="E629" t="str">
            <v>Lab-General Lab</v>
          </cell>
          <cell r="F629" t="str">
            <v>25504824</v>
          </cell>
          <cell r="G629" t="str">
            <v>HEPATITIS B SURFACE AB</v>
          </cell>
          <cell r="H629">
            <v>1</v>
          </cell>
          <cell r="I629">
            <v>11</v>
          </cell>
          <cell r="J629">
            <v>12</v>
          </cell>
          <cell r="K629">
            <v>0</v>
          </cell>
          <cell r="L629">
            <v>0</v>
          </cell>
          <cell r="M629">
            <v>0</v>
          </cell>
          <cell r="N629">
            <v>0</v>
          </cell>
          <cell r="O629">
            <v>50</v>
          </cell>
          <cell r="P629">
            <v>550</v>
          </cell>
          <cell r="Q629">
            <v>600</v>
          </cell>
          <cell r="R629">
            <v>1</v>
          </cell>
          <cell r="S629">
            <v>11</v>
          </cell>
          <cell r="T629">
            <v>12</v>
          </cell>
          <cell r="U629">
            <v>0</v>
          </cell>
          <cell r="V629">
            <v>0</v>
          </cell>
          <cell r="W629">
            <v>0</v>
          </cell>
          <cell r="X629">
            <v>0</v>
          </cell>
          <cell r="Y629">
            <v>50</v>
          </cell>
          <cell r="Z629">
            <v>550</v>
          </cell>
          <cell r="AA629">
            <v>600</v>
          </cell>
        </row>
        <row r="630">
          <cell r="A630" t="str">
            <v>JUL</v>
          </cell>
          <cell r="B630">
            <v>2017</v>
          </cell>
          <cell r="C630" t="str">
            <v>COTTAGE GROVE COMMUNITY HOSPIT</v>
          </cell>
          <cell r="D630" t="str">
            <v>40700</v>
          </cell>
          <cell r="E630" t="str">
            <v>Lab-General Lab</v>
          </cell>
          <cell r="F630" t="str">
            <v>25504826</v>
          </cell>
          <cell r="G630" t="str">
            <v>CHYAMYDIA, DIRECT PROBE</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row>
        <row r="631">
          <cell r="A631" t="str">
            <v>JUL</v>
          </cell>
          <cell r="B631">
            <v>2017</v>
          </cell>
          <cell r="C631" t="str">
            <v>COTTAGE GROVE COMMUNITY HOSPIT</v>
          </cell>
          <cell r="D631" t="str">
            <v>40700</v>
          </cell>
          <cell r="E631" t="str">
            <v>Lab-General Lab</v>
          </cell>
          <cell r="F631" t="str">
            <v>25504828</v>
          </cell>
          <cell r="G631" t="str">
            <v>GC, DIRECT PROBE</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row>
        <row r="632">
          <cell r="A632" t="str">
            <v>JUL</v>
          </cell>
          <cell r="B632">
            <v>2017</v>
          </cell>
          <cell r="C632" t="str">
            <v>COTTAGE GROVE COMMUNITY HOSPIT</v>
          </cell>
          <cell r="D632" t="str">
            <v>40700</v>
          </cell>
          <cell r="E632" t="str">
            <v>Lab-General Lab</v>
          </cell>
          <cell r="F632" t="str">
            <v>25504830</v>
          </cell>
          <cell r="G632" t="str">
            <v>HEPATITIS A ANTIBODY IGM</v>
          </cell>
          <cell r="H632">
            <v>1</v>
          </cell>
          <cell r="I632">
            <v>3</v>
          </cell>
          <cell r="J632">
            <v>4</v>
          </cell>
          <cell r="K632">
            <v>0</v>
          </cell>
          <cell r="L632">
            <v>0</v>
          </cell>
          <cell r="M632">
            <v>0</v>
          </cell>
          <cell r="N632">
            <v>0</v>
          </cell>
          <cell r="O632">
            <v>71</v>
          </cell>
          <cell r="P632">
            <v>213</v>
          </cell>
          <cell r="Q632">
            <v>284</v>
          </cell>
          <cell r="R632">
            <v>1</v>
          </cell>
          <cell r="S632">
            <v>3</v>
          </cell>
          <cell r="T632">
            <v>4</v>
          </cell>
          <cell r="U632">
            <v>0</v>
          </cell>
          <cell r="V632">
            <v>0</v>
          </cell>
          <cell r="W632">
            <v>0</v>
          </cell>
          <cell r="X632">
            <v>0</v>
          </cell>
          <cell r="Y632">
            <v>71</v>
          </cell>
          <cell r="Z632">
            <v>213</v>
          </cell>
          <cell r="AA632">
            <v>284</v>
          </cell>
        </row>
        <row r="633">
          <cell r="A633" t="str">
            <v>JUL</v>
          </cell>
          <cell r="B633">
            <v>2017</v>
          </cell>
          <cell r="C633" t="str">
            <v>COTTAGE GROVE COMMUNITY HOSPIT</v>
          </cell>
          <cell r="D633" t="str">
            <v>40700</v>
          </cell>
          <cell r="E633" t="str">
            <v>Lab-General Lab</v>
          </cell>
          <cell r="F633" t="str">
            <v>25504832</v>
          </cell>
          <cell r="G633" t="str">
            <v>HEPATITIS B CORE AB, IGM</v>
          </cell>
          <cell r="H633">
            <v>0</v>
          </cell>
          <cell r="I633">
            <v>1</v>
          </cell>
          <cell r="J633">
            <v>1</v>
          </cell>
          <cell r="K633">
            <v>0</v>
          </cell>
          <cell r="L633">
            <v>0</v>
          </cell>
          <cell r="M633">
            <v>0</v>
          </cell>
          <cell r="N633">
            <v>0</v>
          </cell>
          <cell r="O633">
            <v>0</v>
          </cell>
          <cell r="P633">
            <v>59</v>
          </cell>
          <cell r="Q633">
            <v>59</v>
          </cell>
          <cell r="R633">
            <v>0</v>
          </cell>
          <cell r="S633">
            <v>1</v>
          </cell>
          <cell r="T633">
            <v>1</v>
          </cell>
          <cell r="U633">
            <v>0</v>
          </cell>
          <cell r="V633">
            <v>0</v>
          </cell>
          <cell r="W633">
            <v>0</v>
          </cell>
          <cell r="X633">
            <v>0</v>
          </cell>
          <cell r="Y633">
            <v>0</v>
          </cell>
          <cell r="Z633">
            <v>59</v>
          </cell>
          <cell r="AA633">
            <v>59</v>
          </cell>
        </row>
        <row r="634">
          <cell r="A634" t="str">
            <v>JUL</v>
          </cell>
          <cell r="B634">
            <v>2017</v>
          </cell>
          <cell r="C634" t="str">
            <v>COTTAGE GROVE COMMUNITY HOSPIT</v>
          </cell>
          <cell r="D634" t="str">
            <v>40700</v>
          </cell>
          <cell r="E634" t="str">
            <v>Lab-General Lab</v>
          </cell>
          <cell r="F634" t="str">
            <v>25504834</v>
          </cell>
          <cell r="G634" t="str">
            <v>HEPATITIS B CORE, TOTAL AB</v>
          </cell>
          <cell r="H634">
            <v>1</v>
          </cell>
          <cell r="I634">
            <v>10</v>
          </cell>
          <cell r="J634">
            <v>11</v>
          </cell>
          <cell r="K634">
            <v>0</v>
          </cell>
          <cell r="L634">
            <v>0</v>
          </cell>
          <cell r="M634">
            <v>0</v>
          </cell>
          <cell r="N634">
            <v>0</v>
          </cell>
          <cell r="O634">
            <v>57</v>
          </cell>
          <cell r="P634">
            <v>570</v>
          </cell>
          <cell r="Q634">
            <v>627</v>
          </cell>
          <cell r="R634">
            <v>1</v>
          </cell>
          <cell r="S634">
            <v>10</v>
          </cell>
          <cell r="T634">
            <v>11</v>
          </cell>
          <cell r="U634">
            <v>0</v>
          </cell>
          <cell r="V634">
            <v>0</v>
          </cell>
          <cell r="W634">
            <v>0</v>
          </cell>
          <cell r="X634">
            <v>0</v>
          </cell>
          <cell r="Y634">
            <v>57</v>
          </cell>
          <cell r="Z634">
            <v>570</v>
          </cell>
          <cell r="AA634">
            <v>627</v>
          </cell>
        </row>
        <row r="635">
          <cell r="A635" t="str">
            <v>JUL</v>
          </cell>
          <cell r="B635">
            <v>2017</v>
          </cell>
          <cell r="C635" t="str">
            <v>COTTAGE GROVE COMMUNITY HOSPIT</v>
          </cell>
          <cell r="D635" t="str">
            <v>40700</v>
          </cell>
          <cell r="E635" t="str">
            <v>Lab-General Lab</v>
          </cell>
          <cell r="F635" t="str">
            <v>25504836</v>
          </cell>
          <cell r="G635" t="str">
            <v>HEPATITIS BE ANTIGEN</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row>
        <row r="636">
          <cell r="A636" t="str">
            <v>JUL</v>
          </cell>
          <cell r="B636">
            <v>2017</v>
          </cell>
          <cell r="C636" t="str">
            <v>COTTAGE GROVE COMMUNITY HOSPIT</v>
          </cell>
          <cell r="D636" t="str">
            <v>40700</v>
          </cell>
          <cell r="E636" t="str">
            <v>Lab-General Lab</v>
          </cell>
          <cell r="F636" t="str">
            <v>25504838</v>
          </cell>
          <cell r="G636" t="str">
            <v>HEPATITIS BE ANTIBODY</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row>
        <row r="637">
          <cell r="A637" t="str">
            <v>JUL</v>
          </cell>
          <cell r="B637">
            <v>2017</v>
          </cell>
          <cell r="C637" t="str">
            <v>COTTAGE GROVE COMMUNITY HOSPIT</v>
          </cell>
          <cell r="D637" t="str">
            <v>40700</v>
          </cell>
          <cell r="E637" t="str">
            <v>Lab-General Lab</v>
          </cell>
          <cell r="F637" t="str">
            <v>25504840</v>
          </cell>
          <cell r="G637" t="str">
            <v>HEPATITIS A AB IGG/IGM</v>
          </cell>
          <cell r="H637">
            <v>0</v>
          </cell>
          <cell r="I637">
            <v>3</v>
          </cell>
          <cell r="J637">
            <v>3</v>
          </cell>
          <cell r="K637">
            <v>0</v>
          </cell>
          <cell r="L637">
            <v>0</v>
          </cell>
          <cell r="M637">
            <v>0</v>
          </cell>
          <cell r="N637">
            <v>0</v>
          </cell>
          <cell r="O637">
            <v>0</v>
          </cell>
          <cell r="P637">
            <v>204</v>
          </cell>
          <cell r="Q637">
            <v>204</v>
          </cell>
          <cell r="R637">
            <v>0</v>
          </cell>
          <cell r="S637">
            <v>3</v>
          </cell>
          <cell r="T637">
            <v>3</v>
          </cell>
          <cell r="U637">
            <v>0</v>
          </cell>
          <cell r="V637">
            <v>0</v>
          </cell>
          <cell r="W637">
            <v>0</v>
          </cell>
          <cell r="X637">
            <v>0</v>
          </cell>
          <cell r="Y637">
            <v>0</v>
          </cell>
          <cell r="Z637">
            <v>204</v>
          </cell>
          <cell r="AA637">
            <v>204</v>
          </cell>
        </row>
        <row r="638">
          <cell r="A638" t="str">
            <v>JUL</v>
          </cell>
          <cell r="B638">
            <v>2017</v>
          </cell>
          <cell r="C638" t="str">
            <v>COTTAGE GROVE COMMUNITY HOSPIT</v>
          </cell>
          <cell r="D638" t="str">
            <v>40700</v>
          </cell>
          <cell r="E638" t="str">
            <v>Lab-General Lab</v>
          </cell>
          <cell r="F638" t="str">
            <v>25504842</v>
          </cell>
          <cell r="G638" t="str">
            <v>INFECTIOUS AGENT DETECT BY EIA</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row>
        <row r="639">
          <cell r="A639" t="str">
            <v>JUL</v>
          </cell>
          <cell r="B639">
            <v>2017</v>
          </cell>
          <cell r="C639" t="str">
            <v>COTTAGE GROVE COMMUNITY HOSPIT</v>
          </cell>
          <cell r="D639" t="str">
            <v>40700</v>
          </cell>
          <cell r="E639" t="str">
            <v>Lab-General Lab</v>
          </cell>
          <cell r="F639" t="str">
            <v>25504846</v>
          </cell>
          <cell r="G639" t="str">
            <v>RSV, EIA</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row>
        <row r="640">
          <cell r="A640" t="str">
            <v>JUL</v>
          </cell>
          <cell r="B640">
            <v>2017</v>
          </cell>
          <cell r="C640" t="str">
            <v>COTTAGE GROVE COMMUNITY HOSPIT</v>
          </cell>
          <cell r="D640" t="str">
            <v>40700</v>
          </cell>
          <cell r="E640" t="str">
            <v>Lab-General Lab</v>
          </cell>
          <cell r="F640" t="str">
            <v>25504848</v>
          </cell>
          <cell r="G640" t="str">
            <v>CRYTOSPORIDUM, EIA</v>
          </cell>
          <cell r="H640">
            <v>0</v>
          </cell>
          <cell r="I640">
            <v>4</v>
          </cell>
          <cell r="J640">
            <v>4</v>
          </cell>
          <cell r="K640">
            <v>0</v>
          </cell>
          <cell r="L640">
            <v>0</v>
          </cell>
          <cell r="M640">
            <v>0</v>
          </cell>
          <cell r="N640">
            <v>0</v>
          </cell>
          <cell r="O640">
            <v>0</v>
          </cell>
          <cell r="P640">
            <v>200</v>
          </cell>
          <cell r="Q640">
            <v>200</v>
          </cell>
          <cell r="R640">
            <v>0</v>
          </cell>
          <cell r="S640">
            <v>4</v>
          </cell>
          <cell r="T640">
            <v>4</v>
          </cell>
          <cell r="U640">
            <v>0</v>
          </cell>
          <cell r="V640">
            <v>0</v>
          </cell>
          <cell r="W640">
            <v>0</v>
          </cell>
          <cell r="X640">
            <v>0</v>
          </cell>
          <cell r="Y640">
            <v>0</v>
          </cell>
          <cell r="Z640">
            <v>200</v>
          </cell>
          <cell r="AA640">
            <v>200</v>
          </cell>
        </row>
        <row r="641">
          <cell r="A641" t="str">
            <v>JUL</v>
          </cell>
          <cell r="B641">
            <v>2017</v>
          </cell>
          <cell r="C641" t="str">
            <v>COTTAGE GROVE COMMUNITY HOSPIT</v>
          </cell>
          <cell r="D641" t="str">
            <v>40700</v>
          </cell>
          <cell r="E641" t="str">
            <v>Lab-General Lab</v>
          </cell>
          <cell r="F641" t="str">
            <v>25504850</v>
          </cell>
          <cell r="G641" t="str">
            <v>C DIFF TOXIN A EIA</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row>
        <row r="642">
          <cell r="A642" t="str">
            <v>JUL</v>
          </cell>
          <cell r="B642">
            <v>2017</v>
          </cell>
          <cell r="C642" t="str">
            <v>COTTAGE GROVE COMMUNITY HOSPIT</v>
          </cell>
          <cell r="D642" t="str">
            <v>40700</v>
          </cell>
          <cell r="E642" t="str">
            <v>Lab-General Lab</v>
          </cell>
          <cell r="F642" t="str">
            <v>25504852</v>
          </cell>
          <cell r="G642" t="str">
            <v>ROTAVIRUS, EIA</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row>
        <row r="643">
          <cell r="A643" t="str">
            <v>JUL</v>
          </cell>
          <cell r="B643">
            <v>2017</v>
          </cell>
          <cell r="C643" t="str">
            <v>COTTAGE GROVE COMMUNITY HOSPIT</v>
          </cell>
          <cell r="D643" t="str">
            <v>40700</v>
          </cell>
          <cell r="E643" t="str">
            <v>Lab-General Lab</v>
          </cell>
          <cell r="F643" t="str">
            <v>25504854</v>
          </cell>
          <cell r="G643" t="str">
            <v>INFECTIOUS AGENT, DIRECT PROBE</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row>
        <row r="644">
          <cell r="A644" t="str">
            <v>JUL</v>
          </cell>
          <cell r="B644">
            <v>2017</v>
          </cell>
          <cell r="C644" t="str">
            <v>COTTAGE GROVE COMMUNITY HOSPIT</v>
          </cell>
          <cell r="D644" t="str">
            <v>40700</v>
          </cell>
          <cell r="E644" t="str">
            <v>Lab-General Lab</v>
          </cell>
          <cell r="F644" t="str">
            <v>25504858</v>
          </cell>
          <cell r="G644" t="str">
            <v>CYTOPATH REQUIRING MD INTERPRETA</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row>
        <row r="645">
          <cell r="A645" t="str">
            <v>JUL</v>
          </cell>
          <cell r="B645">
            <v>2017</v>
          </cell>
          <cell r="C645" t="str">
            <v>COTTAGE GROVE COMMUNITY HOSPIT</v>
          </cell>
          <cell r="D645" t="str">
            <v>40700</v>
          </cell>
          <cell r="E645" t="str">
            <v>Lab-General Lab</v>
          </cell>
          <cell r="F645" t="str">
            <v>25504861</v>
          </cell>
          <cell r="G645" t="str">
            <v>HEPATITIS C AB CONFIRMATORY REF</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row>
        <row r="646">
          <cell r="A646" t="str">
            <v>JUL</v>
          </cell>
          <cell r="B646">
            <v>2017</v>
          </cell>
          <cell r="C646" t="str">
            <v>COTTAGE GROVE COMMUNITY HOSPIT</v>
          </cell>
          <cell r="D646" t="str">
            <v>40700</v>
          </cell>
          <cell r="E646" t="str">
            <v>Lab-General Lab</v>
          </cell>
          <cell r="F646" t="str">
            <v>25504865</v>
          </cell>
          <cell r="G646" t="str">
            <v>HEPATITIS C RNA;QUANT</v>
          </cell>
          <cell r="H646">
            <v>0</v>
          </cell>
          <cell r="I646">
            <v>5</v>
          </cell>
          <cell r="J646">
            <v>5</v>
          </cell>
          <cell r="K646">
            <v>0</v>
          </cell>
          <cell r="L646">
            <v>0</v>
          </cell>
          <cell r="M646">
            <v>0</v>
          </cell>
          <cell r="N646">
            <v>0</v>
          </cell>
          <cell r="O646">
            <v>0</v>
          </cell>
          <cell r="P646">
            <v>1435</v>
          </cell>
          <cell r="Q646">
            <v>1435</v>
          </cell>
          <cell r="R646">
            <v>0</v>
          </cell>
          <cell r="S646">
            <v>5</v>
          </cell>
          <cell r="T646">
            <v>5</v>
          </cell>
          <cell r="U646">
            <v>0</v>
          </cell>
          <cell r="V646">
            <v>0</v>
          </cell>
          <cell r="W646">
            <v>0</v>
          </cell>
          <cell r="X646">
            <v>0</v>
          </cell>
          <cell r="Y646">
            <v>0</v>
          </cell>
          <cell r="Z646">
            <v>1435</v>
          </cell>
          <cell r="AA646">
            <v>1435</v>
          </cell>
        </row>
        <row r="647">
          <cell r="A647" t="str">
            <v>JUL</v>
          </cell>
          <cell r="B647">
            <v>2017</v>
          </cell>
          <cell r="C647" t="str">
            <v>COTTAGE GROVE COMMUNITY HOSPIT</v>
          </cell>
          <cell r="D647" t="str">
            <v>40700</v>
          </cell>
          <cell r="E647" t="str">
            <v>Lab-General Lab</v>
          </cell>
          <cell r="F647" t="str">
            <v>25504867</v>
          </cell>
          <cell r="G647" t="str">
            <v>HEPATITIS C RNA;QUAL</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row>
        <row r="648">
          <cell r="A648" t="str">
            <v>JUL</v>
          </cell>
          <cell r="B648">
            <v>2017</v>
          </cell>
          <cell r="C648" t="str">
            <v>COTTAGE GROVE COMMUNITY HOSPIT</v>
          </cell>
          <cell r="D648" t="str">
            <v>40700</v>
          </cell>
          <cell r="E648" t="str">
            <v>Lab-General Lab</v>
          </cell>
          <cell r="F648" t="str">
            <v>25504869</v>
          </cell>
          <cell r="G648" t="str">
            <v>HIV-1; PCR;QUANT</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row>
        <row r="649">
          <cell r="A649" t="str">
            <v>JUL</v>
          </cell>
          <cell r="B649">
            <v>2017</v>
          </cell>
          <cell r="C649" t="str">
            <v>COTTAGE GROVE COMMUNITY HOSPIT</v>
          </cell>
          <cell r="D649" t="str">
            <v>40700</v>
          </cell>
          <cell r="E649" t="str">
            <v>Lab-General Lab</v>
          </cell>
          <cell r="F649" t="str">
            <v>25504873</v>
          </cell>
          <cell r="G649" t="str">
            <v>INFECTIOUS AGENT DEDECT NUC ACID</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row>
        <row r="650">
          <cell r="A650" t="str">
            <v>JUL</v>
          </cell>
          <cell r="B650">
            <v>2017</v>
          </cell>
          <cell r="C650" t="str">
            <v>COTTAGE GROVE COMMUNITY HOSPIT</v>
          </cell>
          <cell r="D650" t="str">
            <v>40700</v>
          </cell>
          <cell r="E650" t="str">
            <v>Lab-General Lab</v>
          </cell>
          <cell r="F650" t="str">
            <v>25504874</v>
          </cell>
          <cell r="G650" t="str">
            <v>HEPATITIS B VIRUS, QUANT</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row>
        <row r="651">
          <cell r="A651" t="str">
            <v>JUL</v>
          </cell>
          <cell r="B651">
            <v>2017</v>
          </cell>
          <cell r="C651" t="str">
            <v>COTTAGE GROVE COMMUNITY HOSPIT</v>
          </cell>
          <cell r="D651" t="str">
            <v>40700</v>
          </cell>
          <cell r="E651" t="str">
            <v>Lab-General Lab</v>
          </cell>
          <cell r="F651" t="str">
            <v>25504876</v>
          </cell>
          <cell r="G651" t="str">
            <v>HERPES SIMPLEX VIRUS, PCR REF</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row>
        <row r="652">
          <cell r="A652" t="str">
            <v>JUL</v>
          </cell>
          <cell r="B652">
            <v>2017</v>
          </cell>
          <cell r="C652" t="str">
            <v>COTTAGE GROVE COMMUNITY HOSPIT</v>
          </cell>
          <cell r="D652" t="str">
            <v>40700</v>
          </cell>
          <cell r="E652" t="str">
            <v>Lab-General Lab</v>
          </cell>
          <cell r="F652" t="str">
            <v>25504880</v>
          </cell>
          <cell r="G652" t="str">
            <v>STREPTOCOCCUS, GROUP A ANTIGEN</v>
          </cell>
          <cell r="H652">
            <v>0</v>
          </cell>
          <cell r="I652">
            <v>24</v>
          </cell>
          <cell r="J652">
            <v>24</v>
          </cell>
          <cell r="K652">
            <v>0</v>
          </cell>
          <cell r="L652">
            <v>0</v>
          </cell>
          <cell r="M652">
            <v>0</v>
          </cell>
          <cell r="N652">
            <v>0</v>
          </cell>
          <cell r="O652">
            <v>0</v>
          </cell>
          <cell r="P652">
            <v>1008</v>
          </cell>
          <cell r="Q652">
            <v>1008</v>
          </cell>
          <cell r="R652">
            <v>0</v>
          </cell>
          <cell r="S652">
            <v>24</v>
          </cell>
          <cell r="T652">
            <v>24</v>
          </cell>
          <cell r="U652">
            <v>0</v>
          </cell>
          <cell r="V652">
            <v>0</v>
          </cell>
          <cell r="W652">
            <v>0</v>
          </cell>
          <cell r="X652">
            <v>0</v>
          </cell>
          <cell r="Y652">
            <v>0</v>
          </cell>
          <cell r="Z652">
            <v>1008</v>
          </cell>
          <cell r="AA652">
            <v>1008</v>
          </cell>
        </row>
        <row r="653">
          <cell r="A653" t="str">
            <v>JUL</v>
          </cell>
          <cell r="B653">
            <v>2017</v>
          </cell>
          <cell r="C653" t="str">
            <v>COTTAGE GROVE COMMUNITY HOSPIT</v>
          </cell>
          <cell r="D653" t="str">
            <v>40700</v>
          </cell>
          <cell r="E653" t="str">
            <v>Lab-General Lab</v>
          </cell>
          <cell r="F653" t="str">
            <v>25504881</v>
          </cell>
          <cell r="G653" t="str">
            <v>IA NUC ACID AMP PROBE NOS</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row>
        <row r="654">
          <cell r="A654" t="str">
            <v>JUL</v>
          </cell>
          <cell r="B654">
            <v>2017</v>
          </cell>
          <cell r="C654" t="str">
            <v>COTTAGE GROVE COMMUNITY HOSPIT</v>
          </cell>
          <cell r="D654" t="str">
            <v>40700</v>
          </cell>
          <cell r="E654" t="str">
            <v>Lab-General Lab</v>
          </cell>
          <cell r="F654" t="str">
            <v>25504886</v>
          </cell>
          <cell r="G654" t="str">
            <v>BILIRUBIN TOTAL</v>
          </cell>
          <cell r="H654">
            <v>0</v>
          </cell>
          <cell r="I654">
            <v>2</v>
          </cell>
          <cell r="J654">
            <v>2</v>
          </cell>
          <cell r="K654">
            <v>0</v>
          </cell>
          <cell r="L654">
            <v>0</v>
          </cell>
          <cell r="M654">
            <v>0</v>
          </cell>
          <cell r="N654">
            <v>0</v>
          </cell>
          <cell r="O654">
            <v>0</v>
          </cell>
          <cell r="P654">
            <v>74</v>
          </cell>
          <cell r="Q654">
            <v>74</v>
          </cell>
          <cell r="R654">
            <v>0</v>
          </cell>
          <cell r="S654">
            <v>2</v>
          </cell>
          <cell r="T654">
            <v>2</v>
          </cell>
          <cell r="U654">
            <v>0</v>
          </cell>
          <cell r="V654">
            <v>0</v>
          </cell>
          <cell r="W654">
            <v>0</v>
          </cell>
          <cell r="X654">
            <v>0</v>
          </cell>
          <cell r="Y654">
            <v>0</v>
          </cell>
          <cell r="Z654">
            <v>74</v>
          </cell>
          <cell r="AA654">
            <v>74</v>
          </cell>
        </row>
        <row r="655">
          <cell r="A655" t="str">
            <v>JUL</v>
          </cell>
          <cell r="B655">
            <v>2017</v>
          </cell>
          <cell r="C655" t="str">
            <v>COTTAGE GROVE COMMUNITY HOSPIT</v>
          </cell>
          <cell r="D655" t="str">
            <v>40700</v>
          </cell>
          <cell r="E655" t="str">
            <v>Lab-General Lab</v>
          </cell>
          <cell r="F655" t="str">
            <v>25504887</v>
          </cell>
          <cell r="G655" t="str">
            <v>BILIRUBIN DIRECT</v>
          </cell>
          <cell r="H655">
            <v>0</v>
          </cell>
          <cell r="I655">
            <v>1</v>
          </cell>
          <cell r="J655">
            <v>1</v>
          </cell>
          <cell r="K655">
            <v>0</v>
          </cell>
          <cell r="L655">
            <v>0</v>
          </cell>
          <cell r="M655">
            <v>0</v>
          </cell>
          <cell r="N655">
            <v>0</v>
          </cell>
          <cell r="O655">
            <v>0</v>
          </cell>
          <cell r="P655">
            <v>39</v>
          </cell>
          <cell r="Q655">
            <v>39</v>
          </cell>
          <cell r="R655">
            <v>0</v>
          </cell>
          <cell r="S655">
            <v>1</v>
          </cell>
          <cell r="T655">
            <v>1</v>
          </cell>
          <cell r="U655">
            <v>0</v>
          </cell>
          <cell r="V655">
            <v>0</v>
          </cell>
          <cell r="W655">
            <v>0</v>
          </cell>
          <cell r="X655">
            <v>0</v>
          </cell>
          <cell r="Y655">
            <v>0</v>
          </cell>
          <cell r="Z655">
            <v>39</v>
          </cell>
          <cell r="AA655">
            <v>39</v>
          </cell>
        </row>
        <row r="656">
          <cell r="A656" t="str">
            <v>JUL</v>
          </cell>
          <cell r="B656">
            <v>2017</v>
          </cell>
          <cell r="C656" t="str">
            <v>COTTAGE GROVE COMMUNITY HOSPIT</v>
          </cell>
          <cell r="D656" t="str">
            <v>40700</v>
          </cell>
          <cell r="E656" t="str">
            <v>Lab-General Lab</v>
          </cell>
          <cell r="F656" t="str">
            <v>25504890</v>
          </cell>
          <cell r="G656" t="str">
            <v>PSA FREE</v>
          </cell>
          <cell r="H656">
            <v>0</v>
          </cell>
          <cell r="I656">
            <v>8</v>
          </cell>
          <cell r="J656">
            <v>8</v>
          </cell>
          <cell r="K656">
            <v>0</v>
          </cell>
          <cell r="L656">
            <v>0</v>
          </cell>
          <cell r="M656">
            <v>0</v>
          </cell>
          <cell r="N656">
            <v>0</v>
          </cell>
          <cell r="O656">
            <v>0</v>
          </cell>
          <cell r="P656">
            <v>640</v>
          </cell>
          <cell r="Q656">
            <v>640</v>
          </cell>
          <cell r="R656">
            <v>0</v>
          </cell>
          <cell r="S656">
            <v>8</v>
          </cell>
          <cell r="T656">
            <v>8</v>
          </cell>
          <cell r="U656">
            <v>0</v>
          </cell>
          <cell r="V656">
            <v>0</v>
          </cell>
          <cell r="W656">
            <v>0</v>
          </cell>
          <cell r="X656">
            <v>0</v>
          </cell>
          <cell r="Y656">
            <v>0</v>
          </cell>
          <cell r="Z656">
            <v>640</v>
          </cell>
          <cell r="AA656">
            <v>640</v>
          </cell>
        </row>
        <row r="657">
          <cell r="A657" t="str">
            <v>JUL</v>
          </cell>
          <cell r="B657">
            <v>2017</v>
          </cell>
          <cell r="C657" t="str">
            <v>COTTAGE GROVE COMMUNITY HOSPIT</v>
          </cell>
          <cell r="D657" t="str">
            <v>40700</v>
          </cell>
          <cell r="E657" t="str">
            <v>Lab-General Lab</v>
          </cell>
          <cell r="F657" t="str">
            <v>25504892</v>
          </cell>
          <cell r="G657" t="str">
            <v>AMINO ACIDS QUANTITATIVE</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row>
        <row r="658">
          <cell r="A658" t="str">
            <v>JUL</v>
          </cell>
          <cell r="B658">
            <v>2017</v>
          </cell>
          <cell r="C658" t="str">
            <v>COTTAGE GROVE COMMUNITY HOSPIT</v>
          </cell>
          <cell r="D658" t="str">
            <v>40700</v>
          </cell>
          <cell r="E658" t="str">
            <v>Lab-General Lab</v>
          </cell>
          <cell r="F658" t="str">
            <v>25504894</v>
          </cell>
          <cell r="G658" t="str">
            <v>CARNITINE QUANTITATIVE</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row>
        <row r="659">
          <cell r="A659" t="str">
            <v>JUL</v>
          </cell>
          <cell r="B659">
            <v>2017</v>
          </cell>
          <cell r="C659" t="str">
            <v>COTTAGE GROVE COMMUNITY HOSPIT</v>
          </cell>
          <cell r="D659" t="str">
            <v>40700</v>
          </cell>
          <cell r="E659" t="str">
            <v>Lab-General Lab</v>
          </cell>
          <cell r="F659" t="str">
            <v>25504896</v>
          </cell>
          <cell r="G659" t="str">
            <v>D-DIMER QUANT</v>
          </cell>
          <cell r="H659">
            <v>4</v>
          </cell>
          <cell r="I659">
            <v>24</v>
          </cell>
          <cell r="J659">
            <v>28</v>
          </cell>
          <cell r="K659">
            <v>0</v>
          </cell>
          <cell r="L659">
            <v>0</v>
          </cell>
          <cell r="M659">
            <v>0</v>
          </cell>
          <cell r="N659">
            <v>0</v>
          </cell>
          <cell r="O659">
            <v>692</v>
          </cell>
          <cell r="P659">
            <v>4152</v>
          </cell>
          <cell r="Q659">
            <v>4844</v>
          </cell>
          <cell r="R659">
            <v>4</v>
          </cell>
          <cell r="S659">
            <v>24</v>
          </cell>
          <cell r="T659">
            <v>28</v>
          </cell>
          <cell r="U659">
            <v>0</v>
          </cell>
          <cell r="V659">
            <v>0</v>
          </cell>
          <cell r="W659">
            <v>0</v>
          </cell>
          <cell r="X659">
            <v>0</v>
          </cell>
          <cell r="Y659">
            <v>692</v>
          </cell>
          <cell r="Z659">
            <v>4152</v>
          </cell>
          <cell r="AA659">
            <v>4844</v>
          </cell>
        </row>
        <row r="660">
          <cell r="A660" t="str">
            <v>JUL</v>
          </cell>
          <cell r="B660">
            <v>2017</v>
          </cell>
          <cell r="C660" t="str">
            <v>COTTAGE GROVE COMMUNITY HOSPIT</v>
          </cell>
          <cell r="D660" t="str">
            <v>40700</v>
          </cell>
          <cell r="E660" t="str">
            <v>Lab-General Lab</v>
          </cell>
          <cell r="F660" t="str">
            <v>25504898</v>
          </cell>
          <cell r="G660" t="str">
            <v>xCHROMOTOGRAPHY MULTI ANALYTES Q</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row>
        <row r="661">
          <cell r="A661" t="str">
            <v>JUL</v>
          </cell>
          <cell r="B661">
            <v>2017</v>
          </cell>
          <cell r="C661" t="str">
            <v>COTTAGE GROVE COMMUNITY HOSPIT</v>
          </cell>
          <cell r="D661" t="str">
            <v>40700</v>
          </cell>
          <cell r="E661" t="str">
            <v>Lab-General Lab</v>
          </cell>
          <cell r="F661" t="str">
            <v>25504899</v>
          </cell>
          <cell r="G661" t="str">
            <v>LDL DIRECT MEASUREMENT</v>
          </cell>
          <cell r="H661">
            <v>0</v>
          </cell>
          <cell r="I661">
            <v>12</v>
          </cell>
          <cell r="J661">
            <v>12</v>
          </cell>
          <cell r="K661">
            <v>0</v>
          </cell>
          <cell r="L661">
            <v>0</v>
          </cell>
          <cell r="M661">
            <v>0</v>
          </cell>
          <cell r="N661">
            <v>0</v>
          </cell>
          <cell r="O661">
            <v>0</v>
          </cell>
          <cell r="P661">
            <v>816</v>
          </cell>
          <cell r="Q661">
            <v>816</v>
          </cell>
          <cell r="R661">
            <v>0</v>
          </cell>
          <cell r="S661">
            <v>12</v>
          </cell>
          <cell r="T661">
            <v>12</v>
          </cell>
          <cell r="U661">
            <v>0</v>
          </cell>
          <cell r="V661">
            <v>0</v>
          </cell>
          <cell r="W661">
            <v>0</v>
          </cell>
          <cell r="X661">
            <v>0</v>
          </cell>
          <cell r="Y661">
            <v>0</v>
          </cell>
          <cell r="Z661">
            <v>816</v>
          </cell>
          <cell r="AA661">
            <v>816</v>
          </cell>
        </row>
        <row r="662">
          <cell r="A662" t="str">
            <v>JUL</v>
          </cell>
          <cell r="B662">
            <v>2017</v>
          </cell>
          <cell r="C662" t="str">
            <v>COTTAGE GROVE COMMUNITY HOSPIT</v>
          </cell>
          <cell r="D662" t="str">
            <v>40700</v>
          </cell>
          <cell r="E662" t="str">
            <v>Lab-General Lab</v>
          </cell>
          <cell r="F662" t="str">
            <v>25504910</v>
          </cell>
          <cell r="G662" t="str">
            <v>BASIC METABOLIC PANEL 80048</v>
          </cell>
          <cell r="H662">
            <v>46</v>
          </cell>
          <cell r="I662">
            <v>233</v>
          </cell>
          <cell r="J662">
            <v>279</v>
          </cell>
          <cell r="K662">
            <v>0</v>
          </cell>
          <cell r="L662">
            <v>0</v>
          </cell>
          <cell r="M662">
            <v>0</v>
          </cell>
          <cell r="N662">
            <v>0</v>
          </cell>
          <cell r="O662">
            <v>2024</v>
          </cell>
          <cell r="P662">
            <v>10252</v>
          </cell>
          <cell r="Q662">
            <v>12276</v>
          </cell>
          <cell r="R662">
            <v>46</v>
          </cell>
          <cell r="S662">
            <v>233</v>
          </cell>
          <cell r="T662">
            <v>279</v>
          </cell>
          <cell r="U662">
            <v>0</v>
          </cell>
          <cell r="V662">
            <v>0</v>
          </cell>
          <cell r="W662">
            <v>0</v>
          </cell>
          <cell r="X662">
            <v>0</v>
          </cell>
          <cell r="Y662">
            <v>2024</v>
          </cell>
          <cell r="Z662">
            <v>10252</v>
          </cell>
          <cell r="AA662">
            <v>12276</v>
          </cell>
        </row>
        <row r="663">
          <cell r="A663" t="str">
            <v>JUL</v>
          </cell>
          <cell r="B663">
            <v>2017</v>
          </cell>
          <cell r="C663" t="str">
            <v>COTTAGE GROVE COMMUNITY HOSPIT</v>
          </cell>
          <cell r="D663" t="str">
            <v>40700</v>
          </cell>
          <cell r="E663" t="str">
            <v>Lab-General Lab</v>
          </cell>
          <cell r="F663" t="str">
            <v>25504912</v>
          </cell>
          <cell r="G663" t="str">
            <v>COMP METABOLIC PANEL 80053</v>
          </cell>
          <cell r="H663">
            <v>33</v>
          </cell>
          <cell r="I663">
            <v>760</v>
          </cell>
          <cell r="J663">
            <v>793</v>
          </cell>
          <cell r="K663">
            <v>0</v>
          </cell>
          <cell r="L663">
            <v>0</v>
          </cell>
          <cell r="M663">
            <v>0</v>
          </cell>
          <cell r="N663">
            <v>0</v>
          </cell>
          <cell r="O663">
            <v>1452</v>
          </cell>
          <cell r="P663">
            <v>33440</v>
          </cell>
          <cell r="Q663">
            <v>34892</v>
          </cell>
          <cell r="R663">
            <v>33</v>
          </cell>
          <cell r="S663">
            <v>760</v>
          </cell>
          <cell r="T663">
            <v>793</v>
          </cell>
          <cell r="U663">
            <v>0</v>
          </cell>
          <cell r="V663">
            <v>0</v>
          </cell>
          <cell r="W663">
            <v>0</v>
          </cell>
          <cell r="X663">
            <v>0</v>
          </cell>
          <cell r="Y663">
            <v>1452</v>
          </cell>
          <cell r="Z663">
            <v>33440</v>
          </cell>
          <cell r="AA663">
            <v>34892</v>
          </cell>
        </row>
        <row r="664">
          <cell r="A664" t="str">
            <v>JUL</v>
          </cell>
          <cell r="B664">
            <v>2017</v>
          </cell>
          <cell r="C664" t="str">
            <v>COTTAGE GROVE COMMUNITY HOSPIT</v>
          </cell>
          <cell r="D664" t="str">
            <v>40700</v>
          </cell>
          <cell r="E664" t="str">
            <v>Lab-General Lab</v>
          </cell>
          <cell r="F664" t="str">
            <v>25504914</v>
          </cell>
          <cell r="G664" t="str">
            <v>HEPATIC FUNCTION PANEL 80076</v>
          </cell>
          <cell r="H664">
            <v>0</v>
          </cell>
          <cell r="I664">
            <v>11</v>
          </cell>
          <cell r="J664">
            <v>11</v>
          </cell>
          <cell r="K664">
            <v>0</v>
          </cell>
          <cell r="L664">
            <v>0</v>
          </cell>
          <cell r="M664">
            <v>0</v>
          </cell>
          <cell r="N664">
            <v>0</v>
          </cell>
          <cell r="O664">
            <v>0</v>
          </cell>
          <cell r="P664">
            <v>396</v>
          </cell>
          <cell r="Q664">
            <v>396</v>
          </cell>
          <cell r="R664">
            <v>0</v>
          </cell>
          <cell r="S664">
            <v>11</v>
          </cell>
          <cell r="T664">
            <v>11</v>
          </cell>
          <cell r="U664">
            <v>0</v>
          </cell>
          <cell r="V664">
            <v>0</v>
          </cell>
          <cell r="W664">
            <v>0</v>
          </cell>
          <cell r="X664">
            <v>0</v>
          </cell>
          <cell r="Y664">
            <v>0</v>
          </cell>
          <cell r="Z664">
            <v>396</v>
          </cell>
          <cell r="AA664">
            <v>396</v>
          </cell>
        </row>
        <row r="665">
          <cell r="A665" t="str">
            <v>JUL</v>
          </cell>
          <cell r="B665">
            <v>2017</v>
          </cell>
          <cell r="C665" t="str">
            <v>COTTAGE GROVE COMMUNITY HOSPIT</v>
          </cell>
          <cell r="D665" t="str">
            <v>40700</v>
          </cell>
          <cell r="E665" t="str">
            <v>Lab-General Lab</v>
          </cell>
          <cell r="F665" t="str">
            <v>25504917</v>
          </cell>
          <cell r="G665" t="str">
            <v>RENAL FUNCTION PANEL</v>
          </cell>
          <cell r="H665">
            <v>0</v>
          </cell>
          <cell r="I665">
            <v>9</v>
          </cell>
          <cell r="J665">
            <v>9</v>
          </cell>
          <cell r="K665">
            <v>0</v>
          </cell>
          <cell r="L665">
            <v>0</v>
          </cell>
          <cell r="M665">
            <v>0</v>
          </cell>
          <cell r="N665">
            <v>0</v>
          </cell>
          <cell r="O665">
            <v>0</v>
          </cell>
          <cell r="P665">
            <v>396</v>
          </cell>
          <cell r="Q665">
            <v>396</v>
          </cell>
          <cell r="R665">
            <v>0</v>
          </cell>
          <cell r="S665">
            <v>9</v>
          </cell>
          <cell r="T665">
            <v>9</v>
          </cell>
          <cell r="U665">
            <v>0</v>
          </cell>
          <cell r="V665">
            <v>0</v>
          </cell>
          <cell r="W665">
            <v>0</v>
          </cell>
          <cell r="X665">
            <v>0</v>
          </cell>
          <cell r="Y665">
            <v>0</v>
          </cell>
          <cell r="Z665">
            <v>396</v>
          </cell>
          <cell r="AA665">
            <v>396</v>
          </cell>
        </row>
        <row r="666">
          <cell r="A666" t="str">
            <v>JUL</v>
          </cell>
          <cell r="B666">
            <v>2017</v>
          </cell>
          <cell r="C666" t="str">
            <v>COTTAGE GROVE COMMUNITY HOSPIT</v>
          </cell>
          <cell r="D666" t="str">
            <v>40700</v>
          </cell>
          <cell r="E666" t="str">
            <v>Lab-General Lab</v>
          </cell>
          <cell r="F666" t="str">
            <v>25504918</v>
          </cell>
          <cell r="G666" t="str">
            <v>MASS SPECTROMETRY QUANT</v>
          </cell>
          <cell r="H666">
            <v>0</v>
          </cell>
          <cell r="I666">
            <v>1</v>
          </cell>
          <cell r="J666">
            <v>1</v>
          </cell>
          <cell r="K666">
            <v>0</v>
          </cell>
          <cell r="L666">
            <v>0</v>
          </cell>
          <cell r="M666">
            <v>0</v>
          </cell>
          <cell r="N666">
            <v>0</v>
          </cell>
          <cell r="O666">
            <v>0</v>
          </cell>
          <cell r="P666">
            <v>285</v>
          </cell>
          <cell r="Q666">
            <v>285</v>
          </cell>
          <cell r="R666">
            <v>0</v>
          </cell>
          <cell r="S666">
            <v>1</v>
          </cell>
          <cell r="T666">
            <v>1</v>
          </cell>
          <cell r="U666">
            <v>0</v>
          </cell>
          <cell r="V666">
            <v>0</v>
          </cell>
          <cell r="W666">
            <v>0</v>
          </cell>
          <cell r="X666">
            <v>0</v>
          </cell>
          <cell r="Y666">
            <v>0</v>
          </cell>
          <cell r="Z666">
            <v>285</v>
          </cell>
          <cell r="AA666">
            <v>285</v>
          </cell>
        </row>
        <row r="667">
          <cell r="A667" t="str">
            <v>JUL</v>
          </cell>
          <cell r="B667">
            <v>2017</v>
          </cell>
          <cell r="C667" t="str">
            <v>COTTAGE GROVE COMMUNITY HOSPIT</v>
          </cell>
          <cell r="D667" t="str">
            <v>40700</v>
          </cell>
          <cell r="E667" t="str">
            <v>Lab-General Lab</v>
          </cell>
          <cell r="F667" t="str">
            <v>25504928</v>
          </cell>
          <cell r="G667" t="str">
            <v>GLUCOSE BODY FLUID</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row>
        <row r="668">
          <cell r="A668" t="str">
            <v>JUL</v>
          </cell>
          <cell r="B668">
            <v>2017</v>
          </cell>
          <cell r="C668" t="str">
            <v>COTTAGE GROVE COMMUNITY HOSPIT</v>
          </cell>
          <cell r="D668" t="str">
            <v>40700</v>
          </cell>
          <cell r="E668" t="str">
            <v>Lab-General Lab</v>
          </cell>
          <cell r="F668" t="str">
            <v>25504929</v>
          </cell>
          <cell r="G668" t="str">
            <v>HOMOCYSTINE</v>
          </cell>
          <cell r="H668">
            <v>0</v>
          </cell>
          <cell r="I668">
            <v>1</v>
          </cell>
          <cell r="J668">
            <v>1</v>
          </cell>
          <cell r="K668">
            <v>0</v>
          </cell>
          <cell r="L668">
            <v>0</v>
          </cell>
          <cell r="M668">
            <v>0</v>
          </cell>
          <cell r="N668">
            <v>0</v>
          </cell>
          <cell r="O668">
            <v>0</v>
          </cell>
          <cell r="P668">
            <v>66</v>
          </cell>
          <cell r="Q668">
            <v>66</v>
          </cell>
          <cell r="R668">
            <v>0</v>
          </cell>
          <cell r="S668">
            <v>1</v>
          </cell>
          <cell r="T668">
            <v>1</v>
          </cell>
          <cell r="U668">
            <v>0</v>
          </cell>
          <cell r="V668">
            <v>0</v>
          </cell>
          <cell r="W668">
            <v>0</v>
          </cell>
          <cell r="X668">
            <v>0</v>
          </cell>
          <cell r="Y668">
            <v>0</v>
          </cell>
          <cell r="Z668">
            <v>66</v>
          </cell>
          <cell r="AA668">
            <v>66</v>
          </cell>
        </row>
        <row r="669">
          <cell r="A669" t="str">
            <v>JUL</v>
          </cell>
          <cell r="B669">
            <v>2017</v>
          </cell>
          <cell r="C669" t="str">
            <v>COTTAGE GROVE COMMUNITY HOSPIT</v>
          </cell>
          <cell r="D669" t="str">
            <v>40700</v>
          </cell>
          <cell r="E669" t="str">
            <v>Lab-General Lab</v>
          </cell>
          <cell r="F669" t="str">
            <v>25504932</v>
          </cell>
          <cell r="G669" t="str">
            <v>ORGANIC ACID SNGL QUANT</v>
          </cell>
          <cell r="H669">
            <v>2</v>
          </cell>
          <cell r="I669">
            <v>9</v>
          </cell>
          <cell r="J669">
            <v>11</v>
          </cell>
          <cell r="K669">
            <v>0</v>
          </cell>
          <cell r="L669">
            <v>0</v>
          </cell>
          <cell r="M669">
            <v>0</v>
          </cell>
          <cell r="N669">
            <v>0</v>
          </cell>
          <cell r="O669">
            <v>204</v>
          </cell>
          <cell r="P669">
            <v>918</v>
          </cell>
          <cell r="Q669">
            <v>1122</v>
          </cell>
          <cell r="R669">
            <v>2</v>
          </cell>
          <cell r="S669">
            <v>9</v>
          </cell>
          <cell r="T669">
            <v>11</v>
          </cell>
          <cell r="U669">
            <v>0</v>
          </cell>
          <cell r="V669">
            <v>0</v>
          </cell>
          <cell r="W669">
            <v>0</v>
          </cell>
          <cell r="X669">
            <v>0</v>
          </cell>
          <cell r="Y669">
            <v>204</v>
          </cell>
          <cell r="Z669">
            <v>918</v>
          </cell>
          <cell r="AA669">
            <v>1122</v>
          </cell>
        </row>
        <row r="670">
          <cell r="A670" t="str">
            <v>JUL</v>
          </cell>
          <cell r="B670">
            <v>2017</v>
          </cell>
          <cell r="C670" t="str">
            <v>COTTAGE GROVE COMMUNITY HOSPIT</v>
          </cell>
          <cell r="D670" t="str">
            <v>40700</v>
          </cell>
          <cell r="E670" t="str">
            <v>Lab-General Lab</v>
          </cell>
          <cell r="F670" t="str">
            <v>25504935</v>
          </cell>
          <cell r="G670" t="str">
            <v>ACTIVATED PROTEIN C (APC)</v>
          </cell>
          <cell r="H670">
            <v>0</v>
          </cell>
          <cell r="I670">
            <v>3</v>
          </cell>
          <cell r="J670">
            <v>3</v>
          </cell>
          <cell r="K670">
            <v>0</v>
          </cell>
          <cell r="L670">
            <v>0</v>
          </cell>
          <cell r="M670">
            <v>0</v>
          </cell>
          <cell r="N670">
            <v>0</v>
          </cell>
          <cell r="O670">
            <v>0</v>
          </cell>
          <cell r="P670">
            <v>477</v>
          </cell>
          <cell r="Q670">
            <v>477</v>
          </cell>
          <cell r="R670">
            <v>0</v>
          </cell>
          <cell r="S670">
            <v>3</v>
          </cell>
          <cell r="T670">
            <v>3</v>
          </cell>
          <cell r="U670">
            <v>0</v>
          </cell>
          <cell r="V670">
            <v>0</v>
          </cell>
          <cell r="W670">
            <v>0</v>
          </cell>
          <cell r="X670">
            <v>0</v>
          </cell>
          <cell r="Y670">
            <v>0</v>
          </cell>
          <cell r="Z670">
            <v>477</v>
          </cell>
          <cell r="AA670">
            <v>477</v>
          </cell>
        </row>
        <row r="671">
          <cell r="A671" t="str">
            <v>JUL</v>
          </cell>
          <cell r="B671">
            <v>2017</v>
          </cell>
          <cell r="C671" t="str">
            <v>COTTAGE GROVE COMMUNITY HOSPIT</v>
          </cell>
          <cell r="D671" t="str">
            <v>40700</v>
          </cell>
          <cell r="E671" t="str">
            <v>Lab-General Lab</v>
          </cell>
          <cell r="F671" t="str">
            <v>25504940</v>
          </cell>
          <cell r="G671" t="str">
            <v>IMMUNOASSAY TUMOR ANTIGEN CA 15-</v>
          </cell>
          <cell r="H671">
            <v>0</v>
          </cell>
          <cell r="I671">
            <v>1</v>
          </cell>
          <cell r="J671">
            <v>1</v>
          </cell>
          <cell r="K671">
            <v>0</v>
          </cell>
          <cell r="L671">
            <v>0</v>
          </cell>
          <cell r="M671">
            <v>0</v>
          </cell>
          <cell r="N671">
            <v>0</v>
          </cell>
          <cell r="O671">
            <v>0</v>
          </cell>
          <cell r="P671">
            <v>82</v>
          </cell>
          <cell r="Q671">
            <v>82</v>
          </cell>
          <cell r="R671">
            <v>0</v>
          </cell>
          <cell r="S671">
            <v>1</v>
          </cell>
          <cell r="T671">
            <v>1</v>
          </cell>
          <cell r="U671">
            <v>0</v>
          </cell>
          <cell r="V671">
            <v>0</v>
          </cell>
          <cell r="W671">
            <v>0</v>
          </cell>
          <cell r="X671">
            <v>0</v>
          </cell>
          <cell r="Y671">
            <v>0</v>
          </cell>
          <cell r="Z671">
            <v>82</v>
          </cell>
          <cell r="AA671">
            <v>82</v>
          </cell>
        </row>
        <row r="672">
          <cell r="A672" t="str">
            <v>JUL</v>
          </cell>
          <cell r="B672">
            <v>2017</v>
          </cell>
          <cell r="C672" t="str">
            <v>COTTAGE GROVE COMMUNITY HOSPIT</v>
          </cell>
          <cell r="D672" t="str">
            <v>40700</v>
          </cell>
          <cell r="E672" t="str">
            <v>Lab-General Lab</v>
          </cell>
          <cell r="F672" t="str">
            <v>25504941</v>
          </cell>
          <cell r="G672" t="str">
            <v>CA 19-9</v>
          </cell>
          <cell r="H672">
            <v>0</v>
          </cell>
          <cell r="I672">
            <v>1</v>
          </cell>
          <cell r="J672">
            <v>1</v>
          </cell>
          <cell r="K672">
            <v>0</v>
          </cell>
          <cell r="L672">
            <v>0</v>
          </cell>
          <cell r="M672">
            <v>0</v>
          </cell>
          <cell r="N672">
            <v>0</v>
          </cell>
          <cell r="O672">
            <v>0</v>
          </cell>
          <cell r="P672">
            <v>120</v>
          </cell>
          <cell r="Q672">
            <v>120</v>
          </cell>
          <cell r="R672">
            <v>0</v>
          </cell>
          <cell r="S672">
            <v>1</v>
          </cell>
          <cell r="T672">
            <v>1</v>
          </cell>
          <cell r="U672">
            <v>0</v>
          </cell>
          <cell r="V672">
            <v>0</v>
          </cell>
          <cell r="W672">
            <v>0</v>
          </cell>
          <cell r="X672">
            <v>0</v>
          </cell>
          <cell r="Y672">
            <v>0</v>
          </cell>
          <cell r="Z672">
            <v>120</v>
          </cell>
          <cell r="AA672">
            <v>120</v>
          </cell>
        </row>
        <row r="673">
          <cell r="A673" t="str">
            <v>JUL</v>
          </cell>
          <cell r="B673">
            <v>2017</v>
          </cell>
          <cell r="C673" t="str">
            <v>COTTAGE GROVE COMMUNITY HOSPIT</v>
          </cell>
          <cell r="D673" t="str">
            <v>40700</v>
          </cell>
          <cell r="E673" t="str">
            <v>Lab-General Lab</v>
          </cell>
          <cell r="F673" t="str">
            <v>25504942</v>
          </cell>
          <cell r="G673" t="str">
            <v>BARTONELLA</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row>
        <row r="674">
          <cell r="A674" t="str">
            <v>JUL</v>
          </cell>
          <cell r="B674">
            <v>2017</v>
          </cell>
          <cell r="C674" t="str">
            <v>COTTAGE GROVE COMMUNITY HOSPIT</v>
          </cell>
          <cell r="D674" t="str">
            <v>40700</v>
          </cell>
          <cell r="E674" t="str">
            <v>Lab-General Lab</v>
          </cell>
          <cell r="F674" t="str">
            <v>25504945</v>
          </cell>
          <cell r="G674" t="str">
            <v>HERPES SIMPLEX TYPE 2 REF</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row>
        <row r="675">
          <cell r="A675" t="str">
            <v>JUL</v>
          </cell>
          <cell r="B675">
            <v>2017</v>
          </cell>
          <cell r="C675" t="str">
            <v>COTTAGE GROVE COMMUNITY HOSPIT</v>
          </cell>
          <cell r="D675" t="str">
            <v>40700</v>
          </cell>
          <cell r="E675" t="str">
            <v>Lab-General Lab</v>
          </cell>
          <cell r="F675" t="str">
            <v>25504947</v>
          </cell>
          <cell r="G675" t="str">
            <v>STOOL ADD'L PATHOGENS</v>
          </cell>
          <cell r="H675">
            <v>2</v>
          </cell>
          <cell r="I675">
            <v>22</v>
          </cell>
          <cell r="J675">
            <v>24</v>
          </cell>
          <cell r="K675">
            <v>0</v>
          </cell>
          <cell r="L675">
            <v>0</v>
          </cell>
          <cell r="M675">
            <v>0</v>
          </cell>
          <cell r="N675">
            <v>0</v>
          </cell>
          <cell r="O675">
            <v>52</v>
          </cell>
          <cell r="P675">
            <v>572</v>
          </cell>
          <cell r="Q675">
            <v>624</v>
          </cell>
          <cell r="R675">
            <v>2</v>
          </cell>
          <cell r="S675">
            <v>22</v>
          </cell>
          <cell r="T675">
            <v>24</v>
          </cell>
          <cell r="U675">
            <v>0</v>
          </cell>
          <cell r="V675">
            <v>0</v>
          </cell>
          <cell r="W675">
            <v>0</v>
          </cell>
          <cell r="X675">
            <v>0</v>
          </cell>
          <cell r="Y675">
            <v>52</v>
          </cell>
          <cell r="Z675">
            <v>572</v>
          </cell>
          <cell r="AA675">
            <v>624</v>
          </cell>
        </row>
        <row r="676">
          <cell r="A676" t="str">
            <v>JUL</v>
          </cell>
          <cell r="B676">
            <v>2017</v>
          </cell>
          <cell r="C676" t="str">
            <v>COTTAGE GROVE COMMUNITY HOSPIT</v>
          </cell>
          <cell r="D676" t="str">
            <v>40700</v>
          </cell>
          <cell r="E676" t="str">
            <v>Lab-General Lab</v>
          </cell>
          <cell r="F676" t="str">
            <v>25504948</v>
          </cell>
          <cell r="G676" t="str">
            <v>QUANT AEROBIC W/ISO &amp; PRE ID</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row>
        <row r="677">
          <cell r="A677" t="str">
            <v>JUL</v>
          </cell>
          <cell r="B677">
            <v>2017</v>
          </cell>
          <cell r="C677" t="str">
            <v>COTTAGE GROVE COMMUNITY HOSPIT</v>
          </cell>
          <cell r="D677" t="str">
            <v>40700</v>
          </cell>
          <cell r="E677" t="str">
            <v>Lab-General Lab</v>
          </cell>
          <cell r="F677" t="str">
            <v>25504950</v>
          </cell>
          <cell r="G677" t="str">
            <v>AEROBIC ISOLATE ADD'L METHODS</v>
          </cell>
          <cell r="H677">
            <v>3</v>
          </cell>
          <cell r="I677">
            <v>34</v>
          </cell>
          <cell r="J677">
            <v>37</v>
          </cell>
          <cell r="K677">
            <v>0</v>
          </cell>
          <cell r="L677">
            <v>0</v>
          </cell>
          <cell r="M677">
            <v>0</v>
          </cell>
          <cell r="N677">
            <v>0</v>
          </cell>
          <cell r="O677">
            <v>177</v>
          </cell>
          <cell r="P677">
            <v>2006</v>
          </cell>
          <cell r="Q677">
            <v>2183</v>
          </cell>
          <cell r="R677">
            <v>3</v>
          </cell>
          <cell r="S677">
            <v>34</v>
          </cell>
          <cell r="T677">
            <v>37</v>
          </cell>
          <cell r="U677">
            <v>0</v>
          </cell>
          <cell r="V677">
            <v>0</v>
          </cell>
          <cell r="W677">
            <v>0</v>
          </cell>
          <cell r="X677">
            <v>0</v>
          </cell>
          <cell r="Y677">
            <v>177</v>
          </cell>
          <cell r="Z677">
            <v>2006</v>
          </cell>
          <cell r="AA677">
            <v>2183</v>
          </cell>
        </row>
        <row r="678">
          <cell r="A678" t="str">
            <v>JUL</v>
          </cell>
          <cell r="B678">
            <v>2017</v>
          </cell>
          <cell r="C678" t="str">
            <v>COTTAGE GROVE COMMUNITY HOSPIT</v>
          </cell>
          <cell r="D678" t="str">
            <v>40700</v>
          </cell>
          <cell r="E678" t="str">
            <v>Lab-General Lab</v>
          </cell>
          <cell r="F678" t="str">
            <v>25504951</v>
          </cell>
          <cell r="G678" t="str">
            <v>MOLD</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row>
        <row r="679">
          <cell r="A679" t="str">
            <v>JUL</v>
          </cell>
          <cell r="B679">
            <v>2017</v>
          </cell>
          <cell r="C679" t="str">
            <v>COTTAGE GROVE COMMUNITY HOSPIT</v>
          </cell>
          <cell r="D679" t="str">
            <v>40700</v>
          </cell>
          <cell r="E679" t="str">
            <v>Lab-General Lab</v>
          </cell>
          <cell r="F679" t="str">
            <v>25504957</v>
          </cell>
          <cell r="G679" t="str">
            <v>ENZYME DETECTION</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row>
        <row r="680">
          <cell r="A680" t="str">
            <v>JUL</v>
          </cell>
          <cell r="B680">
            <v>2017</v>
          </cell>
          <cell r="C680" t="str">
            <v>COTTAGE GROVE COMMUNITY HOSPIT</v>
          </cell>
          <cell r="D680" t="str">
            <v>40700</v>
          </cell>
          <cell r="E680" t="str">
            <v>Lab-General Lab</v>
          </cell>
          <cell r="F680" t="str">
            <v>25504958</v>
          </cell>
          <cell r="G680" t="str">
            <v>SHELL VIAL INC ID W/IMMOUNOFLUOR</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row>
        <row r="681">
          <cell r="A681" t="str">
            <v>JUL</v>
          </cell>
          <cell r="B681">
            <v>2017</v>
          </cell>
          <cell r="C681" t="str">
            <v>COTTAGE GROVE COMMUNITY HOSPIT</v>
          </cell>
          <cell r="D681" t="str">
            <v>40700</v>
          </cell>
          <cell r="E681" t="str">
            <v>Lab-General Lab</v>
          </cell>
          <cell r="F681" t="str">
            <v>25504960</v>
          </cell>
          <cell r="G681" t="str">
            <v>INFLUENZA B VIRUS</v>
          </cell>
          <cell r="H681">
            <v>1</v>
          </cell>
          <cell r="I681">
            <v>0</v>
          </cell>
          <cell r="J681">
            <v>1</v>
          </cell>
          <cell r="K681">
            <v>0</v>
          </cell>
          <cell r="L681">
            <v>0</v>
          </cell>
          <cell r="M681">
            <v>0</v>
          </cell>
          <cell r="N681">
            <v>0</v>
          </cell>
          <cell r="O681">
            <v>82</v>
          </cell>
          <cell r="P681">
            <v>0</v>
          </cell>
          <cell r="Q681">
            <v>82</v>
          </cell>
          <cell r="R681">
            <v>1</v>
          </cell>
          <cell r="S681">
            <v>0</v>
          </cell>
          <cell r="T681">
            <v>1</v>
          </cell>
          <cell r="U681">
            <v>0</v>
          </cell>
          <cell r="V681">
            <v>0</v>
          </cell>
          <cell r="W681">
            <v>0</v>
          </cell>
          <cell r="X681">
            <v>0</v>
          </cell>
          <cell r="Y681">
            <v>82</v>
          </cell>
          <cell r="Z681">
            <v>0</v>
          </cell>
          <cell r="AA681">
            <v>82</v>
          </cell>
        </row>
        <row r="682">
          <cell r="A682" t="str">
            <v>JUL</v>
          </cell>
          <cell r="B682">
            <v>2017</v>
          </cell>
          <cell r="C682" t="str">
            <v>COTTAGE GROVE COMMUNITY HOSPIT</v>
          </cell>
          <cell r="D682" t="str">
            <v>40700</v>
          </cell>
          <cell r="E682" t="str">
            <v>Lab-General Lab</v>
          </cell>
          <cell r="F682" t="str">
            <v>25504963</v>
          </cell>
          <cell r="G682" t="str">
            <v>PNEUMOCYSTIS CARINII</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row>
        <row r="683">
          <cell r="A683" t="str">
            <v>JUL</v>
          </cell>
          <cell r="B683">
            <v>2017</v>
          </cell>
          <cell r="C683" t="str">
            <v>COTTAGE GROVE COMMUNITY HOSPIT</v>
          </cell>
          <cell r="D683" t="str">
            <v>40700</v>
          </cell>
          <cell r="E683" t="str">
            <v>Lab-General Lab</v>
          </cell>
          <cell r="F683" t="str">
            <v>25504965</v>
          </cell>
          <cell r="G683" t="str">
            <v>INFECTIOUS AGENT ANTIGEN DET IMM</v>
          </cell>
          <cell r="H683">
            <v>1</v>
          </cell>
          <cell r="I683">
            <v>0</v>
          </cell>
          <cell r="J683">
            <v>1</v>
          </cell>
          <cell r="K683">
            <v>0</v>
          </cell>
          <cell r="L683">
            <v>0</v>
          </cell>
          <cell r="M683">
            <v>0</v>
          </cell>
          <cell r="N683">
            <v>0</v>
          </cell>
          <cell r="O683">
            <v>63</v>
          </cell>
          <cell r="P683">
            <v>0</v>
          </cell>
          <cell r="Q683">
            <v>63</v>
          </cell>
          <cell r="R683">
            <v>1</v>
          </cell>
          <cell r="S683">
            <v>0</v>
          </cell>
          <cell r="T683">
            <v>1</v>
          </cell>
          <cell r="U683">
            <v>0</v>
          </cell>
          <cell r="V683">
            <v>0</v>
          </cell>
          <cell r="W683">
            <v>0</v>
          </cell>
          <cell r="X683">
            <v>0</v>
          </cell>
          <cell r="Y683">
            <v>63</v>
          </cell>
          <cell r="Z683">
            <v>0</v>
          </cell>
          <cell r="AA683">
            <v>63</v>
          </cell>
        </row>
        <row r="684">
          <cell r="A684" t="str">
            <v>JUL</v>
          </cell>
          <cell r="B684">
            <v>2017</v>
          </cell>
          <cell r="C684" t="str">
            <v>COTTAGE GROVE COMMUNITY HOSPIT</v>
          </cell>
          <cell r="D684" t="str">
            <v>40700</v>
          </cell>
          <cell r="E684" t="str">
            <v>Lab-General Lab</v>
          </cell>
          <cell r="F684" t="str">
            <v>25504970</v>
          </cell>
          <cell r="G684" t="str">
            <v>HEPATITIS B SURFACE ANTIGEN</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row>
        <row r="685">
          <cell r="A685" t="str">
            <v>JUL</v>
          </cell>
          <cell r="B685">
            <v>2017</v>
          </cell>
          <cell r="C685" t="str">
            <v>COTTAGE GROVE COMMUNITY HOSPIT</v>
          </cell>
          <cell r="D685" t="str">
            <v>40700</v>
          </cell>
          <cell r="E685" t="str">
            <v>Lab-General Lab</v>
          </cell>
          <cell r="F685" t="str">
            <v>25504974</v>
          </cell>
          <cell r="G685" t="str">
            <v>INFECTIOUS AGENT DNA OR RNA</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row>
        <row r="686">
          <cell r="A686" t="str">
            <v>JUL</v>
          </cell>
          <cell r="B686">
            <v>2017</v>
          </cell>
          <cell r="C686" t="str">
            <v>COTTAGE GROVE COMMUNITY HOSPIT</v>
          </cell>
          <cell r="D686" t="str">
            <v>40700</v>
          </cell>
          <cell r="E686" t="str">
            <v>Lab-General Lab</v>
          </cell>
          <cell r="F686" t="str">
            <v>25504975</v>
          </cell>
          <cell r="G686" t="str">
            <v>AMPLIFIED PROBE(S) TECHNIQUE</v>
          </cell>
          <cell r="H686">
            <v>0</v>
          </cell>
          <cell r="I686">
            <v>2</v>
          </cell>
          <cell r="J686">
            <v>2</v>
          </cell>
          <cell r="K686">
            <v>0</v>
          </cell>
          <cell r="L686">
            <v>0</v>
          </cell>
          <cell r="M686">
            <v>0</v>
          </cell>
          <cell r="N686">
            <v>0</v>
          </cell>
          <cell r="O686">
            <v>0</v>
          </cell>
          <cell r="P686">
            <v>596</v>
          </cell>
          <cell r="Q686">
            <v>596</v>
          </cell>
          <cell r="R686">
            <v>0</v>
          </cell>
          <cell r="S686">
            <v>2</v>
          </cell>
          <cell r="T686">
            <v>2</v>
          </cell>
          <cell r="U686">
            <v>0</v>
          </cell>
          <cell r="V686">
            <v>0</v>
          </cell>
          <cell r="W686">
            <v>0</v>
          </cell>
          <cell r="X686">
            <v>0</v>
          </cell>
          <cell r="Y686">
            <v>0</v>
          </cell>
          <cell r="Z686">
            <v>596</v>
          </cell>
          <cell r="AA686">
            <v>596</v>
          </cell>
        </row>
        <row r="687">
          <cell r="A687" t="str">
            <v>JUL</v>
          </cell>
          <cell r="B687">
            <v>2017</v>
          </cell>
          <cell r="C687" t="str">
            <v>COTTAGE GROVE COMMUNITY HOSPIT</v>
          </cell>
          <cell r="D687" t="str">
            <v>40700</v>
          </cell>
          <cell r="E687" t="str">
            <v>Lab-General Lab</v>
          </cell>
          <cell r="F687" t="str">
            <v>25504981</v>
          </cell>
          <cell r="G687" t="str">
            <v>HERPES SIMPLEX TYPE 2</v>
          </cell>
          <cell r="H687">
            <v>0</v>
          </cell>
          <cell r="I687">
            <v>3</v>
          </cell>
          <cell r="J687">
            <v>3</v>
          </cell>
          <cell r="K687">
            <v>0</v>
          </cell>
          <cell r="L687">
            <v>0</v>
          </cell>
          <cell r="M687">
            <v>0</v>
          </cell>
          <cell r="N687">
            <v>0</v>
          </cell>
          <cell r="O687">
            <v>0</v>
          </cell>
          <cell r="P687">
            <v>201</v>
          </cell>
          <cell r="Q687">
            <v>201</v>
          </cell>
          <cell r="R687">
            <v>0</v>
          </cell>
          <cell r="S687">
            <v>3</v>
          </cell>
          <cell r="T687">
            <v>3</v>
          </cell>
          <cell r="U687">
            <v>0</v>
          </cell>
          <cell r="V687">
            <v>0</v>
          </cell>
          <cell r="W687">
            <v>0</v>
          </cell>
          <cell r="X687">
            <v>0</v>
          </cell>
          <cell r="Y687">
            <v>0</v>
          </cell>
          <cell r="Z687">
            <v>201</v>
          </cell>
          <cell r="AA687">
            <v>201</v>
          </cell>
        </row>
        <row r="688">
          <cell r="A688" t="str">
            <v>JUL</v>
          </cell>
          <cell r="B688">
            <v>2017</v>
          </cell>
          <cell r="C688" t="str">
            <v>COTTAGE GROVE COMMUNITY HOSPIT</v>
          </cell>
          <cell r="D688" t="str">
            <v>40700</v>
          </cell>
          <cell r="E688" t="str">
            <v>Lab-General Lab</v>
          </cell>
          <cell r="F688" t="str">
            <v>25504990</v>
          </cell>
          <cell r="G688" t="str">
            <v>ORGANIC ACID, SINGLE, QUANT, REF</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row>
        <row r="689">
          <cell r="A689" t="str">
            <v>JUL</v>
          </cell>
          <cell r="B689">
            <v>2017</v>
          </cell>
          <cell r="C689" t="str">
            <v>COTTAGE GROVE COMMUNITY HOSPIT</v>
          </cell>
          <cell r="D689" t="str">
            <v>40700</v>
          </cell>
          <cell r="E689" t="str">
            <v>Lab-General Lab</v>
          </cell>
          <cell r="F689" t="str">
            <v>25504991</v>
          </cell>
          <cell r="G689" t="str">
            <v>CA125</v>
          </cell>
          <cell r="H689">
            <v>0</v>
          </cell>
          <cell r="I689">
            <v>1</v>
          </cell>
          <cell r="J689">
            <v>1</v>
          </cell>
          <cell r="K689">
            <v>0</v>
          </cell>
          <cell r="L689">
            <v>0</v>
          </cell>
          <cell r="M689">
            <v>0</v>
          </cell>
          <cell r="N689">
            <v>0</v>
          </cell>
          <cell r="O689">
            <v>0</v>
          </cell>
          <cell r="P689">
            <v>77</v>
          </cell>
          <cell r="Q689">
            <v>77</v>
          </cell>
          <cell r="R689">
            <v>0</v>
          </cell>
          <cell r="S689">
            <v>1</v>
          </cell>
          <cell r="T689">
            <v>1</v>
          </cell>
          <cell r="U689">
            <v>0</v>
          </cell>
          <cell r="V689">
            <v>0</v>
          </cell>
          <cell r="W689">
            <v>0</v>
          </cell>
          <cell r="X689">
            <v>0</v>
          </cell>
          <cell r="Y689">
            <v>0</v>
          </cell>
          <cell r="Z689">
            <v>77</v>
          </cell>
          <cell r="AA689">
            <v>77</v>
          </cell>
        </row>
        <row r="690">
          <cell r="A690" t="str">
            <v>JUL</v>
          </cell>
          <cell r="B690">
            <v>2017</v>
          </cell>
          <cell r="C690" t="str">
            <v>COTTAGE GROVE COMMUNITY HOSPIT</v>
          </cell>
          <cell r="D690" t="str">
            <v>40700</v>
          </cell>
          <cell r="E690" t="str">
            <v>Lab-General Lab</v>
          </cell>
          <cell r="F690" t="str">
            <v>25504997</v>
          </cell>
          <cell r="G690" t="str">
            <v>ELECTROLYTE PANEL, REF</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row>
        <row r="691">
          <cell r="A691" t="str">
            <v>JUL</v>
          </cell>
          <cell r="B691">
            <v>2017</v>
          </cell>
          <cell r="C691" t="str">
            <v>COTTAGE GROVE COMMUNITY HOSPIT</v>
          </cell>
          <cell r="D691" t="str">
            <v>40700</v>
          </cell>
          <cell r="E691" t="str">
            <v>Lab-General Lab</v>
          </cell>
          <cell r="F691" t="str">
            <v>25505006</v>
          </cell>
          <cell r="G691" t="str">
            <v>ALLERGEN SPECIFIC IgG QUANT/SEMI</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row>
        <row r="692">
          <cell r="A692" t="str">
            <v>JUL</v>
          </cell>
          <cell r="B692">
            <v>2017</v>
          </cell>
          <cell r="C692" t="str">
            <v>COTTAGE GROVE COMMUNITY HOSPIT</v>
          </cell>
          <cell r="D692" t="str">
            <v>40700</v>
          </cell>
          <cell r="E692" t="str">
            <v>Lab-General Lab</v>
          </cell>
          <cell r="F692" t="str">
            <v>25505007</v>
          </cell>
          <cell r="G692" t="str">
            <v>BETA 2 GLYCOPROTEIN I ANTIBODY E</v>
          </cell>
          <cell r="H692">
            <v>0</v>
          </cell>
          <cell r="I692">
            <v>6</v>
          </cell>
          <cell r="J692">
            <v>6</v>
          </cell>
          <cell r="K692">
            <v>0</v>
          </cell>
          <cell r="L692">
            <v>0</v>
          </cell>
          <cell r="M692">
            <v>0</v>
          </cell>
          <cell r="N692">
            <v>0</v>
          </cell>
          <cell r="O692">
            <v>0</v>
          </cell>
          <cell r="P692">
            <v>384</v>
          </cell>
          <cell r="Q692">
            <v>384</v>
          </cell>
          <cell r="R692">
            <v>0</v>
          </cell>
          <cell r="S692">
            <v>6</v>
          </cell>
          <cell r="T692">
            <v>6</v>
          </cell>
          <cell r="U692">
            <v>0</v>
          </cell>
          <cell r="V692">
            <v>0</v>
          </cell>
          <cell r="W692">
            <v>0</v>
          </cell>
          <cell r="X692">
            <v>0</v>
          </cell>
          <cell r="Y692">
            <v>0</v>
          </cell>
          <cell r="Z692">
            <v>384</v>
          </cell>
          <cell r="AA692">
            <v>384</v>
          </cell>
        </row>
        <row r="693">
          <cell r="A693" t="str">
            <v>JUL</v>
          </cell>
          <cell r="B693">
            <v>2017</v>
          </cell>
          <cell r="C693" t="str">
            <v>COTTAGE GROVE COMMUNITY HOSPIT</v>
          </cell>
          <cell r="D693" t="str">
            <v>40700</v>
          </cell>
          <cell r="E693" t="str">
            <v>Lab-General Lab</v>
          </cell>
          <cell r="F693" t="str">
            <v>25505010</v>
          </cell>
          <cell r="G693" t="str">
            <v>CA 19-9,REF</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row>
        <row r="694">
          <cell r="A694" t="str">
            <v>JUL</v>
          </cell>
          <cell r="B694">
            <v>2017</v>
          </cell>
          <cell r="C694" t="str">
            <v>COTTAGE GROVE COMMUNITY HOSPIT</v>
          </cell>
          <cell r="D694" t="str">
            <v>40700</v>
          </cell>
          <cell r="E694" t="str">
            <v>Lab-General Lab</v>
          </cell>
          <cell r="F694" t="str">
            <v>25505014</v>
          </cell>
          <cell r="G694" t="str">
            <v>RICKETTSIA,REF</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row>
        <row r="695">
          <cell r="A695" t="str">
            <v>JUL</v>
          </cell>
          <cell r="B695">
            <v>2017</v>
          </cell>
          <cell r="C695" t="str">
            <v>COTTAGE GROVE COMMUNITY HOSPIT</v>
          </cell>
          <cell r="D695" t="str">
            <v>40700</v>
          </cell>
          <cell r="E695" t="str">
            <v>Lab-General Lab</v>
          </cell>
          <cell r="F695" t="str">
            <v>25505041</v>
          </cell>
          <cell r="G695" t="str">
            <v>AMPLIFIED PROBE(S) TECHNIQUE,REF</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row>
        <row r="696">
          <cell r="A696" t="str">
            <v>JUL</v>
          </cell>
          <cell r="B696">
            <v>2017</v>
          </cell>
          <cell r="C696" t="str">
            <v>COTTAGE GROVE COMMUNITY HOSPIT</v>
          </cell>
          <cell r="D696" t="str">
            <v>40700</v>
          </cell>
          <cell r="E696" t="str">
            <v>Lab-General Lab</v>
          </cell>
          <cell r="F696" t="str">
            <v>25505056</v>
          </cell>
          <cell r="G696" t="str">
            <v>FACTOR VIII AG VON WILLEBRANDS</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row>
        <row r="697">
          <cell r="A697" t="str">
            <v>JUL</v>
          </cell>
          <cell r="B697">
            <v>2017</v>
          </cell>
          <cell r="C697" t="str">
            <v>COTTAGE GROVE COMMUNITY HOSPIT</v>
          </cell>
          <cell r="D697" t="str">
            <v>40700</v>
          </cell>
          <cell r="E697" t="str">
            <v>Lab-General Lab</v>
          </cell>
          <cell r="F697" t="str">
            <v>25505058</v>
          </cell>
          <cell r="G697" t="str">
            <v>INFECTIOUS AGENT BY DIRECT OBSER</v>
          </cell>
          <cell r="H697">
            <v>4</v>
          </cell>
          <cell r="I697">
            <v>23</v>
          </cell>
          <cell r="J697">
            <v>27</v>
          </cell>
          <cell r="K697">
            <v>0</v>
          </cell>
          <cell r="L697">
            <v>0</v>
          </cell>
          <cell r="M697">
            <v>0</v>
          </cell>
          <cell r="N697">
            <v>0</v>
          </cell>
          <cell r="O697">
            <v>144</v>
          </cell>
          <cell r="P697">
            <v>828</v>
          </cell>
          <cell r="Q697">
            <v>972</v>
          </cell>
          <cell r="R697">
            <v>4</v>
          </cell>
          <cell r="S697">
            <v>23</v>
          </cell>
          <cell r="T697">
            <v>27</v>
          </cell>
          <cell r="U697">
            <v>0</v>
          </cell>
          <cell r="V697">
            <v>0</v>
          </cell>
          <cell r="W697">
            <v>0</v>
          </cell>
          <cell r="X697">
            <v>0</v>
          </cell>
          <cell r="Y697">
            <v>144</v>
          </cell>
          <cell r="Z697">
            <v>828</v>
          </cell>
          <cell r="AA697">
            <v>972</v>
          </cell>
        </row>
        <row r="698">
          <cell r="A698" t="str">
            <v>JUL</v>
          </cell>
          <cell r="B698">
            <v>2017</v>
          </cell>
          <cell r="C698" t="str">
            <v>COTTAGE GROVE COMMUNITY HOSPIT</v>
          </cell>
          <cell r="D698" t="str">
            <v>40700</v>
          </cell>
          <cell r="E698" t="str">
            <v>Lab-General Lab</v>
          </cell>
          <cell r="F698" t="str">
            <v>25505060</v>
          </cell>
          <cell r="G698" t="str">
            <v>VANCOMYCIN SCREENING</v>
          </cell>
          <cell r="H698">
            <v>0</v>
          </cell>
          <cell r="I698">
            <v>1</v>
          </cell>
          <cell r="J698">
            <v>1</v>
          </cell>
          <cell r="K698">
            <v>0</v>
          </cell>
          <cell r="L698">
            <v>0</v>
          </cell>
          <cell r="M698">
            <v>0</v>
          </cell>
          <cell r="N698">
            <v>0</v>
          </cell>
          <cell r="O698">
            <v>0</v>
          </cell>
          <cell r="P698">
            <v>22</v>
          </cell>
          <cell r="Q698">
            <v>22</v>
          </cell>
          <cell r="R698">
            <v>0</v>
          </cell>
          <cell r="S698">
            <v>1</v>
          </cell>
          <cell r="T698">
            <v>1</v>
          </cell>
          <cell r="U698">
            <v>0</v>
          </cell>
          <cell r="V698">
            <v>0</v>
          </cell>
          <cell r="W698">
            <v>0</v>
          </cell>
          <cell r="X698">
            <v>0</v>
          </cell>
          <cell r="Y698">
            <v>0</v>
          </cell>
          <cell r="Z698">
            <v>22</v>
          </cell>
          <cell r="AA698">
            <v>22</v>
          </cell>
        </row>
        <row r="699">
          <cell r="A699" t="str">
            <v>JUL</v>
          </cell>
          <cell r="B699">
            <v>2017</v>
          </cell>
          <cell r="C699" t="str">
            <v>COTTAGE GROVE COMMUNITY HOSPIT</v>
          </cell>
          <cell r="D699" t="str">
            <v>40700</v>
          </cell>
          <cell r="E699" t="str">
            <v>Lab-General Lab</v>
          </cell>
          <cell r="F699" t="str">
            <v>25505066</v>
          </cell>
          <cell r="G699" t="str">
            <v>FLU A DFA</v>
          </cell>
          <cell r="H699">
            <v>1</v>
          </cell>
          <cell r="I699">
            <v>0</v>
          </cell>
          <cell r="J699">
            <v>1</v>
          </cell>
          <cell r="K699">
            <v>0</v>
          </cell>
          <cell r="L699">
            <v>0</v>
          </cell>
          <cell r="M699">
            <v>0</v>
          </cell>
          <cell r="N699">
            <v>0</v>
          </cell>
          <cell r="O699">
            <v>82</v>
          </cell>
          <cell r="P699">
            <v>0</v>
          </cell>
          <cell r="Q699">
            <v>82</v>
          </cell>
          <cell r="R699">
            <v>1</v>
          </cell>
          <cell r="S699">
            <v>0</v>
          </cell>
          <cell r="T699">
            <v>1</v>
          </cell>
          <cell r="U699">
            <v>0</v>
          </cell>
          <cell r="V699">
            <v>0</v>
          </cell>
          <cell r="W699">
            <v>0</v>
          </cell>
          <cell r="X699">
            <v>0</v>
          </cell>
          <cell r="Y699">
            <v>82</v>
          </cell>
          <cell r="Z699">
            <v>0</v>
          </cell>
          <cell r="AA699">
            <v>82</v>
          </cell>
        </row>
        <row r="700">
          <cell r="A700" t="str">
            <v>JUL</v>
          </cell>
          <cell r="B700">
            <v>2017</v>
          </cell>
          <cell r="C700" t="str">
            <v>COTTAGE GROVE COMMUNITY HOSPIT</v>
          </cell>
          <cell r="D700" t="str">
            <v>40700</v>
          </cell>
          <cell r="E700" t="str">
            <v>Lab-General Lab</v>
          </cell>
          <cell r="F700" t="str">
            <v>25505068</v>
          </cell>
          <cell r="G700" t="str">
            <v>RSV BY DFA</v>
          </cell>
          <cell r="H700">
            <v>1</v>
          </cell>
          <cell r="I700">
            <v>0</v>
          </cell>
          <cell r="J700">
            <v>1</v>
          </cell>
          <cell r="K700">
            <v>0</v>
          </cell>
          <cell r="L700">
            <v>0</v>
          </cell>
          <cell r="M700">
            <v>0</v>
          </cell>
          <cell r="N700">
            <v>0</v>
          </cell>
          <cell r="O700">
            <v>82</v>
          </cell>
          <cell r="P700">
            <v>0</v>
          </cell>
          <cell r="Q700">
            <v>82</v>
          </cell>
          <cell r="R700">
            <v>1</v>
          </cell>
          <cell r="S700">
            <v>0</v>
          </cell>
          <cell r="T700">
            <v>1</v>
          </cell>
          <cell r="U700">
            <v>0</v>
          </cell>
          <cell r="V700">
            <v>0</v>
          </cell>
          <cell r="W700">
            <v>0</v>
          </cell>
          <cell r="X700">
            <v>0</v>
          </cell>
          <cell r="Y700">
            <v>82</v>
          </cell>
          <cell r="Z700">
            <v>0</v>
          </cell>
          <cell r="AA700">
            <v>82</v>
          </cell>
        </row>
        <row r="701">
          <cell r="A701" t="str">
            <v>JUL</v>
          </cell>
          <cell r="B701">
            <v>2017</v>
          </cell>
          <cell r="C701" t="str">
            <v>COTTAGE GROVE COMMUNITY HOSPIT</v>
          </cell>
          <cell r="D701" t="str">
            <v>40700</v>
          </cell>
          <cell r="E701" t="str">
            <v>Lab-General Lab</v>
          </cell>
          <cell r="F701" t="str">
            <v>25505076</v>
          </cell>
          <cell r="G701" t="str">
            <v>BLOOD OCCULT FECAL HEMOGLOBIN</v>
          </cell>
          <cell r="H701">
            <v>0</v>
          </cell>
          <cell r="I701">
            <v>6</v>
          </cell>
          <cell r="J701">
            <v>6</v>
          </cell>
          <cell r="K701">
            <v>0</v>
          </cell>
          <cell r="L701">
            <v>0</v>
          </cell>
          <cell r="M701">
            <v>0</v>
          </cell>
          <cell r="N701">
            <v>0</v>
          </cell>
          <cell r="O701">
            <v>0</v>
          </cell>
          <cell r="P701">
            <v>408</v>
          </cell>
          <cell r="Q701">
            <v>408</v>
          </cell>
          <cell r="R701">
            <v>0</v>
          </cell>
          <cell r="S701">
            <v>6</v>
          </cell>
          <cell r="T701">
            <v>6</v>
          </cell>
          <cell r="U701">
            <v>0</v>
          </cell>
          <cell r="V701">
            <v>0</v>
          </cell>
          <cell r="W701">
            <v>0</v>
          </cell>
          <cell r="X701">
            <v>0</v>
          </cell>
          <cell r="Y701">
            <v>0</v>
          </cell>
          <cell r="Z701">
            <v>408</v>
          </cell>
          <cell r="AA701">
            <v>408</v>
          </cell>
        </row>
        <row r="702">
          <cell r="A702" t="str">
            <v>JUL</v>
          </cell>
          <cell r="B702">
            <v>2017</v>
          </cell>
          <cell r="C702" t="str">
            <v>COTTAGE GROVE COMMUNITY HOSPIT</v>
          </cell>
          <cell r="D702" t="str">
            <v>40700</v>
          </cell>
          <cell r="E702" t="str">
            <v>Lab-General Lab</v>
          </cell>
          <cell r="F702" t="str">
            <v>25505080</v>
          </cell>
          <cell r="G702" t="str">
            <v>C-REACTIVE PROTEIN;HIGH SENSITIV</v>
          </cell>
          <cell r="H702">
            <v>0</v>
          </cell>
          <cell r="I702">
            <v>93</v>
          </cell>
          <cell r="J702">
            <v>93</v>
          </cell>
          <cell r="K702">
            <v>0</v>
          </cell>
          <cell r="L702">
            <v>0</v>
          </cell>
          <cell r="M702">
            <v>0</v>
          </cell>
          <cell r="N702">
            <v>0</v>
          </cell>
          <cell r="O702">
            <v>0</v>
          </cell>
          <cell r="P702">
            <v>4836</v>
          </cell>
          <cell r="Q702">
            <v>4836</v>
          </cell>
          <cell r="R702">
            <v>0</v>
          </cell>
          <cell r="S702">
            <v>93</v>
          </cell>
          <cell r="T702">
            <v>93</v>
          </cell>
          <cell r="U702">
            <v>0</v>
          </cell>
          <cell r="V702">
            <v>0</v>
          </cell>
          <cell r="W702">
            <v>0</v>
          </cell>
          <cell r="X702">
            <v>0</v>
          </cell>
          <cell r="Y702">
            <v>0</v>
          </cell>
          <cell r="Z702">
            <v>4836</v>
          </cell>
          <cell r="AA702">
            <v>4836</v>
          </cell>
        </row>
        <row r="703">
          <cell r="A703" t="str">
            <v>JUL</v>
          </cell>
          <cell r="B703">
            <v>2017</v>
          </cell>
          <cell r="C703" t="str">
            <v>COTTAGE GROVE COMMUNITY HOSPIT</v>
          </cell>
          <cell r="D703" t="str">
            <v>40700</v>
          </cell>
          <cell r="E703" t="str">
            <v>Lab-General Lab</v>
          </cell>
          <cell r="F703" t="str">
            <v>25505082</v>
          </cell>
          <cell r="G703" t="str">
            <v>INHIBIN A</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row>
        <row r="704">
          <cell r="A704" t="str">
            <v>JUL</v>
          </cell>
          <cell r="B704">
            <v>2017</v>
          </cell>
          <cell r="C704" t="str">
            <v>COTTAGE GROVE COMMUNITY HOSPIT</v>
          </cell>
          <cell r="D704" t="str">
            <v>40700</v>
          </cell>
          <cell r="E704" t="str">
            <v>Lab-General Lab</v>
          </cell>
          <cell r="F704" t="str">
            <v>25505094</v>
          </cell>
          <cell r="G704" t="str">
            <v>INFECTIOUS AGENT GENOTYPE;HEPATI</v>
          </cell>
          <cell r="H704">
            <v>0</v>
          </cell>
          <cell r="I704">
            <v>2</v>
          </cell>
          <cell r="J704">
            <v>2</v>
          </cell>
          <cell r="K704">
            <v>0</v>
          </cell>
          <cell r="L704">
            <v>0</v>
          </cell>
          <cell r="M704">
            <v>0</v>
          </cell>
          <cell r="N704">
            <v>0</v>
          </cell>
          <cell r="O704">
            <v>0</v>
          </cell>
          <cell r="P704">
            <v>1002</v>
          </cell>
          <cell r="Q704">
            <v>1002</v>
          </cell>
          <cell r="R704">
            <v>0</v>
          </cell>
          <cell r="S704">
            <v>2</v>
          </cell>
          <cell r="T704">
            <v>2</v>
          </cell>
          <cell r="U704">
            <v>0</v>
          </cell>
          <cell r="V704">
            <v>0</v>
          </cell>
          <cell r="W704">
            <v>0</v>
          </cell>
          <cell r="X704">
            <v>0</v>
          </cell>
          <cell r="Y704">
            <v>0</v>
          </cell>
          <cell r="Z704">
            <v>1002</v>
          </cell>
          <cell r="AA704">
            <v>1002</v>
          </cell>
        </row>
        <row r="705">
          <cell r="A705" t="str">
            <v>JUL</v>
          </cell>
          <cell r="B705">
            <v>2017</v>
          </cell>
          <cell r="C705" t="str">
            <v>COTTAGE GROVE COMMUNITY HOSPIT</v>
          </cell>
          <cell r="D705" t="str">
            <v>40700</v>
          </cell>
          <cell r="E705" t="str">
            <v>Lab-General Lab</v>
          </cell>
          <cell r="F705" t="str">
            <v>25505095</v>
          </cell>
          <cell r="G705" t="str">
            <v>HETERPHILE ANTIBODIES, TITER</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row>
        <row r="706">
          <cell r="A706" t="str">
            <v>JUL</v>
          </cell>
          <cell r="B706">
            <v>2017</v>
          </cell>
          <cell r="C706" t="str">
            <v>COTTAGE GROVE COMMUNITY HOSPIT</v>
          </cell>
          <cell r="D706" t="str">
            <v>40700</v>
          </cell>
          <cell r="E706" t="str">
            <v>Lab-General Lab</v>
          </cell>
          <cell r="F706" t="str">
            <v>25505104</v>
          </cell>
          <cell r="G706" t="str">
            <v>SUGARS, SINGLE QUALITATIVE</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row>
        <row r="707">
          <cell r="A707" t="str">
            <v>JUL</v>
          </cell>
          <cell r="B707">
            <v>2017</v>
          </cell>
          <cell r="C707" t="str">
            <v>COTTAGE GROVE COMMUNITY HOSPIT</v>
          </cell>
          <cell r="D707" t="str">
            <v>40700</v>
          </cell>
          <cell r="E707" t="str">
            <v>Lab-General Lab</v>
          </cell>
          <cell r="F707" t="str">
            <v>25505130</v>
          </cell>
          <cell r="G707" t="str">
            <v>LIPOPROTEIN A</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row>
        <row r="708">
          <cell r="A708" t="str">
            <v>JUL</v>
          </cell>
          <cell r="B708">
            <v>2017</v>
          </cell>
          <cell r="C708" t="str">
            <v>COTTAGE GROVE COMMUNITY HOSPIT</v>
          </cell>
          <cell r="D708" t="str">
            <v>40700</v>
          </cell>
          <cell r="E708" t="str">
            <v>Lab-General Lab</v>
          </cell>
          <cell r="F708" t="str">
            <v>25505135</v>
          </cell>
          <cell r="G708" t="str">
            <v>NATRIURETIC PEPTIDE</v>
          </cell>
          <cell r="H708">
            <v>13</v>
          </cell>
          <cell r="I708">
            <v>53</v>
          </cell>
          <cell r="J708">
            <v>66</v>
          </cell>
          <cell r="K708">
            <v>0</v>
          </cell>
          <cell r="L708">
            <v>0</v>
          </cell>
          <cell r="M708">
            <v>0</v>
          </cell>
          <cell r="N708">
            <v>0</v>
          </cell>
          <cell r="O708">
            <v>4173</v>
          </cell>
          <cell r="P708">
            <v>17013</v>
          </cell>
          <cell r="Q708">
            <v>21186</v>
          </cell>
          <cell r="R708">
            <v>13</v>
          </cell>
          <cell r="S708">
            <v>53</v>
          </cell>
          <cell r="T708">
            <v>66</v>
          </cell>
          <cell r="U708">
            <v>0</v>
          </cell>
          <cell r="V708">
            <v>0</v>
          </cell>
          <cell r="W708">
            <v>0</v>
          </cell>
          <cell r="X708">
            <v>0</v>
          </cell>
          <cell r="Y708">
            <v>4173</v>
          </cell>
          <cell r="Z708">
            <v>17013</v>
          </cell>
          <cell r="AA708">
            <v>21186</v>
          </cell>
        </row>
        <row r="709">
          <cell r="A709" t="str">
            <v>JUL</v>
          </cell>
          <cell r="B709">
            <v>2017</v>
          </cell>
          <cell r="C709" t="str">
            <v>COTTAGE GROVE COMMUNITY HOSPIT</v>
          </cell>
          <cell r="D709" t="str">
            <v>40700</v>
          </cell>
          <cell r="E709" t="str">
            <v>Lab-General Lab</v>
          </cell>
          <cell r="F709" t="str">
            <v>25505155</v>
          </cell>
          <cell r="G709" t="str">
            <v>RETICULOCYTE AUTO</v>
          </cell>
          <cell r="H709">
            <v>2</v>
          </cell>
          <cell r="I709">
            <v>3</v>
          </cell>
          <cell r="J709">
            <v>5</v>
          </cell>
          <cell r="K709">
            <v>0</v>
          </cell>
          <cell r="L709">
            <v>0</v>
          </cell>
          <cell r="M709">
            <v>0</v>
          </cell>
          <cell r="N709">
            <v>0</v>
          </cell>
          <cell r="O709">
            <v>68</v>
          </cell>
          <cell r="P709">
            <v>102</v>
          </cell>
          <cell r="Q709">
            <v>170</v>
          </cell>
          <cell r="R709">
            <v>2</v>
          </cell>
          <cell r="S709">
            <v>3</v>
          </cell>
          <cell r="T709">
            <v>5</v>
          </cell>
          <cell r="U709">
            <v>0</v>
          </cell>
          <cell r="V709">
            <v>0</v>
          </cell>
          <cell r="W709">
            <v>0</v>
          </cell>
          <cell r="X709">
            <v>0</v>
          </cell>
          <cell r="Y709">
            <v>68</v>
          </cell>
          <cell r="Z709">
            <v>102</v>
          </cell>
          <cell r="AA709">
            <v>170</v>
          </cell>
        </row>
        <row r="710">
          <cell r="A710" t="str">
            <v>JUL</v>
          </cell>
          <cell r="B710">
            <v>2017</v>
          </cell>
          <cell r="C710" t="str">
            <v>COTTAGE GROVE COMMUNITY HOSPIT</v>
          </cell>
          <cell r="D710" t="str">
            <v>40700</v>
          </cell>
          <cell r="E710" t="str">
            <v>Lab-General Lab</v>
          </cell>
          <cell r="F710" t="str">
            <v>25505160</v>
          </cell>
          <cell r="G710" t="str">
            <v>BLOOD COUNT, PLATELET AUTO</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row>
        <row r="711">
          <cell r="A711" t="str">
            <v>JUL</v>
          </cell>
          <cell r="B711">
            <v>2017</v>
          </cell>
          <cell r="C711" t="str">
            <v>COTTAGE GROVE COMMUNITY HOSPIT</v>
          </cell>
          <cell r="D711" t="str">
            <v>40700</v>
          </cell>
          <cell r="E711" t="str">
            <v>Lab-General Lab</v>
          </cell>
          <cell r="F711" t="str">
            <v>25505185</v>
          </cell>
          <cell r="G711" t="str">
            <v>COLLECT CAPILLARY BLD SPEC</v>
          </cell>
          <cell r="H711">
            <v>0</v>
          </cell>
          <cell r="I711">
            <v>3</v>
          </cell>
          <cell r="J711">
            <v>3</v>
          </cell>
          <cell r="K711">
            <v>0</v>
          </cell>
          <cell r="L711">
            <v>0</v>
          </cell>
          <cell r="M711">
            <v>0</v>
          </cell>
          <cell r="N711">
            <v>0</v>
          </cell>
          <cell r="O711">
            <v>0</v>
          </cell>
          <cell r="P711">
            <v>120</v>
          </cell>
          <cell r="Q711">
            <v>120</v>
          </cell>
          <cell r="R711">
            <v>0</v>
          </cell>
          <cell r="S711">
            <v>3</v>
          </cell>
          <cell r="T711">
            <v>3</v>
          </cell>
          <cell r="U711">
            <v>0</v>
          </cell>
          <cell r="V711">
            <v>0</v>
          </cell>
          <cell r="W711">
            <v>0</v>
          </cell>
          <cell r="X711">
            <v>0</v>
          </cell>
          <cell r="Y711">
            <v>0</v>
          </cell>
          <cell r="Z711">
            <v>120</v>
          </cell>
          <cell r="AA711">
            <v>120</v>
          </cell>
        </row>
        <row r="712">
          <cell r="A712" t="str">
            <v>JUL</v>
          </cell>
          <cell r="B712">
            <v>2017</v>
          </cell>
          <cell r="C712" t="str">
            <v>COTTAGE GROVE COMMUNITY HOSPIT</v>
          </cell>
          <cell r="D712" t="str">
            <v>40700</v>
          </cell>
          <cell r="E712" t="str">
            <v>Lab-General Lab</v>
          </cell>
          <cell r="F712" t="str">
            <v>25505190</v>
          </cell>
          <cell r="G712" t="str">
            <v>xMUTATION SCANNING</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row>
        <row r="713">
          <cell r="A713" t="str">
            <v>JUL</v>
          </cell>
          <cell r="B713">
            <v>2017</v>
          </cell>
          <cell r="C713" t="str">
            <v>COTTAGE GROVE COMMUNITY HOSPIT</v>
          </cell>
          <cell r="D713" t="str">
            <v>40700</v>
          </cell>
          <cell r="E713" t="str">
            <v>Lab-General Lab</v>
          </cell>
          <cell r="F713" t="str">
            <v>25505350</v>
          </cell>
          <cell r="G713" t="str">
            <v>PROTEIN, TOTAL URINE</v>
          </cell>
          <cell r="H713">
            <v>0</v>
          </cell>
          <cell r="I713">
            <v>8</v>
          </cell>
          <cell r="J713">
            <v>8</v>
          </cell>
          <cell r="K713">
            <v>0</v>
          </cell>
          <cell r="L713">
            <v>0</v>
          </cell>
          <cell r="M713">
            <v>0</v>
          </cell>
          <cell r="N713">
            <v>0</v>
          </cell>
          <cell r="O713">
            <v>0</v>
          </cell>
          <cell r="P713">
            <v>320</v>
          </cell>
          <cell r="Q713">
            <v>320</v>
          </cell>
          <cell r="R713">
            <v>0</v>
          </cell>
          <cell r="S713">
            <v>8</v>
          </cell>
          <cell r="T713">
            <v>8</v>
          </cell>
          <cell r="U713">
            <v>0</v>
          </cell>
          <cell r="V713">
            <v>0</v>
          </cell>
          <cell r="W713">
            <v>0</v>
          </cell>
          <cell r="X713">
            <v>0</v>
          </cell>
          <cell r="Y713">
            <v>0</v>
          </cell>
          <cell r="Z713">
            <v>320</v>
          </cell>
          <cell r="AA713">
            <v>320</v>
          </cell>
        </row>
        <row r="714">
          <cell r="A714" t="str">
            <v>JUL</v>
          </cell>
          <cell r="B714">
            <v>2017</v>
          </cell>
          <cell r="C714" t="str">
            <v>COTTAGE GROVE COMMUNITY HOSPIT</v>
          </cell>
          <cell r="D714" t="str">
            <v>40700</v>
          </cell>
          <cell r="E714" t="str">
            <v>Lab-General Lab</v>
          </cell>
          <cell r="F714" t="str">
            <v>25505355</v>
          </cell>
          <cell r="G714" t="str">
            <v>PROTEIN, TOTAL OTHER SOURCE</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row>
        <row r="715">
          <cell r="A715" t="str">
            <v>JUL</v>
          </cell>
          <cell r="B715">
            <v>2017</v>
          </cell>
          <cell r="C715" t="str">
            <v>COTTAGE GROVE COMMUNITY HOSPIT</v>
          </cell>
          <cell r="D715" t="str">
            <v>40700</v>
          </cell>
          <cell r="E715" t="str">
            <v>Lab-General Lab</v>
          </cell>
          <cell r="F715" t="str">
            <v>25505360</v>
          </cell>
          <cell r="G715" t="str">
            <v>GIARDIA EIA</v>
          </cell>
          <cell r="H715">
            <v>0</v>
          </cell>
          <cell r="I715">
            <v>4</v>
          </cell>
          <cell r="J715">
            <v>4</v>
          </cell>
          <cell r="K715">
            <v>0</v>
          </cell>
          <cell r="L715">
            <v>0</v>
          </cell>
          <cell r="M715">
            <v>0</v>
          </cell>
          <cell r="N715">
            <v>0</v>
          </cell>
          <cell r="O715">
            <v>0</v>
          </cell>
          <cell r="P715">
            <v>260</v>
          </cell>
          <cell r="Q715">
            <v>260</v>
          </cell>
          <cell r="R715">
            <v>0</v>
          </cell>
          <cell r="S715">
            <v>4</v>
          </cell>
          <cell r="T715">
            <v>4</v>
          </cell>
          <cell r="U715">
            <v>0</v>
          </cell>
          <cell r="V715">
            <v>0</v>
          </cell>
          <cell r="W715">
            <v>0</v>
          </cell>
          <cell r="X715">
            <v>0</v>
          </cell>
          <cell r="Y715">
            <v>0</v>
          </cell>
          <cell r="Z715">
            <v>260</v>
          </cell>
          <cell r="AA715">
            <v>260</v>
          </cell>
        </row>
        <row r="716">
          <cell r="A716" t="str">
            <v>JUL</v>
          </cell>
          <cell r="B716">
            <v>2017</v>
          </cell>
          <cell r="C716" t="str">
            <v>COTTAGE GROVE COMMUNITY HOSPIT</v>
          </cell>
          <cell r="D716" t="str">
            <v>40700</v>
          </cell>
          <cell r="E716" t="str">
            <v>Lab-General Lab</v>
          </cell>
          <cell r="F716" t="str">
            <v>25505370</v>
          </cell>
          <cell r="G716" t="str">
            <v>HERPES SIMPLEX VIRUS BY RAPID PC</v>
          </cell>
          <cell r="H716">
            <v>0</v>
          </cell>
          <cell r="I716">
            <v>2</v>
          </cell>
          <cell r="J716">
            <v>2</v>
          </cell>
          <cell r="K716">
            <v>0</v>
          </cell>
          <cell r="L716">
            <v>0</v>
          </cell>
          <cell r="M716">
            <v>0</v>
          </cell>
          <cell r="N716">
            <v>0</v>
          </cell>
          <cell r="O716">
            <v>0</v>
          </cell>
          <cell r="P716">
            <v>416</v>
          </cell>
          <cell r="Q716">
            <v>416</v>
          </cell>
          <cell r="R716">
            <v>0</v>
          </cell>
          <cell r="S716">
            <v>2</v>
          </cell>
          <cell r="T716">
            <v>2</v>
          </cell>
          <cell r="U716">
            <v>0</v>
          </cell>
          <cell r="V716">
            <v>0</v>
          </cell>
          <cell r="W716">
            <v>0</v>
          </cell>
          <cell r="X716">
            <v>0</v>
          </cell>
          <cell r="Y716">
            <v>0</v>
          </cell>
          <cell r="Z716">
            <v>416</v>
          </cell>
          <cell r="AA716">
            <v>416</v>
          </cell>
        </row>
        <row r="717">
          <cell r="A717" t="str">
            <v>JUL</v>
          </cell>
          <cell r="B717">
            <v>2017</v>
          </cell>
          <cell r="C717" t="str">
            <v>COTTAGE GROVE COMMUNITY HOSPIT</v>
          </cell>
          <cell r="D717" t="str">
            <v>40700</v>
          </cell>
          <cell r="E717" t="str">
            <v>Lab-General Lab</v>
          </cell>
          <cell r="F717" t="str">
            <v>25505380</v>
          </cell>
          <cell r="G717" t="str">
            <v>xNUCLEIC ACID PROBE EACH</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row>
        <row r="718">
          <cell r="A718" t="str">
            <v>JUL</v>
          </cell>
          <cell r="B718">
            <v>2017</v>
          </cell>
          <cell r="C718" t="str">
            <v>COTTAGE GROVE COMMUNITY HOSPIT</v>
          </cell>
          <cell r="D718" t="str">
            <v>40700</v>
          </cell>
          <cell r="E718" t="str">
            <v>Lab-General Lab</v>
          </cell>
          <cell r="F718" t="str">
            <v>25505385</v>
          </cell>
          <cell r="G718" t="str">
            <v>B. BURGDORFERI LYME, REF</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row>
        <row r="719">
          <cell r="A719" t="str">
            <v>JUL</v>
          </cell>
          <cell r="B719">
            <v>2017</v>
          </cell>
          <cell r="C719" t="str">
            <v>COTTAGE GROVE COMMUNITY HOSPIT</v>
          </cell>
          <cell r="D719" t="str">
            <v>40700</v>
          </cell>
          <cell r="E719" t="str">
            <v>Lab-General Lab</v>
          </cell>
          <cell r="F719" t="str">
            <v>25505390</v>
          </cell>
          <cell r="G719" t="str">
            <v>HSV CULTURE</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row>
        <row r="720">
          <cell r="A720" t="str">
            <v>JUL</v>
          </cell>
          <cell r="B720">
            <v>2017</v>
          </cell>
          <cell r="C720" t="str">
            <v>COTTAGE GROVE COMMUNITY HOSPIT</v>
          </cell>
          <cell r="D720" t="str">
            <v>40700</v>
          </cell>
          <cell r="E720" t="str">
            <v>Lab-General Lab</v>
          </cell>
          <cell r="F720" t="str">
            <v>25505505</v>
          </cell>
          <cell r="G720" t="str">
            <v>CMV QUANT PCR, REF</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row>
        <row r="721">
          <cell r="A721" t="str">
            <v>JUL</v>
          </cell>
          <cell r="B721">
            <v>2017</v>
          </cell>
          <cell r="C721" t="str">
            <v>COTTAGE GROVE COMMUNITY HOSPIT</v>
          </cell>
          <cell r="D721" t="str">
            <v>40700</v>
          </cell>
          <cell r="E721" t="str">
            <v>Lab-General Lab</v>
          </cell>
          <cell r="F721" t="str">
            <v>25505515</v>
          </cell>
          <cell r="G721" t="str">
            <v>ELASTASE, PANCREATIC</v>
          </cell>
          <cell r="H721">
            <v>0</v>
          </cell>
          <cell r="I721">
            <v>1</v>
          </cell>
          <cell r="J721">
            <v>1</v>
          </cell>
          <cell r="K721">
            <v>0</v>
          </cell>
          <cell r="L721">
            <v>0</v>
          </cell>
          <cell r="M721">
            <v>0</v>
          </cell>
          <cell r="N721">
            <v>0</v>
          </cell>
          <cell r="O721">
            <v>0</v>
          </cell>
          <cell r="P721">
            <v>174</v>
          </cell>
          <cell r="Q721">
            <v>174</v>
          </cell>
          <cell r="R721">
            <v>0</v>
          </cell>
          <cell r="S721">
            <v>1</v>
          </cell>
          <cell r="T721">
            <v>1</v>
          </cell>
          <cell r="U721">
            <v>0</v>
          </cell>
          <cell r="V721">
            <v>0</v>
          </cell>
          <cell r="W721">
            <v>0</v>
          </cell>
          <cell r="X721">
            <v>0</v>
          </cell>
          <cell r="Y721">
            <v>0</v>
          </cell>
          <cell r="Z721">
            <v>174</v>
          </cell>
          <cell r="AA721">
            <v>174</v>
          </cell>
        </row>
        <row r="722">
          <cell r="A722" t="str">
            <v>JUL</v>
          </cell>
          <cell r="B722">
            <v>2017</v>
          </cell>
          <cell r="C722" t="str">
            <v>COTTAGE GROVE COMMUNITY HOSPIT</v>
          </cell>
          <cell r="D722" t="str">
            <v>40700</v>
          </cell>
          <cell r="E722" t="str">
            <v>Lab-General Lab</v>
          </cell>
          <cell r="F722" t="str">
            <v>25505520</v>
          </cell>
          <cell r="G722" t="str">
            <v>LACTOFERRIN, FECAL</v>
          </cell>
          <cell r="H722">
            <v>2</v>
          </cell>
          <cell r="I722">
            <v>3</v>
          </cell>
          <cell r="J722">
            <v>5</v>
          </cell>
          <cell r="K722">
            <v>0</v>
          </cell>
          <cell r="L722">
            <v>0</v>
          </cell>
          <cell r="M722">
            <v>0</v>
          </cell>
          <cell r="N722">
            <v>0</v>
          </cell>
          <cell r="O722">
            <v>128</v>
          </cell>
          <cell r="P722">
            <v>192</v>
          </cell>
          <cell r="Q722">
            <v>320</v>
          </cell>
          <cell r="R722">
            <v>2</v>
          </cell>
          <cell r="S722">
            <v>3</v>
          </cell>
          <cell r="T722">
            <v>5</v>
          </cell>
          <cell r="U722">
            <v>0</v>
          </cell>
          <cell r="V722">
            <v>0</v>
          </cell>
          <cell r="W722">
            <v>0</v>
          </cell>
          <cell r="X722">
            <v>0</v>
          </cell>
          <cell r="Y722">
            <v>128</v>
          </cell>
          <cell r="Z722">
            <v>192</v>
          </cell>
          <cell r="AA722">
            <v>320</v>
          </cell>
        </row>
        <row r="723">
          <cell r="A723" t="str">
            <v>JUL</v>
          </cell>
          <cell r="B723">
            <v>2017</v>
          </cell>
          <cell r="C723" t="str">
            <v>COTTAGE GROVE COMMUNITY HOSPIT</v>
          </cell>
          <cell r="D723" t="str">
            <v>40700</v>
          </cell>
          <cell r="E723" t="str">
            <v>Lab-General Lab</v>
          </cell>
          <cell r="F723" t="str">
            <v>25505530</v>
          </cell>
          <cell r="G723" t="str">
            <v>PROTEIN ELECTROPHORETIC FRACT OT</v>
          </cell>
          <cell r="H723">
            <v>0</v>
          </cell>
          <cell r="I723">
            <v>2</v>
          </cell>
          <cell r="J723">
            <v>2</v>
          </cell>
          <cell r="K723">
            <v>0</v>
          </cell>
          <cell r="L723">
            <v>0</v>
          </cell>
          <cell r="M723">
            <v>0</v>
          </cell>
          <cell r="N723">
            <v>0</v>
          </cell>
          <cell r="O723">
            <v>0</v>
          </cell>
          <cell r="P723">
            <v>188</v>
          </cell>
          <cell r="Q723">
            <v>188</v>
          </cell>
          <cell r="R723">
            <v>0</v>
          </cell>
          <cell r="S723">
            <v>2</v>
          </cell>
          <cell r="T723">
            <v>2</v>
          </cell>
          <cell r="U723">
            <v>0</v>
          </cell>
          <cell r="V723">
            <v>0</v>
          </cell>
          <cell r="W723">
            <v>0</v>
          </cell>
          <cell r="X723">
            <v>0</v>
          </cell>
          <cell r="Y723">
            <v>0</v>
          </cell>
          <cell r="Z723">
            <v>188</v>
          </cell>
          <cell r="AA723">
            <v>188</v>
          </cell>
        </row>
        <row r="724">
          <cell r="A724" t="str">
            <v>JUL</v>
          </cell>
          <cell r="B724">
            <v>2017</v>
          </cell>
          <cell r="C724" t="str">
            <v>COTTAGE GROVE COMMUNITY HOSPIT</v>
          </cell>
          <cell r="D724" t="str">
            <v>40700</v>
          </cell>
          <cell r="E724" t="str">
            <v>Lab-General Lab</v>
          </cell>
          <cell r="F724" t="str">
            <v>25505540</v>
          </cell>
          <cell r="G724" t="str">
            <v>IMMUNOFIXATION ELECTROPHORESIS O</v>
          </cell>
          <cell r="H724">
            <v>0</v>
          </cell>
          <cell r="I724">
            <v>2</v>
          </cell>
          <cell r="J724">
            <v>2</v>
          </cell>
          <cell r="K724">
            <v>0</v>
          </cell>
          <cell r="L724">
            <v>0</v>
          </cell>
          <cell r="M724">
            <v>0</v>
          </cell>
          <cell r="N724">
            <v>0</v>
          </cell>
          <cell r="O724">
            <v>0</v>
          </cell>
          <cell r="P724">
            <v>364</v>
          </cell>
          <cell r="Q724">
            <v>364</v>
          </cell>
          <cell r="R724">
            <v>0</v>
          </cell>
          <cell r="S724">
            <v>2</v>
          </cell>
          <cell r="T724">
            <v>2</v>
          </cell>
          <cell r="U724">
            <v>0</v>
          </cell>
          <cell r="V724">
            <v>0</v>
          </cell>
          <cell r="W724">
            <v>0</v>
          </cell>
          <cell r="X724">
            <v>0</v>
          </cell>
          <cell r="Y724">
            <v>0</v>
          </cell>
          <cell r="Z724">
            <v>364</v>
          </cell>
          <cell r="AA724">
            <v>364</v>
          </cell>
        </row>
        <row r="725">
          <cell r="A725" t="str">
            <v>JUL</v>
          </cell>
          <cell r="B725">
            <v>2017</v>
          </cell>
          <cell r="C725" t="str">
            <v>COTTAGE GROVE COMMUNITY HOSPIT</v>
          </cell>
          <cell r="D725" t="str">
            <v>40700</v>
          </cell>
          <cell r="E725" t="str">
            <v>Lab-General Lab</v>
          </cell>
          <cell r="F725" t="str">
            <v>25505560</v>
          </cell>
          <cell r="G725" t="str">
            <v>IMMUNOFIXATION ELECTROPHORESIS S</v>
          </cell>
          <cell r="H725">
            <v>0</v>
          </cell>
          <cell r="I725">
            <v>3</v>
          </cell>
          <cell r="J725">
            <v>3</v>
          </cell>
          <cell r="K725">
            <v>0</v>
          </cell>
          <cell r="L725">
            <v>0</v>
          </cell>
          <cell r="M725">
            <v>0</v>
          </cell>
          <cell r="N725">
            <v>0</v>
          </cell>
          <cell r="O725">
            <v>0</v>
          </cell>
          <cell r="P725">
            <v>546</v>
          </cell>
          <cell r="Q725">
            <v>546</v>
          </cell>
          <cell r="R725">
            <v>0</v>
          </cell>
          <cell r="S725">
            <v>3</v>
          </cell>
          <cell r="T725">
            <v>3</v>
          </cell>
          <cell r="U725">
            <v>0</v>
          </cell>
          <cell r="V725">
            <v>0</v>
          </cell>
          <cell r="W725">
            <v>0</v>
          </cell>
          <cell r="X725">
            <v>0</v>
          </cell>
          <cell r="Y725">
            <v>0</v>
          </cell>
          <cell r="Z725">
            <v>546</v>
          </cell>
          <cell r="AA725">
            <v>546</v>
          </cell>
        </row>
        <row r="726">
          <cell r="A726" t="str">
            <v>JUL</v>
          </cell>
          <cell r="B726">
            <v>2017</v>
          </cell>
          <cell r="C726" t="str">
            <v>COTTAGE GROVE COMMUNITY HOSPIT</v>
          </cell>
          <cell r="D726" t="str">
            <v>40700</v>
          </cell>
          <cell r="E726" t="str">
            <v>Lab-General Lab</v>
          </cell>
          <cell r="F726" t="str">
            <v>25505565</v>
          </cell>
          <cell r="G726" t="str">
            <v>T CELLS, TOTAL COUNT</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row>
        <row r="727">
          <cell r="A727" t="str">
            <v>JUL</v>
          </cell>
          <cell r="B727">
            <v>2017</v>
          </cell>
          <cell r="C727" t="str">
            <v>COTTAGE GROVE COMMUNITY HOSPIT</v>
          </cell>
          <cell r="D727" t="str">
            <v>40700</v>
          </cell>
          <cell r="E727" t="str">
            <v>Lab-General Lab</v>
          </cell>
          <cell r="F727" t="str">
            <v>25505575</v>
          </cell>
          <cell r="G727" t="str">
            <v>T CELLS, ABSOLUTE CD4 COUNT</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row>
        <row r="728">
          <cell r="A728" t="str">
            <v>JUL</v>
          </cell>
          <cell r="B728">
            <v>2017</v>
          </cell>
          <cell r="C728" t="str">
            <v>COTTAGE GROVE COMMUNITY HOSPIT</v>
          </cell>
          <cell r="D728" t="str">
            <v>40700</v>
          </cell>
          <cell r="E728" t="str">
            <v>Lab-General Lab</v>
          </cell>
          <cell r="F728" t="str">
            <v>25505605</v>
          </cell>
          <cell r="G728" t="str">
            <v>xNUCLEIC ACID PROBE W/ AMP DS</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row>
        <row r="729">
          <cell r="A729" t="str">
            <v>JUL</v>
          </cell>
          <cell r="B729">
            <v>2017</v>
          </cell>
          <cell r="C729" t="str">
            <v>COTTAGE GROVE COMMUNITY HOSPIT</v>
          </cell>
          <cell r="D729" t="str">
            <v>40700</v>
          </cell>
          <cell r="E729" t="str">
            <v>Lab-General Lab</v>
          </cell>
          <cell r="F729" t="str">
            <v>25505615</v>
          </cell>
          <cell r="G729" t="str">
            <v>xMOLECULAR DX, INTERP &amp; REP DS</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row>
        <row r="730">
          <cell r="A730" t="str">
            <v>JUL</v>
          </cell>
          <cell r="B730">
            <v>2017</v>
          </cell>
          <cell r="C730" t="str">
            <v>COTTAGE GROVE COMMUNITY HOSPIT</v>
          </cell>
          <cell r="D730" t="str">
            <v>40700</v>
          </cell>
          <cell r="E730" t="str">
            <v>Lab-General Lab</v>
          </cell>
          <cell r="F730" t="str">
            <v>25505645</v>
          </cell>
          <cell r="G730" t="str">
            <v>xISOL OR EXTRACT OF HIGHLY PURIF</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row>
        <row r="731">
          <cell r="A731" t="str">
            <v>JUL</v>
          </cell>
          <cell r="B731">
            <v>2017</v>
          </cell>
          <cell r="C731" t="str">
            <v>COTTAGE GROVE COMMUNITY HOSPIT</v>
          </cell>
          <cell r="D731" t="str">
            <v>40700</v>
          </cell>
          <cell r="E731" t="str">
            <v>Lab-General Lab</v>
          </cell>
          <cell r="F731" t="str">
            <v>25505650</v>
          </cell>
          <cell r="G731" t="str">
            <v>xNUCLEIC ACD PROB DS</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row>
        <row r="732">
          <cell r="A732" t="str">
            <v>JUL</v>
          </cell>
          <cell r="B732">
            <v>2017</v>
          </cell>
          <cell r="C732" t="str">
            <v>COTTAGE GROVE COMMUNITY HOSPIT</v>
          </cell>
          <cell r="D732" t="str">
            <v>40700</v>
          </cell>
          <cell r="E732" t="str">
            <v>Lab-General Lab</v>
          </cell>
          <cell r="F732" t="str">
            <v>25505655</v>
          </cell>
          <cell r="G732" t="str">
            <v>xxNUCLEIC ACD PROB W AMP DS</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row>
        <row r="733">
          <cell r="A733" t="str">
            <v>JUL</v>
          </cell>
          <cell r="B733">
            <v>2017</v>
          </cell>
          <cell r="C733" t="str">
            <v>COTTAGE GROVE COMMUNITY HOSPIT</v>
          </cell>
          <cell r="D733" t="str">
            <v>40700</v>
          </cell>
          <cell r="E733" t="str">
            <v>Lab-General Lab</v>
          </cell>
          <cell r="F733" t="str">
            <v>25505660</v>
          </cell>
          <cell r="G733" t="str">
            <v>xMUTATION SCANNING DS</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row>
        <row r="734">
          <cell r="A734" t="str">
            <v>JUL</v>
          </cell>
          <cell r="B734">
            <v>2017</v>
          </cell>
          <cell r="C734" t="str">
            <v>COTTAGE GROVE COMMUNITY HOSPIT</v>
          </cell>
          <cell r="D734" t="str">
            <v>40700</v>
          </cell>
          <cell r="E734" t="str">
            <v>Lab-General Lab</v>
          </cell>
          <cell r="F734" t="str">
            <v>25505665</v>
          </cell>
          <cell r="G734" t="str">
            <v>xMOLECULAR DX INTRP &amp; REP DS</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row>
        <row r="735">
          <cell r="A735" t="str">
            <v>JUL</v>
          </cell>
          <cell r="B735">
            <v>2017</v>
          </cell>
          <cell r="C735" t="str">
            <v>COTTAGE GROVE COMMUNITY HOSPIT</v>
          </cell>
          <cell r="D735" t="str">
            <v>40700</v>
          </cell>
          <cell r="E735" t="str">
            <v>Lab-General Lab</v>
          </cell>
          <cell r="F735" t="str">
            <v>25505695</v>
          </cell>
          <cell r="G735" t="str">
            <v>xMOLECULAR DX, ISOL/EXTACT DS</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row>
        <row r="736">
          <cell r="A736" t="str">
            <v>JUL</v>
          </cell>
          <cell r="B736">
            <v>2017</v>
          </cell>
          <cell r="C736" t="str">
            <v>COTTAGE GROVE COMMUNITY HOSPIT</v>
          </cell>
          <cell r="D736" t="str">
            <v>40700</v>
          </cell>
          <cell r="E736" t="str">
            <v>Lab-General Lab</v>
          </cell>
          <cell r="F736" t="str">
            <v>25505700</v>
          </cell>
          <cell r="G736" t="str">
            <v>xNULCEIC ACID PROBE DS</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row>
        <row r="737">
          <cell r="A737" t="str">
            <v>JUL</v>
          </cell>
          <cell r="B737">
            <v>2017</v>
          </cell>
          <cell r="C737" t="str">
            <v>COTTAGE GROVE COMMUNITY HOSPIT</v>
          </cell>
          <cell r="D737" t="str">
            <v>40700</v>
          </cell>
          <cell r="E737" t="str">
            <v>Lab-General Lab</v>
          </cell>
          <cell r="F737" t="str">
            <v>25505710</v>
          </cell>
          <cell r="G737" t="str">
            <v>xMOLECULAR DX, INTERP &amp; REPT DS</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row>
        <row r="738">
          <cell r="A738" t="str">
            <v>JUL</v>
          </cell>
          <cell r="B738">
            <v>2017</v>
          </cell>
          <cell r="C738" t="str">
            <v>COTTAGE GROVE COMMUNITY HOSPIT</v>
          </cell>
          <cell r="D738" t="str">
            <v>40700</v>
          </cell>
          <cell r="E738" t="str">
            <v>Lab-General Lab</v>
          </cell>
          <cell r="F738" t="str">
            <v>25505715</v>
          </cell>
          <cell r="G738" t="str">
            <v>xISOL OR EXTRACT OF HIGHLY PURIF</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row>
        <row r="739">
          <cell r="A739" t="str">
            <v>JUL</v>
          </cell>
          <cell r="B739">
            <v>2017</v>
          </cell>
          <cell r="C739" t="str">
            <v>COTTAGE GROVE COMMUNITY HOSPIT</v>
          </cell>
          <cell r="D739" t="str">
            <v>40700</v>
          </cell>
          <cell r="E739" t="str">
            <v>Lab-General Lab</v>
          </cell>
          <cell r="F739" t="str">
            <v>25505720</v>
          </cell>
          <cell r="G739" t="str">
            <v>xNUCLIC ACD PRB DS</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row>
        <row r="740">
          <cell r="A740" t="str">
            <v>JUL</v>
          </cell>
          <cell r="B740">
            <v>2017</v>
          </cell>
          <cell r="C740" t="str">
            <v>COTTAGE GROVE COMMUNITY HOSPIT</v>
          </cell>
          <cell r="D740" t="str">
            <v>40700</v>
          </cell>
          <cell r="E740" t="str">
            <v>Lab-General Lab</v>
          </cell>
          <cell r="F740" t="str">
            <v>25505725</v>
          </cell>
          <cell r="G740" t="str">
            <v>xNUCLIC ACD PRB W/AMP DS</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row>
        <row r="741">
          <cell r="A741" t="str">
            <v>JUL</v>
          </cell>
          <cell r="B741">
            <v>2017</v>
          </cell>
          <cell r="C741" t="str">
            <v>COTTAGE GROVE COMMUNITY HOSPIT</v>
          </cell>
          <cell r="D741" t="str">
            <v>40700</v>
          </cell>
          <cell r="E741" t="str">
            <v>Lab-General Lab</v>
          </cell>
          <cell r="F741" t="str">
            <v>25505730</v>
          </cell>
          <cell r="G741" t="str">
            <v>xMUTATION SCANNIN DS</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row>
        <row r="742">
          <cell r="A742" t="str">
            <v>JUL</v>
          </cell>
          <cell r="B742">
            <v>2017</v>
          </cell>
          <cell r="C742" t="str">
            <v>COTTAGE GROVE COMMUNITY HOSPIT</v>
          </cell>
          <cell r="D742" t="str">
            <v>40700</v>
          </cell>
          <cell r="E742" t="str">
            <v>Lab-General Lab</v>
          </cell>
          <cell r="F742" t="str">
            <v>25505735</v>
          </cell>
          <cell r="G742" t="str">
            <v>xMOLECULAR DX,INRP REP DS</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row>
        <row r="743">
          <cell r="A743" t="str">
            <v>JUL</v>
          </cell>
          <cell r="B743">
            <v>2017</v>
          </cell>
          <cell r="C743" t="str">
            <v>COTTAGE GROVE COMMUNITY HOSPIT</v>
          </cell>
          <cell r="D743" t="str">
            <v>40700</v>
          </cell>
          <cell r="E743" t="str">
            <v>Lab-General Lab</v>
          </cell>
          <cell r="F743" t="str">
            <v>25505925</v>
          </cell>
          <cell r="G743" t="str">
            <v>xMOLECULAR DX W/ ISOL/EXTRACT</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row>
        <row r="744">
          <cell r="A744" t="str">
            <v>JUL</v>
          </cell>
          <cell r="B744">
            <v>2017</v>
          </cell>
          <cell r="C744" t="str">
            <v>COTTAGE GROVE COMMUNITY HOSPIT</v>
          </cell>
          <cell r="D744" t="str">
            <v>40700</v>
          </cell>
          <cell r="E744" t="str">
            <v>Lab-General Lab</v>
          </cell>
          <cell r="F744" t="str">
            <v>25505930</v>
          </cell>
          <cell r="G744" t="str">
            <v>xMOLECULAR DX W/ ENZ DIGEST</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row>
        <row r="745">
          <cell r="A745" t="str">
            <v>JUL</v>
          </cell>
          <cell r="B745">
            <v>2017</v>
          </cell>
          <cell r="C745" t="str">
            <v>COTTAGE GROVE COMMUNITY HOSPIT</v>
          </cell>
          <cell r="D745" t="str">
            <v>40700</v>
          </cell>
          <cell r="E745" t="str">
            <v>Lab-General Lab</v>
          </cell>
          <cell r="F745" t="str">
            <v>25505935</v>
          </cell>
          <cell r="G745" t="str">
            <v>xSEPARATION W/ GEL EXTROPHORES</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row>
        <row r="746">
          <cell r="A746" t="str">
            <v>JUL</v>
          </cell>
          <cell r="B746">
            <v>2017</v>
          </cell>
          <cell r="C746" t="str">
            <v>COTTAGE GROVE COMMUNITY HOSPIT</v>
          </cell>
          <cell r="D746" t="str">
            <v>40700</v>
          </cell>
          <cell r="E746" t="str">
            <v>Lab-General Lab</v>
          </cell>
          <cell r="F746" t="str">
            <v>25505940</v>
          </cell>
          <cell r="G746" t="str">
            <v>xNUCLEIC ACID - PROBE</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row>
        <row r="747">
          <cell r="A747" t="str">
            <v>JUL</v>
          </cell>
          <cell r="B747">
            <v>2017</v>
          </cell>
          <cell r="C747" t="str">
            <v>COTTAGE GROVE COMMUNITY HOSPIT</v>
          </cell>
          <cell r="D747" t="str">
            <v>40700</v>
          </cell>
          <cell r="E747" t="str">
            <v>Lab-General Lab</v>
          </cell>
          <cell r="F747" t="str">
            <v>25505945</v>
          </cell>
          <cell r="G747" t="str">
            <v>xNUCLEIC ACID - PROBE W/ AMP</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row>
        <row r="748">
          <cell r="A748" t="str">
            <v>JUL</v>
          </cell>
          <cell r="B748">
            <v>2017</v>
          </cell>
          <cell r="C748" t="str">
            <v>COTTAGE GROVE COMMUNITY HOSPIT</v>
          </cell>
          <cell r="D748" t="str">
            <v>40700</v>
          </cell>
          <cell r="E748" t="str">
            <v>Lab-General Lab</v>
          </cell>
          <cell r="F748" t="str">
            <v>25505950</v>
          </cell>
          <cell r="G748" t="str">
            <v>xMOLECULAR DX - INTERP &amp; REPORT</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row>
        <row r="749">
          <cell r="A749" t="str">
            <v>JUL</v>
          </cell>
          <cell r="B749">
            <v>2017</v>
          </cell>
          <cell r="C749" t="str">
            <v>COTTAGE GROVE COMMUNITY HOSPIT</v>
          </cell>
          <cell r="D749" t="str">
            <v>40700</v>
          </cell>
          <cell r="E749" t="str">
            <v>Lab-General Lab</v>
          </cell>
          <cell r="F749" t="str">
            <v>25506000</v>
          </cell>
          <cell r="G749" t="str">
            <v>xACID PROBE NUCLEIC</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row>
        <row r="750">
          <cell r="A750" t="str">
            <v>JUL</v>
          </cell>
          <cell r="B750">
            <v>2017</v>
          </cell>
          <cell r="C750" t="str">
            <v>COTTAGE GROVE COMMUNITY HOSPIT</v>
          </cell>
          <cell r="D750" t="str">
            <v>40700</v>
          </cell>
          <cell r="E750" t="str">
            <v>Lab-General Lab</v>
          </cell>
          <cell r="F750" t="str">
            <v>25506010</v>
          </cell>
          <cell r="G750" t="str">
            <v>xINTERP REPT MOLECULAR DX</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row>
        <row r="751">
          <cell r="A751" t="str">
            <v>JUL</v>
          </cell>
          <cell r="B751">
            <v>2017</v>
          </cell>
          <cell r="C751" t="str">
            <v>COTTAGE GROVE COMMUNITY HOSPIT</v>
          </cell>
          <cell r="D751" t="str">
            <v>40700</v>
          </cell>
          <cell r="E751" t="str">
            <v>Lab-General Lab</v>
          </cell>
          <cell r="F751" t="str">
            <v>25506015</v>
          </cell>
          <cell r="G751" t="str">
            <v>xISOL/EXTRACT MOLECULAR DX</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row>
        <row r="752">
          <cell r="A752" t="str">
            <v>JUL</v>
          </cell>
          <cell r="B752">
            <v>2017</v>
          </cell>
          <cell r="C752" t="str">
            <v>COTTAGE GROVE COMMUNITY HOSPIT</v>
          </cell>
          <cell r="D752" t="str">
            <v>40700</v>
          </cell>
          <cell r="E752" t="str">
            <v>Lab-General Lab</v>
          </cell>
          <cell r="F752" t="str">
            <v>25506020</v>
          </cell>
          <cell r="G752" t="str">
            <v>xPROBE NUCLEIC ACID</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row>
        <row r="753">
          <cell r="A753" t="str">
            <v>JUL</v>
          </cell>
          <cell r="B753">
            <v>2017</v>
          </cell>
          <cell r="C753" t="str">
            <v>COTTAGE GROVE COMMUNITY HOSPIT</v>
          </cell>
          <cell r="D753" t="str">
            <v>40700</v>
          </cell>
          <cell r="E753" t="str">
            <v>Lab-General Lab</v>
          </cell>
          <cell r="F753" t="str">
            <v>25506030</v>
          </cell>
          <cell r="G753" t="str">
            <v>xINTERP &amp; REPORT MOLECULAR DX</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row>
        <row r="754">
          <cell r="A754" t="str">
            <v>JUL</v>
          </cell>
          <cell r="B754">
            <v>2017</v>
          </cell>
          <cell r="C754" t="str">
            <v>COTTAGE GROVE COMMUNITY HOSPIT</v>
          </cell>
          <cell r="D754" t="str">
            <v>40700</v>
          </cell>
          <cell r="E754" t="str">
            <v>Lab-General Lab</v>
          </cell>
          <cell r="F754" t="str">
            <v>25506060</v>
          </cell>
          <cell r="G754" t="str">
            <v>xISOL EXTRACT - HIGHLY PURIFIED</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row>
        <row r="755">
          <cell r="A755" t="str">
            <v>JUL</v>
          </cell>
          <cell r="B755">
            <v>2017</v>
          </cell>
          <cell r="C755" t="str">
            <v>COTTAGE GROVE COMMUNITY HOSPIT</v>
          </cell>
          <cell r="D755" t="str">
            <v>40700</v>
          </cell>
          <cell r="E755" t="str">
            <v>Lab-General Lab</v>
          </cell>
          <cell r="F755" t="str">
            <v>25506070</v>
          </cell>
          <cell r="G755" t="str">
            <v>xPROBE OF NUCLEIC ACID</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row>
        <row r="756">
          <cell r="A756" t="str">
            <v>JUL</v>
          </cell>
          <cell r="B756">
            <v>2017</v>
          </cell>
          <cell r="C756" t="str">
            <v>COTTAGE GROVE COMMUNITY HOSPIT</v>
          </cell>
          <cell r="D756" t="str">
            <v>40700</v>
          </cell>
          <cell r="E756" t="str">
            <v>Lab-General Lab</v>
          </cell>
          <cell r="F756" t="str">
            <v>25506075</v>
          </cell>
          <cell r="G756" t="str">
            <v>xAMPLIFICATION, NUCLEIC ACID PRO</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row>
        <row r="757">
          <cell r="A757" t="str">
            <v>JUL</v>
          </cell>
          <cell r="B757">
            <v>2017</v>
          </cell>
          <cell r="C757" t="str">
            <v>COTTAGE GROVE COMMUNITY HOSPIT</v>
          </cell>
          <cell r="D757" t="str">
            <v>40700</v>
          </cell>
          <cell r="E757" t="str">
            <v>Lab-General Lab</v>
          </cell>
          <cell r="F757" t="str">
            <v>25506090</v>
          </cell>
          <cell r="G757" t="str">
            <v>xINTERP AND REPORT MOLECULAR DX</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row>
        <row r="758">
          <cell r="A758" t="str">
            <v>JUL</v>
          </cell>
          <cell r="B758">
            <v>2017</v>
          </cell>
          <cell r="C758" t="str">
            <v>COTTAGE GROVE COMMUNITY HOSPIT</v>
          </cell>
          <cell r="D758" t="str">
            <v>40700</v>
          </cell>
          <cell r="E758" t="str">
            <v>Lab-General Lab</v>
          </cell>
          <cell r="F758" t="str">
            <v>25506095</v>
          </cell>
          <cell r="G758" t="str">
            <v>INSULIN-LIKE GRWTH FACTOR</v>
          </cell>
          <cell r="H758">
            <v>0</v>
          </cell>
          <cell r="I758">
            <v>2</v>
          </cell>
          <cell r="J758">
            <v>2</v>
          </cell>
          <cell r="K758">
            <v>0</v>
          </cell>
          <cell r="L758">
            <v>0</v>
          </cell>
          <cell r="M758">
            <v>0</v>
          </cell>
          <cell r="N758">
            <v>0</v>
          </cell>
          <cell r="O758">
            <v>0</v>
          </cell>
          <cell r="P758">
            <v>154</v>
          </cell>
          <cell r="Q758">
            <v>154</v>
          </cell>
          <cell r="R758">
            <v>0</v>
          </cell>
          <cell r="S758">
            <v>2</v>
          </cell>
          <cell r="T758">
            <v>2</v>
          </cell>
          <cell r="U758">
            <v>0</v>
          </cell>
          <cell r="V758">
            <v>0</v>
          </cell>
          <cell r="W758">
            <v>0</v>
          </cell>
          <cell r="X758">
            <v>0</v>
          </cell>
          <cell r="Y758">
            <v>0</v>
          </cell>
          <cell r="Z758">
            <v>154</v>
          </cell>
          <cell r="AA758">
            <v>154</v>
          </cell>
        </row>
        <row r="759">
          <cell r="A759" t="str">
            <v>JUL</v>
          </cell>
          <cell r="B759">
            <v>2017</v>
          </cell>
          <cell r="C759" t="str">
            <v>COTTAGE GROVE COMMUNITY HOSPIT</v>
          </cell>
          <cell r="D759" t="str">
            <v>40700</v>
          </cell>
          <cell r="E759" t="str">
            <v>Lab-General Lab</v>
          </cell>
          <cell r="F759" t="str">
            <v>25506100</v>
          </cell>
          <cell r="G759" t="str">
            <v>ALLERGEN SPEC IGE,</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row>
        <row r="760">
          <cell r="A760" t="str">
            <v>JUL</v>
          </cell>
          <cell r="B760">
            <v>2017</v>
          </cell>
          <cell r="C760" t="str">
            <v>COTTAGE GROVE COMMUNITY HOSPIT</v>
          </cell>
          <cell r="D760" t="str">
            <v>40700</v>
          </cell>
          <cell r="E760" t="str">
            <v>Lab-General Lab</v>
          </cell>
          <cell r="F760" t="str">
            <v>25506145</v>
          </cell>
          <cell r="G760" t="str">
            <v>TRANSCORTIN</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row>
        <row r="761">
          <cell r="A761" t="str">
            <v>JUL</v>
          </cell>
          <cell r="B761">
            <v>2017</v>
          </cell>
          <cell r="C761" t="str">
            <v>COTTAGE GROVE COMMUNITY HOSPIT</v>
          </cell>
          <cell r="D761" t="str">
            <v>40700</v>
          </cell>
          <cell r="E761" t="str">
            <v>Lab-General Lab</v>
          </cell>
          <cell r="F761" t="str">
            <v>25506260</v>
          </cell>
          <cell r="G761" t="str">
            <v>SULFATE</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row>
        <row r="762">
          <cell r="A762" t="str">
            <v>JUL</v>
          </cell>
          <cell r="B762">
            <v>2017</v>
          </cell>
          <cell r="C762" t="str">
            <v>COTTAGE GROVE COMMUNITY HOSPIT</v>
          </cell>
          <cell r="D762" t="str">
            <v>40700</v>
          </cell>
          <cell r="E762" t="str">
            <v>Lab-General Lab</v>
          </cell>
          <cell r="F762" t="str">
            <v>25506280</v>
          </cell>
          <cell r="G762" t="str">
            <v>xAMPLIFICATION</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row>
        <row r="763">
          <cell r="A763" t="str">
            <v>JUL</v>
          </cell>
          <cell r="B763">
            <v>2017</v>
          </cell>
          <cell r="C763" t="str">
            <v>COTTAGE GROVE COMMUNITY HOSPIT</v>
          </cell>
          <cell r="D763" t="str">
            <v>40700</v>
          </cell>
          <cell r="E763" t="str">
            <v>Lab-General Lab</v>
          </cell>
          <cell r="F763" t="str">
            <v>25506290</v>
          </cell>
          <cell r="G763" t="str">
            <v>CYCLIC CITRULLINATED PEPT</v>
          </cell>
          <cell r="H763">
            <v>0</v>
          </cell>
          <cell r="I763">
            <v>2</v>
          </cell>
          <cell r="J763">
            <v>2</v>
          </cell>
          <cell r="K763">
            <v>0</v>
          </cell>
          <cell r="L763">
            <v>0</v>
          </cell>
          <cell r="M763">
            <v>0</v>
          </cell>
          <cell r="N763">
            <v>0</v>
          </cell>
          <cell r="O763">
            <v>0</v>
          </cell>
          <cell r="P763">
            <v>166</v>
          </cell>
          <cell r="Q763">
            <v>166</v>
          </cell>
          <cell r="R763">
            <v>0</v>
          </cell>
          <cell r="S763">
            <v>2</v>
          </cell>
          <cell r="T763">
            <v>2</v>
          </cell>
          <cell r="U763">
            <v>0</v>
          </cell>
          <cell r="V763">
            <v>0</v>
          </cell>
          <cell r="W763">
            <v>0</v>
          </cell>
          <cell r="X763">
            <v>0</v>
          </cell>
          <cell r="Y763">
            <v>0</v>
          </cell>
          <cell r="Z763">
            <v>166</v>
          </cell>
          <cell r="AA763">
            <v>166</v>
          </cell>
        </row>
        <row r="764">
          <cell r="A764" t="str">
            <v>JUL</v>
          </cell>
          <cell r="B764">
            <v>2017</v>
          </cell>
          <cell r="C764" t="str">
            <v>COTTAGE GROVE COMMUNITY HOSPIT</v>
          </cell>
          <cell r="D764" t="str">
            <v>40700</v>
          </cell>
          <cell r="E764" t="str">
            <v>Lab-General Lab</v>
          </cell>
          <cell r="F764" t="str">
            <v>25506300</v>
          </cell>
          <cell r="G764" t="str">
            <v>xAMPLIFICATION, REF</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row>
        <row r="765">
          <cell r="A765" t="str">
            <v>JUL</v>
          </cell>
          <cell r="B765">
            <v>2017</v>
          </cell>
          <cell r="C765" t="str">
            <v>COTTAGE GROVE COMMUNITY HOSPIT</v>
          </cell>
          <cell r="D765" t="str">
            <v>40700</v>
          </cell>
          <cell r="E765" t="str">
            <v>Lab-General Lab</v>
          </cell>
          <cell r="F765" t="str">
            <v>25506305</v>
          </cell>
          <cell r="G765" t="str">
            <v>RAPAMYCIN</v>
          </cell>
          <cell r="H765">
            <v>0</v>
          </cell>
          <cell r="I765">
            <v>1</v>
          </cell>
          <cell r="J765">
            <v>1</v>
          </cell>
          <cell r="K765">
            <v>0</v>
          </cell>
          <cell r="L765">
            <v>0</v>
          </cell>
          <cell r="M765">
            <v>0</v>
          </cell>
          <cell r="N765">
            <v>0</v>
          </cell>
          <cell r="O765">
            <v>0</v>
          </cell>
          <cell r="P765">
            <v>93</v>
          </cell>
          <cell r="Q765">
            <v>93</v>
          </cell>
          <cell r="R765">
            <v>0</v>
          </cell>
          <cell r="S765">
            <v>1</v>
          </cell>
          <cell r="T765">
            <v>1</v>
          </cell>
          <cell r="U765">
            <v>0</v>
          </cell>
          <cell r="V765">
            <v>0</v>
          </cell>
          <cell r="W765">
            <v>0</v>
          </cell>
          <cell r="X765">
            <v>0</v>
          </cell>
          <cell r="Y765">
            <v>0</v>
          </cell>
          <cell r="Z765">
            <v>93</v>
          </cell>
          <cell r="AA765">
            <v>93</v>
          </cell>
        </row>
        <row r="766">
          <cell r="A766" t="str">
            <v>JUL</v>
          </cell>
          <cell r="B766">
            <v>2017</v>
          </cell>
          <cell r="C766" t="str">
            <v>COTTAGE GROVE COMMUNITY HOSPIT</v>
          </cell>
          <cell r="D766" t="str">
            <v>40700</v>
          </cell>
          <cell r="E766" t="str">
            <v>Lab-General Lab</v>
          </cell>
          <cell r="F766" t="str">
            <v>25506310</v>
          </cell>
          <cell r="G766" t="str">
            <v>LIPOPROTIEN, BLOOD</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row>
        <row r="767">
          <cell r="A767" t="str">
            <v>JUL</v>
          </cell>
          <cell r="B767">
            <v>2017</v>
          </cell>
          <cell r="C767" t="str">
            <v>COTTAGE GROVE COMMUNITY HOSPIT</v>
          </cell>
          <cell r="D767" t="str">
            <v>40700</v>
          </cell>
          <cell r="E767" t="str">
            <v>Lab-General Lab</v>
          </cell>
          <cell r="F767" t="str">
            <v>25507500</v>
          </cell>
          <cell r="G767" t="str">
            <v>LAB CYTOGENETICS &amp; MOLECULAR CYT</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row>
        <row r="768">
          <cell r="A768" t="str">
            <v>JUL</v>
          </cell>
          <cell r="B768">
            <v>2017</v>
          </cell>
          <cell r="C768" t="str">
            <v>COTTAGE GROVE COMMUNITY HOSPIT</v>
          </cell>
          <cell r="D768" t="str">
            <v>40700</v>
          </cell>
          <cell r="E768" t="str">
            <v>Lab-General Lab</v>
          </cell>
          <cell r="F768" t="str">
            <v>25507510</v>
          </cell>
          <cell r="G768" t="str">
            <v>LAB FLOW CELL CYCLE/DNA ANALYSIS</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row>
        <row r="769">
          <cell r="A769" t="str">
            <v>JUL</v>
          </cell>
          <cell r="B769">
            <v>2017</v>
          </cell>
          <cell r="C769" t="str">
            <v>COTTAGE GROVE COMMUNITY HOSPIT</v>
          </cell>
          <cell r="D769" t="str">
            <v>40700</v>
          </cell>
          <cell r="E769" t="str">
            <v>Lab-General Lab</v>
          </cell>
          <cell r="F769" t="str">
            <v>25507535</v>
          </cell>
          <cell r="G769" t="str">
            <v>LAB CHROM ANALYSIS COUNT 15-20 C</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row>
        <row r="770">
          <cell r="A770" t="str">
            <v>JUL</v>
          </cell>
          <cell r="B770">
            <v>2017</v>
          </cell>
          <cell r="C770" t="str">
            <v>COTTAGE GROVE COMMUNITY HOSPIT</v>
          </cell>
          <cell r="D770" t="str">
            <v>40700</v>
          </cell>
          <cell r="E770" t="str">
            <v>Lab-General Lab</v>
          </cell>
          <cell r="F770" t="str">
            <v>25507540</v>
          </cell>
          <cell r="G770" t="str">
            <v>LAB CHROM ANALYSIS;ADD'L KARYOTY</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row>
        <row r="771">
          <cell r="A771" t="str">
            <v>JUL</v>
          </cell>
          <cell r="B771">
            <v>2017</v>
          </cell>
          <cell r="C771" t="str">
            <v>COTTAGE GROVE COMMUNITY HOSPIT</v>
          </cell>
          <cell r="D771" t="str">
            <v>40700</v>
          </cell>
          <cell r="E771" t="str">
            <v>Lab-General Lab</v>
          </cell>
          <cell r="F771" t="str">
            <v>25507570</v>
          </cell>
          <cell r="G771" t="str">
            <v>LAB SPECIAL STAINS, GROUP 2</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row>
        <row r="772">
          <cell r="A772" t="str">
            <v>JUL</v>
          </cell>
          <cell r="B772">
            <v>2017</v>
          </cell>
          <cell r="C772" t="str">
            <v>COTTAGE GROVE COMMUNITY HOSPIT</v>
          </cell>
          <cell r="D772" t="str">
            <v>40700</v>
          </cell>
          <cell r="E772" t="str">
            <v>Lab-General Lab</v>
          </cell>
          <cell r="F772" t="str">
            <v>25507595</v>
          </cell>
          <cell r="G772" t="str">
            <v>xLAB IMMUNOFLUORESCENT STDY INDI</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row>
        <row r="773">
          <cell r="A773" t="str">
            <v>JUL</v>
          </cell>
          <cell r="B773">
            <v>2017</v>
          </cell>
          <cell r="C773" t="str">
            <v>COTTAGE GROVE COMMUNITY HOSPIT</v>
          </cell>
          <cell r="D773" t="str">
            <v>40700</v>
          </cell>
          <cell r="E773" t="str">
            <v>Lab-General Lab</v>
          </cell>
          <cell r="F773" t="str">
            <v>25507625</v>
          </cell>
          <cell r="G773" t="str">
            <v>LAB CYTHOPATH PAP, LIQUID BASED</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row>
        <row r="774">
          <cell r="A774" t="str">
            <v>JUL</v>
          </cell>
          <cell r="B774">
            <v>2017</v>
          </cell>
          <cell r="C774" t="str">
            <v>COTTAGE GROVE COMMUNITY HOSPIT</v>
          </cell>
          <cell r="D774" t="str">
            <v>40700</v>
          </cell>
          <cell r="E774" t="str">
            <v>Lab-General Lab</v>
          </cell>
          <cell r="F774" t="str">
            <v>25507630</v>
          </cell>
          <cell r="G774" t="str">
            <v>LAB PAP DIAG ANY METHOD, READ BY</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row>
        <row r="775">
          <cell r="A775" t="str">
            <v>JUL</v>
          </cell>
          <cell r="B775">
            <v>2017</v>
          </cell>
          <cell r="C775" t="str">
            <v>COTTAGE GROVE COMMUNITY HOSPIT</v>
          </cell>
          <cell r="D775" t="str">
            <v>40700</v>
          </cell>
          <cell r="E775" t="str">
            <v>Lab-General Lab</v>
          </cell>
          <cell r="F775" t="str">
            <v>25507640</v>
          </cell>
          <cell r="G775" t="str">
            <v>LAB PAP LIQ AUTO SCREEN MAN RESC</v>
          </cell>
          <cell r="H775">
            <v>0</v>
          </cell>
          <cell r="I775">
            <v>11</v>
          </cell>
          <cell r="J775">
            <v>11</v>
          </cell>
          <cell r="K775">
            <v>0</v>
          </cell>
          <cell r="L775">
            <v>0</v>
          </cell>
          <cell r="M775">
            <v>0</v>
          </cell>
          <cell r="N775">
            <v>0</v>
          </cell>
          <cell r="O775">
            <v>0</v>
          </cell>
          <cell r="P775">
            <v>902</v>
          </cell>
          <cell r="Q775">
            <v>902</v>
          </cell>
          <cell r="R775">
            <v>0</v>
          </cell>
          <cell r="S775">
            <v>11</v>
          </cell>
          <cell r="T775">
            <v>11</v>
          </cell>
          <cell r="U775">
            <v>0</v>
          </cell>
          <cell r="V775">
            <v>0</v>
          </cell>
          <cell r="W775">
            <v>0</v>
          </cell>
          <cell r="X775">
            <v>0</v>
          </cell>
          <cell r="Y775">
            <v>0</v>
          </cell>
          <cell r="Z775">
            <v>902</v>
          </cell>
          <cell r="AA775">
            <v>902</v>
          </cell>
        </row>
        <row r="776">
          <cell r="A776" t="str">
            <v>JUL</v>
          </cell>
          <cell r="B776">
            <v>2017</v>
          </cell>
          <cell r="C776" t="str">
            <v>COTTAGE GROVE COMMUNITY HOSPIT</v>
          </cell>
          <cell r="D776" t="str">
            <v>40700</v>
          </cell>
          <cell r="E776" t="str">
            <v>Lab-General Lab</v>
          </cell>
          <cell r="F776" t="str">
            <v>25507645</v>
          </cell>
          <cell r="G776" t="str">
            <v>LAB LEUKO COUNT, FECAL</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row>
        <row r="777">
          <cell r="A777" t="str">
            <v>JUL</v>
          </cell>
          <cell r="B777">
            <v>2017</v>
          </cell>
          <cell r="C777" t="str">
            <v>COTTAGE GROVE COMMUNITY HOSPIT</v>
          </cell>
          <cell r="D777" t="str">
            <v>40700</v>
          </cell>
          <cell r="E777" t="str">
            <v>Lab-General Lab</v>
          </cell>
          <cell r="F777" t="str">
            <v>25507660</v>
          </cell>
          <cell r="G777" t="str">
            <v>LAB FLOW CYTOMETRY FIRST MARKER</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row>
        <row r="778">
          <cell r="A778" t="str">
            <v>JUL</v>
          </cell>
          <cell r="B778">
            <v>2017</v>
          </cell>
          <cell r="C778" t="str">
            <v>COTTAGE GROVE COMMUNITY HOSPIT</v>
          </cell>
          <cell r="D778" t="str">
            <v>40700</v>
          </cell>
          <cell r="E778" t="str">
            <v>Lab-General Lab</v>
          </cell>
          <cell r="F778" t="str">
            <v>25507665</v>
          </cell>
          <cell r="G778" t="str">
            <v>LAB FLOW CYTOMETRY ADD'L MARKER</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row>
        <row r="779">
          <cell r="A779" t="str">
            <v>JUL</v>
          </cell>
          <cell r="B779">
            <v>2017</v>
          </cell>
          <cell r="C779" t="str">
            <v>COTTAGE GROVE COMMUNITY HOSPIT</v>
          </cell>
          <cell r="D779" t="str">
            <v>40700</v>
          </cell>
          <cell r="E779" t="str">
            <v>Lab-General Lab</v>
          </cell>
          <cell r="F779" t="str">
            <v>25507670</v>
          </cell>
          <cell r="G779" t="str">
            <v>LAB SMEAR DIRECT COMPLEX SPECIAL</v>
          </cell>
          <cell r="H779">
            <v>0</v>
          </cell>
          <cell r="I779">
            <v>8</v>
          </cell>
          <cell r="J779">
            <v>8</v>
          </cell>
          <cell r="K779">
            <v>0</v>
          </cell>
          <cell r="L779">
            <v>0</v>
          </cell>
          <cell r="M779">
            <v>0</v>
          </cell>
          <cell r="N779">
            <v>0</v>
          </cell>
          <cell r="O779">
            <v>0</v>
          </cell>
          <cell r="P779">
            <v>568</v>
          </cell>
          <cell r="Q779">
            <v>568</v>
          </cell>
          <cell r="R779">
            <v>0</v>
          </cell>
          <cell r="S779">
            <v>8</v>
          </cell>
          <cell r="T779">
            <v>8</v>
          </cell>
          <cell r="U779">
            <v>0</v>
          </cell>
          <cell r="V779">
            <v>0</v>
          </cell>
          <cell r="W779">
            <v>0</v>
          </cell>
          <cell r="X779">
            <v>0</v>
          </cell>
          <cell r="Y779">
            <v>0</v>
          </cell>
          <cell r="Z779">
            <v>568</v>
          </cell>
          <cell r="AA779">
            <v>568</v>
          </cell>
        </row>
        <row r="780">
          <cell r="A780" t="str">
            <v>JUL</v>
          </cell>
          <cell r="B780">
            <v>2017</v>
          </cell>
          <cell r="C780" t="str">
            <v>COTTAGE GROVE COMMUNITY HOSPIT</v>
          </cell>
          <cell r="D780" t="str">
            <v>40700</v>
          </cell>
          <cell r="E780" t="str">
            <v>Lab-General Lab</v>
          </cell>
          <cell r="F780" t="str">
            <v>25507710</v>
          </cell>
          <cell r="G780" t="str">
            <v>MOLECULAR CYTOGENETICS DNA PROBE</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row>
        <row r="781">
          <cell r="A781" t="str">
            <v>JUL</v>
          </cell>
          <cell r="B781">
            <v>2017</v>
          </cell>
          <cell r="C781" t="str">
            <v>COTTAGE GROVE COMMUNITY HOSPIT</v>
          </cell>
          <cell r="D781" t="str">
            <v>40700</v>
          </cell>
          <cell r="E781" t="str">
            <v>Lab-General Lab</v>
          </cell>
          <cell r="F781" t="str">
            <v>25507715</v>
          </cell>
          <cell r="G781" t="str">
            <v>MOLECULAR CYTOGENETICS, REF</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row>
        <row r="782">
          <cell r="A782" t="str">
            <v>JUL</v>
          </cell>
          <cell r="B782">
            <v>2017</v>
          </cell>
          <cell r="C782" t="str">
            <v>COTTAGE GROVE COMMUNITY HOSPIT</v>
          </cell>
          <cell r="D782" t="str">
            <v>40700</v>
          </cell>
          <cell r="E782" t="str">
            <v>Lab-General Lab</v>
          </cell>
          <cell r="F782" t="str">
            <v>25507820</v>
          </cell>
          <cell r="G782" t="str">
            <v>WEST NILE VIRUS, IgM</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row>
        <row r="783">
          <cell r="A783" t="str">
            <v>JUL</v>
          </cell>
          <cell r="B783">
            <v>2017</v>
          </cell>
          <cell r="C783" t="str">
            <v>COTTAGE GROVE COMMUNITY HOSPIT</v>
          </cell>
          <cell r="D783" t="str">
            <v>40700</v>
          </cell>
          <cell r="E783" t="str">
            <v>Lab-General Lab</v>
          </cell>
          <cell r="F783" t="str">
            <v>25507825</v>
          </cell>
          <cell r="G783" t="str">
            <v>WEST NILE VIRUS</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row>
        <row r="784">
          <cell r="A784" t="str">
            <v>JUL</v>
          </cell>
          <cell r="B784">
            <v>2017</v>
          </cell>
          <cell r="C784" t="str">
            <v>COTTAGE GROVE COMMUNITY HOSPIT</v>
          </cell>
          <cell r="D784" t="str">
            <v>40700</v>
          </cell>
          <cell r="E784" t="str">
            <v>Lab-General Lab</v>
          </cell>
          <cell r="F784" t="str">
            <v>25507855</v>
          </cell>
          <cell r="G784" t="str">
            <v>DRUG SCREEN, SINGLE CLASSES</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row>
        <row r="785">
          <cell r="A785" t="str">
            <v>JUL</v>
          </cell>
          <cell r="B785">
            <v>2017</v>
          </cell>
          <cell r="C785" t="str">
            <v>COTTAGE GROVE COMMUNITY HOSPIT</v>
          </cell>
          <cell r="D785" t="str">
            <v>40700</v>
          </cell>
          <cell r="E785" t="str">
            <v>Lab-General Lab</v>
          </cell>
          <cell r="F785" t="str">
            <v>25507856</v>
          </cell>
          <cell r="G785" t="str">
            <v>DRUG SCREEN, SINGLE CLASS METHOD</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row>
        <row r="786">
          <cell r="A786" t="str">
            <v>JUL</v>
          </cell>
          <cell r="B786">
            <v>2017</v>
          </cell>
          <cell r="C786" t="str">
            <v>COTTAGE GROVE COMMUNITY HOSPIT</v>
          </cell>
          <cell r="D786" t="str">
            <v>40700</v>
          </cell>
          <cell r="E786" t="str">
            <v>Lab-General Lab</v>
          </cell>
          <cell r="F786" t="str">
            <v>25507990</v>
          </cell>
          <cell r="G786" t="str">
            <v>LIPOPROTEIN, BLD, BY NMR</v>
          </cell>
          <cell r="H786">
            <v>0</v>
          </cell>
          <cell r="I786">
            <v>1</v>
          </cell>
          <cell r="J786">
            <v>1</v>
          </cell>
          <cell r="K786">
            <v>0</v>
          </cell>
          <cell r="L786">
            <v>0</v>
          </cell>
          <cell r="M786">
            <v>0</v>
          </cell>
          <cell r="N786">
            <v>0</v>
          </cell>
          <cell r="O786">
            <v>0</v>
          </cell>
          <cell r="P786">
            <v>98</v>
          </cell>
          <cell r="Q786">
            <v>98</v>
          </cell>
          <cell r="R786">
            <v>0</v>
          </cell>
          <cell r="S786">
            <v>1</v>
          </cell>
          <cell r="T786">
            <v>1</v>
          </cell>
          <cell r="U786">
            <v>0</v>
          </cell>
          <cell r="V786">
            <v>0</v>
          </cell>
          <cell r="W786">
            <v>0</v>
          </cell>
          <cell r="X786">
            <v>0</v>
          </cell>
          <cell r="Y786">
            <v>0</v>
          </cell>
          <cell r="Z786">
            <v>98</v>
          </cell>
          <cell r="AA786">
            <v>98</v>
          </cell>
        </row>
        <row r="787">
          <cell r="A787" t="str">
            <v>JUL</v>
          </cell>
          <cell r="B787">
            <v>2017</v>
          </cell>
          <cell r="C787" t="str">
            <v>COTTAGE GROVE COMMUNITY HOSPIT</v>
          </cell>
          <cell r="D787" t="str">
            <v>40700</v>
          </cell>
          <cell r="E787" t="str">
            <v>Lab-General Lab</v>
          </cell>
          <cell r="F787" t="str">
            <v>25508050</v>
          </cell>
          <cell r="G787" t="str">
            <v>QUANTIFERON GOLD</v>
          </cell>
          <cell r="H787">
            <v>0</v>
          </cell>
          <cell r="I787">
            <v>2</v>
          </cell>
          <cell r="J787">
            <v>2</v>
          </cell>
          <cell r="K787">
            <v>0</v>
          </cell>
          <cell r="L787">
            <v>0</v>
          </cell>
          <cell r="M787">
            <v>0</v>
          </cell>
          <cell r="N787">
            <v>0</v>
          </cell>
          <cell r="O787">
            <v>0</v>
          </cell>
          <cell r="P787">
            <v>490</v>
          </cell>
          <cell r="Q787">
            <v>490</v>
          </cell>
          <cell r="R787">
            <v>0</v>
          </cell>
          <cell r="S787">
            <v>2</v>
          </cell>
          <cell r="T787">
            <v>2</v>
          </cell>
          <cell r="U787">
            <v>0</v>
          </cell>
          <cell r="V787">
            <v>0</v>
          </cell>
          <cell r="W787">
            <v>0</v>
          </cell>
          <cell r="X787">
            <v>0</v>
          </cell>
          <cell r="Y787">
            <v>0</v>
          </cell>
          <cell r="Z787">
            <v>490</v>
          </cell>
          <cell r="AA787">
            <v>490</v>
          </cell>
        </row>
        <row r="788">
          <cell r="A788" t="str">
            <v>JUL</v>
          </cell>
          <cell r="B788">
            <v>2017</v>
          </cell>
          <cell r="C788" t="str">
            <v>COTTAGE GROVE COMMUNITY HOSPIT</v>
          </cell>
          <cell r="D788" t="str">
            <v>40700</v>
          </cell>
          <cell r="E788" t="str">
            <v>Lab-General Lab</v>
          </cell>
          <cell r="F788" t="str">
            <v>25508105</v>
          </cell>
          <cell r="G788" t="str">
            <v>xAMPLIFICATION 2 SEQ -7D</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row>
        <row r="789">
          <cell r="A789" t="str">
            <v>JUL</v>
          </cell>
          <cell r="B789">
            <v>2017</v>
          </cell>
          <cell r="C789" t="str">
            <v>COTTAGE GROVE COMMUNITY HOSPIT</v>
          </cell>
          <cell r="D789" t="str">
            <v>40700</v>
          </cell>
          <cell r="E789" t="str">
            <v>Lab-General Lab</v>
          </cell>
          <cell r="F789" t="str">
            <v>25508110</v>
          </cell>
          <cell r="G789" t="str">
            <v>xSEPARATION/ID -7D</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row>
        <row r="790">
          <cell r="A790" t="str">
            <v>JUL</v>
          </cell>
          <cell r="B790">
            <v>2017</v>
          </cell>
          <cell r="C790" t="str">
            <v>COTTAGE GROVE COMMUNITY HOSPIT</v>
          </cell>
          <cell r="D790" t="str">
            <v>40700</v>
          </cell>
          <cell r="E790" t="str">
            <v>Lab-General Lab</v>
          </cell>
          <cell r="F790" t="str">
            <v>25508115</v>
          </cell>
          <cell r="G790" t="str">
            <v>xMUTATION, ID -7D</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row>
        <row r="791">
          <cell r="A791" t="str">
            <v>JUL</v>
          </cell>
          <cell r="B791">
            <v>2017</v>
          </cell>
          <cell r="C791" t="str">
            <v>COTTAGE GROVE COMMUNITY HOSPIT</v>
          </cell>
          <cell r="D791" t="str">
            <v>40700</v>
          </cell>
          <cell r="E791" t="str">
            <v>Lab-General Lab</v>
          </cell>
          <cell r="F791" t="str">
            <v>25508125</v>
          </cell>
          <cell r="G791" t="str">
            <v>xHIGHLY PURIFED DNA EXTRACTION -</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row>
        <row r="792">
          <cell r="A792" t="str">
            <v>JUL</v>
          </cell>
          <cell r="B792">
            <v>2017</v>
          </cell>
          <cell r="C792" t="str">
            <v>COTTAGE GROVE COMMUNITY HOSPIT</v>
          </cell>
          <cell r="D792" t="str">
            <v>40700</v>
          </cell>
          <cell r="E792" t="str">
            <v>Lab-General Lab</v>
          </cell>
          <cell r="F792" t="str">
            <v>25508130</v>
          </cell>
          <cell r="G792" t="str">
            <v>xENZYME DIGESTION -0E</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row>
        <row r="793">
          <cell r="A793" t="str">
            <v>JUL</v>
          </cell>
          <cell r="B793">
            <v>2017</v>
          </cell>
          <cell r="C793" t="str">
            <v>COTTAGE GROVE COMMUNITY HOSPIT</v>
          </cell>
          <cell r="D793" t="str">
            <v>40700</v>
          </cell>
          <cell r="E793" t="str">
            <v>Lab-General Lab</v>
          </cell>
          <cell r="F793" t="str">
            <v>25508135</v>
          </cell>
          <cell r="G793" t="str">
            <v>xGEL ELECTROHPORESIS -0E</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row>
        <row r="794">
          <cell r="A794" t="str">
            <v>JUL</v>
          </cell>
          <cell r="B794">
            <v>2017</v>
          </cell>
          <cell r="C794" t="str">
            <v>COTTAGE GROVE COMMUNITY HOSPIT</v>
          </cell>
          <cell r="D794" t="str">
            <v>40700</v>
          </cell>
          <cell r="E794" t="str">
            <v>Lab-General Lab</v>
          </cell>
          <cell r="F794" t="str">
            <v>25508140</v>
          </cell>
          <cell r="G794" t="str">
            <v>xAMPLIFICATION 2 SEQUENCES -0E</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row>
        <row r="795">
          <cell r="A795" t="str">
            <v>JUL</v>
          </cell>
          <cell r="B795">
            <v>2017</v>
          </cell>
          <cell r="C795" t="str">
            <v>COTTAGE GROVE COMMUNITY HOSPIT</v>
          </cell>
          <cell r="D795" t="str">
            <v>40700</v>
          </cell>
          <cell r="E795" t="str">
            <v>Lab-General Lab</v>
          </cell>
          <cell r="F795" t="str">
            <v>25508145</v>
          </cell>
          <cell r="G795" t="str">
            <v>xMULTIPLEX PCR EACH -0E</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row>
        <row r="796">
          <cell r="A796" t="str">
            <v>JUL</v>
          </cell>
          <cell r="B796">
            <v>2017</v>
          </cell>
          <cell r="C796" t="str">
            <v>COTTAGE GROVE COMMUNITY HOSPIT</v>
          </cell>
          <cell r="D796" t="str">
            <v>40700</v>
          </cell>
          <cell r="E796" t="str">
            <v>Lab-General Lab</v>
          </cell>
          <cell r="F796" t="str">
            <v>25508150</v>
          </cell>
          <cell r="G796" t="str">
            <v>xSEPARATION &amp; ID -0E</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row>
        <row r="797">
          <cell r="A797" t="str">
            <v>JUL</v>
          </cell>
          <cell r="B797">
            <v>2017</v>
          </cell>
          <cell r="C797" t="str">
            <v>COTTAGE GROVE COMMUNITY HOSPIT</v>
          </cell>
          <cell r="D797" t="str">
            <v>40700</v>
          </cell>
          <cell r="E797" t="str">
            <v>Lab-General Lab</v>
          </cell>
          <cell r="F797" t="str">
            <v>25508260</v>
          </cell>
          <cell r="G797" t="str">
            <v>CALPROTECTIN, FECAL</v>
          </cell>
          <cell r="H797">
            <v>0</v>
          </cell>
          <cell r="I797">
            <v>1</v>
          </cell>
          <cell r="J797">
            <v>1</v>
          </cell>
          <cell r="K797">
            <v>0</v>
          </cell>
          <cell r="L797">
            <v>0</v>
          </cell>
          <cell r="M797">
            <v>0</v>
          </cell>
          <cell r="N797">
            <v>0</v>
          </cell>
          <cell r="O797">
            <v>0</v>
          </cell>
          <cell r="P797">
            <v>354</v>
          </cell>
          <cell r="Q797">
            <v>354</v>
          </cell>
          <cell r="R797">
            <v>0</v>
          </cell>
          <cell r="S797">
            <v>1</v>
          </cell>
          <cell r="T797">
            <v>1</v>
          </cell>
          <cell r="U797">
            <v>0</v>
          </cell>
          <cell r="V797">
            <v>0</v>
          </cell>
          <cell r="W797">
            <v>0</v>
          </cell>
          <cell r="X797">
            <v>0</v>
          </cell>
          <cell r="Y797">
            <v>0</v>
          </cell>
          <cell r="Z797">
            <v>354</v>
          </cell>
          <cell r="AA797">
            <v>354</v>
          </cell>
        </row>
        <row r="798">
          <cell r="A798" t="str">
            <v>JUL</v>
          </cell>
          <cell r="B798">
            <v>2017</v>
          </cell>
          <cell r="C798" t="str">
            <v>COTTAGE GROVE COMMUNITY HOSPIT</v>
          </cell>
          <cell r="D798" t="str">
            <v>40700</v>
          </cell>
          <cell r="E798" t="str">
            <v>Lab-General Lab</v>
          </cell>
          <cell r="F798" t="str">
            <v>25508410</v>
          </cell>
          <cell r="G798" t="str">
            <v>TREPONEMA PALLIDUM</v>
          </cell>
          <cell r="H798">
            <v>0</v>
          </cell>
          <cell r="I798">
            <v>6</v>
          </cell>
          <cell r="J798">
            <v>6</v>
          </cell>
          <cell r="K798">
            <v>0</v>
          </cell>
          <cell r="L798">
            <v>0</v>
          </cell>
          <cell r="M798">
            <v>0</v>
          </cell>
          <cell r="N798">
            <v>0</v>
          </cell>
          <cell r="O798">
            <v>0</v>
          </cell>
          <cell r="P798">
            <v>306</v>
          </cell>
          <cell r="Q798">
            <v>306</v>
          </cell>
          <cell r="R798">
            <v>0</v>
          </cell>
          <cell r="S798">
            <v>6</v>
          </cell>
          <cell r="T798">
            <v>6</v>
          </cell>
          <cell r="U798">
            <v>0</v>
          </cell>
          <cell r="V798">
            <v>0</v>
          </cell>
          <cell r="W798">
            <v>0</v>
          </cell>
          <cell r="X798">
            <v>0</v>
          </cell>
          <cell r="Y798">
            <v>0</v>
          </cell>
          <cell r="Z798">
            <v>306</v>
          </cell>
          <cell r="AA798">
            <v>306</v>
          </cell>
        </row>
        <row r="799">
          <cell r="A799" t="str">
            <v>JUL</v>
          </cell>
          <cell r="B799">
            <v>2017</v>
          </cell>
          <cell r="C799" t="str">
            <v>COTTAGE GROVE COMMUNITY HOSPIT</v>
          </cell>
          <cell r="D799" t="str">
            <v>40700</v>
          </cell>
          <cell r="E799" t="str">
            <v>Lab-General Lab</v>
          </cell>
          <cell r="F799" t="str">
            <v>25508425</v>
          </cell>
          <cell r="G799" t="str">
            <v>COLUMN CHROMOTOGRAPHY QUANT</v>
          </cell>
          <cell r="H799">
            <v>0</v>
          </cell>
          <cell r="I799">
            <v>1</v>
          </cell>
          <cell r="J799">
            <v>1</v>
          </cell>
          <cell r="K799">
            <v>0</v>
          </cell>
          <cell r="L799">
            <v>0</v>
          </cell>
          <cell r="M799">
            <v>0</v>
          </cell>
          <cell r="N799">
            <v>0</v>
          </cell>
          <cell r="O799">
            <v>0</v>
          </cell>
          <cell r="P799">
            <v>371</v>
          </cell>
          <cell r="Q799">
            <v>371</v>
          </cell>
          <cell r="R799">
            <v>0</v>
          </cell>
          <cell r="S799">
            <v>1</v>
          </cell>
          <cell r="T799">
            <v>1</v>
          </cell>
          <cell r="U799">
            <v>0</v>
          </cell>
          <cell r="V799">
            <v>0</v>
          </cell>
          <cell r="W799">
            <v>0</v>
          </cell>
          <cell r="X799">
            <v>0</v>
          </cell>
          <cell r="Y799">
            <v>0</v>
          </cell>
          <cell r="Z799">
            <v>371</v>
          </cell>
          <cell r="AA799">
            <v>371</v>
          </cell>
        </row>
        <row r="800">
          <cell r="A800" t="str">
            <v>JUL</v>
          </cell>
          <cell r="B800">
            <v>2017</v>
          </cell>
          <cell r="C800" t="str">
            <v>COTTAGE GROVE COMMUNITY HOSPIT</v>
          </cell>
          <cell r="D800" t="str">
            <v>40700</v>
          </cell>
          <cell r="E800" t="str">
            <v>Lab-General Lab</v>
          </cell>
          <cell r="F800" t="str">
            <v>25508475</v>
          </cell>
          <cell r="G800" t="str">
            <v>CLOSTRIDIUM DIFF TOXIN GENE AMP</v>
          </cell>
          <cell r="H800">
            <v>2</v>
          </cell>
          <cell r="I800">
            <v>9</v>
          </cell>
          <cell r="J800">
            <v>11</v>
          </cell>
          <cell r="K800">
            <v>0</v>
          </cell>
          <cell r="L800">
            <v>0</v>
          </cell>
          <cell r="M800">
            <v>0</v>
          </cell>
          <cell r="N800">
            <v>0</v>
          </cell>
          <cell r="O800">
            <v>478</v>
          </cell>
          <cell r="P800">
            <v>2151</v>
          </cell>
          <cell r="Q800">
            <v>2629</v>
          </cell>
          <cell r="R800">
            <v>2</v>
          </cell>
          <cell r="S800">
            <v>9</v>
          </cell>
          <cell r="T800">
            <v>11</v>
          </cell>
          <cell r="U800">
            <v>0</v>
          </cell>
          <cell r="V800">
            <v>0</v>
          </cell>
          <cell r="W800">
            <v>0</v>
          </cell>
          <cell r="X800">
            <v>0</v>
          </cell>
          <cell r="Y800">
            <v>478</v>
          </cell>
          <cell r="Z800">
            <v>2151</v>
          </cell>
          <cell r="AA800">
            <v>2629</v>
          </cell>
        </row>
        <row r="801">
          <cell r="A801" t="str">
            <v>JUL</v>
          </cell>
          <cell r="B801">
            <v>2017</v>
          </cell>
          <cell r="C801" t="str">
            <v>COTTAGE GROVE COMMUNITY HOSPIT</v>
          </cell>
          <cell r="D801" t="str">
            <v>40700</v>
          </cell>
          <cell r="E801" t="str">
            <v>Lab-General Lab</v>
          </cell>
          <cell r="F801" t="str">
            <v>25508750</v>
          </cell>
          <cell r="G801" t="str">
            <v>ANTIBODY DETECTION, NOS IF</v>
          </cell>
          <cell r="H801">
            <v>1</v>
          </cell>
          <cell r="I801">
            <v>0</v>
          </cell>
          <cell r="J801">
            <v>1</v>
          </cell>
          <cell r="K801">
            <v>0</v>
          </cell>
          <cell r="L801">
            <v>0</v>
          </cell>
          <cell r="M801">
            <v>0</v>
          </cell>
          <cell r="N801">
            <v>0</v>
          </cell>
          <cell r="O801">
            <v>82</v>
          </cell>
          <cell r="P801">
            <v>0</v>
          </cell>
          <cell r="Q801">
            <v>82</v>
          </cell>
          <cell r="R801">
            <v>1</v>
          </cell>
          <cell r="S801">
            <v>0</v>
          </cell>
          <cell r="T801">
            <v>1</v>
          </cell>
          <cell r="U801">
            <v>0</v>
          </cell>
          <cell r="V801">
            <v>0</v>
          </cell>
          <cell r="W801">
            <v>0</v>
          </cell>
          <cell r="X801">
            <v>0</v>
          </cell>
          <cell r="Y801">
            <v>82</v>
          </cell>
          <cell r="Z801">
            <v>0</v>
          </cell>
          <cell r="AA801">
            <v>82</v>
          </cell>
        </row>
        <row r="802">
          <cell r="A802" t="str">
            <v>JUL</v>
          </cell>
          <cell r="B802">
            <v>2017</v>
          </cell>
          <cell r="C802" t="str">
            <v>COTTAGE GROVE COMMUNITY HOSPIT</v>
          </cell>
          <cell r="D802" t="str">
            <v>40700</v>
          </cell>
          <cell r="E802" t="str">
            <v>Lab-General Lab</v>
          </cell>
          <cell r="F802" t="str">
            <v>25508755</v>
          </cell>
          <cell r="G802" t="str">
            <v>DRUG SCREEN, QUAL MULT CLASS EA</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row>
        <row r="803">
          <cell r="A803" t="str">
            <v>JUL</v>
          </cell>
          <cell r="B803">
            <v>2017</v>
          </cell>
          <cell r="C803" t="str">
            <v>COTTAGE GROVE COMMUNITY HOSPIT</v>
          </cell>
          <cell r="D803" t="str">
            <v>40700</v>
          </cell>
          <cell r="E803" t="str">
            <v>Lab-General Lab</v>
          </cell>
          <cell r="F803" t="str">
            <v>25508800</v>
          </cell>
          <cell r="G803" t="str">
            <v>PROCALCITONIN (PCT)</v>
          </cell>
          <cell r="H803">
            <v>9</v>
          </cell>
          <cell r="I803">
            <v>16</v>
          </cell>
          <cell r="J803">
            <v>25</v>
          </cell>
          <cell r="K803">
            <v>0</v>
          </cell>
          <cell r="L803">
            <v>0</v>
          </cell>
          <cell r="M803">
            <v>0</v>
          </cell>
          <cell r="N803">
            <v>0</v>
          </cell>
          <cell r="O803">
            <v>2394</v>
          </cell>
          <cell r="P803">
            <v>4256</v>
          </cell>
          <cell r="Q803">
            <v>6650</v>
          </cell>
          <cell r="R803">
            <v>9</v>
          </cell>
          <cell r="S803">
            <v>16</v>
          </cell>
          <cell r="T803">
            <v>25</v>
          </cell>
          <cell r="U803">
            <v>0</v>
          </cell>
          <cell r="V803">
            <v>0</v>
          </cell>
          <cell r="W803">
            <v>0</v>
          </cell>
          <cell r="X803">
            <v>0</v>
          </cell>
          <cell r="Y803">
            <v>2394</v>
          </cell>
          <cell r="Z803">
            <v>4256</v>
          </cell>
          <cell r="AA803">
            <v>6650</v>
          </cell>
        </row>
        <row r="804">
          <cell r="A804" t="str">
            <v>JUL</v>
          </cell>
          <cell r="B804">
            <v>2017</v>
          </cell>
          <cell r="C804" t="str">
            <v>COTTAGE GROVE COMMUNITY HOSPIT</v>
          </cell>
          <cell r="D804" t="str">
            <v>40700</v>
          </cell>
          <cell r="E804" t="str">
            <v>Lab-General Lab</v>
          </cell>
          <cell r="F804" t="str">
            <v>25508920</v>
          </cell>
          <cell r="G804" t="str">
            <v>C DIFFICILE ANTIGEN,STOOL</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row>
        <row r="805">
          <cell r="A805" t="str">
            <v>JUL</v>
          </cell>
          <cell r="B805">
            <v>2017</v>
          </cell>
          <cell r="C805" t="str">
            <v>COTTAGE GROVE COMMUNITY HOSPIT</v>
          </cell>
          <cell r="D805" t="str">
            <v>40700</v>
          </cell>
          <cell r="E805" t="str">
            <v>Lab-General Lab</v>
          </cell>
          <cell r="F805" t="str">
            <v>25508925</v>
          </cell>
          <cell r="G805" t="str">
            <v>LEGIONELLA ANTIGEN,URINE</v>
          </cell>
          <cell r="H805">
            <v>1</v>
          </cell>
          <cell r="I805">
            <v>0</v>
          </cell>
          <cell r="J805">
            <v>1</v>
          </cell>
          <cell r="K805">
            <v>0</v>
          </cell>
          <cell r="L805">
            <v>0</v>
          </cell>
          <cell r="M805">
            <v>0</v>
          </cell>
          <cell r="N805">
            <v>0</v>
          </cell>
          <cell r="O805">
            <v>63</v>
          </cell>
          <cell r="P805">
            <v>0</v>
          </cell>
          <cell r="Q805">
            <v>63</v>
          </cell>
          <cell r="R805">
            <v>1</v>
          </cell>
          <cell r="S805">
            <v>0</v>
          </cell>
          <cell r="T805">
            <v>1</v>
          </cell>
          <cell r="U805">
            <v>0</v>
          </cell>
          <cell r="V805">
            <v>0</v>
          </cell>
          <cell r="W805">
            <v>0</v>
          </cell>
          <cell r="X805">
            <v>0</v>
          </cell>
          <cell r="Y805">
            <v>63</v>
          </cell>
          <cell r="Z805">
            <v>0</v>
          </cell>
          <cell r="AA805">
            <v>63</v>
          </cell>
        </row>
        <row r="806">
          <cell r="A806" t="str">
            <v>JUL</v>
          </cell>
          <cell r="B806">
            <v>2017</v>
          </cell>
          <cell r="C806" t="str">
            <v>COTTAGE GROVE COMMUNITY HOSPIT</v>
          </cell>
          <cell r="D806" t="str">
            <v>40700</v>
          </cell>
          <cell r="E806" t="str">
            <v>Lab-General Lab</v>
          </cell>
          <cell r="F806" t="str">
            <v>25508955</v>
          </cell>
          <cell r="G806" t="str">
            <v>CELL COUNT &amp; DIFF,BODY FLUID</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row>
        <row r="807">
          <cell r="A807" t="str">
            <v>JUL</v>
          </cell>
          <cell r="B807">
            <v>2017</v>
          </cell>
          <cell r="C807" t="str">
            <v>COTTAGE GROVE COMMUNITY HOSPIT</v>
          </cell>
          <cell r="D807" t="str">
            <v>40700</v>
          </cell>
          <cell r="E807" t="str">
            <v>Lab-General Lab</v>
          </cell>
          <cell r="F807" t="str">
            <v>25508960</v>
          </cell>
          <cell r="G807" t="str">
            <v>CELL COUNT,CSF</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row>
        <row r="808">
          <cell r="A808" t="str">
            <v>JUL</v>
          </cell>
          <cell r="B808">
            <v>2017</v>
          </cell>
          <cell r="C808" t="str">
            <v>COTTAGE GROVE COMMUNITY HOSPIT</v>
          </cell>
          <cell r="D808" t="str">
            <v>40700</v>
          </cell>
          <cell r="E808" t="str">
            <v>Lab-General Lab</v>
          </cell>
          <cell r="F808" t="str">
            <v>25508975</v>
          </cell>
          <cell r="G808" t="str">
            <v>CELL COUNT &amp; DIFF,CSF</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row>
        <row r="809">
          <cell r="A809" t="str">
            <v>JUL</v>
          </cell>
          <cell r="B809">
            <v>2017</v>
          </cell>
          <cell r="C809" t="str">
            <v>COTTAGE GROVE COMMUNITY HOSPIT</v>
          </cell>
          <cell r="D809" t="str">
            <v>40700</v>
          </cell>
          <cell r="E809" t="str">
            <v>Lab-General Lab</v>
          </cell>
          <cell r="F809" t="str">
            <v>25508995</v>
          </cell>
          <cell r="G809" t="str">
            <v>xLEVETIRACETAM</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row>
        <row r="810">
          <cell r="A810" t="str">
            <v>JUL</v>
          </cell>
          <cell r="B810">
            <v>2017</v>
          </cell>
          <cell r="C810" t="str">
            <v>COTTAGE GROVE COMMUNITY HOSPIT</v>
          </cell>
          <cell r="D810" t="str">
            <v>40700</v>
          </cell>
          <cell r="E810" t="str">
            <v>Lab-General Lab</v>
          </cell>
          <cell r="F810" t="str">
            <v>25509005</v>
          </cell>
          <cell r="G810" t="str">
            <v>xLAMOTRIGINE</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row>
        <row r="811">
          <cell r="A811" t="str">
            <v>JUL</v>
          </cell>
          <cell r="B811">
            <v>2017</v>
          </cell>
          <cell r="C811" t="str">
            <v>COTTAGE GROVE COMMUNITY HOSPIT</v>
          </cell>
          <cell r="D811" t="str">
            <v>40700</v>
          </cell>
          <cell r="E811" t="str">
            <v>Lab-General Lab</v>
          </cell>
          <cell r="F811" t="str">
            <v>25509010</v>
          </cell>
          <cell r="G811" t="str">
            <v>xOXCARBAZEPINE METABOLITE</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row>
        <row r="812">
          <cell r="A812" t="str">
            <v>JUL</v>
          </cell>
          <cell r="B812">
            <v>2017</v>
          </cell>
          <cell r="C812" t="str">
            <v>COTTAGE GROVE COMMUNITY HOSPIT</v>
          </cell>
          <cell r="D812" t="str">
            <v>40700</v>
          </cell>
          <cell r="E812" t="str">
            <v>Lab-General Lab</v>
          </cell>
          <cell r="F812" t="str">
            <v>25509020</v>
          </cell>
          <cell r="G812" t="str">
            <v>xGABAPENTIN</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row>
        <row r="813">
          <cell r="A813" t="str">
            <v>JUL</v>
          </cell>
          <cell r="B813">
            <v>2017</v>
          </cell>
          <cell r="C813" t="str">
            <v>COTTAGE GROVE COMMUNITY HOSPIT</v>
          </cell>
          <cell r="D813" t="str">
            <v>40700</v>
          </cell>
          <cell r="E813" t="str">
            <v>Lab-General Lab</v>
          </cell>
          <cell r="F813" t="str">
            <v>25509040</v>
          </cell>
          <cell r="G813" t="str">
            <v>PH,BODY FLUID</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row>
        <row r="814">
          <cell r="A814" t="str">
            <v>JUL</v>
          </cell>
          <cell r="B814">
            <v>2017</v>
          </cell>
          <cell r="C814" t="str">
            <v>COTTAGE GROVE COMMUNITY HOSPIT</v>
          </cell>
          <cell r="D814" t="str">
            <v>40700</v>
          </cell>
          <cell r="E814" t="str">
            <v>Lab-General Lab</v>
          </cell>
          <cell r="F814" t="str">
            <v>25509065</v>
          </cell>
          <cell r="G814" t="str">
            <v>TISSUE TRANSGLUTAMINASE</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row>
        <row r="815">
          <cell r="A815" t="str">
            <v>JUL</v>
          </cell>
          <cell r="B815">
            <v>2017</v>
          </cell>
          <cell r="C815" t="str">
            <v>COTTAGE GROVE COMMUNITY HOSPIT</v>
          </cell>
          <cell r="D815" t="str">
            <v>40700</v>
          </cell>
          <cell r="E815" t="str">
            <v>Lab-General Lab</v>
          </cell>
          <cell r="F815" t="str">
            <v>25509070</v>
          </cell>
          <cell r="G815" t="str">
            <v>GLIADIN ANTIBODIES,IGG</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row>
        <row r="816">
          <cell r="A816" t="str">
            <v>JUL</v>
          </cell>
          <cell r="B816">
            <v>2017</v>
          </cell>
          <cell r="C816" t="str">
            <v>COTTAGE GROVE COMMUNITY HOSPIT</v>
          </cell>
          <cell r="D816" t="str">
            <v>40700</v>
          </cell>
          <cell r="E816" t="str">
            <v>Lab-General Lab</v>
          </cell>
          <cell r="F816" t="str">
            <v>25509075</v>
          </cell>
          <cell r="G816" t="str">
            <v>GLIADIN ANTIBODIES,IGA</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row>
        <row r="817">
          <cell r="A817" t="str">
            <v>JUL</v>
          </cell>
          <cell r="B817">
            <v>2017</v>
          </cell>
          <cell r="C817" t="str">
            <v>COTTAGE GROVE COMMUNITY HOSPIT</v>
          </cell>
          <cell r="D817" t="str">
            <v>40700</v>
          </cell>
          <cell r="E817" t="str">
            <v>Lab-General Lab</v>
          </cell>
          <cell r="F817" t="str">
            <v>25509085</v>
          </cell>
          <cell r="G817" t="str">
            <v>TRYPTASE</v>
          </cell>
          <cell r="H817">
            <v>0</v>
          </cell>
          <cell r="I817">
            <v>1</v>
          </cell>
          <cell r="J817">
            <v>1</v>
          </cell>
          <cell r="K817">
            <v>0</v>
          </cell>
          <cell r="L817">
            <v>0</v>
          </cell>
          <cell r="M817">
            <v>0</v>
          </cell>
          <cell r="N817">
            <v>0</v>
          </cell>
          <cell r="O817">
            <v>0</v>
          </cell>
          <cell r="P817">
            <v>39</v>
          </cell>
          <cell r="Q817">
            <v>39</v>
          </cell>
          <cell r="R817">
            <v>0</v>
          </cell>
          <cell r="S817">
            <v>1</v>
          </cell>
          <cell r="T817">
            <v>1</v>
          </cell>
          <cell r="U817">
            <v>0</v>
          </cell>
          <cell r="V817">
            <v>0</v>
          </cell>
          <cell r="W817">
            <v>0</v>
          </cell>
          <cell r="X817">
            <v>0</v>
          </cell>
          <cell r="Y817">
            <v>0</v>
          </cell>
          <cell r="Z817">
            <v>39</v>
          </cell>
          <cell r="AA817">
            <v>39</v>
          </cell>
        </row>
        <row r="818">
          <cell r="A818" t="str">
            <v>JUL</v>
          </cell>
          <cell r="B818">
            <v>2017</v>
          </cell>
          <cell r="C818" t="str">
            <v>COTTAGE GROVE COMMUNITY HOSPIT</v>
          </cell>
          <cell r="D818" t="str">
            <v>40700</v>
          </cell>
          <cell r="E818" t="str">
            <v>Lab-General Lab</v>
          </cell>
          <cell r="F818" t="str">
            <v>25509195</v>
          </cell>
          <cell r="G818" t="str">
            <v>MRSA NASAL SCREEN PCR</v>
          </cell>
          <cell r="H818">
            <v>1</v>
          </cell>
          <cell r="I818">
            <v>1</v>
          </cell>
          <cell r="J818">
            <v>2</v>
          </cell>
          <cell r="K818">
            <v>0</v>
          </cell>
          <cell r="L818">
            <v>0</v>
          </cell>
          <cell r="M818">
            <v>0</v>
          </cell>
          <cell r="N818">
            <v>0</v>
          </cell>
          <cell r="O818">
            <v>296</v>
          </cell>
          <cell r="P818">
            <v>296</v>
          </cell>
          <cell r="Q818">
            <v>592</v>
          </cell>
          <cell r="R818">
            <v>1</v>
          </cell>
          <cell r="S818">
            <v>1</v>
          </cell>
          <cell r="T818">
            <v>2</v>
          </cell>
          <cell r="U818">
            <v>0</v>
          </cell>
          <cell r="V818">
            <v>0</v>
          </cell>
          <cell r="W818">
            <v>0</v>
          </cell>
          <cell r="X818">
            <v>0</v>
          </cell>
          <cell r="Y818">
            <v>296</v>
          </cell>
          <cell r="Z818">
            <v>296</v>
          </cell>
          <cell r="AA818">
            <v>592</v>
          </cell>
        </row>
        <row r="819">
          <cell r="A819" t="str">
            <v>JUL</v>
          </cell>
          <cell r="B819">
            <v>2017</v>
          </cell>
          <cell r="C819" t="str">
            <v>COTTAGE GROVE COMMUNITY HOSPIT</v>
          </cell>
          <cell r="D819" t="str">
            <v>40700</v>
          </cell>
          <cell r="E819" t="str">
            <v>Lab-General Lab</v>
          </cell>
          <cell r="F819" t="str">
            <v>25509240</v>
          </cell>
          <cell r="G819" t="str">
            <v>BCR/ABL1 MAJOR BREAKPOINT</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row>
        <row r="820">
          <cell r="A820" t="str">
            <v>JUL</v>
          </cell>
          <cell r="B820">
            <v>2017</v>
          </cell>
          <cell r="C820" t="str">
            <v>COTTAGE GROVE COMMUNITY HOSPIT</v>
          </cell>
          <cell r="D820" t="str">
            <v>40700</v>
          </cell>
          <cell r="E820" t="str">
            <v>Lab-General Lab</v>
          </cell>
          <cell r="F820" t="str">
            <v>25509260</v>
          </cell>
          <cell r="G820" t="str">
            <v>PROTHROMBIN GENE ANALYSIS</v>
          </cell>
          <cell r="H820">
            <v>0</v>
          </cell>
          <cell r="I820">
            <v>2</v>
          </cell>
          <cell r="J820">
            <v>2</v>
          </cell>
          <cell r="K820">
            <v>0</v>
          </cell>
          <cell r="L820">
            <v>0</v>
          </cell>
          <cell r="M820">
            <v>0</v>
          </cell>
          <cell r="N820">
            <v>0</v>
          </cell>
          <cell r="O820">
            <v>0</v>
          </cell>
          <cell r="P820">
            <v>662</v>
          </cell>
          <cell r="Q820">
            <v>662</v>
          </cell>
          <cell r="R820">
            <v>0</v>
          </cell>
          <cell r="S820">
            <v>2</v>
          </cell>
          <cell r="T820">
            <v>2</v>
          </cell>
          <cell r="U820">
            <v>0</v>
          </cell>
          <cell r="V820">
            <v>0</v>
          </cell>
          <cell r="W820">
            <v>0</v>
          </cell>
          <cell r="X820">
            <v>0</v>
          </cell>
          <cell r="Y820">
            <v>0</v>
          </cell>
          <cell r="Z820">
            <v>662</v>
          </cell>
          <cell r="AA820">
            <v>662</v>
          </cell>
        </row>
        <row r="821">
          <cell r="A821" t="str">
            <v>JUL</v>
          </cell>
          <cell r="B821">
            <v>2017</v>
          </cell>
          <cell r="C821" t="str">
            <v>COTTAGE GROVE COMMUNITY HOSPIT</v>
          </cell>
          <cell r="D821" t="str">
            <v>40700</v>
          </cell>
          <cell r="E821" t="str">
            <v>Lab-General Lab</v>
          </cell>
          <cell r="F821" t="str">
            <v>25509275</v>
          </cell>
          <cell r="G821" t="str">
            <v>HFE GENE ANALYSIS</v>
          </cell>
          <cell r="H821">
            <v>0</v>
          </cell>
          <cell r="I821">
            <v>2</v>
          </cell>
          <cell r="J821">
            <v>2</v>
          </cell>
          <cell r="K821">
            <v>0</v>
          </cell>
          <cell r="L821">
            <v>0</v>
          </cell>
          <cell r="M821">
            <v>0</v>
          </cell>
          <cell r="N821">
            <v>0</v>
          </cell>
          <cell r="O821">
            <v>0</v>
          </cell>
          <cell r="P821">
            <v>624</v>
          </cell>
          <cell r="Q821">
            <v>624</v>
          </cell>
          <cell r="R821">
            <v>0</v>
          </cell>
          <cell r="S821">
            <v>2</v>
          </cell>
          <cell r="T821">
            <v>2</v>
          </cell>
          <cell r="U821">
            <v>0</v>
          </cell>
          <cell r="V821">
            <v>0</v>
          </cell>
          <cell r="W821">
            <v>0</v>
          </cell>
          <cell r="X821">
            <v>0</v>
          </cell>
          <cell r="Y821">
            <v>0</v>
          </cell>
          <cell r="Z821">
            <v>624</v>
          </cell>
          <cell r="AA821">
            <v>624</v>
          </cell>
        </row>
        <row r="822">
          <cell r="A822" t="str">
            <v>JUL</v>
          </cell>
          <cell r="B822">
            <v>2017</v>
          </cell>
          <cell r="C822" t="str">
            <v>COTTAGE GROVE COMMUNITY HOSPIT</v>
          </cell>
          <cell r="D822" t="str">
            <v>40700</v>
          </cell>
          <cell r="E822" t="str">
            <v>Lab-General Lab</v>
          </cell>
          <cell r="F822" t="str">
            <v>25509350</v>
          </cell>
          <cell r="G822" t="str">
            <v>DNA RSV 3-5 TARGETS</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row>
        <row r="823">
          <cell r="A823" t="str">
            <v>JUL</v>
          </cell>
          <cell r="B823">
            <v>2017</v>
          </cell>
          <cell r="C823" t="str">
            <v>COTTAGE GROVE COMMUNITY HOSPIT</v>
          </cell>
          <cell r="D823" t="str">
            <v>40700</v>
          </cell>
          <cell r="E823" t="str">
            <v>Lab-General Lab</v>
          </cell>
          <cell r="F823" t="str">
            <v>25509355</v>
          </cell>
          <cell r="G823" t="str">
            <v>DNA RSV 12-25 TARGETS</v>
          </cell>
          <cell r="H823">
            <v>0</v>
          </cell>
          <cell r="I823">
            <v>1</v>
          </cell>
          <cell r="J823">
            <v>1</v>
          </cell>
          <cell r="K823">
            <v>0</v>
          </cell>
          <cell r="L823">
            <v>0</v>
          </cell>
          <cell r="M823">
            <v>0</v>
          </cell>
          <cell r="N823">
            <v>0</v>
          </cell>
          <cell r="O823">
            <v>0</v>
          </cell>
          <cell r="P823">
            <v>690</v>
          </cell>
          <cell r="Q823">
            <v>690</v>
          </cell>
          <cell r="R823">
            <v>0</v>
          </cell>
          <cell r="S823">
            <v>1</v>
          </cell>
          <cell r="T823">
            <v>1</v>
          </cell>
          <cell r="U823">
            <v>0</v>
          </cell>
          <cell r="V823">
            <v>0</v>
          </cell>
          <cell r="W823">
            <v>0</v>
          </cell>
          <cell r="X823">
            <v>0</v>
          </cell>
          <cell r="Y823">
            <v>0</v>
          </cell>
          <cell r="Z823">
            <v>690</v>
          </cell>
          <cell r="AA823">
            <v>690</v>
          </cell>
        </row>
        <row r="824">
          <cell r="A824" t="str">
            <v>JUL</v>
          </cell>
          <cell r="B824">
            <v>2017</v>
          </cell>
          <cell r="C824" t="str">
            <v>COTTAGE GROVE COMMUNITY HOSPIT</v>
          </cell>
          <cell r="D824" t="str">
            <v>40700</v>
          </cell>
          <cell r="E824" t="str">
            <v>Lab-General Lab</v>
          </cell>
          <cell r="F824" t="str">
            <v>25509370</v>
          </cell>
          <cell r="G824" t="str">
            <v>UNLISTED MOLECULAR PATHOLOGY</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row>
        <row r="825">
          <cell r="A825" t="str">
            <v>JUL</v>
          </cell>
          <cell r="B825">
            <v>2017</v>
          </cell>
          <cell r="C825" t="str">
            <v>COTTAGE GROVE COMMUNITY HOSPIT</v>
          </cell>
          <cell r="D825" t="str">
            <v>40700</v>
          </cell>
          <cell r="E825" t="str">
            <v>Lab-General Lab</v>
          </cell>
          <cell r="F825" t="str">
            <v>25509410</v>
          </cell>
          <cell r="G825" t="str">
            <v>HLA CLASS I, ONE ALLELE</v>
          </cell>
          <cell r="H825">
            <v>0</v>
          </cell>
          <cell r="I825">
            <v>2</v>
          </cell>
          <cell r="J825">
            <v>2</v>
          </cell>
          <cell r="K825">
            <v>0</v>
          </cell>
          <cell r="L825">
            <v>0</v>
          </cell>
          <cell r="M825">
            <v>0</v>
          </cell>
          <cell r="N825">
            <v>0</v>
          </cell>
          <cell r="O825">
            <v>0</v>
          </cell>
          <cell r="P825">
            <v>1194</v>
          </cell>
          <cell r="Q825">
            <v>1194</v>
          </cell>
          <cell r="R825">
            <v>0</v>
          </cell>
          <cell r="S825">
            <v>2</v>
          </cell>
          <cell r="T825">
            <v>2</v>
          </cell>
          <cell r="U825">
            <v>0</v>
          </cell>
          <cell r="V825">
            <v>0</v>
          </cell>
          <cell r="W825">
            <v>0</v>
          </cell>
          <cell r="X825">
            <v>0</v>
          </cell>
          <cell r="Y825">
            <v>0</v>
          </cell>
          <cell r="Z825">
            <v>1194</v>
          </cell>
          <cell r="AA825">
            <v>1194</v>
          </cell>
        </row>
        <row r="826">
          <cell r="A826" t="str">
            <v>JUL</v>
          </cell>
          <cell r="B826">
            <v>2017</v>
          </cell>
          <cell r="C826" t="str">
            <v>COTTAGE GROVE COMMUNITY HOSPIT</v>
          </cell>
          <cell r="D826" t="str">
            <v>40700</v>
          </cell>
          <cell r="E826" t="str">
            <v>Lab-General Lab</v>
          </cell>
          <cell r="F826" t="str">
            <v>25509430</v>
          </cell>
          <cell r="G826" t="str">
            <v>HIV-1 ANTIGEN W/HIV-1 AND HIV-2</v>
          </cell>
          <cell r="H826">
            <v>0</v>
          </cell>
          <cell r="I826">
            <v>4</v>
          </cell>
          <cell r="J826">
            <v>4</v>
          </cell>
          <cell r="K826">
            <v>0</v>
          </cell>
          <cell r="L826">
            <v>0</v>
          </cell>
          <cell r="M826">
            <v>0</v>
          </cell>
          <cell r="N826">
            <v>0</v>
          </cell>
          <cell r="O826">
            <v>0</v>
          </cell>
          <cell r="P826">
            <v>290</v>
          </cell>
          <cell r="Q826">
            <v>290</v>
          </cell>
          <cell r="R826">
            <v>0</v>
          </cell>
          <cell r="S826">
            <v>4</v>
          </cell>
          <cell r="T826">
            <v>4</v>
          </cell>
          <cell r="U826">
            <v>0</v>
          </cell>
          <cell r="V826">
            <v>0</v>
          </cell>
          <cell r="W826">
            <v>0</v>
          </cell>
          <cell r="X826">
            <v>0</v>
          </cell>
          <cell r="Y826">
            <v>0</v>
          </cell>
          <cell r="Z826">
            <v>290</v>
          </cell>
          <cell r="AA826">
            <v>290</v>
          </cell>
        </row>
        <row r="827">
          <cell r="A827" t="str">
            <v>JUL</v>
          </cell>
          <cell r="B827">
            <v>2017</v>
          </cell>
          <cell r="C827" t="str">
            <v>COTTAGE GROVE COMMUNITY HOSPIT</v>
          </cell>
          <cell r="D827" t="str">
            <v>40700</v>
          </cell>
          <cell r="E827" t="str">
            <v>Lab-General Lab</v>
          </cell>
          <cell r="F827" t="str">
            <v>25509605</v>
          </cell>
          <cell r="G827" t="str">
            <v>CLOZAPINE</v>
          </cell>
          <cell r="H827">
            <v>0</v>
          </cell>
          <cell r="I827">
            <v>5</v>
          </cell>
          <cell r="J827">
            <v>5</v>
          </cell>
          <cell r="K827">
            <v>0</v>
          </cell>
          <cell r="L827">
            <v>0</v>
          </cell>
          <cell r="M827">
            <v>0</v>
          </cell>
          <cell r="N827">
            <v>0</v>
          </cell>
          <cell r="O827">
            <v>0</v>
          </cell>
          <cell r="P827">
            <v>260</v>
          </cell>
          <cell r="Q827">
            <v>260</v>
          </cell>
          <cell r="R827">
            <v>0</v>
          </cell>
          <cell r="S827">
            <v>5</v>
          </cell>
          <cell r="T827">
            <v>5</v>
          </cell>
          <cell r="U827">
            <v>0</v>
          </cell>
          <cell r="V827">
            <v>0</v>
          </cell>
          <cell r="W827">
            <v>0</v>
          </cell>
          <cell r="X827">
            <v>0</v>
          </cell>
          <cell r="Y827">
            <v>0</v>
          </cell>
          <cell r="Z827">
            <v>260</v>
          </cell>
          <cell r="AA827">
            <v>260</v>
          </cell>
        </row>
        <row r="828">
          <cell r="A828" t="str">
            <v>JUL</v>
          </cell>
          <cell r="B828">
            <v>2017</v>
          </cell>
          <cell r="C828" t="str">
            <v>COTTAGE GROVE COMMUNITY HOSPIT</v>
          </cell>
          <cell r="D828" t="str">
            <v>40700</v>
          </cell>
          <cell r="E828" t="str">
            <v>Lab-General Lab</v>
          </cell>
          <cell r="F828" t="str">
            <v>25509610</v>
          </cell>
          <cell r="G828" t="str">
            <v>GABAPENTIN</v>
          </cell>
          <cell r="H828">
            <v>0</v>
          </cell>
          <cell r="I828">
            <v>1</v>
          </cell>
          <cell r="J828">
            <v>1</v>
          </cell>
          <cell r="K828">
            <v>0</v>
          </cell>
          <cell r="L828">
            <v>0</v>
          </cell>
          <cell r="M828">
            <v>0</v>
          </cell>
          <cell r="N828">
            <v>0</v>
          </cell>
          <cell r="O828">
            <v>0</v>
          </cell>
          <cell r="P828">
            <v>156</v>
          </cell>
          <cell r="Q828">
            <v>156</v>
          </cell>
          <cell r="R828">
            <v>0</v>
          </cell>
          <cell r="S828">
            <v>1</v>
          </cell>
          <cell r="T828">
            <v>1</v>
          </cell>
          <cell r="U828">
            <v>0</v>
          </cell>
          <cell r="V828">
            <v>0</v>
          </cell>
          <cell r="W828">
            <v>0</v>
          </cell>
          <cell r="X828">
            <v>0</v>
          </cell>
          <cell r="Y828">
            <v>0</v>
          </cell>
          <cell r="Z828">
            <v>156</v>
          </cell>
          <cell r="AA828">
            <v>156</v>
          </cell>
        </row>
        <row r="829">
          <cell r="A829" t="str">
            <v>JUL</v>
          </cell>
          <cell r="B829">
            <v>2017</v>
          </cell>
          <cell r="C829" t="str">
            <v>COTTAGE GROVE COMMUNITY HOSPIT</v>
          </cell>
          <cell r="D829" t="str">
            <v>40700</v>
          </cell>
          <cell r="E829" t="str">
            <v>Lab-General Lab</v>
          </cell>
          <cell r="F829" t="str">
            <v>25509615</v>
          </cell>
          <cell r="G829" t="str">
            <v>LAMOTRIGINE</v>
          </cell>
          <cell r="H829">
            <v>0</v>
          </cell>
          <cell r="I829">
            <v>2</v>
          </cell>
          <cell r="J829">
            <v>2</v>
          </cell>
          <cell r="K829">
            <v>0</v>
          </cell>
          <cell r="L829">
            <v>0</v>
          </cell>
          <cell r="M829">
            <v>0</v>
          </cell>
          <cell r="N829">
            <v>0</v>
          </cell>
          <cell r="O829">
            <v>0</v>
          </cell>
          <cell r="P829">
            <v>312</v>
          </cell>
          <cell r="Q829">
            <v>312</v>
          </cell>
          <cell r="R829">
            <v>0</v>
          </cell>
          <cell r="S829">
            <v>2</v>
          </cell>
          <cell r="T829">
            <v>2</v>
          </cell>
          <cell r="U829">
            <v>0</v>
          </cell>
          <cell r="V829">
            <v>0</v>
          </cell>
          <cell r="W829">
            <v>0</v>
          </cell>
          <cell r="X829">
            <v>0</v>
          </cell>
          <cell r="Y829">
            <v>0</v>
          </cell>
          <cell r="Z829">
            <v>312</v>
          </cell>
          <cell r="AA829">
            <v>312</v>
          </cell>
        </row>
        <row r="830">
          <cell r="A830" t="str">
            <v>JUL</v>
          </cell>
          <cell r="B830">
            <v>2017</v>
          </cell>
          <cell r="C830" t="str">
            <v>COTTAGE GROVE COMMUNITY HOSPIT</v>
          </cell>
          <cell r="D830" t="str">
            <v>40700</v>
          </cell>
          <cell r="E830" t="str">
            <v>Lab-General Lab</v>
          </cell>
          <cell r="F830" t="str">
            <v>25509620</v>
          </cell>
          <cell r="G830" t="str">
            <v>LEVETRACETAM</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row>
        <row r="831">
          <cell r="A831" t="str">
            <v>JUL</v>
          </cell>
          <cell r="B831">
            <v>2017</v>
          </cell>
          <cell r="C831" t="str">
            <v>COTTAGE GROVE COMMUNITY HOSPIT</v>
          </cell>
          <cell r="D831" t="str">
            <v>40700</v>
          </cell>
          <cell r="E831" t="str">
            <v>Lab-General Lab</v>
          </cell>
          <cell r="F831" t="str">
            <v>25509630</v>
          </cell>
          <cell r="G831" t="str">
            <v>OXCARBAZEPINE</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row>
        <row r="832">
          <cell r="A832" t="str">
            <v>JUL</v>
          </cell>
          <cell r="B832">
            <v>2017</v>
          </cell>
          <cell r="C832" t="str">
            <v>COTTAGE GROVE COMMUNITY HOSPIT</v>
          </cell>
          <cell r="D832" t="str">
            <v>40700</v>
          </cell>
          <cell r="E832" t="str">
            <v>Lab-General Lab</v>
          </cell>
          <cell r="F832" t="str">
            <v>25509640</v>
          </cell>
          <cell r="G832" t="str">
            <v>ZONISAMIDE</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row>
        <row r="833">
          <cell r="A833" t="str">
            <v>JUL</v>
          </cell>
          <cell r="B833">
            <v>2017</v>
          </cell>
          <cell r="C833" t="str">
            <v>COTTAGE GROVE COMMUNITY HOSPIT</v>
          </cell>
          <cell r="D833" t="str">
            <v>40700</v>
          </cell>
          <cell r="E833" t="str">
            <v>Lab-General Lab</v>
          </cell>
          <cell r="F833" t="str">
            <v>25509800</v>
          </cell>
          <cell r="G833" t="str">
            <v>ALCOHOL</v>
          </cell>
          <cell r="H833">
            <v>0</v>
          </cell>
          <cell r="I833">
            <v>36</v>
          </cell>
          <cell r="J833">
            <v>36</v>
          </cell>
          <cell r="K833">
            <v>0</v>
          </cell>
          <cell r="L833">
            <v>0</v>
          </cell>
          <cell r="M833">
            <v>0</v>
          </cell>
          <cell r="N833">
            <v>0</v>
          </cell>
          <cell r="O833">
            <v>0</v>
          </cell>
          <cell r="P833">
            <v>3888</v>
          </cell>
          <cell r="Q833">
            <v>3888</v>
          </cell>
          <cell r="R833">
            <v>0</v>
          </cell>
          <cell r="S833">
            <v>36</v>
          </cell>
          <cell r="T833">
            <v>36</v>
          </cell>
          <cell r="U833">
            <v>0</v>
          </cell>
          <cell r="V833">
            <v>0</v>
          </cell>
          <cell r="W833">
            <v>0</v>
          </cell>
          <cell r="X833">
            <v>0</v>
          </cell>
          <cell r="Y833">
            <v>0</v>
          </cell>
          <cell r="Z833">
            <v>3888</v>
          </cell>
          <cell r="AA833">
            <v>3888</v>
          </cell>
        </row>
        <row r="834">
          <cell r="A834" t="str">
            <v>JUL</v>
          </cell>
          <cell r="B834">
            <v>2017</v>
          </cell>
          <cell r="C834" t="str">
            <v>COTTAGE GROVE COMMUNITY HOSPIT</v>
          </cell>
          <cell r="D834" t="str">
            <v>40700</v>
          </cell>
          <cell r="E834" t="str">
            <v>Lab-General Lab</v>
          </cell>
          <cell r="F834" t="str">
            <v>25509805</v>
          </cell>
          <cell r="G834" t="str">
            <v>ALCOHOL BIOMARKERS 1 OR 2</v>
          </cell>
          <cell r="H834">
            <v>0</v>
          </cell>
          <cell r="I834">
            <v>1</v>
          </cell>
          <cell r="J834">
            <v>1</v>
          </cell>
          <cell r="K834">
            <v>0</v>
          </cell>
          <cell r="L834">
            <v>0</v>
          </cell>
          <cell r="M834">
            <v>0</v>
          </cell>
          <cell r="N834">
            <v>0</v>
          </cell>
          <cell r="O834">
            <v>0</v>
          </cell>
          <cell r="P834">
            <v>243</v>
          </cell>
          <cell r="Q834">
            <v>243</v>
          </cell>
          <cell r="R834">
            <v>0</v>
          </cell>
          <cell r="S834">
            <v>1</v>
          </cell>
          <cell r="T834">
            <v>1</v>
          </cell>
          <cell r="U834">
            <v>0</v>
          </cell>
          <cell r="V834">
            <v>0</v>
          </cell>
          <cell r="W834">
            <v>0</v>
          </cell>
          <cell r="X834">
            <v>0</v>
          </cell>
          <cell r="Y834">
            <v>0</v>
          </cell>
          <cell r="Z834">
            <v>243</v>
          </cell>
          <cell r="AA834">
            <v>243</v>
          </cell>
        </row>
        <row r="835">
          <cell r="A835" t="str">
            <v>JUL</v>
          </cell>
          <cell r="B835">
            <v>2017</v>
          </cell>
          <cell r="C835" t="str">
            <v>COTTAGE GROVE COMMUNITY HOSPIT</v>
          </cell>
          <cell r="D835" t="str">
            <v>40700</v>
          </cell>
          <cell r="E835" t="str">
            <v>Lab-General Lab</v>
          </cell>
          <cell r="F835" t="str">
            <v>25509815</v>
          </cell>
          <cell r="G835" t="str">
            <v>ALKALOIDS NOS</v>
          </cell>
          <cell r="H835">
            <v>0</v>
          </cell>
          <cell r="I835">
            <v>4</v>
          </cell>
          <cell r="J835">
            <v>4</v>
          </cell>
          <cell r="K835">
            <v>0</v>
          </cell>
          <cell r="L835">
            <v>0</v>
          </cell>
          <cell r="M835">
            <v>0</v>
          </cell>
          <cell r="N835">
            <v>0</v>
          </cell>
          <cell r="O835">
            <v>0</v>
          </cell>
          <cell r="P835">
            <v>788</v>
          </cell>
          <cell r="Q835">
            <v>788</v>
          </cell>
          <cell r="R835">
            <v>0</v>
          </cell>
          <cell r="S835">
            <v>4</v>
          </cell>
          <cell r="T835">
            <v>4</v>
          </cell>
          <cell r="U835">
            <v>0</v>
          </cell>
          <cell r="V835">
            <v>0</v>
          </cell>
          <cell r="W835">
            <v>0</v>
          </cell>
          <cell r="X835">
            <v>0</v>
          </cell>
          <cell r="Y835">
            <v>0</v>
          </cell>
          <cell r="Z835">
            <v>788</v>
          </cell>
          <cell r="AA835">
            <v>788</v>
          </cell>
        </row>
        <row r="836">
          <cell r="A836" t="str">
            <v>JUL</v>
          </cell>
          <cell r="B836">
            <v>2017</v>
          </cell>
          <cell r="C836" t="str">
            <v>COTTAGE GROVE COMMUNITY HOSPIT</v>
          </cell>
          <cell r="D836" t="str">
            <v>40700</v>
          </cell>
          <cell r="E836" t="str">
            <v>Lab-General Lab</v>
          </cell>
          <cell r="F836" t="str">
            <v>25509820</v>
          </cell>
          <cell r="G836" t="str">
            <v>AMPHETAMINES 1 OR 2</v>
          </cell>
          <cell r="H836">
            <v>1</v>
          </cell>
          <cell r="I836">
            <v>1</v>
          </cell>
          <cell r="J836">
            <v>2</v>
          </cell>
          <cell r="K836">
            <v>0</v>
          </cell>
          <cell r="L836">
            <v>0</v>
          </cell>
          <cell r="M836">
            <v>0</v>
          </cell>
          <cell r="N836">
            <v>0</v>
          </cell>
          <cell r="O836">
            <v>227</v>
          </cell>
          <cell r="P836">
            <v>227</v>
          </cell>
          <cell r="Q836">
            <v>454</v>
          </cell>
          <cell r="R836">
            <v>1</v>
          </cell>
          <cell r="S836">
            <v>1</v>
          </cell>
          <cell r="T836">
            <v>2</v>
          </cell>
          <cell r="U836">
            <v>0</v>
          </cell>
          <cell r="V836">
            <v>0</v>
          </cell>
          <cell r="W836">
            <v>0</v>
          </cell>
          <cell r="X836">
            <v>0</v>
          </cell>
          <cell r="Y836">
            <v>227</v>
          </cell>
          <cell r="Z836">
            <v>227</v>
          </cell>
          <cell r="AA836">
            <v>454</v>
          </cell>
        </row>
        <row r="837">
          <cell r="A837" t="str">
            <v>JUL</v>
          </cell>
          <cell r="B837">
            <v>2017</v>
          </cell>
          <cell r="C837" t="str">
            <v>COTTAGE GROVE COMMUNITY HOSPIT</v>
          </cell>
          <cell r="D837" t="str">
            <v>40700</v>
          </cell>
          <cell r="E837" t="str">
            <v>Lab-General Lab</v>
          </cell>
          <cell r="F837" t="str">
            <v>25509845</v>
          </cell>
          <cell r="G837" t="str">
            <v>ANALGESICS NON-OPIOID 1 OR 2</v>
          </cell>
          <cell r="H837">
            <v>0</v>
          </cell>
          <cell r="I837">
            <v>14</v>
          </cell>
          <cell r="J837">
            <v>14</v>
          </cell>
          <cell r="K837">
            <v>0</v>
          </cell>
          <cell r="L837">
            <v>0</v>
          </cell>
          <cell r="M837">
            <v>0</v>
          </cell>
          <cell r="N837">
            <v>0</v>
          </cell>
          <cell r="O837">
            <v>0</v>
          </cell>
          <cell r="P837">
            <v>728</v>
          </cell>
          <cell r="Q837">
            <v>728</v>
          </cell>
          <cell r="R837">
            <v>0</v>
          </cell>
          <cell r="S837">
            <v>14</v>
          </cell>
          <cell r="T837">
            <v>14</v>
          </cell>
          <cell r="U837">
            <v>0</v>
          </cell>
          <cell r="V837">
            <v>0</v>
          </cell>
          <cell r="W837">
            <v>0</v>
          </cell>
          <cell r="X837">
            <v>0</v>
          </cell>
          <cell r="Y837">
            <v>0</v>
          </cell>
          <cell r="Z837">
            <v>728</v>
          </cell>
          <cell r="AA837">
            <v>728</v>
          </cell>
        </row>
        <row r="838">
          <cell r="A838" t="str">
            <v>JUL</v>
          </cell>
          <cell r="B838">
            <v>2017</v>
          </cell>
          <cell r="C838" t="str">
            <v>COTTAGE GROVE COMMUNITY HOSPIT</v>
          </cell>
          <cell r="D838" t="str">
            <v>40700</v>
          </cell>
          <cell r="E838" t="str">
            <v>Lab-General Lab</v>
          </cell>
          <cell r="F838" t="str">
            <v>25509855</v>
          </cell>
          <cell r="G838" t="str">
            <v>ANALGESICS NON-OPIOID 6&gt;</v>
          </cell>
          <cell r="H838">
            <v>1</v>
          </cell>
          <cell r="I838">
            <v>1</v>
          </cell>
          <cell r="J838">
            <v>2</v>
          </cell>
          <cell r="K838">
            <v>0</v>
          </cell>
          <cell r="L838">
            <v>0</v>
          </cell>
          <cell r="M838">
            <v>0</v>
          </cell>
          <cell r="N838">
            <v>0</v>
          </cell>
          <cell r="O838">
            <v>17.5</v>
          </cell>
          <cell r="P838">
            <v>17.5</v>
          </cell>
          <cell r="Q838">
            <v>35</v>
          </cell>
          <cell r="R838">
            <v>1</v>
          </cell>
          <cell r="S838">
            <v>1</v>
          </cell>
          <cell r="T838">
            <v>2</v>
          </cell>
          <cell r="U838">
            <v>0</v>
          </cell>
          <cell r="V838">
            <v>0</v>
          </cell>
          <cell r="W838">
            <v>0</v>
          </cell>
          <cell r="X838">
            <v>0</v>
          </cell>
          <cell r="Y838">
            <v>17.5</v>
          </cell>
          <cell r="Z838">
            <v>17.5</v>
          </cell>
          <cell r="AA838">
            <v>35</v>
          </cell>
        </row>
        <row r="839">
          <cell r="A839" t="str">
            <v>JUL</v>
          </cell>
          <cell r="B839">
            <v>2017</v>
          </cell>
          <cell r="C839" t="str">
            <v>COTTAGE GROVE COMMUNITY HOSPIT</v>
          </cell>
          <cell r="D839" t="str">
            <v>40700</v>
          </cell>
          <cell r="E839" t="str">
            <v>Lab-General Lab</v>
          </cell>
          <cell r="F839" t="str">
            <v>25509870</v>
          </cell>
          <cell r="G839" t="str">
            <v>ANTIDEPRESSANTS SEROTONERGIC 6&gt;</v>
          </cell>
          <cell r="H839">
            <v>1</v>
          </cell>
          <cell r="I839">
            <v>1</v>
          </cell>
          <cell r="J839">
            <v>2</v>
          </cell>
          <cell r="K839">
            <v>0</v>
          </cell>
          <cell r="L839">
            <v>0</v>
          </cell>
          <cell r="M839">
            <v>0</v>
          </cell>
          <cell r="N839">
            <v>0</v>
          </cell>
          <cell r="O839">
            <v>17.5</v>
          </cell>
          <cell r="P839">
            <v>17.5</v>
          </cell>
          <cell r="Q839">
            <v>35</v>
          </cell>
          <cell r="R839">
            <v>1</v>
          </cell>
          <cell r="S839">
            <v>1</v>
          </cell>
          <cell r="T839">
            <v>2</v>
          </cell>
          <cell r="U839">
            <v>0</v>
          </cell>
          <cell r="V839">
            <v>0</v>
          </cell>
          <cell r="W839">
            <v>0</v>
          </cell>
          <cell r="X839">
            <v>0</v>
          </cell>
          <cell r="Y839">
            <v>17.5</v>
          </cell>
          <cell r="Z839">
            <v>17.5</v>
          </cell>
          <cell r="AA839">
            <v>35</v>
          </cell>
        </row>
        <row r="840">
          <cell r="A840" t="str">
            <v>JUL</v>
          </cell>
          <cell r="B840">
            <v>2017</v>
          </cell>
          <cell r="C840" t="str">
            <v>COTTAGE GROVE COMMUNITY HOSPIT</v>
          </cell>
          <cell r="D840" t="str">
            <v>40700</v>
          </cell>
          <cell r="E840" t="str">
            <v>Lab-General Lab</v>
          </cell>
          <cell r="F840" t="str">
            <v>25509885</v>
          </cell>
          <cell r="G840" t="str">
            <v>ANTIDEPRESSANTS TRICYL/CYCLIC  6</v>
          </cell>
          <cell r="H840">
            <v>1</v>
          </cell>
          <cell r="I840">
            <v>1</v>
          </cell>
          <cell r="J840">
            <v>2</v>
          </cell>
          <cell r="K840">
            <v>0</v>
          </cell>
          <cell r="L840">
            <v>0</v>
          </cell>
          <cell r="M840">
            <v>0</v>
          </cell>
          <cell r="N840">
            <v>0</v>
          </cell>
          <cell r="O840">
            <v>17.5</v>
          </cell>
          <cell r="P840">
            <v>17.5</v>
          </cell>
          <cell r="Q840">
            <v>35</v>
          </cell>
          <cell r="R840">
            <v>1</v>
          </cell>
          <cell r="S840">
            <v>1</v>
          </cell>
          <cell r="T840">
            <v>2</v>
          </cell>
          <cell r="U840">
            <v>0</v>
          </cell>
          <cell r="V840">
            <v>0</v>
          </cell>
          <cell r="W840">
            <v>0</v>
          </cell>
          <cell r="X840">
            <v>0</v>
          </cell>
          <cell r="Y840">
            <v>17.5</v>
          </cell>
          <cell r="Z840">
            <v>17.5</v>
          </cell>
          <cell r="AA840">
            <v>35</v>
          </cell>
        </row>
        <row r="841">
          <cell r="A841" t="str">
            <v>JUL</v>
          </cell>
          <cell r="B841">
            <v>2017</v>
          </cell>
          <cell r="C841" t="str">
            <v>COTTAGE GROVE COMMUNITY HOSPIT</v>
          </cell>
          <cell r="D841" t="str">
            <v>40700</v>
          </cell>
          <cell r="E841" t="str">
            <v>Lab-General Lab</v>
          </cell>
          <cell r="F841" t="str">
            <v>25509890</v>
          </cell>
          <cell r="G841" t="str">
            <v>ANTIDEPRESSANTS NOS</v>
          </cell>
          <cell r="H841">
            <v>1</v>
          </cell>
          <cell r="I841">
            <v>1</v>
          </cell>
          <cell r="J841">
            <v>2</v>
          </cell>
          <cell r="K841">
            <v>0</v>
          </cell>
          <cell r="L841">
            <v>0</v>
          </cell>
          <cell r="M841">
            <v>0</v>
          </cell>
          <cell r="N841">
            <v>0</v>
          </cell>
          <cell r="O841">
            <v>17.5</v>
          </cell>
          <cell r="P841">
            <v>17.5</v>
          </cell>
          <cell r="Q841">
            <v>35</v>
          </cell>
          <cell r="R841">
            <v>1</v>
          </cell>
          <cell r="S841">
            <v>1</v>
          </cell>
          <cell r="T841">
            <v>2</v>
          </cell>
          <cell r="U841">
            <v>0</v>
          </cell>
          <cell r="V841">
            <v>0</v>
          </cell>
          <cell r="W841">
            <v>0</v>
          </cell>
          <cell r="X841">
            <v>0</v>
          </cell>
          <cell r="Y841">
            <v>17.5</v>
          </cell>
          <cell r="Z841">
            <v>17.5</v>
          </cell>
          <cell r="AA841">
            <v>35</v>
          </cell>
        </row>
        <row r="842">
          <cell r="A842" t="str">
            <v>JUL</v>
          </cell>
          <cell r="B842">
            <v>2017</v>
          </cell>
          <cell r="C842" t="str">
            <v>COTTAGE GROVE COMMUNITY HOSPIT</v>
          </cell>
          <cell r="D842" t="str">
            <v>40700</v>
          </cell>
          <cell r="E842" t="str">
            <v>Lab-General Lab</v>
          </cell>
          <cell r="F842" t="str">
            <v>25509905</v>
          </cell>
          <cell r="G842" t="str">
            <v>ANTIDEPRESSANTS NOS 7&gt;</v>
          </cell>
          <cell r="H842">
            <v>1</v>
          </cell>
          <cell r="I842">
            <v>1</v>
          </cell>
          <cell r="J842">
            <v>2</v>
          </cell>
          <cell r="K842">
            <v>0</v>
          </cell>
          <cell r="L842">
            <v>0</v>
          </cell>
          <cell r="M842">
            <v>0</v>
          </cell>
          <cell r="N842">
            <v>0</v>
          </cell>
          <cell r="O842">
            <v>17.5</v>
          </cell>
          <cell r="P842">
            <v>17.5</v>
          </cell>
          <cell r="Q842">
            <v>35</v>
          </cell>
          <cell r="R842">
            <v>1</v>
          </cell>
          <cell r="S842">
            <v>1</v>
          </cell>
          <cell r="T842">
            <v>2</v>
          </cell>
          <cell r="U842">
            <v>0</v>
          </cell>
          <cell r="V842">
            <v>0</v>
          </cell>
          <cell r="W842">
            <v>0</v>
          </cell>
          <cell r="X842">
            <v>0</v>
          </cell>
          <cell r="Y842">
            <v>17.5</v>
          </cell>
          <cell r="Z842">
            <v>17.5</v>
          </cell>
          <cell r="AA842">
            <v>35</v>
          </cell>
        </row>
        <row r="843">
          <cell r="A843" t="str">
            <v>JUL</v>
          </cell>
          <cell r="B843">
            <v>2017</v>
          </cell>
          <cell r="C843" t="str">
            <v>COTTAGE GROVE COMMUNITY HOSPIT</v>
          </cell>
          <cell r="D843" t="str">
            <v>40700</v>
          </cell>
          <cell r="E843" t="str">
            <v>Lab-General Lab</v>
          </cell>
          <cell r="F843" t="str">
            <v>25509920</v>
          </cell>
          <cell r="G843" t="str">
            <v>ANTIPSYCHOTICS NOS 7&gt;</v>
          </cell>
          <cell r="H843">
            <v>1</v>
          </cell>
          <cell r="I843">
            <v>1</v>
          </cell>
          <cell r="J843">
            <v>2</v>
          </cell>
          <cell r="K843">
            <v>0</v>
          </cell>
          <cell r="L843">
            <v>0</v>
          </cell>
          <cell r="M843">
            <v>0</v>
          </cell>
          <cell r="N843">
            <v>0</v>
          </cell>
          <cell r="O843">
            <v>17.5</v>
          </cell>
          <cell r="P843">
            <v>17.5</v>
          </cell>
          <cell r="Q843">
            <v>35</v>
          </cell>
          <cell r="R843">
            <v>1</v>
          </cell>
          <cell r="S843">
            <v>1</v>
          </cell>
          <cell r="T843">
            <v>2</v>
          </cell>
          <cell r="U843">
            <v>0</v>
          </cell>
          <cell r="V843">
            <v>0</v>
          </cell>
          <cell r="W843">
            <v>0</v>
          </cell>
          <cell r="X843">
            <v>0</v>
          </cell>
          <cell r="Y843">
            <v>17.5</v>
          </cell>
          <cell r="Z843">
            <v>17.5</v>
          </cell>
          <cell r="AA843">
            <v>35</v>
          </cell>
        </row>
        <row r="844">
          <cell r="A844" t="str">
            <v>JUL</v>
          </cell>
          <cell r="B844">
            <v>2017</v>
          </cell>
          <cell r="C844" t="str">
            <v>COTTAGE GROVE COMMUNITY HOSPIT</v>
          </cell>
          <cell r="D844" t="str">
            <v>40700</v>
          </cell>
          <cell r="E844" t="str">
            <v>Lab-General Lab</v>
          </cell>
          <cell r="F844" t="str">
            <v>25509925</v>
          </cell>
          <cell r="G844" t="str">
            <v>BARBITUATES SCREENING</v>
          </cell>
          <cell r="H844">
            <v>1</v>
          </cell>
          <cell r="I844">
            <v>1</v>
          </cell>
          <cell r="J844">
            <v>2</v>
          </cell>
          <cell r="K844">
            <v>0</v>
          </cell>
          <cell r="L844">
            <v>0</v>
          </cell>
          <cell r="M844">
            <v>0</v>
          </cell>
          <cell r="N844">
            <v>0</v>
          </cell>
          <cell r="O844">
            <v>123</v>
          </cell>
          <cell r="P844">
            <v>123</v>
          </cell>
          <cell r="Q844">
            <v>246</v>
          </cell>
          <cell r="R844">
            <v>1</v>
          </cell>
          <cell r="S844">
            <v>1</v>
          </cell>
          <cell r="T844">
            <v>2</v>
          </cell>
          <cell r="U844">
            <v>0</v>
          </cell>
          <cell r="V844">
            <v>0</v>
          </cell>
          <cell r="W844">
            <v>0</v>
          </cell>
          <cell r="X844">
            <v>0</v>
          </cell>
          <cell r="Y844">
            <v>123</v>
          </cell>
          <cell r="Z844">
            <v>123</v>
          </cell>
          <cell r="AA844">
            <v>246</v>
          </cell>
        </row>
        <row r="845">
          <cell r="A845" t="str">
            <v>JUL</v>
          </cell>
          <cell r="B845">
            <v>2017</v>
          </cell>
          <cell r="C845" t="str">
            <v>COTTAGE GROVE COMMUNITY HOSPIT</v>
          </cell>
          <cell r="D845" t="str">
            <v>40700</v>
          </cell>
          <cell r="E845" t="str">
            <v>Lab-General Lab</v>
          </cell>
          <cell r="F845" t="str">
            <v>25509931</v>
          </cell>
          <cell r="G845" t="str">
            <v>BENZODIAZEPINES 1-12 CONFIRMATIO</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row>
        <row r="846">
          <cell r="A846" t="str">
            <v>JUL</v>
          </cell>
          <cell r="B846">
            <v>2017</v>
          </cell>
          <cell r="C846" t="str">
            <v>COTTAGE GROVE COMMUNITY HOSPIT</v>
          </cell>
          <cell r="D846" t="str">
            <v>40700</v>
          </cell>
          <cell r="E846" t="str">
            <v>Lab-General Lab</v>
          </cell>
          <cell r="F846" t="str">
            <v>25509935</v>
          </cell>
          <cell r="G846" t="str">
            <v>BENZODIAZEPINES 13&gt;</v>
          </cell>
          <cell r="H846">
            <v>1</v>
          </cell>
          <cell r="I846">
            <v>1</v>
          </cell>
          <cell r="J846">
            <v>2</v>
          </cell>
          <cell r="K846">
            <v>0</v>
          </cell>
          <cell r="L846">
            <v>0</v>
          </cell>
          <cell r="M846">
            <v>0</v>
          </cell>
          <cell r="N846">
            <v>0</v>
          </cell>
          <cell r="O846">
            <v>17.5</v>
          </cell>
          <cell r="P846">
            <v>17.5</v>
          </cell>
          <cell r="Q846">
            <v>35</v>
          </cell>
          <cell r="R846">
            <v>1</v>
          </cell>
          <cell r="S846">
            <v>1</v>
          </cell>
          <cell r="T846">
            <v>2</v>
          </cell>
          <cell r="U846">
            <v>0</v>
          </cell>
          <cell r="V846">
            <v>0</v>
          </cell>
          <cell r="W846">
            <v>0</v>
          </cell>
          <cell r="X846">
            <v>0</v>
          </cell>
          <cell r="Y846">
            <v>17.5</v>
          </cell>
          <cell r="Z846">
            <v>17.5</v>
          </cell>
          <cell r="AA846">
            <v>35</v>
          </cell>
        </row>
        <row r="847">
          <cell r="A847" t="str">
            <v>JUL</v>
          </cell>
          <cell r="B847">
            <v>2017</v>
          </cell>
          <cell r="C847" t="str">
            <v>COTTAGE GROVE COMMUNITY HOSPIT</v>
          </cell>
          <cell r="D847" t="str">
            <v>40700</v>
          </cell>
          <cell r="E847" t="str">
            <v>Lab-General Lab</v>
          </cell>
          <cell r="F847" t="str">
            <v>25509940</v>
          </cell>
          <cell r="G847" t="str">
            <v>BUPRENORPHINE SCREENING</v>
          </cell>
          <cell r="H847">
            <v>1</v>
          </cell>
          <cell r="I847">
            <v>1</v>
          </cell>
          <cell r="J847">
            <v>2</v>
          </cell>
          <cell r="K847">
            <v>0</v>
          </cell>
          <cell r="L847">
            <v>0</v>
          </cell>
          <cell r="M847">
            <v>0</v>
          </cell>
          <cell r="N847">
            <v>0</v>
          </cell>
          <cell r="O847">
            <v>53</v>
          </cell>
          <cell r="P847">
            <v>53</v>
          </cell>
          <cell r="Q847">
            <v>106</v>
          </cell>
          <cell r="R847">
            <v>1</v>
          </cell>
          <cell r="S847">
            <v>1</v>
          </cell>
          <cell r="T847">
            <v>2</v>
          </cell>
          <cell r="U847">
            <v>0</v>
          </cell>
          <cell r="V847">
            <v>0</v>
          </cell>
          <cell r="W847">
            <v>0</v>
          </cell>
          <cell r="X847">
            <v>0</v>
          </cell>
          <cell r="Y847">
            <v>53</v>
          </cell>
          <cell r="Z847">
            <v>53</v>
          </cell>
          <cell r="AA847">
            <v>106</v>
          </cell>
        </row>
        <row r="848">
          <cell r="A848" t="str">
            <v>JUL</v>
          </cell>
          <cell r="B848">
            <v>2017</v>
          </cell>
          <cell r="C848" t="str">
            <v>COTTAGE GROVE COMMUNITY HOSPIT</v>
          </cell>
          <cell r="D848" t="str">
            <v>40700</v>
          </cell>
          <cell r="E848" t="str">
            <v>Lab-General Lab</v>
          </cell>
          <cell r="F848" t="str">
            <v>25509945</v>
          </cell>
          <cell r="G848" t="str">
            <v>CANNABINOIDS NATURAL</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row>
        <row r="849">
          <cell r="A849" t="str">
            <v>JUL</v>
          </cell>
          <cell r="B849">
            <v>2017</v>
          </cell>
          <cell r="C849" t="str">
            <v>COTTAGE GROVE COMMUNITY HOSPIT</v>
          </cell>
          <cell r="D849" t="str">
            <v>40700</v>
          </cell>
          <cell r="E849" t="str">
            <v>Lab-General Lab</v>
          </cell>
          <cell r="F849" t="str">
            <v>25509965</v>
          </cell>
          <cell r="G849" t="str">
            <v>COCAINE</v>
          </cell>
          <cell r="H849">
            <v>1</v>
          </cell>
          <cell r="I849">
            <v>1</v>
          </cell>
          <cell r="J849">
            <v>2</v>
          </cell>
          <cell r="K849">
            <v>0</v>
          </cell>
          <cell r="L849">
            <v>0</v>
          </cell>
          <cell r="M849">
            <v>0</v>
          </cell>
          <cell r="N849">
            <v>0</v>
          </cell>
          <cell r="O849">
            <v>281</v>
          </cell>
          <cell r="P849">
            <v>281</v>
          </cell>
          <cell r="Q849">
            <v>562</v>
          </cell>
          <cell r="R849">
            <v>1</v>
          </cell>
          <cell r="S849">
            <v>1</v>
          </cell>
          <cell r="T849">
            <v>2</v>
          </cell>
          <cell r="U849">
            <v>0</v>
          </cell>
          <cell r="V849">
            <v>0</v>
          </cell>
          <cell r="W849">
            <v>0</v>
          </cell>
          <cell r="X849">
            <v>0</v>
          </cell>
          <cell r="Y849">
            <v>281</v>
          </cell>
          <cell r="Z849">
            <v>281</v>
          </cell>
          <cell r="AA849">
            <v>562</v>
          </cell>
        </row>
        <row r="850">
          <cell r="A850" t="str">
            <v>JUL</v>
          </cell>
          <cell r="B850">
            <v>2017</v>
          </cell>
          <cell r="C850" t="str">
            <v>COTTAGE GROVE COMMUNITY HOSPIT</v>
          </cell>
          <cell r="D850" t="str">
            <v>40700</v>
          </cell>
          <cell r="E850" t="str">
            <v>Lab-General Lab</v>
          </cell>
          <cell r="F850" t="str">
            <v>25509970</v>
          </cell>
          <cell r="G850" t="str">
            <v>FENTANYL</v>
          </cell>
          <cell r="H850">
            <v>1</v>
          </cell>
          <cell r="I850">
            <v>1</v>
          </cell>
          <cell r="J850">
            <v>2</v>
          </cell>
          <cell r="K850">
            <v>0</v>
          </cell>
          <cell r="L850">
            <v>0</v>
          </cell>
          <cell r="M850">
            <v>0</v>
          </cell>
          <cell r="N850">
            <v>0</v>
          </cell>
          <cell r="O850">
            <v>155</v>
          </cell>
          <cell r="P850">
            <v>155</v>
          </cell>
          <cell r="Q850">
            <v>310</v>
          </cell>
          <cell r="R850">
            <v>1</v>
          </cell>
          <cell r="S850">
            <v>1</v>
          </cell>
          <cell r="T850">
            <v>2</v>
          </cell>
          <cell r="U850">
            <v>0</v>
          </cell>
          <cell r="V850">
            <v>0</v>
          </cell>
          <cell r="W850">
            <v>0</v>
          </cell>
          <cell r="X850">
            <v>0</v>
          </cell>
          <cell r="Y850">
            <v>155</v>
          </cell>
          <cell r="Z850">
            <v>155</v>
          </cell>
          <cell r="AA850">
            <v>310</v>
          </cell>
        </row>
        <row r="851">
          <cell r="A851" t="str">
            <v>JUL</v>
          </cell>
          <cell r="B851">
            <v>2017</v>
          </cell>
          <cell r="C851" t="str">
            <v>COTTAGE GROVE COMMUNITY HOSPIT</v>
          </cell>
          <cell r="D851" t="str">
            <v>40700</v>
          </cell>
          <cell r="E851" t="str">
            <v>Lab-General Lab</v>
          </cell>
          <cell r="F851" t="str">
            <v>25509975</v>
          </cell>
          <cell r="G851" t="str">
            <v>GABAPENTIN NON-BLOOD</v>
          </cell>
          <cell r="H851">
            <v>1</v>
          </cell>
          <cell r="I851">
            <v>1</v>
          </cell>
          <cell r="J851">
            <v>2</v>
          </cell>
          <cell r="K851">
            <v>0</v>
          </cell>
          <cell r="L851">
            <v>0</v>
          </cell>
          <cell r="M851">
            <v>0</v>
          </cell>
          <cell r="N851">
            <v>0</v>
          </cell>
          <cell r="O851">
            <v>12.5</v>
          </cell>
          <cell r="P851">
            <v>12.5</v>
          </cell>
          <cell r="Q851">
            <v>25</v>
          </cell>
          <cell r="R851">
            <v>1</v>
          </cell>
          <cell r="S851">
            <v>1</v>
          </cell>
          <cell r="T851">
            <v>2</v>
          </cell>
          <cell r="U851">
            <v>0</v>
          </cell>
          <cell r="V851">
            <v>0</v>
          </cell>
          <cell r="W851">
            <v>0</v>
          </cell>
          <cell r="X851">
            <v>0</v>
          </cell>
          <cell r="Y851">
            <v>12.5</v>
          </cell>
          <cell r="Z851">
            <v>12.5</v>
          </cell>
          <cell r="AA851">
            <v>25</v>
          </cell>
        </row>
        <row r="852">
          <cell r="A852" t="str">
            <v>JUL</v>
          </cell>
          <cell r="B852">
            <v>2017</v>
          </cell>
          <cell r="C852" t="str">
            <v>COTTAGE GROVE COMMUNITY HOSPIT</v>
          </cell>
          <cell r="D852" t="str">
            <v>40700</v>
          </cell>
          <cell r="E852" t="str">
            <v>Lab-General Lab</v>
          </cell>
          <cell r="F852" t="str">
            <v>25509980</v>
          </cell>
          <cell r="G852" t="str">
            <v>HEROIN METABOLITE</v>
          </cell>
          <cell r="H852">
            <v>1</v>
          </cell>
          <cell r="I852">
            <v>1</v>
          </cell>
          <cell r="J852">
            <v>2</v>
          </cell>
          <cell r="K852">
            <v>0</v>
          </cell>
          <cell r="L852">
            <v>0</v>
          </cell>
          <cell r="M852">
            <v>0</v>
          </cell>
          <cell r="N852">
            <v>0</v>
          </cell>
          <cell r="O852">
            <v>290</v>
          </cell>
          <cell r="P852">
            <v>290</v>
          </cell>
          <cell r="Q852">
            <v>580</v>
          </cell>
          <cell r="R852">
            <v>1</v>
          </cell>
          <cell r="S852">
            <v>1</v>
          </cell>
          <cell r="T852">
            <v>2</v>
          </cell>
          <cell r="U852">
            <v>0</v>
          </cell>
          <cell r="V852">
            <v>0</v>
          </cell>
          <cell r="W852">
            <v>0</v>
          </cell>
          <cell r="X852">
            <v>0</v>
          </cell>
          <cell r="Y852">
            <v>290</v>
          </cell>
          <cell r="Z852">
            <v>290</v>
          </cell>
          <cell r="AA852">
            <v>580</v>
          </cell>
        </row>
        <row r="853">
          <cell r="A853" t="str">
            <v>JUL</v>
          </cell>
          <cell r="B853">
            <v>2017</v>
          </cell>
          <cell r="C853" t="str">
            <v>COTTAGE GROVE COMMUNITY HOSPIT</v>
          </cell>
          <cell r="D853" t="str">
            <v>40700</v>
          </cell>
          <cell r="E853" t="str">
            <v>Lab-General Lab</v>
          </cell>
          <cell r="F853" t="str">
            <v>25509990</v>
          </cell>
          <cell r="G853" t="str">
            <v>METHADONE SCREEN</v>
          </cell>
          <cell r="H853">
            <v>1</v>
          </cell>
          <cell r="I853">
            <v>1</v>
          </cell>
          <cell r="J853">
            <v>2</v>
          </cell>
          <cell r="K853">
            <v>0</v>
          </cell>
          <cell r="L853">
            <v>0</v>
          </cell>
          <cell r="M853">
            <v>0</v>
          </cell>
          <cell r="N853">
            <v>0</v>
          </cell>
          <cell r="O853">
            <v>174</v>
          </cell>
          <cell r="P853">
            <v>174</v>
          </cell>
          <cell r="Q853">
            <v>348</v>
          </cell>
          <cell r="R853">
            <v>1</v>
          </cell>
          <cell r="S853">
            <v>1</v>
          </cell>
          <cell r="T853">
            <v>2</v>
          </cell>
          <cell r="U853">
            <v>0</v>
          </cell>
          <cell r="V853">
            <v>0</v>
          </cell>
          <cell r="W853">
            <v>0</v>
          </cell>
          <cell r="X853">
            <v>0</v>
          </cell>
          <cell r="Y853">
            <v>174</v>
          </cell>
          <cell r="Z853">
            <v>174</v>
          </cell>
          <cell r="AA853">
            <v>348</v>
          </cell>
        </row>
        <row r="854">
          <cell r="A854" t="str">
            <v>JUL</v>
          </cell>
          <cell r="B854">
            <v>2017</v>
          </cell>
          <cell r="C854" t="str">
            <v>COTTAGE GROVE COMMUNITY HOSPIT</v>
          </cell>
          <cell r="D854" t="str">
            <v>40700</v>
          </cell>
          <cell r="E854" t="str">
            <v>Lab-General Lab</v>
          </cell>
          <cell r="F854" t="str">
            <v>25510000</v>
          </cell>
          <cell r="G854" t="str">
            <v>METHYLPHENIDATE</v>
          </cell>
          <cell r="H854">
            <v>1</v>
          </cell>
          <cell r="I854">
            <v>1</v>
          </cell>
          <cell r="J854">
            <v>2</v>
          </cell>
          <cell r="K854">
            <v>0</v>
          </cell>
          <cell r="L854">
            <v>0</v>
          </cell>
          <cell r="M854">
            <v>0</v>
          </cell>
          <cell r="N854">
            <v>0</v>
          </cell>
          <cell r="O854">
            <v>220</v>
          </cell>
          <cell r="P854">
            <v>220</v>
          </cell>
          <cell r="Q854">
            <v>440</v>
          </cell>
          <cell r="R854">
            <v>1</v>
          </cell>
          <cell r="S854">
            <v>1</v>
          </cell>
          <cell r="T854">
            <v>2</v>
          </cell>
          <cell r="U854">
            <v>0</v>
          </cell>
          <cell r="V854">
            <v>0</v>
          </cell>
          <cell r="W854">
            <v>0</v>
          </cell>
          <cell r="X854">
            <v>0</v>
          </cell>
          <cell r="Y854">
            <v>220</v>
          </cell>
          <cell r="Z854">
            <v>220</v>
          </cell>
          <cell r="AA854">
            <v>440</v>
          </cell>
        </row>
        <row r="855">
          <cell r="A855" t="str">
            <v>JUL</v>
          </cell>
          <cell r="B855">
            <v>2017</v>
          </cell>
          <cell r="C855" t="str">
            <v>COTTAGE GROVE COMMUNITY HOSPIT</v>
          </cell>
          <cell r="D855" t="str">
            <v>40700</v>
          </cell>
          <cell r="E855" t="str">
            <v>Lab-General Lab</v>
          </cell>
          <cell r="F855" t="str">
            <v>25510005</v>
          </cell>
          <cell r="G855" t="str">
            <v>OPIATES 1&gt;</v>
          </cell>
          <cell r="H855">
            <v>1</v>
          </cell>
          <cell r="I855">
            <v>1</v>
          </cell>
          <cell r="J855">
            <v>2</v>
          </cell>
          <cell r="K855">
            <v>0</v>
          </cell>
          <cell r="L855">
            <v>0</v>
          </cell>
          <cell r="M855">
            <v>0</v>
          </cell>
          <cell r="N855">
            <v>0</v>
          </cell>
          <cell r="O855">
            <v>227</v>
          </cell>
          <cell r="P855">
            <v>227</v>
          </cell>
          <cell r="Q855">
            <v>454</v>
          </cell>
          <cell r="R855">
            <v>1</v>
          </cell>
          <cell r="S855">
            <v>1</v>
          </cell>
          <cell r="T855">
            <v>2</v>
          </cell>
          <cell r="U855">
            <v>0</v>
          </cell>
          <cell r="V855">
            <v>0</v>
          </cell>
          <cell r="W855">
            <v>0</v>
          </cell>
          <cell r="X855">
            <v>0</v>
          </cell>
          <cell r="Y855">
            <v>227</v>
          </cell>
          <cell r="Z855">
            <v>227</v>
          </cell>
          <cell r="AA855">
            <v>454</v>
          </cell>
        </row>
        <row r="856">
          <cell r="A856" t="str">
            <v>JUL</v>
          </cell>
          <cell r="B856">
            <v>2017</v>
          </cell>
          <cell r="C856" t="str">
            <v>COTTAGE GROVE COMMUNITY HOSPIT</v>
          </cell>
          <cell r="D856" t="str">
            <v>40700</v>
          </cell>
          <cell r="E856" t="str">
            <v>Lab-General Lab</v>
          </cell>
          <cell r="F856" t="str">
            <v>25510015</v>
          </cell>
          <cell r="G856" t="str">
            <v>OPIOIDS AND OPIATE ANALOGS 3 OR</v>
          </cell>
          <cell r="H856">
            <v>1</v>
          </cell>
          <cell r="I856">
            <v>1</v>
          </cell>
          <cell r="J856">
            <v>2</v>
          </cell>
          <cell r="K856">
            <v>0</v>
          </cell>
          <cell r="L856">
            <v>0</v>
          </cell>
          <cell r="M856">
            <v>0</v>
          </cell>
          <cell r="N856">
            <v>0</v>
          </cell>
          <cell r="O856">
            <v>17.5</v>
          </cell>
          <cell r="P856">
            <v>17.5</v>
          </cell>
          <cell r="Q856">
            <v>35</v>
          </cell>
          <cell r="R856">
            <v>1</v>
          </cell>
          <cell r="S856">
            <v>1</v>
          </cell>
          <cell r="T856">
            <v>2</v>
          </cell>
          <cell r="U856">
            <v>0</v>
          </cell>
          <cell r="V856">
            <v>0</v>
          </cell>
          <cell r="W856">
            <v>0</v>
          </cell>
          <cell r="X856">
            <v>0</v>
          </cell>
          <cell r="Y856">
            <v>17.5</v>
          </cell>
          <cell r="Z856">
            <v>17.5</v>
          </cell>
          <cell r="AA856">
            <v>35</v>
          </cell>
        </row>
        <row r="857">
          <cell r="A857" t="str">
            <v>JUL</v>
          </cell>
          <cell r="B857">
            <v>2017</v>
          </cell>
          <cell r="C857" t="str">
            <v>COTTAGE GROVE COMMUNITY HOSPIT</v>
          </cell>
          <cell r="D857" t="str">
            <v>40700</v>
          </cell>
          <cell r="E857" t="str">
            <v>Lab-General Lab</v>
          </cell>
          <cell r="F857" t="str">
            <v>25510020</v>
          </cell>
          <cell r="G857" t="str">
            <v>OPIOIDS AND OPIATE ANALOGS 5&gt;</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row>
        <row r="858">
          <cell r="A858" t="str">
            <v>JUL</v>
          </cell>
          <cell r="B858">
            <v>2017</v>
          </cell>
          <cell r="C858" t="str">
            <v>COTTAGE GROVE COMMUNITY HOSPIT</v>
          </cell>
          <cell r="D858" t="str">
            <v>40700</v>
          </cell>
          <cell r="E858" t="str">
            <v>Lab-General Lab</v>
          </cell>
          <cell r="F858" t="str">
            <v>25510025</v>
          </cell>
          <cell r="G858" t="str">
            <v>OXYCODONE</v>
          </cell>
          <cell r="H858">
            <v>1</v>
          </cell>
          <cell r="I858">
            <v>1</v>
          </cell>
          <cell r="J858">
            <v>2</v>
          </cell>
          <cell r="K858">
            <v>0</v>
          </cell>
          <cell r="L858">
            <v>0</v>
          </cell>
          <cell r="M858">
            <v>0</v>
          </cell>
          <cell r="N858">
            <v>0</v>
          </cell>
          <cell r="O858">
            <v>155</v>
          </cell>
          <cell r="P858">
            <v>155</v>
          </cell>
          <cell r="Q858">
            <v>310</v>
          </cell>
          <cell r="R858">
            <v>1</v>
          </cell>
          <cell r="S858">
            <v>1</v>
          </cell>
          <cell r="T858">
            <v>2</v>
          </cell>
          <cell r="U858">
            <v>0</v>
          </cell>
          <cell r="V858">
            <v>0</v>
          </cell>
          <cell r="W858">
            <v>0</v>
          </cell>
          <cell r="X858">
            <v>0</v>
          </cell>
          <cell r="Y858">
            <v>155</v>
          </cell>
          <cell r="Z858">
            <v>155</v>
          </cell>
          <cell r="AA858">
            <v>310</v>
          </cell>
        </row>
        <row r="859">
          <cell r="A859" t="str">
            <v>JUL</v>
          </cell>
          <cell r="B859">
            <v>2017</v>
          </cell>
          <cell r="C859" t="str">
            <v>COTTAGE GROVE COMMUNITY HOSPIT</v>
          </cell>
          <cell r="D859" t="str">
            <v>40700</v>
          </cell>
          <cell r="E859" t="str">
            <v>Lab-General Lab</v>
          </cell>
          <cell r="F859" t="str">
            <v>25510030</v>
          </cell>
          <cell r="G859" t="str">
            <v>PREGABALIN</v>
          </cell>
          <cell r="H859">
            <v>1</v>
          </cell>
          <cell r="I859">
            <v>1</v>
          </cell>
          <cell r="J859">
            <v>2</v>
          </cell>
          <cell r="K859">
            <v>0</v>
          </cell>
          <cell r="L859">
            <v>0</v>
          </cell>
          <cell r="M859">
            <v>0</v>
          </cell>
          <cell r="N859">
            <v>0</v>
          </cell>
          <cell r="O859">
            <v>265</v>
          </cell>
          <cell r="P859">
            <v>265</v>
          </cell>
          <cell r="Q859">
            <v>530</v>
          </cell>
          <cell r="R859">
            <v>1</v>
          </cell>
          <cell r="S859">
            <v>1</v>
          </cell>
          <cell r="T859">
            <v>2</v>
          </cell>
          <cell r="U859">
            <v>0</v>
          </cell>
          <cell r="V859">
            <v>0</v>
          </cell>
          <cell r="W859">
            <v>0</v>
          </cell>
          <cell r="X859">
            <v>0</v>
          </cell>
          <cell r="Y859">
            <v>265</v>
          </cell>
          <cell r="Z859">
            <v>265</v>
          </cell>
          <cell r="AA859">
            <v>530</v>
          </cell>
        </row>
        <row r="860">
          <cell r="A860" t="str">
            <v>JUL</v>
          </cell>
          <cell r="B860">
            <v>2017</v>
          </cell>
          <cell r="C860" t="str">
            <v>COTTAGE GROVE COMMUNITY HOSPIT</v>
          </cell>
          <cell r="D860" t="str">
            <v>40700</v>
          </cell>
          <cell r="E860" t="str">
            <v>Lab-General Lab</v>
          </cell>
          <cell r="F860" t="str">
            <v>25510040</v>
          </cell>
          <cell r="G860" t="str">
            <v>SEDATIVE HYPNOTICS</v>
          </cell>
          <cell r="H860">
            <v>1</v>
          </cell>
          <cell r="I860">
            <v>1</v>
          </cell>
          <cell r="J860">
            <v>2</v>
          </cell>
          <cell r="K860">
            <v>0</v>
          </cell>
          <cell r="L860">
            <v>0</v>
          </cell>
          <cell r="M860">
            <v>0</v>
          </cell>
          <cell r="N860">
            <v>0</v>
          </cell>
          <cell r="O860">
            <v>314</v>
          </cell>
          <cell r="P860">
            <v>314</v>
          </cell>
          <cell r="Q860">
            <v>628</v>
          </cell>
          <cell r="R860">
            <v>1</v>
          </cell>
          <cell r="S860">
            <v>1</v>
          </cell>
          <cell r="T860">
            <v>2</v>
          </cell>
          <cell r="U860">
            <v>0</v>
          </cell>
          <cell r="V860">
            <v>0</v>
          </cell>
          <cell r="W860">
            <v>0</v>
          </cell>
          <cell r="X860">
            <v>0</v>
          </cell>
          <cell r="Y860">
            <v>314</v>
          </cell>
          <cell r="Z860">
            <v>314</v>
          </cell>
          <cell r="AA860">
            <v>628</v>
          </cell>
        </row>
        <row r="861">
          <cell r="A861" t="str">
            <v>JUL</v>
          </cell>
          <cell r="B861">
            <v>2017</v>
          </cell>
          <cell r="C861" t="str">
            <v>COTTAGE GROVE COMMUNITY HOSPIT</v>
          </cell>
          <cell r="D861" t="str">
            <v>40700</v>
          </cell>
          <cell r="E861" t="str">
            <v>Lab-General Lab</v>
          </cell>
          <cell r="F861" t="str">
            <v>25510045</v>
          </cell>
          <cell r="G861" t="str">
            <v>SKELETAL MUSCLE RELAXANTS 1 OR 2</v>
          </cell>
          <cell r="H861">
            <v>1</v>
          </cell>
          <cell r="I861">
            <v>1</v>
          </cell>
          <cell r="J861">
            <v>2</v>
          </cell>
          <cell r="K861">
            <v>0</v>
          </cell>
          <cell r="L861">
            <v>0</v>
          </cell>
          <cell r="M861">
            <v>0</v>
          </cell>
          <cell r="N861">
            <v>0</v>
          </cell>
          <cell r="O861">
            <v>183</v>
          </cell>
          <cell r="P861">
            <v>183</v>
          </cell>
          <cell r="Q861">
            <v>366</v>
          </cell>
          <cell r="R861">
            <v>1</v>
          </cell>
          <cell r="S861">
            <v>1</v>
          </cell>
          <cell r="T861">
            <v>2</v>
          </cell>
          <cell r="U861">
            <v>0</v>
          </cell>
          <cell r="V861">
            <v>0</v>
          </cell>
          <cell r="W861">
            <v>0</v>
          </cell>
          <cell r="X861">
            <v>0</v>
          </cell>
          <cell r="Y861">
            <v>183</v>
          </cell>
          <cell r="Z861">
            <v>183</v>
          </cell>
          <cell r="AA861">
            <v>366</v>
          </cell>
        </row>
        <row r="862">
          <cell r="A862" t="str">
            <v>JUL</v>
          </cell>
          <cell r="B862">
            <v>2017</v>
          </cell>
          <cell r="C862" t="str">
            <v>COTTAGE GROVE COMMUNITY HOSPIT</v>
          </cell>
          <cell r="D862" t="str">
            <v>40700</v>
          </cell>
          <cell r="E862" t="str">
            <v>Lab-General Lab</v>
          </cell>
          <cell r="F862" t="str">
            <v>25510055</v>
          </cell>
          <cell r="G862" t="str">
            <v>STIMULANTS SYNTHETIC</v>
          </cell>
          <cell r="H862">
            <v>1</v>
          </cell>
          <cell r="I862">
            <v>1</v>
          </cell>
          <cell r="J862">
            <v>2</v>
          </cell>
          <cell r="K862">
            <v>0</v>
          </cell>
          <cell r="L862">
            <v>0</v>
          </cell>
          <cell r="M862">
            <v>0</v>
          </cell>
          <cell r="N862">
            <v>0</v>
          </cell>
          <cell r="O862">
            <v>12.5</v>
          </cell>
          <cell r="P862">
            <v>12.5</v>
          </cell>
          <cell r="Q862">
            <v>25</v>
          </cell>
          <cell r="R862">
            <v>1</v>
          </cell>
          <cell r="S862">
            <v>1</v>
          </cell>
          <cell r="T862">
            <v>2</v>
          </cell>
          <cell r="U862">
            <v>0</v>
          </cell>
          <cell r="V862">
            <v>0</v>
          </cell>
          <cell r="W862">
            <v>0</v>
          </cell>
          <cell r="X862">
            <v>0</v>
          </cell>
          <cell r="Y862">
            <v>12.5</v>
          </cell>
          <cell r="Z862">
            <v>12.5</v>
          </cell>
          <cell r="AA862">
            <v>25</v>
          </cell>
        </row>
        <row r="863">
          <cell r="A863" t="str">
            <v>JUL</v>
          </cell>
          <cell r="B863">
            <v>2017</v>
          </cell>
          <cell r="C863" t="str">
            <v>COTTAGE GROVE COMMUNITY HOSPIT</v>
          </cell>
          <cell r="D863" t="str">
            <v>40700</v>
          </cell>
          <cell r="E863" t="str">
            <v>Lab-General Lab</v>
          </cell>
          <cell r="F863" t="str">
            <v>25510060</v>
          </cell>
          <cell r="G863" t="str">
            <v>TAPENTADOL</v>
          </cell>
          <cell r="H863">
            <v>1</v>
          </cell>
          <cell r="I863">
            <v>1</v>
          </cell>
          <cell r="J863">
            <v>2</v>
          </cell>
          <cell r="K863">
            <v>0</v>
          </cell>
          <cell r="L863">
            <v>0</v>
          </cell>
          <cell r="M863">
            <v>0</v>
          </cell>
          <cell r="N863">
            <v>0</v>
          </cell>
          <cell r="O863">
            <v>155</v>
          </cell>
          <cell r="P863">
            <v>155</v>
          </cell>
          <cell r="Q863">
            <v>310</v>
          </cell>
          <cell r="R863">
            <v>1</v>
          </cell>
          <cell r="S863">
            <v>1</v>
          </cell>
          <cell r="T863">
            <v>2</v>
          </cell>
          <cell r="U863">
            <v>0</v>
          </cell>
          <cell r="V863">
            <v>0</v>
          </cell>
          <cell r="W863">
            <v>0</v>
          </cell>
          <cell r="X863">
            <v>0</v>
          </cell>
          <cell r="Y863">
            <v>155</v>
          </cell>
          <cell r="Z863">
            <v>155</v>
          </cell>
          <cell r="AA863">
            <v>310</v>
          </cell>
        </row>
        <row r="864">
          <cell r="A864" t="str">
            <v>JUL</v>
          </cell>
          <cell r="B864">
            <v>2017</v>
          </cell>
          <cell r="C864" t="str">
            <v>COTTAGE GROVE COMMUNITY HOSPIT</v>
          </cell>
          <cell r="D864" t="str">
            <v>40700</v>
          </cell>
          <cell r="E864" t="str">
            <v>Lab-General Lab</v>
          </cell>
          <cell r="F864" t="str">
            <v>25510065</v>
          </cell>
          <cell r="G864" t="str">
            <v>TRAMADOL</v>
          </cell>
          <cell r="H864">
            <v>1</v>
          </cell>
          <cell r="I864">
            <v>1</v>
          </cell>
          <cell r="J864">
            <v>2</v>
          </cell>
          <cell r="K864">
            <v>0</v>
          </cell>
          <cell r="L864">
            <v>0</v>
          </cell>
          <cell r="M864">
            <v>0</v>
          </cell>
          <cell r="N864">
            <v>0</v>
          </cell>
          <cell r="O864">
            <v>85</v>
          </cell>
          <cell r="P864">
            <v>85</v>
          </cell>
          <cell r="Q864">
            <v>170</v>
          </cell>
          <cell r="R864">
            <v>1</v>
          </cell>
          <cell r="S864">
            <v>1</v>
          </cell>
          <cell r="T864">
            <v>2</v>
          </cell>
          <cell r="U864">
            <v>0</v>
          </cell>
          <cell r="V864">
            <v>0</v>
          </cell>
          <cell r="W864">
            <v>0</v>
          </cell>
          <cell r="X864">
            <v>0</v>
          </cell>
          <cell r="Y864">
            <v>85</v>
          </cell>
          <cell r="Z864">
            <v>85</v>
          </cell>
          <cell r="AA864">
            <v>170</v>
          </cell>
        </row>
        <row r="865">
          <cell r="A865" t="str">
            <v>JUL</v>
          </cell>
          <cell r="B865">
            <v>2017</v>
          </cell>
          <cell r="C865" t="str">
            <v>COTTAGE GROVE COMMUNITY HOSPIT</v>
          </cell>
          <cell r="D865" t="str">
            <v>40700</v>
          </cell>
          <cell r="E865" t="str">
            <v>Lab-General Lab</v>
          </cell>
          <cell r="F865" t="str">
            <v>25510085</v>
          </cell>
          <cell r="G865" t="str">
            <v>DRUG(S) OR SUBST(S) QUAL/QUAN NO</v>
          </cell>
          <cell r="H865">
            <v>1</v>
          </cell>
          <cell r="I865">
            <v>1</v>
          </cell>
          <cell r="J865">
            <v>2</v>
          </cell>
          <cell r="K865">
            <v>0</v>
          </cell>
          <cell r="L865">
            <v>0</v>
          </cell>
          <cell r="M865">
            <v>0</v>
          </cell>
          <cell r="N865">
            <v>0</v>
          </cell>
          <cell r="O865">
            <v>30</v>
          </cell>
          <cell r="P865">
            <v>30</v>
          </cell>
          <cell r="Q865">
            <v>60</v>
          </cell>
          <cell r="R865">
            <v>1</v>
          </cell>
          <cell r="S865">
            <v>1</v>
          </cell>
          <cell r="T865">
            <v>2</v>
          </cell>
          <cell r="U865">
            <v>0</v>
          </cell>
          <cell r="V865">
            <v>0</v>
          </cell>
          <cell r="W865">
            <v>0</v>
          </cell>
          <cell r="X865">
            <v>0</v>
          </cell>
          <cell r="Y865">
            <v>30</v>
          </cell>
          <cell r="Z865">
            <v>30</v>
          </cell>
          <cell r="AA865">
            <v>60</v>
          </cell>
        </row>
        <row r="866">
          <cell r="A866" t="str">
            <v>JUL</v>
          </cell>
          <cell r="B866">
            <v>2017</v>
          </cell>
          <cell r="C866" t="str">
            <v>COTTAGE GROVE COMMUNITY HOSPIT</v>
          </cell>
          <cell r="D866" t="str">
            <v>40700</v>
          </cell>
          <cell r="E866" t="str">
            <v>Lab-General Lab</v>
          </cell>
          <cell r="F866" t="str">
            <v>25510090</v>
          </cell>
          <cell r="G866" t="str">
            <v>DRUG SCREEN - 80300</v>
          </cell>
          <cell r="H866">
            <v>0</v>
          </cell>
          <cell r="I866">
            <v>49</v>
          </cell>
          <cell r="J866">
            <v>49</v>
          </cell>
          <cell r="K866">
            <v>0</v>
          </cell>
          <cell r="L866">
            <v>0</v>
          </cell>
          <cell r="M866">
            <v>0</v>
          </cell>
          <cell r="N866">
            <v>0</v>
          </cell>
          <cell r="O866">
            <v>0</v>
          </cell>
          <cell r="P866">
            <v>12838</v>
          </cell>
          <cell r="Q866">
            <v>12838</v>
          </cell>
          <cell r="R866">
            <v>0</v>
          </cell>
          <cell r="S866">
            <v>49</v>
          </cell>
          <cell r="T866">
            <v>49</v>
          </cell>
          <cell r="U866">
            <v>0</v>
          </cell>
          <cell r="V866">
            <v>0</v>
          </cell>
          <cell r="W866">
            <v>0</v>
          </cell>
          <cell r="X866">
            <v>0</v>
          </cell>
          <cell r="Y866">
            <v>0</v>
          </cell>
          <cell r="Z866">
            <v>12838</v>
          </cell>
          <cell r="AA866">
            <v>12838</v>
          </cell>
        </row>
        <row r="867">
          <cell r="A867" t="str">
            <v>JUL</v>
          </cell>
          <cell r="B867">
            <v>2017</v>
          </cell>
          <cell r="C867" t="str">
            <v>COTTAGE GROVE COMMUNITY HOSPIT</v>
          </cell>
          <cell r="D867" t="str">
            <v>40700</v>
          </cell>
          <cell r="E867" t="str">
            <v>Lab-General Lab</v>
          </cell>
          <cell r="F867" t="str">
            <v>25510095</v>
          </cell>
          <cell r="G867" t="str">
            <v>DRUG SCREEN - 80301</v>
          </cell>
          <cell r="H867">
            <v>0</v>
          </cell>
          <cell r="I867">
            <v>1</v>
          </cell>
          <cell r="J867">
            <v>1</v>
          </cell>
          <cell r="K867">
            <v>0</v>
          </cell>
          <cell r="L867">
            <v>0</v>
          </cell>
          <cell r="M867">
            <v>0</v>
          </cell>
          <cell r="N867">
            <v>0</v>
          </cell>
          <cell r="O867">
            <v>0</v>
          </cell>
          <cell r="P867">
            <v>361</v>
          </cell>
          <cell r="Q867">
            <v>361</v>
          </cell>
          <cell r="R867">
            <v>0</v>
          </cell>
          <cell r="S867">
            <v>1</v>
          </cell>
          <cell r="T867">
            <v>1</v>
          </cell>
          <cell r="U867">
            <v>0</v>
          </cell>
          <cell r="V867">
            <v>0</v>
          </cell>
          <cell r="W867">
            <v>0</v>
          </cell>
          <cell r="X867">
            <v>0</v>
          </cell>
          <cell r="Y867">
            <v>0</v>
          </cell>
          <cell r="Z867">
            <v>361</v>
          </cell>
          <cell r="AA867">
            <v>361</v>
          </cell>
        </row>
        <row r="868">
          <cell r="A868" t="str">
            <v>JUL</v>
          </cell>
          <cell r="B868">
            <v>2017</v>
          </cell>
          <cell r="C868" t="str">
            <v>COTTAGE GROVE COMMUNITY HOSPIT</v>
          </cell>
          <cell r="D868" t="str">
            <v>40700</v>
          </cell>
          <cell r="E868" t="str">
            <v>Lab-General Lab</v>
          </cell>
          <cell r="F868" t="str">
            <v>25510100</v>
          </cell>
          <cell r="G868" t="str">
            <v>DRUG SCREEN - 80302</v>
          </cell>
          <cell r="H868">
            <v>0</v>
          </cell>
          <cell r="I868">
            <v>15</v>
          </cell>
          <cell r="J868">
            <v>15</v>
          </cell>
          <cell r="K868">
            <v>0</v>
          </cell>
          <cell r="L868">
            <v>0</v>
          </cell>
          <cell r="M868">
            <v>0</v>
          </cell>
          <cell r="N868">
            <v>0</v>
          </cell>
          <cell r="O868">
            <v>0</v>
          </cell>
          <cell r="P868">
            <v>2355</v>
          </cell>
          <cell r="Q868">
            <v>2355</v>
          </cell>
          <cell r="R868">
            <v>0</v>
          </cell>
          <cell r="S868">
            <v>15</v>
          </cell>
          <cell r="T868">
            <v>15</v>
          </cell>
          <cell r="U868">
            <v>0</v>
          </cell>
          <cell r="V868">
            <v>0</v>
          </cell>
          <cell r="W868">
            <v>0</v>
          </cell>
          <cell r="X868">
            <v>0</v>
          </cell>
          <cell r="Y868">
            <v>0</v>
          </cell>
          <cell r="Z868">
            <v>2355</v>
          </cell>
          <cell r="AA868">
            <v>2355</v>
          </cell>
        </row>
        <row r="869">
          <cell r="A869" t="str">
            <v>JUL</v>
          </cell>
          <cell r="B869">
            <v>2017</v>
          </cell>
          <cell r="C869" t="str">
            <v>COTTAGE GROVE COMMUNITY HOSPIT</v>
          </cell>
          <cell r="D869" t="str">
            <v>40700</v>
          </cell>
          <cell r="E869" t="str">
            <v>Lab-General Lab</v>
          </cell>
          <cell r="F869" t="str">
            <v>25510110</v>
          </cell>
          <cell r="G869" t="str">
            <v>DRUG SCREEN - 80304</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row>
        <row r="870">
          <cell r="A870" t="str">
            <v>JUL</v>
          </cell>
          <cell r="B870">
            <v>2017</v>
          </cell>
          <cell r="C870" t="str">
            <v>COTTAGE GROVE COMMUNITY HOSPIT</v>
          </cell>
          <cell r="D870" t="str">
            <v>40700</v>
          </cell>
          <cell r="E870" t="str">
            <v>Lab-General Lab</v>
          </cell>
          <cell r="F870" t="str">
            <v>25510115</v>
          </cell>
          <cell r="G870" t="str">
            <v>INFECTIOUS AGENT DETECT - HPV</v>
          </cell>
          <cell r="H870">
            <v>0</v>
          </cell>
          <cell r="I870">
            <v>9</v>
          </cell>
          <cell r="J870">
            <v>9</v>
          </cell>
          <cell r="K870">
            <v>0</v>
          </cell>
          <cell r="L870">
            <v>0</v>
          </cell>
          <cell r="M870">
            <v>0</v>
          </cell>
          <cell r="N870">
            <v>0</v>
          </cell>
          <cell r="O870">
            <v>0</v>
          </cell>
          <cell r="P870">
            <v>1728</v>
          </cell>
          <cell r="Q870">
            <v>1728</v>
          </cell>
          <cell r="R870">
            <v>0</v>
          </cell>
          <cell r="S870">
            <v>9</v>
          </cell>
          <cell r="T870">
            <v>9</v>
          </cell>
          <cell r="U870">
            <v>0</v>
          </cell>
          <cell r="V870">
            <v>0</v>
          </cell>
          <cell r="W870">
            <v>0</v>
          </cell>
          <cell r="X870">
            <v>0</v>
          </cell>
          <cell r="Y870">
            <v>0</v>
          </cell>
          <cell r="Z870">
            <v>1728</v>
          </cell>
          <cell r="AA870">
            <v>1728</v>
          </cell>
        </row>
        <row r="871">
          <cell r="A871" t="str">
            <v>JUL</v>
          </cell>
          <cell r="B871">
            <v>2017</v>
          </cell>
          <cell r="C871" t="str">
            <v>COTTAGE GROVE COMMUNITY HOSPIT</v>
          </cell>
          <cell r="D871" t="str">
            <v>40700</v>
          </cell>
          <cell r="E871" t="str">
            <v>Lab-General Lab</v>
          </cell>
          <cell r="F871" t="str">
            <v>25510220</v>
          </cell>
          <cell r="G871" t="str">
            <v>TRICHOMONAS DIRECT PROBE</v>
          </cell>
          <cell r="H871">
            <v>0</v>
          </cell>
          <cell r="I871">
            <v>13</v>
          </cell>
          <cell r="J871">
            <v>13</v>
          </cell>
          <cell r="K871">
            <v>0</v>
          </cell>
          <cell r="L871">
            <v>0</v>
          </cell>
          <cell r="M871">
            <v>0</v>
          </cell>
          <cell r="N871">
            <v>0</v>
          </cell>
          <cell r="O871">
            <v>0</v>
          </cell>
          <cell r="P871">
            <v>754</v>
          </cell>
          <cell r="Q871">
            <v>754</v>
          </cell>
          <cell r="R871">
            <v>0</v>
          </cell>
          <cell r="S871">
            <v>13</v>
          </cell>
          <cell r="T871">
            <v>13</v>
          </cell>
          <cell r="U871">
            <v>0</v>
          </cell>
          <cell r="V871">
            <v>0</v>
          </cell>
          <cell r="W871">
            <v>0</v>
          </cell>
          <cell r="X871">
            <v>0</v>
          </cell>
          <cell r="Y871">
            <v>0</v>
          </cell>
          <cell r="Z871">
            <v>754</v>
          </cell>
          <cell r="AA871">
            <v>754</v>
          </cell>
        </row>
        <row r="872">
          <cell r="A872" t="str">
            <v>JUL</v>
          </cell>
          <cell r="B872">
            <v>2017</v>
          </cell>
          <cell r="C872" t="str">
            <v>COTTAGE GROVE COMMUNITY HOSPIT</v>
          </cell>
          <cell r="D872" t="str">
            <v>40700</v>
          </cell>
          <cell r="E872" t="str">
            <v>Lab-General Lab</v>
          </cell>
          <cell r="F872" t="str">
            <v>25700050</v>
          </cell>
          <cell r="G872" t="str">
            <v>BLOOD SPLIT UNIT</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row>
        <row r="873">
          <cell r="A873" t="str">
            <v>JUL</v>
          </cell>
          <cell r="B873">
            <v>2017</v>
          </cell>
          <cell r="C873" t="str">
            <v>COTTAGE GROVE COMMUNITY HOSPIT</v>
          </cell>
          <cell r="D873" t="str">
            <v>40700</v>
          </cell>
          <cell r="E873" t="str">
            <v>Lab-General Lab</v>
          </cell>
          <cell r="F873" t="str">
            <v>25700060</v>
          </cell>
          <cell r="G873" t="str">
            <v>RBC</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row>
        <row r="874">
          <cell r="A874" t="str">
            <v>JUL</v>
          </cell>
          <cell r="B874">
            <v>2017</v>
          </cell>
          <cell r="C874" t="str">
            <v>COTTAGE GROVE COMMUNITY HOSPIT</v>
          </cell>
          <cell r="D874" t="str">
            <v>40700</v>
          </cell>
          <cell r="E874" t="str">
            <v>Lab-General Lab</v>
          </cell>
          <cell r="F874" t="str">
            <v>25700090</v>
          </cell>
          <cell r="G874" t="str">
            <v>RHIG DOSE</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row>
        <row r="875">
          <cell r="A875" t="str">
            <v>JUL</v>
          </cell>
          <cell r="B875">
            <v>2017</v>
          </cell>
          <cell r="C875" t="str">
            <v>COTTAGE GROVE COMMUNITY HOSPIT</v>
          </cell>
          <cell r="D875" t="str">
            <v>40700</v>
          </cell>
          <cell r="E875" t="str">
            <v>Lab-General Lab</v>
          </cell>
          <cell r="F875" t="str">
            <v>25700125</v>
          </cell>
          <cell r="G875" t="str">
            <v>BLOOD ADMINISTRATION FEE</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row>
        <row r="876">
          <cell r="A876" t="str">
            <v>JUL</v>
          </cell>
          <cell r="B876">
            <v>2017</v>
          </cell>
          <cell r="C876" t="str">
            <v>COTTAGE GROVE COMMUNITY HOSPIT</v>
          </cell>
          <cell r="D876" t="str">
            <v>40700</v>
          </cell>
          <cell r="E876" t="str">
            <v>Lab-General Lab</v>
          </cell>
          <cell r="F876" t="str">
            <v>25700135</v>
          </cell>
          <cell r="G876" t="str">
            <v>RBC LEUKORED</v>
          </cell>
          <cell r="H876">
            <v>2</v>
          </cell>
          <cell r="I876">
            <v>2</v>
          </cell>
          <cell r="J876">
            <v>4</v>
          </cell>
          <cell r="K876">
            <v>0</v>
          </cell>
          <cell r="L876">
            <v>0</v>
          </cell>
          <cell r="M876">
            <v>0</v>
          </cell>
          <cell r="N876">
            <v>0</v>
          </cell>
          <cell r="O876">
            <v>788</v>
          </cell>
          <cell r="P876">
            <v>788</v>
          </cell>
          <cell r="Q876">
            <v>1576</v>
          </cell>
          <cell r="R876">
            <v>2</v>
          </cell>
          <cell r="S876">
            <v>2</v>
          </cell>
          <cell r="T876">
            <v>4</v>
          </cell>
          <cell r="U876">
            <v>0</v>
          </cell>
          <cell r="V876">
            <v>0</v>
          </cell>
          <cell r="W876">
            <v>0</v>
          </cell>
          <cell r="X876">
            <v>0</v>
          </cell>
          <cell r="Y876">
            <v>788</v>
          </cell>
          <cell r="Z876">
            <v>788</v>
          </cell>
          <cell r="AA876">
            <v>1576</v>
          </cell>
        </row>
        <row r="877">
          <cell r="A877" t="str">
            <v>JUL</v>
          </cell>
          <cell r="B877">
            <v>2017</v>
          </cell>
          <cell r="C877" t="str">
            <v>COTTAGE GROVE COMMUNITY HOSPIT</v>
          </cell>
          <cell r="D877" t="str">
            <v>40700</v>
          </cell>
          <cell r="E877" t="str">
            <v>Lab-General Lab</v>
          </cell>
          <cell r="F877" t="str">
            <v>25700140</v>
          </cell>
          <cell r="G877" t="str">
            <v>PLT PHERESIS LEUKORED</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row>
        <row r="878">
          <cell r="A878" t="str">
            <v>JUL</v>
          </cell>
          <cell r="B878">
            <v>2017</v>
          </cell>
          <cell r="C878" t="str">
            <v>COTTAGE GROVE COMMUNITY HOSPIT</v>
          </cell>
          <cell r="D878" t="str">
            <v>40700</v>
          </cell>
          <cell r="E878" t="str">
            <v>Lab-General Lab</v>
          </cell>
          <cell r="F878" t="str">
            <v>25700205</v>
          </cell>
          <cell r="G878" t="str">
            <v>PLT PHERESIS LEUKORED IRR</v>
          </cell>
          <cell r="H878">
            <v>0</v>
          </cell>
          <cell r="I878">
            <v>1</v>
          </cell>
          <cell r="J878">
            <v>1</v>
          </cell>
          <cell r="K878">
            <v>0</v>
          </cell>
          <cell r="L878">
            <v>0</v>
          </cell>
          <cell r="M878">
            <v>0</v>
          </cell>
          <cell r="N878">
            <v>0</v>
          </cell>
          <cell r="O878">
            <v>0</v>
          </cell>
          <cell r="P878">
            <v>897</v>
          </cell>
          <cell r="Q878">
            <v>897</v>
          </cell>
          <cell r="R878">
            <v>0</v>
          </cell>
          <cell r="S878">
            <v>1</v>
          </cell>
          <cell r="T878">
            <v>1</v>
          </cell>
          <cell r="U878">
            <v>0</v>
          </cell>
          <cell r="V878">
            <v>0</v>
          </cell>
          <cell r="W878">
            <v>0</v>
          </cell>
          <cell r="X878">
            <v>0</v>
          </cell>
          <cell r="Y878">
            <v>0</v>
          </cell>
          <cell r="Z878">
            <v>897</v>
          </cell>
          <cell r="AA878">
            <v>897</v>
          </cell>
        </row>
        <row r="879">
          <cell r="A879" t="str">
            <v>JUL</v>
          </cell>
          <cell r="B879">
            <v>2017</v>
          </cell>
          <cell r="C879" t="str">
            <v>COTTAGE GROVE COMMUNITY HOSPIT</v>
          </cell>
          <cell r="D879" t="str">
            <v>40700</v>
          </cell>
          <cell r="E879" t="str">
            <v>Lab-General Lab</v>
          </cell>
          <cell r="F879" t="str">
            <v>25700225</v>
          </cell>
          <cell r="G879" t="str">
            <v>RBC LEUKORED IRR</v>
          </cell>
          <cell r="H879">
            <v>0</v>
          </cell>
          <cell r="I879">
            <v>6</v>
          </cell>
          <cell r="J879">
            <v>6</v>
          </cell>
          <cell r="K879">
            <v>0</v>
          </cell>
          <cell r="L879">
            <v>0</v>
          </cell>
          <cell r="M879">
            <v>0</v>
          </cell>
          <cell r="N879">
            <v>0</v>
          </cell>
          <cell r="O879">
            <v>0</v>
          </cell>
          <cell r="P879">
            <v>2766</v>
          </cell>
          <cell r="Q879">
            <v>2766</v>
          </cell>
          <cell r="R879">
            <v>0</v>
          </cell>
          <cell r="S879">
            <v>6</v>
          </cell>
          <cell r="T879">
            <v>6</v>
          </cell>
          <cell r="U879">
            <v>0</v>
          </cell>
          <cell r="V879">
            <v>0</v>
          </cell>
          <cell r="W879">
            <v>0</v>
          </cell>
          <cell r="X879">
            <v>0</v>
          </cell>
          <cell r="Y879">
            <v>0</v>
          </cell>
          <cell r="Z879">
            <v>2766</v>
          </cell>
          <cell r="AA879">
            <v>2766</v>
          </cell>
        </row>
        <row r="880">
          <cell r="A880" t="str">
            <v>JUL</v>
          </cell>
          <cell r="B880">
            <v>2017</v>
          </cell>
          <cell r="C880" t="str">
            <v>COTTAGE GROVE COMMUNITY HOSPIT</v>
          </cell>
          <cell r="D880" t="str">
            <v>40700</v>
          </cell>
          <cell r="E880" t="str">
            <v>Lab-General Lab</v>
          </cell>
          <cell r="F880" t="str">
            <v>25701000</v>
          </cell>
          <cell r="G880" t="str">
            <v>ANTIGEN SCRN FOR COMP UNIT</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row>
        <row r="881">
          <cell r="A881" t="str">
            <v>JUL</v>
          </cell>
          <cell r="B881">
            <v>2017</v>
          </cell>
          <cell r="C881" t="str">
            <v>COTTAGE GROVE COMMUNITY HOSPIT</v>
          </cell>
          <cell r="D881" t="str">
            <v>40700</v>
          </cell>
          <cell r="E881" t="str">
            <v>Lab-General Lab</v>
          </cell>
          <cell r="F881" t="str">
            <v>25701020</v>
          </cell>
          <cell r="G881" t="str">
            <v>BLOOD PRODUCT IRRADIATION</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row>
        <row r="882">
          <cell r="A882" t="str">
            <v>JUL</v>
          </cell>
          <cell r="B882">
            <v>2017</v>
          </cell>
          <cell r="C882" t="str">
            <v>COTTAGE GROVE COMMUNITY HOSPIT</v>
          </cell>
          <cell r="D882" t="str">
            <v>40700</v>
          </cell>
          <cell r="E882" t="str">
            <v>Lab-General Lab</v>
          </cell>
          <cell r="F882" t="str">
            <v>25701050</v>
          </cell>
          <cell r="G882" t="str">
            <v>ABO GROUP</v>
          </cell>
          <cell r="H882">
            <v>1</v>
          </cell>
          <cell r="I882">
            <v>6</v>
          </cell>
          <cell r="J882">
            <v>7</v>
          </cell>
          <cell r="K882">
            <v>0</v>
          </cell>
          <cell r="L882">
            <v>0</v>
          </cell>
          <cell r="M882">
            <v>0</v>
          </cell>
          <cell r="N882">
            <v>0</v>
          </cell>
          <cell r="O882">
            <v>30</v>
          </cell>
          <cell r="P882">
            <v>180</v>
          </cell>
          <cell r="Q882">
            <v>210</v>
          </cell>
          <cell r="R882">
            <v>1</v>
          </cell>
          <cell r="S882">
            <v>6</v>
          </cell>
          <cell r="T882">
            <v>7</v>
          </cell>
          <cell r="U882">
            <v>0</v>
          </cell>
          <cell r="V882">
            <v>0</v>
          </cell>
          <cell r="W882">
            <v>0</v>
          </cell>
          <cell r="X882">
            <v>0</v>
          </cell>
          <cell r="Y882">
            <v>30</v>
          </cell>
          <cell r="Z882">
            <v>180</v>
          </cell>
          <cell r="AA882">
            <v>210</v>
          </cell>
        </row>
        <row r="883">
          <cell r="A883" t="str">
            <v>JUL</v>
          </cell>
          <cell r="B883">
            <v>2017</v>
          </cell>
          <cell r="C883" t="str">
            <v>COTTAGE GROVE COMMUNITY HOSPIT</v>
          </cell>
          <cell r="D883" t="str">
            <v>40700</v>
          </cell>
          <cell r="E883" t="str">
            <v>Lab-General Lab</v>
          </cell>
          <cell r="F883" t="str">
            <v>25701055</v>
          </cell>
          <cell r="G883" t="str">
            <v>RH TYPE</v>
          </cell>
          <cell r="H883">
            <v>1</v>
          </cell>
          <cell r="I883">
            <v>7</v>
          </cell>
          <cell r="J883">
            <v>8</v>
          </cell>
          <cell r="K883">
            <v>0</v>
          </cell>
          <cell r="L883">
            <v>0</v>
          </cell>
          <cell r="M883">
            <v>0</v>
          </cell>
          <cell r="N883">
            <v>0</v>
          </cell>
          <cell r="O883">
            <v>30</v>
          </cell>
          <cell r="P883">
            <v>210</v>
          </cell>
          <cell r="Q883">
            <v>240</v>
          </cell>
          <cell r="R883">
            <v>1</v>
          </cell>
          <cell r="S883">
            <v>7</v>
          </cell>
          <cell r="T883">
            <v>8</v>
          </cell>
          <cell r="U883">
            <v>0</v>
          </cell>
          <cell r="V883">
            <v>0</v>
          </cell>
          <cell r="W883">
            <v>0</v>
          </cell>
          <cell r="X883">
            <v>0</v>
          </cell>
          <cell r="Y883">
            <v>30</v>
          </cell>
          <cell r="Z883">
            <v>210</v>
          </cell>
          <cell r="AA883">
            <v>240</v>
          </cell>
        </row>
        <row r="884">
          <cell r="A884" t="str">
            <v>JUL</v>
          </cell>
          <cell r="B884">
            <v>2017</v>
          </cell>
          <cell r="C884" t="str">
            <v>COTTAGE GROVE COMMUNITY HOSPIT</v>
          </cell>
          <cell r="D884" t="str">
            <v>40700</v>
          </cell>
          <cell r="E884" t="str">
            <v>Lab-General Lab</v>
          </cell>
          <cell r="F884" t="str">
            <v>25701060</v>
          </cell>
          <cell r="G884" t="str">
            <v>CROSSMATCH IMMED SPIN</v>
          </cell>
          <cell r="H884">
            <v>2</v>
          </cell>
          <cell r="I884">
            <v>4</v>
          </cell>
          <cell r="J884">
            <v>6</v>
          </cell>
          <cell r="K884">
            <v>0</v>
          </cell>
          <cell r="L884">
            <v>0</v>
          </cell>
          <cell r="M884">
            <v>0</v>
          </cell>
          <cell r="N884">
            <v>0</v>
          </cell>
          <cell r="O884">
            <v>228</v>
          </cell>
          <cell r="P884">
            <v>456</v>
          </cell>
          <cell r="Q884">
            <v>684</v>
          </cell>
          <cell r="R884">
            <v>2</v>
          </cell>
          <cell r="S884">
            <v>4</v>
          </cell>
          <cell r="T884">
            <v>6</v>
          </cell>
          <cell r="U884">
            <v>0</v>
          </cell>
          <cell r="V884">
            <v>0</v>
          </cell>
          <cell r="W884">
            <v>0</v>
          </cell>
          <cell r="X884">
            <v>0</v>
          </cell>
          <cell r="Y884">
            <v>228</v>
          </cell>
          <cell r="Z884">
            <v>456</v>
          </cell>
          <cell r="AA884">
            <v>684</v>
          </cell>
        </row>
        <row r="885">
          <cell r="A885" t="str">
            <v>JUL</v>
          </cell>
          <cell r="B885">
            <v>2017</v>
          </cell>
          <cell r="C885" t="str">
            <v>COTTAGE GROVE COMMUNITY HOSPIT</v>
          </cell>
          <cell r="D885" t="str">
            <v>40700</v>
          </cell>
          <cell r="E885" t="str">
            <v>Lab-General Lab</v>
          </cell>
          <cell r="F885" t="str">
            <v>25701065</v>
          </cell>
          <cell r="G885" t="str">
            <v>CROSSMATCH EXTENDED</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row>
        <row r="886">
          <cell r="A886" t="str">
            <v>JUL</v>
          </cell>
          <cell r="B886">
            <v>2017</v>
          </cell>
          <cell r="C886" t="str">
            <v>COTTAGE GROVE COMMUNITY HOSPIT</v>
          </cell>
          <cell r="D886" t="str">
            <v>40700</v>
          </cell>
          <cell r="E886" t="str">
            <v>Lab-General Lab</v>
          </cell>
          <cell r="F886" t="str">
            <v>25701070</v>
          </cell>
          <cell r="G886" t="str">
            <v>COMPATIBILITY TEST ELECTRONIC</v>
          </cell>
          <cell r="H886">
            <v>0</v>
          </cell>
          <cell r="I886">
            <v>6</v>
          </cell>
          <cell r="J886">
            <v>6</v>
          </cell>
          <cell r="K886">
            <v>0</v>
          </cell>
          <cell r="L886">
            <v>0</v>
          </cell>
          <cell r="M886">
            <v>0</v>
          </cell>
          <cell r="N886">
            <v>0</v>
          </cell>
          <cell r="O886">
            <v>0</v>
          </cell>
          <cell r="P886">
            <v>684</v>
          </cell>
          <cell r="Q886">
            <v>684</v>
          </cell>
          <cell r="R886">
            <v>0</v>
          </cell>
          <cell r="S886">
            <v>6</v>
          </cell>
          <cell r="T886">
            <v>6</v>
          </cell>
          <cell r="U886">
            <v>0</v>
          </cell>
          <cell r="V886">
            <v>0</v>
          </cell>
          <cell r="W886">
            <v>0</v>
          </cell>
          <cell r="X886">
            <v>0</v>
          </cell>
          <cell r="Y886">
            <v>0</v>
          </cell>
          <cell r="Z886">
            <v>684</v>
          </cell>
          <cell r="AA886">
            <v>684</v>
          </cell>
        </row>
        <row r="887">
          <cell r="A887" t="str">
            <v>JUL</v>
          </cell>
          <cell r="B887">
            <v>2017</v>
          </cell>
          <cell r="C887" t="str">
            <v>COTTAGE GROVE COMMUNITY HOSPIT</v>
          </cell>
          <cell r="D887" t="str">
            <v>40700</v>
          </cell>
          <cell r="E887" t="str">
            <v>Lab-General Lab</v>
          </cell>
          <cell r="F887" t="str">
            <v>25701075</v>
          </cell>
          <cell r="G887" t="str">
            <v>DIRECT ANTIHUMAN GLOBULIN</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row>
        <row r="888">
          <cell r="A888" t="str">
            <v>JUL</v>
          </cell>
          <cell r="B888">
            <v>2017</v>
          </cell>
          <cell r="C888" t="str">
            <v>COTTAGE GROVE COMMUNITY HOSPIT</v>
          </cell>
          <cell r="D888" t="str">
            <v>40700</v>
          </cell>
          <cell r="E888" t="str">
            <v>Lab-General Lab</v>
          </cell>
          <cell r="F888" t="str">
            <v>25701080</v>
          </cell>
          <cell r="G888" t="str">
            <v>ABO ELUTION WORKUP</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row>
        <row r="889">
          <cell r="A889" t="str">
            <v>JUL</v>
          </cell>
          <cell r="B889">
            <v>2017</v>
          </cell>
          <cell r="C889" t="str">
            <v>COTTAGE GROVE COMMUNITY HOSPIT</v>
          </cell>
          <cell r="D889" t="str">
            <v>40700</v>
          </cell>
          <cell r="E889" t="str">
            <v>Lab-General Lab</v>
          </cell>
          <cell r="F889" t="str">
            <v>25701095</v>
          </cell>
          <cell r="G889" t="str">
            <v>ANTIBODY SCREEN</v>
          </cell>
          <cell r="H889">
            <v>1</v>
          </cell>
          <cell r="I889">
            <v>6</v>
          </cell>
          <cell r="J889">
            <v>7</v>
          </cell>
          <cell r="K889">
            <v>0</v>
          </cell>
          <cell r="L889">
            <v>0</v>
          </cell>
          <cell r="M889">
            <v>0</v>
          </cell>
          <cell r="N889">
            <v>0</v>
          </cell>
          <cell r="O889">
            <v>55</v>
          </cell>
          <cell r="P889">
            <v>330</v>
          </cell>
          <cell r="Q889">
            <v>385</v>
          </cell>
          <cell r="R889">
            <v>1</v>
          </cell>
          <cell r="S889">
            <v>6</v>
          </cell>
          <cell r="T889">
            <v>7</v>
          </cell>
          <cell r="U889">
            <v>0</v>
          </cell>
          <cell r="V889">
            <v>0</v>
          </cell>
          <cell r="W889">
            <v>0</v>
          </cell>
          <cell r="X889">
            <v>0</v>
          </cell>
          <cell r="Y889">
            <v>55</v>
          </cell>
          <cell r="Z889">
            <v>330</v>
          </cell>
          <cell r="AA889">
            <v>385</v>
          </cell>
        </row>
        <row r="890">
          <cell r="A890" t="str">
            <v>JUL</v>
          </cell>
          <cell r="B890">
            <v>2017</v>
          </cell>
          <cell r="C890" t="str">
            <v>COTTAGE GROVE COMMUNITY HOSPIT</v>
          </cell>
          <cell r="D890" t="str">
            <v>40700</v>
          </cell>
          <cell r="E890" t="str">
            <v>Lab-General Lab</v>
          </cell>
          <cell r="F890" t="str">
            <v>25701110</v>
          </cell>
          <cell r="G890" t="str">
            <v>ANTIBODY ID RED CELL</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row>
        <row r="891">
          <cell r="A891" t="str">
            <v>JUL</v>
          </cell>
          <cell r="B891">
            <v>2017</v>
          </cell>
          <cell r="C891" t="str">
            <v>COTTAGE GROVE COMMUNITY HOSPIT</v>
          </cell>
          <cell r="D891" t="str">
            <v>40700</v>
          </cell>
          <cell r="E891" t="str">
            <v>Lab-General Lab</v>
          </cell>
          <cell r="F891" t="str">
            <v>25701115</v>
          </cell>
          <cell r="G891" t="str">
            <v>BLOOD TYPING;ANTIGEN TEST DONOR</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row>
        <row r="892">
          <cell r="A892" t="str">
            <v>JUL</v>
          </cell>
          <cell r="B892">
            <v>2017</v>
          </cell>
          <cell r="C892" t="str">
            <v>COTTAGE GROVE COMMUNITY HOSPIT</v>
          </cell>
          <cell r="D892" t="str">
            <v>40700</v>
          </cell>
          <cell r="E892" t="str">
            <v>Lab-General Lab</v>
          </cell>
          <cell r="F892" t="str">
            <v>25801006</v>
          </cell>
          <cell r="G892" t="str">
            <v>BB ABO GROUP N/C</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row>
        <row r="893">
          <cell r="A893" t="str">
            <v>JUL</v>
          </cell>
          <cell r="B893">
            <v>2017</v>
          </cell>
          <cell r="C893" t="str">
            <v>COTTAGE GROVE COMMUNITY HOSPIT</v>
          </cell>
          <cell r="D893" t="str">
            <v>40700</v>
          </cell>
          <cell r="E893" t="str">
            <v>Lab-General Lab</v>
          </cell>
          <cell r="F893" t="str">
            <v>25801121</v>
          </cell>
          <cell r="G893" t="str">
            <v>BB RH TYPE N/C</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row>
        <row r="894">
          <cell r="A894" t="str">
            <v>JUL</v>
          </cell>
          <cell r="B894">
            <v>2017</v>
          </cell>
          <cell r="C894" t="str">
            <v>COTTAGE GROVE COMMUNITY HOSPIT</v>
          </cell>
          <cell r="D894" t="str">
            <v>40700</v>
          </cell>
          <cell r="E894" t="str">
            <v>Lab-General Lab</v>
          </cell>
          <cell r="F894" t="str">
            <v>26000403</v>
          </cell>
          <cell r="G894" t="str">
            <v>CYTOPATH CERV/VAG AUTO THIN LAYE</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row>
        <row r="895">
          <cell r="A895" t="str">
            <v>JUL</v>
          </cell>
          <cell r="B895">
            <v>2017</v>
          </cell>
          <cell r="C895" t="str">
            <v>COTTAGE GROVE COMMUNITY HOSPIT</v>
          </cell>
          <cell r="D895" t="str">
            <v>40700</v>
          </cell>
          <cell r="E895" t="str">
            <v>Lab-General Lab</v>
          </cell>
          <cell r="F895" t="str">
            <v>26000425</v>
          </cell>
          <cell r="G895" t="str">
            <v>CYTOPATH; SMRS W/INTER</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row>
        <row r="896">
          <cell r="A896" t="str">
            <v>JUL</v>
          </cell>
          <cell r="B896">
            <v>2017</v>
          </cell>
          <cell r="C896" t="str">
            <v>COTTAGE GROVE COMMUNITY HOSPIT</v>
          </cell>
          <cell r="D896" t="str">
            <v>40700</v>
          </cell>
          <cell r="E896" t="str">
            <v>Lab-General Lab</v>
          </cell>
          <cell r="F896" t="str">
            <v>26000500</v>
          </cell>
          <cell r="G896" t="str">
            <v>CYTOPATH; SMRS W/INTER; CINC TEC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row>
        <row r="897">
          <cell r="A897" t="str">
            <v>JUL</v>
          </cell>
          <cell r="B897">
            <v>2017</v>
          </cell>
          <cell r="C897" t="str">
            <v>COTTAGE GROVE COMMUNITY HOSPIT</v>
          </cell>
          <cell r="D897" t="str">
            <v>40700</v>
          </cell>
          <cell r="E897" t="str">
            <v>Lab-General Lab</v>
          </cell>
          <cell r="F897" t="str">
            <v>26001505</v>
          </cell>
          <cell r="G897" t="str">
            <v>LEVEL 4 SURGICAL PATH GROSS &amp; MI</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row>
        <row r="898">
          <cell r="A898" t="str">
            <v>JUL</v>
          </cell>
          <cell r="B898">
            <v>2017</v>
          </cell>
          <cell r="C898" t="str">
            <v>COTTAGE GROVE COMMUNITY HOSPIT</v>
          </cell>
          <cell r="D898" t="str">
            <v>40700</v>
          </cell>
          <cell r="E898" t="str">
            <v>Lab-General Lab</v>
          </cell>
          <cell r="F898" t="str">
            <v>26001605</v>
          </cell>
          <cell r="G898" t="str">
            <v>SPECIAL STAINS</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row>
        <row r="899">
          <cell r="A899" t="str">
            <v>JUL</v>
          </cell>
          <cell r="B899">
            <v>2017</v>
          </cell>
          <cell r="C899" t="str">
            <v>COTTAGE GROVE COMMUNITY HOSPIT</v>
          </cell>
          <cell r="D899" t="str">
            <v>40700</v>
          </cell>
          <cell r="E899" t="str">
            <v>Lab-General Lab</v>
          </cell>
          <cell r="F899" t="str">
            <v>26003042</v>
          </cell>
          <cell r="G899" t="str">
            <v>CYTHOPATH PAP, LIQUID BASED</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row>
        <row r="900">
          <cell r="A900" t="str">
            <v>JUL</v>
          </cell>
          <cell r="B900">
            <v>2017</v>
          </cell>
          <cell r="C900" t="str">
            <v>COTTAGE GROVE COMMUNITY HOSPIT</v>
          </cell>
          <cell r="D900" t="str">
            <v>40700</v>
          </cell>
          <cell r="E900" t="str">
            <v>Lab-General Lab</v>
          </cell>
          <cell r="F900" t="str">
            <v>26003048</v>
          </cell>
          <cell r="G900" t="str">
            <v>PAP DIAGNOSTIC, ANY METHOD, READ</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row>
        <row r="901">
          <cell r="A901" t="str">
            <v>JUL</v>
          </cell>
          <cell r="B901">
            <v>2017</v>
          </cell>
          <cell r="C901" t="str">
            <v>COTTAGE GROVE COMMUNITY HOSPIT</v>
          </cell>
          <cell r="D901" t="str">
            <v>40700</v>
          </cell>
          <cell r="E901" t="str">
            <v>Lab-General Lab</v>
          </cell>
          <cell r="F901" t="str">
            <v>60004030</v>
          </cell>
          <cell r="G901" t="str">
            <v>FAC EST PATIENT OV LEVEL 2 EXPAN</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row>
        <row r="902">
          <cell r="A902" t="str">
            <v>JUL</v>
          </cell>
          <cell r="B902">
            <v>2017</v>
          </cell>
          <cell r="C902" t="str">
            <v>COTTAGE GROVE COMMUNITY HOSPIT</v>
          </cell>
          <cell r="D902" t="str">
            <v>40700</v>
          </cell>
          <cell r="E902" t="str">
            <v>Lab-General Lab</v>
          </cell>
          <cell r="F902" t="str">
            <v>60004031</v>
          </cell>
          <cell r="G902" t="str">
            <v>PRO EST PATIENT OV LEVEL 2 EXPAN</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row>
        <row r="903">
          <cell r="A903" t="str">
            <v>JUL</v>
          </cell>
          <cell r="B903">
            <v>2017</v>
          </cell>
          <cell r="C903" t="str">
            <v>COTTAGE GROVE COMMUNITY HOSPIT</v>
          </cell>
          <cell r="D903" t="str">
            <v>40700</v>
          </cell>
          <cell r="E903" t="str">
            <v>Lab-General Lab</v>
          </cell>
          <cell r="F903" t="str">
            <v>60007889</v>
          </cell>
          <cell r="G903" t="str">
            <v>PRO HOSP OBSERVE PER DAY LVL 1</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row>
        <row r="904">
          <cell r="A904" t="str">
            <v>JUL</v>
          </cell>
          <cell r="B904">
            <v>2017</v>
          </cell>
          <cell r="C904" t="str">
            <v>COTTAGE GROVE COMMUNITY HOSPIT</v>
          </cell>
          <cell r="D904" t="str">
            <v>40700</v>
          </cell>
          <cell r="E904" t="str">
            <v>Lab-General Lab</v>
          </cell>
          <cell r="F904" t="str">
            <v>60007890</v>
          </cell>
          <cell r="G904" t="str">
            <v>PRO HOSP OBSERVE PER DAY LVL 2</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row>
        <row r="905">
          <cell r="A905" t="str">
            <v>JUL</v>
          </cell>
          <cell r="B905">
            <v>2017</v>
          </cell>
          <cell r="C905" t="str">
            <v>COTTAGE GROVE COMMUNITY HOSPIT</v>
          </cell>
          <cell r="D905" t="str">
            <v>40700</v>
          </cell>
          <cell r="E905" t="str">
            <v>Lab-General Lab</v>
          </cell>
          <cell r="F905" t="str">
            <v>60009123</v>
          </cell>
          <cell r="G905" t="str">
            <v>PRO HOSP OBSERVE DISCHARGE DAY</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row>
        <row r="906">
          <cell r="A906" t="str">
            <v>JUL</v>
          </cell>
          <cell r="B906">
            <v>2017</v>
          </cell>
          <cell r="C906" t="str">
            <v>COTTAGE GROVE COMMUNITY HOSPIT</v>
          </cell>
          <cell r="D906" t="str">
            <v>40700</v>
          </cell>
          <cell r="E906" t="str">
            <v>Lab-General Lab</v>
          </cell>
          <cell r="F906" t="str">
            <v>60009130</v>
          </cell>
          <cell r="G906" t="str">
            <v>PRO HOSP IN-PT ADMIT&amp;DIS SAME DA</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row>
        <row r="907">
          <cell r="A907" t="str">
            <v>JUL</v>
          </cell>
          <cell r="B907">
            <v>2017</v>
          </cell>
          <cell r="C907" t="str">
            <v>COTTAGE GROVE COMMUNITY HOSPIT</v>
          </cell>
          <cell r="D907" t="str">
            <v>40705</v>
          </cell>
          <cell r="E907" t="str">
            <v>Anatomical Path</v>
          </cell>
          <cell r="F907" t="str">
            <v>26000403</v>
          </cell>
          <cell r="G907" t="str">
            <v>CYTOPATH CERV/VAG AUTO THIN LAYE</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row>
        <row r="908">
          <cell r="A908" t="str">
            <v>JUL</v>
          </cell>
          <cell r="B908">
            <v>2017</v>
          </cell>
          <cell r="C908" t="str">
            <v>COTTAGE GROVE COMMUNITY HOSPIT</v>
          </cell>
          <cell r="D908" t="str">
            <v>40705</v>
          </cell>
          <cell r="E908" t="str">
            <v>Anatomical Path</v>
          </cell>
          <cell r="F908" t="str">
            <v>26000425</v>
          </cell>
          <cell r="G908" t="str">
            <v>CYTOPATH; SMRS W/INTER</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row>
        <row r="909">
          <cell r="A909" t="str">
            <v>JUL</v>
          </cell>
          <cell r="B909">
            <v>2017</v>
          </cell>
          <cell r="C909" t="str">
            <v>COTTAGE GROVE COMMUNITY HOSPIT</v>
          </cell>
          <cell r="D909" t="str">
            <v>40705</v>
          </cell>
          <cell r="E909" t="str">
            <v>Anatomical Path</v>
          </cell>
          <cell r="F909" t="str">
            <v>26000500</v>
          </cell>
          <cell r="G909" t="str">
            <v>CYTOPATH; SMRS W/INTER; CINC TEC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row>
        <row r="910">
          <cell r="A910" t="str">
            <v>JUL</v>
          </cell>
          <cell r="B910">
            <v>2017</v>
          </cell>
          <cell r="C910" t="str">
            <v>COTTAGE GROVE COMMUNITY HOSPIT</v>
          </cell>
          <cell r="D910" t="str">
            <v>40705</v>
          </cell>
          <cell r="E910" t="str">
            <v>Anatomical Path</v>
          </cell>
          <cell r="F910" t="str">
            <v>26000705</v>
          </cell>
          <cell r="G910" t="str">
            <v>CYTO SMEARS,ANY SOURCE,SCRN &amp; IN</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row>
        <row r="911">
          <cell r="A911" t="str">
            <v>JUL</v>
          </cell>
          <cell r="B911">
            <v>2017</v>
          </cell>
          <cell r="C911" t="str">
            <v>COTTAGE GROVE COMMUNITY HOSPIT</v>
          </cell>
          <cell r="D911" t="str">
            <v>40705</v>
          </cell>
          <cell r="E911" t="str">
            <v>Anatomical Path</v>
          </cell>
          <cell r="F911" t="str">
            <v>26000850</v>
          </cell>
          <cell r="G911" t="str">
            <v>FLOW CYTOMETRY;EACH CELL SURFACE</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row>
        <row r="912">
          <cell r="A912" t="str">
            <v>JUL</v>
          </cell>
          <cell r="B912">
            <v>2017</v>
          </cell>
          <cell r="C912" t="str">
            <v>COTTAGE GROVE COMMUNITY HOSPIT</v>
          </cell>
          <cell r="D912" t="str">
            <v>40705</v>
          </cell>
          <cell r="E912" t="str">
            <v>Anatomical Path</v>
          </cell>
          <cell r="F912" t="str">
            <v>26001455</v>
          </cell>
          <cell r="G912" t="str">
            <v>LEVEL 2 SURGICAL PATH,GROSS &amp; MI</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row>
        <row r="913">
          <cell r="A913" t="str">
            <v>JUL</v>
          </cell>
          <cell r="B913">
            <v>2017</v>
          </cell>
          <cell r="C913" t="str">
            <v>COTTAGE GROVE COMMUNITY HOSPIT</v>
          </cell>
          <cell r="D913" t="str">
            <v>40705</v>
          </cell>
          <cell r="E913" t="str">
            <v>Anatomical Path</v>
          </cell>
          <cell r="F913" t="str">
            <v>26001480</v>
          </cell>
          <cell r="G913" t="str">
            <v>LEVEL 3 SURGICAL PATH GROSS &amp; MI</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row>
        <row r="914">
          <cell r="A914" t="str">
            <v>JUL</v>
          </cell>
          <cell r="B914">
            <v>2017</v>
          </cell>
          <cell r="C914" t="str">
            <v>COTTAGE GROVE COMMUNITY HOSPIT</v>
          </cell>
          <cell r="D914" t="str">
            <v>40705</v>
          </cell>
          <cell r="E914" t="str">
            <v>Anatomical Path</v>
          </cell>
          <cell r="F914" t="str">
            <v>26001505</v>
          </cell>
          <cell r="G914" t="str">
            <v>LEVEL 4 SURGICAL PATH GROSS &amp; MI</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row>
        <row r="915">
          <cell r="A915" t="str">
            <v>JUL</v>
          </cell>
          <cell r="B915">
            <v>2017</v>
          </cell>
          <cell r="C915" t="str">
            <v>COTTAGE GROVE COMMUNITY HOSPIT</v>
          </cell>
          <cell r="D915" t="str">
            <v>40705</v>
          </cell>
          <cell r="E915" t="str">
            <v>Anatomical Path</v>
          </cell>
          <cell r="F915" t="str">
            <v>26001605</v>
          </cell>
          <cell r="G915" t="str">
            <v>SPECIAL STAINS</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row>
        <row r="916">
          <cell r="A916" t="str">
            <v>JUL</v>
          </cell>
          <cell r="B916">
            <v>2017</v>
          </cell>
          <cell r="C916" t="str">
            <v>COTTAGE GROVE COMMUNITY HOSPIT</v>
          </cell>
          <cell r="D916" t="str">
            <v>40705</v>
          </cell>
          <cell r="E916" t="str">
            <v>Anatomical Path</v>
          </cell>
          <cell r="F916" t="str">
            <v>26001610</v>
          </cell>
          <cell r="G916" t="str">
            <v>SPECIAL STAINS,GROUP 2,REF</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row>
        <row r="917">
          <cell r="A917" t="str">
            <v>JUL</v>
          </cell>
          <cell r="B917">
            <v>2017</v>
          </cell>
          <cell r="C917" t="str">
            <v>COTTAGE GROVE COMMUNITY HOSPIT</v>
          </cell>
          <cell r="D917" t="str">
            <v>40705</v>
          </cell>
          <cell r="E917" t="str">
            <v>Anatomical Path</v>
          </cell>
          <cell r="F917" t="str">
            <v>26001630</v>
          </cell>
          <cell r="G917" t="str">
            <v>SPECIAL STAINS,GROUP 2</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row>
        <row r="918">
          <cell r="A918" t="str">
            <v>JUL</v>
          </cell>
          <cell r="B918">
            <v>2017</v>
          </cell>
          <cell r="C918" t="str">
            <v>COTTAGE GROVE COMMUNITY HOSPIT</v>
          </cell>
          <cell r="D918" t="str">
            <v>40705</v>
          </cell>
          <cell r="E918" t="str">
            <v>Anatomical Path</v>
          </cell>
          <cell r="F918" t="str">
            <v>26002184</v>
          </cell>
          <cell r="G918" t="str">
            <v>CYTOPATH SMEARS;BETHESDA;MANUAL</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row>
        <row r="919">
          <cell r="A919" t="str">
            <v>JUL</v>
          </cell>
          <cell r="B919">
            <v>2017</v>
          </cell>
          <cell r="C919" t="str">
            <v>COTTAGE GROVE COMMUNITY HOSPIT</v>
          </cell>
          <cell r="D919" t="str">
            <v>40705</v>
          </cell>
          <cell r="E919" t="str">
            <v>Anatomical Path</v>
          </cell>
          <cell r="F919" t="str">
            <v>26002186</v>
          </cell>
          <cell r="G919" t="str">
            <v>CYTOPATHOLOGY SMEARS CERV/VAG</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row>
        <row r="920">
          <cell r="A920" t="str">
            <v>JUL</v>
          </cell>
          <cell r="B920">
            <v>2017</v>
          </cell>
          <cell r="C920" t="str">
            <v>COTTAGE GROVE COMMUNITY HOSPIT</v>
          </cell>
          <cell r="D920" t="str">
            <v>40705</v>
          </cell>
          <cell r="E920" t="str">
            <v>Anatomical Path</v>
          </cell>
          <cell r="F920" t="str">
            <v>26003042</v>
          </cell>
          <cell r="G920" t="str">
            <v>CYTHOPATH PAP, LIQUID BASED</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row>
        <row r="921">
          <cell r="A921" t="str">
            <v>JUL</v>
          </cell>
          <cell r="B921">
            <v>2017</v>
          </cell>
          <cell r="C921" t="str">
            <v>COTTAGE GROVE COMMUNITY HOSPIT</v>
          </cell>
          <cell r="D921" t="str">
            <v>40705</v>
          </cell>
          <cell r="E921" t="str">
            <v>Anatomical Path</v>
          </cell>
          <cell r="F921" t="str">
            <v>26003048</v>
          </cell>
          <cell r="G921" t="str">
            <v>PAP DIAGNOSTIC, ANY METHOD, READ</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row>
        <row r="922">
          <cell r="A922" t="str">
            <v>JUL</v>
          </cell>
          <cell r="B922">
            <v>2017</v>
          </cell>
          <cell r="C922" t="str">
            <v>COTTAGE GROVE COMMUNITY HOSPIT</v>
          </cell>
          <cell r="D922" t="str">
            <v>40705</v>
          </cell>
          <cell r="E922" t="str">
            <v>Anatomical Path</v>
          </cell>
          <cell r="F922" t="str">
            <v>26003065</v>
          </cell>
          <cell r="G922" t="str">
            <v>LEUKO COUNT, FECAL</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row>
        <row r="923">
          <cell r="A923" t="str">
            <v>JUL</v>
          </cell>
          <cell r="B923">
            <v>2017</v>
          </cell>
          <cell r="C923" t="str">
            <v>COTTAGE GROVE COMMUNITY HOSPIT</v>
          </cell>
          <cell r="D923" t="str">
            <v>40705</v>
          </cell>
          <cell r="E923" t="str">
            <v>Anatomical Path</v>
          </cell>
          <cell r="F923" t="str">
            <v>26003070</v>
          </cell>
          <cell r="G923" t="str">
            <v>CYTOPATHOLOGY CELL ENHANCE TECH</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row>
        <row r="924">
          <cell r="A924" t="str">
            <v>JUL</v>
          </cell>
          <cell r="B924">
            <v>2017</v>
          </cell>
          <cell r="C924" t="str">
            <v>COTTAGE GROVE COMMUNITY HOSPIT</v>
          </cell>
          <cell r="D924" t="str">
            <v>40705</v>
          </cell>
          <cell r="E924" t="str">
            <v>Anatomical Path</v>
          </cell>
          <cell r="F924" t="str">
            <v>26003095</v>
          </cell>
          <cell r="G924" t="str">
            <v>FLOW CYTOMETRY, FIRST MARKER</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row>
        <row r="925">
          <cell r="A925" t="str">
            <v>JUL</v>
          </cell>
          <cell r="B925">
            <v>2017</v>
          </cell>
          <cell r="C925" t="str">
            <v>COTTAGE GROVE COMMUNITY HOSPIT</v>
          </cell>
          <cell r="D925" t="str">
            <v>40705</v>
          </cell>
          <cell r="E925" t="str">
            <v>Anatomical Path</v>
          </cell>
          <cell r="F925" t="str">
            <v>26003100</v>
          </cell>
          <cell r="G925" t="str">
            <v>FLOW CYTOMETRY, ADDTL MARKER</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row>
        <row r="926">
          <cell r="A926" t="str">
            <v>JUL</v>
          </cell>
          <cell r="B926">
            <v>2017</v>
          </cell>
          <cell r="C926" t="str">
            <v>COTTAGE GROVE COMMUNITY HOSPIT</v>
          </cell>
          <cell r="D926" t="str">
            <v>40705</v>
          </cell>
          <cell r="E926" t="str">
            <v>Anatomical Path</v>
          </cell>
          <cell r="F926" t="str">
            <v>26003240</v>
          </cell>
          <cell r="G926" t="str">
            <v>LEVEL 4 SKIN BIOPSY</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row>
        <row r="927">
          <cell r="A927" t="str">
            <v>JUL</v>
          </cell>
          <cell r="B927">
            <v>2017</v>
          </cell>
          <cell r="C927" t="str">
            <v>COTTAGE GROVE COMMUNITY HOSPIT</v>
          </cell>
          <cell r="D927" t="str">
            <v>41100</v>
          </cell>
          <cell r="E927" t="str">
            <v>EKG</v>
          </cell>
          <cell r="F927" t="str">
            <v>27500020</v>
          </cell>
          <cell r="G927" t="str">
            <v>EKG 12 LEAD, LANE COUNTY NO TRX</v>
          </cell>
          <cell r="H927">
            <v>10</v>
          </cell>
          <cell r="I927">
            <v>157</v>
          </cell>
          <cell r="J927">
            <v>167</v>
          </cell>
          <cell r="K927">
            <v>2.4</v>
          </cell>
          <cell r="L927">
            <v>37.700000000000003</v>
          </cell>
          <cell r="M927">
            <v>40.1</v>
          </cell>
          <cell r="N927">
            <v>0</v>
          </cell>
          <cell r="O927">
            <v>2250</v>
          </cell>
          <cell r="P927">
            <v>35325</v>
          </cell>
          <cell r="Q927">
            <v>37575</v>
          </cell>
          <cell r="R927">
            <v>10</v>
          </cell>
          <cell r="S927">
            <v>157</v>
          </cell>
          <cell r="T927">
            <v>167</v>
          </cell>
          <cell r="U927">
            <v>2.4</v>
          </cell>
          <cell r="V927">
            <v>37.700000000000003</v>
          </cell>
          <cell r="W927">
            <v>40.1</v>
          </cell>
          <cell r="X927">
            <v>0</v>
          </cell>
          <cell r="Y927">
            <v>2250</v>
          </cell>
          <cell r="Z927">
            <v>35325</v>
          </cell>
          <cell r="AA927">
            <v>37575</v>
          </cell>
        </row>
        <row r="928">
          <cell r="A928" t="str">
            <v>JUL</v>
          </cell>
          <cell r="B928">
            <v>2017</v>
          </cell>
          <cell r="C928" t="str">
            <v>COTTAGE GROVE COMMUNITY HOSPIT</v>
          </cell>
          <cell r="D928" t="str">
            <v>41300</v>
          </cell>
          <cell r="E928" t="str">
            <v>CT</v>
          </cell>
          <cell r="F928" t="str">
            <v>10110000</v>
          </cell>
          <cell r="G928" t="str">
            <v>CGCH-SICF VISIT</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row>
        <row r="929">
          <cell r="A929" t="str">
            <v>JUL</v>
          </cell>
          <cell r="B929">
            <v>2017</v>
          </cell>
          <cell r="C929" t="str">
            <v>COTTAGE GROVE COMMUNITY HOSPIT</v>
          </cell>
          <cell r="D929" t="str">
            <v>41300</v>
          </cell>
          <cell r="E929" t="str">
            <v>CT</v>
          </cell>
          <cell r="F929" t="str">
            <v>29500125</v>
          </cell>
          <cell r="G929" t="str">
            <v>CT BRAIN WO CONTRAST</v>
          </cell>
          <cell r="H929">
            <v>5</v>
          </cell>
          <cell r="I929">
            <v>30</v>
          </cell>
          <cell r="J929">
            <v>35</v>
          </cell>
          <cell r="K929">
            <v>12</v>
          </cell>
          <cell r="L929">
            <v>72</v>
          </cell>
          <cell r="M929">
            <v>84</v>
          </cell>
          <cell r="N929">
            <v>0</v>
          </cell>
          <cell r="O929">
            <v>7900</v>
          </cell>
          <cell r="P929">
            <v>47400</v>
          </cell>
          <cell r="Q929">
            <v>55300</v>
          </cell>
          <cell r="R929">
            <v>5</v>
          </cell>
          <cell r="S929">
            <v>30</v>
          </cell>
          <cell r="T929">
            <v>35</v>
          </cell>
          <cell r="U929">
            <v>12</v>
          </cell>
          <cell r="V929">
            <v>72</v>
          </cell>
          <cell r="W929">
            <v>84</v>
          </cell>
          <cell r="X929">
            <v>0</v>
          </cell>
          <cell r="Y929">
            <v>7900</v>
          </cell>
          <cell r="Z929">
            <v>47400</v>
          </cell>
          <cell r="AA929">
            <v>55300</v>
          </cell>
        </row>
        <row r="930">
          <cell r="A930" t="str">
            <v>JUL</v>
          </cell>
          <cell r="B930">
            <v>2017</v>
          </cell>
          <cell r="C930" t="str">
            <v>COTTAGE GROVE COMMUNITY HOSPIT</v>
          </cell>
          <cell r="D930" t="str">
            <v>41300</v>
          </cell>
          <cell r="E930" t="str">
            <v>CT</v>
          </cell>
          <cell r="F930" t="str">
            <v>29500130</v>
          </cell>
          <cell r="G930" t="str">
            <v>CT BRAIN W CONTRAST</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row>
        <row r="931">
          <cell r="A931" t="str">
            <v>JUL</v>
          </cell>
          <cell r="B931">
            <v>2017</v>
          </cell>
          <cell r="C931" t="str">
            <v>COTTAGE GROVE COMMUNITY HOSPIT</v>
          </cell>
          <cell r="D931" t="str">
            <v>41300</v>
          </cell>
          <cell r="E931" t="str">
            <v>CT</v>
          </cell>
          <cell r="F931" t="str">
            <v>29500135</v>
          </cell>
          <cell r="G931" t="str">
            <v>CT BRAIN WO&amp;W CONTRAST</v>
          </cell>
          <cell r="H931">
            <v>0</v>
          </cell>
          <cell r="I931">
            <v>1</v>
          </cell>
          <cell r="J931">
            <v>1</v>
          </cell>
          <cell r="K931">
            <v>0</v>
          </cell>
          <cell r="L931">
            <v>4.0999999999999996</v>
          </cell>
          <cell r="M931">
            <v>4.0999999999999996</v>
          </cell>
          <cell r="N931">
            <v>0</v>
          </cell>
          <cell r="O931">
            <v>0</v>
          </cell>
          <cell r="P931">
            <v>2704</v>
          </cell>
          <cell r="Q931">
            <v>2704</v>
          </cell>
          <cell r="R931">
            <v>0</v>
          </cell>
          <cell r="S931">
            <v>1</v>
          </cell>
          <cell r="T931">
            <v>1</v>
          </cell>
          <cell r="U931">
            <v>0</v>
          </cell>
          <cell r="V931">
            <v>4.0999999999999996</v>
          </cell>
          <cell r="W931">
            <v>4.0999999999999996</v>
          </cell>
          <cell r="X931">
            <v>0</v>
          </cell>
          <cell r="Y931">
            <v>0</v>
          </cell>
          <cell r="Z931">
            <v>2704</v>
          </cell>
          <cell r="AA931">
            <v>2704</v>
          </cell>
        </row>
        <row r="932">
          <cell r="A932" t="str">
            <v>JUL</v>
          </cell>
          <cell r="B932">
            <v>2017</v>
          </cell>
          <cell r="C932" t="str">
            <v>COTTAGE GROVE COMMUNITY HOSPIT</v>
          </cell>
          <cell r="D932" t="str">
            <v>41300</v>
          </cell>
          <cell r="E932" t="str">
            <v>CT</v>
          </cell>
          <cell r="F932" t="str">
            <v>29500140</v>
          </cell>
          <cell r="G932" t="str">
            <v>CT ORBIT SELLA P FOSS WO CON</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row>
        <row r="933">
          <cell r="A933" t="str">
            <v>JUL</v>
          </cell>
          <cell r="B933">
            <v>2017</v>
          </cell>
          <cell r="C933" t="str">
            <v>COTTAGE GROVE COMMUNITY HOSPIT</v>
          </cell>
          <cell r="D933" t="str">
            <v>41300</v>
          </cell>
          <cell r="E933" t="str">
            <v>CT</v>
          </cell>
          <cell r="F933" t="str">
            <v>29500145</v>
          </cell>
          <cell r="G933" t="str">
            <v>CT ORBIT SELLA P FOSS W CON</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row>
        <row r="934">
          <cell r="A934" t="str">
            <v>JUL</v>
          </cell>
          <cell r="B934">
            <v>2017</v>
          </cell>
          <cell r="C934" t="str">
            <v>COTTAGE GROVE COMMUNITY HOSPIT</v>
          </cell>
          <cell r="D934" t="str">
            <v>41300</v>
          </cell>
          <cell r="E934" t="str">
            <v>CT</v>
          </cell>
          <cell r="F934" t="str">
            <v>29500160</v>
          </cell>
          <cell r="G934" t="str">
            <v>CT MAXILLOFACIAL WO CON</v>
          </cell>
          <cell r="H934">
            <v>0</v>
          </cell>
          <cell r="I934">
            <v>6</v>
          </cell>
          <cell r="J934">
            <v>6</v>
          </cell>
          <cell r="K934">
            <v>0</v>
          </cell>
          <cell r="L934">
            <v>18.399999999999999</v>
          </cell>
          <cell r="M934">
            <v>18.399999999999999</v>
          </cell>
          <cell r="N934">
            <v>0</v>
          </cell>
          <cell r="O934">
            <v>0</v>
          </cell>
          <cell r="P934">
            <v>9480</v>
          </cell>
          <cell r="Q934">
            <v>9480</v>
          </cell>
          <cell r="R934">
            <v>0</v>
          </cell>
          <cell r="S934">
            <v>6</v>
          </cell>
          <cell r="T934">
            <v>6</v>
          </cell>
          <cell r="U934">
            <v>0</v>
          </cell>
          <cell r="V934">
            <v>18.399999999999999</v>
          </cell>
          <cell r="W934">
            <v>18.399999999999999</v>
          </cell>
          <cell r="X934">
            <v>0</v>
          </cell>
          <cell r="Y934">
            <v>0</v>
          </cell>
          <cell r="Z934">
            <v>9480</v>
          </cell>
          <cell r="AA934">
            <v>9480</v>
          </cell>
        </row>
        <row r="935">
          <cell r="A935" t="str">
            <v>JUL</v>
          </cell>
          <cell r="B935">
            <v>2017</v>
          </cell>
          <cell r="C935" t="str">
            <v>COTTAGE GROVE COMMUNITY HOSPIT</v>
          </cell>
          <cell r="D935" t="str">
            <v>41300</v>
          </cell>
          <cell r="E935" t="str">
            <v>CT</v>
          </cell>
          <cell r="F935" t="str">
            <v>29500165</v>
          </cell>
          <cell r="G935" t="str">
            <v>CT MAXILLOFACIAL W CON</v>
          </cell>
          <cell r="H935">
            <v>0</v>
          </cell>
          <cell r="I935">
            <v>2</v>
          </cell>
          <cell r="J935">
            <v>2</v>
          </cell>
          <cell r="K935">
            <v>0</v>
          </cell>
          <cell r="L935">
            <v>7.2</v>
          </cell>
          <cell r="M935">
            <v>7.2</v>
          </cell>
          <cell r="N935">
            <v>0</v>
          </cell>
          <cell r="O935">
            <v>0</v>
          </cell>
          <cell r="P935">
            <v>4972</v>
          </cell>
          <cell r="Q935">
            <v>4972</v>
          </cell>
          <cell r="R935">
            <v>0</v>
          </cell>
          <cell r="S935">
            <v>2</v>
          </cell>
          <cell r="T935">
            <v>2</v>
          </cell>
          <cell r="U935">
            <v>0</v>
          </cell>
          <cell r="V935">
            <v>7.2</v>
          </cell>
          <cell r="W935">
            <v>7.2</v>
          </cell>
          <cell r="X935">
            <v>0</v>
          </cell>
          <cell r="Y935">
            <v>0</v>
          </cell>
          <cell r="Z935">
            <v>4972</v>
          </cell>
          <cell r="AA935">
            <v>4972</v>
          </cell>
        </row>
        <row r="936">
          <cell r="A936" t="str">
            <v>JUL</v>
          </cell>
          <cell r="B936">
            <v>2017</v>
          </cell>
          <cell r="C936" t="str">
            <v>COTTAGE GROVE COMMUNITY HOSPIT</v>
          </cell>
          <cell r="D936" t="str">
            <v>41300</v>
          </cell>
          <cell r="E936" t="str">
            <v>CT</v>
          </cell>
          <cell r="F936" t="str">
            <v>29500175</v>
          </cell>
          <cell r="G936" t="str">
            <v>CT NECK SOFT TISSUE WO CONTRAST</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row>
        <row r="937">
          <cell r="A937" t="str">
            <v>JUL</v>
          </cell>
          <cell r="B937">
            <v>2017</v>
          </cell>
          <cell r="C937" t="str">
            <v>COTTAGE GROVE COMMUNITY HOSPIT</v>
          </cell>
          <cell r="D937" t="str">
            <v>41300</v>
          </cell>
          <cell r="E937" t="str">
            <v>CT</v>
          </cell>
          <cell r="F937" t="str">
            <v>29500180</v>
          </cell>
          <cell r="G937" t="str">
            <v>CT NECK SOFT TISSUE W CONTRAST</v>
          </cell>
          <cell r="H937">
            <v>0</v>
          </cell>
          <cell r="I937">
            <v>4</v>
          </cell>
          <cell r="J937">
            <v>4</v>
          </cell>
          <cell r="K937">
            <v>0</v>
          </cell>
          <cell r="L937">
            <v>20.9</v>
          </cell>
          <cell r="M937">
            <v>20.9</v>
          </cell>
          <cell r="N937">
            <v>0</v>
          </cell>
          <cell r="O937">
            <v>0</v>
          </cell>
          <cell r="P937">
            <v>9628</v>
          </cell>
          <cell r="Q937">
            <v>9628</v>
          </cell>
          <cell r="R937">
            <v>0</v>
          </cell>
          <cell r="S937">
            <v>4</v>
          </cell>
          <cell r="T937">
            <v>4</v>
          </cell>
          <cell r="U937">
            <v>0</v>
          </cell>
          <cell r="V937">
            <v>20.9</v>
          </cell>
          <cell r="W937">
            <v>20.9</v>
          </cell>
          <cell r="X937">
            <v>0</v>
          </cell>
          <cell r="Y937">
            <v>0</v>
          </cell>
          <cell r="Z937">
            <v>9628</v>
          </cell>
          <cell r="AA937">
            <v>9628</v>
          </cell>
        </row>
        <row r="938">
          <cell r="A938" t="str">
            <v>JUL</v>
          </cell>
          <cell r="B938">
            <v>2017</v>
          </cell>
          <cell r="C938" t="str">
            <v>COTTAGE GROVE COMMUNITY HOSPIT</v>
          </cell>
          <cell r="D938" t="str">
            <v>41300</v>
          </cell>
          <cell r="E938" t="str">
            <v>CT</v>
          </cell>
          <cell r="F938" t="str">
            <v>29500190</v>
          </cell>
          <cell r="G938" t="str">
            <v>CT THORAX WO CONTRAST</v>
          </cell>
          <cell r="H938">
            <v>0</v>
          </cell>
          <cell r="I938">
            <v>6</v>
          </cell>
          <cell r="J938">
            <v>6</v>
          </cell>
          <cell r="K938">
            <v>0</v>
          </cell>
          <cell r="L938">
            <v>24.1</v>
          </cell>
          <cell r="M938">
            <v>24.1</v>
          </cell>
          <cell r="N938">
            <v>0</v>
          </cell>
          <cell r="O938">
            <v>0</v>
          </cell>
          <cell r="P938">
            <v>9480</v>
          </cell>
          <cell r="Q938">
            <v>9480</v>
          </cell>
          <cell r="R938">
            <v>0</v>
          </cell>
          <cell r="S938">
            <v>6</v>
          </cell>
          <cell r="T938">
            <v>6</v>
          </cell>
          <cell r="U938">
            <v>0</v>
          </cell>
          <cell r="V938">
            <v>24.1</v>
          </cell>
          <cell r="W938">
            <v>24.1</v>
          </cell>
          <cell r="X938">
            <v>0</v>
          </cell>
          <cell r="Y938">
            <v>0</v>
          </cell>
          <cell r="Z938">
            <v>9480</v>
          </cell>
          <cell r="AA938">
            <v>9480</v>
          </cell>
        </row>
        <row r="939">
          <cell r="A939" t="str">
            <v>JUL</v>
          </cell>
          <cell r="B939">
            <v>2017</v>
          </cell>
          <cell r="C939" t="str">
            <v>COTTAGE GROVE COMMUNITY HOSPIT</v>
          </cell>
          <cell r="D939" t="str">
            <v>41300</v>
          </cell>
          <cell r="E939" t="str">
            <v>CT</v>
          </cell>
          <cell r="F939" t="str">
            <v>29500195</v>
          </cell>
          <cell r="G939" t="str">
            <v>CT THORAX W CONTRAST</v>
          </cell>
          <cell r="H939">
            <v>0</v>
          </cell>
          <cell r="I939">
            <v>22</v>
          </cell>
          <cell r="J939">
            <v>22</v>
          </cell>
          <cell r="K939">
            <v>0</v>
          </cell>
          <cell r="L939">
            <v>114</v>
          </cell>
          <cell r="M939">
            <v>114</v>
          </cell>
          <cell r="N939">
            <v>0</v>
          </cell>
          <cell r="O939">
            <v>0</v>
          </cell>
          <cell r="P939">
            <v>52954</v>
          </cell>
          <cell r="Q939">
            <v>52954</v>
          </cell>
          <cell r="R939">
            <v>0</v>
          </cell>
          <cell r="S939">
            <v>22</v>
          </cell>
          <cell r="T939">
            <v>22</v>
          </cell>
          <cell r="U939">
            <v>0</v>
          </cell>
          <cell r="V939">
            <v>114</v>
          </cell>
          <cell r="W939">
            <v>114</v>
          </cell>
          <cell r="X939">
            <v>0</v>
          </cell>
          <cell r="Y939">
            <v>0</v>
          </cell>
          <cell r="Z939">
            <v>52954</v>
          </cell>
          <cell r="AA939">
            <v>52954</v>
          </cell>
        </row>
        <row r="940">
          <cell r="A940" t="str">
            <v>JUL</v>
          </cell>
          <cell r="B940">
            <v>2017</v>
          </cell>
          <cell r="C940" t="str">
            <v>COTTAGE GROVE COMMUNITY HOSPIT</v>
          </cell>
          <cell r="D940" t="str">
            <v>41300</v>
          </cell>
          <cell r="E940" t="str">
            <v>CT</v>
          </cell>
          <cell r="F940" t="str">
            <v>29500205</v>
          </cell>
          <cell r="G940" t="str">
            <v>CT CERVICAL SPINE WO CONTRAST.</v>
          </cell>
          <cell r="H940">
            <v>1</v>
          </cell>
          <cell r="I940">
            <v>12</v>
          </cell>
          <cell r="J940">
            <v>13</v>
          </cell>
          <cell r="K940">
            <v>4.0999999999999996</v>
          </cell>
          <cell r="L940">
            <v>49.1</v>
          </cell>
          <cell r="M940">
            <v>53.2</v>
          </cell>
          <cell r="N940">
            <v>0</v>
          </cell>
          <cell r="O940">
            <v>1580</v>
          </cell>
          <cell r="P940">
            <v>18960</v>
          </cell>
          <cell r="Q940">
            <v>20540</v>
          </cell>
          <cell r="R940">
            <v>1</v>
          </cell>
          <cell r="S940">
            <v>12</v>
          </cell>
          <cell r="T940">
            <v>13</v>
          </cell>
          <cell r="U940">
            <v>4.0999999999999996</v>
          </cell>
          <cell r="V940">
            <v>49.1</v>
          </cell>
          <cell r="W940">
            <v>53.2</v>
          </cell>
          <cell r="X940">
            <v>0</v>
          </cell>
          <cell r="Y940">
            <v>1580</v>
          </cell>
          <cell r="Z940">
            <v>18960</v>
          </cell>
          <cell r="AA940">
            <v>20540</v>
          </cell>
        </row>
        <row r="941">
          <cell r="A941" t="str">
            <v>JUL</v>
          </cell>
          <cell r="B941">
            <v>2017</v>
          </cell>
          <cell r="C941" t="str">
            <v>COTTAGE GROVE COMMUNITY HOSPIT</v>
          </cell>
          <cell r="D941" t="str">
            <v>41300</v>
          </cell>
          <cell r="E941" t="str">
            <v>CT</v>
          </cell>
          <cell r="F941" t="str">
            <v>29500220</v>
          </cell>
          <cell r="G941" t="str">
            <v>CT THORACIC SPINE WO CONTRAST.</v>
          </cell>
          <cell r="H941">
            <v>1</v>
          </cell>
          <cell r="I941">
            <v>2</v>
          </cell>
          <cell r="J941">
            <v>3</v>
          </cell>
          <cell r="K941">
            <v>4</v>
          </cell>
          <cell r="L941">
            <v>8.1</v>
          </cell>
          <cell r="M941">
            <v>12.1</v>
          </cell>
          <cell r="N941">
            <v>0</v>
          </cell>
          <cell r="O941">
            <v>1580</v>
          </cell>
          <cell r="P941">
            <v>3160</v>
          </cell>
          <cell r="Q941">
            <v>4740</v>
          </cell>
          <cell r="R941">
            <v>1</v>
          </cell>
          <cell r="S941">
            <v>2</v>
          </cell>
          <cell r="T941">
            <v>3</v>
          </cell>
          <cell r="U941">
            <v>4</v>
          </cell>
          <cell r="V941">
            <v>8.1</v>
          </cell>
          <cell r="W941">
            <v>12.1</v>
          </cell>
          <cell r="X941">
            <v>0</v>
          </cell>
          <cell r="Y941">
            <v>1580</v>
          </cell>
          <cell r="Z941">
            <v>3160</v>
          </cell>
          <cell r="AA941">
            <v>4740</v>
          </cell>
        </row>
        <row r="942">
          <cell r="A942" t="str">
            <v>JUL</v>
          </cell>
          <cell r="B942">
            <v>2017</v>
          </cell>
          <cell r="C942" t="str">
            <v>COTTAGE GROVE COMMUNITY HOSPIT</v>
          </cell>
          <cell r="D942" t="str">
            <v>41300</v>
          </cell>
          <cell r="E942" t="str">
            <v>CT</v>
          </cell>
          <cell r="F942" t="str">
            <v>29500235</v>
          </cell>
          <cell r="G942" t="str">
            <v>CT LUMBAR SPINE WO CONTRAST.</v>
          </cell>
          <cell r="H942">
            <v>1</v>
          </cell>
          <cell r="I942">
            <v>1</v>
          </cell>
          <cell r="J942">
            <v>2</v>
          </cell>
          <cell r="K942">
            <v>4</v>
          </cell>
          <cell r="L942">
            <v>4</v>
          </cell>
          <cell r="M942">
            <v>8</v>
          </cell>
          <cell r="N942">
            <v>0</v>
          </cell>
          <cell r="O942">
            <v>1580</v>
          </cell>
          <cell r="P942">
            <v>1580</v>
          </cell>
          <cell r="Q942">
            <v>3160</v>
          </cell>
          <cell r="R942">
            <v>1</v>
          </cell>
          <cell r="S942">
            <v>1</v>
          </cell>
          <cell r="T942">
            <v>2</v>
          </cell>
          <cell r="U942">
            <v>4</v>
          </cell>
          <cell r="V942">
            <v>4</v>
          </cell>
          <cell r="W942">
            <v>8</v>
          </cell>
          <cell r="X942">
            <v>0</v>
          </cell>
          <cell r="Y942">
            <v>1580</v>
          </cell>
          <cell r="Z942">
            <v>1580</v>
          </cell>
          <cell r="AA942">
            <v>3160</v>
          </cell>
        </row>
        <row r="943">
          <cell r="A943" t="str">
            <v>JUL</v>
          </cell>
          <cell r="B943">
            <v>2017</v>
          </cell>
          <cell r="C943" t="str">
            <v>COTTAGE GROVE COMMUNITY HOSPIT</v>
          </cell>
          <cell r="D943" t="str">
            <v>41300</v>
          </cell>
          <cell r="E943" t="str">
            <v>CT</v>
          </cell>
          <cell r="F943" t="str">
            <v>29500250</v>
          </cell>
          <cell r="G943" t="str">
            <v>CT PELVIS WO CONTRAST.</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row>
        <row r="944">
          <cell r="A944" t="str">
            <v>JUL</v>
          </cell>
          <cell r="B944">
            <v>2017</v>
          </cell>
          <cell r="C944" t="str">
            <v>COTTAGE GROVE COMMUNITY HOSPIT</v>
          </cell>
          <cell r="D944" t="str">
            <v>41300</v>
          </cell>
          <cell r="E944" t="str">
            <v>CT</v>
          </cell>
          <cell r="F944" t="str">
            <v>29500253</v>
          </cell>
          <cell r="G944" t="str">
            <v>CT PELVIS FOR STONE</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row>
        <row r="945">
          <cell r="A945" t="str">
            <v>JUL</v>
          </cell>
          <cell r="B945">
            <v>2017</v>
          </cell>
          <cell r="C945" t="str">
            <v>COTTAGE GROVE COMMUNITY HOSPIT</v>
          </cell>
          <cell r="D945" t="str">
            <v>41300</v>
          </cell>
          <cell r="E945" t="str">
            <v>CT</v>
          </cell>
          <cell r="F945" t="str">
            <v>29500255</v>
          </cell>
          <cell r="G945" t="str">
            <v>CT PELVIS W CONTRAST.</v>
          </cell>
          <cell r="H945">
            <v>0</v>
          </cell>
          <cell r="I945">
            <v>1</v>
          </cell>
          <cell r="J945">
            <v>1</v>
          </cell>
          <cell r="K945">
            <v>0</v>
          </cell>
          <cell r="L945">
            <v>5.2</v>
          </cell>
          <cell r="M945">
            <v>5.2</v>
          </cell>
          <cell r="N945">
            <v>0</v>
          </cell>
          <cell r="O945">
            <v>0</v>
          </cell>
          <cell r="P945">
            <v>2407</v>
          </cell>
          <cell r="Q945">
            <v>2407</v>
          </cell>
          <cell r="R945">
            <v>0</v>
          </cell>
          <cell r="S945">
            <v>1</v>
          </cell>
          <cell r="T945">
            <v>1</v>
          </cell>
          <cell r="U945">
            <v>0</v>
          </cell>
          <cell r="V945">
            <v>5.2</v>
          </cell>
          <cell r="W945">
            <v>5.2</v>
          </cell>
          <cell r="X945">
            <v>0</v>
          </cell>
          <cell r="Y945">
            <v>0</v>
          </cell>
          <cell r="Z945">
            <v>2407</v>
          </cell>
          <cell r="AA945">
            <v>2407</v>
          </cell>
        </row>
        <row r="946">
          <cell r="A946" t="str">
            <v>JUL</v>
          </cell>
          <cell r="B946">
            <v>2017</v>
          </cell>
          <cell r="C946" t="str">
            <v>COTTAGE GROVE COMMUNITY HOSPIT</v>
          </cell>
          <cell r="D946" t="str">
            <v>41300</v>
          </cell>
          <cell r="E946" t="str">
            <v>CT</v>
          </cell>
          <cell r="F946" t="str">
            <v>29500260</v>
          </cell>
          <cell r="G946" t="str">
            <v>CT PELVIS WO&amp;W CONTRAST</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row>
        <row r="947">
          <cell r="A947" t="str">
            <v>JUL</v>
          </cell>
          <cell r="B947">
            <v>2017</v>
          </cell>
          <cell r="C947" t="str">
            <v>COTTAGE GROVE COMMUNITY HOSPIT</v>
          </cell>
          <cell r="D947" t="str">
            <v>41300</v>
          </cell>
          <cell r="E947" t="str">
            <v>CT</v>
          </cell>
          <cell r="F947" t="str">
            <v>29500267</v>
          </cell>
          <cell r="G947" t="str">
            <v>CT UPPER EXTREMITY RT WO CONTRAS</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row>
        <row r="948">
          <cell r="A948" t="str">
            <v>JUL</v>
          </cell>
          <cell r="B948">
            <v>2017</v>
          </cell>
          <cell r="C948" t="str">
            <v>COTTAGE GROVE COMMUNITY HOSPIT</v>
          </cell>
          <cell r="D948" t="str">
            <v>41300</v>
          </cell>
          <cell r="E948" t="str">
            <v>CT</v>
          </cell>
          <cell r="F948" t="str">
            <v>29500268</v>
          </cell>
          <cell r="G948" t="str">
            <v>CT UPPER EXTREMITY LT WO CONTRAS</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row>
        <row r="949">
          <cell r="A949" t="str">
            <v>JUL</v>
          </cell>
          <cell r="B949">
            <v>2017</v>
          </cell>
          <cell r="C949" t="str">
            <v>COTTAGE GROVE COMMUNITY HOSPIT</v>
          </cell>
          <cell r="D949" t="str">
            <v>41300</v>
          </cell>
          <cell r="E949" t="str">
            <v>CT</v>
          </cell>
          <cell r="F949" t="str">
            <v>29500272</v>
          </cell>
          <cell r="G949" t="str">
            <v>CT UPPER EXTREMITY RT W CONTRAST</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row>
        <row r="950">
          <cell r="A950" t="str">
            <v>JUL</v>
          </cell>
          <cell r="B950">
            <v>2017</v>
          </cell>
          <cell r="C950" t="str">
            <v>COTTAGE GROVE COMMUNITY HOSPIT</v>
          </cell>
          <cell r="D950" t="str">
            <v>41300</v>
          </cell>
          <cell r="E950" t="str">
            <v>CT</v>
          </cell>
          <cell r="F950" t="str">
            <v>29500273</v>
          </cell>
          <cell r="G950" t="str">
            <v>CT UPPER EXTREMITY LT W CONTRAST</v>
          </cell>
          <cell r="H950">
            <v>0</v>
          </cell>
          <cell r="I950">
            <v>1</v>
          </cell>
          <cell r="J950">
            <v>1</v>
          </cell>
          <cell r="K950">
            <v>0</v>
          </cell>
          <cell r="L950">
            <v>5.0999999999999996</v>
          </cell>
          <cell r="M950">
            <v>5.0999999999999996</v>
          </cell>
          <cell r="N950">
            <v>0</v>
          </cell>
          <cell r="O950">
            <v>0</v>
          </cell>
          <cell r="P950">
            <v>2407</v>
          </cell>
          <cell r="Q950">
            <v>2407</v>
          </cell>
          <cell r="R950">
            <v>0</v>
          </cell>
          <cell r="S950">
            <v>1</v>
          </cell>
          <cell r="T950">
            <v>1</v>
          </cell>
          <cell r="U950">
            <v>0</v>
          </cell>
          <cell r="V950">
            <v>5.0999999999999996</v>
          </cell>
          <cell r="W950">
            <v>5.0999999999999996</v>
          </cell>
          <cell r="X950">
            <v>0</v>
          </cell>
          <cell r="Y950">
            <v>0</v>
          </cell>
          <cell r="Z950">
            <v>2407</v>
          </cell>
          <cell r="AA950">
            <v>2407</v>
          </cell>
        </row>
        <row r="951">
          <cell r="A951" t="str">
            <v>JUL</v>
          </cell>
          <cell r="B951">
            <v>2017</v>
          </cell>
          <cell r="C951" t="str">
            <v>COTTAGE GROVE COMMUNITY HOSPIT</v>
          </cell>
          <cell r="D951" t="str">
            <v>41300</v>
          </cell>
          <cell r="E951" t="str">
            <v>CT</v>
          </cell>
          <cell r="F951" t="str">
            <v>29500282</v>
          </cell>
          <cell r="G951" t="str">
            <v>CT LOWER EXTREMITY RT WO CONTRAS</v>
          </cell>
          <cell r="H951">
            <v>0</v>
          </cell>
          <cell r="I951">
            <v>1</v>
          </cell>
          <cell r="J951">
            <v>1</v>
          </cell>
          <cell r="K951">
            <v>0</v>
          </cell>
          <cell r="L951">
            <v>4</v>
          </cell>
          <cell r="M951">
            <v>4</v>
          </cell>
          <cell r="N951">
            <v>0</v>
          </cell>
          <cell r="O951">
            <v>0</v>
          </cell>
          <cell r="P951">
            <v>1580</v>
          </cell>
          <cell r="Q951">
            <v>1580</v>
          </cell>
          <cell r="R951">
            <v>0</v>
          </cell>
          <cell r="S951">
            <v>1</v>
          </cell>
          <cell r="T951">
            <v>1</v>
          </cell>
          <cell r="U951">
            <v>0</v>
          </cell>
          <cell r="V951">
            <v>4</v>
          </cell>
          <cell r="W951">
            <v>4</v>
          </cell>
          <cell r="X951">
            <v>0</v>
          </cell>
          <cell r="Y951">
            <v>0</v>
          </cell>
          <cell r="Z951">
            <v>1580</v>
          </cell>
          <cell r="AA951">
            <v>1580</v>
          </cell>
        </row>
        <row r="952">
          <cell r="A952" t="str">
            <v>JUL</v>
          </cell>
          <cell r="B952">
            <v>2017</v>
          </cell>
          <cell r="C952" t="str">
            <v>COTTAGE GROVE COMMUNITY HOSPIT</v>
          </cell>
          <cell r="D952" t="str">
            <v>41300</v>
          </cell>
          <cell r="E952" t="str">
            <v>CT</v>
          </cell>
          <cell r="F952" t="str">
            <v>29500283</v>
          </cell>
          <cell r="G952" t="str">
            <v>CT LOWER EXTREMITY LT WO CONTRAS</v>
          </cell>
          <cell r="H952">
            <v>0</v>
          </cell>
          <cell r="I952">
            <v>3</v>
          </cell>
          <cell r="J952">
            <v>3</v>
          </cell>
          <cell r="K952">
            <v>0</v>
          </cell>
          <cell r="L952">
            <v>12</v>
          </cell>
          <cell r="M952">
            <v>12</v>
          </cell>
          <cell r="N952">
            <v>0</v>
          </cell>
          <cell r="O952">
            <v>0</v>
          </cell>
          <cell r="P952">
            <v>4740</v>
          </cell>
          <cell r="Q952">
            <v>4740</v>
          </cell>
          <cell r="R952">
            <v>0</v>
          </cell>
          <cell r="S952">
            <v>3</v>
          </cell>
          <cell r="T952">
            <v>3</v>
          </cell>
          <cell r="U952">
            <v>0</v>
          </cell>
          <cell r="V952">
            <v>12</v>
          </cell>
          <cell r="W952">
            <v>12</v>
          </cell>
          <cell r="X952">
            <v>0</v>
          </cell>
          <cell r="Y952">
            <v>0</v>
          </cell>
          <cell r="Z952">
            <v>4740</v>
          </cell>
          <cell r="AA952">
            <v>4740</v>
          </cell>
        </row>
        <row r="953">
          <cell r="A953" t="str">
            <v>JUL</v>
          </cell>
          <cell r="B953">
            <v>2017</v>
          </cell>
          <cell r="C953" t="str">
            <v>COTTAGE GROVE COMMUNITY HOSPIT</v>
          </cell>
          <cell r="D953" t="str">
            <v>41300</v>
          </cell>
          <cell r="E953" t="str">
            <v>CT</v>
          </cell>
          <cell r="F953" t="str">
            <v>29500288</v>
          </cell>
          <cell r="G953" t="str">
            <v>CT LOWER EXTREMITY LT W CONTRAST</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row>
        <row r="954">
          <cell r="A954" t="str">
            <v>JUL</v>
          </cell>
          <cell r="B954">
            <v>2017</v>
          </cell>
          <cell r="C954" t="str">
            <v>COTTAGE GROVE COMMUNITY HOSPIT</v>
          </cell>
          <cell r="D954" t="str">
            <v>41300</v>
          </cell>
          <cell r="E954" t="str">
            <v>CT</v>
          </cell>
          <cell r="F954" t="str">
            <v>29500299</v>
          </cell>
          <cell r="G954" t="str">
            <v>CT KUB FOR STONE+</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row>
        <row r="955">
          <cell r="A955" t="str">
            <v>JUL</v>
          </cell>
          <cell r="B955">
            <v>2017</v>
          </cell>
          <cell r="C955" t="str">
            <v>COTTAGE GROVE COMMUNITY HOSPIT</v>
          </cell>
          <cell r="D955" t="str">
            <v>41300</v>
          </cell>
          <cell r="E955" t="str">
            <v>CT</v>
          </cell>
          <cell r="F955" t="str">
            <v>29500300</v>
          </cell>
          <cell r="G955" t="str">
            <v>CT ABDOMEN WO CONTRAST</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row>
        <row r="956">
          <cell r="A956" t="str">
            <v>JUL</v>
          </cell>
          <cell r="B956">
            <v>2017</v>
          </cell>
          <cell r="C956" t="str">
            <v>COTTAGE GROVE COMMUNITY HOSPIT</v>
          </cell>
          <cell r="D956" t="str">
            <v>41300</v>
          </cell>
          <cell r="E956" t="str">
            <v>CT</v>
          </cell>
          <cell r="F956" t="str">
            <v>29500305</v>
          </cell>
          <cell r="G956" t="str">
            <v>CT ABDOMEN W CONTRAST</v>
          </cell>
          <cell r="H956">
            <v>0</v>
          </cell>
          <cell r="I956">
            <v>1</v>
          </cell>
          <cell r="J956">
            <v>1</v>
          </cell>
          <cell r="K956">
            <v>0</v>
          </cell>
          <cell r="L956">
            <v>5.2</v>
          </cell>
          <cell r="M956">
            <v>5.2</v>
          </cell>
          <cell r="N956">
            <v>0</v>
          </cell>
          <cell r="O956">
            <v>0</v>
          </cell>
          <cell r="P956">
            <v>2407</v>
          </cell>
          <cell r="Q956">
            <v>2407</v>
          </cell>
          <cell r="R956">
            <v>0</v>
          </cell>
          <cell r="S956">
            <v>1</v>
          </cell>
          <cell r="T956">
            <v>1</v>
          </cell>
          <cell r="U956">
            <v>0</v>
          </cell>
          <cell r="V956">
            <v>5.2</v>
          </cell>
          <cell r="W956">
            <v>5.2</v>
          </cell>
          <cell r="X956">
            <v>0</v>
          </cell>
          <cell r="Y956">
            <v>0</v>
          </cell>
          <cell r="Z956">
            <v>2407</v>
          </cell>
          <cell r="AA956">
            <v>2407</v>
          </cell>
        </row>
        <row r="957">
          <cell r="A957" t="str">
            <v>JUL</v>
          </cell>
          <cell r="B957">
            <v>2017</v>
          </cell>
          <cell r="C957" t="str">
            <v>COTTAGE GROVE COMMUNITY HOSPIT</v>
          </cell>
          <cell r="D957" t="str">
            <v>41300</v>
          </cell>
          <cell r="E957" t="str">
            <v>CT</v>
          </cell>
          <cell r="F957" t="str">
            <v>29500310</v>
          </cell>
          <cell r="G957" t="str">
            <v>CT ABDOMEN WO&amp;W CONTRAST</v>
          </cell>
          <cell r="H957">
            <v>0</v>
          </cell>
          <cell r="I957">
            <v>2</v>
          </cell>
          <cell r="J957">
            <v>2</v>
          </cell>
          <cell r="K957">
            <v>0</v>
          </cell>
          <cell r="L957">
            <v>11.9</v>
          </cell>
          <cell r="M957">
            <v>11.9</v>
          </cell>
          <cell r="N957">
            <v>0</v>
          </cell>
          <cell r="O957">
            <v>0</v>
          </cell>
          <cell r="P957">
            <v>5408</v>
          </cell>
          <cell r="Q957">
            <v>5408</v>
          </cell>
          <cell r="R957">
            <v>0</v>
          </cell>
          <cell r="S957">
            <v>2</v>
          </cell>
          <cell r="T957">
            <v>2</v>
          </cell>
          <cell r="U957">
            <v>0</v>
          </cell>
          <cell r="V957">
            <v>11.9</v>
          </cell>
          <cell r="W957">
            <v>11.9</v>
          </cell>
          <cell r="X957">
            <v>0</v>
          </cell>
          <cell r="Y957">
            <v>0</v>
          </cell>
          <cell r="Z957">
            <v>5408</v>
          </cell>
          <cell r="AA957">
            <v>5408</v>
          </cell>
        </row>
        <row r="958">
          <cell r="A958" t="str">
            <v>JUL</v>
          </cell>
          <cell r="B958">
            <v>2017</v>
          </cell>
          <cell r="C958" t="str">
            <v>COTTAGE GROVE COMMUNITY HOSPIT</v>
          </cell>
          <cell r="D958" t="str">
            <v>41300</v>
          </cell>
          <cell r="E958" t="str">
            <v>CT</v>
          </cell>
          <cell r="F958" t="str">
            <v>29500345</v>
          </cell>
          <cell r="G958" t="str">
            <v>CT MULTIPLANAR REFORM 3D/MPR</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row>
        <row r="959">
          <cell r="A959" t="str">
            <v>JUL</v>
          </cell>
          <cell r="B959">
            <v>2017</v>
          </cell>
          <cell r="C959" t="str">
            <v>COTTAGE GROVE COMMUNITY HOSPIT</v>
          </cell>
          <cell r="D959" t="str">
            <v>41300</v>
          </cell>
          <cell r="E959" t="str">
            <v>CT</v>
          </cell>
          <cell r="F959" t="str">
            <v>29500355</v>
          </cell>
          <cell r="G959" t="str">
            <v>CT LIMITED OR FOLLOW UP</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row>
        <row r="960">
          <cell r="A960" t="str">
            <v>JUL</v>
          </cell>
          <cell r="B960">
            <v>2017</v>
          </cell>
          <cell r="C960" t="str">
            <v>COTTAGE GROVE COMMUNITY HOSPIT</v>
          </cell>
          <cell r="D960" t="str">
            <v>41300</v>
          </cell>
          <cell r="E960" t="str">
            <v>CT</v>
          </cell>
          <cell r="F960" t="str">
            <v>29500427</v>
          </cell>
          <cell r="G960" t="str">
            <v>CT ANGIO THORAX</v>
          </cell>
          <cell r="H960">
            <v>1</v>
          </cell>
          <cell r="I960">
            <v>6</v>
          </cell>
          <cell r="J960">
            <v>7</v>
          </cell>
          <cell r="K960">
            <v>6.6</v>
          </cell>
          <cell r="L960">
            <v>39.5</v>
          </cell>
          <cell r="M960">
            <v>46.1</v>
          </cell>
          <cell r="N960">
            <v>0</v>
          </cell>
          <cell r="O960">
            <v>2743</v>
          </cell>
          <cell r="P960">
            <v>16458</v>
          </cell>
          <cell r="Q960">
            <v>19201</v>
          </cell>
          <cell r="R960">
            <v>1</v>
          </cell>
          <cell r="S960">
            <v>6</v>
          </cell>
          <cell r="T960">
            <v>7</v>
          </cell>
          <cell r="U960">
            <v>6.6</v>
          </cell>
          <cell r="V960">
            <v>39.5</v>
          </cell>
          <cell r="W960">
            <v>46.1</v>
          </cell>
          <cell r="X960">
            <v>0</v>
          </cell>
          <cell r="Y960">
            <v>2743</v>
          </cell>
          <cell r="Z960">
            <v>16458</v>
          </cell>
          <cell r="AA960">
            <v>19201</v>
          </cell>
        </row>
        <row r="961">
          <cell r="A961" t="str">
            <v>JUL</v>
          </cell>
          <cell r="B961">
            <v>2017</v>
          </cell>
          <cell r="C961" t="str">
            <v>COTTAGE GROVE COMMUNITY HOSPIT</v>
          </cell>
          <cell r="D961" t="str">
            <v>41300</v>
          </cell>
          <cell r="E961" t="str">
            <v>CT</v>
          </cell>
          <cell r="F961" t="str">
            <v>29500428</v>
          </cell>
          <cell r="G961" t="str">
            <v>CT ANGIO NECK</v>
          </cell>
          <cell r="H961">
            <v>0</v>
          </cell>
          <cell r="I961">
            <v>3</v>
          </cell>
          <cell r="J961">
            <v>3</v>
          </cell>
          <cell r="K961">
            <v>0</v>
          </cell>
          <cell r="L961">
            <v>19.399999999999999</v>
          </cell>
          <cell r="M961">
            <v>19.399999999999999</v>
          </cell>
          <cell r="N961">
            <v>0</v>
          </cell>
          <cell r="O961">
            <v>0</v>
          </cell>
          <cell r="P961">
            <v>8274</v>
          </cell>
          <cell r="Q961">
            <v>8274</v>
          </cell>
          <cell r="R961">
            <v>0</v>
          </cell>
          <cell r="S961">
            <v>3</v>
          </cell>
          <cell r="T961">
            <v>3</v>
          </cell>
          <cell r="U961">
            <v>0</v>
          </cell>
          <cell r="V961">
            <v>19.399999999999999</v>
          </cell>
          <cell r="W961">
            <v>19.399999999999999</v>
          </cell>
          <cell r="X961">
            <v>0</v>
          </cell>
          <cell r="Y961">
            <v>0</v>
          </cell>
          <cell r="Z961">
            <v>8274</v>
          </cell>
          <cell r="AA961">
            <v>8274</v>
          </cell>
        </row>
        <row r="962">
          <cell r="A962" t="str">
            <v>JUL</v>
          </cell>
          <cell r="B962">
            <v>2017</v>
          </cell>
          <cell r="C962" t="str">
            <v>COTTAGE GROVE COMMUNITY HOSPIT</v>
          </cell>
          <cell r="D962" t="str">
            <v>41300</v>
          </cell>
          <cell r="E962" t="str">
            <v>CT</v>
          </cell>
          <cell r="F962" t="str">
            <v>29500430</v>
          </cell>
          <cell r="G962" t="str">
            <v>CT ANGIO HEAD</v>
          </cell>
          <cell r="H962">
            <v>0</v>
          </cell>
          <cell r="I962">
            <v>2</v>
          </cell>
          <cell r="J962">
            <v>2</v>
          </cell>
          <cell r="K962">
            <v>0</v>
          </cell>
          <cell r="L962">
            <v>13.1</v>
          </cell>
          <cell r="M962">
            <v>13.1</v>
          </cell>
          <cell r="N962">
            <v>0</v>
          </cell>
          <cell r="O962">
            <v>0</v>
          </cell>
          <cell r="P962">
            <v>5516</v>
          </cell>
          <cell r="Q962">
            <v>5516</v>
          </cell>
          <cell r="R962">
            <v>0</v>
          </cell>
          <cell r="S962">
            <v>2</v>
          </cell>
          <cell r="T962">
            <v>2</v>
          </cell>
          <cell r="U962">
            <v>0</v>
          </cell>
          <cell r="V962">
            <v>13.1</v>
          </cell>
          <cell r="W962">
            <v>13.1</v>
          </cell>
          <cell r="X962">
            <v>0</v>
          </cell>
          <cell r="Y962">
            <v>0</v>
          </cell>
          <cell r="Z962">
            <v>5516</v>
          </cell>
          <cell r="AA962">
            <v>5516</v>
          </cell>
        </row>
        <row r="963">
          <cell r="A963" t="str">
            <v>JUL</v>
          </cell>
          <cell r="B963">
            <v>2017</v>
          </cell>
          <cell r="C963" t="str">
            <v>COTTAGE GROVE COMMUNITY HOSPIT</v>
          </cell>
          <cell r="D963" t="str">
            <v>41300</v>
          </cell>
          <cell r="E963" t="str">
            <v>CT</v>
          </cell>
          <cell r="F963" t="str">
            <v>29500775</v>
          </cell>
          <cell r="G963" t="str">
            <v>SUP CT NI CONTRAST 300/350 OVER</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row>
        <row r="964">
          <cell r="A964" t="str">
            <v>JUL</v>
          </cell>
          <cell r="B964">
            <v>2017</v>
          </cell>
          <cell r="C964" t="str">
            <v>COTTAGE GROVE COMMUNITY HOSPIT</v>
          </cell>
          <cell r="D964" t="str">
            <v>41300</v>
          </cell>
          <cell r="E964" t="str">
            <v>CT</v>
          </cell>
          <cell r="F964" t="str">
            <v>29501155</v>
          </cell>
          <cell r="G964" t="str">
            <v>xCT LOCM 300-349 MG/ML IODINE CO</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row>
        <row r="965">
          <cell r="A965" t="str">
            <v>JUL</v>
          </cell>
          <cell r="B965">
            <v>2017</v>
          </cell>
          <cell r="C965" t="str">
            <v>COTTAGE GROVE COMMUNITY HOSPIT</v>
          </cell>
          <cell r="D965" t="str">
            <v>41300</v>
          </cell>
          <cell r="E965" t="str">
            <v>CT</v>
          </cell>
          <cell r="F965" t="str">
            <v>29501160</v>
          </cell>
          <cell r="G965" t="str">
            <v>xCT LOCM 350-399 MG/ML IODINE CO</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row>
        <row r="966">
          <cell r="A966" t="str">
            <v>JUL</v>
          </cell>
          <cell r="B966">
            <v>2017</v>
          </cell>
          <cell r="C966" t="str">
            <v>COTTAGE GROVE COMMUNITY HOSPIT</v>
          </cell>
          <cell r="D966" t="str">
            <v>41300</v>
          </cell>
          <cell r="E966" t="str">
            <v>CT</v>
          </cell>
          <cell r="F966" t="str">
            <v>29501760</v>
          </cell>
          <cell r="G966" t="str">
            <v>xCT LOCM-JW 300-349 MG/ML I2 CON</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row>
        <row r="967">
          <cell r="A967" t="str">
            <v>JUL</v>
          </cell>
          <cell r="B967">
            <v>2017</v>
          </cell>
          <cell r="C967" t="str">
            <v>COTTAGE GROVE COMMUNITY HOSPIT</v>
          </cell>
          <cell r="D967" t="str">
            <v>41300</v>
          </cell>
          <cell r="E967" t="str">
            <v>CT</v>
          </cell>
          <cell r="F967" t="str">
            <v>29501765</v>
          </cell>
          <cell r="G967" t="str">
            <v>xCT LOCMJW 350-399 MG/ML I2 CONC</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row>
        <row r="968">
          <cell r="A968" t="str">
            <v>JUL</v>
          </cell>
          <cell r="B968">
            <v>2017</v>
          </cell>
          <cell r="C968" t="str">
            <v>COTTAGE GROVE COMMUNITY HOSPIT</v>
          </cell>
          <cell r="D968" t="str">
            <v>41300</v>
          </cell>
          <cell r="E968" t="str">
            <v>CT</v>
          </cell>
          <cell r="F968" t="str">
            <v>29501860</v>
          </cell>
          <cell r="G968" t="str">
            <v>CT LOCM-JW 300-399MG/ML I2 CONC</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row>
        <row r="969">
          <cell r="A969" t="str">
            <v>JUL</v>
          </cell>
          <cell r="B969">
            <v>2017</v>
          </cell>
          <cell r="C969" t="str">
            <v>COTTAGE GROVE COMMUNITY HOSPIT</v>
          </cell>
          <cell r="D969" t="str">
            <v>41300</v>
          </cell>
          <cell r="E969" t="str">
            <v>CT</v>
          </cell>
          <cell r="F969" t="str">
            <v>29501875</v>
          </cell>
          <cell r="G969" t="str">
            <v>CT LOCM 300-399MG/ML IODINE CONC</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row>
        <row r="970">
          <cell r="A970" t="str">
            <v>JUL</v>
          </cell>
          <cell r="B970">
            <v>2017</v>
          </cell>
          <cell r="C970" t="str">
            <v>COTTAGE GROVE COMMUNITY HOSPIT</v>
          </cell>
          <cell r="D970" t="str">
            <v>41300</v>
          </cell>
          <cell r="E970" t="str">
            <v>CT</v>
          </cell>
          <cell r="F970" t="str">
            <v>29502170</v>
          </cell>
          <cell r="G970" t="str">
            <v>CT ABD PELVIS WO CONTRAST</v>
          </cell>
          <cell r="H970">
            <v>0</v>
          </cell>
          <cell r="I970">
            <v>18</v>
          </cell>
          <cell r="J970">
            <v>18</v>
          </cell>
          <cell r="K970">
            <v>0</v>
          </cell>
          <cell r="L970">
            <v>69.8</v>
          </cell>
          <cell r="M970">
            <v>69.8</v>
          </cell>
          <cell r="N970">
            <v>0</v>
          </cell>
          <cell r="O970">
            <v>0</v>
          </cell>
          <cell r="P970">
            <v>56898</v>
          </cell>
          <cell r="Q970">
            <v>56898</v>
          </cell>
          <cell r="R970">
            <v>0</v>
          </cell>
          <cell r="S970">
            <v>18</v>
          </cell>
          <cell r="T970">
            <v>18</v>
          </cell>
          <cell r="U970">
            <v>0</v>
          </cell>
          <cell r="V970">
            <v>69.8</v>
          </cell>
          <cell r="W970">
            <v>69.8</v>
          </cell>
          <cell r="X970">
            <v>0</v>
          </cell>
          <cell r="Y970">
            <v>0</v>
          </cell>
          <cell r="Z970">
            <v>56898</v>
          </cell>
          <cell r="AA970">
            <v>56898</v>
          </cell>
        </row>
        <row r="971">
          <cell r="A971" t="str">
            <v>JUL</v>
          </cell>
          <cell r="B971">
            <v>2017</v>
          </cell>
          <cell r="C971" t="str">
            <v>COTTAGE GROVE COMMUNITY HOSPIT</v>
          </cell>
          <cell r="D971" t="str">
            <v>41300</v>
          </cell>
          <cell r="E971" t="str">
            <v>CT</v>
          </cell>
          <cell r="F971" t="str">
            <v>29502175</v>
          </cell>
          <cell r="G971" t="str">
            <v>CT ABD PELVIS W CONTRAST</v>
          </cell>
          <cell r="H971">
            <v>2</v>
          </cell>
          <cell r="I971">
            <v>33</v>
          </cell>
          <cell r="J971">
            <v>35</v>
          </cell>
          <cell r="K971">
            <v>13.8</v>
          </cell>
          <cell r="L971">
            <v>228.4</v>
          </cell>
          <cell r="M971">
            <v>242.2</v>
          </cell>
          <cell r="N971">
            <v>0</v>
          </cell>
          <cell r="O971">
            <v>9626</v>
          </cell>
          <cell r="P971">
            <v>158829</v>
          </cell>
          <cell r="Q971">
            <v>168455</v>
          </cell>
          <cell r="R971">
            <v>2</v>
          </cell>
          <cell r="S971">
            <v>33</v>
          </cell>
          <cell r="T971">
            <v>35</v>
          </cell>
          <cell r="U971">
            <v>13.8</v>
          </cell>
          <cell r="V971">
            <v>228.4</v>
          </cell>
          <cell r="W971">
            <v>242.2</v>
          </cell>
          <cell r="X971">
            <v>0</v>
          </cell>
          <cell r="Y971">
            <v>9626</v>
          </cell>
          <cell r="Z971">
            <v>158829</v>
          </cell>
          <cell r="AA971">
            <v>168455</v>
          </cell>
        </row>
        <row r="972">
          <cell r="A972" t="str">
            <v>JUL</v>
          </cell>
          <cell r="B972">
            <v>2017</v>
          </cell>
          <cell r="C972" t="str">
            <v>COTTAGE GROVE COMMUNITY HOSPIT</v>
          </cell>
          <cell r="D972" t="str">
            <v>41300</v>
          </cell>
          <cell r="E972" t="str">
            <v>CT</v>
          </cell>
          <cell r="F972" t="str">
            <v>29502180</v>
          </cell>
          <cell r="G972" t="str">
            <v>CT ABD PELVIS W0&amp;W CONTRAST</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row>
        <row r="973">
          <cell r="A973" t="str">
            <v>JUL</v>
          </cell>
          <cell r="B973">
            <v>2017</v>
          </cell>
          <cell r="C973" t="str">
            <v>COTTAGE GROVE COMMUNITY HOSPIT</v>
          </cell>
          <cell r="D973" t="str">
            <v>41300</v>
          </cell>
          <cell r="E973" t="str">
            <v>CT</v>
          </cell>
          <cell r="F973" t="str">
            <v>29503045</v>
          </cell>
          <cell r="G973" t="str">
            <v>CT SUP OPTIRAY 320-125ml S-00019</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row>
        <row r="974">
          <cell r="A974" t="str">
            <v>JUL</v>
          </cell>
          <cell r="B974">
            <v>2017</v>
          </cell>
          <cell r="C974" t="str">
            <v>COTTAGE GROVE COMMUNITY HOSPIT</v>
          </cell>
          <cell r="D974" t="str">
            <v>41300</v>
          </cell>
          <cell r="E974" t="str">
            <v>CT</v>
          </cell>
          <cell r="F974" t="str">
            <v>29503055</v>
          </cell>
          <cell r="G974" t="str">
            <v>CT SUP OPTIR320JW-125 ml S-00019</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row>
        <row r="975">
          <cell r="A975" t="str">
            <v>JUL</v>
          </cell>
          <cell r="B975">
            <v>2017</v>
          </cell>
          <cell r="C975" t="str">
            <v>COTTAGE GROVE COMMUNITY HOSPIT</v>
          </cell>
          <cell r="D975" t="str">
            <v>41300</v>
          </cell>
          <cell r="E975" t="str">
            <v>CT</v>
          </cell>
          <cell r="F975" t="str">
            <v>29503070</v>
          </cell>
          <cell r="G975" t="str">
            <v>CT SUP OPTIRAY 350-100 ml S 0019</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row>
        <row r="976">
          <cell r="A976" t="str">
            <v>JUL</v>
          </cell>
          <cell r="B976">
            <v>2017</v>
          </cell>
          <cell r="C976" t="str">
            <v>COTTAGE GROVE COMMUNITY HOSPIT</v>
          </cell>
          <cell r="D976" t="str">
            <v>41300</v>
          </cell>
          <cell r="E976" t="str">
            <v>CT</v>
          </cell>
          <cell r="F976" t="str">
            <v>29503075</v>
          </cell>
          <cell r="G976" t="str">
            <v>CT SUP OPTIRAY 350JW100 mlS 0019</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row>
        <row r="977">
          <cell r="A977" t="str">
            <v>JUL</v>
          </cell>
          <cell r="B977">
            <v>2017</v>
          </cell>
          <cell r="C977" t="str">
            <v>COTTAGE GROVE COMMUNITY HOSPIT</v>
          </cell>
          <cell r="D977" t="str">
            <v>41300</v>
          </cell>
          <cell r="E977" t="str">
            <v>CT</v>
          </cell>
          <cell r="F977" t="str">
            <v>29503315</v>
          </cell>
          <cell r="G977" t="str">
            <v>CTA ABDOMEN &amp; PELVIS</v>
          </cell>
          <cell r="H977">
            <v>0</v>
          </cell>
          <cell r="I977">
            <v>1</v>
          </cell>
          <cell r="J977">
            <v>1</v>
          </cell>
          <cell r="K977">
            <v>0</v>
          </cell>
          <cell r="L977">
            <v>8.6999999999999993</v>
          </cell>
          <cell r="M977">
            <v>8.6999999999999993</v>
          </cell>
          <cell r="N977">
            <v>0</v>
          </cell>
          <cell r="O977">
            <v>0</v>
          </cell>
          <cell r="P977">
            <v>1820</v>
          </cell>
          <cell r="Q977">
            <v>1820</v>
          </cell>
          <cell r="R977">
            <v>0</v>
          </cell>
          <cell r="S977">
            <v>1</v>
          </cell>
          <cell r="T977">
            <v>1</v>
          </cell>
          <cell r="U977">
            <v>0</v>
          </cell>
          <cell r="V977">
            <v>8.6999999999999993</v>
          </cell>
          <cell r="W977">
            <v>8.6999999999999993</v>
          </cell>
          <cell r="X977">
            <v>0</v>
          </cell>
          <cell r="Y977">
            <v>0</v>
          </cell>
          <cell r="Z977">
            <v>1820</v>
          </cell>
          <cell r="AA977">
            <v>1820</v>
          </cell>
        </row>
        <row r="978">
          <cell r="A978" t="str">
            <v>JUL</v>
          </cell>
          <cell r="B978">
            <v>2017</v>
          </cell>
          <cell r="C978" t="str">
            <v>COTTAGE GROVE COMMUNITY HOSPIT</v>
          </cell>
          <cell r="D978" t="str">
            <v>41300</v>
          </cell>
          <cell r="E978" t="str">
            <v>CT</v>
          </cell>
          <cell r="F978" t="str">
            <v>29503335</v>
          </cell>
          <cell r="G978" t="str">
            <v>CT SUP ISOVUE JW 370-75 MLB 0270</v>
          </cell>
          <cell r="H978">
            <v>0</v>
          </cell>
          <cell r="I978">
            <v>83</v>
          </cell>
          <cell r="J978">
            <v>83</v>
          </cell>
          <cell r="K978">
            <v>0</v>
          </cell>
          <cell r="L978">
            <v>0</v>
          </cell>
          <cell r="M978">
            <v>0</v>
          </cell>
          <cell r="N978">
            <v>0</v>
          </cell>
          <cell r="O978">
            <v>0</v>
          </cell>
          <cell r="P978">
            <v>408.36</v>
          </cell>
          <cell r="Q978">
            <v>408.4</v>
          </cell>
          <cell r="R978">
            <v>0</v>
          </cell>
          <cell r="S978">
            <v>83</v>
          </cell>
          <cell r="T978">
            <v>83</v>
          </cell>
          <cell r="U978">
            <v>0</v>
          </cell>
          <cell r="V978">
            <v>0</v>
          </cell>
          <cell r="W978">
            <v>0</v>
          </cell>
          <cell r="X978">
            <v>0</v>
          </cell>
          <cell r="Y978">
            <v>0</v>
          </cell>
          <cell r="Z978">
            <v>408.36</v>
          </cell>
          <cell r="AA978">
            <v>408.4</v>
          </cell>
        </row>
        <row r="979">
          <cell r="A979" t="str">
            <v>JUL</v>
          </cell>
          <cell r="B979">
            <v>2017</v>
          </cell>
          <cell r="C979" t="str">
            <v>COTTAGE GROVE COMMUNITY HOSPIT</v>
          </cell>
          <cell r="D979" t="str">
            <v>41300</v>
          </cell>
          <cell r="E979" t="str">
            <v>CT</v>
          </cell>
          <cell r="F979" t="str">
            <v>29503340</v>
          </cell>
          <cell r="G979" t="str">
            <v>CT SUP ISOVUE 370-75 MLB 0270-13</v>
          </cell>
          <cell r="H979">
            <v>0</v>
          </cell>
          <cell r="I979">
            <v>832</v>
          </cell>
          <cell r="J979">
            <v>832</v>
          </cell>
          <cell r="K979">
            <v>0</v>
          </cell>
          <cell r="L979">
            <v>0</v>
          </cell>
          <cell r="M979">
            <v>0</v>
          </cell>
          <cell r="N979">
            <v>0</v>
          </cell>
          <cell r="O979">
            <v>0</v>
          </cell>
          <cell r="P979">
            <v>4093.44</v>
          </cell>
          <cell r="Q979">
            <v>4093.4</v>
          </cell>
          <cell r="R979">
            <v>0</v>
          </cell>
          <cell r="S979">
            <v>832</v>
          </cell>
          <cell r="T979">
            <v>832</v>
          </cell>
          <cell r="U979">
            <v>0</v>
          </cell>
          <cell r="V979">
            <v>0</v>
          </cell>
          <cell r="W979">
            <v>0</v>
          </cell>
          <cell r="X979">
            <v>0</v>
          </cell>
          <cell r="Y979">
            <v>0</v>
          </cell>
          <cell r="Z979">
            <v>4093.44</v>
          </cell>
          <cell r="AA979">
            <v>4093.4</v>
          </cell>
        </row>
        <row r="980">
          <cell r="A980" t="str">
            <v>JUL</v>
          </cell>
          <cell r="B980">
            <v>2017</v>
          </cell>
          <cell r="C980" t="str">
            <v>COTTAGE GROVE COMMUNITY HOSPIT</v>
          </cell>
          <cell r="D980" t="str">
            <v>41300</v>
          </cell>
          <cell r="E980" t="str">
            <v>CT</v>
          </cell>
          <cell r="F980" t="str">
            <v>29503350</v>
          </cell>
          <cell r="G980" t="str">
            <v>CT SUP ISOVUE 370-100 MLB 0270-1</v>
          </cell>
          <cell r="H980">
            <v>240</v>
          </cell>
          <cell r="I980">
            <v>4702</v>
          </cell>
          <cell r="J980">
            <v>4942</v>
          </cell>
          <cell r="K980">
            <v>0</v>
          </cell>
          <cell r="L980">
            <v>0</v>
          </cell>
          <cell r="M980">
            <v>0</v>
          </cell>
          <cell r="N980">
            <v>0</v>
          </cell>
          <cell r="O980">
            <v>1180.8</v>
          </cell>
          <cell r="P980">
            <v>23133.84</v>
          </cell>
          <cell r="Q980">
            <v>24314.6</v>
          </cell>
          <cell r="R980">
            <v>240</v>
          </cell>
          <cell r="S980">
            <v>4702</v>
          </cell>
          <cell r="T980">
            <v>4942</v>
          </cell>
          <cell r="U980">
            <v>0</v>
          </cell>
          <cell r="V980">
            <v>0</v>
          </cell>
          <cell r="W980">
            <v>0</v>
          </cell>
          <cell r="X980">
            <v>0</v>
          </cell>
          <cell r="Y980">
            <v>1180.8</v>
          </cell>
          <cell r="Z980">
            <v>23133.84</v>
          </cell>
          <cell r="AA980">
            <v>24314.6</v>
          </cell>
        </row>
        <row r="981">
          <cell r="A981" t="str">
            <v>JUL</v>
          </cell>
          <cell r="B981">
            <v>2017</v>
          </cell>
          <cell r="C981" t="str">
            <v>COTTAGE GROVE COMMUNITY HOSPIT</v>
          </cell>
          <cell r="D981" t="str">
            <v>41300</v>
          </cell>
          <cell r="E981" t="str">
            <v>CT</v>
          </cell>
          <cell r="F981" t="str">
            <v>29503355</v>
          </cell>
          <cell r="G981" t="str">
            <v>CT SUP ISOVUE JW370-100 MLB 0270</v>
          </cell>
          <cell r="H981">
            <v>35</v>
          </cell>
          <cell r="I981">
            <v>583</v>
          </cell>
          <cell r="J981">
            <v>618</v>
          </cell>
          <cell r="K981">
            <v>0</v>
          </cell>
          <cell r="L981">
            <v>0</v>
          </cell>
          <cell r="M981">
            <v>0</v>
          </cell>
          <cell r="N981">
            <v>0</v>
          </cell>
          <cell r="O981">
            <v>172.2</v>
          </cell>
          <cell r="P981">
            <v>2868.36</v>
          </cell>
          <cell r="Q981">
            <v>3040.6</v>
          </cell>
          <cell r="R981">
            <v>35</v>
          </cell>
          <cell r="S981">
            <v>583</v>
          </cell>
          <cell r="T981">
            <v>618</v>
          </cell>
          <cell r="U981">
            <v>0</v>
          </cell>
          <cell r="V981">
            <v>0</v>
          </cell>
          <cell r="W981">
            <v>0</v>
          </cell>
          <cell r="X981">
            <v>0</v>
          </cell>
          <cell r="Y981">
            <v>172.2</v>
          </cell>
          <cell r="Z981">
            <v>2868.36</v>
          </cell>
          <cell r="AA981">
            <v>3040.6</v>
          </cell>
        </row>
        <row r="982">
          <cell r="A982" t="str">
            <v>JUL</v>
          </cell>
          <cell r="B982">
            <v>2017</v>
          </cell>
          <cell r="C982" t="str">
            <v>COTTAGE GROVE COMMUNITY HOSPIT</v>
          </cell>
          <cell r="D982" t="str">
            <v>41400</v>
          </cell>
          <cell r="E982" t="str">
            <v>Radiology</v>
          </cell>
          <cell r="F982" t="str">
            <v>10110000</v>
          </cell>
          <cell r="G982" t="str">
            <v>CGCH-SICF VISIT</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row>
        <row r="983">
          <cell r="A983" t="str">
            <v>JUL</v>
          </cell>
          <cell r="B983">
            <v>2017</v>
          </cell>
          <cell r="C983" t="str">
            <v>COTTAGE GROVE COMMUNITY HOSPIT</v>
          </cell>
          <cell r="D983" t="str">
            <v>41400</v>
          </cell>
          <cell r="E983" t="str">
            <v>Radiology</v>
          </cell>
          <cell r="F983" t="str">
            <v>30000185</v>
          </cell>
          <cell r="G983" t="str">
            <v>XR MANDIBLE LIMITED</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row>
        <row r="984">
          <cell r="A984" t="str">
            <v>JUL</v>
          </cell>
          <cell r="B984">
            <v>2017</v>
          </cell>
          <cell r="C984" t="str">
            <v>COTTAGE GROVE COMMUNITY HOSPIT</v>
          </cell>
          <cell r="D984" t="str">
            <v>41400</v>
          </cell>
          <cell r="E984" t="str">
            <v>Radiology</v>
          </cell>
          <cell r="F984" t="str">
            <v>30000190</v>
          </cell>
          <cell r="G984" t="str">
            <v>XR MANDIBLE COMPLETE</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row>
        <row r="985">
          <cell r="A985" t="str">
            <v>JUL</v>
          </cell>
          <cell r="B985">
            <v>2017</v>
          </cell>
          <cell r="C985" t="str">
            <v>COTTAGE GROVE COMMUNITY HOSPIT</v>
          </cell>
          <cell r="D985" t="str">
            <v>41400</v>
          </cell>
          <cell r="E985" t="str">
            <v>Radiology</v>
          </cell>
          <cell r="F985" t="str">
            <v>30000205</v>
          </cell>
          <cell r="G985" t="str">
            <v>XR FACIAL BONES  1-2 VIEWS</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row>
        <row r="986">
          <cell r="A986" t="str">
            <v>JUL</v>
          </cell>
          <cell r="B986">
            <v>2017</v>
          </cell>
          <cell r="C986" t="str">
            <v>COTTAGE GROVE COMMUNITY HOSPIT</v>
          </cell>
          <cell r="D986" t="str">
            <v>41400</v>
          </cell>
          <cell r="E986" t="str">
            <v>Radiology</v>
          </cell>
          <cell r="F986" t="str">
            <v>30000210</v>
          </cell>
          <cell r="G986" t="str">
            <v>XR FACIAL BONES 3-5 VIEWS</v>
          </cell>
          <cell r="H986">
            <v>0</v>
          </cell>
          <cell r="I986">
            <v>2</v>
          </cell>
          <cell r="J986">
            <v>2</v>
          </cell>
          <cell r="K986">
            <v>0</v>
          </cell>
          <cell r="L986">
            <v>1.8</v>
          </cell>
          <cell r="M986">
            <v>1.8</v>
          </cell>
          <cell r="N986">
            <v>0</v>
          </cell>
          <cell r="O986">
            <v>0</v>
          </cell>
          <cell r="P986">
            <v>480</v>
          </cell>
          <cell r="Q986">
            <v>480</v>
          </cell>
          <cell r="R986">
            <v>0</v>
          </cell>
          <cell r="S986">
            <v>2</v>
          </cell>
          <cell r="T986">
            <v>2</v>
          </cell>
          <cell r="U986">
            <v>0</v>
          </cell>
          <cell r="V986">
            <v>1.8</v>
          </cell>
          <cell r="W986">
            <v>1.8</v>
          </cell>
          <cell r="X986">
            <v>0</v>
          </cell>
          <cell r="Y986">
            <v>0</v>
          </cell>
          <cell r="Z986">
            <v>480</v>
          </cell>
          <cell r="AA986">
            <v>480</v>
          </cell>
        </row>
        <row r="987">
          <cell r="A987" t="str">
            <v>JUL</v>
          </cell>
          <cell r="B987">
            <v>2017</v>
          </cell>
          <cell r="C987" t="str">
            <v>COTTAGE GROVE COMMUNITY HOSPIT</v>
          </cell>
          <cell r="D987" t="str">
            <v>41400</v>
          </cell>
          <cell r="E987" t="str">
            <v>Radiology</v>
          </cell>
          <cell r="F987" t="str">
            <v>30000215</v>
          </cell>
          <cell r="G987" t="str">
            <v>XR NASAL BONES</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row>
        <row r="988">
          <cell r="A988" t="str">
            <v>JUL</v>
          </cell>
          <cell r="B988">
            <v>2017</v>
          </cell>
          <cell r="C988" t="str">
            <v>COTTAGE GROVE COMMUNITY HOSPIT</v>
          </cell>
          <cell r="D988" t="str">
            <v>41400</v>
          </cell>
          <cell r="E988" t="str">
            <v>Radiology</v>
          </cell>
          <cell r="F988" t="str">
            <v>30000225</v>
          </cell>
          <cell r="G988" t="str">
            <v>XR ORBITS COMPLETE</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row>
        <row r="989">
          <cell r="A989" t="str">
            <v>JUL</v>
          </cell>
          <cell r="B989">
            <v>2017</v>
          </cell>
          <cell r="C989" t="str">
            <v>COTTAGE GROVE COMMUNITY HOSPIT</v>
          </cell>
          <cell r="D989" t="str">
            <v>41400</v>
          </cell>
          <cell r="E989" t="str">
            <v>Radiology</v>
          </cell>
          <cell r="F989" t="str">
            <v>30000230</v>
          </cell>
          <cell r="G989" t="str">
            <v>XR SINUSES 1-2 VIEWS</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row>
        <row r="990">
          <cell r="A990" t="str">
            <v>JUL</v>
          </cell>
          <cell r="B990">
            <v>2017</v>
          </cell>
          <cell r="C990" t="str">
            <v>COTTAGE GROVE COMMUNITY HOSPIT</v>
          </cell>
          <cell r="D990" t="str">
            <v>41400</v>
          </cell>
          <cell r="E990" t="str">
            <v>Radiology</v>
          </cell>
          <cell r="F990" t="str">
            <v>30000235</v>
          </cell>
          <cell r="G990" t="str">
            <v>XR SINUSES COMPLETE</v>
          </cell>
          <cell r="H990">
            <v>0</v>
          </cell>
          <cell r="I990">
            <v>1</v>
          </cell>
          <cell r="J990">
            <v>1</v>
          </cell>
          <cell r="K990">
            <v>0</v>
          </cell>
          <cell r="L990">
            <v>0.8</v>
          </cell>
          <cell r="M990">
            <v>0.8</v>
          </cell>
          <cell r="N990">
            <v>0</v>
          </cell>
          <cell r="O990">
            <v>0</v>
          </cell>
          <cell r="P990">
            <v>240</v>
          </cell>
          <cell r="Q990">
            <v>240</v>
          </cell>
          <cell r="R990">
            <v>0</v>
          </cell>
          <cell r="S990">
            <v>1</v>
          </cell>
          <cell r="T990">
            <v>1</v>
          </cell>
          <cell r="U990">
            <v>0</v>
          </cell>
          <cell r="V990">
            <v>0.8</v>
          </cell>
          <cell r="W990">
            <v>0.8</v>
          </cell>
          <cell r="X990">
            <v>0</v>
          </cell>
          <cell r="Y990">
            <v>0</v>
          </cell>
          <cell r="Z990">
            <v>240</v>
          </cell>
          <cell r="AA990">
            <v>240</v>
          </cell>
        </row>
        <row r="991">
          <cell r="A991" t="str">
            <v>JUL</v>
          </cell>
          <cell r="B991">
            <v>2017</v>
          </cell>
          <cell r="C991" t="str">
            <v>COTTAGE GROVE COMMUNITY HOSPIT</v>
          </cell>
          <cell r="D991" t="str">
            <v>41400</v>
          </cell>
          <cell r="E991" t="str">
            <v>Radiology</v>
          </cell>
          <cell r="F991" t="str">
            <v>30000245</v>
          </cell>
          <cell r="G991" t="str">
            <v>XR SKULL 1-3 VIEWS</v>
          </cell>
          <cell r="H991">
            <v>0</v>
          </cell>
          <cell r="I991">
            <v>1</v>
          </cell>
          <cell r="J991">
            <v>1</v>
          </cell>
          <cell r="K991">
            <v>0</v>
          </cell>
          <cell r="L991">
            <v>0.8</v>
          </cell>
          <cell r="M991">
            <v>0.8</v>
          </cell>
          <cell r="N991">
            <v>0</v>
          </cell>
          <cell r="O991">
            <v>0</v>
          </cell>
          <cell r="P991">
            <v>240</v>
          </cell>
          <cell r="Q991">
            <v>240</v>
          </cell>
          <cell r="R991">
            <v>0</v>
          </cell>
          <cell r="S991">
            <v>1</v>
          </cell>
          <cell r="T991">
            <v>1</v>
          </cell>
          <cell r="U991">
            <v>0</v>
          </cell>
          <cell r="V991">
            <v>0.8</v>
          </cell>
          <cell r="W991">
            <v>0.8</v>
          </cell>
          <cell r="X991">
            <v>0</v>
          </cell>
          <cell r="Y991">
            <v>0</v>
          </cell>
          <cell r="Z991">
            <v>240</v>
          </cell>
          <cell r="AA991">
            <v>240</v>
          </cell>
        </row>
        <row r="992">
          <cell r="A992" t="str">
            <v>JUL</v>
          </cell>
          <cell r="B992">
            <v>2017</v>
          </cell>
          <cell r="C992" t="str">
            <v>COTTAGE GROVE COMMUNITY HOSPIT</v>
          </cell>
          <cell r="D992" t="str">
            <v>41400</v>
          </cell>
          <cell r="E992" t="str">
            <v>Radiology</v>
          </cell>
          <cell r="F992" t="str">
            <v>30000250</v>
          </cell>
          <cell r="G992" t="str">
            <v>XR SKULL COMPLETE</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row>
        <row r="993">
          <cell r="A993" t="str">
            <v>JUL</v>
          </cell>
          <cell r="B993">
            <v>2017</v>
          </cell>
          <cell r="C993" t="str">
            <v>COTTAGE GROVE COMMUNITY HOSPIT</v>
          </cell>
          <cell r="D993" t="str">
            <v>41400</v>
          </cell>
          <cell r="E993" t="str">
            <v>Radiology</v>
          </cell>
          <cell r="F993" t="str">
            <v>30000275</v>
          </cell>
          <cell r="G993" t="str">
            <v>XR TMJ BILATERAL JOINTS</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row>
        <row r="994">
          <cell r="A994" t="str">
            <v>JUL</v>
          </cell>
          <cell r="B994">
            <v>2017</v>
          </cell>
          <cell r="C994" t="str">
            <v>COTTAGE GROVE COMMUNITY HOSPIT</v>
          </cell>
          <cell r="D994" t="str">
            <v>41400</v>
          </cell>
          <cell r="E994" t="str">
            <v>Radiology</v>
          </cell>
          <cell r="F994" t="str">
            <v>30000290</v>
          </cell>
          <cell r="G994" t="str">
            <v>XR NECK SOFT TISSUE.</v>
          </cell>
          <cell r="H994">
            <v>0</v>
          </cell>
          <cell r="I994">
            <v>2</v>
          </cell>
          <cell r="J994">
            <v>2</v>
          </cell>
          <cell r="K994">
            <v>0</v>
          </cell>
          <cell r="L994">
            <v>1.2</v>
          </cell>
          <cell r="M994">
            <v>1.2</v>
          </cell>
          <cell r="N994">
            <v>0</v>
          </cell>
          <cell r="O994">
            <v>0</v>
          </cell>
          <cell r="P994">
            <v>480</v>
          </cell>
          <cell r="Q994">
            <v>480</v>
          </cell>
          <cell r="R994">
            <v>0</v>
          </cell>
          <cell r="S994">
            <v>2</v>
          </cell>
          <cell r="T994">
            <v>2</v>
          </cell>
          <cell r="U994">
            <v>0</v>
          </cell>
          <cell r="V994">
            <v>1.2</v>
          </cell>
          <cell r="W994">
            <v>1.2</v>
          </cell>
          <cell r="X994">
            <v>0</v>
          </cell>
          <cell r="Y994">
            <v>0</v>
          </cell>
          <cell r="Z994">
            <v>480</v>
          </cell>
          <cell r="AA994">
            <v>480</v>
          </cell>
        </row>
        <row r="995">
          <cell r="A995" t="str">
            <v>JUL</v>
          </cell>
          <cell r="B995">
            <v>2017</v>
          </cell>
          <cell r="C995" t="str">
            <v>COTTAGE GROVE COMMUNITY HOSPIT</v>
          </cell>
          <cell r="D995" t="str">
            <v>41400</v>
          </cell>
          <cell r="E995" t="str">
            <v>Radiology</v>
          </cell>
          <cell r="F995" t="str">
            <v>30000320</v>
          </cell>
          <cell r="G995" t="str">
            <v>XR CHEST 1V</v>
          </cell>
          <cell r="H995">
            <v>1</v>
          </cell>
          <cell r="I995">
            <v>7</v>
          </cell>
          <cell r="J995">
            <v>8</v>
          </cell>
          <cell r="K995">
            <v>0.5</v>
          </cell>
          <cell r="L995">
            <v>3.2</v>
          </cell>
          <cell r="M995">
            <v>3.6</v>
          </cell>
          <cell r="N995">
            <v>0</v>
          </cell>
          <cell r="O995">
            <v>240</v>
          </cell>
          <cell r="P995">
            <v>1680</v>
          </cell>
          <cell r="Q995">
            <v>1920</v>
          </cell>
          <cell r="R995">
            <v>1</v>
          </cell>
          <cell r="S995">
            <v>7</v>
          </cell>
          <cell r="T995">
            <v>8</v>
          </cell>
          <cell r="U995">
            <v>0.5</v>
          </cell>
          <cell r="V995">
            <v>3.2</v>
          </cell>
          <cell r="W995">
            <v>3.6</v>
          </cell>
          <cell r="X995">
            <v>0</v>
          </cell>
          <cell r="Y995">
            <v>240</v>
          </cell>
          <cell r="Z995">
            <v>1680</v>
          </cell>
          <cell r="AA995">
            <v>1920</v>
          </cell>
        </row>
        <row r="996">
          <cell r="A996" t="str">
            <v>JUL</v>
          </cell>
          <cell r="B996">
            <v>2017</v>
          </cell>
          <cell r="C996" t="str">
            <v>COTTAGE GROVE COMMUNITY HOSPIT</v>
          </cell>
          <cell r="D996" t="str">
            <v>41400</v>
          </cell>
          <cell r="E996" t="str">
            <v>Radiology</v>
          </cell>
          <cell r="F996" t="str">
            <v>30000325</v>
          </cell>
          <cell r="G996" t="str">
            <v>XR CHEST 2V</v>
          </cell>
          <cell r="H996">
            <v>12</v>
          </cell>
          <cell r="I996">
            <v>174</v>
          </cell>
          <cell r="J996">
            <v>186</v>
          </cell>
          <cell r="K996">
            <v>6.7</v>
          </cell>
          <cell r="L996">
            <v>97.4</v>
          </cell>
          <cell r="M996">
            <v>104.2</v>
          </cell>
          <cell r="N996">
            <v>0</v>
          </cell>
          <cell r="O996">
            <v>2880</v>
          </cell>
          <cell r="P996">
            <v>41760</v>
          </cell>
          <cell r="Q996">
            <v>44640</v>
          </cell>
          <cell r="R996">
            <v>12</v>
          </cell>
          <cell r="S996">
            <v>174</v>
          </cell>
          <cell r="T996">
            <v>186</v>
          </cell>
          <cell r="U996">
            <v>6.7</v>
          </cell>
          <cell r="V996">
            <v>97.4</v>
          </cell>
          <cell r="W996">
            <v>104.2</v>
          </cell>
          <cell r="X996">
            <v>0</v>
          </cell>
          <cell r="Y996">
            <v>2880</v>
          </cell>
          <cell r="Z996">
            <v>41760</v>
          </cell>
          <cell r="AA996">
            <v>44640</v>
          </cell>
        </row>
        <row r="997">
          <cell r="A997" t="str">
            <v>JUL</v>
          </cell>
          <cell r="B997">
            <v>2017</v>
          </cell>
          <cell r="C997" t="str">
            <v>COTTAGE GROVE COMMUNITY HOSPIT</v>
          </cell>
          <cell r="D997" t="str">
            <v>41400</v>
          </cell>
          <cell r="E997" t="str">
            <v>Radiology</v>
          </cell>
          <cell r="F997" t="str">
            <v>30000330</v>
          </cell>
          <cell r="G997" t="str">
            <v>XR CHEST 2V W APICAL LORDOTIC</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row>
        <row r="998">
          <cell r="A998" t="str">
            <v>JUL</v>
          </cell>
          <cell r="B998">
            <v>2017</v>
          </cell>
          <cell r="C998" t="str">
            <v>COTTAGE GROVE COMMUNITY HOSPIT</v>
          </cell>
          <cell r="D998" t="str">
            <v>41400</v>
          </cell>
          <cell r="E998" t="str">
            <v>Radiology</v>
          </cell>
          <cell r="F998" t="str">
            <v>30000355</v>
          </cell>
          <cell r="G998" t="str">
            <v>XR CHEST SPECIAL VIEWS</v>
          </cell>
          <cell r="H998">
            <v>0</v>
          </cell>
          <cell r="I998">
            <v>3</v>
          </cell>
          <cell r="J998">
            <v>3</v>
          </cell>
          <cell r="K998">
            <v>0</v>
          </cell>
          <cell r="L998">
            <v>2.2000000000000002</v>
          </cell>
          <cell r="M998">
            <v>2.2000000000000002</v>
          </cell>
          <cell r="N998">
            <v>0</v>
          </cell>
          <cell r="O998">
            <v>0</v>
          </cell>
          <cell r="P998">
            <v>720</v>
          </cell>
          <cell r="Q998">
            <v>720</v>
          </cell>
          <cell r="R998">
            <v>0</v>
          </cell>
          <cell r="S998">
            <v>3</v>
          </cell>
          <cell r="T998">
            <v>3</v>
          </cell>
          <cell r="U998">
            <v>0</v>
          </cell>
          <cell r="V998">
            <v>2.2000000000000002</v>
          </cell>
          <cell r="W998">
            <v>2.2000000000000002</v>
          </cell>
          <cell r="X998">
            <v>0</v>
          </cell>
          <cell r="Y998">
            <v>0</v>
          </cell>
          <cell r="Z998">
            <v>720</v>
          </cell>
          <cell r="AA998">
            <v>720</v>
          </cell>
        </row>
        <row r="999">
          <cell r="A999" t="str">
            <v>JUL</v>
          </cell>
          <cell r="B999">
            <v>2017</v>
          </cell>
          <cell r="C999" t="str">
            <v>COTTAGE GROVE COMMUNITY HOSPIT</v>
          </cell>
          <cell r="D999" t="str">
            <v>41400</v>
          </cell>
          <cell r="E999" t="str">
            <v>Radiology</v>
          </cell>
          <cell r="F999" t="str">
            <v>30000380</v>
          </cell>
          <cell r="G999" t="str">
            <v>XR RIBS UNILATERAL</v>
          </cell>
          <cell r="H999">
            <v>0</v>
          </cell>
          <cell r="I999">
            <v>1</v>
          </cell>
          <cell r="J999">
            <v>1</v>
          </cell>
          <cell r="K999">
            <v>0</v>
          </cell>
          <cell r="L999">
            <v>0.6</v>
          </cell>
          <cell r="M999">
            <v>0.6</v>
          </cell>
          <cell r="N999">
            <v>0</v>
          </cell>
          <cell r="O999">
            <v>0</v>
          </cell>
          <cell r="P999">
            <v>240</v>
          </cell>
          <cell r="Q999">
            <v>240</v>
          </cell>
          <cell r="R999">
            <v>0</v>
          </cell>
          <cell r="S999">
            <v>1</v>
          </cell>
          <cell r="T999">
            <v>1</v>
          </cell>
          <cell r="U999">
            <v>0</v>
          </cell>
          <cell r="V999">
            <v>0.6</v>
          </cell>
          <cell r="W999">
            <v>0.6</v>
          </cell>
          <cell r="X999">
            <v>0</v>
          </cell>
          <cell r="Y999">
            <v>0</v>
          </cell>
          <cell r="Z999">
            <v>240</v>
          </cell>
          <cell r="AA999">
            <v>240</v>
          </cell>
        </row>
        <row r="1000">
          <cell r="A1000" t="str">
            <v>JUL</v>
          </cell>
          <cell r="B1000">
            <v>2017</v>
          </cell>
          <cell r="C1000" t="str">
            <v>COTTAGE GROVE COMMUNITY HOSPIT</v>
          </cell>
          <cell r="D1000" t="str">
            <v>41400</v>
          </cell>
          <cell r="E1000" t="str">
            <v>Radiology</v>
          </cell>
          <cell r="F1000" t="str">
            <v>30000385</v>
          </cell>
          <cell r="G1000" t="str">
            <v>XR RIBS UNILAT W PA CHEST</v>
          </cell>
          <cell r="H1000">
            <v>0</v>
          </cell>
          <cell r="I1000">
            <v>7</v>
          </cell>
          <cell r="J1000">
            <v>7</v>
          </cell>
          <cell r="K1000">
            <v>0</v>
          </cell>
          <cell r="L1000">
            <v>5.2</v>
          </cell>
          <cell r="M1000">
            <v>5.2</v>
          </cell>
          <cell r="N1000">
            <v>0</v>
          </cell>
          <cell r="O1000">
            <v>0</v>
          </cell>
          <cell r="P1000">
            <v>1680</v>
          </cell>
          <cell r="Q1000">
            <v>1680</v>
          </cell>
          <cell r="R1000">
            <v>0</v>
          </cell>
          <cell r="S1000">
            <v>7</v>
          </cell>
          <cell r="T1000">
            <v>7</v>
          </cell>
          <cell r="U1000">
            <v>0</v>
          </cell>
          <cell r="V1000">
            <v>5.2</v>
          </cell>
          <cell r="W1000">
            <v>5.2</v>
          </cell>
          <cell r="X1000">
            <v>0</v>
          </cell>
          <cell r="Y1000">
            <v>0</v>
          </cell>
          <cell r="Z1000">
            <v>1680</v>
          </cell>
          <cell r="AA1000">
            <v>1680</v>
          </cell>
        </row>
        <row r="1001">
          <cell r="A1001" t="str">
            <v>JUL</v>
          </cell>
          <cell r="B1001">
            <v>2017</v>
          </cell>
          <cell r="C1001" t="str">
            <v>COTTAGE GROVE COMMUNITY HOSPIT</v>
          </cell>
          <cell r="D1001" t="str">
            <v>41400</v>
          </cell>
          <cell r="E1001" t="str">
            <v>Radiology</v>
          </cell>
          <cell r="F1001" t="str">
            <v>30000390</v>
          </cell>
          <cell r="G1001" t="str">
            <v>XR RIBS BILATERAL</v>
          </cell>
          <cell r="H1001">
            <v>0</v>
          </cell>
          <cell r="I1001">
            <v>1</v>
          </cell>
          <cell r="J1001">
            <v>1</v>
          </cell>
          <cell r="K1001">
            <v>0</v>
          </cell>
          <cell r="L1001">
            <v>0.8</v>
          </cell>
          <cell r="M1001">
            <v>0.8</v>
          </cell>
          <cell r="N1001">
            <v>0</v>
          </cell>
          <cell r="O1001">
            <v>0</v>
          </cell>
          <cell r="P1001">
            <v>240</v>
          </cell>
          <cell r="Q1001">
            <v>240</v>
          </cell>
          <cell r="R1001">
            <v>0</v>
          </cell>
          <cell r="S1001">
            <v>1</v>
          </cell>
          <cell r="T1001">
            <v>1</v>
          </cell>
          <cell r="U1001">
            <v>0</v>
          </cell>
          <cell r="V1001">
            <v>0.8</v>
          </cell>
          <cell r="W1001">
            <v>0.8</v>
          </cell>
          <cell r="X1001">
            <v>0</v>
          </cell>
          <cell r="Y1001">
            <v>0</v>
          </cell>
          <cell r="Z1001">
            <v>240</v>
          </cell>
          <cell r="AA1001">
            <v>240</v>
          </cell>
        </row>
        <row r="1002">
          <cell r="A1002" t="str">
            <v>JUL</v>
          </cell>
          <cell r="B1002">
            <v>2017</v>
          </cell>
          <cell r="C1002" t="str">
            <v>COTTAGE GROVE COMMUNITY HOSPIT</v>
          </cell>
          <cell r="D1002" t="str">
            <v>41400</v>
          </cell>
          <cell r="E1002" t="str">
            <v>Radiology</v>
          </cell>
          <cell r="F1002" t="str">
            <v>30000400</v>
          </cell>
          <cell r="G1002" t="str">
            <v>XR STERNUM</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row>
        <row r="1003">
          <cell r="A1003" t="str">
            <v>JUL</v>
          </cell>
          <cell r="B1003">
            <v>2017</v>
          </cell>
          <cell r="C1003" t="str">
            <v>COTTAGE GROVE COMMUNITY HOSPIT</v>
          </cell>
          <cell r="D1003" t="str">
            <v>41400</v>
          </cell>
          <cell r="E1003" t="str">
            <v>Radiology</v>
          </cell>
          <cell r="F1003" t="str">
            <v>30000405</v>
          </cell>
          <cell r="G1003" t="str">
            <v>XR STERNOCLAVICULAR JOINT</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row>
        <row r="1004">
          <cell r="A1004" t="str">
            <v>JUL</v>
          </cell>
          <cell r="B1004">
            <v>2017</v>
          </cell>
          <cell r="C1004" t="str">
            <v>COTTAGE GROVE COMMUNITY HOSPIT</v>
          </cell>
          <cell r="D1004" t="str">
            <v>41400</v>
          </cell>
          <cell r="E1004" t="str">
            <v>Radiology</v>
          </cell>
          <cell r="F1004" t="str">
            <v>30000415</v>
          </cell>
          <cell r="G1004" t="str">
            <v>XR CERV SPINE 1V</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row>
        <row r="1005">
          <cell r="A1005" t="str">
            <v>JUL</v>
          </cell>
          <cell r="B1005">
            <v>2017</v>
          </cell>
          <cell r="C1005" t="str">
            <v>COTTAGE GROVE COMMUNITY HOSPIT</v>
          </cell>
          <cell r="D1005" t="str">
            <v>41400</v>
          </cell>
          <cell r="E1005" t="str">
            <v>Radiology</v>
          </cell>
          <cell r="F1005" t="str">
            <v>30000430</v>
          </cell>
          <cell r="G1005" t="str">
            <v>XR CERVICAL SPINE 2 VW</v>
          </cell>
          <cell r="H1005">
            <v>0</v>
          </cell>
          <cell r="I1005">
            <v>20</v>
          </cell>
          <cell r="J1005">
            <v>20</v>
          </cell>
          <cell r="K1005">
            <v>0</v>
          </cell>
          <cell r="L1005">
            <v>14.2</v>
          </cell>
          <cell r="M1005">
            <v>14.2</v>
          </cell>
          <cell r="N1005">
            <v>0</v>
          </cell>
          <cell r="O1005">
            <v>0</v>
          </cell>
          <cell r="P1005">
            <v>4800</v>
          </cell>
          <cell r="Q1005">
            <v>4800</v>
          </cell>
          <cell r="R1005">
            <v>0</v>
          </cell>
          <cell r="S1005">
            <v>20</v>
          </cell>
          <cell r="T1005">
            <v>20</v>
          </cell>
          <cell r="U1005">
            <v>0</v>
          </cell>
          <cell r="V1005">
            <v>14.2</v>
          </cell>
          <cell r="W1005">
            <v>14.2</v>
          </cell>
          <cell r="X1005">
            <v>0</v>
          </cell>
          <cell r="Y1005">
            <v>0</v>
          </cell>
          <cell r="Z1005">
            <v>4800</v>
          </cell>
          <cell r="AA1005">
            <v>4800</v>
          </cell>
        </row>
        <row r="1006">
          <cell r="A1006" t="str">
            <v>JUL</v>
          </cell>
          <cell r="B1006">
            <v>2017</v>
          </cell>
          <cell r="C1006" t="str">
            <v>COTTAGE GROVE COMMUNITY HOSPIT</v>
          </cell>
          <cell r="D1006" t="str">
            <v>41400</v>
          </cell>
          <cell r="E1006" t="str">
            <v>Radiology</v>
          </cell>
          <cell r="F1006" t="str">
            <v>30000435</v>
          </cell>
          <cell r="G1006" t="str">
            <v>XR CERVICAL SPINE 4 - 5 VIEW</v>
          </cell>
          <cell r="H1006">
            <v>0</v>
          </cell>
          <cell r="I1006">
            <v>2</v>
          </cell>
          <cell r="J1006">
            <v>2</v>
          </cell>
          <cell r="K1006">
            <v>0</v>
          </cell>
          <cell r="L1006">
            <v>1.9</v>
          </cell>
          <cell r="M1006">
            <v>1.9</v>
          </cell>
          <cell r="N1006">
            <v>0</v>
          </cell>
          <cell r="O1006">
            <v>0</v>
          </cell>
          <cell r="P1006">
            <v>804</v>
          </cell>
          <cell r="Q1006">
            <v>804</v>
          </cell>
          <cell r="R1006">
            <v>0</v>
          </cell>
          <cell r="S1006">
            <v>2</v>
          </cell>
          <cell r="T1006">
            <v>2</v>
          </cell>
          <cell r="U1006">
            <v>0</v>
          </cell>
          <cell r="V1006">
            <v>1.9</v>
          </cell>
          <cell r="W1006">
            <v>1.9</v>
          </cell>
          <cell r="X1006">
            <v>0</v>
          </cell>
          <cell r="Y1006">
            <v>0</v>
          </cell>
          <cell r="Z1006">
            <v>804</v>
          </cell>
          <cell r="AA1006">
            <v>804</v>
          </cell>
        </row>
        <row r="1007">
          <cell r="A1007" t="str">
            <v>JUL</v>
          </cell>
          <cell r="B1007">
            <v>2017</v>
          </cell>
          <cell r="C1007" t="str">
            <v>COTTAGE GROVE COMMUNITY HOSPIT</v>
          </cell>
          <cell r="D1007" t="str">
            <v>41400</v>
          </cell>
          <cell r="E1007" t="str">
            <v>Radiology</v>
          </cell>
          <cell r="F1007" t="str">
            <v>30000440</v>
          </cell>
          <cell r="G1007" t="str">
            <v>XR CERVICAL SPINE 6+ VIEWS</v>
          </cell>
          <cell r="H1007">
            <v>0</v>
          </cell>
          <cell r="I1007">
            <v>1</v>
          </cell>
          <cell r="J1007">
            <v>1</v>
          </cell>
          <cell r="K1007">
            <v>0</v>
          </cell>
          <cell r="L1007">
            <v>1.2</v>
          </cell>
          <cell r="M1007">
            <v>1.2</v>
          </cell>
          <cell r="N1007">
            <v>0</v>
          </cell>
          <cell r="O1007">
            <v>0</v>
          </cell>
          <cell r="P1007">
            <v>402</v>
          </cell>
          <cell r="Q1007">
            <v>402</v>
          </cell>
          <cell r="R1007">
            <v>0</v>
          </cell>
          <cell r="S1007">
            <v>1</v>
          </cell>
          <cell r="T1007">
            <v>1</v>
          </cell>
          <cell r="U1007">
            <v>0</v>
          </cell>
          <cell r="V1007">
            <v>1.2</v>
          </cell>
          <cell r="W1007">
            <v>1.2</v>
          </cell>
          <cell r="X1007">
            <v>0</v>
          </cell>
          <cell r="Y1007">
            <v>0</v>
          </cell>
          <cell r="Z1007">
            <v>402</v>
          </cell>
          <cell r="AA1007">
            <v>402</v>
          </cell>
        </row>
        <row r="1008">
          <cell r="A1008" t="str">
            <v>JUL</v>
          </cell>
          <cell r="B1008">
            <v>2017</v>
          </cell>
          <cell r="C1008" t="str">
            <v>COTTAGE GROVE COMMUNITY HOSPIT</v>
          </cell>
          <cell r="D1008" t="str">
            <v>41400</v>
          </cell>
          <cell r="E1008" t="str">
            <v>Radiology</v>
          </cell>
          <cell r="F1008" t="str">
            <v>30000445</v>
          </cell>
          <cell r="G1008" t="str">
            <v>xXR SCOLIOSIS SPINE 1 - 2 VIEW</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row>
        <row r="1009">
          <cell r="A1009" t="str">
            <v>JUL</v>
          </cell>
          <cell r="B1009">
            <v>2017</v>
          </cell>
          <cell r="C1009" t="str">
            <v>COTTAGE GROVE COMMUNITY HOSPIT</v>
          </cell>
          <cell r="D1009" t="str">
            <v>41400</v>
          </cell>
          <cell r="E1009" t="str">
            <v>Radiology</v>
          </cell>
          <cell r="F1009" t="str">
            <v>30000450</v>
          </cell>
          <cell r="G1009" t="str">
            <v>XR THORACIC SPINE 2 VIEW</v>
          </cell>
          <cell r="H1009">
            <v>0</v>
          </cell>
          <cell r="I1009">
            <v>3</v>
          </cell>
          <cell r="J1009">
            <v>3</v>
          </cell>
          <cell r="K1009">
            <v>0</v>
          </cell>
          <cell r="L1009">
            <v>2</v>
          </cell>
          <cell r="M1009">
            <v>2</v>
          </cell>
          <cell r="N1009">
            <v>0</v>
          </cell>
          <cell r="O1009">
            <v>0</v>
          </cell>
          <cell r="P1009">
            <v>720</v>
          </cell>
          <cell r="Q1009">
            <v>720</v>
          </cell>
          <cell r="R1009">
            <v>0</v>
          </cell>
          <cell r="S1009">
            <v>3</v>
          </cell>
          <cell r="T1009">
            <v>3</v>
          </cell>
          <cell r="U1009">
            <v>0</v>
          </cell>
          <cell r="V1009">
            <v>2</v>
          </cell>
          <cell r="W1009">
            <v>2</v>
          </cell>
          <cell r="X1009">
            <v>0</v>
          </cell>
          <cell r="Y1009">
            <v>0</v>
          </cell>
          <cell r="Z1009">
            <v>720</v>
          </cell>
          <cell r="AA1009">
            <v>720</v>
          </cell>
        </row>
        <row r="1010">
          <cell r="A1010" t="str">
            <v>JUL</v>
          </cell>
          <cell r="B1010">
            <v>2017</v>
          </cell>
          <cell r="C1010" t="str">
            <v>COTTAGE GROVE COMMUNITY HOSPIT</v>
          </cell>
          <cell r="D1010" t="str">
            <v>41400</v>
          </cell>
          <cell r="E1010" t="str">
            <v>Radiology</v>
          </cell>
          <cell r="F1010" t="str">
            <v>30000455</v>
          </cell>
          <cell r="G1010" t="str">
            <v>XR THORACIC SPINE 3 VIEWS</v>
          </cell>
          <cell r="H1010">
            <v>0</v>
          </cell>
          <cell r="I1010">
            <v>5</v>
          </cell>
          <cell r="J1010">
            <v>5</v>
          </cell>
          <cell r="K1010">
            <v>0</v>
          </cell>
          <cell r="L1010">
            <v>3.7</v>
          </cell>
          <cell r="M1010">
            <v>3.7</v>
          </cell>
          <cell r="N1010">
            <v>0</v>
          </cell>
          <cell r="O1010">
            <v>0</v>
          </cell>
          <cell r="P1010">
            <v>1200</v>
          </cell>
          <cell r="Q1010">
            <v>1200</v>
          </cell>
          <cell r="R1010">
            <v>0</v>
          </cell>
          <cell r="S1010">
            <v>5</v>
          </cell>
          <cell r="T1010">
            <v>5</v>
          </cell>
          <cell r="U1010">
            <v>0</v>
          </cell>
          <cell r="V1010">
            <v>3.7</v>
          </cell>
          <cell r="W1010">
            <v>3.7</v>
          </cell>
          <cell r="X1010">
            <v>0</v>
          </cell>
          <cell r="Y1010">
            <v>0</v>
          </cell>
          <cell r="Z1010">
            <v>1200</v>
          </cell>
          <cell r="AA1010">
            <v>1200</v>
          </cell>
        </row>
        <row r="1011">
          <cell r="A1011" t="str">
            <v>JUL</v>
          </cell>
          <cell r="B1011">
            <v>2017</v>
          </cell>
          <cell r="C1011" t="str">
            <v>COTTAGE GROVE COMMUNITY HOSPIT</v>
          </cell>
          <cell r="D1011" t="str">
            <v>41400</v>
          </cell>
          <cell r="E1011" t="str">
            <v>Radiology</v>
          </cell>
          <cell r="F1011" t="str">
            <v>30000465</v>
          </cell>
          <cell r="G1011" t="str">
            <v>XR THORACOLUMBAR SPINE 2 VIEWS</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row>
        <row r="1012">
          <cell r="A1012" t="str">
            <v>JUL</v>
          </cell>
          <cell r="B1012">
            <v>2017</v>
          </cell>
          <cell r="C1012" t="str">
            <v>COTTAGE GROVE COMMUNITY HOSPIT</v>
          </cell>
          <cell r="D1012" t="str">
            <v>41400</v>
          </cell>
          <cell r="E1012" t="str">
            <v>Radiology</v>
          </cell>
          <cell r="F1012" t="str">
            <v>30000475</v>
          </cell>
          <cell r="G1012" t="str">
            <v>XR LS SPINE AP AND LATERAL</v>
          </cell>
          <cell r="H1012">
            <v>0</v>
          </cell>
          <cell r="I1012">
            <v>27</v>
          </cell>
          <cell r="J1012">
            <v>27</v>
          </cell>
          <cell r="K1012">
            <v>0</v>
          </cell>
          <cell r="L1012">
            <v>20.5</v>
          </cell>
          <cell r="M1012">
            <v>20.5</v>
          </cell>
          <cell r="N1012">
            <v>0</v>
          </cell>
          <cell r="O1012">
            <v>0</v>
          </cell>
          <cell r="P1012">
            <v>6480</v>
          </cell>
          <cell r="Q1012">
            <v>6480</v>
          </cell>
          <cell r="R1012">
            <v>0</v>
          </cell>
          <cell r="S1012">
            <v>27</v>
          </cell>
          <cell r="T1012">
            <v>27</v>
          </cell>
          <cell r="U1012">
            <v>0</v>
          </cell>
          <cell r="V1012">
            <v>20.5</v>
          </cell>
          <cell r="W1012">
            <v>20.5</v>
          </cell>
          <cell r="X1012">
            <v>0</v>
          </cell>
          <cell r="Y1012">
            <v>0</v>
          </cell>
          <cell r="Z1012">
            <v>6480</v>
          </cell>
          <cell r="AA1012">
            <v>6480</v>
          </cell>
        </row>
        <row r="1013">
          <cell r="A1013" t="str">
            <v>JUL</v>
          </cell>
          <cell r="B1013">
            <v>2017</v>
          </cell>
          <cell r="C1013" t="str">
            <v>COTTAGE GROVE COMMUNITY HOSPIT</v>
          </cell>
          <cell r="D1013" t="str">
            <v>41400</v>
          </cell>
          <cell r="E1013" t="str">
            <v>Radiology</v>
          </cell>
          <cell r="F1013" t="str">
            <v>30000480</v>
          </cell>
          <cell r="G1013" t="str">
            <v>XR LS SPINE WITH OBLIQUES</v>
          </cell>
          <cell r="H1013">
            <v>0</v>
          </cell>
          <cell r="I1013">
            <v>5</v>
          </cell>
          <cell r="J1013">
            <v>5</v>
          </cell>
          <cell r="K1013">
            <v>0</v>
          </cell>
          <cell r="L1013">
            <v>5.3</v>
          </cell>
          <cell r="M1013">
            <v>5.3</v>
          </cell>
          <cell r="N1013">
            <v>0</v>
          </cell>
          <cell r="O1013">
            <v>0</v>
          </cell>
          <cell r="P1013">
            <v>2010</v>
          </cell>
          <cell r="Q1013">
            <v>2010</v>
          </cell>
          <cell r="R1013">
            <v>0</v>
          </cell>
          <cell r="S1013">
            <v>5</v>
          </cell>
          <cell r="T1013">
            <v>5</v>
          </cell>
          <cell r="U1013">
            <v>0</v>
          </cell>
          <cell r="V1013">
            <v>5.3</v>
          </cell>
          <cell r="W1013">
            <v>5.3</v>
          </cell>
          <cell r="X1013">
            <v>0</v>
          </cell>
          <cell r="Y1013">
            <v>0</v>
          </cell>
          <cell r="Z1013">
            <v>2010</v>
          </cell>
          <cell r="AA1013">
            <v>2010</v>
          </cell>
        </row>
        <row r="1014">
          <cell r="A1014" t="str">
            <v>JUL</v>
          </cell>
          <cell r="B1014">
            <v>2017</v>
          </cell>
          <cell r="C1014" t="str">
            <v>COTTAGE GROVE COMMUNITY HOSPIT</v>
          </cell>
          <cell r="D1014" t="str">
            <v>41400</v>
          </cell>
          <cell r="E1014" t="str">
            <v>Radiology</v>
          </cell>
          <cell r="F1014" t="str">
            <v>30000485</v>
          </cell>
          <cell r="G1014" t="str">
            <v>XR LS SPINE FLEX/EXT</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row>
        <row r="1015">
          <cell r="A1015" t="str">
            <v>JUL</v>
          </cell>
          <cell r="B1015">
            <v>2017</v>
          </cell>
          <cell r="C1015" t="str">
            <v>COTTAGE GROVE COMMUNITY HOSPIT</v>
          </cell>
          <cell r="D1015" t="str">
            <v>41400</v>
          </cell>
          <cell r="E1015" t="str">
            <v>Radiology</v>
          </cell>
          <cell r="F1015" t="str">
            <v>30000495</v>
          </cell>
          <cell r="G1015" t="str">
            <v>XR PELVIS AP 1 VIEW</v>
          </cell>
          <cell r="H1015">
            <v>0</v>
          </cell>
          <cell r="I1015">
            <v>3</v>
          </cell>
          <cell r="J1015">
            <v>3</v>
          </cell>
          <cell r="K1015">
            <v>0</v>
          </cell>
          <cell r="L1015">
            <v>1.8</v>
          </cell>
          <cell r="M1015">
            <v>1.8</v>
          </cell>
          <cell r="N1015">
            <v>0</v>
          </cell>
          <cell r="O1015">
            <v>0</v>
          </cell>
          <cell r="P1015">
            <v>720</v>
          </cell>
          <cell r="Q1015">
            <v>720</v>
          </cell>
          <cell r="R1015">
            <v>0</v>
          </cell>
          <cell r="S1015">
            <v>3</v>
          </cell>
          <cell r="T1015">
            <v>3</v>
          </cell>
          <cell r="U1015">
            <v>0</v>
          </cell>
          <cell r="V1015">
            <v>1.8</v>
          </cell>
          <cell r="W1015">
            <v>1.8</v>
          </cell>
          <cell r="X1015">
            <v>0</v>
          </cell>
          <cell r="Y1015">
            <v>0</v>
          </cell>
          <cell r="Z1015">
            <v>720</v>
          </cell>
          <cell r="AA1015">
            <v>720</v>
          </cell>
        </row>
        <row r="1016">
          <cell r="A1016" t="str">
            <v>JUL</v>
          </cell>
          <cell r="B1016">
            <v>2017</v>
          </cell>
          <cell r="C1016" t="str">
            <v>COTTAGE GROVE COMMUNITY HOSPIT</v>
          </cell>
          <cell r="D1016" t="str">
            <v>41400</v>
          </cell>
          <cell r="E1016" t="str">
            <v>Radiology</v>
          </cell>
          <cell r="F1016" t="str">
            <v>30000510</v>
          </cell>
          <cell r="G1016" t="str">
            <v>XR SACROILIAC JOINTS</v>
          </cell>
          <cell r="H1016">
            <v>0</v>
          </cell>
          <cell r="I1016">
            <v>3</v>
          </cell>
          <cell r="J1016">
            <v>3</v>
          </cell>
          <cell r="K1016">
            <v>0</v>
          </cell>
          <cell r="L1016">
            <v>2.2000000000000002</v>
          </cell>
          <cell r="M1016">
            <v>2.2000000000000002</v>
          </cell>
          <cell r="N1016">
            <v>0</v>
          </cell>
          <cell r="O1016">
            <v>0</v>
          </cell>
          <cell r="P1016">
            <v>720</v>
          </cell>
          <cell r="Q1016">
            <v>720</v>
          </cell>
          <cell r="R1016">
            <v>0</v>
          </cell>
          <cell r="S1016">
            <v>3</v>
          </cell>
          <cell r="T1016">
            <v>3</v>
          </cell>
          <cell r="U1016">
            <v>0</v>
          </cell>
          <cell r="V1016">
            <v>2.2000000000000002</v>
          </cell>
          <cell r="W1016">
            <v>2.2000000000000002</v>
          </cell>
          <cell r="X1016">
            <v>0</v>
          </cell>
          <cell r="Y1016">
            <v>0</v>
          </cell>
          <cell r="Z1016">
            <v>720</v>
          </cell>
          <cell r="AA1016">
            <v>720</v>
          </cell>
        </row>
        <row r="1017">
          <cell r="A1017" t="str">
            <v>JUL</v>
          </cell>
          <cell r="B1017">
            <v>2017</v>
          </cell>
          <cell r="C1017" t="str">
            <v>COTTAGE GROVE COMMUNITY HOSPIT</v>
          </cell>
          <cell r="D1017" t="str">
            <v>41400</v>
          </cell>
          <cell r="E1017" t="str">
            <v>Radiology</v>
          </cell>
          <cell r="F1017" t="str">
            <v>30000515</v>
          </cell>
          <cell r="G1017" t="str">
            <v>XR SACRUM COCCYX</v>
          </cell>
          <cell r="H1017">
            <v>0</v>
          </cell>
          <cell r="I1017">
            <v>3</v>
          </cell>
          <cell r="J1017">
            <v>3</v>
          </cell>
          <cell r="K1017">
            <v>0</v>
          </cell>
          <cell r="L1017">
            <v>1.8</v>
          </cell>
          <cell r="M1017">
            <v>1.8</v>
          </cell>
          <cell r="N1017">
            <v>0</v>
          </cell>
          <cell r="O1017">
            <v>0</v>
          </cell>
          <cell r="P1017">
            <v>720</v>
          </cell>
          <cell r="Q1017">
            <v>720</v>
          </cell>
          <cell r="R1017">
            <v>0</v>
          </cell>
          <cell r="S1017">
            <v>3</v>
          </cell>
          <cell r="T1017">
            <v>3</v>
          </cell>
          <cell r="U1017">
            <v>0</v>
          </cell>
          <cell r="V1017">
            <v>1.8</v>
          </cell>
          <cell r="W1017">
            <v>1.8</v>
          </cell>
          <cell r="X1017">
            <v>0</v>
          </cell>
          <cell r="Y1017">
            <v>0</v>
          </cell>
          <cell r="Z1017">
            <v>720</v>
          </cell>
          <cell r="AA1017">
            <v>720</v>
          </cell>
        </row>
        <row r="1018">
          <cell r="A1018" t="str">
            <v>JUL</v>
          </cell>
          <cell r="B1018">
            <v>2017</v>
          </cell>
          <cell r="C1018" t="str">
            <v>COTTAGE GROVE COMMUNITY HOSPIT</v>
          </cell>
          <cell r="D1018" t="str">
            <v>41400</v>
          </cell>
          <cell r="E1018" t="str">
            <v>Radiology</v>
          </cell>
          <cell r="F1018" t="str">
            <v>30000552</v>
          </cell>
          <cell r="G1018" t="str">
            <v>XR CLAVICLE RIGHT</v>
          </cell>
          <cell r="H1018">
            <v>0</v>
          </cell>
          <cell r="I1018">
            <v>1</v>
          </cell>
          <cell r="J1018">
            <v>1</v>
          </cell>
          <cell r="K1018">
            <v>0</v>
          </cell>
          <cell r="L1018">
            <v>0.6</v>
          </cell>
          <cell r="M1018">
            <v>0.6</v>
          </cell>
          <cell r="N1018">
            <v>0</v>
          </cell>
          <cell r="O1018">
            <v>0</v>
          </cell>
          <cell r="P1018">
            <v>240</v>
          </cell>
          <cell r="Q1018">
            <v>240</v>
          </cell>
          <cell r="R1018">
            <v>0</v>
          </cell>
          <cell r="S1018">
            <v>1</v>
          </cell>
          <cell r="T1018">
            <v>1</v>
          </cell>
          <cell r="U1018">
            <v>0</v>
          </cell>
          <cell r="V1018">
            <v>0.6</v>
          </cell>
          <cell r="W1018">
            <v>0.6</v>
          </cell>
          <cell r="X1018">
            <v>0</v>
          </cell>
          <cell r="Y1018">
            <v>0</v>
          </cell>
          <cell r="Z1018">
            <v>240</v>
          </cell>
          <cell r="AA1018">
            <v>240</v>
          </cell>
        </row>
        <row r="1019">
          <cell r="A1019" t="str">
            <v>JUL</v>
          </cell>
          <cell r="B1019">
            <v>2017</v>
          </cell>
          <cell r="C1019" t="str">
            <v>COTTAGE GROVE COMMUNITY HOSPIT</v>
          </cell>
          <cell r="D1019" t="str">
            <v>41400</v>
          </cell>
          <cell r="E1019" t="str">
            <v>Radiology</v>
          </cell>
          <cell r="F1019" t="str">
            <v>30000553</v>
          </cell>
          <cell r="G1019" t="str">
            <v>XR CLAVICLE LEFT</v>
          </cell>
          <cell r="H1019">
            <v>0</v>
          </cell>
          <cell r="I1019">
            <v>2</v>
          </cell>
          <cell r="J1019">
            <v>2</v>
          </cell>
          <cell r="K1019">
            <v>0</v>
          </cell>
          <cell r="L1019">
            <v>1.2</v>
          </cell>
          <cell r="M1019">
            <v>1.2</v>
          </cell>
          <cell r="N1019">
            <v>0</v>
          </cell>
          <cell r="O1019">
            <v>0</v>
          </cell>
          <cell r="P1019">
            <v>480</v>
          </cell>
          <cell r="Q1019">
            <v>480</v>
          </cell>
          <cell r="R1019">
            <v>0</v>
          </cell>
          <cell r="S1019">
            <v>2</v>
          </cell>
          <cell r="T1019">
            <v>2</v>
          </cell>
          <cell r="U1019">
            <v>0</v>
          </cell>
          <cell r="V1019">
            <v>1.2</v>
          </cell>
          <cell r="W1019">
            <v>1.2</v>
          </cell>
          <cell r="X1019">
            <v>0</v>
          </cell>
          <cell r="Y1019">
            <v>0</v>
          </cell>
          <cell r="Z1019">
            <v>480</v>
          </cell>
          <cell r="AA1019">
            <v>480</v>
          </cell>
        </row>
        <row r="1020">
          <cell r="A1020" t="str">
            <v>JUL</v>
          </cell>
          <cell r="B1020">
            <v>2017</v>
          </cell>
          <cell r="C1020" t="str">
            <v>COTTAGE GROVE COMMUNITY HOSPIT</v>
          </cell>
          <cell r="D1020" t="str">
            <v>41400</v>
          </cell>
          <cell r="E1020" t="str">
            <v>Radiology</v>
          </cell>
          <cell r="F1020" t="str">
            <v>30000557</v>
          </cell>
          <cell r="G1020" t="str">
            <v>XR SCAPULA RIGHT</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row>
        <row r="1021">
          <cell r="A1021" t="str">
            <v>JUL</v>
          </cell>
          <cell r="B1021">
            <v>2017</v>
          </cell>
          <cell r="C1021" t="str">
            <v>COTTAGE GROVE COMMUNITY HOSPIT</v>
          </cell>
          <cell r="D1021" t="str">
            <v>41400</v>
          </cell>
          <cell r="E1021" t="str">
            <v>Radiology</v>
          </cell>
          <cell r="F1021" t="str">
            <v>30000558</v>
          </cell>
          <cell r="G1021" t="str">
            <v>XR SCAPULA LEFT</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row>
        <row r="1022">
          <cell r="A1022" t="str">
            <v>JUL</v>
          </cell>
          <cell r="B1022">
            <v>2017</v>
          </cell>
          <cell r="C1022" t="str">
            <v>COTTAGE GROVE COMMUNITY HOSPIT</v>
          </cell>
          <cell r="D1022" t="str">
            <v>41400</v>
          </cell>
          <cell r="E1022" t="str">
            <v>Radiology</v>
          </cell>
          <cell r="F1022" t="str">
            <v>30000562</v>
          </cell>
          <cell r="G1022" t="str">
            <v>XR SHOULDER RIGHT 1 VW</v>
          </cell>
          <cell r="H1022">
            <v>0</v>
          </cell>
          <cell r="I1022">
            <v>1</v>
          </cell>
          <cell r="J1022">
            <v>1</v>
          </cell>
          <cell r="K1022">
            <v>0</v>
          </cell>
          <cell r="L1022">
            <v>0.5</v>
          </cell>
          <cell r="M1022">
            <v>0.5</v>
          </cell>
          <cell r="N1022">
            <v>0</v>
          </cell>
          <cell r="O1022">
            <v>0</v>
          </cell>
          <cell r="P1022">
            <v>240</v>
          </cell>
          <cell r="Q1022">
            <v>240</v>
          </cell>
          <cell r="R1022">
            <v>0</v>
          </cell>
          <cell r="S1022">
            <v>1</v>
          </cell>
          <cell r="T1022">
            <v>1</v>
          </cell>
          <cell r="U1022">
            <v>0</v>
          </cell>
          <cell r="V1022">
            <v>0.5</v>
          </cell>
          <cell r="W1022">
            <v>0.5</v>
          </cell>
          <cell r="X1022">
            <v>0</v>
          </cell>
          <cell r="Y1022">
            <v>0</v>
          </cell>
          <cell r="Z1022">
            <v>240</v>
          </cell>
          <cell r="AA1022">
            <v>240</v>
          </cell>
        </row>
        <row r="1023">
          <cell r="A1023" t="str">
            <v>JUL</v>
          </cell>
          <cell r="B1023">
            <v>2017</v>
          </cell>
          <cell r="C1023" t="str">
            <v>COTTAGE GROVE COMMUNITY HOSPIT</v>
          </cell>
          <cell r="D1023" t="str">
            <v>41400</v>
          </cell>
          <cell r="E1023" t="str">
            <v>Radiology</v>
          </cell>
          <cell r="F1023" t="str">
            <v>30000563</v>
          </cell>
          <cell r="G1023" t="str">
            <v>XR SHOULDER LEFT 1 VW</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row>
        <row r="1024">
          <cell r="A1024" t="str">
            <v>JUL</v>
          </cell>
          <cell r="B1024">
            <v>2017</v>
          </cell>
          <cell r="C1024" t="str">
            <v>COTTAGE GROVE COMMUNITY HOSPIT</v>
          </cell>
          <cell r="D1024" t="str">
            <v>41400</v>
          </cell>
          <cell r="E1024" t="str">
            <v>Radiology</v>
          </cell>
          <cell r="F1024" t="str">
            <v>30000567</v>
          </cell>
          <cell r="G1024" t="str">
            <v>XR SHOULDER RIGHT COMPLETE</v>
          </cell>
          <cell r="H1024">
            <v>0</v>
          </cell>
          <cell r="I1024">
            <v>11</v>
          </cell>
          <cell r="J1024">
            <v>11</v>
          </cell>
          <cell r="K1024">
            <v>0</v>
          </cell>
          <cell r="L1024">
            <v>6.9</v>
          </cell>
          <cell r="M1024">
            <v>6.9</v>
          </cell>
          <cell r="N1024">
            <v>0</v>
          </cell>
          <cell r="O1024">
            <v>0</v>
          </cell>
          <cell r="P1024">
            <v>2640</v>
          </cell>
          <cell r="Q1024">
            <v>2640</v>
          </cell>
          <cell r="R1024">
            <v>0</v>
          </cell>
          <cell r="S1024">
            <v>11</v>
          </cell>
          <cell r="T1024">
            <v>11</v>
          </cell>
          <cell r="U1024">
            <v>0</v>
          </cell>
          <cell r="V1024">
            <v>6.9</v>
          </cell>
          <cell r="W1024">
            <v>6.9</v>
          </cell>
          <cell r="X1024">
            <v>0</v>
          </cell>
          <cell r="Y1024">
            <v>0</v>
          </cell>
          <cell r="Z1024">
            <v>2640</v>
          </cell>
          <cell r="AA1024">
            <v>2640</v>
          </cell>
        </row>
        <row r="1025">
          <cell r="A1025" t="str">
            <v>JUL</v>
          </cell>
          <cell r="B1025">
            <v>2017</v>
          </cell>
          <cell r="C1025" t="str">
            <v>COTTAGE GROVE COMMUNITY HOSPIT</v>
          </cell>
          <cell r="D1025" t="str">
            <v>41400</v>
          </cell>
          <cell r="E1025" t="str">
            <v>Radiology</v>
          </cell>
          <cell r="F1025" t="str">
            <v>30000568</v>
          </cell>
          <cell r="G1025" t="str">
            <v>XR SHOULDER LEFT COMPLETE</v>
          </cell>
          <cell r="H1025">
            <v>1</v>
          </cell>
          <cell r="I1025">
            <v>7</v>
          </cell>
          <cell r="J1025">
            <v>8</v>
          </cell>
          <cell r="K1025">
            <v>0.6</v>
          </cell>
          <cell r="L1025">
            <v>4.4000000000000004</v>
          </cell>
          <cell r="M1025">
            <v>5</v>
          </cell>
          <cell r="N1025">
            <v>0</v>
          </cell>
          <cell r="O1025">
            <v>240</v>
          </cell>
          <cell r="P1025">
            <v>1680</v>
          </cell>
          <cell r="Q1025">
            <v>1920</v>
          </cell>
          <cell r="R1025">
            <v>1</v>
          </cell>
          <cell r="S1025">
            <v>7</v>
          </cell>
          <cell r="T1025">
            <v>8</v>
          </cell>
          <cell r="U1025">
            <v>0.6</v>
          </cell>
          <cell r="V1025">
            <v>4.4000000000000004</v>
          </cell>
          <cell r="W1025">
            <v>5</v>
          </cell>
          <cell r="X1025">
            <v>0</v>
          </cell>
          <cell r="Y1025">
            <v>240</v>
          </cell>
          <cell r="Z1025">
            <v>1680</v>
          </cell>
          <cell r="AA1025">
            <v>1920</v>
          </cell>
        </row>
        <row r="1026">
          <cell r="A1026" t="str">
            <v>JUL</v>
          </cell>
          <cell r="B1026">
            <v>2017</v>
          </cell>
          <cell r="C1026" t="str">
            <v>COTTAGE GROVE COMMUNITY HOSPIT</v>
          </cell>
          <cell r="D1026" t="str">
            <v>41400</v>
          </cell>
          <cell r="E1026" t="str">
            <v>Radiology</v>
          </cell>
          <cell r="F1026" t="str">
            <v>30000575</v>
          </cell>
          <cell r="G1026" t="str">
            <v>XR AC JOINTS</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row>
        <row r="1027">
          <cell r="A1027" t="str">
            <v>JUL</v>
          </cell>
          <cell r="B1027">
            <v>2017</v>
          </cell>
          <cell r="C1027" t="str">
            <v>COTTAGE GROVE COMMUNITY HOSPIT</v>
          </cell>
          <cell r="D1027" t="str">
            <v>41400</v>
          </cell>
          <cell r="E1027" t="str">
            <v>Radiology</v>
          </cell>
          <cell r="F1027" t="str">
            <v>30000582</v>
          </cell>
          <cell r="G1027" t="str">
            <v>XR HUMERUS RIGHT</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row>
        <row r="1028">
          <cell r="A1028" t="str">
            <v>JUL</v>
          </cell>
          <cell r="B1028">
            <v>2017</v>
          </cell>
          <cell r="C1028" t="str">
            <v>COTTAGE GROVE COMMUNITY HOSPIT</v>
          </cell>
          <cell r="D1028" t="str">
            <v>41400</v>
          </cell>
          <cell r="E1028" t="str">
            <v>Radiology</v>
          </cell>
          <cell r="F1028" t="str">
            <v>30000583</v>
          </cell>
          <cell r="G1028" t="str">
            <v>XR HUMERUS LEFT</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row>
        <row r="1029">
          <cell r="A1029" t="str">
            <v>JUL</v>
          </cell>
          <cell r="B1029">
            <v>2017</v>
          </cell>
          <cell r="C1029" t="str">
            <v>COTTAGE GROVE COMMUNITY HOSPIT</v>
          </cell>
          <cell r="D1029" t="str">
            <v>41400</v>
          </cell>
          <cell r="E1029" t="str">
            <v>Radiology</v>
          </cell>
          <cell r="F1029" t="str">
            <v>30000587</v>
          </cell>
          <cell r="G1029" t="str">
            <v>XR ELBOW RIGHT 2 VIEWS</v>
          </cell>
          <cell r="H1029">
            <v>0</v>
          </cell>
          <cell r="I1029">
            <v>2</v>
          </cell>
          <cell r="J1029">
            <v>2</v>
          </cell>
          <cell r="K1029">
            <v>0</v>
          </cell>
          <cell r="L1029">
            <v>1.2</v>
          </cell>
          <cell r="M1029">
            <v>1.2</v>
          </cell>
          <cell r="N1029">
            <v>0</v>
          </cell>
          <cell r="O1029">
            <v>0</v>
          </cell>
          <cell r="P1029">
            <v>480</v>
          </cell>
          <cell r="Q1029">
            <v>480</v>
          </cell>
          <cell r="R1029">
            <v>0</v>
          </cell>
          <cell r="S1029">
            <v>2</v>
          </cell>
          <cell r="T1029">
            <v>2</v>
          </cell>
          <cell r="U1029">
            <v>0</v>
          </cell>
          <cell r="V1029">
            <v>1.2</v>
          </cell>
          <cell r="W1029">
            <v>1.2</v>
          </cell>
          <cell r="X1029">
            <v>0</v>
          </cell>
          <cell r="Y1029">
            <v>0</v>
          </cell>
          <cell r="Z1029">
            <v>480</v>
          </cell>
          <cell r="AA1029">
            <v>480</v>
          </cell>
        </row>
        <row r="1030">
          <cell r="A1030" t="str">
            <v>JUL</v>
          </cell>
          <cell r="B1030">
            <v>2017</v>
          </cell>
          <cell r="C1030" t="str">
            <v>COTTAGE GROVE COMMUNITY HOSPIT</v>
          </cell>
          <cell r="D1030" t="str">
            <v>41400</v>
          </cell>
          <cell r="E1030" t="str">
            <v>Radiology</v>
          </cell>
          <cell r="F1030" t="str">
            <v>30000588</v>
          </cell>
          <cell r="G1030" t="str">
            <v>XR ELBOW LEFT 2 VIEWS</v>
          </cell>
          <cell r="H1030">
            <v>0</v>
          </cell>
          <cell r="I1030">
            <v>1</v>
          </cell>
          <cell r="J1030">
            <v>1</v>
          </cell>
          <cell r="K1030">
            <v>0</v>
          </cell>
          <cell r="L1030">
            <v>0.6</v>
          </cell>
          <cell r="M1030">
            <v>0.6</v>
          </cell>
          <cell r="N1030">
            <v>0</v>
          </cell>
          <cell r="O1030">
            <v>0</v>
          </cell>
          <cell r="P1030">
            <v>240</v>
          </cell>
          <cell r="Q1030">
            <v>240</v>
          </cell>
          <cell r="R1030">
            <v>0</v>
          </cell>
          <cell r="S1030">
            <v>1</v>
          </cell>
          <cell r="T1030">
            <v>1</v>
          </cell>
          <cell r="U1030">
            <v>0</v>
          </cell>
          <cell r="V1030">
            <v>0.6</v>
          </cell>
          <cell r="W1030">
            <v>0.6</v>
          </cell>
          <cell r="X1030">
            <v>0</v>
          </cell>
          <cell r="Y1030">
            <v>0</v>
          </cell>
          <cell r="Z1030">
            <v>240</v>
          </cell>
          <cell r="AA1030">
            <v>240</v>
          </cell>
        </row>
        <row r="1031">
          <cell r="A1031" t="str">
            <v>JUL</v>
          </cell>
          <cell r="B1031">
            <v>2017</v>
          </cell>
          <cell r="C1031" t="str">
            <v>COTTAGE GROVE COMMUNITY HOSPIT</v>
          </cell>
          <cell r="D1031" t="str">
            <v>41400</v>
          </cell>
          <cell r="E1031" t="str">
            <v>Radiology</v>
          </cell>
          <cell r="F1031" t="str">
            <v>30000592</v>
          </cell>
          <cell r="G1031" t="str">
            <v>XR ELBOW RIGHT 3 VIEWS</v>
          </cell>
          <cell r="H1031">
            <v>0</v>
          </cell>
          <cell r="I1031">
            <v>3</v>
          </cell>
          <cell r="J1031">
            <v>3</v>
          </cell>
          <cell r="K1031">
            <v>0</v>
          </cell>
          <cell r="L1031">
            <v>2.1</v>
          </cell>
          <cell r="M1031">
            <v>2.1</v>
          </cell>
          <cell r="N1031">
            <v>0</v>
          </cell>
          <cell r="O1031">
            <v>0</v>
          </cell>
          <cell r="P1031">
            <v>720</v>
          </cell>
          <cell r="Q1031">
            <v>720</v>
          </cell>
          <cell r="R1031">
            <v>0</v>
          </cell>
          <cell r="S1031">
            <v>3</v>
          </cell>
          <cell r="T1031">
            <v>3</v>
          </cell>
          <cell r="U1031">
            <v>0</v>
          </cell>
          <cell r="V1031">
            <v>2.1</v>
          </cell>
          <cell r="W1031">
            <v>2.1</v>
          </cell>
          <cell r="X1031">
            <v>0</v>
          </cell>
          <cell r="Y1031">
            <v>0</v>
          </cell>
          <cell r="Z1031">
            <v>720</v>
          </cell>
          <cell r="AA1031">
            <v>720</v>
          </cell>
        </row>
        <row r="1032">
          <cell r="A1032" t="str">
            <v>JUL</v>
          </cell>
          <cell r="B1032">
            <v>2017</v>
          </cell>
          <cell r="C1032" t="str">
            <v>COTTAGE GROVE COMMUNITY HOSPIT</v>
          </cell>
          <cell r="D1032" t="str">
            <v>41400</v>
          </cell>
          <cell r="E1032" t="str">
            <v>Radiology</v>
          </cell>
          <cell r="F1032" t="str">
            <v>30000593</v>
          </cell>
          <cell r="G1032" t="str">
            <v>XR ELBOW LEFT 3 VIEWS</v>
          </cell>
          <cell r="H1032">
            <v>0</v>
          </cell>
          <cell r="I1032">
            <v>2</v>
          </cell>
          <cell r="J1032">
            <v>2</v>
          </cell>
          <cell r="K1032">
            <v>0</v>
          </cell>
          <cell r="L1032">
            <v>1.4</v>
          </cell>
          <cell r="M1032">
            <v>1.4</v>
          </cell>
          <cell r="N1032">
            <v>0</v>
          </cell>
          <cell r="O1032">
            <v>0</v>
          </cell>
          <cell r="P1032">
            <v>480</v>
          </cell>
          <cell r="Q1032">
            <v>480</v>
          </cell>
          <cell r="R1032">
            <v>0</v>
          </cell>
          <cell r="S1032">
            <v>2</v>
          </cell>
          <cell r="T1032">
            <v>2</v>
          </cell>
          <cell r="U1032">
            <v>0</v>
          </cell>
          <cell r="V1032">
            <v>1.4</v>
          </cell>
          <cell r="W1032">
            <v>1.4</v>
          </cell>
          <cell r="X1032">
            <v>0</v>
          </cell>
          <cell r="Y1032">
            <v>0</v>
          </cell>
          <cell r="Z1032">
            <v>480</v>
          </cell>
          <cell r="AA1032">
            <v>480</v>
          </cell>
        </row>
        <row r="1033">
          <cell r="A1033" t="str">
            <v>JUL</v>
          </cell>
          <cell r="B1033">
            <v>2017</v>
          </cell>
          <cell r="C1033" t="str">
            <v>COTTAGE GROVE COMMUNITY HOSPIT</v>
          </cell>
          <cell r="D1033" t="str">
            <v>41400</v>
          </cell>
          <cell r="E1033" t="str">
            <v>Radiology</v>
          </cell>
          <cell r="F1033" t="str">
            <v>30000602</v>
          </cell>
          <cell r="G1033" t="str">
            <v>XR FOREARM RIGHT</v>
          </cell>
          <cell r="H1033">
            <v>0</v>
          </cell>
          <cell r="I1033">
            <v>5</v>
          </cell>
          <cell r="J1033">
            <v>5</v>
          </cell>
          <cell r="K1033">
            <v>0</v>
          </cell>
          <cell r="L1033">
            <v>2.8</v>
          </cell>
          <cell r="M1033">
            <v>2.8</v>
          </cell>
          <cell r="N1033">
            <v>0</v>
          </cell>
          <cell r="O1033">
            <v>0</v>
          </cell>
          <cell r="P1033">
            <v>1200</v>
          </cell>
          <cell r="Q1033">
            <v>1200</v>
          </cell>
          <cell r="R1033">
            <v>0</v>
          </cell>
          <cell r="S1033">
            <v>5</v>
          </cell>
          <cell r="T1033">
            <v>5</v>
          </cell>
          <cell r="U1033">
            <v>0</v>
          </cell>
          <cell r="V1033">
            <v>2.8</v>
          </cell>
          <cell r="W1033">
            <v>2.8</v>
          </cell>
          <cell r="X1033">
            <v>0</v>
          </cell>
          <cell r="Y1033">
            <v>0</v>
          </cell>
          <cell r="Z1033">
            <v>1200</v>
          </cell>
          <cell r="AA1033">
            <v>1200</v>
          </cell>
        </row>
        <row r="1034">
          <cell r="A1034" t="str">
            <v>JUL</v>
          </cell>
          <cell r="B1034">
            <v>2017</v>
          </cell>
          <cell r="C1034" t="str">
            <v>COTTAGE GROVE COMMUNITY HOSPIT</v>
          </cell>
          <cell r="D1034" t="str">
            <v>41400</v>
          </cell>
          <cell r="E1034" t="str">
            <v>Radiology</v>
          </cell>
          <cell r="F1034" t="str">
            <v>30000603</v>
          </cell>
          <cell r="G1034" t="str">
            <v>XR FOREARM LEFT</v>
          </cell>
          <cell r="H1034">
            <v>0</v>
          </cell>
          <cell r="I1034">
            <v>8</v>
          </cell>
          <cell r="J1034">
            <v>8</v>
          </cell>
          <cell r="K1034">
            <v>0</v>
          </cell>
          <cell r="L1034">
            <v>4.5</v>
          </cell>
          <cell r="M1034">
            <v>4.5</v>
          </cell>
          <cell r="N1034">
            <v>0</v>
          </cell>
          <cell r="O1034">
            <v>0</v>
          </cell>
          <cell r="P1034">
            <v>1920</v>
          </cell>
          <cell r="Q1034">
            <v>1920</v>
          </cell>
          <cell r="R1034">
            <v>0</v>
          </cell>
          <cell r="S1034">
            <v>8</v>
          </cell>
          <cell r="T1034">
            <v>8</v>
          </cell>
          <cell r="U1034">
            <v>0</v>
          </cell>
          <cell r="V1034">
            <v>4.5</v>
          </cell>
          <cell r="W1034">
            <v>4.5</v>
          </cell>
          <cell r="X1034">
            <v>0</v>
          </cell>
          <cell r="Y1034">
            <v>0</v>
          </cell>
          <cell r="Z1034">
            <v>1920</v>
          </cell>
          <cell r="AA1034">
            <v>1920</v>
          </cell>
        </row>
        <row r="1035">
          <cell r="A1035" t="str">
            <v>JUL</v>
          </cell>
          <cell r="B1035">
            <v>2017</v>
          </cell>
          <cell r="C1035" t="str">
            <v>COTTAGE GROVE COMMUNITY HOSPIT</v>
          </cell>
          <cell r="D1035" t="str">
            <v>41400</v>
          </cell>
          <cell r="E1035" t="str">
            <v>Radiology</v>
          </cell>
          <cell r="F1035" t="str">
            <v>30000608</v>
          </cell>
          <cell r="G1035" t="str">
            <v>XR UPPER EXTREMITY LEFT INFANT</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row>
        <row r="1036">
          <cell r="A1036" t="str">
            <v>JUL</v>
          </cell>
          <cell r="B1036">
            <v>2017</v>
          </cell>
          <cell r="C1036" t="str">
            <v>COTTAGE GROVE COMMUNITY HOSPIT</v>
          </cell>
          <cell r="D1036" t="str">
            <v>41400</v>
          </cell>
          <cell r="E1036" t="str">
            <v>Radiology</v>
          </cell>
          <cell r="F1036" t="str">
            <v>30000612</v>
          </cell>
          <cell r="G1036" t="str">
            <v>XR WRIST RIGHT 2 VIEWS</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row>
        <row r="1037">
          <cell r="A1037" t="str">
            <v>JUL</v>
          </cell>
          <cell r="B1037">
            <v>2017</v>
          </cell>
          <cell r="C1037" t="str">
            <v>COTTAGE GROVE COMMUNITY HOSPIT</v>
          </cell>
          <cell r="D1037" t="str">
            <v>41400</v>
          </cell>
          <cell r="E1037" t="str">
            <v>Radiology</v>
          </cell>
          <cell r="F1037" t="str">
            <v>30000613</v>
          </cell>
          <cell r="G1037" t="str">
            <v>XR WRIST LEFT 2 VIEWS</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row>
        <row r="1038">
          <cell r="A1038" t="str">
            <v>JUL</v>
          </cell>
          <cell r="B1038">
            <v>2017</v>
          </cell>
          <cell r="C1038" t="str">
            <v>COTTAGE GROVE COMMUNITY HOSPIT</v>
          </cell>
          <cell r="D1038" t="str">
            <v>41400</v>
          </cell>
          <cell r="E1038" t="str">
            <v>Radiology</v>
          </cell>
          <cell r="F1038" t="str">
            <v>30000614</v>
          </cell>
          <cell r="G1038" t="str">
            <v>XR WRIST RIGHT COMPLETE</v>
          </cell>
          <cell r="H1038">
            <v>0</v>
          </cell>
          <cell r="I1038">
            <v>9</v>
          </cell>
          <cell r="J1038">
            <v>9</v>
          </cell>
          <cell r="K1038">
            <v>0</v>
          </cell>
          <cell r="L1038">
            <v>7.4</v>
          </cell>
          <cell r="M1038">
            <v>7.4</v>
          </cell>
          <cell r="N1038">
            <v>0</v>
          </cell>
          <cell r="O1038">
            <v>0</v>
          </cell>
          <cell r="P1038">
            <v>2160</v>
          </cell>
          <cell r="Q1038">
            <v>2160</v>
          </cell>
          <cell r="R1038">
            <v>0</v>
          </cell>
          <cell r="S1038">
            <v>9</v>
          </cell>
          <cell r="T1038">
            <v>9</v>
          </cell>
          <cell r="U1038">
            <v>0</v>
          </cell>
          <cell r="V1038">
            <v>7.4</v>
          </cell>
          <cell r="W1038">
            <v>7.4</v>
          </cell>
          <cell r="X1038">
            <v>0</v>
          </cell>
          <cell r="Y1038">
            <v>0</v>
          </cell>
          <cell r="Z1038">
            <v>2160</v>
          </cell>
          <cell r="AA1038">
            <v>2160</v>
          </cell>
        </row>
        <row r="1039">
          <cell r="A1039" t="str">
            <v>JUL</v>
          </cell>
          <cell r="B1039">
            <v>2017</v>
          </cell>
          <cell r="C1039" t="str">
            <v>COTTAGE GROVE COMMUNITY HOSPIT</v>
          </cell>
          <cell r="D1039" t="str">
            <v>41400</v>
          </cell>
          <cell r="E1039" t="str">
            <v>Radiology</v>
          </cell>
          <cell r="F1039" t="str">
            <v>30000617</v>
          </cell>
          <cell r="G1039" t="str">
            <v>XR WRIST LEFT COMPLETE</v>
          </cell>
          <cell r="H1039">
            <v>0</v>
          </cell>
          <cell r="I1039">
            <v>5</v>
          </cell>
          <cell r="J1039">
            <v>5</v>
          </cell>
          <cell r="K1039">
            <v>0</v>
          </cell>
          <cell r="L1039">
            <v>4.0999999999999996</v>
          </cell>
          <cell r="M1039">
            <v>4.0999999999999996</v>
          </cell>
          <cell r="N1039">
            <v>0</v>
          </cell>
          <cell r="O1039">
            <v>0</v>
          </cell>
          <cell r="P1039">
            <v>1200</v>
          </cell>
          <cell r="Q1039">
            <v>1200</v>
          </cell>
          <cell r="R1039">
            <v>0</v>
          </cell>
          <cell r="S1039">
            <v>5</v>
          </cell>
          <cell r="T1039">
            <v>5</v>
          </cell>
          <cell r="U1039">
            <v>0</v>
          </cell>
          <cell r="V1039">
            <v>4.0999999999999996</v>
          </cell>
          <cell r="W1039">
            <v>4.0999999999999996</v>
          </cell>
          <cell r="X1039">
            <v>0</v>
          </cell>
          <cell r="Y1039">
            <v>0</v>
          </cell>
          <cell r="Z1039">
            <v>1200</v>
          </cell>
          <cell r="AA1039">
            <v>1200</v>
          </cell>
        </row>
        <row r="1040">
          <cell r="A1040" t="str">
            <v>JUL</v>
          </cell>
          <cell r="B1040">
            <v>2017</v>
          </cell>
          <cell r="C1040" t="str">
            <v>COTTAGE GROVE COMMUNITY HOSPIT</v>
          </cell>
          <cell r="D1040" t="str">
            <v>41400</v>
          </cell>
          <cell r="E1040" t="str">
            <v>Radiology</v>
          </cell>
          <cell r="F1040" t="str">
            <v>30000618</v>
          </cell>
          <cell r="G1040" t="str">
            <v>XR HAND RIGHT 2 VIEWS</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row>
        <row r="1041">
          <cell r="A1041" t="str">
            <v>JUL</v>
          </cell>
          <cell r="B1041">
            <v>2017</v>
          </cell>
          <cell r="C1041" t="str">
            <v>COTTAGE GROVE COMMUNITY HOSPIT</v>
          </cell>
          <cell r="D1041" t="str">
            <v>41400</v>
          </cell>
          <cell r="E1041" t="str">
            <v>Radiology</v>
          </cell>
          <cell r="F1041" t="str">
            <v>30000619</v>
          </cell>
          <cell r="G1041" t="str">
            <v>XR HAND LEFT 2 VIEWS</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row>
        <row r="1042">
          <cell r="A1042" t="str">
            <v>JUL</v>
          </cell>
          <cell r="B1042">
            <v>2017</v>
          </cell>
          <cell r="C1042" t="str">
            <v>COTTAGE GROVE COMMUNITY HOSPIT</v>
          </cell>
          <cell r="D1042" t="str">
            <v>41400</v>
          </cell>
          <cell r="E1042" t="str">
            <v>Radiology</v>
          </cell>
          <cell r="F1042" t="str">
            <v>30000622</v>
          </cell>
          <cell r="G1042" t="str">
            <v>XR HAND 3+ VIEWS RIGHT</v>
          </cell>
          <cell r="H1042">
            <v>0</v>
          </cell>
          <cell r="I1042">
            <v>22</v>
          </cell>
          <cell r="J1042">
            <v>22</v>
          </cell>
          <cell r="K1042">
            <v>0</v>
          </cell>
          <cell r="L1042">
            <v>15</v>
          </cell>
          <cell r="M1042">
            <v>15</v>
          </cell>
          <cell r="N1042">
            <v>0</v>
          </cell>
          <cell r="O1042">
            <v>0</v>
          </cell>
          <cell r="P1042">
            <v>5280</v>
          </cell>
          <cell r="Q1042">
            <v>5280</v>
          </cell>
          <cell r="R1042">
            <v>0</v>
          </cell>
          <cell r="S1042">
            <v>22</v>
          </cell>
          <cell r="T1042">
            <v>22</v>
          </cell>
          <cell r="U1042">
            <v>0</v>
          </cell>
          <cell r="V1042">
            <v>15</v>
          </cell>
          <cell r="W1042">
            <v>15</v>
          </cell>
          <cell r="X1042">
            <v>0</v>
          </cell>
          <cell r="Y1042">
            <v>0</v>
          </cell>
          <cell r="Z1042">
            <v>5280</v>
          </cell>
          <cell r="AA1042">
            <v>5280</v>
          </cell>
        </row>
        <row r="1043">
          <cell r="A1043" t="str">
            <v>JUL</v>
          </cell>
          <cell r="B1043">
            <v>2017</v>
          </cell>
          <cell r="C1043" t="str">
            <v>COTTAGE GROVE COMMUNITY HOSPIT</v>
          </cell>
          <cell r="D1043" t="str">
            <v>41400</v>
          </cell>
          <cell r="E1043" t="str">
            <v>Radiology</v>
          </cell>
          <cell r="F1043" t="str">
            <v>30000623</v>
          </cell>
          <cell r="G1043" t="str">
            <v>XR HAND 3+ VIEWS LEFT</v>
          </cell>
          <cell r="H1043">
            <v>0</v>
          </cell>
          <cell r="I1043">
            <v>12</v>
          </cell>
          <cell r="J1043">
            <v>12</v>
          </cell>
          <cell r="K1043">
            <v>0</v>
          </cell>
          <cell r="L1043">
            <v>8.1999999999999993</v>
          </cell>
          <cell r="M1043">
            <v>8.1999999999999993</v>
          </cell>
          <cell r="N1043">
            <v>0</v>
          </cell>
          <cell r="O1043">
            <v>0</v>
          </cell>
          <cell r="P1043">
            <v>2880</v>
          </cell>
          <cell r="Q1043">
            <v>2880</v>
          </cell>
          <cell r="R1043">
            <v>0</v>
          </cell>
          <cell r="S1043">
            <v>12</v>
          </cell>
          <cell r="T1043">
            <v>12</v>
          </cell>
          <cell r="U1043">
            <v>0</v>
          </cell>
          <cell r="V1043">
            <v>8.1999999999999993</v>
          </cell>
          <cell r="W1043">
            <v>8.1999999999999993</v>
          </cell>
          <cell r="X1043">
            <v>0</v>
          </cell>
          <cell r="Y1043">
            <v>0</v>
          </cell>
          <cell r="Z1043">
            <v>2880</v>
          </cell>
          <cell r="AA1043">
            <v>2880</v>
          </cell>
        </row>
        <row r="1044">
          <cell r="A1044" t="str">
            <v>JUL</v>
          </cell>
          <cell r="B1044">
            <v>2017</v>
          </cell>
          <cell r="C1044" t="str">
            <v>COTTAGE GROVE COMMUNITY HOSPIT</v>
          </cell>
          <cell r="D1044" t="str">
            <v>41400</v>
          </cell>
          <cell r="E1044" t="str">
            <v>Radiology</v>
          </cell>
          <cell r="F1044" t="str">
            <v>30000624</v>
          </cell>
          <cell r="G1044" t="str">
            <v>XR FINGER RIGHT</v>
          </cell>
          <cell r="H1044">
            <v>0</v>
          </cell>
          <cell r="I1044">
            <v>5</v>
          </cell>
          <cell r="J1044">
            <v>5</v>
          </cell>
          <cell r="K1044">
            <v>0</v>
          </cell>
          <cell r="L1044">
            <v>3.7</v>
          </cell>
          <cell r="M1044">
            <v>3.7</v>
          </cell>
          <cell r="N1044">
            <v>0</v>
          </cell>
          <cell r="O1044">
            <v>0</v>
          </cell>
          <cell r="P1044">
            <v>1200</v>
          </cell>
          <cell r="Q1044">
            <v>1200</v>
          </cell>
          <cell r="R1044">
            <v>0</v>
          </cell>
          <cell r="S1044">
            <v>5</v>
          </cell>
          <cell r="T1044">
            <v>5</v>
          </cell>
          <cell r="U1044">
            <v>0</v>
          </cell>
          <cell r="V1044">
            <v>3.7</v>
          </cell>
          <cell r="W1044">
            <v>3.7</v>
          </cell>
          <cell r="X1044">
            <v>0</v>
          </cell>
          <cell r="Y1044">
            <v>0</v>
          </cell>
          <cell r="Z1044">
            <v>1200</v>
          </cell>
          <cell r="AA1044">
            <v>1200</v>
          </cell>
        </row>
        <row r="1045">
          <cell r="A1045" t="str">
            <v>JUL</v>
          </cell>
          <cell r="B1045">
            <v>2017</v>
          </cell>
          <cell r="C1045" t="str">
            <v>COTTAGE GROVE COMMUNITY HOSPIT</v>
          </cell>
          <cell r="D1045" t="str">
            <v>41400</v>
          </cell>
          <cell r="E1045" t="str">
            <v>Radiology</v>
          </cell>
          <cell r="F1045" t="str">
            <v>30000627</v>
          </cell>
          <cell r="G1045" t="str">
            <v>XR FINGER LEFT</v>
          </cell>
          <cell r="H1045">
            <v>0</v>
          </cell>
          <cell r="I1045">
            <v>8</v>
          </cell>
          <cell r="J1045">
            <v>8</v>
          </cell>
          <cell r="K1045">
            <v>0</v>
          </cell>
          <cell r="L1045">
            <v>5.9</v>
          </cell>
          <cell r="M1045">
            <v>5.9</v>
          </cell>
          <cell r="N1045">
            <v>0</v>
          </cell>
          <cell r="O1045">
            <v>0</v>
          </cell>
          <cell r="P1045">
            <v>1920</v>
          </cell>
          <cell r="Q1045">
            <v>1920</v>
          </cell>
          <cell r="R1045">
            <v>0</v>
          </cell>
          <cell r="S1045">
            <v>8</v>
          </cell>
          <cell r="T1045">
            <v>8</v>
          </cell>
          <cell r="U1045">
            <v>0</v>
          </cell>
          <cell r="V1045">
            <v>5.9</v>
          </cell>
          <cell r="W1045">
            <v>5.9</v>
          </cell>
          <cell r="X1045">
            <v>0</v>
          </cell>
          <cell r="Y1045">
            <v>0</v>
          </cell>
          <cell r="Z1045">
            <v>1920</v>
          </cell>
          <cell r="AA1045">
            <v>1920</v>
          </cell>
        </row>
        <row r="1046">
          <cell r="A1046" t="str">
            <v>JUL</v>
          </cell>
          <cell r="B1046">
            <v>2017</v>
          </cell>
          <cell r="C1046" t="str">
            <v>COTTAGE GROVE COMMUNITY HOSPIT</v>
          </cell>
          <cell r="D1046" t="str">
            <v>41400</v>
          </cell>
          <cell r="E1046" t="str">
            <v>Radiology</v>
          </cell>
          <cell r="F1046" t="str">
            <v>30000642</v>
          </cell>
          <cell r="G1046" t="str">
            <v>xXR HIP RIGHT 1 VIEW</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row>
        <row r="1047">
          <cell r="A1047" t="str">
            <v>JUL</v>
          </cell>
          <cell r="B1047">
            <v>2017</v>
          </cell>
          <cell r="C1047" t="str">
            <v>COTTAGE GROVE COMMUNITY HOSPIT</v>
          </cell>
          <cell r="D1047" t="str">
            <v>41400</v>
          </cell>
          <cell r="E1047" t="str">
            <v>Radiology</v>
          </cell>
          <cell r="F1047" t="str">
            <v>30000643</v>
          </cell>
          <cell r="G1047" t="str">
            <v>xXR HIP LEFT 1 VIEW</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row>
        <row r="1048">
          <cell r="A1048" t="str">
            <v>JUL</v>
          </cell>
          <cell r="B1048">
            <v>2017</v>
          </cell>
          <cell r="C1048" t="str">
            <v>COTTAGE GROVE COMMUNITY HOSPIT</v>
          </cell>
          <cell r="D1048" t="str">
            <v>41400</v>
          </cell>
          <cell r="E1048" t="str">
            <v>Radiology</v>
          </cell>
          <cell r="F1048" t="str">
            <v>30000647</v>
          </cell>
          <cell r="G1048" t="str">
            <v>XR PELVIS AND 1V LAT RIGHT HIP +</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row>
        <row r="1049">
          <cell r="A1049" t="str">
            <v>JUL</v>
          </cell>
          <cell r="B1049">
            <v>2017</v>
          </cell>
          <cell r="C1049" t="str">
            <v>COTTAGE GROVE COMMUNITY HOSPIT</v>
          </cell>
          <cell r="D1049" t="str">
            <v>41400</v>
          </cell>
          <cell r="E1049" t="str">
            <v>Radiology</v>
          </cell>
          <cell r="F1049" t="str">
            <v>30000648</v>
          </cell>
          <cell r="G1049" t="str">
            <v>XR PELVIS AND 1V LAT LEFT HIP +</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row>
        <row r="1050">
          <cell r="A1050" t="str">
            <v>JUL</v>
          </cell>
          <cell r="B1050">
            <v>2017</v>
          </cell>
          <cell r="C1050" t="str">
            <v>COTTAGE GROVE COMMUNITY HOSPIT</v>
          </cell>
          <cell r="D1050" t="str">
            <v>41400</v>
          </cell>
          <cell r="E1050" t="str">
            <v>Radiology</v>
          </cell>
          <cell r="F1050" t="str">
            <v>30000652</v>
          </cell>
          <cell r="G1050" t="str">
            <v>xXR HIP RIGHT 2 VIEWS</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row>
        <row r="1051">
          <cell r="A1051" t="str">
            <v>JUL</v>
          </cell>
          <cell r="B1051">
            <v>2017</v>
          </cell>
          <cell r="C1051" t="str">
            <v>COTTAGE GROVE COMMUNITY HOSPIT</v>
          </cell>
          <cell r="D1051" t="str">
            <v>41400</v>
          </cell>
          <cell r="E1051" t="str">
            <v>Radiology</v>
          </cell>
          <cell r="F1051" t="str">
            <v>30000653</v>
          </cell>
          <cell r="G1051" t="str">
            <v>xXR HIP LEFT 2 VIEWS</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row>
        <row r="1052">
          <cell r="A1052" t="str">
            <v>JUL</v>
          </cell>
          <cell r="B1052">
            <v>2017</v>
          </cell>
          <cell r="C1052" t="str">
            <v>COTTAGE GROVE COMMUNITY HOSPIT</v>
          </cell>
          <cell r="D1052" t="str">
            <v>41400</v>
          </cell>
          <cell r="E1052" t="str">
            <v>Radiology</v>
          </cell>
          <cell r="F1052" t="str">
            <v>30000655</v>
          </cell>
          <cell r="G1052" t="str">
            <v>xXR PELVIS AND LATERAL HIPS</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row>
        <row r="1053">
          <cell r="A1053" t="str">
            <v>JUL</v>
          </cell>
          <cell r="B1053">
            <v>2017</v>
          </cell>
          <cell r="C1053" t="str">
            <v>COTTAGE GROVE COMMUNITY HOSPIT</v>
          </cell>
          <cell r="D1053" t="str">
            <v>41400</v>
          </cell>
          <cell r="E1053" t="str">
            <v>Radiology</v>
          </cell>
          <cell r="F1053" t="str">
            <v>30000670</v>
          </cell>
          <cell r="G1053" t="str">
            <v>xXR PELVIS BILAT HIPS CHILD</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row>
        <row r="1054">
          <cell r="A1054" t="str">
            <v>JUL</v>
          </cell>
          <cell r="B1054">
            <v>2017</v>
          </cell>
          <cell r="C1054" t="str">
            <v>COTTAGE GROVE COMMUNITY HOSPIT</v>
          </cell>
          <cell r="D1054" t="str">
            <v>41400</v>
          </cell>
          <cell r="E1054" t="str">
            <v>Radiology</v>
          </cell>
          <cell r="F1054" t="str">
            <v>30000677</v>
          </cell>
          <cell r="G1054" t="str">
            <v>xXR FEMUR RIGHT</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row>
        <row r="1055">
          <cell r="A1055" t="str">
            <v>JUL</v>
          </cell>
          <cell r="B1055">
            <v>2017</v>
          </cell>
          <cell r="C1055" t="str">
            <v>COTTAGE GROVE COMMUNITY HOSPIT</v>
          </cell>
          <cell r="D1055" t="str">
            <v>41400</v>
          </cell>
          <cell r="E1055" t="str">
            <v>Radiology</v>
          </cell>
          <cell r="F1055" t="str">
            <v>30000678</v>
          </cell>
          <cell r="G1055" t="str">
            <v>xXR FEMUR LEFT</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row>
        <row r="1056">
          <cell r="A1056" t="str">
            <v>JUL</v>
          </cell>
          <cell r="B1056">
            <v>2017</v>
          </cell>
          <cell r="C1056" t="str">
            <v>COTTAGE GROVE COMMUNITY HOSPIT</v>
          </cell>
          <cell r="D1056" t="str">
            <v>41400</v>
          </cell>
          <cell r="E1056" t="str">
            <v>Radiology</v>
          </cell>
          <cell r="F1056" t="str">
            <v>30000682</v>
          </cell>
          <cell r="G1056" t="str">
            <v>XR KNEE RIGHT 1-2 VIEWS</v>
          </cell>
          <cell r="H1056">
            <v>0</v>
          </cell>
          <cell r="I1056">
            <v>6</v>
          </cell>
          <cell r="J1056">
            <v>6</v>
          </cell>
          <cell r="K1056">
            <v>0</v>
          </cell>
          <cell r="L1056">
            <v>3.9</v>
          </cell>
          <cell r="M1056">
            <v>3.9</v>
          </cell>
          <cell r="N1056">
            <v>0</v>
          </cell>
          <cell r="O1056">
            <v>0</v>
          </cell>
          <cell r="P1056">
            <v>1440</v>
          </cell>
          <cell r="Q1056">
            <v>1440</v>
          </cell>
          <cell r="R1056">
            <v>0</v>
          </cell>
          <cell r="S1056">
            <v>6</v>
          </cell>
          <cell r="T1056">
            <v>6</v>
          </cell>
          <cell r="U1056">
            <v>0</v>
          </cell>
          <cell r="V1056">
            <v>3.9</v>
          </cell>
          <cell r="W1056">
            <v>3.9</v>
          </cell>
          <cell r="X1056">
            <v>0</v>
          </cell>
          <cell r="Y1056">
            <v>0</v>
          </cell>
          <cell r="Z1056">
            <v>1440</v>
          </cell>
          <cell r="AA1056">
            <v>1440</v>
          </cell>
        </row>
        <row r="1057">
          <cell r="A1057" t="str">
            <v>JUL</v>
          </cell>
          <cell r="B1057">
            <v>2017</v>
          </cell>
          <cell r="C1057" t="str">
            <v>COTTAGE GROVE COMMUNITY HOSPIT</v>
          </cell>
          <cell r="D1057" t="str">
            <v>41400</v>
          </cell>
          <cell r="E1057" t="str">
            <v>Radiology</v>
          </cell>
          <cell r="F1057" t="str">
            <v>30000683</v>
          </cell>
          <cell r="G1057" t="str">
            <v>XR KNEE LEFT 1-2 VIEWS</v>
          </cell>
          <cell r="H1057">
            <v>0</v>
          </cell>
          <cell r="I1057">
            <v>4</v>
          </cell>
          <cell r="J1057">
            <v>4</v>
          </cell>
          <cell r="K1057">
            <v>0</v>
          </cell>
          <cell r="L1057">
            <v>2.6</v>
          </cell>
          <cell r="M1057">
            <v>2.6</v>
          </cell>
          <cell r="N1057">
            <v>0</v>
          </cell>
          <cell r="O1057">
            <v>0</v>
          </cell>
          <cell r="P1057">
            <v>960</v>
          </cell>
          <cell r="Q1057">
            <v>960</v>
          </cell>
          <cell r="R1057">
            <v>0</v>
          </cell>
          <cell r="S1057">
            <v>4</v>
          </cell>
          <cell r="T1057">
            <v>4</v>
          </cell>
          <cell r="U1057">
            <v>0</v>
          </cell>
          <cell r="V1057">
            <v>2.6</v>
          </cell>
          <cell r="W1057">
            <v>2.6</v>
          </cell>
          <cell r="X1057">
            <v>0</v>
          </cell>
          <cell r="Y1057">
            <v>0</v>
          </cell>
          <cell r="Z1057">
            <v>960</v>
          </cell>
          <cell r="AA1057">
            <v>960</v>
          </cell>
        </row>
        <row r="1058">
          <cell r="A1058" t="str">
            <v>JUL</v>
          </cell>
          <cell r="B1058">
            <v>2017</v>
          </cell>
          <cell r="C1058" t="str">
            <v>COTTAGE GROVE COMMUNITY HOSPIT</v>
          </cell>
          <cell r="D1058" t="str">
            <v>41400</v>
          </cell>
          <cell r="E1058" t="str">
            <v>Radiology</v>
          </cell>
          <cell r="F1058" t="str">
            <v>30000687</v>
          </cell>
          <cell r="G1058" t="str">
            <v>XR KNEE RIGHT 3 VIEWS</v>
          </cell>
          <cell r="H1058">
            <v>0</v>
          </cell>
          <cell r="I1058">
            <v>10</v>
          </cell>
          <cell r="J1058">
            <v>10</v>
          </cell>
          <cell r="K1058">
            <v>0</v>
          </cell>
          <cell r="L1058">
            <v>7.8</v>
          </cell>
          <cell r="M1058">
            <v>7.8</v>
          </cell>
          <cell r="N1058">
            <v>0</v>
          </cell>
          <cell r="O1058">
            <v>0</v>
          </cell>
          <cell r="P1058">
            <v>2400</v>
          </cell>
          <cell r="Q1058">
            <v>2400</v>
          </cell>
          <cell r="R1058">
            <v>0</v>
          </cell>
          <cell r="S1058">
            <v>10</v>
          </cell>
          <cell r="T1058">
            <v>10</v>
          </cell>
          <cell r="U1058">
            <v>0</v>
          </cell>
          <cell r="V1058">
            <v>7.8</v>
          </cell>
          <cell r="W1058">
            <v>7.8</v>
          </cell>
          <cell r="X1058">
            <v>0</v>
          </cell>
          <cell r="Y1058">
            <v>0</v>
          </cell>
          <cell r="Z1058">
            <v>2400</v>
          </cell>
          <cell r="AA1058">
            <v>2400</v>
          </cell>
        </row>
        <row r="1059">
          <cell r="A1059" t="str">
            <v>JUL</v>
          </cell>
          <cell r="B1059">
            <v>2017</v>
          </cell>
          <cell r="C1059" t="str">
            <v>COTTAGE GROVE COMMUNITY HOSPIT</v>
          </cell>
          <cell r="D1059" t="str">
            <v>41400</v>
          </cell>
          <cell r="E1059" t="str">
            <v>Radiology</v>
          </cell>
          <cell r="F1059" t="str">
            <v>30000688</v>
          </cell>
          <cell r="G1059" t="str">
            <v>XR KNEE LEFT 3 VIEWS</v>
          </cell>
          <cell r="H1059">
            <v>0</v>
          </cell>
          <cell r="I1059">
            <v>8</v>
          </cell>
          <cell r="J1059">
            <v>8</v>
          </cell>
          <cell r="K1059">
            <v>0</v>
          </cell>
          <cell r="L1059">
            <v>6.2</v>
          </cell>
          <cell r="M1059">
            <v>6.2</v>
          </cell>
          <cell r="N1059">
            <v>0</v>
          </cell>
          <cell r="O1059">
            <v>0</v>
          </cell>
          <cell r="P1059">
            <v>1920</v>
          </cell>
          <cell r="Q1059">
            <v>1920</v>
          </cell>
          <cell r="R1059">
            <v>0</v>
          </cell>
          <cell r="S1059">
            <v>8</v>
          </cell>
          <cell r="T1059">
            <v>8</v>
          </cell>
          <cell r="U1059">
            <v>0</v>
          </cell>
          <cell r="V1059">
            <v>6.2</v>
          </cell>
          <cell r="W1059">
            <v>6.2</v>
          </cell>
          <cell r="X1059">
            <v>0</v>
          </cell>
          <cell r="Y1059">
            <v>0</v>
          </cell>
          <cell r="Z1059">
            <v>1920</v>
          </cell>
          <cell r="AA1059">
            <v>1920</v>
          </cell>
        </row>
        <row r="1060">
          <cell r="A1060" t="str">
            <v>JUL</v>
          </cell>
          <cell r="B1060">
            <v>2017</v>
          </cell>
          <cell r="C1060" t="str">
            <v>COTTAGE GROVE COMMUNITY HOSPIT</v>
          </cell>
          <cell r="D1060" t="str">
            <v>41400</v>
          </cell>
          <cell r="E1060" t="str">
            <v>Radiology</v>
          </cell>
          <cell r="F1060" t="str">
            <v>30000692</v>
          </cell>
          <cell r="G1060" t="str">
            <v>XR KNEE RIGHT 4+ VIEWS</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row>
        <row r="1061">
          <cell r="A1061" t="str">
            <v>JUL</v>
          </cell>
          <cell r="B1061">
            <v>2017</v>
          </cell>
          <cell r="C1061" t="str">
            <v>COTTAGE GROVE COMMUNITY HOSPIT</v>
          </cell>
          <cell r="D1061" t="str">
            <v>41400</v>
          </cell>
          <cell r="E1061" t="str">
            <v>Radiology</v>
          </cell>
          <cell r="F1061" t="str">
            <v>30000693</v>
          </cell>
          <cell r="G1061" t="str">
            <v>XR KNEE LEFT 4+ VIEWS</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row>
        <row r="1062">
          <cell r="A1062" t="str">
            <v>JUL</v>
          </cell>
          <cell r="B1062">
            <v>2017</v>
          </cell>
          <cell r="C1062" t="str">
            <v>COTTAGE GROVE COMMUNITY HOSPIT</v>
          </cell>
          <cell r="D1062" t="str">
            <v>41400</v>
          </cell>
          <cell r="E1062" t="str">
            <v>Radiology</v>
          </cell>
          <cell r="F1062" t="str">
            <v>30000695</v>
          </cell>
          <cell r="G1062" t="str">
            <v>XR AP STANDING KNEES</v>
          </cell>
          <cell r="H1062">
            <v>0</v>
          </cell>
          <cell r="I1062">
            <v>1</v>
          </cell>
          <cell r="J1062">
            <v>1</v>
          </cell>
          <cell r="K1062">
            <v>0</v>
          </cell>
          <cell r="L1062">
            <v>0.8</v>
          </cell>
          <cell r="M1062">
            <v>0.8</v>
          </cell>
          <cell r="N1062">
            <v>0</v>
          </cell>
          <cell r="O1062">
            <v>0</v>
          </cell>
          <cell r="P1062">
            <v>240</v>
          </cell>
          <cell r="Q1062">
            <v>240</v>
          </cell>
          <cell r="R1062">
            <v>0</v>
          </cell>
          <cell r="S1062">
            <v>1</v>
          </cell>
          <cell r="T1062">
            <v>1</v>
          </cell>
          <cell r="U1062">
            <v>0</v>
          </cell>
          <cell r="V1062">
            <v>0.8</v>
          </cell>
          <cell r="W1062">
            <v>0.8</v>
          </cell>
          <cell r="X1062">
            <v>0</v>
          </cell>
          <cell r="Y1062">
            <v>0</v>
          </cell>
          <cell r="Z1062">
            <v>240</v>
          </cell>
          <cell r="AA1062">
            <v>240</v>
          </cell>
        </row>
        <row r="1063">
          <cell r="A1063" t="str">
            <v>JUL</v>
          </cell>
          <cell r="B1063">
            <v>2017</v>
          </cell>
          <cell r="C1063" t="str">
            <v>COTTAGE GROVE COMMUNITY HOSPIT</v>
          </cell>
          <cell r="D1063" t="str">
            <v>41400</v>
          </cell>
          <cell r="E1063" t="str">
            <v>Radiology</v>
          </cell>
          <cell r="F1063" t="str">
            <v>30000707</v>
          </cell>
          <cell r="G1063" t="str">
            <v>XR TIBIA FIBULA RIGHT</v>
          </cell>
          <cell r="H1063">
            <v>0</v>
          </cell>
          <cell r="I1063">
            <v>2</v>
          </cell>
          <cell r="J1063">
            <v>2</v>
          </cell>
          <cell r="K1063">
            <v>0</v>
          </cell>
          <cell r="L1063">
            <v>1.1000000000000001</v>
          </cell>
          <cell r="M1063">
            <v>1.1000000000000001</v>
          </cell>
          <cell r="N1063">
            <v>0</v>
          </cell>
          <cell r="O1063">
            <v>0</v>
          </cell>
          <cell r="P1063">
            <v>480</v>
          </cell>
          <cell r="Q1063">
            <v>480</v>
          </cell>
          <cell r="R1063">
            <v>0</v>
          </cell>
          <cell r="S1063">
            <v>2</v>
          </cell>
          <cell r="T1063">
            <v>2</v>
          </cell>
          <cell r="U1063">
            <v>0</v>
          </cell>
          <cell r="V1063">
            <v>1.1000000000000001</v>
          </cell>
          <cell r="W1063">
            <v>1.1000000000000001</v>
          </cell>
          <cell r="X1063">
            <v>0</v>
          </cell>
          <cell r="Y1063">
            <v>0</v>
          </cell>
          <cell r="Z1063">
            <v>480</v>
          </cell>
          <cell r="AA1063">
            <v>480</v>
          </cell>
        </row>
        <row r="1064">
          <cell r="A1064" t="str">
            <v>JUL</v>
          </cell>
          <cell r="B1064">
            <v>2017</v>
          </cell>
          <cell r="C1064" t="str">
            <v>COTTAGE GROVE COMMUNITY HOSPIT</v>
          </cell>
          <cell r="D1064" t="str">
            <v>41400</v>
          </cell>
          <cell r="E1064" t="str">
            <v>Radiology</v>
          </cell>
          <cell r="F1064" t="str">
            <v>30000708</v>
          </cell>
          <cell r="G1064" t="str">
            <v>XR TIBIA FIBULA LEFT</v>
          </cell>
          <cell r="H1064">
            <v>0</v>
          </cell>
          <cell r="I1064">
            <v>2</v>
          </cell>
          <cell r="J1064">
            <v>2</v>
          </cell>
          <cell r="K1064">
            <v>0</v>
          </cell>
          <cell r="L1064">
            <v>1.1000000000000001</v>
          </cell>
          <cell r="M1064">
            <v>1.1000000000000001</v>
          </cell>
          <cell r="N1064">
            <v>0</v>
          </cell>
          <cell r="O1064">
            <v>0</v>
          </cell>
          <cell r="P1064">
            <v>480</v>
          </cell>
          <cell r="Q1064">
            <v>480</v>
          </cell>
          <cell r="R1064">
            <v>0</v>
          </cell>
          <cell r="S1064">
            <v>2</v>
          </cell>
          <cell r="T1064">
            <v>2</v>
          </cell>
          <cell r="U1064">
            <v>0</v>
          </cell>
          <cell r="V1064">
            <v>1.1000000000000001</v>
          </cell>
          <cell r="W1064">
            <v>1.1000000000000001</v>
          </cell>
          <cell r="X1064">
            <v>0</v>
          </cell>
          <cell r="Y1064">
            <v>0</v>
          </cell>
          <cell r="Z1064">
            <v>480</v>
          </cell>
          <cell r="AA1064">
            <v>480</v>
          </cell>
        </row>
        <row r="1065">
          <cell r="A1065" t="str">
            <v>JUL</v>
          </cell>
          <cell r="B1065">
            <v>2017</v>
          </cell>
          <cell r="C1065" t="str">
            <v>COTTAGE GROVE COMMUNITY HOSPIT</v>
          </cell>
          <cell r="D1065" t="str">
            <v>41400</v>
          </cell>
          <cell r="E1065" t="str">
            <v>Radiology</v>
          </cell>
          <cell r="F1065" t="str">
            <v>30000712</v>
          </cell>
          <cell r="G1065" t="str">
            <v>XR LOWER EXTREMITY RIGHT INFANT</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row>
        <row r="1066">
          <cell r="A1066" t="str">
            <v>JUL</v>
          </cell>
          <cell r="B1066">
            <v>2017</v>
          </cell>
          <cell r="C1066" t="str">
            <v>COTTAGE GROVE COMMUNITY HOSPIT</v>
          </cell>
          <cell r="D1066" t="str">
            <v>41400</v>
          </cell>
          <cell r="E1066" t="str">
            <v>Radiology</v>
          </cell>
          <cell r="F1066" t="str">
            <v>30000713</v>
          </cell>
          <cell r="G1066" t="str">
            <v>XR LOWER EXTREMITY LEFT INFANT</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row>
        <row r="1067">
          <cell r="A1067" t="str">
            <v>JUL</v>
          </cell>
          <cell r="B1067">
            <v>2017</v>
          </cell>
          <cell r="C1067" t="str">
            <v>COTTAGE GROVE COMMUNITY HOSPIT</v>
          </cell>
          <cell r="D1067" t="str">
            <v>41400</v>
          </cell>
          <cell r="E1067" t="str">
            <v>Radiology</v>
          </cell>
          <cell r="F1067" t="str">
            <v>30000717</v>
          </cell>
          <cell r="G1067" t="str">
            <v>XR ANKLE RIGHT 2 VIEWS</v>
          </cell>
          <cell r="H1067">
            <v>0</v>
          </cell>
          <cell r="I1067">
            <v>1</v>
          </cell>
          <cell r="J1067">
            <v>1</v>
          </cell>
          <cell r="K1067">
            <v>0</v>
          </cell>
          <cell r="L1067">
            <v>0.6</v>
          </cell>
          <cell r="M1067">
            <v>0.6</v>
          </cell>
          <cell r="N1067">
            <v>0</v>
          </cell>
          <cell r="O1067">
            <v>0</v>
          </cell>
          <cell r="P1067">
            <v>240</v>
          </cell>
          <cell r="Q1067">
            <v>240</v>
          </cell>
          <cell r="R1067">
            <v>0</v>
          </cell>
          <cell r="S1067">
            <v>1</v>
          </cell>
          <cell r="T1067">
            <v>1</v>
          </cell>
          <cell r="U1067">
            <v>0</v>
          </cell>
          <cell r="V1067">
            <v>0.6</v>
          </cell>
          <cell r="W1067">
            <v>0.6</v>
          </cell>
          <cell r="X1067">
            <v>0</v>
          </cell>
          <cell r="Y1067">
            <v>0</v>
          </cell>
          <cell r="Z1067">
            <v>240</v>
          </cell>
          <cell r="AA1067">
            <v>240</v>
          </cell>
        </row>
        <row r="1068">
          <cell r="A1068" t="str">
            <v>JUL</v>
          </cell>
          <cell r="B1068">
            <v>2017</v>
          </cell>
          <cell r="C1068" t="str">
            <v>COTTAGE GROVE COMMUNITY HOSPIT</v>
          </cell>
          <cell r="D1068" t="str">
            <v>41400</v>
          </cell>
          <cell r="E1068" t="str">
            <v>Radiology</v>
          </cell>
          <cell r="F1068" t="str">
            <v>30000718</v>
          </cell>
          <cell r="G1068" t="str">
            <v>XR ANKLE LEFT 2 VIEWS</v>
          </cell>
          <cell r="H1068">
            <v>0</v>
          </cell>
          <cell r="I1068">
            <v>1</v>
          </cell>
          <cell r="J1068">
            <v>1</v>
          </cell>
          <cell r="K1068">
            <v>0</v>
          </cell>
          <cell r="L1068">
            <v>0.6</v>
          </cell>
          <cell r="M1068">
            <v>0.6</v>
          </cell>
          <cell r="N1068">
            <v>0</v>
          </cell>
          <cell r="O1068">
            <v>0</v>
          </cell>
          <cell r="P1068">
            <v>240</v>
          </cell>
          <cell r="Q1068">
            <v>240</v>
          </cell>
          <cell r="R1068">
            <v>0</v>
          </cell>
          <cell r="S1068">
            <v>1</v>
          </cell>
          <cell r="T1068">
            <v>1</v>
          </cell>
          <cell r="U1068">
            <v>0</v>
          </cell>
          <cell r="V1068">
            <v>0.6</v>
          </cell>
          <cell r="W1068">
            <v>0.6</v>
          </cell>
          <cell r="X1068">
            <v>0</v>
          </cell>
          <cell r="Y1068">
            <v>0</v>
          </cell>
          <cell r="Z1068">
            <v>240</v>
          </cell>
          <cell r="AA1068">
            <v>240</v>
          </cell>
        </row>
        <row r="1069">
          <cell r="A1069" t="str">
            <v>JUL</v>
          </cell>
          <cell r="B1069">
            <v>2017</v>
          </cell>
          <cell r="C1069" t="str">
            <v>COTTAGE GROVE COMMUNITY HOSPIT</v>
          </cell>
          <cell r="D1069" t="str">
            <v>41400</v>
          </cell>
          <cell r="E1069" t="str">
            <v>Radiology</v>
          </cell>
          <cell r="F1069" t="str">
            <v>30000722</v>
          </cell>
          <cell r="G1069" t="str">
            <v>XR ANKLE RIGHT 3 VIEWS</v>
          </cell>
          <cell r="H1069">
            <v>0</v>
          </cell>
          <cell r="I1069">
            <v>11</v>
          </cell>
          <cell r="J1069">
            <v>11</v>
          </cell>
          <cell r="K1069">
            <v>0</v>
          </cell>
          <cell r="L1069">
            <v>7.8</v>
          </cell>
          <cell r="M1069">
            <v>7.8</v>
          </cell>
          <cell r="N1069">
            <v>0</v>
          </cell>
          <cell r="O1069">
            <v>0</v>
          </cell>
          <cell r="P1069">
            <v>2640</v>
          </cell>
          <cell r="Q1069">
            <v>2640</v>
          </cell>
          <cell r="R1069">
            <v>0</v>
          </cell>
          <cell r="S1069">
            <v>11</v>
          </cell>
          <cell r="T1069">
            <v>11</v>
          </cell>
          <cell r="U1069">
            <v>0</v>
          </cell>
          <cell r="V1069">
            <v>7.8</v>
          </cell>
          <cell r="W1069">
            <v>7.8</v>
          </cell>
          <cell r="X1069">
            <v>0</v>
          </cell>
          <cell r="Y1069">
            <v>0</v>
          </cell>
          <cell r="Z1069">
            <v>2640</v>
          </cell>
          <cell r="AA1069">
            <v>2640</v>
          </cell>
        </row>
        <row r="1070">
          <cell r="A1070" t="str">
            <v>JUL</v>
          </cell>
          <cell r="B1070">
            <v>2017</v>
          </cell>
          <cell r="C1070" t="str">
            <v>COTTAGE GROVE COMMUNITY HOSPIT</v>
          </cell>
          <cell r="D1070" t="str">
            <v>41400</v>
          </cell>
          <cell r="E1070" t="str">
            <v>Radiology</v>
          </cell>
          <cell r="F1070" t="str">
            <v>30000723</v>
          </cell>
          <cell r="G1070" t="str">
            <v>XR ANKLE LEFT 3 VIEWS</v>
          </cell>
          <cell r="H1070">
            <v>1</v>
          </cell>
          <cell r="I1070">
            <v>16</v>
          </cell>
          <cell r="J1070">
            <v>17</v>
          </cell>
          <cell r="K1070">
            <v>0.7</v>
          </cell>
          <cell r="L1070">
            <v>11.4</v>
          </cell>
          <cell r="M1070">
            <v>12.1</v>
          </cell>
          <cell r="N1070">
            <v>0</v>
          </cell>
          <cell r="O1070">
            <v>240</v>
          </cell>
          <cell r="P1070">
            <v>3840</v>
          </cell>
          <cell r="Q1070">
            <v>4080</v>
          </cell>
          <cell r="R1070">
            <v>1</v>
          </cell>
          <cell r="S1070">
            <v>16</v>
          </cell>
          <cell r="T1070">
            <v>17</v>
          </cell>
          <cell r="U1070">
            <v>0.7</v>
          </cell>
          <cell r="V1070">
            <v>11.4</v>
          </cell>
          <cell r="W1070">
            <v>12.1</v>
          </cell>
          <cell r="X1070">
            <v>0</v>
          </cell>
          <cell r="Y1070">
            <v>240</v>
          </cell>
          <cell r="Z1070">
            <v>3840</v>
          </cell>
          <cell r="AA1070">
            <v>4080</v>
          </cell>
        </row>
        <row r="1071">
          <cell r="A1071" t="str">
            <v>JUL</v>
          </cell>
          <cell r="B1071">
            <v>2017</v>
          </cell>
          <cell r="C1071" t="str">
            <v>COTTAGE GROVE COMMUNITY HOSPIT</v>
          </cell>
          <cell r="D1071" t="str">
            <v>41400</v>
          </cell>
          <cell r="E1071" t="str">
            <v>Radiology</v>
          </cell>
          <cell r="F1071" t="str">
            <v>30000724</v>
          </cell>
          <cell r="G1071" t="str">
            <v>XR FOOT RIGHT 2 VIEWS</v>
          </cell>
          <cell r="H1071">
            <v>0</v>
          </cell>
          <cell r="I1071">
            <v>1</v>
          </cell>
          <cell r="J1071">
            <v>1</v>
          </cell>
          <cell r="K1071">
            <v>0</v>
          </cell>
          <cell r="L1071">
            <v>0.6</v>
          </cell>
          <cell r="M1071">
            <v>0.6</v>
          </cell>
          <cell r="N1071">
            <v>0</v>
          </cell>
          <cell r="O1071">
            <v>0</v>
          </cell>
          <cell r="P1071">
            <v>240</v>
          </cell>
          <cell r="Q1071">
            <v>240</v>
          </cell>
          <cell r="R1071">
            <v>0</v>
          </cell>
          <cell r="S1071">
            <v>1</v>
          </cell>
          <cell r="T1071">
            <v>1</v>
          </cell>
          <cell r="U1071">
            <v>0</v>
          </cell>
          <cell r="V1071">
            <v>0.6</v>
          </cell>
          <cell r="W1071">
            <v>0.6</v>
          </cell>
          <cell r="X1071">
            <v>0</v>
          </cell>
          <cell r="Y1071">
            <v>0</v>
          </cell>
          <cell r="Z1071">
            <v>240</v>
          </cell>
          <cell r="AA1071">
            <v>240</v>
          </cell>
        </row>
        <row r="1072">
          <cell r="A1072" t="str">
            <v>JUL</v>
          </cell>
          <cell r="B1072">
            <v>2017</v>
          </cell>
          <cell r="C1072" t="str">
            <v>COTTAGE GROVE COMMUNITY HOSPIT</v>
          </cell>
          <cell r="D1072" t="str">
            <v>41400</v>
          </cell>
          <cell r="E1072" t="str">
            <v>Radiology</v>
          </cell>
          <cell r="F1072" t="str">
            <v>30000727</v>
          </cell>
          <cell r="G1072" t="str">
            <v>XR FOOT LEFT 2 VIEWS</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row>
        <row r="1073">
          <cell r="A1073" t="str">
            <v>JUL</v>
          </cell>
          <cell r="B1073">
            <v>2017</v>
          </cell>
          <cell r="C1073" t="str">
            <v>COTTAGE GROVE COMMUNITY HOSPIT</v>
          </cell>
          <cell r="D1073" t="str">
            <v>41400</v>
          </cell>
          <cell r="E1073" t="str">
            <v>Radiology</v>
          </cell>
          <cell r="F1073" t="str">
            <v>30000728</v>
          </cell>
          <cell r="G1073" t="str">
            <v>XR FOOT RIGHT 3 VIEWS</v>
          </cell>
          <cell r="H1073">
            <v>0</v>
          </cell>
          <cell r="I1073">
            <v>18</v>
          </cell>
          <cell r="J1073">
            <v>18</v>
          </cell>
          <cell r="K1073">
            <v>0</v>
          </cell>
          <cell r="L1073">
            <v>11.5</v>
          </cell>
          <cell r="M1073">
            <v>11.5</v>
          </cell>
          <cell r="N1073">
            <v>0</v>
          </cell>
          <cell r="O1073">
            <v>0</v>
          </cell>
          <cell r="P1073">
            <v>4320</v>
          </cell>
          <cell r="Q1073">
            <v>4320</v>
          </cell>
          <cell r="R1073">
            <v>0</v>
          </cell>
          <cell r="S1073">
            <v>18</v>
          </cell>
          <cell r="T1073">
            <v>18</v>
          </cell>
          <cell r="U1073">
            <v>0</v>
          </cell>
          <cell r="V1073">
            <v>11.5</v>
          </cell>
          <cell r="W1073">
            <v>11.5</v>
          </cell>
          <cell r="X1073">
            <v>0</v>
          </cell>
          <cell r="Y1073">
            <v>0</v>
          </cell>
          <cell r="Z1073">
            <v>4320</v>
          </cell>
          <cell r="AA1073">
            <v>4320</v>
          </cell>
        </row>
        <row r="1074">
          <cell r="A1074" t="str">
            <v>JUL</v>
          </cell>
          <cell r="B1074">
            <v>2017</v>
          </cell>
          <cell r="C1074" t="str">
            <v>COTTAGE GROVE COMMUNITY HOSPIT</v>
          </cell>
          <cell r="D1074" t="str">
            <v>41400</v>
          </cell>
          <cell r="E1074" t="str">
            <v>Radiology</v>
          </cell>
          <cell r="F1074" t="str">
            <v>30000729</v>
          </cell>
          <cell r="G1074" t="str">
            <v>XR FOOT LEFT 3 VIEWS</v>
          </cell>
          <cell r="H1074">
            <v>0</v>
          </cell>
          <cell r="I1074">
            <v>16</v>
          </cell>
          <cell r="J1074">
            <v>16</v>
          </cell>
          <cell r="K1074">
            <v>0</v>
          </cell>
          <cell r="L1074">
            <v>10.199999999999999</v>
          </cell>
          <cell r="M1074">
            <v>10.199999999999999</v>
          </cell>
          <cell r="N1074">
            <v>0</v>
          </cell>
          <cell r="O1074">
            <v>0</v>
          </cell>
          <cell r="P1074">
            <v>3840</v>
          </cell>
          <cell r="Q1074">
            <v>3840</v>
          </cell>
          <cell r="R1074">
            <v>0</v>
          </cell>
          <cell r="S1074">
            <v>16</v>
          </cell>
          <cell r="T1074">
            <v>16</v>
          </cell>
          <cell r="U1074">
            <v>0</v>
          </cell>
          <cell r="V1074">
            <v>10.199999999999999</v>
          </cell>
          <cell r="W1074">
            <v>10.199999999999999</v>
          </cell>
          <cell r="X1074">
            <v>0</v>
          </cell>
          <cell r="Y1074">
            <v>0</v>
          </cell>
          <cell r="Z1074">
            <v>3840</v>
          </cell>
          <cell r="AA1074">
            <v>3840</v>
          </cell>
        </row>
        <row r="1075">
          <cell r="A1075" t="str">
            <v>JUL</v>
          </cell>
          <cell r="B1075">
            <v>2017</v>
          </cell>
          <cell r="C1075" t="str">
            <v>COTTAGE GROVE COMMUNITY HOSPIT</v>
          </cell>
          <cell r="D1075" t="str">
            <v>41400</v>
          </cell>
          <cell r="E1075" t="str">
            <v>Radiology</v>
          </cell>
          <cell r="F1075" t="str">
            <v>30000732</v>
          </cell>
          <cell r="G1075" t="str">
            <v>XR OS CALCIS RIGHT</v>
          </cell>
          <cell r="H1075">
            <v>0</v>
          </cell>
          <cell r="I1075">
            <v>3</v>
          </cell>
          <cell r="J1075">
            <v>3</v>
          </cell>
          <cell r="K1075">
            <v>0</v>
          </cell>
          <cell r="L1075">
            <v>1.8</v>
          </cell>
          <cell r="M1075">
            <v>1.8</v>
          </cell>
          <cell r="N1075">
            <v>0</v>
          </cell>
          <cell r="O1075">
            <v>0</v>
          </cell>
          <cell r="P1075">
            <v>720</v>
          </cell>
          <cell r="Q1075">
            <v>720</v>
          </cell>
          <cell r="R1075">
            <v>0</v>
          </cell>
          <cell r="S1075">
            <v>3</v>
          </cell>
          <cell r="T1075">
            <v>3</v>
          </cell>
          <cell r="U1075">
            <v>0</v>
          </cell>
          <cell r="V1075">
            <v>1.8</v>
          </cell>
          <cell r="W1075">
            <v>1.8</v>
          </cell>
          <cell r="X1075">
            <v>0</v>
          </cell>
          <cell r="Y1075">
            <v>0</v>
          </cell>
          <cell r="Z1075">
            <v>720</v>
          </cell>
          <cell r="AA1075">
            <v>720</v>
          </cell>
        </row>
        <row r="1076">
          <cell r="A1076" t="str">
            <v>JUL</v>
          </cell>
          <cell r="B1076">
            <v>2017</v>
          </cell>
          <cell r="C1076" t="str">
            <v>COTTAGE GROVE COMMUNITY HOSPIT</v>
          </cell>
          <cell r="D1076" t="str">
            <v>41400</v>
          </cell>
          <cell r="E1076" t="str">
            <v>Radiology</v>
          </cell>
          <cell r="F1076" t="str">
            <v>30000733</v>
          </cell>
          <cell r="G1076" t="str">
            <v>XR OS CALCIS LEFT</v>
          </cell>
          <cell r="H1076">
            <v>0</v>
          </cell>
          <cell r="I1076">
            <v>1</v>
          </cell>
          <cell r="J1076">
            <v>1</v>
          </cell>
          <cell r="K1076">
            <v>0</v>
          </cell>
          <cell r="L1076">
            <v>0.6</v>
          </cell>
          <cell r="M1076">
            <v>0.6</v>
          </cell>
          <cell r="N1076">
            <v>0</v>
          </cell>
          <cell r="O1076">
            <v>0</v>
          </cell>
          <cell r="P1076">
            <v>240</v>
          </cell>
          <cell r="Q1076">
            <v>240</v>
          </cell>
          <cell r="R1076">
            <v>0</v>
          </cell>
          <cell r="S1076">
            <v>1</v>
          </cell>
          <cell r="T1076">
            <v>1</v>
          </cell>
          <cell r="U1076">
            <v>0</v>
          </cell>
          <cell r="V1076">
            <v>0.6</v>
          </cell>
          <cell r="W1076">
            <v>0.6</v>
          </cell>
          <cell r="X1076">
            <v>0</v>
          </cell>
          <cell r="Y1076">
            <v>0</v>
          </cell>
          <cell r="Z1076">
            <v>240</v>
          </cell>
          <cell r="AA1076">
            <v>240</v>
          </cell>
        </row>
        <row r="1077">
          <cell r="A1077" t="str">
            <v>JUL</v>
          </cell>
          <cell r="B1077">
            <v>2017</v>
          </cell>
          <cell r="C1077" t="str">
            <v>COTTAGE GROVE COMMUNITY HOSPIT</v>
          </cell>
          <cell r="D1077" t="str">
            <v>41400</v>
          </cell>
          <cell r="E1077" t="str">
            <v>Radiology</v>
          </cell>
          <cell r="F1077" t="str">
            <v>30000734</v>
          </cell>
          <cell r="G1077" t="str">
            <v>XR TOE RIGHT</v>
          </cell>
          <cell r="H1077">
            <v>0</v>
          </cell>
          <cell r="I1077">
            <v>2</v>
          </cell>
          <cell r="J1077">
            <v>2</v>
          </cell>
          <cell r="K1077">
            <v>0</v>
          </cell>
          <cell r="L1077">
            <v>1.3</v>
          </cell>
          <cell r="M1077">
            <v>1.3</v>
          </cell>
          <cell r="N1077">
            <v>0</v>
          </cell>
          <cell r="O1077">
            <v>0</v>
          </cell>
          <cell r="P1077">
            <v>480</v>
          </cell>
          <cell r="Q1077">
            <v>480</v>
          </cell>
          <cell r="R1077">
            <v>0</v>
          </cell>
          <cell r="S1077">
            <v>2</v>
          </cell>
          <cell r="T1077">
            <v>2</v>
          </cell>
          <cell r="U1077">
            <v>0</v>
          </cell>
          <cell r="V1077">
            <v>1.3</v>
          </cell>
          <cell r="W1077">
            <v>1.3</v>
          </cell>
          <cell r="X1077">
            <v>0</v>
          </cell>
          <cell r="Y1077">
            <v>0</v>
          </cell>
          <cell r="Z1077">
            <v>480</v>
          </cell>
          <cell r="AA1077">
            <v>480</v>
          </cell>
        </row>
        <row r="1078">
          <cell r="A1078" t="str">
            <v>JUL</v>
          </cell>
          <cell r="B1078">
            <v>2017</v>
          </cell>
          <cell r="C1078" t="str">
            <v>COTTAGE GROVE COMMUNITY HOSPIT</v>
          </cell>
          <cell r="D1078" t="str">
            <v>41400</v>
          </cell>
          <cell r="E1078" t="str">
            <v>Radiology</v>
          </cell>
          <cell r="F1078" t="str">
            <v>30000737</v>
          </cell>
          <cell r="G1078" t="str">
            <v>XR TOE LEFT</v>
          </cell>
          <cell r="H1078">
            <v>0</v>
          </cell>
          <cell r="I1078">
            <v>4</v>
          </cell>
          <cell r="J1078">
            <v>4</v>
          </cell>
          <cell r="K1078">
            <v>0</v>
          </cell>
          <cell r="L1078">
            <v>2.6</v>
          </cell>
          <cell r="M1078">
            <v>2.6</v>
          </cell>
          <cell r="N1078">
            <v>0</v>
          </cell>
          <cell r="O1078">
            <v>0</v>
          </cell>
          <cell r="P1078">
            <v>960</v>
          </cell>
          <cell r="Q1078">
            <v>960</v>
          </cell>
          <cell r="R1078">
            <v>0</v>
          </cell>
          <cell r="S1078">
            <v>4</v>
          </cell>
          <cell r="T1078">
            <v>4</v>
          </cell>
          <cell r="U1078">
            <v>0</v>
          </cell>
          <cell r="V1078">
            <v>2.6</v>
          </cell>
          <cell r="W1078">
            <v>2.6</v>
          </cell>
          <cell r="X1078">
            <v>0</v>
          </cell>
          <cell r="Y1078">
            <v>0</v>
          </cell>
          <cell r="Z1078">
            <v>960</v>
          </cell>
          <cell r="AA1078">
            <v>960</v>
          </cell>
        </row>
        <row r="1079">
          <cell r="A1079" t="str">
            <v>JUL</v>
          </cell>
          <cell r="B1079">
            <v>2017</v>
          </cell>
          <cell r="C1079" t="str">
            <v>COTTAGE GROVE COMMUNITY HOSPIT</v>
          </cell>
          <cell r="D1079" t="str">
            <v>41400</v>
          </cell>
          <cell r="E1079" t="str">
            <v>Radiology</v>
          </cell>
          <cell r="F1079" t="str">
            <v>30000750</v>
          </cell>
          <cell r="G1079" t="str">
            <v>XR ABDOMEN 1 VIEW</v>
          </cell>
          <cell r="H1079">
            <v>0</v>
          </cell>
          <cell r="I1079">
            <v>6</v>
          </cell>
          <cell r="J1079">
            <v>6</v>
          </cell>
          <cell r="K1079">
            <v>0</v>
          </cell>
          <cell r="L1079">
            <v>2.9</v>
          </cell>
          <cell r="M1079">
            <v>2.9</v>
          </cell>
          <cell r="N1079">
            <v>0</v>
          </cell>
          <cell r="O1079">
            <v>0</v>
          </cell>
          <cell r="P1079">
            <v>1440</v>
          </cell>
          <cell r="Q1079">
            <v>1440</v>
          </cell>
          <cell r="R1079">
            <v>0</v>
          </cell>
          <cell r="S1079">
            <v>6</v>
          </cell>
          <cell r="T1079">
            <v>6</v>
          </cell>
          <cell r="U1079">
            <v>0</v>
          </cell>
          <cell r="V1079">
            <v>2.9</v>
          </cell>
          <cell r="W1079">
            <v>2.9</v>
          </cell>
          <cell r="X1079">
            <v>0</v>
          </cell>
          <cell r="Y1079">
            <v>0</v>
          </cell>
          <cell r="Z1079">
            <v>1440</v>
          </cell>
          <cell r="AA1079">
            <v>1440</v>
          </cell>
        </row>
        <row r="1080">
          <cell r="A1080" t="str">
            <v>JUL</v>
          </cell>
          <cell r="B1080">
            <v>2017</v>
          </cell>
          <cell r="C1080" t="str">
            <v>COTTAGE GROVE COMMUNITY HOSPIT</v>
          </cell>
          <cell r="D1080" t="str">
            <v>41400</v>
          </cell>
          <cell r="E1080" t="str">
            <v>Radiology</v>
          </cell>
          <cell r="F1080" t="str">
            <v>30000760</v>
          </cell>
          <cell r="G1080" t="str">
            <v>XR ABDOMEN COMPLETE</v>
          </cell>
          <cell r="H1080">
            <v>4</v>
          </cell>
          <cell r="I1080">
            <v>26</v>
          </cell>
          <cell r="J1080">
            <v>30</v>
          </cell>
          <cell r="K1080">
            <v>3.1</v>
          </cell>
          <cell r="L1080">
            <v>20</v>
          </cell>
          <cell r="M1080">
            <v>23.1</v>
          </cell>
          <cell r="N1080">
            <v>0</v>
          </cell>
          <cell r="O1080">
            <v>960</v>
          </cell>
          <cell r="P1080">
            <v>6240</v>
          </cell>
          <cell r="Q1080">
            <v>7200</v>
          </cell>
          <cell r="R1080">
            <v>4</v>
          </cell>
          <cell r="S1080">
            <v>26</v>
          </cell>
          <cell r="T1080">
            <v>30</v>
          </cell>
          <cell r="U1080">
            <v>3.1</v>
          </cell>
          <cell r="V1080">
            <v>20</v>
          </cell>
          <cell r="W1080">
            <v>23.1</v>
          </cell>
          <cell r="X1080">
            <v>0</v>
          </cell>
          <cell r="Y1080">
            <v>960</v>
          </cell>
          <cell r="Z1080">
            <v>6240</v>
          </cell>
          <cell r="AA1080">
            <v>7200</v>
          </cell>
        </row>
        <row r="1081">
          <cell r="A1081" t="str">
            <v>JUL</v>
          </cell>
          <cell r="B1081">
            <v>2017</v>
          </cell>
          <cell r="C1081" t="str">
            <v>COTTAGE GROVE COMMUNITY HOSPIT</v>
          </cell>
          <cell r="D1081" t="str">
            <v>41400</v>
          </cell>
          <cell r="E1081" t="str">
            <v>Radiology</v>
          </cell>
          <cell r="F1081" t="str">
            <v>30000765</v>
          </cell>
          <cell r="G1081" t="str">
            <v>XR ABDOMEN 2 VIEW + PA CHEST</v>
          </cell>
          <cell r="H1081">
            <v>2</v>
          </cell>
          <cell r="I1081">
            <v>14</v>
          </cell>
          <cell r="J1081">
            <v>16</v>
          </cell>
          <cell r="K1081">
            <v>1.8</v>
          </cell>
          <cell r="L1081">
            <v>12.7</v>
          </cell>
          <cell r="M1081">
            <v>14.6</v>
          </cell>
          <cell r="N1081">
            <v>0</v>
          </cell>
          <cell r="O1081">
            <v>804</v>
          </cell>
          <cell r="P1081">
            <v>5628</v>
          </cell>
          <cell r="Q1081">
            <v>6432</v>
          </cell>
          <cell r="R1081">
            <v>2</v>
          </cell>
          <cell r="S1081">
            <v>14</v>
          </cell>
          <cell r="T1081">
            <v>16</v>
          </cell>
          <cell r="U1081">
            <v>1.8</v>
          </cell>
          <cell r="V1081">
            <v>12.7</v>
          </cell>
          <cell r="W1081">
            <v>14.6</v>
          </cell>
          <cell r="X1081">
            <v>0</v>
          </cell>
          <cell r="Y1081">
            <v>804</v>
          </cell>
          <cell r="Z1081">
            <v>5628</v>
          </cell>
          <cell r="AA1081">
            <v>6432</v>
          </cell>
        </row>
        <row r="1082">
          <cell r="A1082" t="str">
            <v>JUL</v>
          </cell>
          <cell r="B1082">
            <v>2017</v>
          </cell>
          <cell r="C1082" t="str">
            <v>COTTAGE GROVE COMMUNITY HOSPIT</v>
          </cell>
          <cell r="D1082" t="str">
            <v>41400</v>
          </cell>
          <cell r="E1082" t="str">
            <v>Radiology</v>
          </cell>
          <cell r="F1082" t="str">
            <v>30001000</v>
          </cell>
          <cell r="G1082" t="str">
            <v>XR NOSE-RECTUM FOREIGN BODY CHIL</v>
          </cell>
          <cell r="H1082">
            <v>0</v>
          </cell>
          <cell r="I1082">
            <v>1</v>
          </cell>
          <cell r="J1082">
            <v>1</v>
          </cell>
          <cell r="K1082">
            <v>0</v>
          </cell>
          <cell r="L1082">
            <v>0.6</v>
          </cell>
          <cell r="M1082">
            <v>0.6</v>
          </cell>
          <cell r="N1082">
            <v>0</v>
          </cell>
          <cell r="O1082">
            <v>0</v>
          </cell>
          <cell r="P1082">
            <v>240</v>
          </cell>
          <cell r="Q1082">
            <v>240</v>
          </cell>
          <cell r="R1082">
            <v>0</v>
          </cell>
          <cell r="S1082">
            <v>1</v>
          </cell>
          <cell r="T1082">
            <v>1</v>
          </cell>
          <cell r="U1082">
            <v>0</v>
          </cell>
          <cell r="V1082">
            <v>0.6</v>
          </cell>
          <cell r="W1082">
            <v>0.6</v>
          </cell>
          <cell r="X1082">
            <v>0</v>
          </cell>
          <cell r="Y1082">
            <v>0</v>
          </cell>
          <cell r="Z1082">
            <v>240</v>
          </cell>
          <cell r="AA1082">
            <v>240</v>
          </cell>
        </row>
        <row r="1083">
          <cell r="A1083" t="str">
            <v>JUL</v>
          </cell>
          <cell r="B1083">
            <v>2017</v>
          </cell>
          <cell r="C1083" t="str">
            <v>COTTAGE GROVE COMMUNITY HOSPIT</v>
          </cell>
          <cell r="D1083" t="str">
            <v>41400</v>
          </cell>
          <cell r="E1083" t="str">
            <v>Radiology</v>
          </cell>
          <cell r="F1083" t="str">
            <v>30001030</v>
          </cell>
          <cell r="G1083" t="str">
            <v>xXR HAND SURVEY</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row>
        <row r="1084">
          <cell r="A1084" t="str">
            <v>JUL</v>
          </cell>
          <cell r="B1084">
            <v>2017</v>
          </cell>
          <cell r="C1084" t="str">
            <v>COTTAGE GROVE COMMUNITY HOSPIT</v>
          </cell>
          <cell r="D1084" t="str">
            <v>41400</v>
          </cell>
          <cell r="E1084" t="str">
            <v>Radiology</v>
          </cell>
          <cell r="F1084" t="str">
            <v>30001085</v>
          </cell>
          <cell r="G1084" t="str">
            <v>XR PORTABLE</v>
          </cell>
          <cell r="H1084">
            <v>4</v>
          </cell>
          <cell r="I1084">
            <v>12</v>
          </cell>
          <cell r="J1084">
            <v>16</v>
          </cell>
          <cell r="K1084">
            <v>1.3</v>
          </cell>
          <cell r="L1084">
            <v>4</v>
          </cell>
          <cell r="M1084">
            <v>5.3</v>
          </cell>
          <cell r="N1084">
            <v>0</v>
          </cell>
          <cell r="O1084">
            <v>0</v>
          </cell>
          <cell r="P1084">
            <v>0</v>
          </cell>
          <cell r="Q1084">
            <v>0</v>
          </cell>
          <cell r="R1084">
            <v>4</v>
          </cell>
          <cell r="S1084">
            <v>12</v>
          </cell>
          <cell r="T1084">
            <v>16</v>
          </cell>
          <cell r="U1084">
            <v>1.3</v>
          </cell>
          <cell r="V1084">
            <v>4</v>
          </cell>
          <cell r="W1084">
            <v>5.3</v>
          </cell>
          <cell r="X1084">
            <v>0</v>
          </cell>
          <cell r="Y1084">
            <v>0</v>
          </cell>
          <cell r="Z1084">
            <v>0</v>
          </cell>
          <cell r="AA1084">
            <v>0</v>
          </cell>
        </row>
        <row r="1085">
          <cell r="A1085" t="str">
            <v>JUL</v>
          </cell>
          <cell r="B1085">
            <v>2017</v>
          </cell>
          <cell r="C1085" t="str">
            <v>COTTAGE GROVE COMMUNITY HOSPIT</v>
          </cell>
          <cell r="D1085" t="str">
            <v>41400</v>
          </cell>
          <cell r="E1085" t="str">
            <v>Radiology</v>
          </cell>
          <cell r="F1085" t="str">
            <v>30001115</v>
          </cell>
          <cell r="G1085" t="str">
            <v>XR CHEST 1V BEDSIDE+</v>
          </cell>
          <cell r="H1085">
            <v>4</v>
          </cell>
          <cell r="I1085">
            <v>12</v>
          </cell>
          <cell r="J1085">
            <v>16</v>
          </cell>
          <cell r="K1085">
            <v>1.8</v>
          </cell>
          <cell r="L1085">
            <v>5.4</v>
          </cell>
          <cell r="M1085">
            <v>7.2</v>
          </cell>
          <cell r="N1085">
            <v>0</v>
          </cell>
          <cell r="O1085">
            <v>960</v>
          </cell>
          <cell r="P1085">
            <v>2880</v>
          </cell>
          <cell r="Q1085">
            <v>3840</v>
          </cell>
          <cell r="R1085">
            <v>4</v>
          </cell>
          <cell r="S1085">
            <v>12</v>
          </cell>
          <cell r="T1085">
            <v>16</v>
          </cell>
          <cell r="U1085">
            <v>1.8</v>
          </cell>
          <cell r="V1085">
            <v>5.4</v>
          </cell>
          <cell r="W1085">
            <v>7.2</v>
          </cell>
          <cell r="X1085">
            <v>0</v>
          </cell>
          <cell r="Y1085">
            <v>960</v>
          </cell>
          <cell r="Z1085">
            <v>2880</v>
          </cell>
          <cell r="AA1085">
            <v>3840</v>
          </cell>
        </row>
        <row r="1086">
          <cell r="A1086" t="str">
            <v>JUL</v>
          </cell>
          <cell r="B1086">
            <v>2017</v>
          </cell>
          <cell r="C1086" t="str">
            <v>COTTAGE GROVE COMMUNITY HOSPIT</v>
          </cell>
          <cell r="D1086" t="str">
            <v>41400</v>
          </cell>
          <cell r="E1086" t="str">
            <v>Radiology</v>
          </cell>
          <cell r="F1086" t="str">
            <v>30002725</v>
          </cell>
          <cell r="G1086" t="str">
            <v>XR BONE SURVEY COMPLETE</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row>
        <row r="1087">
          <cell r="A1087" t="str">
            <v>JUL</v>
          </cell>
          <cell r="B1087">
            <v>2017</v>
          </cell>
          <cell r="C1087" t="str">
            <v>COTTAGE GROVE COMMUNITY HOSPIT</v>
          </cell>
          <cell r="D1087" t="str">
            <v>41400</v>
          </cell>
          <cell r="E1087" t="str">
            <v>Radiology</v>
          </cell>
          <cell r="F1087" t="str">
            <v>30002735</v>
          </cell>
          <cell r="G1087" t="str">
            <v>XR HAND SURVEY</v>
          </cell>
          <cell r="H1087">
            <v>0</v>
          </cell>
          <cell r="I1087">
            <v>1</v>
          </cell>
          <cell r="J1087">
            <v>1</v>
          </cell>
          <cell r="K1087">
            <v>0</v>
          </cell>
          <cell r="L1087">
            <v>0.8</v>
          </cell>
          <cell r="M1087">
            <v>0.8</v>
          </cell>
          <cell r="N1087">
            <v>0</v>
          </cell>
          <cell r="O1087">
            <v>0</v>
          </cell>
          <cell r="P1087">
            <v>240</v>
          </cell>
          <cell r="Q1087">
            <v>240</v>
          </cell>
          <cell r="R1087">
            <v>0</v>
          </cell>
          <cell r="S1087">
            <v>1</v>
          </cell>
          <cell r="T1087">
            <v>1</v>
          </cell>
          <cell r="U1087">
            <v>0</v>
          </cell>
          <cell r="V1087">
            <v>0.8</v>
          </cell>
          <cell r="W1087">
            <v>0.8</v>
          </cell>
          <cell r="X1087">
            <v>0</v>
          </cell>
          <cell r="Y1087">
            <v>0</v>
          </cell>
          <cell r="Z1087">
            <v>240</v>
          </cell>
          <cell r="AA1087">
            <v>240</v>
          </cell>
        </row>
        <row r="1088">
          <cell r="A1088" t="str">
            <v>JUL</v>
          </cell>
          <cell r="B1088">
            <v>2017</v>
          </cell>
          <cell r="C1088" t="str">
            <v>COTTAGE GROVE COMMUNITY HOSPIT</v>
          </cell>
          <cell r="D1088" t="str">
            <v>41400</v>
          </cell>
          <cell r="E1088" t="str">
            <v>Radiology</v>
          </cell>
          <cell r="F1088" t="str">
            <v>30005400</v>
          </cell>
          <cell r="G1088" t="str">
            <v>XR THORACOLUMBAR SPINE 2+ VIEWS</v>
          </cell>
          <cell r="H1088">
            <v>0</v>
          </cell>
          <cell r="I1088">
            <v>2</v>
          </cell>
          <cell r="J1088">
            <v>2</v>
          </cell>
          <cell r="K1088">
            <v>0</v>
          </cell>
          <cell r="L1088">
            <v>1.2</v>
          </cell>
          <cell r="M1088">
            <v>1.2</v>
          </cell>
          <cell r="N1088">
            <v>0</v>
          </cell>
          <cell r="O1088">
            <v>0</v>
          </cell>
          <cell r="P1088">
            <v>486</v>
          </cell>
          <cell r="Q1088">
            <v>486</v>
          </cell>
          <cell r="R1088">
            <v>0</v>
          </cell>
          <cell r="S1088">
            <v>2</v>
          </cell>
          <cell r="T1088">
            <v>2</v>
          </cell>
          <cell r="U1088">
            <v>0</v>
          </cell>
          <cell r="V1088">
            <v>1.2</v>
          </cell>
          <cell r="W1088">
            <v>1.2</v>
          </cell>
          <cell r="X1088">
            <v>0</v>
          </cell>
          <cell r="Y1088">
            <v>0</v>
          </cell>
          <cell r="Z1088">
            <v>486</v>
          </cell>
          <cell r="AA1088">
            <v>486</v>
          </cell>
        </row>
        <row r="1089">
          <cell r="A1089" t="str">
            <v>JUL</v>
          </cell>
          <cell r="B1089">
            <v>2017</v>
          </cell>
          <cell r="C1089" t="str">
            <v>COTTAGE GROVE COMMUNITY HOSPIT</v>
          </cell>
          <cell r="D1089" t="str">
            <v>41400</v>
          </cell>
          <cell r="E1089" t="str">
            <v>Radiology</v>
          </cell>
          <cell r="F1089" t="str">
            <v>30005435</v>
          </cell>
          <cell r="G1089" t="str">
            <v>XR PELVIS-HIP LEFT 2-3 VIEWS</v>
          </cell>
          <cell r="H1089">
            <v>0</v>
          </cell>
          <cell r="I1089">
            <v>8</v>
          </cell>
          <cell r="J1089">
            <v>8</v>
          </cell>
          <cell r="K1089">
            <v>0</v>
          </cell>
          <cell r="L1089">
            <v>6.7</v>
          </cell>
          <cell r="M1089">
            <v>6.7</v>
          </cell>
          <cell r="N1089">
            <v>0</v>
          </cell>
          <cell r="O1089">
            <v>0</v>
          </cell>
          <cell r="P1089">
            <v>1456</v>
          </cell>
          <cell r="Q1089">
            <v>1456</v>
          </cell>
          <cell r="R1089">
            <v>0</v>
          </cell>
          <cell r="S1089">
            <v>8</v>
          </cell>
          <cell r="T1089">
            <v>8</v>
          </cell>
          <cell r="U1089">
            <v>0</v>
          </cell>
          <cell r="V1089">
            <v>6.7</v>
          </cell>
          <cell r="W1089">
            <v>6.7</v>
          </cell>
          <cell r="X1089">
            <v>0</v>
          </cell>
          <cell r="Y1089">
            <v>0</v>
          </cell>
          <cell r="Z1089">
            <v>1456</v>
          </cell>
          <cell r="AA1089">
            <v>1456</v>
          </cell>
        </row>
        <row r="1090">
          <cell r="A1090" t="str">
            <v>JUL</v>
          </cell>
          <cell r="B1090">
            <v>2017</v>
          </cell>
          <cell r="C1090" t="str">
            <v>COTTAGE GROVE COMMUNITY HOSPIT</v>
          </cell>
          <cell r="D1090" t="str">
            <v>41400</v>
          </cell>
          <cell r="E1090" t="str">
            <v>Radiology</v>
          </cell>
          <cell r="F1090" t="str">
            <v>30005440</v>
          </cell>
          <cell r="G1090" t="str">
            <v>XR PELVIS-HIP RIGHT 2-3 VIEWS</v>
          </cell>
          <cell r="H1090">
            <v>0</v>
          </cell>
          <cell r="I1090">
            <v>6</v>
          </cell>
          <cell r="J1090">
            <v>6</v>
          </cell>
          <cell r="K1090">
            <v>0</v>
          </cell>
          <cell r="L1090">
            <v>5</v>
          </cell>
          <cell r="M1090">
            <v>5</v>
          </cell>
          <cell r="N1090">
            <v>0</v>
          </cell>
          <cell r="O1090">
            <v>0</v>
          </cell>
          <cell r="P1090">
            <v>1092</v>
          </cell>
          <cell r="Q1090">
            <v>1092</v>
          </cell>
          <cell r="R1090">
            <v>0</v>
          </cell>
          <cell r="S1090">
            <v>6</v>
          </cell>
          <cell r="T1090">
            <v>6</v>
          </cell>
          <cell r="U1090">
            <v>0</v>
          </cell>
          <cell r="V1090">
            <v>5</v>
          </cell>
          <cell r="W1090">
            <v>5</v>
          </cell>
          <cell r="X1090">
            <v>0</v>
          </cell>
          <cell r="Y1090">
            <v>0</v>
          </cell>
          <cell r="Z1090">
            <v>1092</v>
          </cell>
          <cell r="AA1090">
            <v>1092</v>
          </cell>
        </row>
        <row r="1091">
          <cell r="A1091" t="str">
            <v>JUL</v>
          </cell>
          <cell r="B1091">
            <v>2017</v>
          </cell>
          <cell r="C1091" t="str">
            <v>COTTAGE GROVE COMMUNITY HOSPIT</v>
          </cell>
          <cell r="D1091" t="str">
            <v>41400</v>
          </cell>
          <cell r="E1091" t="str">
            <v>Radiology</v>
          </cell>
          <cell r="F1091" t="str">
            <v>30005455</v>
          </cell>
          <cell r="G1091" t="str">
            <v>XR PELVIS-HIPS BILAT 2 VIEWS</v>
          </cell>
          <cell r="H1091">
            <v>0</v>
          </cell>
          <cell r="I1091">
            <v>1</v>
          </cell>
          <cell r="J1091">
            <v>1</v>
          </cell>
          <cell r="K1091">
            <v>0</v>
          </cell>
          <cell r="L1091">
            <v>0.8</v>
          </cell>
          <cell r="M1091">
            <v>0.8</v>
          </cell>
          <cell r="N1091">
            <v>0</v>
          </cell>
          <cell r="O1091">
            <v>0</v>
          </cell>
          <cell r="P1091">
            <v>302</v>
          </cell>
          <cell r="Q1091">
            <v>302</v>
          </cell>
          <cell r="R1091">
            <v>0</v>
          </cell>
          <cell r="S1091">
            <v>1</v>
          </cell>
          <cell r="T1091">
            <v>1</v>
          </cell>
          <cell r="U1091">
            <v>0</v>
          </cell>
          <cell r="V1091">
            <v>0.8</v>
          </cell>
          <cell r="W1091">
            <v>0.8</v>
          </cell>
          <cell r="X1091">
            <v>0</v>
          </cell>
          <cell r="Y1091">
            <v>0</v>
          </cell>
          <cell r="Z1091">
            <v>302</v>
          </cell>
          <cell r="AA1091">
            <v>302</v>
          </cell>
        </row>
        <row r="1092">
          <cell r="A1092" t="str">
            <v>JUL</v>
          </cell>
          <cell r="B1092">
            <v>2017</v>
          </cell>
          <cell r="C1092" t="str">
            <v>COTTAGE GROVE COMMUNITY HOSPIT</v>
          </cell>
          <cell r="D1092" t="str">
            <v>41400</v>
          </cell>
          <cell r="E1092" t="str">
            <v>Radiology</v>
          </cell>
          <cell r="F1092" t="str">
            <v>30005460</v>
          </cell>
          <cell r="G1092" t="str">
            <v>XR PELVIS-HIPS BILAT 3-4 VIEWS</v>
          </cell>
          <cell r="H1092">
            <v>0</v>
          </cell>
          <cell r="I1092">
            <v>4</v>
          </cell>
          <cell r="J1092">
            <v>4</v>
          </cell>
          <cell r="K1092">
            <v>0</v>
          </cell>
          <cell r="L1092">
            <v>3.8</v>
          </cell>
          <cell r="M1092">
            <v>3.8</v>
          </cell>
          <cell r="N1092">
            <v>0</v>
          </cell>
          <cell r="O1092">
            <v>0</v>
          </cell>
          <cell r="P1092">
            <v>1208</v>
          </cell>
          <cell r="Q1092">
            <v>1208</v>
          </cell>
          <cell r="R1092">
            <v>0</v>
          </cell>
          <cell r="S1092">
            <v>4</v>
          </cell>
          <cell r="T1092">
            <v>4</v>
          </cell>
          <cell r="U1092">
            <v>0</v>
          </cell>
          <cell r="V1092">
            <v>3.8</v>
          </cell>
          <cell r="W1092">
            <v>3.8</v>
          </cell>
          <cell r="X1092">
            <v>0</v>
          </cell>
          <cell r="Y1092">
            <v>0</v>
          </cell>
          <cell r="Z1092">
            <v>1208</v>
          </cell>
          <cell r="AA1092">
            <v>1208</v>
          </cell>
        </row>
        <row r="1093">
          <cell r="A1093" t="str">
            <v>JUL</v>
          </cell>
          <cell r="B1093">
            <v>2017</v>
          </cell>
          <cell r="C1093" t="str">
            <v>COTTAGE GROVE COMMUNITY HOSPIT</v>
          </cell>
          <cell r="D1093" t="str">
            <v>41400</v>
          </cell>
          <cell r="E1093" t="str">
            <v>Radiology</v>
          </cell>
          <cell r="F1093" t="str">
            <v>30005480</v>
          </cell>
          <cell r="G1093" t="str">
            <v>XR FEMUR RIGHT 2+ VIEW</v>
          </cell>
          <cell r="H1093">
            <v>0</v>
          </cell>
          <cell r="I1093">
            <v>3</v>
          </cell>
          <cell r="J1093">
            <v>3</v>
          </cell>
          <cell r="K1093">
            <v>0</v>
          </cell>
          <cell r="L1093">
            <v>1.9</v>
          </cell>
          <cell r="M1093">
            <v>1.9</v>
          </cell>
          <cell r="N1093">
            <v>0</v>
          </cell>
          <cell r="O1093">
            <v>0</v>
          </cell>
          <cell r="P1093">
            <v>546</v>
          </cell>
          <cell r="Q1093">
            <v>546</v>
          </cell>
          <cell r="R1093">
            <v>0</v>
          </cell>
          <cell r="S1093">
            <v>3</v>
          </cell>
          <cell r="T1093">
            <v>3</v>
          </cell>
          <cell r="U1093">
            <v>0</v>
          </cell>
          <cell r="V1093">
            <v>1.9</v>
          </cell>
          <cell r="W1093">
            <v>1.9</v>
          </cell>
          <cell r="X1093">
            <v>0</v>
          </cell>
          <cell r="Y1093">
            <v>0</v>
          </cell>
          <cell r="Z1093">
            <v>546</v>
          </cell>
          <cell r="AA1093">
            <v>546</v>
          </cell>
        </row>
        <row r="1094">
          <cell r="A1094" t="str">
            <v>JUL</v>
          </cell>
          <cell r="B1094">
            <v>2017</v>
          </cell>
          <cell r="C1094" t="str">
            <v>COTTAGE GROVE COMMUNITY HOSPIT</v>
          </cell>
          <cell r="D1094" t="str">
            <v>41420</v>
          </cell>
          <cell r="E1094" t="str">
            <v>Echocardiography</v>
          </cell>
          <cell r="F1094" t="str">
            <v>31002030</v>
          </cell>
          <cell r="G1094" t="str">
            <v>ECHO DOPPLER FAC</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row>
        <row r="1095">
          <cell r="A1095" t="str">
            <v>JUL</v>
          </cell>
          <cell r="B1095">
            <v>2017</v>
          </cell>
          <cell r="C1095" t="str">
            <v>COTTAGE GROVE COMMUNITY HOSPIT</v>
          </cell>
          <cell r="D1095" t="str">
            <v>41420</v>
          </cell>
          <cell r="E1095" t="str">
            <v>Echocardiography</v>
          </cell>
          <cell r="F1095" t="str">
            <v>31002045</v>
          </cell>
          <cell r="G1095" t="str">
            <v>ECHO COLOR FLOW FAC</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row>
        <row r="1096">
          <cell r="A1096" t="str">
            <v>JUL</v>
          </cell>
          <cell r="B1096">
            <v>2017</v>
          </cell>
          <cell r="C1096" t="str">
            <v>COTTAGE GROVE COMMUNITY HOSPIT</v>
          </cell>
          <cell r="D1096" t="str">
            <v>41420</v>
          </cell>
          <cell r="E1096" t="str">
            <v>Echocardiography</v>
          </cell>
          <cell r="F1096" t="str">
            <v>31002055</v>
          </cell>
          <cell r="G1096" t="str">
            <v>xECHOCARDIOGRAM DOP &amp; CF FAC +</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row>
        <row r="1097">
          <cell r="A1097" t="str">
            <v>JUL</v>
          </cell>
          <cell r="B1097">
            <v>2017</v>
          </cell>
          <cell r="C1097" t="str">
            <v>COTTAGE GROVE COMMUNITY HOSPIT</v>
          </cell>
          <cell r="D1097" t="str">
            <v>41420</v>
          </cell>
          <cell r="E1097" t="str">
            <v>Echocardiography</v>
          </cell>
          <cell r="F1097" t="str">
            <v>31002300</v>
          </cell>
          <cell r="G1097" t="str">
            <v>ECO TECH TRAVEL SHRB TO CGCH</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row>
        <row r="1098">
          <cell r="A1098" t="str">
            <v>JUL</v>
          </cell>
          <cell r="B1098">
            <v>2017</v>
          </cell>
          <cell r="C1098" t="str">
            <v>COTTAGE GROVE COMMUNITY HOSPIT</v>
          </cell>
          <cell r="D1098" t="str">
            <v>41420</v>
          </cell>
          <cell r="E1098" t="str">
            <v>Echocardiography</v>
          </cell>
          <cell r="F1098" t="str">
            <v>31002315</v>
          </cell>
          <cell r="G1098" t="str">
            <v>ECHOCARDIOGRAM DOP &amp; CF FAC</v>
          </cell>
          <cell r="H1098">
            <v>0</v>
          </cell>
          <cell r="I1098">
            <v>1</v>
          </cell>
          <cell r="J1098">
            <v>1</v>
          </cell>
          <cell r="K1098">
            <v>0</v>
          </cell>
          <cell r="L1098">
            <v>5.0999999999999996</v>
          </cell>
          <cell r="M1098">
            <v>5.0999999999999996</v>
          </cell>
          <cell r="N1098">
            <v>0</v>
          </cell>
          <cell r="O1098">
            <v>0</v>
          </cell>
          <cell r="P1098">
            <v>1339</v>
          </cell>
          <cell r="Q1098">
            <v>1339</v>
          </cell>
          <cell r="R1098">
            <v>0</v>
          </cell>
          <cell r="S1098">
            <v>1</v>
          </cell>
          <cell r="T1098">
            <v>1</v>
          </cell>
          <cell r="U1098">
            <v>0</v>
          </cell>
          <cell r="V1098">
            <v>5.0999999999999996</v>
          </cell>
          <cell r="W1098">
            <v>5.0999999999999996</v>
          </cell>
          <cell r="X1098">
            <v>0</v>
          </cell>
          <cell r="Y1098">
            <v>0</v>
          </cell>
          <cell r="Z1098">
            <v>1339</v>
          </cell>
          <cell r="AA1098">
            <v>1339</v>
          </cell>
        </row>
        <row r="1099">
          <cell r="A1099" t="str">
            <v>JUL</v>
          </cell>
          <cell r="B1099">
            <v>2017</v>
          </cell>
          <cell r="C1099" t="str">
            <v>COTTAGE GROVE COMMUNITY HOSPIT</v>
          </cell>
          <cell r="D1099" t="str">
            <v>41420</v>
          </cell>
          <cell r="E1099" t="str">
            <v>Echocardiography</v>
          </cell>
          <cell r="F1099" t="str">
            <v>31002320</v>
          </cell>
          <cell r="G1099" t="str">
            <v>ECHOCARDIOGRAM DOP FAC</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row>
        <row r="1100">
          <cell r="A1100" t="str">
            <v>JUL</v>
          </cell>
          <cell r="B1100">
            <v>2017</v>
          </cell>
          <cell r="C1100" t="str">
            <v>COTTAGE GROVE COMMUNITY HOSPIT</v>
          </cell>
          <cell r="D1100" t="str">
            <v>41420</v>
          </cell>
          <cell r="E1100" t="str">
            <v>Echocardiography</v>
          </cell>
          <cell r="F1100" t="str">
            <v>31002335</v>
          </cell>
          <cell r="G1100" t="str">
            <v>ECHO COLOR FLOW FACILITY CGCH</v>
          </cell>
          <cell r="H1100">
            <v>0</v>
          </cell>
          <cell r="I1100">
            <v>-1</v>
          </cell>
          <cell r="J1100">
            <v>-1</v>
          </cell>
          <cell r="K1100">
            <v>0</v>
          </cell>
          <cell r="L1100">
            <v>-0.7</v>
          </cell>
          <cell r="M1100">
            <v>-0.7</v>
          </cell>
          <cell r="N1100">
            <v>0</v>
          </cell>
          <cell r="O1100">
            <v>0</v>
          </cell>
          <cell r="P1100">
            <v>-500</v>
          </cell>
          <cell r="Q1100">
            <v>-500</v>
          </cell>
          <cell r="R1100">
            <v>0</v>
          </cell>
          <cell r="S1100">
            <v>-1</v>
          </cell>
          <cell r="T1100">
            <v>-1</v>
          </cell>
          <cell r="U1100">
            <v>0</v>
          </cell>
          <cell r="V1100">
            <v>-0.7</v>
          </cell>
          <cell r="W1100">
            <v>-0.7</v>
          </cell>
          <cell r="X1100">
            <v>0</v>
          </cell>
          <cell r="Y1100">
            <v>0</v>
          </cell>
          <cell r="Z1100">
            <v>-500</v>
          </cell>
          <cell r="AA1100">
            <v>-500</v>
          </cell>
        </row>
        <row r="1101">
          <cell r="A1101" t="str">
            <v>JUL</v>
          </cell>
          <cell r="B1101">
            <v>2017</v>
          </cell>
          <cell r="C1101" t="str">
            <v>COTTAGE GROVE COMMUNITY HOSPIT</v>
          </cell>
          <cell r="D1101" t="str">
            <v>41420</v>
          </cell>
          <cell r="E1101" t="str">
            <v>Echocardiography</v>
          </cell>
          <cell r="F1101" t="str">
            <v>31002345</v>
          </cell>
          <cell r="G1101" t="str">
            <v>ECHOCARDIOGRAM DOP &amp; CF CGCH</v>
          </cell>
          <cell r="H1101">
            <v>1</v>
          </cell>
          <cell r="I1101">
            <v>24</v>
          </cell>
          <cell r="J1101">
            <v>25</v>
          </cell>
          <cell r="K1101">
            <v>5.0999999999999996</v>
          </cell>
          <cell r="L1101">
            <v>122.4</v>
          </cell>
          <cell r="M1101">
            <v>127.5</v>
          </cell>
          <cell r="N1101">
            <v>0</v>
          </cell>
          <cell r="O1101">
            <v>1339</v>
          </cell>
          <cell r="P1101">
            <v>32136</v>
          </cell>
          <cell r="Q1101">
            <v>33475</v>
          </cell>
          <cell r="R1101">
            <v>1</v>
          </cell>
          <cell r="S1101">
            <v>24</v>
          </cell>
          <cell r="T1101">
            <v>25</v>
          </cell>
          <cell r="U1101">
            <v>5.0999999999999996</v>
          </cell>
          <cell r="V1101">
            <v>122.4</v>
          </cell>
          <cell r="W1101">
            <v>127.5</v>
          </cell>
          <cell r="X1101">
            <v>0</v>
          </cell>
          <cell r="Y1101">
            <v>1339</v>
          </cell>
          <cell r="Z1101">
            <v>32136</v>
          </cell>
          <cell r="AA1101">
            <v>33475</v>
          </cell>
        </row>
        <row r="1102">
          <cell r="A1102" t="str">
            <v>JUL</v>
          </cell>
          <cell r="B1102">
            <v>2017</v>
          </cell>
          <cell r="C1102" t="str">
            <v>COTTAGE GROVE COMMUNITY HOSPIT</v>
          </cell>
          <cell r="D1102" t="str">
            <v>41420</v>
          </cell>
          <cell r="E1102" t="str">
            <v>Echocardiography</v>
          </cell>
          <cell r="F1102" t="str">
            <v>31002355</v>
          </cell>
          <cell r="G1102" t="str">
            <v>ECHO DOPPLER FACILITY CGCH</v>
          </cell>
          <cell r="H1102">
            <v>0</v>
          </cell>
          <cell r="I1102">
            <v>-1</v>
          </cell>
          <cell r="J1102">
            <v>-1</v>
          </cell>
          <cell r="K1102">
            <v>0</v>
          </cell>
          <cell r="L1102">
            <v>-1.2</v>
          </cell>
          <cell r="M1102">
            <v>-1.2</v>
          </cell>
          <cell r="N1102">
            <v>0</v>
          </cell>
          <cell r="O1102">
            <v>0</v>
          </cell>
          <cell r="P1102">
            <v>-215</v>
          </cell>
          <cell r="Q1102">
            <v>-215</v>
          </cell>
          <cell r="R1102">
            <v>0</v>
          </cell>
          <cell r="S1102">
            <v>-1</v>
          </cell>
          <cell r="T1102">
            <v>-1</v>
          </cell>
          <cell r="U1102">
            <v>0</v>
          </cell>
          <cell r="V1102">
            <v>-1.2</v>
          </cell>
          <cell r="W1102">
            <v>-1.2</v>
          </cell>
          <cell r="X1102">
            <v>0</v>
          </cell>
          <cell r="Y1102">
            <v>0</v>
          </cell>
          <cell r="Z1102">
            <v>-215</v>
          </cell>
          <cell r="AA1102">
            <v>-215</v>
          </cell>
        </row>
        <row r="1103">
          <cell r="A1103" t="str">
            <v>JUL</v>
          </cell>
          <cell r="B1103">
            <v>2017</v>
          </cell>
          <cell r="C1103" t="str">
            <v>COTTAGE GROVE COMMUNITY HOSPIT</v>
          </cell>
          <cell r="D1103" t="str">
            <v>41420</v>
          </cell>
          <cell r="E1103" t="str">
            <v>Echocardiography</v>
          </cell>
          <cell r="F1103" t="str">
            <v>31002360</v>
          </cell>
          <cell r="G1103" t="str">
            <v>ECHO PEDS-OUT INTERP+CGCH</v>
          </cell>
          <cell r="H1103">
            <v>0</v>
          </cell>
          <cell r="I1103">
            <v>-1</v>
          </cell>
          <cell r="J1103">
            <v>-1</v>
          </cell>
          <cell r="K1103">
            <v>0</v>
          </cell>
          <cell r="L1103">
            <v>-5.4</v>
          </cell>
          <cell r="M1103">
            <v>-5.4</v>
          </cell>
          <cell r="N1103">
            <v>0</v>
          </cell>
          <cell r="O1103">
            <v>0</v>
          </cell>
          <cell r="P1103">
            <v>-856</v>
          </cell>
          <cell r="Q1103">
            <v>-856</v>
          </cell>
          <cell r="R1103">
            <v>0</v>
          </cell>
          <cell r="S1103">
            <v>-1</v>
          </cell>
          <cell r="T1103">
            <v>-1</v>
          </cell>
          <cell r="U1103">
            <v>0</v>
          </cell>
          <cell r="V1103">
            <v>-5.4</v>
          </cell>
          <cell r="W1103">
            <v>-5.4</v>
          </cell>
          <cell r="X1103">
            <v>0</v>
          </cell>
          <cell r="Y1103">
            <v>0</v>
          </cell>
          <cell r="Z1103">
            <v>-856</v>
          </cell>
          <cell r="AA1103">
            <v>-856</v>
          </cell>
        </row>
        <row r="1104">
          <cell r="A1104" t="str">
            <v>JUL</v>
          </cell>
          <cell r="B1104">
            <v>2017</v>
          </cell>
          <cell r="C1104" t="str">
            <v>COTTAGE GROVE COMMUNITY HOSPIT</v>
          </cell>
          <cell r="D1104" t="str">
            <v>41430</v>
          </cell>
          <cell r="E1104" t="str">
            <v>ULTRASOUND</v>
          </cell>
          <cell r="F1104" t="str">
            <v>10110000</v>
          </cell>
          <cell r="G1104" t="str">
            <v>CGCH-SICF VISIT</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row>
        <row r="1105">
          <cell r="A1105" t="str">
            <v>JUL</v>
          </cell>
          <cell r="B1105">
            <v>2017</v>
          </cell>
          <cell r="C1105" t="str">
            <v>COTTAGE GROVE COMMUNITY HOSPIT</v>
          </cell>
          <cell r="D1105" t="str">
            <v>41430</v>
          </cell>
          <cell r="E1105" t="str">
            <v>ULTRASOUND</v>
          </cell>
          <cell r="F1105" t="str">
            <v>12000100</v>
          </cell>
          <cell r="G1105" t="str">
            <v>ULTRASOUND BLADDER SCANNER</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row>
        <row r="1106">
          <cell r="A1106" t="str">
            <v>JUL</v>
          </cell>
          <cell r="B1106">
            <v>2017</v>
          </cell>
          <cell r="C1106" t="str">
            <v>COTTAGE GROVE COMMUNITY HOSPIT</v>
          </cell>
          <cell r="D1106" t="str">
            <v>41430</v>
          </cell>
          <cell r="E1106" t="str">
            <v>ULTRASOUND</v>
          </cell>
          <cell r="F1106" t="str">
            <v>31500125</v>
          </cell>
          <cell r="G1106" t="str">
            <v>US NECK THYROID/PARTHYROID</v>
          </cell>
          <cell r="H1106">
            <v>0</v>
          </cell>
          <cell r="I1106">
            <v>9</v>
          </cell>
          <cell r="J1106">
            <v>9</v>
          </cell>
          <cell r="K1106">
            <v>0</v>
          </cell>
          <cell r="L1106">
            <v>24.5</v>
          </cell>
          <cell r="M1106">
            <v>24.5</v>
          </cell>
          <cell r="N1106">
            <v>0</v>
          </cell>
          <cell r="O1106">
            <v>0</v>
          </cell>
          <cell r="P1106">
            <v>4968</v>
          </cell>
          <cell r="Q1106">
            <v>4968</v>
          </cell>
          <cell r="R1106">
            <v>0</v>
          </cell>
          <cell r="S1106">
            <v>9</v>
          </cell>
          <cell r="T1106">
            <v>9</v>
          </cell>
          <cell r="U1106">
            <v>0</v>
          </cell>
          <cell r="V1106">
            <v>24.5</v>
          </cell>
          <cell r="W1106">
            <v>24.5</v>
          </cell>
          <cell r="X1106">
            <v>0</v>
          </cell>
          <cell r="Y1106">
            <v>0</v>
          </cell>
          <cell r="Z1106">
            <v>4968</v>
          </cell>
          <cell r="AA1106">
            <v>4968</v>
          </cell>
        </row>
        <row r="1107">
          <cell r="A1107" t="str">
            <v>JUL</v>
          </cell>
          <cell r="B1107">
            <v>2017</v>
          </cell>
          <cell r="C1107" t="str">
            <v>COTTAGE GROVE COMMUNITY HOSPIT</v>
          </cell>
          <cell r="D1107" t="str">
            <v>41430</v>
          </cell>
          <cell r="E1107" t="str">
            <v>ULTRASOUND</v>
          </cell>
          <cell r="F1107" t="str">
            <v>31500135</v>
          </cell>
          <cell r="G1107" t="str">
            <v>xUS BREAST SCAN</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row>
        <row r="1108">
          <cell r="A1108" t="str">
            <v>JUL</v>
          </cell>
          <cell r="B1108">
            <v>2017</v>
          </cell>
          <cell r="C1108" t="str">
            <v>COTTAGE GROVE COMMUNITY HOSPIT</v>
          </cell>
          <cell r="D1108" t="str">
            <v>41430</v>
          </cell>
          <cell r="E1108" t="str">
            <v>ULTRASOUND</v>
          </cell>
          <cell r="F1108" t="str">
            <v>31500140</v>
          </cell>
          <cell r="G1108" t="str">
            <v>US ABDOMEN</v>
          </cell>
          <cell r="H1108">
            <v>1</v>
          </cell>
          <cell r="I1108">
            <v>16</v>
          </cell>
          <cell r="J1108">
            <v>17</v>
          </cell>
          <cell r="K1108">
            <v>2.7</v>
          </cell>
          <cell r="L1108">
            <v>42.6</v>
          </cell>
          <cell r="M1108">
            <v>45.2</v>
          </cell>
          <cell r="N1108">
            <v>0</v>
          </cell>
          <cell r="O1108">
            <v>552</v>
          </cell>
          <cell r="P1108">
            <v>8832</v>
          </cell>
          <cell r="Q1108">
            <v>9384</v>
          </cell>
          <cell r="R1108">
            <v>1</v>
          </cell>
          <cell r="S1108">
            <v>16</v>
          </cell>
          <cell r="T1108">
            <v>17</v>
          </cell>
          <cell r="U1108">
            <v>2.7</v>
          </cell>
          <cell r="V1108">
            <v>42.6</v>
          </cell>
          <cell r="W1108">
            <v>45.2</v>
          </cell>
          <cell r="X1108">
            <v>0</v>
          </cell>
          <cell r="Y1108">
            <v>552</v>
          </cell>
          <cell r="Z1108">
            <v>8832</v>
          </cell>
          <cell r="AA1108">
            <v>9384</v>
          </cell>
        </row>
        <row r="1109">
          <cell r="A1109" t="str">
            <v>JUL</v>
          </cell>
          <cell r="B1109">
            <v>2017</v>
          </cell>
          <cell r="C1109" t="str">
            <v>COTTAGE GROVE COMMUNITY HOSPIT</v>
          </cell>
          <cell r="D1109" t="str">
            <v>41430</v>
          </cell>
          <cell r="E1109" t="str">
            <v>ULTRASOUND</v>
          </cell>
          <cell r="F1109" t="str">
            <v>31500145</v>
          </cell>
          <cell r="G1109" t="str">
            <v>US ABDOMEN LIMITED</v>
          </cell>
          <cell r="H1109">
            <v>0</v>
          </cell>
          <cell r="I1109">
            <v>15</v>
          </cell>
          <cell r="J1109">
            <v>15</v>
          </cell>
          <cell r="K1109">
            <v>0</v>
          </cell>
          <cell r="L1109">
            <v>30</v>
          </cell>
          <cell r="M1109">
            <v>30</v>
          </cell>
          <cell r="N1109">
            <v>0</v>
          </cell>
          <cell r="O1109">
            <v>0</v>
          </cell>
          <cell r="P1109">
            <v>8280</v>
          </cell>
          <cell r="Q1109">
            <v>8280</v>
          </cell>
          <cell r="R1109">
            <v>0</v>
          </cell>
          <cell r="S1109">
            <v>15</v>
          </cell>
          <cell r="T1109">
            <v>15</v>
          </cell>
          <cell r="U1109">
            <v>0</v>
          </cell>
          <cell r="V1109">
            <v>30</v>
          </cell>
          <cell r="W1109">
            <v>30</v>
          </cell>
          <cell r="X1109">
            <v>0</v>
          </cell>
          <cell r="Y1109">
            <v>0</v>
          </cell>
          <cell r="Z1109">
            <v>8280</v>
          </cell>
          <cell r="AA1109">
            <v>8280</v>
          </cell>
        </row>
        <row r="1110">
          <cell r="A1110" t="str">
            <v>JUL</v>
          </cell>
          <cell r="B1110">
            <v>2017</v>
          </cell>
          <cell r="C1110" t="str">
            <v>COTTAGE GROVE COMMUNITY HOSPIT</v>
          </cell>
          <cell r="D1110" t="str">
            <v>41430</v>
          </cell>
          <cell r="E1110" t="str">
            <v>ULTRASOUND</v>
          </cell>
          <cell r="F1110" t="str">
            <v>31500150</v>
          </cell>
          <cell r="G1110" t="str">
            <v>US ABDOMEN RETROPERITONEAL</v>
          </cell>
          <cell r="H1110">
            <v>2</v>
          </cell>
          <cell r="I1110">
            <v>18</v>
          </cell>
          <cell r="J1110">
            <v>20</v>
          </cell>
          <cell r="K1110">
            <v>4.9000000000000004</v>
          </cell>
          <cell r="L1110">
            <v>44.1</v>
          </cell>
          <cell r="M1110">
            <v>49</v>
          </cell>
          <cell r="N1110">
            <v>0</v>
          </cell>
          <cell r="O1110">
            <v>1104</v>
          </cell>
          <cell r="P1110">
            <v>9936</v>
          </cell>
          <cell r="Q1110">
            <v>11040</v>
          </cell>
          <cell r="R1110">
            <v>2</v>
          </cell>
          <cell r="S1110">
            <v>18</v>
          </cell>
          <cell r="T1110">
            <v>20</v>
          </cell>
          <cell r="U1110">
            <v>4.9000000000000004</v>
          </cell>
          <cell r="V1110">
            <v>44.1</v>
          </cell>
          <cell r="W1110">
            <v>49</v>
          </cell>
          <cell r="X1110">
            <v>0</v>
          </cell>
          <cell r="Y1110">
            <v>1104</v>
          </cell>
          <cell r="Z1110">
            <v>9936</v>
          </cell>
          <cell r="AA1110">
            <v>11040</v>
          </cell>
        </row>
        <row r="1111">
          <cell r="A1111" t="str">
            <v>JUL</v>
          </cell>
          <cell r="B1111">
            <v>2017</v>
          </cell>
          <cell r="C1111" t="str">
            <v>COTTAGE GROVE COMMUNITY HOSPIT</v>
          </cell>
          <cell r="D1111" t="str">
            <v>41430</v>
          </cell>
          <cell r="E1111" t="str">
            <v>ULTRASOUND</v>
          </cell>
          <cell r="F1111" t="str">
            <v>31500160</v>
          </cell>
          <cell r="G1111" t="str">
            <v>US OB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row>
        <row r="1112">
          <cell r="A1112" t="str">
            <v>JUL</v>
          </cell>
          <cell r="B1112">
            <v>2017</v>
          </cell>
          <cell r="C1112" t="str">
            <v>COTTAGE GROVE COMMUNITY HOSPIT</v>
          </cell>
          <cell r="D1112" t="str">
            <v>41430</v>
          </cell>
          <cell r="E1112" t="str">
            <v>ULTRASOUND</v>
          </cell>
          <cell r="F1112" t="str">
            <v>31500185</v>
          </cell>
          <cell r="G1112" t="str">
            <v>US BIO PROFILE W/NON STRESS TEST</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row>
        <row r="1113">
          <cell r="A1113" t="str">
            <v>JUL</v>
          </cell>
          <cell r="B1113">
            <v>2017</v>
          </cell>
          <cell r="C1113" t="str">
            <v>COTTAGE GROVE COMMUNITY HOSPIT</v>
          </cell>
          <cell r="D1113" t="str">
            <v>41430</v>
          </cell>
          <cell r="E1113" t="str">
            <v>ULTRASOUND</v>
          </cell>
          <cell r="F1113" t="str">
            <v>31500195</v>
          </cell>
          <cell r="G1113" t="str">
            <v>US TRANSVAGINAL</v>
          </cell>
          <cell r="H1113">
            <v>1</v>
          </cell>
          <cell r="I1113">
            <v>4</v>
          </cell>
          <cell r="J1113">
            <v>5</v>
          </cell>
          <cell r="K1113">
            <v>2.8</v>
          </cell>
          <cell r="L1113">
            <v>11.1</v>
          </cell>
          <cell r="M1113">
            <v>13.9</v>
          </cell>
          <cell r="N1113">
            <v>0</v>
          </cell>
          <cell r="O1113">
            <v>552</v>
          </cell>
          <cell r="P1113">
            <v>2208</v>
          </cell>
          <cell r="Q1113">
            <v>2760</v>
          </cell>
          <cell r="R1113">
            <v>1</v>
          </cell>
          <cell r="S1113">
            <v>4</v>
          </cell>
          <cell r="T1113">
            <v>5</v>
          </cell>
          <cell r="U1113">
            <v>2.8</v>
          </cell>
          <cell r="V1113">
            <v>11.1</v>
          </cell>
          <cell r="W1113">
            <v>13.9</v>
          </cell>
          <cell r="X1113">
            <v>0</v>
          </cell>
          <cell r="Y1113">
            <v>552</v>
          </cell>
          <cell r="Z1113">
            <v>2208</v>
          </cell>
          <cell r="AA1113">
            <v>2760</v>
          </cell>
        </row>
        <row r="1114">
          <cell r="A1114" t="str">
            <v>JUL</v>
          </cell>
          <cell r="B1114">
            <v>2017</v>
          </cell>
          <cell r="C1114" t="str">
            <v>COTTAGE GROVE COMMUNITY HOSPIT</v>
          </cell>
          <cell r="D1114" t="str">
            <v>41430</v>
          </cell>
          <cell r="E1114" t="str">
            <v>ULTRASOUND</v>
          </cell>
          <cell r="F1114" t="str">
            <v>31500200</v>
          </cell>
          <cell r="G1114" t="str">
            <v>US PELVIS</v>
          </cell>
          <cell r="H1114">
            <v>1</v>
          </cell>
          <cell r="I1114">
            <v>5</v>
          </cell>
          <cell r="J1114">
            <v>6</v>
          </cell>
          <cell r="K1114">
            <v>2.4</v>
          </cell>
          <cell r="L1114">
            <v>12.1</v>
          </cell>
          <cell r="M1114">
            <v>14.5</v>
          </cell>
          <cell r="N1114">
            <v>0</v>
          </cell>
          <cell r="O1114">
            <v>552</v>
          </cell>
          <cell r="P1114">
            <v>2760</v>
          </cell>
          <cell r="Q1114">
            <v>3312</v>
          </cell>
          <cell r="R1114">
            <v>1</v>
          </cell>
          <cell r="S1114">
            <v>5</v>
          </cell>
          <cell r="T1114">
            <v>6</v>
          </cell>
          <cell r="U1114">
            <v>2.4</v>
          </cell>
          <cell r="V1114">
            <v>12.1</v>
          </cell>
          <cell r="W1114">
            <v>14.5</v>
          </cell>
          <cell r="X1114">
            <v>0</v>
          </cell>
          <cell r="Y1114">
            <v>552</v>
          </cell>
          <cell r="Z1114">
            <v>2760</v>
          </cell>
          <cell r="AA1114">
            <v>3312</v>
          </cell>
        </row>
        <row r="1115">
          <cell r="A1115" t="str">
            <v>JUL</v>
          </cell>
          <cell r="B1115">
            <v>2017</v>
          </cell>
          <cell r="C1115" t="str">
            <v>COTTAGE GROVE COMMUNITY HOSPIT</v>
          </cell>
          <cell r="D1115" t="str">
            <v>41430</v>
          </cell>
          <cell r="E1115" t="str">
            <v>ULTRASOUND</v>
          </cell>
          <cell r="F1115" t="str">
            <v>31500205</v>
          </cell>
          <cell r="G1115" t="str">
            <v>US PELVIS LIMITED (FU)</v>
          </cell>
          <cell r="H1115">
            <v>0</v>
          </cell>
          <cell r="I1115">
            <v>2</v>
          </cell>
          <cell r="J1115">
            <v>2</v>
          </cell>
          <cell r="K1115">
            <v>0</v>
          </cell>
          <cell r="L1115">
            <v>1.7</v>
          </cell>
          <cell r="M1115">
            <v>1.7</v>
          </cell>
          <cell r="N1115">
            <v>0</v>
          </cell>
          <cell r="O1115">
            <v>0</v>
          </cell>
          <cell r="P1115">
            <v>708</v>
          </cell>
          <cell r="Q1115">
            <v>708</v>
          </cell>
          <cell r="R1115">
            <v>0</v>
          </cell>
          <cell r="S1115">
            <v>2</v>
          </cell>
          <cell r="T1115">
            <v>2</v>
          </cell>
          <cell r="U1115">
            <v>0</v>
          </cell>
          <cell r="V1115">
            <v>1.7</v>
          </cell>
          <cell r="W1115">
            <v>1.7</v>
          </cell>
          <cell r="X1115">
            <v>0</v>
          </cell>
          <cell r="Y1115">
            <v>0</v>
          </cell>
          <cell r="Z1115">
            <v>708</v>
          </cell>
          <cell r="AA1115">
            <v>708</v>
          </cell>
        </row>
        <row r="1116">
          <cell r="A1116" t="str">
            <v>JUL</v>
          </cell>
          <cell r="B1116">
            <v>2017</v>
          </cell>
          <cell r="C1116" t="str">
            <v>COTTAGE GROVE COMMUNITY HOSPIT</v>
          </cell>
          <cell r="D1116" t="str">
            <v>41430</v>
          </cell>
          <cell r="E1116" t="str">
            <v>ULTRASOUND</v>
          </cell>
          <cell r="F1116" t="str">
            <v>31500210</v>
          </cell>
          <cell r="G1116" t="str">
            <v>US SCROTAL</v>
          </cell>
          <cell r="H1116">
            <v>0</v>
          </cell>
          <cell r="I1116">
            <v>2</v>
          </cell>
          <cell r="J1116">
            <v>2</v>
          </cell>
          <cell r="K1116">
            <v>0</v>
          </cell>
          <cell r="L1116">
            <v>2.5</v>
          </cell>
          <cell r="M1116">
            <v>2.5</v>
          </cell>
          <cell r="N1116">
            <v>0</v>
          </cell>
          <cell r="O1116">
            <v>0</v>
          </cell>
          <cell r="P1116">
            <v>1104</v>
          </cell>
          <cell r="Q1116">
            <v>1104</v>
          </cell>
          <cell r="R1116">
            <v>0</v>
          </cell>
          <cell r="S1116">
            <v>2</v>
          </cell>
          <cell r="T1116">
            <v>2</v>
          </cell>
          <cell r="U1116">
            <v>0</v>
          </cell>
          <cell r="V1116">
            <v>2.5</v>
          </cell>
          <cell r="W1116">
            <v>2.5</v>
          </cell>
          <cell r="X1116">
            <v>0</v>
          </cell>
          <cell r="Y1116">
            <v>0</v>
          </cell>
          <cell r="Z1116">
            <v>1104</v>
          </cell>
          <cell r="AA1116">
            <v>1104</v>
          </cell>
        </row>
        <row r="1117">
          <cell r="A1117" t="str">
            <v>JUL</v>
          </cell>
          <cell r="B1117">
            <v>2017</v>
          </cell>
          <cell r="C1117" t="str">
            <v>COTTAGE GROVE COMMUNITY HOSPIT</v>
          </cell>
          <cell r="D1117" t="str">
            <v>41430</v>
          </cell>
          <cell r="E1117" t="str">
            <v>ULTRASOUND</v>
          </cell>
          <cell r="F1117" t="str">
            <v>31500219</v>
          </cell>
          <cell r="G1117" t="str">
            <v>xUS EXTREMITY RIGHT</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row>
        <row r="1118">
          <cell r="A1118" t="str">
            <v>JUL</v>
          </cell>
          <cell r="B1118">
            <v>2017</v>
          </cell>
          <cell r="C1118" t="str">
            <v>COTTAGE GROVE COMMUNITY HOSPIT</v>
          </cell>
          <cell r="D1118" t="str">
            <v>41430</v>
          </cell>
          <cell r="E1118" t="str">
            <v>ULTRASOUND</v>
          </cell>
          <cell r="F1118" t="str">
            <v>31500224</v>
          </cell>
          <cell r="G1118" t="str">
            <v>xUS EXTREMITY LEFT</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row>
        <row r="1119">
          <cell r="A1119" t="str">
            <v>JUL</v>
          </cell>
          <cell r="B1119">
            <v>2017</v>
          </cell>
          <cell r="C1119" t="str">
            <v>COTTAGE GROVE COMMUNITY HOSPIT</v>
          </cell>
          <cell r="D1119" t="str">
            <v>41430</v>
          </cell>
          <cell r="E1119" t="str">
            <v>ULTRASOUND</v>
          </cell>
          <cell r="F1119" t="str">
            <v>31500267</v>
          </cell>
          <cell r="G1119" t="str">
            <v>US CAROTID</v>
          </cell>
          <cell r="H1119">
            <v>0</v>
          </cell>
          <cell r="I1119">
            <v>10</v>
          </cell>
          <cell r="J1119">
            <v>10</v>
          </cell>
          <cell r="K1119">
            <v>0</v>
          </cell>
          <cell r="L1119">
            <v>49.1</v>
          </cell>
          <cell r="M1119">
            <v>49.1</v>
          </cell>
          <cell r="N1119">
            <v>0</v>
          </cell>
          <cell r="O1119">
            <v>0</v>
          </cell>
          <cell r="P1119">
            <v>8800</v>
          </cell>
          <cell r="Q1119">
            <v>8800</v>
          </cell>
          <cell r="R1119">
            <v>0</v>
          </cell>
          <cell r="S1119">
            <v>10</v>
          </cell>
          <cell r="T1119">
            <v>10</v>
          </cell>
          <cell r="U1119">
            <v>0</v>
          </cell>
          <cell r="V1119">
            <v>49.1</v>
          </cell>
          <cell r="W1119">
            <v>49.1</v>
          </cell>
          <cell r="X1119">
            <v>0</v>
          </cell>
          <cell r="Y1119">
            <v>0</v>
          </cell>
          <cell r="Z1119">
            <v>8800</v>
          </cell>
          <cell r="AA1119">
            <v>8800</v>
          </cell>
        </row>
        <row r="1120">
          <cell r="A1120" t="str">
            <v>JUL</v>
          </cell>
          <cell r="B1120">
            <v>2017</v>
          </cell>
          <cell r="C1120" t="str">
            <v>COTTAGE GROVE COMMUNITY HOSPIT</v>
          </cell>
          <cell r="D1120" t="str">
            <v>41430</v>
          </cell>
          <cell r="E1120" t="str">
            <v>ULTRASOUND</v>
          </cell>
          <cell r="F1120" t="str">
            <v>31500275</v>
          </cell>
          <cell r="G1120" t="str">
            <v>US EXT DUPLEX VENOUS IMG</v>
          </cell>
          <cell r="H1120">
            <v>0</v>
          </cell>
          <cell r="I1120">
            <v>3</v>
          </cell>
          <cell r="J1120">
            <v>3</v>
          </cell>
          <cell r="K1120">
            <v>0</v>
          </cell>
          <cell r="L1120">
            <v>14.6</v>
          </cell>
          <cell r="M1120">
            <v>14.6</v>
          </cell>
          <cell r="N1120">
            <v>0</v>
          </cell>
          <cell r="O1120">
            <v>0</v>
          </cell>
          <cell r="P1120">
            <v>2640</v>
          </cell>
          <cell r="Q1120">
            <v>2640</v>
          </cell>
          <cell r="R1120">
            <v>0</v>
          </cell>
          <cell r="S1120">
            <v>3</v>
          </cell>
          <cell r="T1120">
            <v>3</v>
          </cell>
          <cell r="U1120">
            <v>0</v>
          </cell>
          <cell r="V1120">
            <v>14.6</v>
          </cell>
          <cell r="W1120">
            <v>14.6</v>
          </cell>
          <cell r="X1120">
            <v>0</v>
          </cell>
          <cell r="Y1120">
            <v>0</v>
          </cell>
          <cell r="Z1120">
            <v>2640</v>
          </cell>
          <cell r="AA1120">
            <v>2640</v>
          </cell>
        </row>
        <row r="1121">
          <cell r="A1121" t="str">
            <v>JUL</v>
          </cell>
          <cell r="B1121">
            <v>2017</v>
          </cell>
          <cell r="C1121" t="str">
            <v>COTTAGE GROVE COMMUNITY HOSPIT</v>
          </cell>
          <cell r="D1121" t="str">
            <v>41430</v>
          </cell>
          <cell r="E1121" t="str">
            <v>ULTRASOUND</v>
          </cell>
          <cell r="F1121" t="str">
            <v>31500280</v>
          </cell>
          <cell r="G1121" t="str">
            <v>US EXT DUPLEX VENOUS LTD</v>
          </cell>
          <cell r="H1121">
            <v>2</v>
          </cell>
          <cell r="I1121">
            <v>7</v>
          </cell>
          <cell r="J1121">
            <v>9</v>
          </cell>
          <cell r="K1121">
            <v>6</v>
          </cell>
          <cell r="L1121">
            <v>20.9</v>
          </cell>
          <cell r="M1121">
            <v>26.8</v>
          </cell>
          <cell r="N1121">
            <v>0</v>
          </cell>
          <cell r="O1121">
            <v>1104</v>
          </cell>
          <cell r="P1121">
            <v>3864</v>
          </cell>
          <cell r="Q1121">
            <v>4968</v>
          </cell>
          <cell r="R1121">
            <v>2</v>
          </cell>
          <cell r="S1121">
            <v>7</v>
          </cell>
          <cell r="T1121">
            <v>9</v>
          </cell>
          <cell r="U1121">
            <v>6</v>
          </cell>
          <cell r="V1121">
            <v>20.9</v>
          </cell>
          <cell r="W1121">
            <v>26.8</v>
          </cell>
          <cell r="X1121">
            <v>0</v>
          </cell>
          <cell r="Y1121">
            <v>1104</v>
          </cell>
          <cell r="Z1121">
            <v>3864</v>
          </cell>
          <cell r="AA1121">
            <v>4968</v>
          </cell>
        </row>
        <row r="1122">
          <cell r="A1122" t="str">
            <v>JUL</v>
          </cell>
          <cell r="B1122">
            <v>2017</v>
          </cell>
          <cell r="C1122" t="str">
            <v>COTTAGE GROVE COMMUNITY HOSPIT</v>
          </cell>
          <cell r="D1122" t="str">
            <v>41430</v>
          </cell>
          <cell r="E1122" t="str">
            <v>ULTRASOUND</v>
          </cell>
          <cell r="F1122" t="str">
            <v>31500285</v>
          </cell>
          <cell r="G1122" t="str">
            <v>US VISCERAL VASC STUDIES</v>
          </cell>
          <cell r="H1122">
            <v>0</v>
          </cell>
          <cell r="I1122">
            <v>3</v>
          </cell>
          <cell r="J1122">
            <v>3</v>
          </cell>
          <cell r="K1122">
            <v>0</v>
          </cell>
          <cell r="L1122">
            <v>20.399999999999999</v>
          </cell>
          <cell r="M1122">
            <v>20.399999999999999</v>
          </cell>
          <cell r="N1122">
            <v>0</v>
          </cell>
          <cell r="O1122">
            <v>0</v>
          </cell>
          <cell r="P1122">
            <v>2343</v>
          </cell>
          <cell r="Q1122">
            <v>2343</v>
          </cell>
          <cell r="R1122">
            <v>0</v>
          </cell>
          <cell r="S1122">
            <v>3</v>
          </cell>
          <cell r="T1122">
            <v>3</v>
          </cell>
          <cell r="U1122">
            <v>0</v>
          </cell>
          <cell r="V1122">
            <v>20.399999999999999</v>
          </cell>
          <cell r="W1122">
            <v>20.399999999999999</v>
          </cell>
          <cell r="X1122">
            <v>0</v>
          </cell>
          <cell r="Y1122">
            <v>0</v>
          </cell>
          <cell r="Z1122">
            <v>2343</v>
          </cell>
          <cell r="AA1122">
            <v>2343</v>
          </cell>
        </row>
        <row r="1123">
          <cell r="A1123" t="str">
            <v>JUL</v>
          </cell>
          <cell r="B1123">
            <v>2017</v>
          </cell>
          <cell r="C1123" t="str">
            <v>COTTAGE GROVE COMMUNITY HOSPIT</v>
          </cell>
          <cell r="D1123" t="str">
            <v>41430</v>
          </cell>
          <cell r="E1123" t="str">
            <v>ULTRASOUND</v>
          </cell>
          <cell r="F1123" t="str">
            <v>31500295</v>
          </cell>
          <cell r="G1123" t="str">
            <v>US DUPLEX/AORTA/CAVA/ILIAC</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row>
        <row r="1124">
          <cell r="A1124" t="str">
            <v>JUL</v>
          </cell>
          <cell r="B1124">
            <v>2017</v>
          </cell>
          <cell r="C1124" t="str">
            <v>COTTAGE GROVE COMMUNITY HOSPIT</v>
          </cell>
          <cell r="D1124" t="str">
            <v>41430</v>
          </cell>
          <cell r="E1124" t="str">
            <v>ULTRASOUND</v>
          </cell>
          <cell r="F1124" t="str">
            <v>31500385</v>
          </cell>
          <cell r="G1124" t="str">
            <v>US BONE DENSITY</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row>
        <row r="1125">
          <cell r="A1125" t="str">
            <v>JUL</v>
          </cell>
          <cell r="B1125">
            <v>2017</v>
          </cell>
          <cell r="C1125" t="str">
            <v>COTTAGE GROVE COMMUNITY HOSPIT</v>
          </cell>
          <cell r="D1125" t="str">
            <v>41430</v>
          </cell>
          <cell r="E1125" t="str">
            <v>ULTRASOUND</v>
          </cell>
          <cell r="F1125" t="str">
            <v>31500435</v>
          </cell>
          <cell r="G1125" t="str">
            <v>US OB, TRANSVAGINAL</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row>
        <row r="1126">
          <cell r="A1126" t="str">
            <v>JUL</v>
          </cell>
          <cell r="B1126">
            <v>2017</v>
          </cell>
          <cell r="C1126" t="str">
            <v>COTTAGE GROVE COMMUNITY HOSPIT</v>
          </cell>
          <cell r="D1126" t="str">
            <v>41430</v>
          </cell>
          <cell r="E1126" t="str">
            <v>ULTRASOUND</v>
          </cell>
          <cell r="F1126" t="str">
            <v>31500450</v>
          </cell>
          <cell r="G1126" t="str">
            <v>US OB &lt;14 WKS</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row>
        <row r="1127">
          <cell r="A1127" t="str">
            <v>JUL</v>
          </cell>
          <cell r="B1127">
            <v>2017</v>
          </cell>
          <cell r="C1127" t="str">
            <v>COTTAGE GROVE COMMUNITY HOSPIT</v>
          </cell>
          <cell r="D1127" t="str">
            <v>41430</v>
          </cell>
          <cell r="E1127" t="str">
            <v>ULTRASOUND</v>
          </cell>
          <cell r="F1127" t="str">
            <v>31500460</v>
          </cell>
          <cell r="G1127" t="str">
            <v>US OB &gt;=14 WEEKS</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row>
        <row r="1128">
          <cell r="A1128" t="str">
            <v>JUL</v>
          </cell>
          <cell r="B1128">
            <v>2017</v>
          </cell>
          <cell r="C1128" t="str">
            <v>COTTAGE GROVE COMMUNITY HOSPIT</v>
          </cell>
          <cell r="D1128" t="str">
            <v>41430</v>
          </cell>
          <cell r="E1128" t="str">
            <v>ULTRASOUND</v>
          </cell>
          <cell r="F1128" t="str">
            <v>31500609</v>
          </cell>
          <cell r="G1128" t="str">
            <v>US OB &lt;14 WKS W/MULTGESTATIONAL</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row>
        <row r="1129">
          <cell r="A1129" t="str">
            <v>JUL</v>
          </cell>
          <cell r="B1129">
            <v>2017</v>
          </cell>
          <cell r="C1129" t="str">
            <v>COTTAGE GROVE COMMUNITY HOSPIT</v>
          </cell>
          <cell r="D1129" t="str">
            <v>41430</v>
          </cell>
          <cell r="E1129" t="str">
            <v>ULTRASOUND</v>
          </cell>
          <cell r="F1129" t="str">
            <v>31508135</v>
          </cell>
          <cell r="G1129" t="str">
            <v>US EXTREMITY RIGHT</v>
          </cell>
          <cell r="H1129">
            <v>0</v>
          </cell>
          <cell r="I1129">
            <v>3</v>
          </cell>
          <cell r="J1129">
            <v>3</v>
          </cell>
          <cell r="K1129">
            <v>0</v>
          </cell>
          <cell r="L1129">
            <v>8</v>
          </cell>
          <cell r="M1129">
            <v>8</v>
          </cell>
          <cell r="N1129">
            <v>0</v>
          </cell>
          <cell r="O1129">
            <v>0</v>
          </cell>
          <cell r="P1129">
            <v>1413</v>
          </cell>
          <cell r="Q1129">
            <v>1413</v>
          </cell>
          <cell r="R1129">
            <v>0</v>
          </cell>
          <cell r="S1129">
            <v>3</v>
          </cell>
          <cell r="T1129">
            <v>3</v>
          </cell>
          <cell r="U1129">
            <v>0</v>
          </cell>
          <cell r="V1129">
            <v>8</v>
          </cell>
          <cell r="W1129">
            <v>8</v>
          </cell>
          <cell r="X1129">
            <v>0</v>
          </cell>
          <cell r="Y1129">
            <v>0</v>
          </cell>
          <cell r="Z1129">
            <v>1413</v>
          </cell>
          <cell r="AA1129">
            <v>1413</v>
          </cell>
        </row>
        <row r="1130">
          <cell r="A1130" t="str">
            <v>JUL</v>
          </cell>
          <cell r="B1130">
            <v>2017</v>
          </cell>
          <cell r="C1130" t="str">
            <v>COTTAGE GROVE COMMUNITY HOSPIT</v>
          </cell>
          <cell r="D1130" t="str">
            <v>41430</v>
          </cell>
          <cell r="E1130" t="str">
            <v>ULTRASOUND</v>
          </cell>
          <cell r="F1130" t="str">
            <v>31508140</v>
          </cell>
          <cell r="G1130" t="str">
            <v>US EXTREMITY LEFT</v>
          </cell>
          <cell r="H1130">
            <v>0</v>
          </cell>
          <cell r="I1130">
            <v>1</v>
          </cell>
          <cell r="J1130">
            <v>1</v>
          </cell>
          <cell r="K1130">
            <v>0</v>
          </cell>
          <cell r="L1130">
            <v>2.7</v>
          </cell>
          <cell r="M1130">
            <v>2.7</v>
          </cell>
          <cell r="N1130">
            <v>0</v>
          </cell>
          <cell r="O1130">
            <v>0</v>
          </cell>
          <cell r="P1130">
            <v>471</v>
          </cell>
          <cell r="Q1130">
            <v>471</v>
          </cell>
          <cell r="R1130">
            <v>0</v>
          </cell>
          <cell r="S1130">
            <v>1</v>
          </cell>
          <cell r="T1130">
            <v>1</v>
          </cell>
          <cell r="U1130">
            <v>0</v>
          </cell>
          <cell r="V1130">
            <v>2.7</v>
          </cell>
          <cell r="W1130">
            <v>2.7</v>
          </cell>
          <cell r="X1130">
            <v>0</v>
          </cell>
          <cell r="Y1130">
            <v>0</v>
          </cell>
          <cell r="Z1130">
            <v>471</v>
          </cell>
          <cell r="AA1130">
            <v>471</v>
          </cell>
        </row>
        <row r="1131">
          <cell r="A1131" t="str">
            <v>JUL</v>
          </cell>
          <cell r="B1131">
            <v>2017</v>
          </cell>
          <cell r="C1131" t="str">
            <v>COTTAGE GROVE COMMUNITY HOSPIT</v>
          </cell>
          <cell r="D1131" t="str">
            <v>41440</v>
          </cell>
          <cell r="E1131" t="str">
            <v>Mammography</v>
          </cell>
          <cell r="F1131" t="str">
            <v>10110000</v>
          </cell>
          <cell r="G1131" t="str">
            <v>CGCH-SICF VISIT</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row>
        <row r="1132">
          <cell r="A1132" t="str">
            <v>JUL</v>
          </cell>
          <cell r="B1132">
            <v>2017</v>
          </cell>
          <cell r="C1132" t="str">
            <v>COTTAGE GROVE COMMUNITY HOSPIT</v>
          </cell>
          <cell r="D1132" t="str">
            <v>41440</v>
          </cell>
          <cell r="E1132" t="str">
            <v>Mammography</v>
          </cell>
          <cell r="F1132" t="str">
            <v>32000045</v>
          </cell>
          <cell r="G1132" t="str">
            <v>xMAMMOGRAPHY UNILATERAL</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row>
        <row r="1133">
          <cell r="A1133" t="str">
            <v>JUL</v>
          </cell>
          <cell r="B1133">
            <v>2017</v>
          </cell>
          <cell r="C1133" t="str">
            <v>COTTAGE GROVE COMMUNITY HOSPIT</v>
          </cell>
          <cell r="D1133" t="str">
            <v>41440</v>
          </cell>
          <cell r="E1133" t="str">
            <v>Mammography</v>
          </cell>
          <cell r="F1133" t="str">
            <v>32000050</v>
          </cell>
          <cell r="G1133" t="str">
            <v>xMAMMOGRAPHY BILATERAL</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row>
        <row r="1134">
          <cell r="A1134" t="str">
            <v>JUL</v>
          </cell>
          <cell r="B1134">
            <v>2017</v>
          </cell>
          <cell r="C1134" t="str">
            <v>COTTAGE GROVE COMMUNITY HOSPIT</v>
          </cell>
          <cell r="D1134" t="str">
            <v>41440</v>
          </cell>
          <cell r="E1134" t="str">
            <v>Mammography</v>
          </cell>
          <cell r="F1134" t="str">
            <v>32000060</v>
          </cell>
          <cell r="G1134" t="str">
            <v>xMAMM SCREENING BASIC</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row>
        <row r="1135">
          <cell r="A1135" t="str">
            <v>JUL</v>
          </cell>
          <cell r="B1135">
            <v>2017</v>
          </cell>
          <cell r="C1135" t="str">
            <v>COTTAGE GROVE COMMUNITY HOSPIT</v>
          </cell>
          <cell r="D1135" t="str">
            <v>41440</v>
          </cell>
          <cell r="E1135" t="str">
            <v>Mammography</v>
          </cell>
          <cell r="F1135" t="str">
            <v>32000130</v>
          </cell>
          <cell r="G1135" t="str">
            <v>MAMM COMPUTER MAMMOGRAM, ADD ON</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row>
        <row r="1136">
          <cell r="A1136" t="str">
            <v>JUL</v>
          </cell>
          <cell r="B1136">
            <v>2017</v>
          </cell>
          <cell r="C1136" t="str">
            <v>COTTAGE GROVE COMMUNITY HOSPIT</v>
          </cell>
          <cell r="D1136" t="str">
            <v>41440</v>
          </cell>
          <cell r="E1136" t="str">
            <v>Mammography</v>
          </cell>
          <cell r="F1136" t="str">
            <v>32000185</v>
          </cell>
          <cell r="G1136" t="str">
            <v>xMAMM SCREENING UNILATERAL</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row>
        <row r="1137">
          <cell r="A1137" t="str">
            <v>JUL</v>
          </cell>
          <cell r="B1137">
            <v>2017</v>
          </cell>
          <cell r="C1137" t="str">
            <v>COTTAGE GROVE COMMUNITY HOSPIT</v>
          </cell>
          <cell r="D1137" t="str">
            <v>41440</v>
          </cell>
          <cell r="E1137" t="str">
            <v>Mammography</v>
          </cell>
          <cell r="F1137" t="str">
            <v>32000310</v>
          </cell>
          <cell r="G1137" t="str">
            <v>xMAMM COMPUTER MAMMOGRAM, SCREEN</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row>
        <row r="1138">
          <cell r="A1138" t="str">
            <v>JUL</v>
          </cell>
          <cell r="B1138">
            <v>2017</v>
          </cell>
          <cell r="C1138" t="str">
            <v>COTTAGE GROVE COMMUNITY HOSPIT</v>
          </cell>
          <cell r="D1138" t="str">
            <v>41440</v>
          </cell>
          <cell r="E1138" t="str">
            <v>Mammography</v>
          </cell>
          <cell r="F1138" t="str">
            <v>32000345</v>
          </cell>
          <cell r="G1138" t="str">
            <v>MAMM SCREENING MAMMOGRAPHY DIGIT</v>
          </cell>
          <cell r="H1138">
            <v>0</v>
          </cell>
          <cell r="I1138">
            <v>89</v>
          </cell>
          <cell r="J1138">
            <v>89</v>
          </cell>
          <cell r="K1138">
            <v>0</v>
          </cell>
          <cell r="L1138">
            <v>273.2</v>
          </cell>
          <cell r="M1138">
            <v>273.2</v>
          </cell>
          <cell r="N1138">
            <v>0</v>
          </cell>
          <cell r="O1138">
            <v>0</v>
          </cell>
          <cell r="P1138">
            <v>26789</v>
          </cell>
          <cell r="Q1138">
            <v>26789</v>
          </cell>
          <cell r="R1138">
            <v>0</v>
          </cell>
          <cell r="S1138">
            <v>89</v>
          </cell>
          <cell r="T1138">
            <v>89</v>
          </cell>
          <cell r="U1138">
            <v>0</v>
          </cell>
          <cell r="V1138">
            <v>273.2</v>
          </cell>
          <cell r="W1138">
            <v>273.2</v>
          </cell>
          <cell r="X1138">
            <v>0</v>
          </cell>
          <cell r="Y1138">
            <v>0</v>
          </cell>
          <cell r="Z1138">
            <v>26789</v>
          </cell>
          <cell r="AA1138">
            <v>26789</v>
          </cell>
        </row>
        <row r="1139">
          <cell r="A1139" t="str">
            <v>JUL</v>
          </cell>
          <cell r="B1139">
            <v>2017</v>
          </cell>
          <cell r="C1139" t="str">
            <v>COTTAGE GROVE COMMUNITY HOSPIT</v>
          </cell>
          <cell r="D1139" t="str">
            <v>41440</v>
          </cell>
          <cell r="E1139" t="str">
            <v>Mammography</v>
          </cell>
          <cell r="F1139" t="str">
            <v>32000370</v>
          </cell>
          <cell r="G1139" t="str">
            <v>MAMM SCREENING MAMMOGRAPHY DIGIT</v>
          </cell>
          <cell r="H1139">
            <v>0</v>
          </cell>
          <cell r="I1139">
            <v>1</v>
          </cell>
          <cell r="J1139">
            <v>1</v>
          </cell>
          <cell r="K1139">
            <v>0</v>
          </cell>
          <cell r="L1139">
            <v>3.1</v>
          </cell>
          <cell r="M1139">
            <v>3.1</v>
          </cell>
          <cell r="N1139">
            <v>0</v>
          </cell>
          <cell r="O1139">
            <v>0</v>
          </cell>
          <cell r="P1139">
            <v>301</v>
          </cell>
          <cell r="Q1139">
            <v>301</v>
          </cell>
          <cell r="R1139">
            <v>0</v>
          </cell>
          <cell r="S1139">
            <v>1</v>
          </cell>
          <cell r="T1139">
            <v>1</v>
          </cell>
          <cell r="U1139">
            <v>0</v>
          </cell>
          <cell r="V1139">
            <v>3.1</v>
          </cell>
          <cell r="W1139">
            <v>3.1</v>
          </cell>
          <cell r="X1139">
            <v>0</v>
          </cell>
          <cell r="Y1139">
            <v>0</v>
          </cell>
          <cell r="Z1139">
            <v>301</v>
          </cell>
          <cell r="AA1139">
            <v>301</v>
          </cell>
        </row>
        <row r="1140">
          <cell r="A1140" t="str">
            <v>JUL</v>
          </cell>
          <cell r="B1140">
            <v>2017</v>
          </cell>
          <cell r="C1140" t="str">
            <v>COTTAGE GROVE COMMUNITY HOSPIT</v>
          </cell>
          <cell r="D1140" t="str">
            <v>41440</v>
          </cell>
          <cell r="E1140" t="str">
            <v>Mammography</v>
          </cell>
          <cell r="F1140" t="str">
            <v>32000375</v>
          </cell>
          <cell r="G1140" t="str">
            <v>MAMM SCREENING MAMMOGRAPHY DIGIT</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row>
        <row r="1141">
          <cell r="A1141" t="str">
            <v>JUL</v>
          </cell>
          <cell r="B1141">
            <v>2017</v>
          </cell>
          <cell r="C1141" t="str">
            <v>COTTAGE GROVE COMMUNITY HOSPIT</v>
          </cell>
          <cell r="D1141" t="str">
            <v>41440</v>
          </cell>
          <cell r="E1141" t="str">
            <v>Mammography</v>
          </cell>
          <cell r="F1141" t="str">
            <v>32000400</v>
          </cell>
          <cell r="G1141" t="str">
            <v>MAMM COMPUTER MAMMOGRAM, SCREEN</v>
          </cell>
          <cell r="H1141">
            <v>0</v>
          </cell>
          <cell r="I1141">
            <v>90</v>
          </cell>
          <cell r="J1141">
            <v>90</v>
          </cell>
          <cell r="K1141">
            <v>0</v>
          </cell>
          <cell r="L1141">
            <v>17.100000000000001</v>
          </cell>
          <cell r="M1141">
            <v>17.100000000000001</v>
          </cell>
          <cell r="N1141">
            <v>0</v>
          </cell>
          <cell r="O1141">
            <v>0</v>
          </cell>
          <cell r="P1141">
            <v>1687.5</v>
          </cell>
          <cell r="Q1141">
            <v>1687.5</v>
          </cell>
          <cell r="R1141">
            <v>0</v>
          </cell>
          <cell r="S1141">
            <v>90</v>
          </cell>
          <cell r="T1141">
            <v>90</v>
          </cell>
          <cell r="U1141">
            <v>0</v>
          </cell>
          <cell r="V1141">
            <v>17.100000000000001</v>
          </cell>
          <cell r="W1141">
            <v>17.100000000000001</v>
          </cell>
          <cell r="X1141">
            <v>0</v>
          </cell>
          <cell r="Y1141">
            <v>0</v>
          </cell>
          <cell r="Z1141">
            <v>1687.5</v>
          </cell>
          <cell r="AA1141">
            <v>1687.5</v>
          </cell>
        </row>
        <row r="1142">
          <cell r="A1142" t="str">
            <v>JUL</v>
          </cell>
          <cell r="B1142">
            <v>2017</v>
          </cell>
          <cell r="C1142" t="str">
            <v>COTTAGE GROVE COMMUNITY HOSPIT</v>
          </cell>
          <cell r="D1142" t="str">
            <v>41700</v>
          </cell>
          <cell r="E1142" t="str">
            <v>PHARMACY SERVICES</v>
          </cell>
          <cell r="F1142" t="str">
            <v>34500001</v>
          </cell>
          <cell r="G1142" t="str">
            <v>UNIT DOSE MEDICATION</v>
          </cell>
          <cell r="H1142">
            <v>1307</v>
          </cell>
          <cell r="I1142">
            <v>981</v>
          </cell>
          <cell r="J1142">
            <v>2288</v>
          </cell>
          <cell r="K1142">
            <v>2614</v>
          </cell>
          <cell r="L1142">
            <v>1962</v>
          </cell>
          <cell r="M1142">
            <v>4576</v>
          </cell>
          <cell r="N1142">
            <v>0</v>
          </cell>
          <cell r="O1142">
            <v>8942.25</v>
          </cell>
          <cell r="P1142">
            <v>4994.45</v>
          </cell>
          <cell r="Q1142">
            <v>13936.7</v>
          </cell>
          <cell r="R1142">
            <v>1307</v>
          </cell>
          <cell r="S1142">
            <v>981</v>
          </cell>
          <cell r="T1142">
            <v>2288</v>
          </cell>
          <cell r="U1142">
            <v>2614</v>
          </cell>
          <cell r="V1142">
            <v>1962</v>
          </cell>
          <cell r="W1142">
            <v>4576</v>
          </cell>
          <cell r="X1142">
            <v>0</v>
          </cell>
          <cell r="Y1142">
            <v>8942.25</v>
          </cell>
          <cell r="Z1142">
            <v>4994.45</v>
          </cell>
          <cell r="AA1142">
            <v>13936.7</v>
          </cell>
        </row>
        <row r="1143">
          <cell r="A1143" t="str">
            <v>JUL</v>
          </cell>
          <cell r="B1143">
            <v>2017</v>
          </cell>
          <cell r="C1143" t="str">
            <v>COTTAGE GROVE COMMUNITY HOSPIT</v>
          </cell>
          <cell r="D1143" t="str">
            <v>41700</v>
          </cell>
          <cell r="E1143" t="str">
            <v>PHARMACY SERVICES</v>
          </cell>
          <cell r="F1143" t="str">
            <v>34500002</v>
          </cell>
          <cell r="G1143" t="str">
            <v>INJECTABLE MEDICATION</v>
          </cell>
          <cell r="H1143">
            <v>27</v>
          </cell>
          <cell r="I1143">
            <v>59</v>
          </cell>
          <cell r="J1143">
            <v>86</v>
          </cell>
          <cell r="K1143">
            <v>54</v>
          </cell>
          <cell r="L1143">
            <v>118</v>
          </cell>
          <cell r="M1143">
            <v>172</v>
          </cell>
          <cell r="N1143">
            <v>0</v>
          </cell>
          <cell r="O1143">
            <v>1940.4</v>
          </cell>
          <cell r="P1143">
            <v>4704.55</v>
          </cell>
          <cell r="Q1143">
            <v>6645</v>
          </cell>
          <cell r="R1143">
            <v>27</v>
          </cell>
          <cell r="S1143">
            <v>59</v>
          </cell>
          <cell r="T1143">
            <v>86</v>
          </cell>
          <cell r="U1143">
            <v>54</v>
          </cell>
          <cell r="V1143">
            <v>118</v>
          </cell>
          <cell r="W1143">
            <v>172</v>
          </cell>
          <cell r="X1143">
            <v>0</v>
          </cell>
          <cell r="Y1143">
            <v>1940.4</v>
          </cell>
          <cell r="Z1143">
            <v>4704.55</v>
          </cell>
          <cell r="AA1143">
            <v>6645</v>
          </cell>
        </row>
        <row r="1144">
          <cell r="A1144" t="str">
            <v>JUL</v>
          </cell>
          <cell r="B1144">
            <v>2017</v>
          </cell>
          <cell r="C1144" t="str">
            <v>COTTAGE GROVE COMMUNITY HOSPIT</v>
          </cell>
          <cell r="D1144" t="str">
            <v>41700</v>
          </cell>
          <cell r="E1144" t="str">
            <v>PHARMACY SERVICES</v>
          </cell>
          <cell r="F1144" t="str">
            <v>34500003</v>
          </cell>
          <cell r="G1144" t="str">
            <v>IV INFUSION MEDICATION</v>
          </cell>
          <cell r="H1144">
            <v>28</v>
          </cell>
          <cell r="I1144">
            <v>9</v>
          </cell>
          <cell r="J1144">
            <v>37</v>
          </cell>
          <cell r="K1144">
            <v>112</v>
          </cell>
          <cell r="L1144">
            <v>36</v>
          </cell>
          <cell r="M1144">
            <v>148</v>
          </cell>
          <cell r="N1144">
            <v>0</v>
          </cell>
          <cell r="O1144">
            <v>7816.55</v>
          </cell>
          <cell r="P1144">
            <v>1794</v>
          </cell>
          <cell r="Q1144">
            <v>9610.6</v>
          </cell>
          <cell r="R1144">
            <v>28</v>
          </cell>
          <cell r="S1144">
            <v>9</v>
          </cell>
          <cell r="T1144">
            <v>37</v>
          </cell>
          <cell r="U1144">
            <v>112</v>
          </cell>
          <cell r="V1144">
            <v>36</v>
          </cell>
          <cell r="W1144">
            <v>148</v>
          </cell>
          <cell r="X1144">
            <v>0</v>
          </cell>
          <cell r="Y1144">
            <v>7816.55</v>
          </cell>
          <cell r="Z1144">
            <v>1794</v>
          </cell>
          <cell r="AA1144">
            <v>9610.6</v>
          </cell>
        </row>
        <row r="1145">
          <cell r="A1145" t="str">
            <v>JUL</v>
          </cell>
          <cell r="B1145">
            <v>2017</v>
          </cell>
          <cell r="C1145" t="str">
            <v>COTTAGE GROVE COMMUNITY HOSPIT</v>
          </cell>
          <cell r="D1145" t="str">
            <v>41700</v>
          </cell>
          <cell r="E1145" t="str">
            <v>PHARMACY SERVICES</v>
          </cell>
          <cell r="F1145" t="str">
            <v>34500004</v>
          </cell>
          <cell r="G1145" t="str">
            <v>IVPB INFUSION</v>
          </cell>
          <cell r="H1145">
            <v>56</v>
          </cell>
          <cell r="I1145">
            <v>45</v>
          </cell>
          <cell r="J1145">
            <v>101</v>
          </cell>
          <cell r="K1145">
            <v>224</v>
          </cell>
          <cell r="L1145">
            <v>180</v>
          </cell>
          <cell r="M1145">
            <v>404</v>
          </cell>
          <cell r="N1145">
            <v>0</v>
          </cell>
          <cell r="O1145">
            <v>921.95</v>
          </cell>
          <cell r="P1145">
            <v>1739.75</v>
          </cell>
          <cell r="Q1145">
            <v>2661.7</v>
          </cell>
          <cell r="R1145">
            <v>56</v>
          </cell>
          <cell r="S1145">
            <v>45</v>
          </cell>
          <cell r="T1145">
            <v>101</v>
          </cell>
          <cell r="U1145">
            <v>224</v>
          </cell>
          <cell r="V1145">
            <v>180</v>
          </cell>
          <cell r="W1145">
            <v>404</v>
          </cell>
          <cell r="X1145">
            <v>0</v>
          </cell>
          <cell r="Y1145">
            <v>921.95</v>
          </cell>
          <cell r="Z1145">
            <v>1739.75</v>
          </cell>
          <cell r="AA1145">
            <v>2661.7</v>
          </cell>
        </row>
        <row r="1146">
          <cell r="A1146" t="str">
            <v>JUL</v>
          </cell>
          <cell r="B1146">
            <v>2017</v>
          </cell>
          <cell r="C1146" t="str">
            <v>COTTAGE GROVE COMMUNITY HOSPIT</v>
          </cell>
          <cell r="D1146" t="str">
            <v>41700</v>
          </cell>
          <cell r="E1146" t="str">
            <v>PHARMACY SERVICES</v>
          </cell>
          <cell r="F1146" t="str">
            <v>34500005</v>
          </cell>
          <cell r="G1146" t="str">
            <v>ORAL CONTROLLED SUBSTANCE</v>
          </cell>
          <cell r="H1146">
            <v>172</v>
          </cell>
          <cell r="I1146">
            <v>153</v>
          </cell>
          <cell r="J1146">
            <v>325</v>
          </cell>
          <cell r="K1146">
            <v>688</v>
          </cell>
          <cell r="L1146">
            <v>612</v>
          </cell>
          <cell r="M1146">
            <v>1300</v>
          </cell>
          <cell r="N1146">
            <v>0</v>
          </cell>
          <cell r="O1146">
            <v>1677.55</v>
          </cell>
          <cell r="P1146">
            <v>1216.5</v>
          </cell>
          <cell r="Q1146">
            <v>2894.1</v>
          </cell>
          <cell r="R1146">
            <v>172</v>
          </cell>
          <cell r="S1146">
            <v>153</v>
          </cell>
          <cell r="T1146">
            <v>325</v>
          </cell>
          <cell r="U1146">
            <v>688</v>
          </cell>
          <cell r="V1146">
            <v>612</v>
          </cell>
          <cell r="W1146">
            <v>1300</v>
          </cell>
          <cell r="X1146">
            <v>0</v>
          </cell>
          <cell r="Y1146">
            <v>1677.55</v>
          </cell>
          <cell r="Z1146">
            <v>1216.5</v>
          </cell>
          <cell r="AA1146">
            <v>2894.1</v>
          </cell>
        </row>
        <row r="1147">
          <cell r="A1147" t="str">
            <v>JUL</v>
          </cell>
          <cell r="B1147">
            <v>2017</v>
          </cell>
          <cell r="C1147" t="str">
            <v>COTTAGE GROVE COMMUNITY HOSPIT</v>
          </cell>
          <cell r="D1147" t="str">
            <v>41700</v>
          </cell>
          <cell r="E1147" t="str">
            <v>PHARMACY SERVICES</v>
          </cell>
          <cell r="F1147" t="str">
            <v>34500006</v>
          </cell>
          <cell r="G1147" t="str">
            <v>INJECTABLE CONTROLLED SUBSTANCE</v>
          </cell>
          <cell r="H1147">
            <v>6</v>
          </cell>
          <cell r="I1147">
            <v>38</v>
          </cell>
          <cell r="J1147">
            <v>44</v>
          </cell>
          <cell r="K1147">
            <v>24</v>
          </cell>
          <cell r="L1147">
            <v>152</v>
          </cell>
          <cell r="M1147">
            <v>176</v>
          </cell>
          <cell r="N1147">
            <v>0</v>
          </cell>
          <cell r="O1147">
            <v>528</v>
          </cell>
          <cell r="P1147">
            <v>3080</v>
          </cell>
          <cell r="Q1147">
            <v>3608</v>
          </cell>
          <cell r="R1147">
            <v>6</v>
          </cell>
          <cell r="S1147">
            <v>38</v>
          </cell>
          <cell r="T1147">
            <v>44</v>
          </cell>
          <cell r="U1147">
            <v>24</v>
          </cell>
          <cell r="V1147">
            <v>152</v>
          </cell>
          <cell r="W1147">
            <v>176</v>
          </cell>
          <cell r="X1147">
            <v>0</v>
          </cell>
          <cell r="Y1147">
            <v>528</v>
          </cell>
          <cell r="Z1147">
            <v>3080</v>
          </cell>
          <cell r="AA1147">
            <v>3608</v>
          </cell>
        </row>
        <row r="1148">
          <cell r="A1148" t="str">
            <v>JUL</v>
          </cell>
          <cell r="B1148">
            <v>2017</v>
          </cell>
          <cell r="C1148" t="str">
            <v>COTTAGE GROVE COMMUNITY HOSPIT</v>
          </cell>
          <cell r="D1148" t="str">
            <v>41700</v>
          </cell>
          <cell r="E1148" t="str">
            <v>PHARMACY SERVICES</v>
          </cell>
          <cell r="F1148" t="str">
            <v>34500008</v>
          </cell>
          <cell r="G1148" t="str">
            <v>CHEMOTHERAPY MEDICATION</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row>
        <row r="1149">
          <cell r="A1149" t="str">
            <v>JUL</v>
          </cell>
          <cell r="B1149">
            <v>2017</v>
          </cell>
          <cell r="C1149" t="str">
            <v>COTTAGE GROVE COMMUNITY HOSPIT</v>
          </cell>
          <cell r="D1149" t="str">
            <v>41700</v>
          </cell>
          <cell r="E1149" t="str">
            <v>PHARMACY SERVICES</v>
          </cell>
          <cell r="F1149" t="str">
            <v>34500009</v>
          </cell>
          <cell r="G1149" t="str">
            <v>OTC MEDICATION</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row>
        <row r="1150">
          <cell r="A1150" t="str">
            <v>JUL</v>
          </cell>
          <cell r="B1150">
            <v>2017</v>
          </cell>
          <cell r="C1150" t="str">
            <v>COTTAGE GROVE COMMUNITY HOSPIT</v>
          </cell>
          <cell r="D1150" t="str">
            <v>41700</v>
          </cell>
          <cell r="E1150" t="str">
            <v>PHARMACY SERVICES</v>
          </cell>
          <cell r="F1150" t="str">
            <v>34500010</v>
          </cell>
          <cell r="G1150" t="str">
            <v>SELF ADMIN MULTIDOSE MEDICATION</v>
          </cell>
          <cell r="H1150">
            <v>3</v>
          </cell>
          <cell r="I1150">
            <v>9</v>
          </cell>
          <cell r="J1150">
            <v>12</v>
          </cell>
          <cell r="K1150">
            <v>6</v>
          </cell>
          <cell r="L1150">
            <v>18</v>
          </cell>
          <cell r="M1150">
            <v>24</v>
          </cell>
          <cell r="N1150">
            <v>0</v>
          </cell>
          <cell r="O1150">
            <v>274.39999999999998</v>
          </cell>
          <cell r="P1150">
            <v>896.6</v>
          </cell>
          <cell r="Q1150">
            <v>1171</v>
          </cell>
          <cell r="R1150">
            <v>3</v>
          </cell>
          <cell r="S1150">
            <v>9</v>
          </cell>
          <cell r="T1150">
            <v>12</v>
          </cell>
          <cell r="U1150">
            <v>6</v>
          </cell>
          <cell r="V1150">
            <v>18</v>
          </cell>
          <cell r="W1150">
            <v>24</v>
          </cell>
          <cell r="X1150">
            <v>0</v>
          </cell>
          <cell r="Y1150">
            <v>274.39999999999998</v>
          </cell>
          <cell r="Z1150">
            <v>896.6</v>
          </cell>
          <cell r="AA1150">
            <v>1171</v>
          </cell>
        </row>
        <row r="1151">
          <cell r="A1151" t="str">
            <v>JUL</v>
          </cell>
          <cell r="B1151">
            <v>2017</v>
          </cell>
          <cell r="C1151" t="str">
            <v>COTTAGE GROVE COMMUNITY HOSPIT</v>
          </cell>
          <cell r="D1151" t="str">
            <v>41700</v>
          </cell>
          <cell r="E1151" t="str">
            <v>PHARMACY SERVICES</v>
          </cell>
          <cell r="F1151" t="str">
            <v>34500011</v>
          </cell>
          <cell r="G1151" t="str">
            <v>SELF ADMINISTERED MEDICATIONS</v>
          </cell>
          <cell r="H1151">
            <v>155</v>
          </cell>
          <cell r="I1151">
            <v>74</v>
          </cell>
          <cell r="J1151">
            <v>229</v>
          </cell>
          <cell r="K1151">
            <v>310</v>
          </cell>
          <cell r="L1151">
            <v>148</v>
          </cell>
          <cell r="M1151">
            <v>458</v>
          </cell>
          <cell r="N1151">
            <v>0</v>
          </cell>
          <cell r="O1151">
            <v>622.1</v>
          </cell>
          <cell r="P1151">
            <v>489.3</v>
          </cell>
          <cell r="Q1151">
            <v>1111.4000000000001</v>
          </cell>
          <cell r="R1151">
            <v>155</v>
          </cell>
          <cell r="S1151">
            <v>74</v>
          </cell>
          <cell r="T1151">
            <v>229</v>
          </cell>
          <cell r="U1151">
            <v>310</v>
          </cell>
          <cell r="V1151">
            <v>148</v>
          </cell>
          <cell r="W1151">
            <v>458</v>
          </cell>
          <cell r="X1151">
            <v>0</v>
          </cell>
          <cell r="Y1151">
            <v>622.1</v>
          </cell>
          <cell r="Z1151">
            <v>489.3</v>
          </cell>
          <cell r="AA1151">
            <v>1111.4000000000001</v>
          </cell>
        </row>
        <row r="1152">
          <cell r="A1152" t="str">
            <v>JUL</v>
          </cell>
          <cell r="B1152">
            <v>2017</v>
          </cell>
          <cell r="C1152" t="str">
            <v>COTTAGE GROVE COMMUNITY HOSPIT</v>
          </cell>
          <cell r="D1152" t="str">
            <v>41700</v>
          </cell>
          <cell r="E1152" t="str">
            <v>PHARMACY SERVICES</v>
          </cell>
          <cell r="F1152" t="str">
            <v>34500015</v>
          </cell>
          <cell r="G1152" t="str">
            <v>TAKE HOME MEDICATION</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row>
        <row r="1153">
          <cell r="A1153" t="str">
            <v>JUL</v>
          </cell>
          <cell r="B1153">
            <v>2017</v>
          </cell>
          <cell r="C1153" t="str">
            <v>COTTAGE GROVE COMMUNITY HOSPIT</v>
          </cell>
          <cell r="D1153" t="str">
            <v>41700</v>
          </cell>
          <cell r="E1153" t="str">
            <v>PHARMACY SERVICES</v>
          </cell>
          <cell r="F1153" t="str">
            <v>34500016</v>
          </cell>
          <cell r="G1153" t="str">
            <v>NON-SELF ADMIN MULTIDOSE MEDICAT</v>
          </cell>
          <cell r="H1153">
            <v>6</v>
          </cell>
          <cell r="I1153">
            <v>31</v>
          </cell>
          <cell r="J1153">
            <v>37</v>
          </cell>
          <cell r="K1153">
            <v>12</v>
          </cell>
          <cell r="L1153">
            <v>62</v>
          </cell>
          <cell r="M1153">
            <v>74</v>
          </cell>
          <cell r="N1153">
            <v>0</v>
          </cell>
          <cell r="O1153">
            <v>1398</v>
          </cell>
          <cell r="P1153">
            <v>1273.0999999999999</v>
          </cell>
          <cell r="Q1153">
            <v>2671.1</v>
          </cell>
          <cell r="R1153">
            <v>6</v>
          </cell>
          <cell r="S1153">
            <v>31</v>
          </cell>
          <cell r="T1153">
            <v>37</v>
          </cell>
          <cell r="U1153">
            <v>12</v>
          </cell>
          <cell r="V1153">
            <v>62</v>
          </cell>
          <cell r="W1153">
            <v>74</v>
          </cell>
          <cell r="X1153">
            <v>0</v>
          </cell>
          <cell r="Y1153">
            <v>1398</v>
          </cell>
          <cell r="Z1153">
            <v>1273.0999999999999</v>
          </cell>
          <cell r="AA1153">
            <v>2671.1</v>
          </cell>
        </row>
        <row r="1154">
          <cell r="A1154" t="str">
            <v>JUL</v>
          </cell>
          <cell r="B1154">
            <v>2017</v>
          </cell>
          <cell r="C1154" t="str">
            <v>COTTAGE GROVE COMMUNITY HOSPIT</v>
          </cell>
          <cell r="D1154" t="str">
            <v>41700</v>
          </cell>
          <cell r="E1154" t="str">
            <v>PHARMACY SERVICES</v>
          </cell>
          <cell r="F1154" t="str">
            <v>34500017</v>
          </cell>
          <cell r="G1154" t="str">
            <v>NON-SELF ADMIN UNIT DOSE SURG ME</v>
          </cell>
          <cell r="H1154">
            <v>1</v>
          </cell>
          <cell r="I1154">
            <v>16</v>
          </cell>
          <cell r="J1154">
            <v>17</v>
          </cell>
          <cell r="K1154">
            <v>2</v>
          </cell>
          <cell r="L1154">
            <v>32</v>
          </cell>
          <cell r="M1154">
            <v>34</v>
          </cell>
          <cell r="N1154">
            <v>0</v>
          </cell>
          <cell r="O1154">
            <v>18.7</v>
          </cell>
          <cell r="P1154">
            <v>271.89999999999998</v>
          </cell>
          <cell r="Q1154">
            <v>290.60000000000002</v>
          </cell>
          <cell r="R1154">
            <v>1</v>
          </cell>
          <cell r="S1154">
            <v>16</v>
          </cell>
          <cell r="T1154">
            <v>17</v>
          </cell>
          <cell r="U1154">
            <v>2</v>
          </cell>
          <cell r="V1154">
            <v>32</v>
          </cell>
          <cell r="W1154">
            <v>34</v>
          </cell>
          <cell r="X1154">
            <v>0</v>
          </cell>
          <cell r="Y1154">
            <v>18.7</v>
          </cell>
          <cell r="Z1154">
            <v>271.89999999999998</v>
          </cell>
          <cell r="AA1154">
            <v>290.60000000000002</v>
          </cell>
        </row>
        <row r="1155">
          <cell r="A1155" t="str">
            <v>JUL</v>
          </cell>
          <cell r="B1155">
            <v>2017</v>
          </cell>
          <cell r="C1155" t="str">
            <v>COTTAGE GROVE COMMUNITY HOSPIT</v>
          </cell>
          <cell r="D1155" t="str">
            <v>41700</v>
          </cell>
          <cell r="E1155" t="str">
            <v>PHARMACY SERVICES</v>
          </cell>
          <cell r="F1155" t="str">
            <v>34500019</v>
          </cell>
          <cell r="G1155" t="str">
            <v>NO CHARGE NON-MEDICATION</v>
          </cell>
          <cell r="H1155">
            <v>123</v>
          </cell>
          <cell r="I1155">
            <v>24</v>
          </cell>
          <cell r="J1155">
            <v>147</v>
          </cell>
          <cell r="K1155">
            <v>1230</v>
          </cell>
          <cell r="L1155">
            <v>240</v>
          </cell>
          <cell r="M1155">
            <v>1470</v>
          </cell>
          <cell r="N1155">
            <v>0</v>
          </cell>
          <cell r="O1155">
            <v>0</v>
          </cell>
          <cell r="P1155">
            <v>0</v>
          </cell>
          <cell r="Q1155">
            <v>0</v>
          </cell>
          <cell r="R1155">
            <v>123</v>
          </cell>
          <cell r="S1155">
            <v>24</v>
          </cell>
          <cell r="T1155">
            <v>147</v>
          </cell>
          <cell r="U1155">
            <v>1230</v>
          </cell>
          <cell r="V1155">
            <v>240</v>
          </cell>
          <cell r="W1155">
            <v>1470</v>
          </cell>
          <cell r="X1155">
            <v>0</v>
          </cell>
          <cell r="Y1155">
            <v>0</v>
          </cell>
          <cell r="Z1155">
            <v>0</v>
          </cell>
          <cell r="AA1155">
            <v>0</v>
          </cell>
        </row>
        <row r="1156">
          <cell r="A1156" t="str">
            <v>JUL</v>
          </cell>
          <cell r="B1156">
            <v>2017</v>
          </cell>
          <cell r="C1156" t="str">
            <v>COTTAGE GROVE COMMUNITY HOSPIT</v>
          </cell>
          <cell r="D1156" t="str">
            <v>41700</v>
          </cell>
          <cell r="E1156" t="str">
            <v>PHARMACY SERVICES</v>
          </cell>
          <cell r="F1156" t="str">
            <v>34500030</v>
          </cell>
          <cell r="G1156" t="str">
            <v>PHARMACY NON-DRUG CHARGE</v>
          </cell>
          <cell r="H1156">
            <v>161</v>
          </cell>
          <cell r="I1156">
            <v>90</v>
          </cell>
          <cell r="J1156">
            <v>251</v>
          </cell>
          <cell r="K1156">
            <v>161</v>
          </cell>
          <cell r="L1156">
            <v>90</v>
          </cell>
          <cell r="M1156">
            <v>251</v>
          </cell>
          <cell r="N1156">
            <v>0</v>
          </cell>
          <cell r="O1156">
            <v>7.75</v>
          </cell>
          <cell r="P1156">
            <v>0</v>
          </cell>
          <cell r="Q1156">
            <v>7.8</v>
          </cell>
          <cell r="R1156">
            <v>161</v>
          </cell>
          <cell r="S1156">
            <v>90</v>
          </cell>
          <cell r="T1156">
            <v>251</v>
          </cell>
          <cell r="U1156">
            <v>161</v>
          </cell>
          <cell r="V1156">
            <v>90</v>
          </cell>
          <cell r="W1156">
            <v>251</v>
          </cell>
          <cell r="X1156">
            <v>0</v>
          </cell>
          <cell r="Y1156">
            <v>7.75</v>
          </cell>
          <cell r="Z1156">
            <v>0</v>
          </cell>
          <cell r="AA1156">
            <v>7.8</v>
          </cell>
        </row>
        <row r="1157">
          <cell r="A1157" t="str">
            <v>JUL</v>
          </cell>
          <cell r="B1157">
            <v>2017</v>
          </cell>
          <cell r="C1157" t="str">
            <v>COTTAGE GROVE COMMUNITY HOSPIT</v>
          </cell>
          <cell r="D1157" t="str">
            <v>41700</v>
          </cell>
          <cell r="E1157" t="str">
            <v>PHARMACY SERVICES</v>
          </cell>
          <cell r="F1157" t="str">
            <v>34500045</v>
          </cell>
          <cell r="G1157" t="str">
            <v>PHARMACY CONSULTATION SERVICE</v>
          </cell>
          <cell r="H1157">
            <v>91</v>
          </cell>
          <cell r="I1157">
            <v>9</v>
          </cell>
          <cell r="J1157">
            <v>100</v>
          </cell>
          <cell r="K1157">
            <v>910</v>
          </cell>
          <cell r="L1157">
            <v>90</v>
          </cell>
          <cell r="M1157">
            <v>1000</v>
          </cell>
          <cell r="N1157">
            <v>0</v>
          </cell>
          <cell r="O1157">
            <v>0</v>
          </cell>
          <cell r="P1157">
            <v>0</v>
          </cell>
          <cell r="Q1157">
            <v>0</v>
          </cell>
          <cell r="R1157">
            <v>91</v>
          </cell>
          <cell r="S1157">
            <v>9</v>
          </cell>
          <cell r="T1157">
            <v>100</v>
          </cell>
          <cell r="U1157">
            <v>910</v>
          </cell>
          <cell r="V1157">
            <v>90</v>
          </cell>
          <cell r="W1157">
            <v>1000</v>
          </cell>
          <cell r="X1157">
            <v>0</v>
          </cell>
          <cell r="Y1157">
            <v>0</v>
          </cell>
          <cell r="Z1157">
            <v>0</v>
          </cell>
          <cell r="AA1157">
            <v>0</v>
          </cell>
        </row>
        <row r="1158">
          <cell r="A1158" t="str">
            <v>JUL</v>
          </cell>
          <cell r="B1158">
            <v>2017</v>
          </cell>
          <cell r="C1158" t="str">
            <v>COTTAGE GROVE COMMUNITY HOSPIT</v>
          </cell>
          <cell r="D1158" t="str">
            <v>41700</v>
          </cell>
          <cell r="E1158" t="str">
            <v>PHARMACY SERVICES</v>
          </cell>
          <cell r="F1158" t="str">
            <v>34500062</v>
          </cell>
          <cell r="G1158" t="str">
            <v>TOPICAL CONTROLLED SUBSTANCE</v>
          </cell>
          <cell r="H1158">
            <v>7</v>
          </cell>
          <cell r="I1158">
            <v>1</v>
          </cell>
          <cell r="J1158">
            <v>8</v>
          </cell>
          <cell r="K1158">
            <v>28</v>
          </cell>
          <cell r="L1158">
            <v>4</v>
          </cell>
          <cell r="M1158">
            <v>32</v>
          </cell>
          <cell r="N1158">
            <v>0</v>
          </cell>
          <cell r="O1158">
            <v>125.85</v>
          </cell>
          <cell r="P1158">
            <v>23.55</v>
          </cell>
          <cell r="Q1158">
            <v>149.4</v>
          </cell>
          <cell r="R1158">
            <v>7</v>
          </cell>
          <cell r="S1158">
            <v>1</v>
          </cell>
          <cell r="T1158">
            <v>8</v>
          </cell>
          <cell r="U1158">
            <v>28</v>
          </cell>
          <cell r="V1158">
            <v>4</v>
          </cell>
          <cell r="W1158">
            <v>32</v>
          </cell>
          <cell r="X1158">
            <v>0</v>
          </cell>
          <cell r="Y1158">
            <v>125.85</v>
          </cell>
          <cell r="Z1158">
            <v>23.55</v>
          </cell>
          <cell r="AA1158">
            <v>149.4</v>
          </cell>
        </row>
        <row r="1159">
          <cell r="A1159" t="str">
            <v>JUL</v>
          </cell>
          <cell r="B1159">
            <v>2017</v>
          </cell>
          <cell r="C1159" t="str">
            <v>COTTAGE GROVE COMMUNITY HOSPIT</v>
          </cell>
          <cell r="D1159" t="str">
            <v>41700</v>
          </cell>
          <cell r="E1159" t="str">
            <v>PHARMACY SERVICES</v>
          </cell>
          <cell r="F1159" t="str">
            <v>34500081</v>
          </cell>
          <cell r="G1159" t="str">
            <v>CEFOTAXIME RX</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row>
        <row r="1160">
          <cell r="A1160" t="str">
            <v>JUL</v>
          </cell>
          <cell r="B1160">
            <v>2017</v>
          </cell>
          <cell r="C1160" t="str">
            <v>COTTAGE GROVE COMMUNITY HOSPIT</v>
          </cell>
          <cell r="D1160" t="str">
            <v>41700</v>
          </cell>
          <cell r="E1160" t="str">
            <v>PHARMACY SERVICES</v>
          </cell>
          <cell r="F1160" t="str">
            <v>34500083</v>
          </cell>
          <cell r="G1160" t="str">
            <v>MIDAZOLAM HCl PER 1 MG</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row>
        <row r="1161">
          <cell r="A1161" t="str">
            <v>JUL</v>
          </cell>
          <cell r="B1161">
            <v>2017</v>
          </cell>
          <cell r="C1161" t="str">
            <v>COTTAGE GROVE COMMUNITY HOSPIT</v>
          </cell>
          <cell r="D1161" t="str">
            <v>41700</v>
          </cell>
          <cell r="E1161" t="str">
            <v>PHARMACY SERVICES</v>
          </cell>
          <cell r="F1161" t="str">
            <v>34500087</v>
          </cell>
          <cell r="G1161" t="str">
            <v>CEFAZOLIN RX</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row>
        <row r="1162">
          <cell r="A1162" t="str">
            <v>JUL</v>
          </cell>
          <cell r="B1162">
            <v>2017</v>
          </cell>
          <cell r="C1162" t="str">
            <v>COTTAGE GROVE COMMUNITY HOSPIT</v>
          </cell>
          <cell r="D1162" t="str">
            <v>41700</v>
          </cell>
          <cell r="E1162" t="str">
            <v>PHARMACY SERVICES</v>
          </cell>
          <cell r="F1162" t="str">
            <v>34500089</v>
          </cell>
          <cell r="G1162" t="str">
            <v>PROPOFOL RX</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row>
        <row r="1163">
          <cell r="A1163" t="str">
            <v>JUL</v>
          </cell>
          <cell r="B1163">
            <v>2017</v>
          </cell>
          <cell r="C1163" t="str">
            <v>COTTAGE GROVE COMMUNITY HOSPIT</v>
          </cell>
          <cell r="D1163" t="str">
            <v>41700</v>
          </cell>
          <cell r="E1163" t="str">
            <v>PHARMACY SERVICES</v>
          </cell>
          <cell r="F1163" t="str">
            <v>34500093</v>
          </cell>
          <cell r="G1163" t="str">
            <v>KETOROLAC RX</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row>
        <row r="1164">
          <cell r="A1164" t="str">
            <v>JUL</v>
          </cell>
          <cell r="B1164">
            <v>2017</v>
          </cell>
          <cell r="C1164" t="str">
            <v>COTTAGE GROVE COMMUNITY HOSPIT</v>
          </cell>
          <cell r="D1164" t="str">
            <v>41700</v>
          </cell>
          <cell r="E1164" t="str">
            <v>PHARMACY SERVICES</v>
          </cell>
          <cell r="F1164" t="str">
            <v>34500094</v>
          </cell>
          <cell r="G1164" t="str">
            <v>INFLIXIMAB 10mg</v>
          </cell>
          <cell r="H1164">
            <v>0</v>
          </cell>
          <cell r="I1164">
            <v>80</v>
          </cell>
          <cell r="J1164">
            <v>80</v>
          </cell>
          <cell r="K1164">
            <v>0</v>
          </cell>
          <cell r="L1164">
            <v>320</v>
          </cell>
          <cell r="M1164">
            <v>320</v>
          </cell>
          <cell r="N1164">
            <v>0</v>
          </cell>
          <cell r="O1164">
            <v>0</v>
          </cell>
          <cell r="P1164">
            <v>21349</v>
          </cell>
          <cell r="Q1164">
            <v>21349</v>
          </cell>
          <cell r="R1164">
            <v>0</v>
          </cell>
          <cell r="S1164">
            <v>80</v>
          </cell>
          <cell r="T1164">
            <v>80</v>
          </cell>
          <cell r="U1164">
            <v>0</v>
          </cell>
          <cell r="V1164">
            <v>320</v>
          </cell>
          <cell r="W1164">
            <v>320</v>
          </cell>
          <cell r="X1164">
            <v>0</v>
          </cell>
          <cell r="Y1164">
            <v>0</v>
          </cell>
          <cell r="Z1164">
            <v>21349</v>
          </cell>
          <cell r="AA1164">
            <v>21349</v>
          </cell>
        </row>
        <row r="1165">
          <cell r="A1165" t="str">
            <v>JUL</v>
          </cell>
          <cell r="B1165">
            <v>2017</v>
          </cell>
          <cell r="C1165" t="str">
            <v>COTTAGE GROVE COMMUNITY HOSPIT</v>
          </cell>
          <cell r="D1165" t="str">
            <v>41700</v>
          </cell>
          <cell r="E1165" t="str">
            <v>PHARMACY SERVICES</v>
          </cell>
          <cell r="F1165" t="str">
            <v>34500325</v>
          </cell>
          <cell r="G1165" t="str">
            <v>TUBERCULIN</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row>
        <row r="1166">
          <cell r="A1166" t="str">
            <v>JUL</v>
          </cell>
          <cell r="B1166">
            <v>2017</v>
          </cell>
          <cell r="C1166" t="str">
            <v>COTTAGE GROVE COMMUNITY HOSPIT</v>
          </cell>
          <cell r="D1166" t="str">
            <v>41700</v>
          </cell>
          <cell r="E1166" t="str">
            <v>PHARMACY SERVICES</v>
          </cell>
          <cell r="F1166" t="str">
            <v>34500350</v>
          </cell>
          <cell r="G1166" t="str">
            <v>PNEUMOCOCCAL PNEUMONIA VACCINE</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row>
        <row r="1167">
          <cell r="A1167" t="str">
            <v>JUL</v>
          </cell>
          <cell r="B1167">
            <v>2017</v>
          </cell>
          <cell r="C1167" t="str">
            <v>COTTAGE GROVE COMMUNITY HOSPIT</v>
          </cell>
          <cell r="D1167" t="str">
            <v>41700</v>
          </cell>
          <cell r="E1167" t="str">
            <v>PHARMACY SERVICES</v>
          </cell>
          <cell r="F1167" t="str">
            <v>34500362</v>
          </cell>
          <cell r="G1167" t="str">
            <v>xTETANUS/DIPTHERIA 7&gt; YRS OLD IM</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row>
        <row r="1168">
          <cell r="A1168" t="str">
            <v>JUL</v>
          </cell>
          <cell r="B1168">
            <v>2017</v>
          </cell>
          <cell r="C1168" t="str">
            <v>COTTAGE GROVE COMMUNITY HOSPIT</v>
          </cell>
          <cell r="D1168" t="str">
            <v>41700</v>
          </cell>
          <cell r="E1168" t="str">
            <v>PHARMACY SERVICES</v>
          </cell>
          <cell r="F1168" t="str">
            <v>34500385</v>
          </cell>
          <cell r="G1168" t="str">
            <v>PREDNISONE ORAL</v>
          </cell>
          <cell r="H1168">
            <v>19</v>
          </cell>
          <cell r="I1168">
            <v>47</v>
          </cell>
          <cell r="J1168">
            <v>66</v>
          </cell>
          <cell r="K1168">
            <v>38</v>
          </cell>
          <cell r="L1168">
            <v>94</v>
          </cell>
          <cell r="M1168">
            <v>132</v>
          </cell>
          <cell r="N1168">
            <v>0</v>
          </cell>
          <cell r="O1168">
            <v>93</v>
          </cell>
          <cell r="P1168">
            <v>147.25</v>
          </cell>
          <cell r="Q1168">
            <v>240.3</v>
          </cell>
          <cell r="R1168">
            <v>19</v>
          </cell>
          <cell r="S1168">
            <v>47</v>
          </cell>
          <cell r="T1168">
            <v>66</v>
          </cell>
          <cell r="U1168">
            <v>38</v>
          </cell>
          <cell r="V1168">
            <v>94</v>
          </cell>
          <cell r="W1168">
            <v>132</v>
          </cell>
          <cell r="X1168">
            <v>0</v>
          </cell>
          <cell r="Y1168">
            <v>93</v>
          </cell>
          <cell r="Z1168">
            <v>147.25</v>
          </cell>
          <cell r="AA1168">
            <v>240.3</v>
          </cell>
        </row>
        <row r="1169">
          <cell r="A1169" t="str">
            <v>JUL</v>
          </cell>
          <cell r="B1169">
            <v>2017</v>
          </cell>
          <cell r="C1169" t="str">
            <v>COTTAGE GROVE COMMUNITY HOSPIT</v>
          </cell>
          <cell r="D1169" t="str">
            <v>41700</v>
          </cell>
          <cell r="E1169" t="str">
            <v>PHARMACY SERVICES</v>
          </cell>
          <cell r="F1169" t="str">
            <v>34500405</v>
          </cell>
          <cell r="G1169" t="str">
            <v>CALCITONIN SALMON UP TO 400u</v>
          </cell>
          <cell r="H1169">
            <v>3</v>
          </cell>
          <cell r="I1169">
            <v>0</v>
          </cell>
          <cell r="J1169">
            <v>3</v>
          </cell>
          <cell r="K1169">
            <v>6</v>
          </cell>
          <cell r="L1169">
            <v>0</v>
          </cell>
          <cell r="M1169">
            <v>6</v>
          </cell>
          <cell r="N1169">
            <v>0</v>
          </cell>
          <cell r="O1169">
            <v>9558.15</v>
          </cell>
          <cell r="P1169">
            <v>0</v>
          </cell>
          <cell r="Q1169">
            <v>9558.2000000000007</v>
          </cell>
          <cell r="R1169">
            <v>3</v>
          </cell>
          <cell r="S1169">
            <v>0</v>
          </cell>
          <cell r="T1169">
            <v>3</v>
          </cell>
          <cell r="U1169">
            <v>6</v>
          </cell>
          <cell r="V1169">
            <v>0</v>
          </cell>
          <cell r="W1169">
            <v>6</v>
          </cell>
          <cell r="X1169">
            <v>0</v>
          </cell>
          <cell r="Y1169">
            <v>9558.15</v>
          </cell>
          <cell r="Z1169">
            <v>0</v>
          </cell>
          <cell r="AA1169">
            <v>9558.2000000000007</v>
          </cell>
        </row>
        <row r="1170">
          <cell r="A1170" t="str">
            <v>JUL</v>
          </cell>
          <cell r="B1170">
            <v>2017</v>
          </cell>
          <cell r="C1170" t="str">
            <v>COTTAGE GROVE COMMUNITY HOSPIT</v>
          </cell>
          <cell r="D1170" t="str">
            <v>41700</v>
          </cell>
          <cell r="E1170" t="str">
            <v>PHARMACY SERVICES</v>
          </cell>
          <cell r="F1170" t="str">
            <v>34500502</v>
          </cell>
          <cell r="G1170" t="str">
            <v>IRON DEXTRAN 50 MG</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row>
        <row r="1171">
          <cell r="A1171" t="str">
            <v>JUL</v>
          </cell>
          <cell r="B1171">
            <v>2017</v>
          </cell>
          <cell r="C1171" t="str">
            <v>COTTAGE GROVE COMMUNITY HOSPIT</v>
          </cell>
          <cell r="D1171" t="str">
            <v>41700</v>
          </cell>
          <cell r="E1171" t="str">
            <v>PHARMACY SERVICES</v>
          </cell>
          <cell r="F1171" t="str">
            <v>34500505</v>
          </cell>
          <cell r="G1171" t="str">
            <v>GARAYMCIN/GENTAMICIN UP TO 80MG,</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row>
        <row r="1172">
          <cell r="A1172" t="str">
            <v>JUL</v>
          </cell>
          <cell r="B1172">
            <v>2017</v>
          </cell>
          <cell r="C1172" t="str">
            <v>COTTAGE GROVE COMMUNITY HOSPIT</v>
          </cell>
          <cell r="D1172" t="str">
            <v>41700</v>
          </cell>
          <cell r="E1172" t="str">
            <v>PHARMACY SERVICES</v>
          </cell>
          <cell r="F1172" t="str">
            <v>34500506</v>
          </cell>
          <cell r="G1172" t="str">
            <v>VANCOMYCIN INJ</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row>
        <row r="1173">
          <cell r="A1173" t="str">
            <v>JUL</v>
          </cell>
          <cell r="B1173">
            <v>2017</v>
          </cell>
          <cell r="C1173" t="str">
            <v>COTTAGE GROVE COMMUNITY HOSPIT</v>
          </cell>
          <cell r="D1173" t="str">
            <v>41700</v>
          </cell>
          <cell r="E1173" t="str">
            <v>PHARMACY SERVICES</v>
          </cell>
          <cell r="F1173" t="str">
            <v>34500511</v>
          </cell>
          <cell r="G1173" t="str">
            <v>METHOTREXATE 2.5 MG ORAL</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row>
        <row r="1174">
          <cell r="A1174" t="str">
            <v>JUL</v>
          </cell>
          <cell r="B1174">
            <v>2017</v>
          </cell>
          <cell r="C1174" t="str">
            <v>COTTAGE GROVE COMMUNITY HOSPIT</v>
          </cell>
          <cell r="D1174" t="str">
            <v>41700</v>
          </cell>
          <cell r="E1174" t="str">
            <v>PHARMACY SERVICES</v>
          </cell>
          <cell r="F1174" t="str">
            <v>34500513</v>
          </cell>
          <cell r="G1174" t="str">
            <v>PROCRIT PER 1000 UNITS</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row>
        <row r="1175">
          <cell r="A1175" t="str">
            <v>JUL</v>
          </cell>
          <cell r="B1175">
            <v>2017</v>
          </cell>
          <cell r="C1175" t="str">
            <v>COTTAGE GROVE COMMUNITY HOSPIT</v>
          </cell>
          <cell r="D1175" t="str">
            <v>41700</v>
          </cell>
          <cell r="E1175" t="str">
            <v>PHARMACY SERVICES</v>
          </cell>
          <cell r="F1175" t="str">
            <v>34500545</v>
          </cell>
          <cell r="G1175" t="str">
            <v>xFILGRASTIM 300mcg</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row>
        <row r="1176">
          <cell r="A1176" t="str">
            <v>JUL</v>
          </cell>
          <cell r="B1176">
            <v>2017</v>
          </cell>
          <cell r="C1176" t="str">
            <v>COTTAGE GROVE COMMUNITY HOSPIT</v>
          </cell>
          <cell r="D1176" t="str">
            <v>41700</v>
          </cell>
          <cell r="E1176" t="str">
            <v>PHARMACY SERVICES</v>
          </cell>
          <cell r="F1176" t="str">
            <v>34500546</v>
          </cell>
          <cell r="G1176" t="str">
            <v>xFILGRASTIM 480mcg</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row>
        <row r="1177">
          <cell r="A1177" t="str">
            <v>JUL</v>
          </cell>
          <cell r="B1177">
            <v>2017</v>
          </cell>
          <cell r="C1177" t="str">
            <v>COTTAGE GROVE COMMUNITY HOSPIT</v>
          </cell>
          <cell r="D1177" t="str">
            <v>41700</v>
          </cell>
          <cell r="E1177" t="str">
            <v>PHARMACY SERVICES</v>
          </cell>
          <cell r="F1177" t="str">
            <v>34500580</v>
          </cell>
          <cell r="G1177" t="str">
            <v>ACETYLCYSTEINE 20% PER INHAL</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row>
        <row r="1178">
          <cell r="A1178" t="str">
            <v>JUL</v>
          </cell>
          <cell r="B1178">
            <v>2017</v>
          </cell>
          <cell r="C1178" t="str">
            <v>COTTAGE GROVE COMMUNITY HOSPIT</v>
          </cell>
          <cell r="D1178" t="str">
            <v>41700</v>
          </cell>
          <cell r="E1178" t="str">
            <v>PHARMACY SERVICES</v>
          </cell>
          <cell r="F1178" t="str">
            <v>34500582</v>
          </cell>
          <cell r="G1178" t="str">
            <v>ALBUTEROL SULF 0.083%/ML INHAL</v>
          </cell>
          <cell r="H1178">
            <v>16</v>
          </cell>
          <cell r="I1178">
            <v>4</v>
          </cell>
          <cell r="J1178">
            <v>20</v>
          </cell>
          <cell r="K1178">
            <v>16</v>
          </cell>
          <cell r="L1178">
            <v>4</v>
          </cell>
          <cell r="M1178">
            <v>20</v>
          </cell>
          <cell r="N1178">
            <v>0</v>
          </cell>
          <cell r="O1178">
            <v>124</v>
          </cell>
          <cell r="P1178">
            <v>31</v>
          </cell>
          <cell r="Q1178">
            <v>155</v>
          </cell>
          <cell r="R1178">
            <v>16</v>
          </cell>
          <cell r="S1178">
            <v>4</v>
          </cell>
          <cell r="T1178">
            <v>20</v>
          </cell>
          <cell r="U1178">
            <v>16</v>
          </cell>
          <cell r="V1178">
            <v>4</v>
          </cell>
          <cell r="W1178">
            <v>20</v>
          </cell>
          <cell r="X1178">
            <v>0</v>
          </cell>
          <cell r="Y1178">
            <v>124</v>
          </cell>
          <cell r="Z1178">
            <v>31</v>
          </cell>
          <cell r="AA1178">
            <v>155</v>
          </cell>
        </row>
        <row r="1179">
          <cell r="A1179" t="str">
            <v>JUL</v>
          </cell>
          <cell r="B1179">
            <v>2017</v>
          </cell>
          <cell r="C1179" t="str">
            <v>COTTAGE GROVE COMMUNITY HOSPIT</v>
          </cell>
          <cell r="D1179" t="str">
            <v>41700</v>
          </cell>
          <cell r="E1179" t="str">
            <v>PHARMACY SERVICES</v>
          </cell>
          <cell r="F1179" t="str">
            <v>34500584</v>
          </cell>
          <cell r="G1179" t="str">
            <v>AMPICILLIN SOD 500mg</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row>
        <row r="1180">
          <cell r="A1180" t="str">
            <v>JUL</v>
          </cell>
          <cell r="B1180">
            <v>2017</v>
          </cell>
          <cell r="C1180" t="str">
            <v>COTTAGE GROVE COMMUNITY HOSPIT</v>
          </cell>
          <cell r="D1180" t="str">
            <v>41700</v>
          </cell>
          <cell r="E1180" t="str">
            <v>PHARMACY SERVICES</v>
          </cell>
          <cell r="F1180" t="str">
            <v>34500585</v>
          </cell>
          <cell r="G1180" t="str">
            <v>AMPICILLIN SOD/SULBACTAM SOD PER</v>
          </cell>
          <cell r="H1180">
            <v>8</v>
          </cell>
          <cell r="I1180">
            <v>16</v>
          </cell>
          <cell r="J1180">
            <v>24</v>
          </cell>
          <cell r="K1180">
            <v>32</v>
          </cell>
          <cell r="L1180">
            <v>64</v>
          </cell>
          <cell r="M1180">
            <v>96</v>
          </cell>
          <cell r="N1180">
            <v>0</v>
          </cell>
          <cell r="O1180">
            <v>796</v>
          </cell>
          <cell r="P1180">
            <v>687</v>
          </cell>
          <cell r="Q1180">
            <v>1483</v>
          </cell>
          <cell r="R1180">
            <v>8</v>
          </cell>
          <cell r="S1180">
            <v>16</v>
          </cell>
          <cell r="T1180">
            <v>24</v>
          </cell>
          <cell r="U1180">
            <v>32</v>
          </cell>
          <cell r="V1180">
            <v>64</v>
          </cell>
          <cell r="W1180">
            <v>96</v>
          </cell>
          <cell r="X1180">
            <v>0</v>
          </cell>
          <cell r="Y1180">
            <v>796</v>
          </cell>
          <cell r="Z1180">
            <v>687</v>
          </cell>
          <cell r="AA1180">
            <v>1483</v>
          </cell>
        </row>
        <row r="1181">
          <cell r="A1181" t="str">
            <v>JUL</v>
          </cell>
          <cell r="B1181">
            <v>2017</v>
          </cell>
          <cell r="C1181" t="str">
            <v>COTTAGE GROVE COMMUNITY HOSPIT</v>
          </cell>
          <cell r="D1181" t="str">
            <v>41700</v>
          </cell>
          <cell r="E1181" t="str">
            <v>PHARMACY SERVICES</v>
          </cell>
          <cell r="F1181" t="str">
            <v>34500587</v>
          </cell>
          <cell r="G1181" t="str">
            <v>BETAMETHASONE ACET&amp;BET SOD PHOS</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row>
        <row r="1182">
          <cell r="A1182" t="str">
            <v>JUL</v>
          </cell>
          <cell r="B1182">
            <v>2017</v>
          </cell>
          <cell r="C1182" t="str">
            <v>COTTAGE GROVE COMMUNITY HOSPIT</v>
          </cell>
          <cell r="D1182" t="str">
            <v>41700</v>
          </cell>
          <cell r="E1182" t="str">
            <v>PHARMACY SERVICES</v>
          </cell>
          <cell r="F1182" t="str">
            <v>34500591</v>
          </cell>
          <cell r="G1182" t="str">
            <v>CEFAZOLIN SODIUM 500mg</v>
          </cell>
          <cell r="H1182">
            <v>0</v>
          </cell>
          <cell r="I1182">
            <v>2</v>
          </cell>
          <cell r="J1182">
            <v>2</v>
          </cell>
          <cell r="K1182">
            <v>0</v>
          </cell>
          <cell r="L1182">
            <v>8</v>
          </cell>
          <cell r="M1182">
            <v>8</v>
          </cell>
          <cell r="N1182">
            <v>0</v>
          </cell>
          <cell r="O1182">
            <v>0</v>
          </cell>
          <cell r="P1182">
            <v>99.5</v>
          </cell>
          <cell r="Q1182">
            <v>99.5</v>
          </cell>
          <cell r="R1182">
            <v>0</v>
          </cell>
          <cell r="S1182">
            <v>2</v>
          </cell>
          <cell r="T1182">
            <v>2</v>
          </cell>
          <cell r="U1182">
            <v>0</v>
          </cell>
          <cell r="V1182">
            <v>8</v>
          </cell>
          <cell r="W1182">
            <v>8</v>
          </cell>
          <cell r="X1182">
            <v>0</v>
          </cell>
          <cell r="Y1182">
            <v>0</v>
          </cell>
          <cell r="Z1182">
            <v>99.5</v>
          </cell>
          <cell r="AA1182">
            <v>99.5</v>
          </cell>
        </row>
        <row r="1183">
          <cell r="A1183" t="str">
            <v>JUL</v>
          </cell>
          <cell r="B1183">
            <v>2017</v>
          </cell>
          <cell r="C1183" t="str">
            <v>COTTAGE GROVE COMMUNITY HOSPIT</v>
          </cell>
          <cell r="D1183" t="str">
            <v>41700</v>
          </cell>
          <cell r="E1183" t="str">
            <v>PHARMACY SERVICES</v>
          </cell>
          <cell r="F1183" t="str">
            <v>34500593</v>
          </cell>
          <cell r="G1183" t="str">
            <v>CEFOTAXIME SODIUM PER g</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row>
        <row r="1184">
          <cell r="A1184" t="str">
            <v>JUL</v>
          </cell>
          <cell r="B1184">
            <v>2017</v>
          </cell>
          <cell r="C1184" t="str">
            <v>COTTAGE GROVE COMMUNITY HOSPIT</v>
          </cell>
          <cell r="D1184" t="str">
            <v>41700</v>
          </cell>
          <cell r="E1184" t="str">
            <v>PHARMACY SERVICES</v>
          </cell>
          <cell r="F1184" t="str">
            <v>34500595</v>
          </cell>
          <cell r="G1184" t="str">
            <v>CEFTAZIDIME PER 500mg</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row>
        <row r="1185">
          <cell r="A1185" t="str">
            <v>JUL</v>
          </cell>
          <cell r="B1185">
            <v>2017</v>
          </cell>
          <cell r="C1185" t="str">
            <v>COTTAGE GROVE COMMUNITY HOSPIT</v>
          </cell>
          <cell r="D1185" t="str">
            <v>41700</v>
          </cell>
          <cell r="E1185" t="str">
            <v>PHARMACY SERVICES</v>
          </cell>
          <cell r="F1185" t="str">
            <v>34500596</v>
          </cell>
          <cell r="G1185" t="str">
            <v>CEFTRIAXONE SODIUM PER 250mg</v>
          </cell>
          <cell r="H1185">
            <v>56</v>
          </cell>
          <cell r="I1185">
            <v>73</v>
          </cell>
          <cell r="J1185">
            <v>129</v>
          </cell>
          <cell r="K1185">
            <v>224</v>
          </cell>
          <cell r="L1185">
            <v>292</v>
          </cell>
          <cell r="M1185">
            <v>516</v>
          </cell>
          <cell r="N1185">
            <v>0</v>
          </cell>
          <cell r="O1185">
            <v>1268.25</v>
          </cell>
          <cell r="P1185">
            <v>1758.5</v>
          </cell>
          <cell r="Q1185">
            <v>3026.8</v>
          </cell>
          <cell r="R1185">
            <v>56</v>
          </cell>
          <cell r="S1185">
            <v>73</v>
          </cell>
          <cell r="T1185">
            <v>129</v>
          </cell>
          <cell r="U1185">
            <v>224</v>
          </cell>
          <cell r="V1185">
            <v>292</v>
          </cell>
          <cell r="W1185">
            <v>516</v>
          </cell>
          <cell r="X1185">
            <v>0</v>
          </cell>
          <cell r="Y1185">
            <v>1268.25</v>
          </cell>
          <cell r="Z1185">
            <v>1758.5</v>
          </cell>
          <cell r="AA1185">
            <v>3026.8</v>
          </cell>
        </row>
        <row r="1186">
          <cell r="A1186" t="str">
            <v>JUL</v>
          </cell>
          <cell r="B1186">
            <v>2017</v>
          </cell>
          <cell r="C1186" t="str">
            <v>COTTAGE GROVE COMMUNITY HOSPIT</v>
          </cell>
          <cell r="D1186" t="str">
            <v>41700</v>
          </cell>
          <cell r="E1186" t="str">
            <v>PHARMACY SERVICES</v>
          </cell>
          <cell r="F1186" t="str">
            <v>34500605</v>
          </cell>
          <cell r="G1186" t="str">
            <v>COSYNTROPIN 0.25MG INJ</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row>
        <row r="1187">
          <cell r="A1187" t="str">
            <v>JUL</v>
          </cell>
          <cell r="B1187">
            <v>2017</v>
          </cell>
          <cell r="C1187" t="str">
            <v>COTTAGE GROVE COMMUNITY HOSPIT</v>
          </cell>
          <cell r="D1187" t="str">
            <v>41700</v>
          </cell>
          <cell r="E1187" t="str">
            <v>PHARMACY SERVICES</v>
          </cell>
          <cell r="F1187" t="str">
            <v>34500608</v>
          </cell>
          <cell r="G1187" t="str">
            <v>DIAZEPAM UP TO 5M</v>
          </cell>
          <cell r="H1187">
            <v>0</v>
          </cell>
          <cell r="I1187">
            <v>8</v>
          </cell>
          <cell r="J1187">
            <v>8</v>
          </cell>
          <cell r="K1187">
            <v>0</v>
          </cell>
          <cell r="L1187">
            <v>40</v>
          </cell>
          <cell r="M1187">
            <v>40</v>
          </cell>
          <cell r="N1187">
            <v>0</v>
          </cell>
          <cell r="O1187">
            <v>0</v>
          </cell>
          <cell r="P1187">
            <v>377.8</v>
          </cell>
          <cell r="Q1187">
            <v>377.8</v>
          </cell>
          <cell r="R1187">
            <v>0</v>
          </cell>
          <cell r="S1187">
            <v>8</v>
          </cell>
          <cell r="T1187">
            <v>8</v>
          </cell>
          <cell r="U1187">
            <v>0</v>
          </cell>
          <cell r="V1187">
            <v>40</v>
          </cell>
          <cell r="W1187">
            <v>40</v>
          </cell>
          <cell r="X1187">
            <v>0</v>
          </cell>
          <cell r="Y1187">
            <v>0</v>
          </cell>
          <cell r="Z1187">
            <v>377.8</v>
          </cell>
          <cell r="AA1187">
            <v>377.8</v>
          </cell>
        </row>
        <row r="1188">
          <cell r="A1188" t="str">
            <v>JUL</v>
          </cell>
          <cell r="B1188">
            <v>2017</v>
          </cell>
          <cell r="C1188" t="str">
            <v>COTTAGE GROVE COMMUNITY HOSPIT</v>
          </cell>
          <cell r="D1188" t="str">
            <v>41700</v>
          </cell>
          <cell r="E1188" t="str">
            <v>PHARMACY SERVICES</v>
          </cell>
          <cell r="F1188" t="str">
            <v>34500610</v>
          </cell>
          <cell r="G1188" t="str">
            <v>DIGOXIN UP TO 0.5MG</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row>
        <row r="1189">
          <cell r="A1189" t="str">
            <v>JUL</v>
          </cell>
          <cell r="B1189">
            <v>2017</v>
          </cell>
          <cell r="C1189" t="str">
            <v>COTTAGE GROVE COMMUNITY HOSPIT</v>
          </cell>
          <cell r="D1189" t="str">
            <v>41700</v>
          </cell>
          <cell r="E1189" t="str">
            <v>PHARMACY SERVICES</v>
          </cell>
          <cell r="F1189" t="str">
            <v>34500613</v>
          </cell>
          <cell r="G1189" t="str">
            <v>DIPHENHYDRAMINE HCL UP TO 50MG</v>
          </cell>
          <cell r="H1189">
            <v>1</v>
          </cell>
          <cell r="I1189">
            <v>26</v>
          </cell>
          <cell r="J1189">
            <v>27</v>
          </cell>
          <cell r="K1189">
            <v>2</v>
          </cell>
          <cell r="L1189">
            <v>52</v>
          </cell>
          <cell r="M1189">
            <v>54</v>
          </cell>
          <cell r="N1189">
            <v>0</v>
          </cell>
          <cell r="O1189">
            <v>77.5</v>
          </cell>
          <cell r="P1189">
            <v>2015</v>
          </cell>
          <cell r="Q1189">
            <v>2092.5</v>
          </cell>
          <cell r="R1189">
            <v>1</v>
          </cell>
          <cell r="S1189">
            <v>26</v>
          </cell>
          <cell r="T1189">
            <v>27</v>
          </cell>
          <cell r="U1189">
            <v>2</v>
          </cell>
          <cell r="V1189">
            <v>52</v>
          </cell>
          <cell r="W1189">
            <v>54</v>
          </cell>
          <cell r="X1189">
            <v>0</v>
          </cell>
          <cell r="Y1189">
            <v>77.5</v>
          </cell>
          <cell r="Z1189">
            <v>2015</v>
          </cell>
          <cell r="AA1189">
            <v>2092.5</v>
          </cell>
        </row>
        <row r="1190">
          <cell r="A1190" t="str">
            <v>JUL</v>
          </cell>
          <cell r="B1190">
            <v>2017</v>
          </cell>
          <cell r="C1190" t="str">
            <v>COTTAGE GROVE COMMUNITY HOSPIT</v>
          </cell>
          <cell r="D1190" t="str">
            <v>41700</v>
          </cell>
          <cell r="E1190" t="str">
            <v>PHARMACY SERVICES</v>
          </cell>
          <cell r="F1190" t="str">
            <v>34500615</v>
          </cell>
          <cell r="G1190" t="str">
            <v>DROPERIDOL UP TO 5MG</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row>
        <row r="1191">
          <cell r="A1191" t="str">
            <v>JUL</v>
          </cell>
          <cell r="B1191">
            <v>2017</v>
          </cell>
          <cell r="C1191" t="str">
            <v>COTTAGE GROVE COMMUNITY HOSPIT</v>
          </cell>
          <cell r="D1191" t="str">
            <v>41700</v>
          </cell>
          <cell r="E1191" t="str">
            <v>PHARMACY SERVICES</v>
          </cell>
          <cell r="F1191" t="str">
            <v>34500621</v>
          </cell>
          <cell r="G1191" t="str">
            <v>FENTANYL CITRATE 0.1mg</v>
          </cell>
          <cell r="H1191">
            <v>7</v>
          </cell>
          <cell r="I1191">
            <v>21</v>
          </cell>
          <cell r="J1191">
            <v>28</v>
          </cell>
          <cell r="K1191">
            <v>35</v>
          </cell>
          <cell r="L1191">
            <v>105</v>
          </cell>
          <cell r="M1191">
            <v>140</v>
          </cell>
          <cell r="N1191">
            <v>0</v>
          </cell>
          <cell r="O1191">
            <v>616</v>
          </cell>
          <cell r="P1191">
            <v>1672</v>
          </cell>
          <cell r="Q1191">
            <v>2288</v>
          </cell>
          <cell r="R1191">
            <v>7</v>
          </cell>
          <cell r="S1191">
            <v>21</v>
          </cell>
          <cell r="T1191">
            <v>28</v>
          </cell>
          <cell r="U1191">
            <v>35</v>
          </cell>
          <cell r="V1191">
            <v>105</v>
          </cell>
          <cell r="W1191">
            <v>140</v>
          </cell>
          <cell r="X1191">
            <v>0</v>
          </cell>
          <cell r="Y1191">
            <v>616</v>
          </cell>
          <cell r="Z1191">
            <v>1672</v>
          </cell>
          <cell r="AA1191">
            <v>2288</v>
          </cell>
        </row>
        <row r="1192">
          <cell r="A1192" t="str">
            <v>JUL</v>
          </cell>
          <cell r="B1192">
            <v>2017</v>
          </cell>
          <cell r="C1192" t="str">
            <v>COTTAGE GROVE COMMUNITY HOSPIT</v>
          </cell>
          <cell r="D1192" t="str">
            <v>41700</v>
          </cell>
          <cell r="E1192" t="str">
            <v>PHARMACY SERVICES</v>
          </cell>
          <cell r="F1192" t="str">
            <v>34500624</v>
          </cell>
          <cell r="G1192" t="str">
            <v>FUROSEMIDE UP TO 20MG</v>
          </cell>
          <cell r="H1192">
            <v>17</v>
          </cell>
          <cell r="I1192">
            <v>30</v>
          </cell>
          <cell r="J1192">
            <v>47</v>
          </cell>
          <cell r="K1192">
            <v>34</v>
          </cell>
          <cell r="L1192">
            <v>60</v>
          </cell>
          <cell r="M1192">
            <v>94</v>
          </cell>
          <cell r="N1192">
            <v>0</v>
          </cell>
          <cell r="O1192">
            <v>860.6</v>
          </cell>
          <cell r="P1192">
            <v>1029.0999999999999</v>
          </cell>
          <cell r="Q1192">
            <v>1889.7</v>
          </cell>
          <cell r="R1192">
            <v>17</v>
          </cell>
          <cell r="S1192">
            <v>30</v>
          </cell>
          <cell r="T1192">
            <v>47</v>
          </cell>
          <cell r="U1192">
            <v>34</v>
          </cell>
          <cell r="V1192">
            <v>60</v>
          </cell>
          <cell r="W1192">
            <v>94</v>
          </cell>
          <cell r="X1192">
            <v>0</v>
          </cell>
          <cell r="Y1192">
            <v>860.6</v>
          </cell>
          <cell r="Z1192">
            <v>1029.0999999999999</v>
          </cell>
          <cell r="AA1192">
            <v>1889.7</v>
          </cell>
        </row>
        <row r="1193">
          <cell r="A1193" t="str">
            <v>JUL</v>
          </cell>
          <cell r="B1193">
            <v>2017</v>
          </cell>
          <cell r="C1193" t="str">
            <v>COTTAGE GROVE COMMUNITY HOSPIT</v>
          </cell>
          <cell r="D1193" t="str">
            <v>41700</v>
          </cell>
          <cell r="E1193" t="str">
            <v>PHARMACY SERVICES</v>
          </cell>
          <cell r="F1193" t="str">
            <v>34500625</v>
          </cell>
          <cell r="G1193" t="str">
            <v>GARAMYCIN UP TO 80 MG</v>
          </cell>
          <cell r="H1193">
            <v>0</v>
          </cell>
          <cell r="I1193">
            <v>1</v>
          </cell>
          <cell r="J1193">
            <v>1</v>
          </cell>
          <cell r="K1193">
            <v>0</v>
          </cell>
          <cell r="L1193">
            <v>4</v>
          </cell>
          <cell r="M1193">
            <v>4</v>
          </cell>
          <cell r="N1193">
            <v>0</v>
          </cell>
          <cell r="O1193">
            <v>0</v>
          </cell>
          <cell r="P1193">
            <v>77.5</v>
          </cell>
          <cell r="Q1193">
            <v>77.5</v>
          </cell>
          <cell r="R1193">
            <v>0</v>
          </cell>
          <cell r="S1193">
            <v>1</v>
          </cell>
          <cell r="T1193">
            <v>1</v>
          </cell>
          <cell r="U1193">
            <v>0</v>
          </cell>
          <cell r="V1193">
            <v>4</v>
          </cell>
          <cell r="W1193">
            <v>4</v>
          </cell>
          <cell r="X1193">
            <v>0</v>
          </cell>
          <cell r="Y1193">
            <v>0</v>
          </cell>
          <cell r="Z1193">
            <v>77.5</v>
          </cell>
          <cell r="AA1193">
            <v>77.5</v>
          </cell>
        </row>
        <row r="1194">
          <cell r="A1194" t="str">
            <v>JUL</v>
          </cell>
          <cell r="B1194">
            <v>2017</v>
          </cell>
          <cell r="C1194" t="str">
            <v>COTTAGE GROVE COMMUNITY HOSPIT</v>
          </cell>
          <cell r="D1194" t="str">
            <v>41700</v>
          </cell>
          <cell r="E1194" t="str">
            <v>PHARMACY SERVICES</v>
          </cell>
          <cell r="F1194" t="str">
            <v>34500627</v>
          </cell>
          <cell r="G1194" t="str">
            <v>HALOPERIDOL DECANOATE PER 50MG</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row>
        <row r="1195">
          <cell r="A1195" t="str">
            <v>JUL</v>
          </cell>
          <cell r="B1195">
            <v>2017</v>
          </cell>
          <cell r="C1195" t="str">
            <v>COTTAGE GROVE COMMUNITY HOSPIT</v>
          </cell>
          <cell r="D1195" t="str">
            <v>41700</v>
          </cell>
          <cell r="E1195" t="str">
            <v>PHARMACY SERVICES</v>
          </cell>
          <cell r="F1195" t="str">
            <v>34500628</v>
          </cell>
          <cell r="G1195" t="str">
            <v>HALOPERIDOL UP TO 5MG</v>
          </cell>
          <cell r="H1195">
            <v>0</v>
          </cell>
          <cell r="I1195">
            <v>1</v>
          </cell>
          <cell r="J1195">
            <v>1</v>
          </cell>
          <cell r="K1195">
            <v>0</v>
          </cell>
          <cell r="L1195">
            <v>2</v>
          </cell>
          <cell r="M1195">
            <v>2</v>
          </cell>
          <cell r="N1195">
            <v>0</v>
          </cell>
          <cell r="O1195">
            <v>0</v>
          </cell>
          <cell r="P1195">
            <v>77.5</v>
          </cell>
          <cell r="Q1195">
            <v>77.5</v>
          </cell>
          <cell r="R1195">
            <v>0</v>
          </cell>
          <cell r="S1195">
            <v>1</v>
          </cell>
          <cell r="T1195">
            <v>1</v>
          </cell>
          <cell r="U1195">
            <v>0</v>
          </cell>
          <cell r="V1195">
            <v>2</v>
          </cell>
          <cell r="W1195">
            <v>2</v>
          </cell>
          <cell r="X1195">
            <v>0</v>
          </cell>
          <cell r="Y1195">
            <v>0</v>
          </cell>
          <cell r="Z1195">
            <v>77.5</v>
          </cell>
          <cell r="AA1195">
            <v>77.5</v>
          </cell>
        </row>
        <row r="1196">
          <cell r="A1196" t="str">
            <v>JUL</v>
          </cell>
          <cell r="B1196">
            <v>2017</v>
          </cell>
          <cell r="C1196" t="str">
            <v>COTTAGE GROVE COMMUNITY HOSPIT</v>
          </cell>
          <cell r="D1196" t="str">
            <v>41700</v>
          </cell>
          <cell r="E1196" t="str">
            <v>PHARMACY SERVICES</v>
          </cell>
          <cell r="F1196" t="str">
            <v>34500629</v>
          </cell>
          <cell r="G1196" t="str">
            <v>HEPARIN SODIUM PER 10U</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row>
        <row r="1197">
          <cell r="A1197" t="str">
            <v>JUL</v>
          </cell>
          <cell r="B1197">
            <v>2017</v>
          </cell>
          <cell r="C1197" t="str">
            <v>COTTAGE GROVE COMMUNITY HOSPIT</v>
          </cell>
          <cell r="D1197" t="str">
            <v>41700</v>
          </cell>
          <cell r="E1197" t="str">
            <v>PHARMACY SERVICES</v>
          </cell>
          <cell r="F1197" t="str">
            <v>34500630</v>
          </cell>
          <cell r="G1197" t="str">
            <v>HYDRALAZINE HCl UP TO 20mg</v>
          </cell>
          <cell r="H1197">
            <v>1</v>
          </cell>
          <cell r="I1197">
            <v>0</v>
          </cell>
          <cell r="J1197">
            <v>1</v>
          </cell>
          <cell r="K1197">
            <v>2</v>
          </cell>
          <cell r="L1197">
            <v>0</v>
          </cell>
          <cell r="M1197">
            <v>2</v>
          </cell>
          <cell r="N1197">
            <v>0</v>
          </cell>
          <cell r="O1197">
            <v>80.3</v>
          </cell>
          <cell r="P1197">
            <v>0</v>
          </cell>
          <cell r="Q1197">
            <v>80.3</v>
          </cell>
          <cell r="R1197">
            <v>1</v>
          </cell>
          <cell r="S1197">
            <v>0</v>
          </cell>
          <cell r="T1197">
            <v>1</v>
          </cell>
          <cell r="U1197">
            <v>2</v>
          </cell>
          <cell r="V1197">
            <v>0</v>
          </cell>
          <cell r="W1197">
            <v>2</v>
          </cell>
          <cell r="X1197">
            <v>0</v>
          </cell>
          <cell r="Y1197">
            <v>80.3</v>
          </cell>
          <cell r="Z1197">
            <v>0</v>
          </cell>
          <cell r="AA1197">
            <v>80.3</v>
          </cell>
        </row>
        <row r="1198">
          <cell r="A1198" t="str">
            <v>JUL</v>
          </cell>
          <cell r="B1198">
            <v>2017</v>
          </cell>
          <cell r="C1198" t="str">
            <v>COTTAGE GROVE COMMUNITY HOSPIT</v>
          </cell>
          <cell r="D1198" t="str">
            <v>41700</v>
          </cell>
          <cell r="E1198" t="str">
            <v>PHARMACY SERVICES</v>
          </cell>
          <cell r="F1198" t="str">
            <v>34500631</v>
          </cell>
          <cell r="G1198" t="str">
            <v>HYDROCORTISONE SOD SUCCINATE UP</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row>
        <row r="1199">
          <cell r="A1199" t="str">
            <v>JUL</v>
          </cell>
          <cell r="B1199">
            <v>2017</v>
          </cell>
          <cell r="C1199" t="str">
            <v>COTTAGE GROVE COMMUNITY HOSPIT</v>
          </cell>
          <cell r="D1199" t="str">
            <v>41700</v>
          </cell>
          <cell r="E1199" t="str">
            <v>PHARMACY SERVICES</v>
          </cell>
          <cell r="F1199" t="str">
            <v>34500632</v>
          </cell>
          <cell r="G1199" t="str">
            <v>HYDROMORPHONE UP TO 4MG</v>
          </cell>
          <cell r="H1199">
            <v>41</v>
          </cell>
          <cell r="I1199">
            <v>51</v>
          </cell>
          <cell r="J1199">
            <v>92</v>
          </cell>
          <cell r="K1199">
            <v>205</v>
          </cell>
          <cell r="L1199">
            <v>255</v>
          </cell>
          <cell r="M1199">
            <v>460</v>
          </cell>
          <cell r="N1199">
            <v>0</v>
          </cell>
          <cell r="O1199">
            <v>2728</v>
          </cell>
          <cell r="P1199">
            <v>4224</v>
          </cell>
          <cell r="Q1199">
            <v>6952</v>
          </cell>
          <cell r="R1199">
            <v>41</v>
          </cell>
          <cell r="S1199">
            <v>51</v>
          </cell>
          <cell r="T1199">
            <v>92</v>
          </cell>
          <cell r="U1199">
            <v>205</v>
          </cell>
          <cell r="V1199">
            <v>255</v>
          </cell>
          <cell r="W1199">
            <v>460</v>
          </cell>
          <cell r="X1199">
            <v>0</v>
          </cell>
          <cell r="Y1199">
            <v>2728</v>
          </cell>
          <cell r="Z1199">
            <v>4224</v>
          </cell>
          <cell r="AA1199">
            <v>6952</v>
          </cell>
        </row>
        <row r="1200">
          <cell r="A1200" t="str">
            <v>JUL</v>
          </cell>
          <cell r="B1200">
            <v>2017</v>
          </cell>
          <cell r="C1200" t="str">
            <v>COTTAGE GROVE COMMUNITY HOSPIT</v>
          </cell>
          <cell r="D1200" t="str">
            <v>41700</v>
          </cell>
          <cell r="E1200" t="str">
            <v>PHARMACY SERVICES</v>
          </cell>
          <cell r="F1200" t="str">
            <v>34500633</v>
          </cell>
          <cell r="G1200" t="str">
            <v>HYDROXYZINE HCl UP TO 25MG</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row>
        <row r="1201">
          <cell r="A1201" t="str">
            <v>JUL</v>
          </cell>
          <cell r="B1201">
            <v>2017</v>
          </cell>
          <cell r="C1201" t="str">
            <v>COTTAGE GROVE COMMUNITY HOSPIT</v>
          </cell>
          <cell r="D1201" t="str">
            <v>41700</v>
          </cell>
          <cell r="E1201" t="str">
            <v>PHARMACY SERVICES</v>
          </cell>
          <cell r="F1201" t="str">
            <v>34500636</v>
          </cell>
          <cell r="G1201" t="str">
            <v>KETOROLAC TROMETHAMINE PER 15MG</v>
          </cell>
          <cell r="H1201">
            <v>24</v>
          </cell>
          <cell r="I1201">
            <v>211</v>
          </cell>
          <cell r="J1201">
            <v>235</v>
          </cell>
          <cell r="K1201">
            <v>48</v>
          </cell>
          <cell r="L1201">
            <v>422</v>
          </cell>
          <cell r="M1201">
            <v>470</v>
          </cell>
          <cell r="N1201">
            <v>0</v>
          </cell>
          <cell r="O1201">
            <v>930</v>
          </cell>
          <cell r="P1201">
            <v>6587.5</v>
          </cell>
          <cell r="Q1201">
            <v>7517.5</v>
          </cell>
          <cell r="R1201">
            <v>24</v>
          </cell>
          <cell r="S1201">
            <v>211</v>
          </cell>
          <cell r="T1201">
            <v>235</v>
          </cell>
          <cell r="U1201">
            <v>48</v>
          </cell>
          <cell r="V1201">
            <v>422</v>
          </cell>
          <cell r="W1201">
            <v>470</v>
          </cell>
          <cell r="X1201">
            <v>0</v>
          </cell>
          <cell r="Y1201">
            <v>930</v>
          </cell>
          <cell r="Z1201">
            <v>6587.5</v>
          </cell>
          <cell r="AA1201">
            <v>7517.5</v>
          </cell>
        </row>
        <row r="1202">
          <cell r="A1202" t="str">
            <v>JUL</v>
          </cell>
          <cell r="B1202">
            <v>2017</v>
          </cell>
          <cell r="C1202" t="str">
            <v>COTTAGE GROVE COMMUNITY HOSPIT</v>
          </cell>
          <cell r="D1202" t="str">
            <v>41700</v>
          </cell>
          <cell r="E1202" t="str">
            <v>PHARMACY SERVICES</v>
          </cell>
          <cell r="F1202" t="str">
            <v>34500638</v>
          </cell>
          <cell r="G1202" t="str">
            <v>MEPERIDINE HCl PER 100MG</v>
          </cell>
          <cell r="H1202">
            <v>0</v>
          </cell>
          <cell r="I1202">
            <v>1</v>
          </cell>
          <cell r="J1202">
            <v>1</v>
          </cell>
          <cell r="K1202">
            <v>0</v>
          </cell>
          <cell r="L1202">
            <v>5</v>
          </cell>
          <cell r="M1202">
            <v>5</v>
          </cell>
          <cell r="N1202">
            <v>0</v>
          </cell>
          <cell r="O1202">
            <v>0</v>
          </cell>
          <cell r="P1202">
            <v>88</v>
          </cell>
          <cell r="Q1202">
            <v>88</v>
          </cell>
          <cell r="R1202">
            <v>0</v>
          </cell>
          <cell r="S1202">
            <v>1</v>
          </cell>
          <cell r="T1202">
            <v>1</v>
          </cell>
          <cell r="U1202">
            <v>0</v>
          </cell>
          <cell r="V1202">
            <v>5</v>
          </cell>
          <cell r="W1202">
            <v>5</v>
          </cell>
          <cell r="X1202">
            <v>0</v>
          </cell>
          <cell r="Y1202">
            <v>0</v>
          </cell>
          <cell r="Z1202">
            <v>88</v>
          </cell>
          <cell r="AA1202">
            <v>88</v>
          </cell>
        </row>
        <row r="1203">
          <cell r="A1203" t="str">
            <v>JUL</v>
          </cell>
          <cell r="B1203">
            <v>2017</v>
          </cell>
          <cell r="C1203" t="str">
            <v>COTTAGE GROVE COMMUNITY HOSPIT</v>
          </cell>
          <cell r="D1203" t="str">
            <v>41700</v>
          </cell>
          <cell r="E1203" t="str">
            <v>PHARMACY SERVICES</v>
          </cell>
          <cell r="F1203" t="str">
            <v>34500645</v>
          </cell>
          <cell r="G1203" t="str">
            <v>METHYLPREDNISOLONE SOD SUCCINTE</v>
          </cell>
          <cell r="H1203">
            <v>23</v>
          </cell>
          <cell r="I1203">
            <v>56</v>
          </cell>
          <cell r="J1203">
            <v>79</v>
          </cell>
          <cell r="K1203">
            <v>46</v>
          </cell>
          <cell r="L1203">
            <v>112</v>
          </cell>
          <cell r="M1203">
            <v>158</v>
          </cell>
          <cell r="N1203">
            <v>0</v>
          </cell>
          <cell r="O1203">
            <v>1880.25</v>
          </cell>
          <cell r="P1203">
            <v>2016.8</v>
          </cell>
          <cell r="Q1203">
            <v>3897.1</v>
          </cell>
          <cell r="R1203">
            <v>23</v>
          </cell>
          <cell r="S1203">
            <v>56</v>
          </cell>
          <cell r="T1203">
            <v>79</v>
          </cell>
          <cell r="U1203">
            <v>46</v>
          </cell>
          <cell r="V1203">
            <v>112</v>
          </cell>
          <cell r="W1203">
            <v>158</v>
          </cell>
          <cell r="X1203">
            <v>0</v>
          </cell>
          <cell r="Y1203">
            <v>1880.25</v>
          </cell>
          <cell r="Z1203">
            <v>2016.8</v>
          </cell>
          <cell r="AA1203">
            <v>3897.1</v>
          </cell>
        </row>
        <row r="1204">
          <cell r="A1204" t="str">
            <v>JUL</v>
          </cell>
          <cell r="B1204">
            <v>2017</v>
          </cell>
          <cell r="C1204" t="str">
            <v>COTTAGE GROVE COMMUNITY HOSPIT</v>
          </cell>
          <cell r="D1204" t="str">
            <v>41700</v>
          </cell>
          <cell r="E1204" t="str">
            <v>PHARMACY SERVICES</v>
          </cell>
          <cell r="F1204" t="str">
            <v>34500646</v>
          </cell>
          <cell r="G1204" t="str">
            <v>METHYLPREDNISOLONE SOD SUCCINATE</v>
          </cell>
          <cell r="H1204">
            <v>0</v>
          </cell>
          <cell r="I1204">
            <v>2</v>
          </cell>
          <cell r="J1204">
            <v>2</v>
          </cell>
          <cell r="K1204">
            <v>0</v>
          </cell>
          <cell r="L1204">
            <v>4</v>
          </cell>
          <cell r="M1204">
            <v>4</v>
          </cell>
          <cell r="N1204">
            <v>0</v>
          </cell>
          <cell r="O1204">
            <v>0</v>
          </cell>
          <cell r="P1204">
            <v>83.75</v>
          </cell>
          <cell r="Q1204">
            <v>83.8</v>
          </cell>
          <cell r="R1204">
            <v>0</v>
          </cell>
          <cell r="S1204">
            <v>2</v>
          </cell>
          <cell r="T1204">
            <v>2</v>
          </cell>
          <cell r="U1204">
            <v>0</v>
          </cell>
          <cell r="V1204">
            <v>4</v>
          </cell>
          <cell r="W1204">
            <v>4</v>
          </cell>
          <cell r="X1204">
            <v>0</v>
          </cell>
          <cell r="Y1204">
            <v>0</v>
          </cell>
          <cell r="Z1204">
            <v>83.75</v>
          </cell>
          <cell r="AA1204">
            <v>83.8</v>
          </cell>
        </row>
        <row r="1205">
          <cell r="A1205" t="str">
            <v>JUL</v>
          </cell>
          <cell r="B1205">
            <v>2017</v>
          </cell>
          <cell r="C1205" t="str">
            <v>COTTAGE GROVE COMMUNITY HOSPIT</v>
          </cell>
          <cell r="D1205" t="str">
            <v>41700</v>
          </cell>
          <cell r="E1205" t="str">
            <v>PHARMACY SERVICES</v>
          </cell>
          <cell r="F1205" t="str">
            <v>34500648</v>
          </cell>
          <cell r="G1205" t="str">
            <v>MORPHINE SULF UP TO 10MG</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row>
        <row r="1206">
          <cell r="A1206" t="str">
            <v>JUL</v>
          </cell>
          <cell r="B1206">
            <v>2017</v>
          </cell>
          <cell r="C1206" t="str">
            <v>COTTAGE GROVE COMMUNITY HOSPIT</v>
          </cell>
          <cell r="D1206" t="str">
            <v>41700</v>
          </cell>
          <cell r="E1206" t="str">
            <v>PHARMACY SERVICES</v>
          </cell>
          <cell r="F1206" t="str">
            <v>34500653</v>
          </cell>
          <cell r="G1206" t="str">
            <v>ONDANSETRON HCl PER 1MG</v>
          </cell>
          <cell r="H1206">
            <v>84</v>
          </cell>
          <cell r="I1206">
            <v>412</v>
          </cell>
          <cell r="J1206">
            <v>496</v>
          </cell>
          <cell r="K1206">
            <v>168</v>
          </cell>
          <cell r="L1206">
            <v>824</v>
          </cell>
          <cell r="M1206">
            <v>992</v>
          </cell>
          <cell r="N1206">
            <v>0</v>
          </cell>
          <cell r="O1206">
            <v>1627.5</v>
          </cell>
          <cell r="P1206">
            <v>7905</v>
          </cell>
          <cell r="Q1206">
            <v>9532.5</v>
          </cell>
          <cell r="R1206">
            <v>84</v>
          </cell>
          <cell r="S1206">
            <v>412</v>
          </cell>
          <cell r="T1206">
            <v>496</v>
          </cell>
          <cell r="U1206">
            <v>168</v>
          </cell>
          <cell r="V1206">
            <v>824</v>
          </cell>
          <cell r="W1206">
            <v>992</v>
          </cell>
          <cell r="X1206">
            <v>0</v>
          </cell>
          <cell r="Y1206">
            <v>1627.5</v>
          </cell>
          <cell r="Z1206">
            <v>7905</v>
          </cell>
          <cell r="AA1206">
            <v>9532.5</v>
          </cell>
        </row>
        <row r="1207">
          <cell r="A1207" t="str">
            <v>JUL</v>
          </cell>
          <cell r="B1207">
            <v>2017</v>
          </cell>
          <cell r="C1207" t="str">
            <v>COTTAGE GROVE COMMUNITY HOSPIT</v>
          </cell>
          <cell r="D1207" t="str">
            <v>41700</v>
          </cell>
          <cell r="E1207" t="str">
            <v>PHARMACY SERVICES</v>
          </cell>
          <cell r="F1207" t="str">
            <v>34500658</v>
          </cell>
          <cell r="G1207" t="str">
            <v>PENICILLIN G POTASSIUM UP TO 600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row>
        <row r="1208">
          <cell r="A1208" t="str">
            <v>JUL</v>
          </cell>
          <cell r="B1208">
            <v>2017</v>
          </cell>
          <cell r="C1208" t="str">
            <v>COTTAGE GROVE COMMUNITY HOSPIT</v>
          </cell>
          <cell r="D1208" t="str">
            <v>41700</v>
          </cell>
          <cell r="E1208" t="str">
            <v>PHARMACY SERVICES</v>
          </cell>
          <cell r="F1208" t="str">
            <v>34500661</v>
          </cell>
          <cell r="G1208" t="str">
            <v>PHENOBARBITAL SODIUM UP TO 120MG</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row>
        <row r="1209">
          <cell r="A1209" t="str">
            <v>JUL</v>
          </cell>
          <cell r="B1209">
            <v>2017</v>
          </cell>
          <cell r="C1209" t="str">
            <v>COTTAGE GROVE COMMUNITY HOSPIT</v>
          </cell>
          <cell r="D1209" t="str">
            <v>41700</v>
          </cell>
          <cell r="E1209" t="str">
            <v>PHARMACY SERVICES</v>
          </cell>
          <cell r="F1209" t="str">
            <v>34500662</v>
          </cell>
          <cell r="G1209" t="str">
            <v>PHENYTOIN SODIUM PER 50MG</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row>
        <row r="1210">
          <cell r="A1210" t="str">
            <v>JUL</v>
          </cell>
          <cell r="B1210">
            <v>2017</v>
          </cell>
          <cell r="C1210" t="str">
            <v>COTTAGE GROVE COMMUNITY HOSPIT</v>
          </cell>
          <cell r="D1210" t="str">
            <v>41700</v>
          </cell>
          <cell r="E1210" t="str">
            <v>PHARMACY SERVICES</v>
          </cell>
          <cell r="F1210" t="str">
            <v>34500663</v>
          </cell>
          <cell r="G1210" t="str">
            <v>PHYTONADIONE VITK PER 1MG</v>
          </cell>
          <cell r="H1210">
            <v>0</v>
          </cell>
          <cell r="I1210">
            <v>10</v>
          </cell>
          <cell r="J1210">
            <v>10</v>
          </cell>
          <cell r="K1210">
            <v>0</v>
          </cell>
          <cell r="L1210">
            <v>40</v>
          </cell>
          <cell r="M1210">
            <v>40</v>
          </cell>
          <cell r="N1210">
            <v>0</v>
          </cell>
          <cell r="O1210">
            <v>0</v>
          </cell>
          <cell r="P1210">
            <v>114.8</v>
          </cell>
          <cell r="Q1210">
            <v>114.8</v>
          </cell>
          <cell r="R1210">
            <v>0</v>
          </cell>
          <cell r="S1210">
            <v>10</v>
          </cell>
          <cell r="T1210">
            <v>10</v>
          </cell>
          <cell r="U1210">
            <v>0</v>
          </cell>
          <cell r="V1210">
            <v>40</v>
          </cell>
          <cell r="W1210">
            <v>40</v>
          </cell>
          <cell r="X1210">
            <v>0</v>
          </cell>
          <cell r="Y1210">
            <v>0</v>
          </cell>
          <cell r="Z1210">
            <v>114.8</v>
          </cell>
          <cell r="AA1210">
            <v>114.8</v>
          </cell>
        </row>
        <row r="1211">
          <cell r="A1211" t="str">
            <v>JUL</v>
          </cell>
          <cell r="B1211">
            <v>2017</v>
          </cell>
          <cell r="C1211" t="str">
            <v>COTTAGE GROVE COMMUNITY HOSPIT</v>
          </cell>
          <cell r="D1211" t="str">
            <v>41700</v>
          </cell>
          <cell r="E1211" t="str">
            <v>PHARMACY SERVICES</v>
          </cell>
          <cell r="F1211" t="str">
            <v>34500665</v>
          </cell>
          <cell r="G1211" t="str">
            <v>PROCHLOPERAZINE UP TO 10MG</v>
          </cell>
          <cell r="H1211">
            <v>20</v>
          </cell>
          <cell r="I1211">
            <v>12</v>
          </cell>
          <cell r="J1211">
            <v>32</v>
          </cell>
          <cell r="K1211">
            <v>40</v>
          </cell>
          <cell r="L1211">
            <v>24</v>
          </cell>
          <cell r="M1211">
            <v>64</v>
          </cell>
          <cell r="N1211">
            <v>0</v>
          </cell>
          <cell r="O1211">
            <v>1807</v>
          </cell>
          <cell r="P1211">
            <v>1084.2</v>
          </cell>
          <cell r="Q1211">
            <v>2891.2</v>
          </cell>
          <cell r="R1211">
            <v>20</v>
          </cell>
          <cell r="S1211">
            <v>12</v>
          </cell>
          <cell r="T1211">
            <v>32</v>
          </cell>
          <cell r="U1211">
            <v>40</v>
          </cell>
          <cell r="V1211">
            <v>24</v>
          </cell>
          <cell r="W1211">
            <v>64</v>
          </cell>
          <cell r="X1211">
            <v>0</v>
          </cell>
          <cell r="Y1211">
            <v>1807</v>
          </cell>
          <cell r="Z1211">
            <v>1084.2</v>
          </cell>
          <cell r="AA1211">
            <v>2891.2</v>
          </cell>
        </row>
        <row r="1212">
          <cell r="A1212" t="str">
            <v>JUL</v>
          </cell>
          <cell r="B1212">
            <v>2017</v>
          </cell>
          <cell r="C1212" t="str">
            <v>COTTAGE GROVE COMMUNITY HOSPIT</v>
          </cell>
          <cell r="D1212" t="str">
            <v>41700</v>
          </cell>
          <cell r="E1212" t="str">
            <v>PHARMACY SERVICES</v>
          </cell>
          <cell r="F1212" t="str">
            <v>34500666</v>
          </cell>
          <cell r="G1212" t="str">
            <v>METOCLOPRAMIDE HCl UP TO 10MG</v>
          </cell>
          <cell r="H1212">
            <v>0</v>
          </cell>
          <cell r="I1212">
            <v>21</v>
          </cell>
          <cell r="J1212">
            <v>21</v>
          </cell>
          <cell r="K1212">
            <v>0</v>
          </cell>
          <cell r="L1212">
            <v>42</v>
          </cell>
          <cell r="M1212">
            <v>42</v>
          </cell>
          <cell r="N1212">
            <v>0</v>
          </cell>
          <cell r="O1212">
            <v>0</v>
          </cell>
          <cell r="P1212">
            <v>1317.5</v>
          </cell>
          <cell r="Q1212">
            <v>1317.5</v>
          </cell>
          <cell r="R1212">
            <v>0</v>
          </cell>
          <cell r="S1212">
            <v>21</v>
          </cell>
          <cell r="T1212">
            <v>21</v>
          </cell>
          <cell r="U1212">
            <v>0</v>
          </cell>
          <cell r="V1212">
            <v>42</v>
          </cell>
          <cell r="W1212">
            <v>42</v>
          </cell>
          <cell r="X1212">
            <v>0</v>
          </cell>
          <cell r="Y1212">
            <v>0</v>
          </cell>
          <cell r="Z1212">
            <v>1317.5</v>
          </cell>
          <cell r="AA1212">
            <v>1317.5</v>
          </cell>
        </row>
        <row r="1213">
          <cell r="A1213" t="str">
            <v>JUL</v>
          </cell>
          <cell r="B1213">
            <v>2017</v>
          </cell>
          <cell r="C1213" t="str">
            <v>COTTAGE GROVE COMMUNITY HOSPIT</v>
          </cell>
          <cell r="D1213" t="str">
            <v>41700</v>
          </cell>
          <cell r="E1213" t="str">
            <v>PHARMACY SERVICES</v>
          </cell>
          <cell r="F1213" t="str">
            <v>34500667</v>
          </cell>
          <cell r="G1213" t="str">
            <v>PROMETHAZINE HCl UP TO 50MG</v>
          </cell>
          <cell r="H1213">
            <v>0</v>
          </cell>
          <cell r="I1213">
            <v>2</v>
          </cell>
          <cell r="J1213">
            <v>2</v>
          </cell>
          <cell r="K1213">
            <v>0</v>
          </cell>
          <cell r="L1213">
            <v>4</v>
          </cell>
          <cell r="M1213">
            <v>4</v>
          </cell>
          <cell r="N1213">
            <v>0</v>
          </cell>
          <cell r="O1213">
            <v>0</v>
          </cell>
          <cell r="P1213">
            <v>155</v>
          </cell>
          <cell r="Q1213">
            <v>155</v>
          </cell>
          <cell r="R1213">
            <v>0</v>
          </cell>
          <cell r="S1213">
            <v>2</v>
          </cell>
          <cell r="T1213">
            <v>2</v>
          </cell>
          <cell r="U1213">
            <v>0</v>
          </cell>
          <cell r="V1213">
            <v>4</v>
          </cell>
          <cell r="W1213">
            <v>4</v>
          </cell>
          <cell r="X1213">
            <v>0</v>
          </cell>
          <cell r="Y1213">
            <v>0</v>
          </cell>
          <cell r="Z1213">
            <v>155</v>
          </cell>
          <cell r="AA1213">
            <v>155</v>
          </cell>
        </row>
        <row r="1214">
          <cell r="A1214" t="str">
            <v>JUL</v>
          </cell>
          <cell r="B1214">
            <v>2017</v>
          </cell>
          <cell r="C1214" t="str">
            <v>COTTAGE GROVE COMMUNITY HOSPIT</v>
          </cell>
          <cell r="D1214" t="str">
            <v>41700</v>
          </cell>
          <cell r="E1214" t="str">
            <v>PHARMACY SERVICES</v>
          </cell>
          <cell r="F1214" t="str">
            <v>34500681</v>
          </cell>
          <cell r="G1214" t="str">
            <v>TETANUS IMMUNE GLOBULIN HUMAN TO</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row>
        <row r="1215">
          <cell r="A1215" t="str">
            <v>JUL</v>
          </cell>
          <cell r="B1215">
            <v>2017</v>
          </cell>
          <cell r="C1215" t="str">
            <v>COTTAGE GROVE COMMUNITY HOSPIT</v>
          </cell>
          <cell r="D1215" t="str">
            <v>41700</v>
          </cell>
          <cell r="E1215" t="str">
            <v>PHARMACY SERVICES</v>
          </cell>
          <cell r="F1215" t="str">
            <v>34500686</v>
          </cell>
          <cell r="G1215" t="str">
            <v>TOBRAMYCIN SULFATE UP TO 80MG</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row>
        <row r="1216">
          <cell r="A1216" t="str">
            <v>JUL</v>
          </cell>
          <cell r="B1216">
            <v>2017</v>
          </cell>
          <cell r="C1216" t="str">
            <v>COTTAGE GROVE COMMUNITY HOSPIT</v>
          </cell>
          <cell r="D1216" t="str">
            <v>41700</v>
          </cell>
          <cell r="E1216" t="str">
            <v>PHARMACY SERVICES</v>
          </cell>
          <cell r="F1216" t="str">
            <v>34500694</v>
          </cell>
          <cell r="G1216" t="str">
            <v>VANCOMYCIN HCl 500MG</v>
          </cell>
          <cell r="H1216">
            <v>8</v>
          </cell>
          <cell r="I1216">
            <v>0</v>
          </cell>
          <cell r="J1216">
            <v>8</v>
          </cell>
          <cell r="K1216">
            <v>16</v>
          </cell>
          <cell r="L1216">
            <v>0</v>
          </cell>
          <cell r="M1216">
            <v>16</v>
          </cell>
          <cell r="N1216">
            <v>0</v>
          </cell>
          <cell r="O1216">
            <v>376.05</v>
          </cell>
          <cell r="P1216">
            <v>0</v>
          </cell>
          <cell r="Q1216">
            <v>376.1</v>
          </cell>
          <cell r="R1216">
            <v>8</v>
          </cell>
          <cell r="S1216">
            <v>0</v>
          </cell>
          <cell r="T1216">
            <v>8</v>
          </cell>
          <cell r="U1216">
            <v>16</v>
          </cell>
          <cell r="V1216">
            <v>0</v>
          </cell>
          <cell r="W1216">
            <v>16</v>
          </cell>
          <cell r="X1216">
            <v>0</v>
          </cell>
          <cell r="Y1216">
            <v>376.05</v>
          </cell>
          <cell r="Z1216">
            <v>0</v>
          </cell>
          <cell r="AA1216">
            <v>376.1</v>
          </cell>
        </row>
        <row r="1217">
          <cell r="A1217" t="str">
            <v>JUL</v>
          </cell>
          <cell r="B1217">
            <v>2017</v>
          </cell>
          <cell r="C1217" t="str">
            <v>COTTAGE GROVE COMMUNITY HOSPIT</v>
          </cell>
          <cell r="D1217" t="str">
            <v>41700</v>
          </cell>
          <cell r="E1217" t="str">
            <v>PHARMACY SERVICES</v>
          </cell>
          <cell r="F1217" t="str">
            <v>34500695</v>
          </cell>
          <cell r="G1217" t="str">
            <v>VIT B-12 CYANCOBALAMIN UP TO 100</v>
          </cell>
          <cell r="H1217">
            <v>0</v>
          </cell>
          <cell r="I1217">
            <v>3</v>
          </cell>
          <cell r="J1217">
            <v>3</v>
          </cell>
          <cell r="K1217">
            <v>0</v>
          </cell>
          <cell r="L1217">
            <v>6</v>
          </cell>
          <cell r="M1217">
            <v>6</v>
          </cell>
          <cell r="N1217">
            <v>0</v>
          </cell>
          <cell r="O1217">
            <v>0</v>
          </cell>
          <cell r="P1217">
            <v>232.5</v>
          </cell>
          <cell r="Q1217">
            <v>232.5</v>
          </cell>
          <cell r="R1217">
            <v>0</v>
          </cell>
          <cell r="S1217">
            <v>3</v>
          </cell>
          <cell r="T1217">
            <v>3</v>
          </cell>
          <cell r="U1217">
            <v>0</v>
          </cell>
          <cell r="V1217">
            <v>6</v>
          </cell>
          <cell r="W1217">
            <v>6</v>
          </cell>
          <cell r="X1217">
            <v>0</v>
          </cell>
          <cell r="Y1217">
            <v>0</v>
          </cell>
          <cell r="Z1217">
            <v>232.5</v>
          </cell>
          <cell r="AA1217">
            <v>232.5</v>
          </cell>
        </row>
        <row r="1218">
          <cell r="A1218" t="str">
            <v>JUL</v>
          </cell>
          <cell r="B1218">
            <v>2017</v>
          </cell>
          <cell r="C1218" t="str">
            <v>COTTAGE GROVE COMMUNITY HOSPIT</v>
          </cell>
          <cell r="D1218" t="str">
            <v>41700</v>
          </cell>
          <cell r="E1218" t="str">
            <v>PHARMACY SERVICES</v>
          </cell>
          <cell r="F1218" t="str">
            <v>34500730</v>
          </cell>
          <cell r="G1218" t="str">
            <v>DOLASETRON MESYLATE 10MG</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row>
        <row r="1219">
          <cell r="A1219" t="str">
            <v>JUL</v>
          </cell>
          <cell r="B1219">
            <v>2017</v>
          </cell>
          <cell r="C1219" t="str">
            <v>COTTAGE GROVE COMMUNITY HOSPIT</v>
          </cell>
          <cell r="D1219" t="str">
            <v>41700</v>
          </cell>
          <cell r="E1219" t="str">
            <v>PHARMACY SERVICES</v>
          </cell>
          <cell r="F1219" t="str">
            <v>34500850</v>
          </cell>
          <cell r="G1219" t="str">
            <v>DIHENHYDRAMINE HYDROCHLORIDE 50M</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row>
        <row r="1220">
          <cell r="A1220" t="str">
            <v>JUL</v>
          </cell>
          <cell r="B1220">
            <v>2017</v>
          </cell>
          <cell r="C1220" t="str">
            <v>COTTAGE GROVE COMMUNITY HOSPIT</v>
          </cell>
          <cell r="D1220" t="str">
            <v>41700</v>
          </cell>
          <cell r="E1220" t="str">
            <v>PHARMACY SERVICES</v>
          </cell>
          <cell r="F1220" t="str">
            <v>34500851</v>
          </cell>
          <cell r="G1220" t="str">
            <v>PROCHLORPERAZINE MALEATE 5MG</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row>
        <row r="1221">
          <cell r="A1221" t="str">
            <v>JUL</v>
          </cell>
          <cell r="B1221">
            <v>2017</v>
          </cell>
          <cell r="C1221" t="str">
            <v>COTTAGE GROVE COMMUNITY HOSPIT</v>
          </cell>
          <cell r="D1221" t="str">
            <v>41700</v>
          </cell>
          <cell r="E1221" t="str">
            <v>PHARMACY SERVICES</v>
          </cell>
          <cell r="F1221" t="str">
            <v>34500858</v>
          </cell>
          <cell r="G1221" t="str">
            <v>PERPHENZAINE 4MG</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row>
        <row r="1222">
          <cell r="A1222" t="str">
            <v>JUL</v>
          </cell>
          <cell r="B1222">
            <v>2017</v>
          </cell>
          <cell r="C1222" t="str">
            <v>COTTAGE GROVE COMMUNITY HOSPIT</v>
          </cell>
          <cell r="D1222" t="str">
            <v>41700</v>
          </cell>
          <cell r="E1222" t="str">
            <v>PHARMACY SERVICES</v>
          </cell>
          <cell r="F1222" t="str">
            <v>34500859</v>
          </cell>
          <cell r="G1222" t="str">
            <v>HYDROXYZINE PAMOATE 25MG</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row>
        <row r="1223">
          <cell r="A1223" t="str">
            <v>JUL</v>
          </cell>
          <cell r="B1223">
            <v>2017</v>
          </cell>
          <cell r="C1223" t="str">
            <v>COTTAGE GROVE COMMUNITY HOSPIT</v>
          </cell>
          <cell r="D1223" t="str">
            <v>41700</v>
          </cell>
          <cell r="E1223" t="str">
            <v>PHARMACY SERVICES</v>
          </cell>
          <cell r="F1223" t="str">
            <v>34500870</v>
          </cell>
          <cell r="G1223" t="str">
            <v>FOSPHENYTOIN PE 50MG</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row>
        <row r="1224">
          <cell r="A1224" t="str">
            <v>JUL</v>
          </cell>
          <cell r="B1224">
            <v>2017</v>
          </cell>
          <cell r="C1224" t="str">
            <v>COTTAGE GROVE COMMUNITY HOSPIT</v>
          </cell>
          <cell r="D1224" t="str">
            <v>41700</v>
          </cell>
          <cell r="E1224" t="str">
            <v>PHARMACY SERVICES</v>
          </cell>
          <cell r="F1224" t="str">
            <v>34500871</v>
          </cell>
          <cell r="G1224" t="str">
            <v>GLATIRAMER ACETATE 20MG</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row>
        <row r="1225">
          <cell r="A1225" t="str">
            <v>JUL</v>
          </cell>
          <cell r="B1225">
            <v>2017</v>
          </cell>
          <cell r="C1225" t="str">
            <v>COTTAGE GROVE COMMUNITY HOSPIT</v>
          </cell>
          <cell r="D1225" t="str">
            <v>41700</v>
          </cell>
          <cell r="E1225" t="str">
            <v>PHARMACY SERVICES</v>
          </cell>
          <cell r="F1225" t="str">
            <v>34500887</v>
          </cell>
          <cell r="G1225" t="str">
            <v>xADENOSINE 6MG THERAPEUTIC USE</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row>
        <row r="1226">
          <cell r="A1226" t="str">
            <v>JUL</v>
          </cell>
          <cell r="B1226">
            <v>2017</v>
          </cell>
          <cell r="C1226" t="str">
            <v>COTTAGE GROVE COMMUNITY HOSPIT</v>
          </cell>
          <cell r="D1226" t="str">
            <v>41700</v>
          </cell>
          <cell r="E1226" t="str">
            <v>PHARMACY SERVICES</v>
          </cell>
          <cell r="F1226" t="str">
            <v>34500889</v>
          </cell>
          <cell r="G1226" t="str">
            <v>xADRENALIN EPINEPHRIN UP TO 1ml</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row>
        <row r="1227">
          <cell r="A1227" t="str">
            <v>JUL</v>
          </cell>
          <cell r="B1227">
            <v>2017</v>
          </cell>
          <cell r="C1227" t="str">
            <v>COTTAGE GROVE COMMUNITY HOSPIT</v>
          </cell>
          <cell r="D1227" t="str">
            <v>41700</v>
          </cell>
          <cell r="E1227" t="str">
            <v>PHARMACY SERVICES</v>
          </cell>
          <cell r="F1227" t="str">
            <v>34500897</v>
          </cell>
          <cell r="G1227" t="str">
            <v>SUCCINYLOCHOLINE CHLORIDE UP TO</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row>
        <row r="1228">
          <cell r="A1228" t="str">
            <v>JUL</v>
          </cell>
          <cell r="B1228">
            <v>2017</v>
          </cell>
          <cell r="C1228" t="str">
            <v>COTTAGE GROVE COMMUNITY HOSPIT</v>
          </cell>
          <cell r="D1228" t="str">
            <v>41700</v>
          </cell>
          <cell r="E1228" t="str">
            <v>PHARMACY SERVICES</v>
          </cell>
          <cell r="F1228" t="str">
            <v>34500901</v>
          </cell>
          <cell r="G1228" t="str">
            <v>AZITHROMYCIN 500mg</v>
          </cell>
          <cell r="H1228">
            <v>7</v>
          </cell>
          <cell r="I1228">
            <v>2</v>
          </cell>
          <cell r="J1228">
            <v>9</v>
          </cell>
          <cell r="K1228">
            <v>28</v>
          </cell>
          <cell r="L1228">
            <v>8</v>
          </cell>
          <cell r="M1228">
            <v>36</v>
          </cell>
          <cell r="N1228">
            <v>0</v>
          </cell>
          <cell r="O1228">
            <v>696.5</v>
          </cell>
          <cell r="P1228">
            <v>199</v>
          </cell>
          <cell r="Q1228">
            <v>895.5</v>
          </cell>
          <cell r="R1228">
            <v>7</v>
          </cell>
          <cell r="S1228">
            <v>2</v>
          </cell>
          <cell r="T1228">
            <v>9</v>
          </cell>
          <cell r="U1228">
            <v>28</v>
          </cell>
          <cell r="V1228">
            <v>8</v>
          </cell>
          <cell r="W1228">
            <v>36</v>
          </cell>
          <cell r="X1228">
            <v>0</v>
          </cell>
          <cell r="Y1228">
            <v>696.5</v>
          </cell>
          <cell r="Z1228">
            <v>199</v>
          </cell>
          <cell r="AA1228">
            <v>895.5</v>
          </cell>
        </row>
        <row r="1229">
          <cell r="A1229" t="str">
            <v>JUL</v>
          </cell>
          <cell r="B1229">
            <v>2017</v>
          </cell>
          <cell r="C1229" t="str">
            <v>COTTAGE GROVE COMMUNITY HOSPIT</v>
          </cell>
          <cell r="D1229" t="str">
            <v>41700</v>
          </cell>
          <cell r="E1229" t="str">
            <v>PHARMACY SERVICES</v>
          </cell>
          <cell r="F1229" t="str">
            <v>34500910</v>
          </cell>
          <cell r="G1229" t="str">
            <v>xPENCILLIN G BENZATHINE UP TO 1,</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row>
        <row r="1230">
          <cell r="A1230" t="str">
            <v>JUL</v>
          </cell>
          <cell r="B1230">
            <v>2017</v>
          </cell>
          <cell r="C1230" t="str">
            <v>COTTAGE GROVE COMMUNITY HOSPIT</v>
          </cell>
          <cell r="D1230" t="str">
            <v>41700</v>
          </cell>
          <cell r="E1230" t="str">
            <v>PHARMACY SERVICES</v>
          </cell>
          <cell r="F1230" t="str">
            <v>34500926</v>
          </cell>
          <cell r="G1230" t="str">
            <v>METHYLPREDNISOLONE ACET 80MG</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row>
        <row r="1231">
          <cell r="A1231" t="str">
            <v>JUL</v>
          </cell>
          <cell r="B1231">
            <v>2017</v>
          </cell>
          <cell r="C1231" t="str">
            <v>COTTAGE GROVE COMMUNITY HOSPIT</v>
          </cell>
          <cell r="D1231" t="str">
            <v>41700</v>
          </cell>
          <cell r="E1231" t="str">
            <v>PHARMACY SERVICES</v>
          </cell>
          <cell r="F1231" t="str">
            <v>34500935</v>
          </cell>
          <cell r="G1231" t="str">
            <v>EPTIFIBATIDE 5MG</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row>
        <row r="1232">
          <cell r="A1232" t="str">
            <v>JUL</v>
          </cell>
          <cell r="B1232">
            <v>2017</v>
          </cell>
          <cell r="C1232" t="str">
            <v>COTTAGE GROVE COMMUNITY HOSPIT</v>
          </cell>
          <cell r="D1232" t="str">
            <v>41700</v>
          </cell>
          <cell r="E1232" t="str">
            <v>PHARMACY SERVICES</v>
          </cell>
          <cell r="F1232" t="str">
            <v>34500938</v>
          </cell>
          <cell r="G1232" t="str">
            <v>ERYTHROMYCIN LABCTOBIONATE PER 5</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row>
        <row r="1233">
          <cell r="A1233" t="str">
            <v>JUL</v>
          </cell>
          <cell r="B1233">
            <v>2017</v>
          </cell>
          <cell r="C1233" t="str">
            <v>COTTAGE GROVE COMMUNITY HOSPIT</v>
          </cell>
          <cell r="D1233" t="str">
            <v>41700</v>
          </cell>
          <cell r="E1233" t="str">
            <v>PHARMACY SERVICES</v>
          </cell>
          <cell r="F1233" t="str">
            <v>34500955</v>
          </cell>
          <cell r="G1233" t="str">
            <v>HEPARIN SODIUM PER 1000U</v>
          </cell>
          <cell r="H1233">
            <v>0</v>
          </cell>
          <cell r="I1233">
            <v>15</v>
          </cell>
          <cell r="J1233">
            <v>15</v>
          </cell>
          <cell r="K1233">
            <v>0</v>
          </cell>
          <cell r="L1233">
            <v>30</v>
          </cell>
          <cell r="M1233">
            <v>30</v>
          </cell>
          <cell r="N1233">
            <v>0</v>
          </cell>
          <cell r="O1233">
            <v>0</v>
          </cell>
          <cell r="P1233">
            <v>232.5</v>
          </cell>
          <cell r="Q1233">
            <v>232.5</v>
          </cell>
          <cell r="R1233">
            <v>0</v>
          </cell>
          <cell r="S1233">
            <v>15</v>
          </cell>
          <cell r="T1233">
            <v>15</v>
          </cell>
          <cell r="U1233">
            <v>0</v>
          </cell>
          <cell r="V1233">
            <v>30</v>
          </cell>
          <cell r="W1233">
            <v>30</v>
          </cell>
          <cell r="X1233">
            <v>0</v>
          </cell>
          <cell r="Y1233">
            <v>0</v>
          </cell>
          <cell r="Z1233">
            <v>232.5</v>
          </cell>
          <cell r="AA1233">
            <v>232.5</v>
          </cell>
        </row>
        <row r="1234">
          <cell r="A1234" t="str">
            <v>JUL</v>
          </cell>
          <cell r="B1234">
            <v>2017</v>
          </cell>
          <cell r="C1234" t="str">
            <v>COTTAGE GROVE COMMUNITY HOSPIT</v>
          </cell>
          <cell r="D1234" t="str">
            <v>41700</v>
          </cell>
          <cell r="E1234" t="str">
            <v>PHARMACY SERVICES</v>
          </cell>
          <cell r="F1234" t="str">
            <v>34500956</v>
          </cell>
          <cell r="G1234" t="str">
            <v>DALTEPARIN SODIUM PER 2500IU</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row>
        <row r="1235">
          <cell r="A1235" t="str">
            <v>JUL</v>
          </cell>
          <cell r="B1235">
            <v>2017</v>
          </cell>
          <cell r="C1235" t="str">
            <v>COTTAGE GROVE COMMUNITY HOSPIT</v>
          </cell>
          <cell r="D1235" t="str">
            <v>41700</v>
          </cell>
          <cell r="E1235" t="str">
            <v>PHARMACY SERVICES</v>
          </cell>
          <cell r="F1235" t="str">
            <v>34500957</v>
          </cell>
          <cell r="G1235" t="str">
            <v>ENOXAPARIN SODIUM 10MG</v>
          </cell>
          <cell r="H1235">
            <v>156</v>
          </cell>
          <cell r="I1235">
            <v>1075</v>
          </cell>
          <cell r="J1235">
            <v>1231</v>
          </cell>
          <cell r="K1235">
            <v>312</v>
          </cell>
          <cell r="L1235">
            <v>2150</v>
          </cell>
          <cell r="M1235">
            <v>2462</v>
          </cell>
          <cell r="N1235">
            <v>0</v>
          </cell>
          <cell r="O1235">
            <v>2850.75</v>
          </cell>
          <cell r="P1235">
            <v>10153.15</v>
          </cell>
          <cell r="Q1235">
            <v>13003.9</v>
          </cell>
          <cell r="R1235">
            <v>156</v>
          </cell>
          <cell r="S1235">
            <v>1075</v>
          </cell>
          <cell r="T1235">
            <v>1231</v>
          </cell>
          <cell r="U1235">
            <v>312</v>
          </cell>
          <cell r="V1235">
            <v>2150</v>
          </cell>
          <cell r="W1235">
            <v>2462</v>
          </cell>
          <cell r="X1235">
            <v>0</v>
          </cell>
          <cell r="Y1235">
            <v>2850.75</v>
          </cell>
          <cell r="Z1235">
            <v>10153.15</v>
          </cell>
          <cell r="AA1235">
            <v>13003.9</v>
          </cell>
        </row>
        <row r="1236">
          <cell r="A1236" t="str">
            <v>JUL</v>
          </cell>
          <cell r="B1236">
            <v>2017</v>
          </cell>
          <cell r="C1236" t="str">
            <v>COTTAGE GROVE COMMUNITY HOSPIT</v>
          </cell>
          <cell r="D1236" t="str">
            <v>41700</v>
          </cell>
          <cell r="E1236" t="str">
            <v>PHARMACY SERVICES</v>
          </cell>
          <cell r="F1236" t="str">
            <v>34500990</v>
          </cell>
          <cell r="G1236" t="str">
            <v>xTENECTEPLASE 50MG</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row>
        <row r="1237">
          <cell r="A1237" t="str">
            <v>JUL</v>
          </cell>
          <cell r="B1237">
            <v>2017</v>
          </cell>
          <cell r="C1237" t="str">
            <v>COTTAGE GROVE COMMUNITY HOSPIT</v>
          </cell>
          <cell r="D1237" t="str">
            <v>41700</v>
          </cell>
          <cell r="E1237" t="str">
            <v>PHARMACY SERVICES</v>
          </cell>
          <cell r="F1237" t="str">
            <v>34501010</v>
          </cell>
          <cell r="G1237" t="str">
            <v>ALTEPLASE RECOMBINANT PER 1mg</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row>
        <row r="1238">
          <cell r="A1238" t="str">
            <v>JUL</v>
          </cell>
          <cell r="B1238">
            <v>2017</v>
          </cell>
          <cell r="C1238" t="str">
            <v>COTTAGE GROVE COMMUNITY HOSPIT</v>
          </cell>
          <cell r="D1238" t="str">
            <v>41700</v>
          </cell>
          <cell r="E1238" t="str">
            <v>PHARMACY SERVICES</v>
          </cell>
          <cell r="F1238" t="str">
            <v>34501025</v>
          </cell>
          <cell r="G1238" t="str">
            <v>INSULIN UP TO 100u</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row>
        <row r="1239">
          <cell r="A1239" t="str">
            <v>JUL</v>
          </cell>
          <cell r="B1239">
            <v>2017</v>
          </cell>
          <cell r="C1239" t="str">
            <v>COTTAGE GROVE COMMUNITY HOSPIT</v>
          </cell>
          <cell r="D1239" t="str">
            <v>41700</v>
          </cell>
          <cell r="E1239" t="str">
            <v>PHARMACY SERVICES</v>
          </cell>
          <cell r="F1239" t="str">
            <v>34501059</v>
          </cell>
          <cell r="G1239" t="str">
            <v>PEGFILGRASTIM PER 6MG</v>
          </cell>
          <cell r="H1239">
            <v>0</v>
          </cell>
          <cell r="I1239">
            <v>1</v>
          </cell>
          <cell r="J1239">
            <v>1</v>
          </cell>
          <cell r="K1239">
            <v>0</v>
          </cell>
          <cell r="L1239">
            <v>2</v>
          </cell>
          <cell r="M1239">
            <v>2</v>
          </cell>
          <cell r="N1239">
            <v>0</v>
          </cell>
          <cell r="O1239">
            <v>0</v>
          </cell>
          <cell r="P1239">
            <v>9170</v>
          </cell>
          <cell r="Q1239">
            <v>9170</v>
          </cell>
          <cell r="R1239">
            <v>0</v>
          </cell>
          <cell r="S1239">
            <v>1</v>
          </cell>
          <cell r="T1239">
            <v>1</v>
          </cell>
          <cell r="U1239">
            <v>0</v>
          </cell>
          <cell r="V1239">
            <v>2</v>
          </cell>
          <cell r="W1239">
            <v>2</v>
          </cell>
          <cell r="X1239">
            <v>0</v>
          </cell>
          <cell r="Y1239">
            <v>0</v>
          </cell>
          <cell r="Z1239">
            <v>9170</v>
          </cell>
          <cell r="AA1239">
            <v>9170</v>
          </cell>
        </row>
        <row r="1240">
          <cell r="A1240" t="str">
            <v>JUL</v>
          </cell>
          <cell r="B1240">
            <v>2017</v>
          </cell>
          <cell r="C1240" t="str">
            <v>COTTAGE GROVE COMMUNITY HOSPIT</v>
          </cell>
          <cell r="D1240" t="str">
            <v>41700</v>
          </cell>
          <cell r="E1240" t="str">
            <v>PHARMACY SERVICES</v>
          </cell>
          <cell r="F1240" t="str">
            <v>34501080</v>
          </cell>
          <cell r="G1240" t="str">
            <v>xZOLEDRONIC ACID (ZOMETA) 1MG</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row>
        <row r="1241">
          <cell r="A1241" t="str">
            <v>JUL</v>
          </cell>
          <cell r="B1241">
            <v>2017</v>
          </cell>
          <cell r="C1241" t="str">
            <v>COTTAGE GROVE COMMUNITY HOSPIT</v>
          </cell>
          <cell r="D1241" t="str">
            <v>41700</v>
          </cell>
          <cell r="E1241" t="str">
            <v>PHARMACY SERVICES</v>
          </cell>
          <cell r="F1241" t="str">
            <v>34501105</v>
          </cell>
          <cell r="G1241" t="str">
            <v>DARBEPOETIN ALFA 1mcg</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row>
        <row r="1242">
          <cell r="A1242" t="str">
            <v>JUL</v>
          </cell>
          <cell r="B1242">
            <v>2017</v>
          </cell>
          <cell r="C1242" t="str">
            <v>COTTAGE GROVE COMMUNITY HOSPIT</v>
          </cell>
          <cell r="D1242" t="str">
            <v>41700</v>
          </cell>
          <cell r="E1242" t="str">
            <v>PHARMACY SERVICES</v>
          </cell>
          <cell r="F1242" t="str">
            <v>34501130</v>
          </cell>
          <cell r="G1242" t="str">
            <v>PANTOPRAZOLE SODIUM PER VIAL</v>
          </cell>
          <cell r="H1242">
            <v>3</v>
          </cell>
          <cell r="I1242">
            <v>5</v>
          </cell>
          <cell r="J1242">
            <v>8</v>
          </cell>
          <cell r="K1242">
            <v>12</v>
          </cell>
          <cell r="L1242">
            <v>20</v>
          </cell>
          <cell r="M1242">
            <v>32</v>
          </cell>
          <cell r="N1242">
            <v>0</v>
          </cell>
          <cell r="O1242">
            <v>236.7</v>
          </cell>
          <cell r="P1242">
            <v>394.5</v>
          </cell>
          <cell r="Q1242">
            <v>631.20000000000005</v>
          </cell>
          <cell r="R1242">
            <v>3</v>
          </cell>
          <cell r="S1242">
            <v>5</v>
          </cell>
          <cell r="T1242">
            <v>8</v>
          </cell>
          <cell r="U1242">
            <v>12</v>
          </cell>
          <cell r="V1242">
            <v>20</v>
          </cell>
          <cell r="W1242">
            <v>32</v>
          </cell>
          <cell r="X1242">
            <v>0</v>
          </cell>
          <cell r="Y1242">
            <v>236.7</v>
          </cell>
          <cell r="Z1242">
            <v>394.5</v>
          </cell>
          <cell r="AA1242">
            <v>631.20000000000005</v>
          </cell>
        </row>
        <row r="1243">
          <cell r="A1243" t="str">
            <v>JUL</v>
          </cell>
          <cell r="B1243">
            <v>2017</v>
          </cell>
          <cell r="C1243" t="str">
            <v>COTTAGE GROVE COMMUNITY HOSPIT</v>
          </cell>
          <cell r="D1243" t="str">
            <v>41700</v>
          </cell>
          <cell r="E1243" t="str">
            <v>PHARMACY SERVICES</v>
          </cell>
          <cell r="F1243" t="str">
            <v>34505185</v>
          </cell>
          <cell r="G1243" t="str">
            <v>NA FERRIC GLUCONATE COMPLEX-HEMO</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row>
        <row r="1244">
          <cell r="A1244" t="str">
            <v>JUL</v>
          </cell>
          <cell r="B1244">
            <v>2017</v>
          </cell>
          <cell r="C1244" t="str">
            <v>COTTAGE GROVE COMMUNITY HOSPIT</v>
          </cell>
          <cell r="D1244" t="str">
            <v>41700</v>
          </cell>
          <cell r="E1244" t="str">
            <v>PHARMACY SERVICES</v>
          </cell>
          <cell r="F1244" t="str">
            <v>34505195</v>
          </cell>
          <cell r="G1244" t="str">
            <v>METHYLPREDNISOLONE INJ UP TO 125</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row>
        <row r="1245">
          <cell r="A1245" t="str">
            <v>JUL</v>
          </cell>
          <cell r="B1245">
            <v>2017</v>
          </cell>
          <cell r="C1245" t="str">
            <v>COTTAGE GROVE COMMUNITY HOSPIT</v>
          </cell>
          <cell r="D1245" t="str">
            <v>41700</v>
          </cell>
          <cell r="E1245" t="str">
            <v>PHARMACY SERVICES</v>
          </cell>
          <cell r="F1245" t="str">
            <v>34505355</v>
          </cell>
          <cell r="G1245" t="str">
            <v>OCTREOTIDE ACETATE (NON-DEPOT) 2</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row>
        <row r="1246">
          <cell r="A1246" t="str">
            <v>JUL</v>
          </cell>
          <cell r="B1246">
            <v>2017</v>
          </cell>
          <cell r="C1246" t="str">
            <v>COTTAGE GROVE COMMUNITY HOSPIT</v>
          </cell>
          <cell r="D1246" t="str">
            <v>41700</v>
          </cell>
          <cell r="E1246" t="str">
            <v>PHARMACY SERVICES</v>
          </cell>
          <cell r="F1246" t="str">
            <v>34505380</v>
          </cell>
          <cell r="G1246" t="str">
            <v>DARBEPOETIN ALFA 1mcg, NON ESRD</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row>
        <row r="1247">
          <cell r="A1247" t="str">
            <v>JUL</v>
          </cell>
          <cell r="B1247">
            <v>2017</v>
          </cell>
          <cell r="C1247" t="str">
            <v>COTTAGE GROVE COMMUNITY HOSPIT</v>
          </cell>
          <cell r="D1247" t="str">
            <v>41700</v>
          </cell>
          <cell r="E1247" t="str">
            <v>PHARMACY SERVICES</v>
          </cell>
          <cell r="F1247" t="str">
            <v>34505400</v>
          </cell>
          <cell r="G1247" t="str">
            <v>ZIPRASIDONE MESYLATE 10mg</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row>
        <row r="1248">
          <cell r="A1248" t="str">
            <v>JUL</v>
          </cell>
          <cell r="B1248">
            <v>2017</v>
          </cell>
          <cell r="C1248" t="str">
            <v>COTTAGE GROVE COMMUNITY HOSPIT</v>
          </cell>
          <cell r="D1248" t="str">
            <v>41700</v>
          </cell>
          <cell r="E1248" t="str">
            <v>PHARMACY SERVICES</v>
          </cell>
          <cell r="F1248" t="str">
            <v>34505410</v>
          </cell>
          <cell r="G1248" t="str">
            <v>ERTAPENEUM SODIUM 500MG</v>
          </cell>
          <cell r="H1248">
            <v>0</v>
          </cell>
          <cell r="I1248">
            <v>8</v>
          </cell>
          <cell r="J1248">
            <v>8</v>
          </cell>
          <cell r="K1248">
            <v>0</v>
          </cell>
          <cell r="L1248">
            <v>32</v>
          </cell>
          <cell r="M1248">
            <v>32</v>
          </cell>
          <cell r="N1248">
            <v>0</v>
          </cell>
          <cell r="O1248">
            <v>0</v>
          </cell>
          <cell r="P1248">
            <v>874.2</v>
          </cell>
          <cell r="Q1248">
            <v>874.2</v>
          </cell>
          <cell r="R1248">
            <v>0</v>
          </cell>
          <cell r="S1248">
            <v>8</v>
          </cell>
          <cell r="T1248">
            <v>8</v>
          </cell>
          <cell r="U1248">
            <v>0</v>
          </cell>
          <cell r="V1248">
            <v>32</v>
          </cell>
          <cell r="W1248">
            <v>32</v>
          </cell>
          <cell r="X1248">
            <v>0</v>
          </cell>
          <cell r="Y1248">
            <v>0</v>
          </cell>
          <cell r="Z1248">
            <v>874.2</v>
          </cell>
          <cell r="AA1248">
            <v>874.2</v>
          </cell>
        </row>
        <row r="1249">
          <cell r="A1249" t="str">
            <v>JUL</v>
          </cell>
          <cell r="B1249">
            <v>2017</v>
          </cell>
          <cell r="C1249" t="str">
            <v>COTTAGE GROVE COMMUNITY HOSPIT</v>
          </cell>
          <cell r="D1249" t="str">
            <v>41700</v>
          </cell>
          <cell r="E1249" t="str">
            <v>PHARMACY SERVICES</v>
          </cell>
          <cell r="F1249" t="str">
            <v>34505430</v>
          </cell>
          <cell r="G1249" t="str">
            <v>IRON SUCROSE PER 1MG</v>
          </cell>
          <cell r="H1249">
            <v>0</v>
          </cell>
          <cell r="I1249">
            <v>1200</v>
          </cell>
          <cell r="J1249">
            <v>1200</v>
          </cell>
          <cell r="K1249">
            <v>0</v>
          </cell>
          <cell r="L1249">
            <v>4800</v>
          </cell>
          <cell r="M1249">
            <v>4800</v>
          </cell>
          <cell r="N1249">
            <v>0</v>
          </cell>
          <cell r="O1249">
            <v>0</v>
          </cell>
          <cell r="P1249">
            <v>1056.3</v>
          </cell>
          <cell r="Q1249">
            <v>1056.3</v>
          </cell>
          <cell r="R1249">
            <v>0</v>
          </cell>
          <cell r="S1249">
            <v>1200</v>
          </cell>
          <cell r="T1249">
            <v>1200</v>
          </cell>
          <cell r="U1249">
            <v>0</v>
          </cell>
          <cell r="V1249">
            <v>4800</v>
          </cell>
          <cell r="W1249">
            <v>4800</v>
          </cell>
          <cell r="X1249">
            <v>0</v>
          </cell>
          <cell r="Y1249">
            <v>0</v>
          </cell>
          <cell r="Z1249">
            <v>1056.3</v>
          </cell>
          <cell r="AA1249">
            <v>1056.3</v>
          </cell>
        </row>
        <row r="1250">
          <cell r="A1250" t="str">
            <v>JUL</v>
          </cell>
          <cell r="B1250">
            <v>2017</v>
          </cell>
          <cell r="C1250" t="str">
            <v>COTTAGE GROVE COMMUNITY HOSPIT</v>
          </cell>
          <cell r="D1250" t="str">
            <v>41700</v>
          </cell>
          <cell r="E1250" t="str">
            <v>PHARMACY SERVICES</v>
          </cell>
          <cell r="F1250" t="str">
            <v>34505590</v>
          </cell>
          <cell r="G1250" t="str">
            <v>DAPTOMYCIN PER 1MG</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row>
        <row r="1251">
          <cell r="A1251" t="str">
            <v>JUL</v>
          </cell>
          <cell r="B1251">
            <v>2017</v>
          </cell>
          <cell r="C1251" t="str">
            <v>COTTAGE GROVE COMMUNITY HOSPIT</v>
          </cell>
          <cell r="D1251" t="str">
            <v>41700</v>
          </cell>
          <cell r="E1251" t="str">
            <v>PHARMACY SERVICES</v>
          </cell>
          <cell r="F1251" t="str">
            <v>34505605</v>
          </cell>
          <cell r="G1251" t="str">
            <v>xTETANUS TOXOID</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row>
        <row r="1252">
          <cell r="A1252" t="str">
            <v>JUL</v>
          </cell>
          <cell r="B1252">
            <v>2017</v>
          </cell>
          <cell r="C1252" t="str">
            <v>COTTAGE GROVE COMMUNITY HOSPIT</v>
          </cell>
          <cell r="D1252" t="str">
            <v>41700</v>
          </cell>
          <cell r="E1252" t="str">
            <v>PHARMACY SERVICES</v>
          </cell>
          <cell r="F1252" t="str">
            <v>34505645</v>
          </cell>
          <cell r="G1252" t="str">
            <v>MOXIFLOXACIN 100MG</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row>
        <row r="1253">
          <cell r="A1253" t="str">
            <v>JUL</v>
          </cell>
          <cell r="B1253">
            <v>2017</v>
          </cell>
          <cell r="C1253" t="str">
            <v>COTTAGE GROVE COMMUNITY HOSPIT</v>
          </cell>
          <cell r="D1253" t="str">
            <v>41700</v>
          </cell>
          <cell r="E1253" t="str">
            <v>PHARMACY SERVICES</v>
          </cell>
          <cell r="F1253" t="str">
            <v>34505660</v>
          </cell>
          <cell r="G1253" t="str">
            <v>RISPERIDONE PER O.5MG</v>
          </cell>
          <cell r="H1253">
            <v>0</v>
          </cell>
          <cell r="I1253">
            <v>300</v>
          </cell>
          <cell r="J1253">
            <v>300</v>
          </cell>
          <cell r="K1253">
            <v>0</v>
          </cell>
          <cell r="L1253">
            <v>1200</v>
          </cell>
          <cell r="M1253">
            <v>1200</v>
          </cell>
          <cell r="N1253">
            <v>0</v>
          </cell>
          <cell r="O1253">
            <v>0</v>
          </cell>
          <cell r="P1253">
            <v>3123.6</v>
          </cell>
          <cell r="Q1253">
            <v>3123.6</v>
          </cell>
          <cell r="R1253">
            <v>0</v>
          </cell>
          <cell r="S1253">
            <v>300</v>
          </cell>
          <cell r="T1253">
            <v>300</v>
          </cell>
          <cell r="U1253">
            <v>0</v>
          </cell>
          <cell r="V1253">
            <v>1200</v>
          </cell>
          <cell r="W1253">
            <v>1200</v>
          </cell>
          <cell r="X1253">
            <v>0</v>
          </cell>
          <cell r="Y1253">
            <v>0</v>
          </cell>
          <cell r="Z1253">
            <v>3123.6</v>
          </cell>
          <cell r="AA1253">
            <v>3123.6</v>
          </cell>
        </row>
        <row r="1254">
          <cell r="A1254" t="str">
            <v>JUL</v>
          </cell>
          <cell r="B1254">
            <v>2017</v>
          </cell>
          <cell r="C1254" t="str">
            <v>COTTAGE GROVE COMMUNITY HOSPIT</v>
          </cell>
          <cell r="D1254" t="str">
            <v>41700</v>
          </cell>
          <cell r="E1254" t="str">
            <v>PHARMACY SERVICES</v>
          </cell>
          <cell r="F1254" t="str">
            <v>34505675</v>
          </cell>
          <cell r="G1254" t="str">
            <v>AMIODARONE HCl 30mg</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row>
        <row r="1255">
          <cell r="A1255" t="str">
            <v>JUL</v>
          </cell>
          <cell r="B1255">
            <v>2017</v>
          </cell>
          <cell r="C1255" t="str">
            <v>COTTAGE GROVE COMMUNITY HOSPIT</v>
          </cell>
          <cell r="D1255" t="str">
            <v>41700</v>
          </cell>
          <cell r="E1255" t="str">
            <v>PHARMACY SERVICES</v>
          </cell>
          <cell r="F1255" t="str">
            <v>34505680</v>
          </cell>
          <cell r="G1255" t="str">
            <v>BUTORPHANOL TARTRATE 1mg</v>
          </cell>
          <cell r="H1255">
            <v>0</v>
          </cell>
          <cell r="I1255">
            <v>12</v>
          </cell>
          <cell r="J1255">
            <v>12</v>
          </cell>
          <cell r="K1255">
            <v>0</v>
          </cell>
          <cell r="L1255">
            <v>24</v>
          </cell>
          <cell r="M1255">
            <v>24</v>
          </cell>
          <cell r="N1255">
            <v>0</v>
          </cell>
          <cell r="O1255">
            <v>0</v>
          </cell>
          <cell r="P1255">
            <v>326.60000000000002</v>
          </cell>
          <cell r="Q1255">
            <v>326.60000000000002</v>
          </cell>
          <cell r="R1255">
            <v>0</v>
          </cell>
          <cell r="S1255">
            <v>12</v>
          </cell>
          <cell r="T1255">
            <v>12</v>
          </cell>
          <cell r="U1255">
            <v>0</v>
          </cell>
          <cell r="V1255">
            <v>24</v>
          </cell>
          <cell r="W1255">
            <v>24</v>
          </cell>
          <cell r="X1255">
            <v>0</v>
          </cell>
          <cell r="Y1255">
            <v>0</v>
          </cell>
          <cell r="Z1255">
            <v>326.60000000000002</v>
          </cell>
          <cell r="AA1255">
            <v>326.60000000000002</v>
          </cell>
        </row>
        <row r="1256">
          <cell r="A1256" t="str">
            <v>JUL</v>
          </cell>
          <cell r="B1256">
            <v>2017</v>
          </cell>
          <cell r="C1256" t="str">
            <v>COTTAGE GROVE COMMUNITY HOSPIT</v>
          </cell>
          <cell r="D1256" t="str">
            <v>41700</v>
          </cell>
          <cell r="E1256" t="str">
            <v>PHARMACY SERVICES</v>
          </cell>
          <cell r="F1256" t="str">
            <v>34505685</v>
          </cell>
          <cell r="G1256" t="str">
            <v>MEROPENEM 100MG</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row>
        <row r="1257">
          <cell r="A1257" t="str">
            <v>JUL</v>
          </cell>
          <cell r="B1257">
            <v>2017</v>
          </cell>
          <cell r="C1257" t="str">
            <v>COTTAGE GROVE COMMUNITY HOSPIT</v>
          </cell>
          <cell r="D1257" t="str">
            <v>41700</v>
          </cell>
          <cell r="E1257" t="str">
            <v>PHARMACY SERVICES</v>
          </cell>
          <cell r="F1257" t="str">
            <v>34505700</v>
          </cell>
          <cell r="G1257" t="str">
            <v>THIAMINE HCl 100MG</v>
          </cell>
          <cell r="H1257">
            <v>2</v>
          </cell>
          <cell r="I1257">
            <v>10</v>
          </cell>
          <cell r="J1257">
            <v>12</v>
          </cell>
          <cell r="K1257">
            <v>4</v>
          </cell>
          <cell r="L1257">
            <v>20</v>
          </cell>
          <cell r="M1257">
            <v>24</v>
          </cell>
          <cell r="N1257">
            <v>0</v>
          </cell>
          <cell r="O1257">
            <v>82.5</v>
          </cell>
          <cell r="P1257">
            <v>412.5</v>
          </cell>
          <cell r="Q1257">
            <v>495</v>
          </cell>
          <cell r="R1257">
            <v>2</v>
          </cell>
          <cell r="S1257">
            <v>10</v>
          </cell>
          <cell r="T1257">
            <v>12</v>
          </cell>
          <cell r="U1257">
            <v>4</v>
          </cell>
          <cell r="V1257">
            <v>20</v>
          </cell>
          <cell r="W1257">
            <v>24</v>
          </cell>
          <cell r="X1257">
            <v>0</v>
          </cell>
          <cell r="Y1257">
            <v>82.5</v>
          </cell>
          <cell r="Z1257">
            <v>412.5</v>
          </cell>
          <cell r="AA1257">
            <v>495</v>
          </cell>
        </row>
        <row r="1258">
          <cell r="A1258" t="str">
            <v>JUL</v>
          </cell>
          <cell r="B1258">
            <v>2017</v>
          </cell>
          <cell r="C1258" t="str">
            <v>COTTAGE GROVE COMMUNITY HOSPIT</v>
          </cell>
          <cell r="D1258" t="str">
            <v>41700</v>
          </cell>
          <cell r="E1258" t="str">
            <v>PHARMACY SERVICES</v>
          </cell>
          <cell r="F1258" t="str">
            <v>34505745</v>
          </cell>
          <cell r="G1258" t="str">
            <v>IMMUNE GLOBULIN, IV LYOPHIL 1GM</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row>
        <row r="1259">
          <cell r="A1259" t="str">
            <v>JUL</v>
          </cell>
          <cell r="B1259">
            <v>2017</v>
          </cell>
          <cell r="C1259" t="str">
            <v>COTTAGE GROVE COMMUNITY HOSPIT</v>
          </cell>
          <cell r="D1259" t="str">
            <v>41700</v>
          </cell>
          <cell r="E1259" t="str">
            <v>PHARMACY SERVICES</v>
          </cell>
          <cell r="F1259" t="str">
            <v>34505805</v>
          </cell>
          <cell r="G1259" t="str">
            <v>DERMABOND</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row>
        <row r="1260">
          <cell r="A1260" t="str">
            <v>JUL</v>
          </cell>
          <cell r="B1260">
            <v>2017</v>
          </cell>
          <cell r="C1260" t="str">
            <v>COTTAGE GROVE COMMUNITY HOSPIT</v>
          </cell>
          <cell r="D1260" t="str">
            <v>41700</v>
          </cell>
          <cell r="E1260" t="str">
            <v>PHARMACY SERVICES</v>
          </cell>
          <cell r="F1260" t="str">
            <v>34505835</v>
          </cell>
          <cell r="G1260" t="str">
            <v>IMMUNE GLOBULIN IV LYOPHILIZED 5</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row>
        <row r="1261">
          <cell r="A1261" t="str">
            <v>JUL</v>
          </cell>
          <cell r="B1261">
            <v>2017</v>
          </cell>
          <cell r="C1261" t="str">
            <v>COTTAGE GROVE COMMUNITY HOSPIT</v>
          </cell>
          <cell r="D1261" t="str">
            <v>41700</v>
          </cell>
          <cell r="E1261" t="str">
            <v>PHARMACY SERVICES</v>
          </cell>
          <cell r="F1261" t="str">
            <v>34505850</v>
          </cell>
          <cell r="G1261" t="str">
            <v>DARBEPOETIN ALFA 1MCG (NON-ESRD</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row>
        <row r="1262">
          <cell r="A1262" t="str">
            <v>JUL</v>
          </cell>
          <cell r="B1262">
            <v>2017</v>
          </cell>
          <cell r="C1262" t="str">
            <v>COTTAGE GROVE COMMUNITY HOSPIT</v>
          </cell>
          <cell r="D1262" t="str">
            <v>41700</v>
          </cell>
          <cell r="E1262" t="str">
            <v>PHARMACY SERVICES</v>
          </cell>
          <cell r="F1262" t="str">
            <v>34505860</v>
          </cell>
          <cell r="G1262" t="str">
            <v>EPOETIN ALFA (FOR NON-ESRD)1000</v>
          </cell>
          <cell r="H1262">
            <v>0</v>
          </cell>
          <cell r="I1262">
            <v>147</v>
          </cell>
          <cell r="J1262">
            <v>147</v>
          </cell>
          <cell r="K1262">
            <v>0</v>
          </cell>
          <cell r="L1262">
            <v>588</v>
          </cell>
          <cell r="M1262">
            <v>588</v>
          </cell>
          <cell r="N1262">
            <v>0</v>
          </cell>
          <cell r="O1262">
            <v>0</v>
          </cell>
          <cell r="P1262">
            <v>3242.4</v>
          </cell>
          <cell r="Q1262">
            <v>3242.4</v>
          </cell>
          <cell r="R1262">
            <v>0</v>
          </cell>
          <cell r="S1262">
            <v>147</v>
          </cell>
          <cell r="T1262">
            <v>147</v>
          </cell>
          <cell r="U1262">
            <v>0</v>
          </cell>
          <cell r="V1262">
            <v>588</v>
          </cell>
          <cell r="W1262">
            <v>588</v>
          </cell>
          <cell r="X1262">
            <v>0</v>
          </cell>
          <cell r="Y1262">
            <v>0</v>
          </cell>
          <cell r="Z1262">
            <v>3242.4</v>
          </cell>
          <cell r="AA1262">
            <v>3242.4</v>
          </cell>
        </row>
        <row r="1263">
          <cell r="A1263" t="str">
            <v>JUL</v>
          </cell>
          <cell r="B1263">
            <v>2017</v>
          </cell>
          <cell r="C1263" t="str">
            <v>COTTAGE GROVE COMMUNITY HOSPIT</v>
          </cell>
          <cell r="D1263" t="str">
            <v>41700</v>
          </cell>
          <cell r="E1263" t="str">
            <v>PHARMACY SERVICES</v>
          </cell>
          <cell r="F1263" t="str">
            <v>34505885</v>
          </cell>
          <cell r="G1263" t="str">
            <v>ACETYLCYSTEINE 100mg</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row>
        <row r="1264">
          <cell r="A1264" t="str">
            <v>JUL</v>
          </cell>
          <cell r="B1264">
            <v>2017</v>
          </cell>
          <cell r="C1264" t="str">
            <v>COTTAGE GROVE COMMUNITY HOSPIT</v>
          </cell>
          <cell r="D1264" t="str">
            <v>41700</v>
          </cell>
          <cell r="E1264" t="str">
            <v>PHARMACY SERVICES</v>
          </cell>
          <cell r="F1264" t="str">
            <v>34505995</v>
          </cell>
          <cell r="G1264" t="str">
            <v>LANREOTIDE ACTETATE 1MG</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row>
        <row r="1265">
          <cell r="A1265" t="str">
            <v>JUL</v>
          </cell>
          <cell r="B1265">
            <v>2017</v>
          </cell>
          <cell r="C1265" t="str">
            <v>COTTAGE GROVE COMMUNITY HOSPIT</v>
          </cell>
          <cell r="D1265" t="str">
            <v>41700</v>
          </cell>
          <cell r="E1265" t="str">
            <v>PHARMACY SERVICES</v>
          </cell>
          <cell r="F1265" t="str">
            <v>34506085</v>
          </cell>
          <cell r="G1265" t="str">
            <v>ACYCLOVIR INJ 5mg</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row>
        <row r="1266">
          <cell r="A1266" t="str">
            <v>JUL</v>
          </cell>
          <cell r="B1266">
            <v>2017</v>
          </cell>
          <cell r="C1266" t="str">
            <v>COTTAGE GROVE COMMUNITY HOSPIT</v>
          </cell>
          <cell r="D1266" t="str">
            <v>41700</v>
          </cell>
          <cell r="E1266" t="str">
            <v>PHARMACY SERVICES</v>
          </cell>
          <cell r="F1266" t="str">
            <v>34506210</v>
          </cell>
          <cell r="G1266" t="str">
            <v>TINZAPARIN SODIUM 1000iu</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row>
        <row r="1267">
          <cell r="A1267" t="str">
            <v>JUL</v>
          </cell>
          <cell r="B1267">
            <v>2017</v>
          </cell>
          <cell r="C1267" t="str">
            <v>COTTAGE GROVE COMMUNITY HOSPIT</v>
          </cell>
          <cell r="D1267" t="str">
            <v>41700</v>
          </cell>
          <cell r="E1267" t="str">
            <v>PHARMACY SERVICES</v>
          </cell>
          <cell r="F1267" t="str">
            <v>34506215</v>
          </cell>
          <cell r="G1267" t="str">
            <v>TETANUS AND DIPHTHERIA(Td) PRESE</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row>
        <row r="1268">
          <cell r="A1268" t="str">
            <v>JUL</v>
          </cell>
          <cell r="B1268">
            <v>2017</v>
          </cell>
          <cell r="C1268" t="str">
            <v>COTTAGE GROVE COMMUNITY HOSPIT</v>
          </cell>
          <cell r="D1268" t="str">
            <v>41700</v>
          </cell>
          <cell r="E1268" t="str">
            <v>PHARMACY SERVICES</v>
          </cell>
          <cell r="F1268" t="str">
            <v>34506255</v>
          </cell>
          <cell r="G1268" t="str">
            <v>IBANDRONATE SODIUM 1MG</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row>
        <row r="1269">
          <cell r="A1269" t="str">
            <v>JUL</v>
          </cell>
          <cell r="B1269">
            <v>2017</v>
          </cell>
          <cell r="C1269" t="str">
            <v>COTTAGE GROVE COMMUNITY HOSPIT</v>
          </cell>
          <cell r="D1269" t="str">
            <v>41700</v>
          </cell>
          <cell r="E1269" t="str">
            <v>PHARMACY SERVICES</v>
          </cell>
          <cell r="F1269" t="str">
            <v>34506275</v>
          </cell>
          <cell r="G1269" t="str">
            <v>ABATACEPT 10mg</v>
          </cell>
          <cell r="H1269">
            <v>0</v>
          </cell>
          <cell r="I1269">
            <v>50</v>
          </cell>
          <cell r="J1269">
            <v>50</v>
          </cell>
          <cell r="K1269">
            <v>0</v>
          </cell>
          <cell r="L1269">
            <v>200</v>
          </cell>
          <cell r="M1269">
            <v>200</v>
          </cell>
          <cell r="N1269">
            <v>0</v>
          </cell>
          <cell r="O1269">
            <v>0</v>
          </cell>
          <cell r="P1269">
            <v>2237.4</v>
          </cell>
          <cell r="Q1269">
            <v>2237.4</v>
          </cell>
          <cell r="R1269">
            <v>0</v>
          </cell>
          <cell r="S1269">
            <v>50</v>
          </cell>
          <cell r="T1269">
            <v>50</v>
          </cell>
          <cell r="U1269">
            <v>0</v>
          </cell>
          <cell r="V1269">
            <v>200</v>
          </cell>
          <cell r="W1269">
            <v>200</v>
          </cell>
          <cell r="X1269">
            <v>0</v>
          </cell>
          <cell r="Y1269">
            <v>0</v>
          </cell>
          <cell r="Z1269">
            <v>2237.4</v>
          </cell>
          <cell r="AA1269">
            <v>2237.4</v>
          </cell>
        </row>
        <row r="1270">
          <cell r="A1270" t="str">
            <v>JUL</v>
          </cell>
          <cell r="B1270">
            <v>2017</v>
          </cell>
          <cell r="C1270" t="str">
            <v>COTTAGE GROVE COMMUNITY HOSPIT</v>
          </cell>
          <cell r="D1270" t="str">
            <v>41700</v>
          </cell>
          <cell r="E1270" t="str">
            <v>PHARMACY SERVICES</v>
          </cell>
          <cell r="F1270" t="str">
            <v>34506365</v>
          </cell>
          <cell r="G1270" t="str">
            <v>xZOLEDRONIC ACID (RECLAST) 1MG</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row>
        <row r="1271">
          <cell r="A1271" t="str">
            <v>JUL</v>
          </cell>
          <cell r="B1271">
            <v>2017</v>
          </cell>
          <cell r="C1271" t="str">
            <v>COTTAGE GROVE COMMUNITY HOSPIT</v>
          </cell>
          <cell r="D1271" t="str">
            <v>41700</v>
          </cell>
          <cell r="E1271" t="str">
            <v>PHARMACY SERVICES</v>
          </cell>
          <cell r="F1271" t="str">
            <v>34506470</v>
          </cell>
          <cell r="G1271" t="str">
            <v>DEXAMETHASONE SODIUM PHOS 1MG</v>
          </cell>
          <cell r="H1271">
            <v>0</v>
          </cell>
          <cell r="I1271">
            <v>20</v>
          </cell>
          <cell r="J1271">
            <v>20</v>
          </cell>
          <cell r="K1271">
            <v>0</v>
          </cell>
          <cell r="L1271">
            <v>200</v>
          </cell>
          <cell r="M1271">
            <v>200</v>
          </cell>
          <cell r="N1271">
            <v>0</v>
          </cell>
          <cell r="O1271">
            <v>0</v>
          </cell>
          <cell r="P1271">
            <v>155</v>
          </cell>
          <cell r="Q1271">
            <v>155</v>
          </cell>
          <cell r="R1271">
            <v>0</v>
          </cell>
          <cell r="S1271">
            <v>20</v>
          </cell>
          <cell r="T1271">
            <v>20</v>
          </cell>
          <cell r="U1271">
            <v>0</v>
          </cell>
          <cell r="V1271">
            <v>200</v>
          </cell>
          <cell r="W1271">
            <v>200</v>
          </cell>
          <cell r="X1271">
            <v>0</v>
          </cell>
          <cell r="Y1271">
            <v>0</v>
          </cell>
          <cell r="Z1271">
            <v>155</v>
          </cell>
          <cell r="AA1271">
            <v>155</v>
          </cell>
        </row>
        <row r="1272">
          <cell r="A1272" t="str">
            <v>JUL</v>
          </cell>
          <cell r="B1272">
            <v>2017</v>
          </cell>
          <cell r="C1272" t="str">
            <v>COTTAGE GROVE COMMUNITY HOSPIT</v>
          </cell>
          <cell r="D1272" t="str">
            <v>41700</v>
          </cell>
          <cell r="E1272" t="str">
            <v>PHARMACY SERVICES</v>
          </cell>
          <cell r="F1272" t="str">
            <v>34506475</v>
          </cell>
          <cell r="G1272" t="str">
            <v>NORMAL SALINE SOLUTION INFUSION</v>
          </cell>
          <cell r="H1272">
            <v>182</v>
          </cell>
          <cell r="I1272">
            <v>38</v>
          </cell>
          <cell r="J1272">
            <v>220</v>
          </cell>
          <cell r="K1272">
            <v>1820</v>
          </cell>
          <cell r="L1272">
            <v>380</v>
          </cell>
          <cell r="M1272">
            <v>2200</v>
          </cell>
          <cell r="N1272">
            <v>0</v>
          </cell>
          <cell r="O1272">
            <v>11984.1</v>
          </cell>
          <cell r="P1272">
            <v>2787.65</v>
          </cell>
          <cell r="Q1272">
            <v>14771.8</v>
          </cell>
          <cell r="R1272">
            <v>182</v>
          </cell>
          <cell r="S1272">
            <v>38</v>
          </cell>
          <cell r="T1272">
            <v>220</v>
          </cell>
          <cell r="U1272">
            <v>1820</v>
          </cell>
          <cell r="V1272">
            <v>380</v>
          </cell>
          <cell r="W1272">
            <v>2200</v>
          </cell>
          <cell r="X1272">
            <v>0</v>
          </cell>
          <cell r="Y1272">
            <v>11984.1</v>
          </cell>
          <cell r="Z1272">
            <v>2787.65</v>
          </cell>
          <cell r="AA1272">
            <v>14771.8</v>
          </cell>
        </row>
        <row r="1273">
          <cell r="A1273" t="str">
            <v>JUL</v>
          </cell>
          <cell r="B1273">
            <v>2017</v>
          </cell>
          <cell r="C1273" t="str">
            <v>COTTAGE GROVE COMMUNITY HOSPIT</v>
          </cell>
          <cell r="D1273" t="str">
            <v>41700</v>
          </cell>
          <cell r="E1273" t="str">
            <v>PHARMACY SERVICES</v>
          </cell>
          <cell r="F1273" t="str">
            <v>34506480</v>
          </cell>
          <cell r="G1273" t="str">
            <v>IPRATROPRIUM BROM INH SOLUTION U</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row>
        <row r="1274">
          <cell r="A1274" t="str">
            <v>JUL</v>
          </cell>
          <cell r="B1274">
            <v>2017</v>
          </cell>
          <cell r="C1274" t="str">
            <v>COTTAGE GROVE COMMUNITY HOSPIT</v>
          </cell>
          <cell r="D1274" t="str">
            <v>41700</v>
          </cell>
          <cell r="E1274" t="str">
            <v>PHARMACY SERVICES</v>
          </cell>
          <cell r="F1274" t="str">
            <v>34506515</v>
          </cell>
          <cell r="G1274" t="str">
            <v>LEVETIRACETAM 10MG INJ</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row>
        <row r="1275">
          <cell r="A1275" t="str">
            <v>JUL</v>
          </cell>
          <cell r="B1275">
            <v>2017</v>
          </cell>
          <cell r="C1275" t="str">
            <v>COTTAGE GROVE COMMUNITY HOSPIT</v>
          </cell>
          <cell r="D1275" t="str">
            <v>41700</v>
          </cell>
          <cell r="E1275" t="str">
            <v>PHARMACY SERVICES</v>
          </cell>
          <cell r="F1275" t="str">
            <v>34506555</v>
          </cell>
          <cell r="G1275" t="str">
            <v>MAGNESIUM SULFATE, PER 500mg</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row>
        <row r="1276">
          <cell r="A1276" t="str">
            <v>JUL</v>
          </cell>
          <cell r="B1276">
            <v>2017</v>
          </cell>
          <cell r="C1276" t="str">
            <v>COTTAGE GROVE COMMUNITY HOSPIT</v>
          </cell>
          <cell r="D1276" t="str">
            <v>41700</v>
          </cell>
          <cell r="E1276" t="str">
            <v>PHARMACY SERVICES</v>
          </cell>
          <cell r="F1276" t="str">
            <v>34506560</v>
          </cell>
          <cell r="G1276" t="str">
            <v>IMMUNE GLOBULIN PRIVIGEN 10% VIA</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row>
        <row r="1277">
          <cell r="A1277" t="str">
            <v>JUL</v>
          </cell>
          <cell r="B1277">
            <v>2017</v>
          </cell>
          <cell r="C1277" t="str">
            <v>COTTAGE GROVE COMMUNITY HOSPIT</v>
          </cell>
          <cell r="D1277" t="str">
            <v>41700</v>
          </cell>
          <cell r="E1277" t="str">
            <v>PHARMACY SERVICES</v>
          </cell>
          <cell r="F1277" t="str">
            <v>34506590</v>
          </cell>
          <cell r="G1277" t="str">
            <v>CIPROFLOXACIN 200MG IV</v>
          </cell>
          <cell r="H1277">
            <v>28</v>
          </cell>
          <cell r="I1277">
            <v>12</v>
          </cell>
          <cell r="J1277">
            <v>40</v>
          </cell>
          <cell r="K1277">
            <v>280</v>
          </cell>
          <cell r="L1277">
            <v>120</v>
          </cell>
          <cell r="M1277">
            <v>400</v>
          </cell>
          <cell r="N1277">
            <v>0</v>
          </cell>
          <cell r="O1277">
            <v>1393</v>
          </cell>
          <cell r="P1277">
            <v>597</v>
          </cell>
          <cell r="Q1277">
            <v>1990</v>
          </cell>
          <cell r="R1277">
            <v>28</v>
          </cell>
          <cell r="S1277">
            <v>12</v>
          </cell>
          <cell r="T1277">
            <v>40</v>
          </cell>
          <cell r="U1277">
            <v>280</v>
          </cell>
          <cell r="V1277">
            <v>120</v>
          </cell>
          <cell r="W1277">
            <v>400</v>
          </cell>
          <cell r="X1277">
            <v>0</v>
          </cell>
          <cell r="Y1277">
            <v>1393</v>
          </cell>
          <cell r="Z1277">
            <v>597</v>
          </cell>
          <cell r="AA1277">
            <v>1990</v>
          </cell>
        </row>
        <row r="1278">
          <cell r="A1278" t="str">
            <v>JUL</v>
          </cell>
          <cell r="B1278">
            <v>2017</v>
          </cell>
          <cell r="C1278" t="str">
            <v>COTTAGE GROVE COMMUNITY HOSPIT</v>
          </cell>
          <cell r="D1278" t="str">
            <v>41700</v>
          </cell>
          <cell r="E1278" t="str">
            <v>PHARMACY SERVICES</v>
          </cell>
          <cell r="F1278" t="str">
            <v>34506595</v>
          </cell>
          <cell r="G1278" t="str">
            <v>TRIAMCINOLONE ACETONIDE PER 10MG</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row>
        <row r="1279">
          <cell r="A1279" t="str">
            <v>JUL</v>
          </cell>
          <cell r="B1279">
            <v>2017</v>
          </cell>
          <cell r="C1279" t="str">
            <v>COTTAGE GROVE COMMUNITY HOSPIT</v>
          </cell>
          <cell r="D1279" t="str">
            <v>41700</v>
          </cell>
          <cell r="E1279" t="str">
            <v>PHARMACY SERVICES</v>
          </cell>
          <cell r="F1279" t="str">
            <v>34506605</v>
          </cell>
          <cell r="G1279" t="str">
            <v>LEVOFLOXACIN 250MG IV</v>
          </cell>
          <cell r="H1279">
            <v>3</v>
          </cell>
          <cell r="I1279">
            <v>6</v>
          </cell>
          <cell r="J1279">
            <v>9</v>
          </cell>
          <cell r="K1279">
            <v>12</v>
          </cell>
          <cell r="L1279">
            <v>24</v>
          </cell>
          <cell r="M1279">
            <v>36</v>
          </cell>
          <cell r="N1279">
            <v>0</v>
          </cell>
          <cell r="O1279">
            <v>116</v>
          </cell>
          <cell r="P1279">
            <v>199</v>
          </cell>
          <cell r="Q1279">
            <v>315</v>
          </cell>
          <cell r="R1279">
            <v>3</v>
          </cell>
          <cell r="S1279">
            <v>6</v>
          </cell>
          <cell r="T1279">
            <v>9</v>
          </cell>
          <cell r="U1279">
            <v>12</v>
          </cell>
          <cell r="V1279">
            <v>24</v>
          </cell>
          <cell r="W1279">
            <v>36</v>
          </cell>
          <cell r="X1279">
            <v>0</v>
          </cell>
          <cell r="Y1279">
            <v>116</v>
          </cell>
          <cell r="Z1279">
            <v>199</v>
          </cell>
          <cell r="AA1279">
            <v>315</v>
          </cell>
        </row>
        <row r="1280">
          <cell r="A1280" t="str">
            <v>JUL</v>
          </cell>
          <cell r="B1280">
            <v>2017</v>
          </cell>
          <cell r="C1280" t="str">
            <v>COTTAGE GROVE COMMUNITY HOSPIT</v>
          </cell>
          <cell r="D1280" t="str">
            <v>41700</v>
          </cell>
          <cell r="E1280" t="str">
            <v>PHARMACY SERVICES</v>
          </cell>
          <cell r="F1280" t="str">
            <v>34506680</v>
          </cell>
          <cell r="G1280" t="str">
            <v>ATROPINE SULFATE 0.01mg</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row>
        <row r="1281">
          <cell r="A1281" t="str">
            <v>JUL</v>
          </cell>
          <cell r="B1281">
            <v>2017</v>
          </cell>
          <cell r="C1281" t="str">
            <v>COTTAGE GROVE COMMUNITY HOSPIT</v>
          </cell>
          <cell r="D1281" t="str">
            <v>41700</v>
          </cell>
          <cell r="E1281" t="str">
            <v>PHARMACY SERVICES</v>
          </cell>
          <cell r="F1281" t="str">
            <v>34506735</v>
          </cell>
          <cell r="G1281" t="str">
            <v>TETANUS,DIPTHERIA PERTUSSIS &gt;7RS</v>
          </cell>
          <cell r="H1281">
            <v>0</v>
          </cell>
          <cell r="I1281">
            <v>44</v>
          </cell>
          <cell r="J1281">
            <v>44</v>
          </cell>
          <cell r="K1281">
            <v>0</v>
          </cell>
          <cell r="L1281">
            <v>88</v>
          </cell>
          <cell r="M1281">
            <v>88</v>
          </cell>
          <cell r="N1281">
            <v>0</v>
          </cell>
          <cell r="O1281">
            <v>0</v>
          </cell>
          <cell r="P1281">
            <v>5200.8</v>
          </cell>
          <cell r="Q1281">
            <v>5200.8</v>
          </cell>
          <cell r="R1281">
            <v>0</v>
          </cell>
          <cell r="S1281">
            <v>44</v>
          </cell>
          <cell r="T1281">
            <v>44</v>
          </cell>
          <cell r="U1281">
            <v>0</v>
          </cell>
          <cell r="V1281">
            <v>88</v>
          </cell>
          <cell r="W1281">
            <v>88</v>
          </cell>
          <cell r="X1281">
            <v>0</v>
          </cell>
          <cell r="Y1281">
            <v>0</v>
          </cell>
          <cell r="Z1281">
            <v>5200.8</v>
          </cell>
          <cell r="AA1281">
            <v>5200.8</v>
          </cell>
        </row>
        <row r="1282">
          <cell r="A1282" t="str">
            <v>JUL</v>
          </cell>
          <cell r="B1282">
            <v>2017</v>
          </cell>
          <cell r="C1282" t="str">
            <v>COTTAGE GROVE COMMUNITY HOSPIT</v>
          </cell>
          <cell r="D1282" t="str">
            <v>41700</v>
          </cell>
          <cell r="E1282" t="str">
            <v>PHARMACY SERVICES</v>
          </cell>
          <cell r="F1282" t="str">
            <v>34506750</v>
          </cell>
          <cell r="G1282" t="str">
            <v>DIPTHERIA/TETANUS &lt;7 YRS OLD</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row>
        <row r="1283">
          <cell r="A1283" t="str">
            <v>JUL</v>
          </cell>
          <cell r="B1283">
            <v>2017</v>
          </cell>
          <cell r="C1283" t="str">
            <v>COTTAGE GROVE COMMUNITY HOSPIT</v>
          </cell>
          <cell r="D1283" t="str">
            <v>41700</v>
          </cell>
          <cell r="E1283" t="str">
            <v>PHARMACY SERVICES</v>
          </cell>
          <cell r="F1283" t="str">
            <v>34506845</v>
          </cell>
          <cell r="G1283" t="str">
            <v>PENICILLIN G BENZATHINE 100Ku</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row>
        <row r="1284">
          <cell r="A1284" t="str">
            <v>JUL</v>
          </cell>
          <cell r="B1284">
            <v>2017</v>
          </cell>
          <cell r="C1284" t="str">
            <v>COTTAGE GROVE COMMUNITY HOSPIT</v>
          </cell>
          <cell r="D1284" t="str">
            <v>41700</v>
          </cell>
          <cell r="E1284" t="str">
            <v>PHARMACY SERVICES</v>
          </cell>
          <cell r="F1284" t="str">
            <v>34506860</v>
          </cell>
          <cell r="G1284" t="str">
            <v>OLANZAPINE LONG-ACTING 1mg</v>
          </cell>
          <cell r="H1284">
            <v>0</v>
          </cell>
          <cell r="I1284">
            <v>40</v>
          </cell>
          <cell r="J1284">
            <v>40</v>
          </cell>
          <cell r="K1284">
            <v>0</v>
          </cell>
          <cell r="L1284">
            <v>80</v>
          </cell>
          <cell r="M1284">
            <v>80</v>
          </cell>
          <cell r="N1284">
            <v>0</v>
          </cell>
          <cell r="O1284">
            <v>0</v>
          </cell>
          <cell r="P1284">
            <v>445.2</v>
          </cell>
          <cell r="Q1284">
            <v>445.2</v>
          </cell>
          <cell r="R1284">
            <v>0</v>
          </cell>
          <cell r="S1284">
            <v>40</v>
          </cell>
          <cell r="T1284">
            <v>40</v>
          </cell>
          <cell r="U1284">
            <v>0</v>
          </cell>
          <cell r="V1284">
            <v>80</v>
          </cell>
          <cell r="W1284">
            <v>80</v>
          </cell>
          <cell r="X1284">
            <v>0</v>
          </cell>
          <cell r="Y1284">
            <v>0</v>
          </cell>
          <cell r="Z1284">
            <v>445.2</v>
          </cell>
          <cell r="AA1284">
            <v>445.2</v>
          </cell>
        </row>
        <row r="1285">
          <cell r="A1285" t="str">
            <v>JUL</v>
          </cell>
          <cell r="B1285">
            <v>2017</v>
          </cell>
          <cell r="C1285" t="str">
            <v>COTTAGE GROVE COMMUNITY HOSPIT</v>
          </cell>
          <cell r="D1285" t="str">
            <v>41700</v>
          </cell>
          <cell r="E1285" t="str">
            <v>PHARMACY SERVICES</v>
          </cell>
          <cell r="F1285" t="str">
            <v>34506875</v>
          </cell>
          <cell r="G1285" t="str">
            <v>USTEKINUMAB 1mg INJ</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row>
        <row r="1286">
          <cell r="A1286" t="str">
            <v>JUL</v>
          </cell>
          <cell r="B1286">
            <v>2017</v>
          </cell>
          <cell r="C1286" t="str">
            <v>COTTAGE GROVE COMMUNITY HOSPIT</v>
          </cell>
          <cell r="D1286" t="str">
            <v>41700</v>
          </cell>
          <cell r="E1286" t="str">
            <v>PHARMACY SERVICES</v>
          </cell>
          <cell r="F1286" t="str">
            <v>34506895</v>
          </cell>
          <cell r="G1286" t="str">
            <v>FLUVIRIN VACC 3 YRS &amp; &gt; IM</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row>
        <row r="1287">
          <cell r="A1287" t="str">
            <v>JUL</v>
          </cell>
          <cell r="B1287">
            <v>2017</v>
          </cell>
          <cell r="C1287" t="str">
            <v>COTTAGE GROVE COMMUNITY HOSPIT</v>
          </cell>
          <cell r="D1287" t="str">
            <v>41700</v>
          </cell>
          <cell r="E1287" t="str">
            <v>PHARMACY SERVICES</v>
          </cell>
          <cell r="F1287" t="str">
            <v>34506920</v>
          </cell>
          <cell r="G1287" t="str">
            <v>ADRENALIN, EPINEPHRINE 0.1mg</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row>
        <row r="1288">
          <cell r="A1288" t="str">
            <v>JUL</v>
          </cell>
          <cell r="B1288">
            <v>2017</v>
          </cell>
          <cell r="C1288" t="str">
            <v>COTTAGE GROVE COMMUNITY HOSPIT</v>
          </cell>
          <cell r="D1288" t="str">
            <v>41700</v>
          </cell>
          <cell r="E1288" t="str">
            <v>PHARMACY SERVICES</v>
          </cell>
          <cell r="F1288" t="str">
            <v>34507010</v>
          </cell>
          <cell r="G1288" t="str">
            <v>ZOSYN-PIPERACILLIN SOD/TAZ 1g/0.</v>
          </cell>
          <cell r="H1288">
            <v>24</v>
          </cell>
          <cell r="I1288">
            <v>16</v>
          </cell>
          <cell r="J1288">
            <v>40</v>
          </cell>
          <cell r="K1288">
            <v>96</v>
          </cell>
          <cell r="L1288">
            <v>64</v>
          </cell>
          <cell r="M1288">
            <v>160</v>
          </cell>
          <cell r="N1288">
            <v>0</v>
          </cell>
          <cell r="O1288">
            <v>760.9</v>
          </cell>
          <cell r="P1288">
            <v>400.95</v>
          </cell>
          <cell r="Q1288">
            <v>1161.9000000000001</v>
          </cell>
          <cell r="R1288">
            <v>24</v>
          </cell>
          <cell r="S1288">
            <v>16</v>
          </cell>
          <cell r="T1288">
            <v>40</v>
          </cell>
          <cell r="U1288">
            <v>96</v>
          </cell>
          <cell r="V1288">
            <v>64</v>
          </cell>
          <cell r="W1288">
            <v>160</v>
          </cell>
          <cell r="X1288">
            <v>0</v>
          </cell>
          <cell r="Y1288">
            <v>760.9</v>
          </cell>
          <cell r="Z1288">
            <v>400.95</v>
          </cell>
          <cell r="AA1288">
            <v>1161.9000000000001</v>
          </cell>
        </row>
        <row r="1289">
          <cell r="A1289" t="str">
            <v>JUL</v>
          </cell>
          <cell r="B1289">
            <v>2017</v>
          </cell>
          <cell r="C1289" t="str">
            <v>COTTAGE GROVE COMMUNITY HOSPIT</v>
          </cell>
          <cell r="D1289" t="str">
            <v>41700</v>
          </cell>
          <cell r="E1289" t="str">
            <v>PHARMACY SERVICES</v>
          </cell>
          <cell r="F1289" t="str">
            <v>34508075</v>
          </cell>
          <cell r="G1289" t="str">
            <v>BELIMUMAB 10MG</v>
          </cell>
          <cell r="H1289">
            <v>0</v>
          </cell>
          <cell r="I1289">
            <v>64</v>
          </cell>
          <cell r="J1289">
            <v>64</v>
          </cell>
          <cell r="K1289">
            <v>0</v>
          </cell>
          <cell r="L1289">
            <v>640</v>
          </cell>
          <cell r="M1289">
            <v>640</v>
          </cell>
          <cell r="N1289">
            <v>0</v>
          </cell>
          <cell r="O1289">
            <v>0</v>
          </cell>
          <cell r="P1289">
            <v>6597</v>
          </cell>
          <cell r="Q1289">
            <v>6597</v>
          </cell>
          <cell r="R1289">
            <v>0</v>
          </cell>
          <cell r="S1289">
            <v>64</v>
          </cell>
          <cell r="T1289">
            <v>64</v>
          </cell>
          <cell r="U1289">
            <v>0</v>
          </cell>
          <cell r="V1289">
            <v>640</v>
          </cell>
          <cell r="W1289">
            <v>640</v>
          </cell>
          <cell r="X1289">
            <v>0</v>
          </cell>
          <cell r="Y1289">
            <v>0</v>
          </cell>
          <cell r="Z1289">
            <v>6597</v>
          </cell>
          <cell r="AA1289">
            <v>6597</v>
          </cell>
        </row>
        <row r="1290">
          <cell r="A1290" t="str">
            <v>JUL</v>
          </cell>
          <cell r="B1290">
            <v>2017</v>
          </cell>
          <cell r="C1290" t="str">
            <v>COTTAGE GROVE COMMUNITY HOSPIT</v>
          </cell>
          <cell r="D1290" t="str">
            <v>41700</v>
          </cell>
          <cell r="E1290" t="str">
            <v>PHARMACY SERVICES</v>
          </cell>
          <cell r="F1290" t="str">
            <v>34508185</v>
          </cell>
          <cell r="G1290" t="str">
            <v>METHYNALTREXONE 0.1MG</v>
          </cell>
          <cell r="H1290">
            <v>0</v>
          </cell>
          <cell r="I1290">
            <v>200</v>
          </cell>
          <cell r="J1290">
            <v>200</v>
          </cell>
          <cell r="K1290">
            <v>0</v>
          </cell>
          <cell r="L1290">
            <v>0</v>
          </cell>
          <cell r="M1290">
            <v>0</v>
          </cell>
          <cell r="N1290">
            <v>0</v>
          </cell>
          <cell r="O1290">
            <v>0</v>
          </cell>
          <cell r="P1290">
            <v>311.7</v>
          </cell>
          <cell r="Q1290">
            <v>311.7</v>
          </cell>
          <cell r="R1290">
            <v>0</v>
          </cell>
          <cell r="S1290">
            <v>200</v>
          </cell>
          <cell r="T1290">
            <v>200</v>
          </cell>
          <cell r="U1290">
            <v>0</v>
          </cell>
          <cell r="V1290">
            <v>0</v>
          </cell>
          <cell r="W1290">
            <v>0</v>
          </cell>
          <cell r="X1290">
            <v>0</v>
          </cell>
          <cell r="Y1290">
            <v>0</v>
          </cell>
          <cell r="Z1290">
            <v>311.7</v>
          </cell>
          <cell r="AA1290">
            <v>311.7</v>
          </cell>
        </row>
        <row r="1291">
          <cell r="A1291" t="str">
            <v>JUL</v>
          </cell>
          <cell r="B1291">
            <v>2017</v>
          </cell>
          <cell r="C1291" t="str">
            <v>COTTAGE GROVE COMMUNITY HOSPIT</v>
          </cell>
          <cell r="D1291" t="str">
            <v>41700</v>
          </cell>
          <cell r="E1291" t="str">
            <v>PHARMACY SERVICES</v>
          </cell>
          <cell r="F1291" t="str">
            <v>34508230</v>
          </cell>
          <cell r="G1291" t="str">
            <v>ZOLEDRONIC ACID NOS 1MG</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row>
        <row r="1292">
          <cell r="A1292" t="str">
            <v>JUL</v>
          </cell>
          <cell r="B1292">
            <v>2017</v>
          </cell>
          <cell r="C1292" t="str">
            <v>COTTAGE GROVE COMMUNITY HOSPIT</v>
          </cell>
          <cell r="D1292" t="str">
            <v>41700</v>
          </cell>
          <cell r="E1292" t="str">
            <v>PHARMACY SERVICES</v>
          </cell>
          <cell r="F1292" t="str">
            <v>34508275</v>
          </cell>
          <cell r="G1292" t="str">
            <v>ZOLEDRONIC ACID 1mg</v>
          </cell>
          <cell r="H1292">
            <v>0</v>
          </cell>
          <cell r="I1292">
            <v>10</v>
          </cell>
          <cell r="J1292">
            <v>10</v>
          </cell>
          <cell r="K1292">
            <v>0</v>
          </cell>
          <cell r="L1292">
            <v>0</v>
          </cell>
          <cell r="M1292">
            <v>0</v>
          </cell>
          <cell r="N1292">
            <v>0</v>
          </cell>
          <cell r="O1292">
            <v>0</v>
          </cell>
          <cell r="P1292">
            <v>619.1</v>
          </cell>
          <cell r="Q1292">
            <v>619.1</v>
          </cell>
          <cell r="R1292">
            <v>0</v>
          </cell>
          <cell r="S1292">
            <v>10</v>
          </cell>
          <cell r="T1292">
            <v>10</v>
          </cell>
          <cell r="U1292">
            <v>0</v>
          </cell>
          <cell r="V1292">
            <v>0</v>
          </cell>
          <cell r="W1292">
            <v>0</v>
          </cell>
          <cell r="X1292">
            <v>0</v>
          </cell>
          <cell r="Y1292">
            <v>0</v>
          </cell>
          <cell r="Z1292">
            <v>619.1</v>
          </cell>
          <cell r="AA1292">
            <v>619.1</v>
          </cell>
        </row>
        <row r="1293">
          <cell r="A1293" t="str">
            <v>JUL</v>
          </cell>
          <cell r="B1293">
            <v>2017</v>
          </cell>
          <cell r="C1293" t="str">
            <v>COTTAGE GROVE COMMUNITY HOSPIT</v>
          </cell>
          <cell r="D1293" t="str">
            <v>41700</v>
          </cell>
          <cell r="E1293" t="str">
            <v>PHARMACY SERVICES</v>
          </cell>
          <cell r="F1293" t="str">
            <v>34508295</v>
          </cell>
          <cell r="G1293" t="str">
            <v>FILGRASTIM G-CSF 1mcg</v>
          </cell>
          <cell r="H1293">
            <v>0</v>
          </cell>
          <cell r="I1293">
            <v>1920</v>
          </cell>
          <cell r="J1293">
            <v>1920</v>
          </cell>
          <cell r="K1293">
            <v>0</v>
          </cell>
          <cell r="L1293">
            <v>3840</v>
          </cell>
          <cell r="M1293">
            <v>3840</v>
          </cell>
          <cell r="N1293">
            <v>0</v>
          </cell>
          <cell r="O1293">
            <v>0</v>
          </cell>
          <cell r="P1293">
            <v>2911.4</v>
          </cell>
          <cell r="Q1293">
            <v>2911.4</v>
          </cell>
          <cell r="R1293">
            <v>0</v>
          </cell>
          <cell r="S1293">
            <v>1920</v>
          </cell>
          <cell r="T1293">
            <v>1920</v>
          </cell>
          <cell r="U1293">
            <v>0</v>
          </cell>
          <cell r="V1293">
            <v>3840</v>
          </cell>
          <cell r="W1293">
            <v>3840</v>
          </cell>
          <cell r="X1293">
            <v>0</v>
          </cell>
          <cell r="Y1293">
            <v>0</v>
          </cell>
          <cell r="Z1293">
            <v>2911.4</v>
          </cell>
          <cell r="AA1293">
            <v>2911.4</v>
          </cell>
        </row>
        <row r="1294">
          <cell r="A1294" t="str">
            <v>JUL</v>
          </cell>
          <cell r="B1294">
            <v>2017</v>
          </cell>
          <cell r="C1294" t="str">
            <v>COTTAGE GROVE COMMUNITY HOSPIT</v>
          </cell>
          <cell r="D1294" t="str">
            <v>41700</v>
          </cell>
          <cell r="E1294" t="str">
            <v>PHARMACY SERVICES</v>
          </cell>
          <cell r="F1294" t="str">
            <v>34508300</v>
          </cell>
          <cell r="G1294" t="str">
            <v>xTBO-FILGRASTIM 5mcg</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row>
        <row r="1295">
          <cell r="A1295" t="str">
            <v>JUL</v>
          </cell>
          <cell r="B1295">
            <v>2017</v>
          </cell>
          <cell r="C1295" t="str">
            <v>COTTAGE GROVE COMMUNITY HOSPIT</v>
          </cell>
          <cell r="D1295" t="str">
            <v>41700</v>
          </cell>
          <cell r="E1295" t="str">
            <v>PHARMACY SERVICES</v>
          </cell>
          <cell r="F1295" t="str">
            <v>34508410</v>
          </cell>
          <cell r="G1295" t="str">
            <v>PROPOFL 10MG</v>
          </cell>
          <cell r="H1295">
            <v>0</v>
          </cell>
          <cell r="I1295">
            <v>40</v>
          </cell>
          <cell r="J1295">
            <v>40</v>
          </cell>
          <cell r="K1295">
            <v>0</v>
          </cell>
          <cell r="L1295">
            <v>160</v>
          </cell>
          <cell r="M1295">
            <v>160</v>
          </cell>
          <cell r="N1295">
            <v>0</v>
          </cell>
          <cell r="O1295">
            <v>0</v>
          </cell>
          <cell r="P1295">
            <v>99.5</v>
          </cell>
          <cell r="Q1295">
            <v>99.5</v>
          </cell>
          <cell r="R1295">
            <v>0</v>
          </cell>
          <cell r="S1295">
            <v>40</v>
          </cell>
          <cell r="T1295">
            <v>40</v>
          </cell>
          <cell r="U1295">
            <v>0</v>
          </cell>
          <cell r="V1295">
            <v>160</v>
          </cell>
          <cell r="W1295">
            <v>160</v>
          </cell>
          <cell r="X1295">
            <v>0</v>
          </cell>
          <cell r="Y1295">
            <v>0</v>
          </cell>
          <cell r="Z1295">
            <v>99.5</v>
          </cell>
          <cell r="AA1295">
            <v>99.5</v>
          </cell>
        </row>
        <row r="1296">
          <cell r="A1296" t="str">
            <v>JUL</v>
          </cell>
          <cell r="B1296">
            <v>2017</v>
          </cell>
          <cell r="C1296" t="str">
            <v>COTTAGE GROVE COMMUNITY HOSPIT</v>
          </cell>
          <cell r="D1296" t="str">
            <v>41700</v>
          </cell>
          <cell r="E1296" t="str">
            <v>PHARMACY SERVICES</v>
          </cell>
          <cell r="F1296" t="str">
            <v>34508430</v>
          </cell>
          <cell r="G1296" t="str">
            <v>ADENOSINE 1mg</v>
          </cell>
          <cell r="H1296">
            <v>0</v>
          </cell>
          <cell r="I1296">
            <v>18</v>
          </cell>
          <cell r="J1296">
            <v>18</v>
          </cell>
          <cell r="K1296">
            <v>0</v>
          </cell>
          <cell r="L1296">
            <v>72</v>
          </cell>
          <cell r="M1296">
            <v>72</v>
          </cell>
          <cell r="N1296">
            <v>0</v>
          </cell>
          <cell r="O1296">
            <v>0</v>
          </cell>
          <cell r="P1296">
            <v>85.65</v>
          </cell>
          <cell r="Q1296">
            <v>85.7</v>
          </cell>
          <cell r="R1296">
            <v>0</v>
          </cell>
          <cell r="S1296">
            <v>18</v>
          </cell>
          <cell r="T1296">
            <v>18</v>
          </cell>
          <cell r="U1296">
            <v>0</v>
          </cell>
          <cell r="V1296">
            <v>72</v>
          </cell>
          <cell r="W1296">
            <v>72</v>
          </cell>
          <cell r="X1296">
            <v>0</v>
          </cell>
          <cell r="Y1296">
            <v>0</v>
          </cell>
          <cell r="Z1296">
            <v>85.65</v>
          </cell>
          <cell r="AA1296">
            <v>85.7</v>
          </cell>
        </row>
        <row r="1297">
          <cell r="A1297" t="str">
            <v>JUL</v>
          </cell>
          <cell r="B1297">
            <v>2017</v>
          </cell>
          <cell r="C1297" t="str">
            <v>COTTAGE GROVE COMMUNITY HOSPIT</v>
          </cell>
          <cell r="D1297" t="str">
            <v>41800</v>
          </cell>
          <cell r="E1297" t="str">
            <v>Pulmonary Function</v>
          </cell>
          <cell r="F1297" t="str">
            <v>35070004</v>
          </cell>
          <cell r="G1297" t="str">
            <v>PULMONARY FUNCTION NO TRX</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row>
        <row r="1298">
          <cell r="A1298" t="str">
            <v>JUL</v>
          </cell>
          <cell r="B1298">
            <v>2017</v>
          </cell>
          <cell r="C1298" t="str">
            <v>COTTAGE GROVE COMMUNITY HOSPIT</v>
          </cell>
          <cell r="D1298" t="str">
            <v>41800</v>
          </cell>
          <cell r="E1298" t="str">
            <v>Pulmonary Function</v>
          </cell>
          <cell r="F1298" t="str">
            <v>35070805</v>
          </cell>
          <cell r="G1298" t="str">
            <v>SPIROMETRY FLOW VOL LOOP</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row>
        <row r="1299">
          <cell r="A1299" t="str">
            <v>JUL</v>
          </cell>
          <cell r="B1299">
            <v>2017</v>
          </cell>
          <cell r="C1299" t="str">
            <v>COTTAGE GROVE COMMUNITY HOSPIT</v>
          </cell>
          <cell r="D1299" t="str">
            <v>41800</v>
          </cell>
          <cell r="E1299" t="str">
            <v>Pulmonary Function</v>
          </cell>
          <cell r="F1299" t="str">
            <v>35070815</v>
          </cell>
          <cell r="G1299" t="str">
            <v>SPIROMETRY WITH BD</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row>
        <row r="1300">
          <cell r="A1300" t="str">
            <v>JUL</v>
          </cell>
          <cell r="B1300">
            <v>2017</v>
          </cell>
          <cell r="C1300" t="str">
            <v>COTTAGE GROVE COMMUNITY HOSPIT</v>
          </cell>
          <cell r="D1300" t="str">
            <v>41800</v>
          </cell>
          <cell r="E1300" t="str">
            <v>Pulmonary Function</v>
          </cell>
          <cell r="F1300" t="str">
            <v>35070825</v>
          </cell>
          <cell r="G1300" t="str">
            <v>xCO DIFF CAP (DLCO)</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row>
        <row r="1301">
          <cell r="A1301" t="str">
            <v>JUL</v>
          </cell>
          <cell r="B1301">
            <v>2017</v>
          </cell>
          <cell r="C1301" t="str">
            <v>COTTAGE GROVE COMMUNITY HOSPIT</v>
          </cell>
          <cell r="D1301" t="str">
            <v>41800</v>
          </cell>
          <cell r="E1301" t="str">
            <v>Pulmonary Function</v>
          </cell>
          <cell r="F1301" t="str">
            <v>35070905</v>
          </cell>
          <cell r="G1301" t="str">
            <v>xTHORACIC GAS VOLUME</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row>
        <row r="1302">
          <cell r="A1302" t="str">
            <v>JUL</v>
          </cell>
          <cell r="B1302">
            <v>2017</v>
          </cell>
          <cell r="C1302" t="str">
            <v>COTTAGE GROVE COMMUNITY HOSPIT</v>
          </cell>
          <cell r="D1302" t="str">
            <v>41800</v>
          </cell>
          <cell r="E1302" t="str">
            <v>Pulmonary Function</v>
          </cell>
          <cell r="F1302" t="str">
            <v>35070910</v>
          </cell>
          <cell r="G1302" t="str">
            <v>xRESISTANCE TO AIRFLOW</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row>
        <row r="1303">
          <cell r="A1303" t="str">
            <v>JUL</v>
          </cell>
          <cell r="B1303">
            <v>2017</v>
          </cell>
          <cell r="C1303" t="str">
            <v>COTTAGE GROVE COMMUNITY HOSPIT</v>
          </cell>
          <cell r="D1303" t="str">
            <v>41800</v>
          </cell>
          <cell r="E1303" t="str">
            <v>Pulmonary Function</v>
          </cell>
          <cell r="F1303" t="str">
            <v>35080405</v>
          </cell>
          <cell r="G1303" t="str">
            <v>OXYGEN SUPPLY ITEM</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row>
        <row r="1304">
          <cell r="A1304" t="str">
            <v>JUL</v>
          </cell>
          <cell r="B1304">
            <v>2017</v>
          </cell>
          <cell r="C1304" t="str">
            <v>COTTAGE GROVE COMMUNITY HOSPIT</v>
          </cell>
          <cell r="D1304" t="str">
            <v>41800</v>
          </cell>
          <cell r="E1304" t="str">
            <v>Pulmonary Function</v>
          </cell>
          <cell r="F1304" t="str">
            <v>35099020</v>
          </cell>
          <cell r="G1304" t="str">
            <v>RC OP-PT/FAMILY EDUCATION 30 MIN</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row>
        <row r="1305">
          <cell r="A1305" t="str">
            <v>JUL</v>
          </cell>
          <cell r="B1305">
            <v>2017</v>
          </cell>
          <cell r="C1305" t="str">
            <v>COTTAGE GROVE COMMUNITY HOSPIT</v>
          </cell>
          <cell r="D1305" t="str">
            <v>41800</v>
          </cell>
          <cell r="E1305" t="str">
            <v>Pulmonary Function</v>
          </cell>
          <cell r="F1305" t="str">
            <v>35099025</v>
          </cell>
          <cell r="G1305" t="str">
            <v>RC OP-PT/FAMILY EDUCATION 45 MIN</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row>
        <row r="1306">
          <cell r="A1306" t="str">
            <v>JUL</v>
          </cell>
          <cell r="B1306">
            <v>2017</v>
          </cell>
          <cell r="C1306" t="str">
            <v>COTTAGE GROVE COMMUNITY HOSPIT</v>
          </cell>
          <cell r="D1306" t="str">
            <v>41800</v>
          </cell>
          <cell r="E1306" t="str">
            <v>Pulmonary Function</v>
          </cell>
          <cell r="F1306" t="str">
            <v>35099080</v>
          </cell>
          <cell r="G1306" t="str">
            <v>RC MEDICAL GAS SUPPLY PER DAY</v>
          </cell>
          <cell r="H1306">
            <v>31</v>
          </cell>
          <cell r="I1306">
            <v>16</v>
          </cell>
          <cell r="J1306">
            <v>47</v>
          </cell>
          <cell r="K1306">
            <v>5.6</v>
          </cell>
          <cell r="L1306">
            <v>2.9</v>
          </cell>
          <cell r="M1306">
            <v>8.5</v>
          </cell>
          <cell r="N1306">
            <v>0</v>
          </cell>
          <cell r="O1306">
            <v>9486</v>
          </cell>
          <cell r="P1306">
            <v>4896</v>
          </cell>
          <cell r="Q1306">
            <v>14382</v>
          </cell>
          <cell r="R1306">
            <v>31</v>
          </cell>
          <cell r="S1306">
            <v>16</v>
          </cell>
          <cell r="T1306">
            <v>47</v>
          </cell>
          <cell r="U1306">
            <v>5.6</v>
          </cell>
          <cell r="V1306">
            <v>2.9</v>
          </cell>
          <cell r="W1306">
            <v>8.5</v>
          </cell>
          <cell r="X1306">
            <v>0</v>
          </cell>
          <cell r="Y1306">
            <v>9486</v>
          </cell>
          <cell r="Z1306">
            <v>4896</v>
          </cell>
          <cell r="AA1306">
            <v>14382</v>
          </cell>
        </row>
        <row r="1307">
          <cell r="A1307" t="str">
            <v>JUL</v>
          </cell>
          <cell r="B1307">
            <v>2017</v>
          </cell>
          <cell r="C1307" t="str">
            <v>COTTAGE GROVE COMMUNITY HOSPIT</v>
          </cell>
          <cell r="D1307" t="str">
            <v>41800</v>
          </cell>
          <cell r="E1307" t="str">
            <v>Pulmonary Function</v>
          </cell>
          <cell r="F1307" t="str">
            <v>35099155</v>
          </cell>
          <cell r="G1307" t="str">
            <v>RC PT OWN CPAP/BIPAP DAILY MGMT</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row>
        <row r="1308">
          <cell r="A1308" t="str">
            <v>JUL</v>
          </cell>
          <cell r="B1308">
            <v>2017</v>
          </cell>
          <cell r="C1308" t="str">
            <v>COTTAGE GROVE COMMUNITY HOSPIT</v>
          </cell>
          <cell r="D1308" t="str">
            <v>41800</v>
          </cell>
          <cell r="E1308" t="str">
            <v>Pulmonary Function</v>
          </cell>
          <cell r="F1308" t="str">
            <v>35099340</v>
          </cell>
          <cell r="G1308" t="str">
            <v>RC PEP FLUTTER INITIAL TREATMENT</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row>
        <row r="1309">
          <cell r="A1309" t="str">
            <v>JUL</v>
          </cell>
          <cell r="B1309">
            <v>2017</v>
          </cell>
          <cell r="C1309" t="str">
            <v>COTTAGE GROVE COMMUNITY HOSPIT</v>
          </cell>
          <cell r="D1309" t="str">
            <v>41800</v>
          </cell>
          <cell r="E1309" t="str">
            <v>Pulmonary Function</v>
          </cell>
          <cell r="F1309" t="str">
            <v>35099345</v>
          </cell>
          <cell r="G1309" t="str">
            <v>RC PEP FLUTTER SUBSEQUENT TREATM</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row>
        <row r="1310">
          <cell r="A1310" t="str">
            <v>JUL</v>
          </cell>
          <cell r="B1310">
            <v>2017</v>
          </cell>
          <cell r="C1310" t="str">
            <v>COTTAGE GROVE COMMUNITY HOSPIT</v>
          </cell>
          <cell r="D1310" t="str">
            <v>41800</v>
          </cell>
          <cell r="E1310" t="str">
            <v>Pulmonary Function</v>
          </cell>
          <cell r="F1310" t="str">
            <v>35099415</v>
          </cell>
          <cell r="G1310" t="str">
            <v>RC OXIMETRY SINGLE MEASUREMENT</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row>
        <row r="1311">
          <cell r="A1311" t="str">
            <v>JUL</v>
          </cell>
          <cell r="B1311">
            <v>2017</v>
          </cell>
          <cell r="C1311" t="str">
            <v>COTTAGE GROVE COMMUNITY HOSPIT</v>
          </cell>
          <cell r="D1311" t="str">
            <v>41800</v>
          </cell>
          <cell r="E1311" t="str">
            <v>Pulmonary Function</v>
          </cell>
          <cell r="F1311" t="str">
            <v>35099430</v>
          </cell>
          <cell r="G1311" t="str">
            <v>RC OXIMETRY MULTI DETERM/EXERCIS</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row>
        <row r="1312">
          <cell r="A1312" t="str">
            <v>JUL</v>
          </cell>
          <cell r="B1312">
            <v>2017</v>
          </cell>
          <cell r="C1312" t="str">
            <v>COTTAGE GROVE COMMUNITY HOSPIT</v>
          </cell>
          <cell r="D1312" t="str">
            <v>41800</v>
          </cell>
          <cell r="E1312" t="str">
            <v>Pulmonary Function</v>
          </cell>
          <cell r="F1312" t="str">
            <v>35099440</v>
          </cell>
          <cell r="G1312" t="str">
            <v>RC I:S INITIAL SUPPLY</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row>
        <row r="1313">
          <cell r="A1313" t="str">
            <v>JUL</v>
          </cell>
          <cell r="B1313">
            <v>2017</v>
          </cell>
          <cell r="C1313" t="str">
            <v>COTTAGE GROVE COMMUNITY HOSPIT</v>
          </cell>
          <cell r="D1313" t="str">
            <v>41800</v>
          </cell>
          <cell r="E1313" t="str">
            <v>Pulmonary Function</v>
          </cell>
          <cell r="F1313" t="str">
            <v>35099460</v>
          </cell>
          <cell r="G1313" t="str">
            <v>RC PEAK FLOW SUPPLY</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row>
        <row r="1314">
          <cell r="A1314" t="str">
            <v>JUL</v>
          </cell>
          <cell r="B1314">
            <v>2017</v>
          </cell>
          <cell r="C1314" t="str">
            <v>COTTAGE GROVE COMMUNITY HOSPIT</v>
          </cell>
          <cell r="D1314" t="str">
            <v>41800</v>
          </cell>
          <cell r="E1314" t="str">
            <v>Pulmonary Function</v>
          </cell>
          <cell r="F1314" t="str">
            <v>35099465</v>
          </cell>
          <cell r="G1314" t="str">
            <v>RC PULMONARY FUNCTION</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row>
        <row r="1315">
          <cell r="A1315" t="str">
            <v>JUL</v>
          </cell>
          <cell r="B1315">
            <v>2017</v>
          </cell>
          <cell r="C1315" t="str">
            <v>COTTAGE GROVE COMMUNITY HOSPIT</v>
          </cell>
          <cell r="D1315" t="str">
            <v>41800</v>
          </cell>
          <cell r="E1315" t="str">
            <v>Pulmonary Function</v>
          </cell>
          <cell r="F1315" t="str">
            <v>35099760</v>
          </cell>
          <cell r="G1315" t="str">
            <v>RC CPAP/BIPAP CGCH</v>
          </cell>
          <cell r="H1315">
            <v>1</v>
          </cell>
          <cell r="I1315">
            <v>0</v>
          </cell>
          <cell r="J1315">
            <v>1</v>
          </cell>
          <cell r="K1315">
            <v>3</v>
          </cell>
          <cell r="L1315">
            <v>0</v>
          </cell>
          <cell r="M1315">
            <v>3</v>
          </cell>
          <cell r="N1315">
            <v>0</v>
          </cell>
          <cell r="O1315">
            <v>567</v>
          </cell>
          <cell r="P1315">
            <v>0</v>
          </cell>
          <cell r="Q1315">
            <v>567</v>
          </cell>
          <cell r="R1315">
            <v>1</v>
          </cell>
          <cell r="S1315">
            <v>0</v>
          </cell>
          <cell r="T1315">
            <v>1</v>
          </cell>
          <cell r="U1315">
            <v>3</v>
          </cell>
          <cell r="V1315">
            <v>0</v>
          </cell>
          <cell r="W1315">
            <v>3</v>
          </cell>
          <cell r="X1315">
            <v>0</v>
          </cell>
          <cell r="Y1315">
            <v>567</v>
          </cell>
          <cell r="Z1315">
            <v>0</v>
          </cell>
          <cell r="AA1315">
            <v>567</v>
          </cell>
        </row>
        <row r="1316">
          <cell r="A1316" t="str">
            <v>JUL</v>
          </cell>
          <cell r="B1316">
            <v>2017</v>
          </cell>
          <cell r="C1316" t="str">
            <v>COTTAGE GROVE COMMUNITY HOSPIT</v>
          </cell>
          <cell r="D1316" t="str">
            <v>41800</v>
          </cell>
          <cell r="E1316" t="str">
            <v>Pulmonary Function</v>
          </cell>
          <cell r="F1316" t="str">
            <v>35099915</v>
          </cell>
          <cell r="G1316" t="str">
            <v>RC AERO MED TREATMENT</v>
          </cell>
          <cell r="H1316">
            <v>4</v>
          </cell>
          <cell r="I1316">
            <v>4</v>
          </cell>
          <cell r="J1316">
            <v>8</v>
          </cell>
          <cell r="K1316">
            <v>1.4</v>
          </cell>
          <cell r="L1316">
            <v>1.4</v>
          </cell>
          <cell r="M1316">
            <v>2.9</v>
          </cell>
          <cell r="N1316">
            <v>0</v>
          </cell>
          <cell r="O1316">
            <v>340</v>
          </cell>
          <cell r="P1316">
            <v>340</v>
          </cell>
          <cell r="Q1316">
            <v>680</v>
          </cell>
          <cell r="R1316">
            <v>4</v>
          </cell>
          <cell r="S1316">
            <v>4</v>
          </cell>
          <cell r="T1316">
            <v>8</v>
          </cell>
          <cell r="U1316">
            <v>1.4</v>
          </cell>
          <cell r="V1316">
            <v>1.4</v>
          </cell>
          <cell r="W1316">
            <v>2.9</v>
          </cell>
          <cell r="X1316">
            <v>0</v>
          </cell>
          <cell r="Y1316">
            <v>340</v>
          </cell>
          <cell r="Z1316">
            <v>340</v>
          </cell>
          <cell r="AA1316">
            <v>680</v>
          </cell>
        </row>
        <row r="1317">
          <cell r="A1317" t="str">
            <v>JUL</v>
          </cell>
          <cell r="B1317">
            <v>2017</v>
          </cell>
          <cell r="C1317" t="str">
            <v>COTTAGE GROVE COMMUNITY HOSPIT</v>
          </cell>
          <cell r="D1317" t="str">
            <v>41800</v>
          </cell>
          <cell r="E1317" t="str">
            <v>Pulmonary Function</v>
          </cell>
          <cell r="F1317" t="str">
            <v>35099920</v>
          </cell>
          <cell r="G1317" t="str">
            <v>RC MDI TREATMENT</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row>
        <row r="1318">
          <cell r="A1318" t="str">
            <v>JUL</v>
          </cell>
          <cell r="B1318">
            <v>2017</v>
          </cell>
          <cell r="C1318" t="str">
            <v>COTTAGE GROVE COMMUNITY HOSPIT</v>
          </cell>
          <cell r="D1318" t="str">
            <v>41800</v>
          </cell>
          <cell r="E1318" t="str">
            <v>Pulmonary Function</v>
          </cell>
          <cell r="F1318" t="str">
            <v>35100405</v>
          </cell>
          <cell r="G1318" t="str">
            <v>RC PLETHYSMOGRAPHY LUNG VOL&amp;RESI</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row>
        <row r="1319">
          <cell r="A1319" t="str">
            <v>JUL</v>
          </cell>
          <cell r="B1319">
            <v>2017</v>
          </cell>
          <cell r="C1319" t="str">
            <v>COTTAGE GROVE COMMUNITY HOSPIT</v>
          </cell>
          <cell r="D1319" t="str">
            <v>41800</v>
          </cell>
          <cell r="E1319" t="str">
            <v>Pulmonary Function</v>
          </cell>
          <cell r="F1319" t="str">
            <v>35100420</v>
          </cell>
          <cell r="G1319" t="str">
            <v>RC DIFFUSING CAPACITY (DLCO)</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row>
        <row r="1320">
          <cell r="A1320" t="str">
            <v>JUL</v>
          </cell>
          <cell r="B1320">
            <v>2017</v>
          </cell>
          <cell r="C1320" t="str">
            <v>COTTAGE GROVE COMMUNITY HOSPIT</v>
          </cell>
          <cell r="D1320" t="str">
            <v>41800</v>
          </cell>
          <cell r="E1320" t="str">
            <v>Pulmonary Function</v>
          </cell>
          <cell r="F1320" t="str">
            <v>39000258</v>
          </cell>
          <cell r="G1320" t="str">
            <v>ER O2</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row>
        <row r="1321">
          <cell r="A1321" t="str">
            <v>JUL</v>
          </cell>
          <cell r="B1321">
            <v>2017</v>
          </cell>
          <cell r="C1321" t="str">
            <v>COTTAGE GROVE COMMUNITY HOSPIT</v>
          </cell>
          <cell r="D1321" t="str">
            <v>41800</v>
          </cell>
          <cell r="E1321" t="str">
            <v>Pulmonary Function</v>
          </cell>
          <cell r="F1321" t="str">
            <v>39000307</v>
          </cell>
          <cell r="G1321" t="str">
            <v>ER PULSE OXIMETRY</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row>
        <row r="1322">
          <cell r="A1322" t="str">
            <v>JUL</v>
          </cell>
          <cell r="B1322">
            <v>2017</v>
          </cell>
          <cell r="C1322" t="str">
            <v>COTTAGE GROVE COMMUNITY HOSPIT</v>
          </cell>
          <cell r="D1322" t="str">
            <v>41800</v>
          </cell>
          <cell r="E1322" t="str">
            <v>Pulmonary Function</v>
          </cell>
          <cell r="F1322" t="str">
            <v>39002406</v>
          </cell>
          <cell r="G1322" t="str">
            <v>ER PULSE OXIMETRY MULTIPLE DETER</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row>
        <row r="1323">
          <cell r="A1323" t="str">
            <v>JUL</v>
          </cell>
          <cell r="B1323">
            <v>2017</v>
          </cell>
          <cell r="C1323" t="str">
            <v>COTTAGE GROVE COMMUNITY HOSPIT</v>
          </cell>
          <cell r="D1323" t="str">
            <v>42000</v>
          </cell>
          <cell r="E1323" t="str">
            <v>Rehab Outpatient</v>
          </cell>
          <cell r="F1323" t="str">
            <v>10110000</v>
          </cell>
          <cell r="G1323" t="str">
            <v>CGCH-SICF VISIT</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row>
        <row r="1324">
          <cell r="A1324" t="str">
            <v>JUL</v>
          </cell>
          <cell r="B1324">
            <v>2017</v>
          </cell>
          <cell r="C1324" t="str">
            <v>COTTAGE GROVE COMMUNITY HOSPIT</v>
          </cell>
          <cell r="D1324" t="str">
            <v>42030</v>
          </cell>
          <cell r="E1324" t="str">
            <v>Cottage Grove Rehab.</v>
          </cell>
          <cell r="F1324" t="str">
            <v>10110000</v>
          </cell>
          <cell r="G1324" t="str">
            <v>CGCH-SICF VISIT</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row>
        <row r="1325">
          <cell r="A1325" t="str">
            <v>JUL</v>
          </cell>
          <cell r="B1325">
            <v>2017</v>
          </cell>
          <cell r="C1325" t="str">
            <v>COTTAGE GROVE COMMUNITY HOSPIT</v>
          </cell>
          <cell r="D1325" t="str">
            <v>42030</v>
          </cell>
          <cell r="E1325" t="str">
            <v>Cottage Grove Rehab.</v>
          </cell>
          <cell r="F1325" t="str">
            <v>36000000</v>
          </cell>
          <cell r="G1325" t="str">
            <v>REHAB PHYSICAL THERAPY VISIT</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row>
        <row r="1326">
          <cell r="A1326" t="str">
            <v>JUL</v>
          </cell>
          <cell r="B1326">
            <v>2017</v>
          </cell>
          <cell r="C1326" t="str">
            <v>COTTAGE GROVE COMMUNITY HOSPIT</v>
          </cell>
          <cell r="D1326" t="str">
            <v>42030</v>
          </cell>
          <cell r="E1326" t="str">
            <v>Cottage Grove Rehab.</v>
          </cell>
          <cell r="F1326" t="str">
            <v>36000010</v>
          </cell>
          <cell r="G1326" t="str">
            <v>MECHANICAL TRACTION LVL 1</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row>
        <row r="1327">
          <cell r="A1327" t="str">
            <v>JUL</v>
          </cell>
          <cell r="B1327">
            <v>2017</v>
          </cell>
          <cell r="C1327" t="str">
            <v>COTTAGE GROVE COMMUNITY HOSPIT</v>
          </cell>
          <cell r="D1327" t="str">
            <v>42030</v>
          </cell>
          <cell r="E1327" t="str">
            <v>Cottage Grove Rehab.</v>
          </cell>
          <cell r="F1327" t="str">
            <v>36000015</v>
          </cell>
          <cell r="G1327" t="str">
            <v>ELECTRICAL STIM-UNATTENDED-PT LV</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row>
        <row r="1328">
          <cell r="A1328" t="str">
            <v>JUL</v>
          </cell>
          <cell r="B1328">
            <v>2017</v>
          </cell>
          <cell r="C1328" t="str">
            <v>COTTAGE GROVE COMMUNITY HOSPIT</v>
          </cell>
          <cell r="D1328" t="str">
            <v>42030</v>
          </cell>
          <cell r="E1328" t="str">
            <v>Cottage Grove Rehab.</v>
          </cell>
          <cell r="F1328" t="str">
            <v>36000030</v>
          </cell>
          <cell r="G1328" t="str">
            <v>ELECTRICAL STIMULATION MANUAL -</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row>
        <row r="1329">
          <cell r="A1329" t="str">
            <v>JUL</v>
          </cell>
          <cell r="B1329">
            <v>2017</v>
          </cell>
          <cell r="C1329" t="str">
            <v>COTTAGE GROVE COMMUNITY HOSPIT</v>
          </cell>
          <cell r="D1329" t="str">
            <v>42030</v>
          </cell>
          <cell r="E1329" t="str">
            <v>Cottage Grove Rehab.</v>
          </cell>
          <cell r="F1329" t="str">
            <v>36000035</v>
          </cell>
          <cell r="G1329" t="str">
            <v>IONTOPHORESIS - 15 MIN</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row>
        <row r="1330">
          <cell r="A1330" t="str">
            <v>JUL</v>
          </cell>
          <cell r="B1330">
            <v>2017</v>
          </cell>
          <cell r="C1330" t="str">
            <v>COTTAGE GROVE COMMUNITY HOSPIT</v>
          </cell>
          <cell r="D1330" t="str">
            <v>42030</v>
          </cell>
          <cell r="E1330" t="str">
            <v>Cottage Grove Rehab.</v>
          </cell>
          <cell r="F1330" t="str">
            <v>36000045</v>
          </cell>
          <cell r="G1330" t="str">
            <v>ULTRASOUND - PT - 15 MIN</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row>
        <row r="1331">
          <cell r="A1331" t="str">
            <v>JUL</v>
          </cell>
          <cell r="B1331">
            <v>2017</v>
          </cell>
          <cell r="C1331" t="str">
            <v>COTTAGE GROVE COMMUNITY HOSPIT</v>
          </cell>
          <cell r="D1331" t="str">
            <v>42030</v>
          </cell>
          <cell r="E1331" t="str">
            <v>Cottage Grove Rehab.</v>
          </cell>
          <cell r="F1331" t="str">
            <v>36000055</v>
          </cell>
          <cell r="G1331" t="str">
            <v>THERAPEUTIC PROC/EXERCISE-PT-15</v>
          </cell>
          <cell r="H1331">
            <v>11</v>
          </cell>
          <cell r="I1331">
            <v>583</v>
          </cell>
          <cell r="J1331">
            <v>594</v>
          </cell>
          <cell r="K1331">
            <v>11</v>
          </cell>
          <cell r="L1331">
            <v>583</v>
          </cell>
          <cell r="M1331">
            <v>594</v>
          </cell>
          <cell r="N1331">
            <v>0</v>
          </cell>
          <cell r="O1331">
            <v>880</v>
          </cell>
          <cell r="P1331">
            <v>46640</v>
          </cell>
          <cell r="Q1331">
            <v>47520</v>
          </cell>
          <cell r="R1331">
            <v>11</v>
          </cell>
          <cell r="S1331">
            <v>583</v>
          </cell>
          <cell r="T1331">
            <v>594</v>
          </cell>
          <cell r="U1331">
            <v>11</v>
          </cell>
          <cell r="V1331">
            <v>583</v>
          </cell>
          <cell r="W1331">
            <v>594</v>
          </cell>
          <cell r="X1331">
            <v>0</v>
          </cell>
          <cell r="Y1331">
            <v>880</v>
          </cell>
          <cell r="Z1331">
            <v>46640</v>
          </cell>
          <cell r="AA1331">
            <v>47520</v>
          </cell>
        </row>
        <row r="1332">
          <cell r="A1332" t="str">
            <v>JUL</v>
          </cell>
          <cell r="B1332">
            <v>2017</v>
          </cell>
          <cell r="C1332" t="str">
            <v>COTTAGE GROVE COMMUNITY HOSPIT</v>
          </cell>
          <cell r="D1332" t="str">
            <v>42030</v>
          </cell>
          <cell r="E1332" t="str">
            <v>Cottage Grove Rehab.</v>
          </cell>
          <cell r="F1332" t="str">
            <v>36000060</v>
          </cell>
          <cell r="G1332" t="str">
            <v>NEUROMUSCULAR REEDUCATION-PT- 15</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row>
        <row r="1333">
          <cell r="A1333" t="str">
            <v>JUL</v>
          </cell>
          <cell r="B1333">
            <v>2017</v>
          </cell>
          <cell r="C1333" t="str">
            <v>COTTAGE GROVE COMMUNITY HOSPIT</v>
          </cell>
          <cell r="D1333" t="str">
            <v>42030</v>
          </cell>
          <cell r="E1333" t="str">
            <v>Cottage Grove Rehab.</v>
          </cell>
          <cell r="F1333" t="str">
            <v>36000070</v>
          </cell>
          <cell r="G1333" t="str">
            <v>GAIT TRAINING PT-15 MIN</v>
          </cell>
          <cell r="H1333">
            <v>1</v>
          </cell>
          <cell r="I1333">
            <v>9</v>
          </cell>
          <cell r="J1333">
            <v>10</v>
          </cell>
          <cell r="K1333">
            <v>1</v>
          </cell>
          <cell r="L1333">
            <v>9</v>
          </cell>
          <cell r="M1333">
            <v>10</v>
          </cell>
          <cell r="N1333">
            <v>0</v>
          </cell>
          <cell r="O1333">
            <v>84</v>
          </cell>
          <cell r="P1333">
            <v>756</v>
          </cell>
          <cell r="Q1333">
            <v>840</v>
          </cell>
          <cell r="R1333">
            <v>1</v>
          </cell>
          <cell r="S1333">
            <v>9</v>
          </cell>
          <cell r="T1333">
            <v>10</v>
          </cell>
          <cell r="U1333">
            <v>1</v>
          </cell>
          <cell r="V1333">
            <v>9</v>
          </cell>
          <cell r="W1333">
            <v>10</v>
          </cell>
          <cell r="X1333">
            <v>0</v>
          </cell>
          <cell r="Y1333">
            <v>84</v>
          </cell>
          <cell r="Z1333">
            <v>756</v>
          </cell>
          <cell r="AA1333">
            <v>840</v>
          </cell>
        </row>
        <row r="1334">
          <cell r="A1334" t="str">
            <v>JUL</v>
          </cell>
          <cell r="B1334">
            <v>2017</v>
          </cell>
          <cell r="C1334" t="str">
            <v>COTTAGE GROVE COMMUNITY HOSPIT</v>
          </cell>
          <cell r="D1334" t="str">
            <v>42030</v>
          </cell>
          <cell r="E1334" t="str">
            <v>Cottage Grove Rehab.</v>
          </cell>
          <cell r="F1334" t="str">
            <v>36000120</v>
          </cell>
          <cell r="G1334" t="str">
            <v>THERAPEUTIC ACTIVITIES-PT-15 MIN</v>
          </cell>
          <cell r="H1334">
            <v>10</v>
          </cell>
          <cell r="I1334">
            <v>12</v>
          </cell>
          <cell r="J1334">
            <v>22</v>
          </cell>
          <cell r="K1334">
            <v>10</v>
          </cell>
          <cell r="L1334">
            <v>12</v>
          </cell>
          <cell r="M1334">
            <v>22</v>
          </cell>
          <cell r="N1334">
            <v>0</v>
          </cell>
          <cell r="O1334">
            <v>840</v>
          </cell>
          <cell r="P1334">
            <v>1008</v>
          </cell>
          <cell r="Q1334">
            <v>1848</v>
          </cell>
          <cell r="R1334">
            <v>10</v>
          </cell>
          <cell r="S1334">
            <v>12</v>
          </cell>
          <cell r="T1334">
            <v>22</v>
          </cell>
          <cell r="U1334">
            <v>10</v>
          </cell>
          <cell r="V1334">
            <v>12</v>
          </cell>
          <cell r="W1334">
            <v>22</v>
          </cell>
          <cell r="X1334">
            <v>0</v>
          </cell>
          <cell r="Y1334">
            <v>840</v>
          </cell>
          <cell r="Z1334">
            <v>1008</v>
          </cell>
          <cell r="AA1334">
            <v>1848</v>
          </cell>
        </row>
        <row r="1335">
          <cell r="A1335" t="str">
            <v>JUL</v>
          </cell>
          <cell r="B1335">
            <v>2017</v>
          </cell>
          <cell r="C1335" t="str">
            <v>COTTAGE GROVE COMMUNITY HOSPIT</v>
          </cell>
          <cell r="D1335" t="str">
            <v>42030</v>
          </cell>
          <cell r="E1335" t="str">
            <v>Cottage Grove Rehab.</v>
          </cell>
          <cell r="F1335" t="str">
            <v>36000210</v>
          </cell>
          <cell r="G1335" t="str">
            <v>SELF CARE/HOME MGMT TRN 15</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row>
        <row r="1336">
          <cell r="A1336" t="str">
            <v>JUL</v>
          </cell>
          <cell r="B1336">
            <v>2017</v>
          </cell>
          <cell r="C1336" t="str">
            <v>COTTAGE GROVE COMMUNITY HOSPIT</v>
          </cell>
          <cell r="D1336" t="str">
            <v>42030</v>
          </cell>
          <cell r="E1336" t="str">
            <v>Cottage Grove Rehab.</v>
          </cell>
          <cell r="F1336" t="str">
            <v>36000240</v>
          </cell>
          <cell r="G1336" t="str">
            <v>MANUAL THERAPY TECHNIQUES PT 15</v>
          </cell>
          <cell r="H1336">
            <v>0</v>
          </cell>
          <cell r="I1336">
            <v>137</v>
          </cell>
          <cell r="J1336">
            <v>137</v>
          </cell>
          <cell r="K1336">
            <v>0</v>
          </cell>
          <cell r="L1336">
            <v>137</v>
          </cell>
          <cell r="M1336">
            <v>137</v>
          </cell>
          <cell r="N1336">
            <v>0</v>
          </cell>
          <cell r="O1336">
            <v>0</v>
          </cell>
          <cell r="P1336">
            <v>11508</v>
          </cell>
          <cell r="Q1336">
            <v>11508</v>
          </cell>
          <cell r="R1336">
            <v>0</v>
          </cell>
          <cell r="S1336">
            <v>137</v>
          </cell>
          <cell r="T1336">
            <v>137</v>
          </cell>
          <cell r="U1336">
            <v>0</v>
          </cell>
          <cell r="V1336">
            <v>137</v>
          </cell>
          <cell r="W1336">
            <v>137</v>
          </cell>
          <cell r="X1336">
            <v>0</v>
          </cell>
          <cell r="Y1336">
            <v>0</v>
          </cell>
          <cell r="Z1336">
            <v>11508</v>
          </cell>
          <cell r="AA1336">
            <v>11508</v>
          </cell>
        </row>
        <row r="1337">
          <cell r="A1337" t="str">
            <v>JUL</v>
          </cell>
          <cell r="B1337">
            <v>2017</v>
          </cell>
          <cell r="C1337" t="str">
            <v>COTTAGE GROVE COMMUNITY HOSPIT</v>
          </cell>
          <cell r="D1337" t="str">
            <v>42030</v>
          </cell>
          <cell r="E1337" t="str">
            <v>Cottage Grove Rehab.</v>
          </cell>
          <cell r="F1337" t="str">
            <v>36000260</v>
          </cell>
          <cell r="G1337" t="str">
            <v>PT EVALUATION 1</v>
          </cell>
          <cell r="H1337">
            <v>1</v>
          </cell>
          <cell r="I1337">
            <v>4</v>
          </cell>
          <cell r="J1337">
            <v>5</v>
          </cell>
          <cell r="K1337">
            <v>1</v>
          </cell>
          <cell r="L1337">
            <v>4</v>
          </cell>
          <cell r="M1337">
            <v>5</v>
          </cell>
          <cell r="N1337">
            <v>0</v>
          </cell>
          <cell r="O1337">
            <v>88</v>
          </cell>
          <cell r="P1337">
            <v>352</v>
          </cell>
          <cell r="Q1337">
            <v>440</v>
          </cell>
          <cell r="R1337">
            <v>1</v>
          </cell>
          <cell r="S1337">
            <v>4</v>
          </cell>
          <cell r="T1337">
            <v>5</v>
          </cell>
          <cell r="U1337">
            <v>1</v>
          </cell>
          <cell r="V1337">
            <v>4</v>
          </cell>
          <cell r="W1337">
            <v>5</v>
          </cell>
          <cell r="X1337">
            <v>0</v>
          </cell>
          <cell r="Y1337">
            <v>88</v>
          </cell>
          <cell r="Z1337">
            <v>352</v>
          </cell>
          <cell r="AA1337">
            <v>440</v>
          </cell>
        </row>
        <row r="1338">
          <cell r="A1338" t="str">
            <v>JUL</v>
          </cell>
          <cell r="B1338">
            <v>2017</v>
          </cell>
          <cell r="C1338" t="str">
            <v>COTTAGE GROVE COMMUNITY HOSPIT</v>
          </cell>
          <cell r="D1338" t="str">
            <v>42030</v>
          </cell>
          <cell r="E1338" t="str">
            <v>Cottage Grove Rehab.</v>
          </cell>
          <cell r="F1338" t="str">
            <v>36000265</v>
          </cell>
          <cell r="G1338" t="str">
            <v>PT EVALUATION 2</v>
          </cell>
          <cell r="H1338">
            <v>5</v>
          </cell>
          <cell r="I1338">
            <v>7</v>
          </cell>
          <cell r="J1338">
            <v>12</v>
          </cell>
          <cell r="K1338">
            <v>10</v>
          </cell>
          <cell r="L1338">
            <v>14</v>
          </cell>
          <cell r="M1338">
            <v>24</v>
          </cell>
          <cell r="N1338">
            <v>0</v>
          </cell>
          <cell r="O1338">
            <v>875</v>
          </cell>
          <cell r="P1338">
            <v>1225</v>
          </cell>
          <cell r="Q1338">
            <v>2100</v>
          </cell>
          <cell r="R1338">
            <v>5</v>
          </cell>
          <cell r="S1338">
            <v>7</v>
          </cell>
          <cell r="T1338">
            <v>12</v>
          </cell>
          <cell r="U1338">
            <v>10</v>
          </cell>
          <cell r="V1338">
            <v>14</v>
          </cell>
          <cell r="W1338">
            <v>24</v>
          </cell>
          <cell r="X1338">
            <v>0</v>
          </cell>
          <cell r="Y1338">
            <v>875</v>
          </cell>
          <cell r="Z1338">
            <v>1225</v>
          </cell>
          <cell r="AA1338">
            <v>2100</v>
          </cell>
        </row>
        <row r="1339">
          <cell r="A1339" t="str">
            <v>JUL</v>
          </cell>
          <cell r="B1339">
            <v>2017</v>
          </cell>
          <cell r="C1339" t="str">
            <v>COTTAGE GROVE COMMUNITY HOSPIT</v>
          </cell>
          <cell r="D1339" t="str">
            <v>42030</v>
          </cell>
          <cell r="E1339" t="str">
            <v>Cottage Grove Rehab.</v>
          </cell>
          <cell r="F1339" t="str">
            <v>36000270</v>
          </cell>
          <cell r="G1339" t="str">
            <v>PT EVALUATION 3</v>
          </cell>
          <cell r="H1339">
            <v>1</v>
          </cell>
          <cell r="I1339">
            <v>40</v>
          </cell>
          <cell r="J1339">
            <v>41</v>
          </cell>
          <cell r="K1339">
            <v>3</v>
          </cell>
          <cell r="L1339">
            <v>120</v>
          </cell>
          <cell r="M1339">
            <v>123</v>
          </cell>
          <cell r="N1339">
            <v>0</v>
          </cell>
          <cell r="O1339">
            <v>261</v>
          </cell>
          <cell r="P1339">
            <v>10440</v>
          </cell>
          <cell r="Q1339">
            <v>10701</v>
          </cell>
          <cell r="R1339">
            <v>1</v>
          </cell>
          <cell r="S1339">
            <v>40</v>
          </cell>
          <cell r="T1339">
            <v>41</v>
          </cell>
          <cell r="U1339">
            <v>3</v>
          </cell>
          <cell r="V1339">
            <v>120</v>
          </cell>
          <cell r="W1339">
            <v>123</v>
          </cell>
          <cell r="X1339">
            <v>0</v>
          </cell>
          <cell r="Y1339">
            <v>261</v>
          </cell>
          <cell r="Z1339">
            <v>10440</v>
          </cell>
          <cell r="AA1339">
            <v>10701</v>
          </cell>
        </row>
        <row r="1340">
          <cell r="A1340" t="str">
            <v>JUL</v>
          </cell>
          <cell r="B1340">
            <v>2017</v>
          </cell>
          <cell r="C1340" t="str">
            <v>COTTAGE GROVE COMMUNITY HOSPIT</v>
          </cell>
          <cell r="D1340" t="str">
            <v>42030</v>
          </cell>
          <cell r="E1340" t="str">
            <v>Cottage Grove Rehab.</v>
          </cell>
          <cell r="F1340" t="str">
            <v>36000275</v>
          </cell>
          <cell r="G1340" t="str">
            <v>PT EVALUATION 4</v>
          </cell>
          <cell r="H1340">
            <v>0</v>
          </cell>
          <cell r="I1340">
            <v>12</v>
          </cell>
          <cell r="J1340">
            <v>12</v>
          </cell>
          <cell r="K1340">
            <v>0</v>
          </cell>
          <cell r="L1340">
            <v>48</v>
          </cell>
          <cell r="M1340">
            <v>48</v>
          </cell>
          <cell r="N1340">
            <v>0</v>
          </cell>
          <cell r="O1340">
            <v>0</v>
          </cell>
          <cell r="P1340">
            <v>4140</v>
          </cell>
          <cell r="Q1340">
            <v>4140</v>
          </cell>
          <cell r="R1340">
            <v>0</v>
          </cell>
          <cell r="S1340">
            <v>12</v>
          </cell>
          <cell r="T1340">
            <v>12</v>
          </cell>
          <cell r="U1340">
            <v>0</v>
          </cell>
          <cell r="V1340">
            <v>48</v>
          </cell>
          <cell r="W1340">
            <v>48</v>
          </cell>
          <cell r="X1340">
            <v>0</v>
          </cell>
          <cell r="Y1340">
            <v>0</v>
          </cell>
          <cell r="Z1340">
            <v>4140</v>
          </cell>
          <cell r="AA1340">
            <v>4140</v>
          </cell>
        </row>
        <row r="1341">
          <cell r="A1341" t="str">
            <v>JUL</v>
          </cell>
          <cell r="B1341">
            <v>2017</v>
          </cell>
          <cell r="C1341" t="str">
            <v>COTTAGE GROVE COMMUNITY HOSPIT</v>
          </cell>
          <cell r="D1341" t="str">
            <v>42030</v>
          </cell>
          <cell r="E1341" t="str">
            <v>Cottage Grove Rehab.</v>
          </cell>
          <cell r="F1341" t="str">
            <v>36000280</v>
          </cell>
          <cell r="G1341" t="str">
            <v>PT EVALUATION 5</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row>
        <row r="1342">
          <cell r="A1342" t="str">
            <v>JUL</v>
          </cell>
          <cell r="B1342">
            <v>2017</v>
          </cell>
          <cell r="C1342" t="str">
            <v>COTTAGE GROVE COMMUNITY HOSPIT</v>
          </cell>
          <cell r="D1342" t="str">
            <v>42030</v>
          </cell>
          <cell r="E1342" t="str">
            <v>Cottage Grove Rehab.</v>
          </cell>
          <cell r="F1342" t="str">
            <v>36001400</v>
          </cell>
          <cell r="G1342" t="str">
            <v>PT WALK/MOVE CURRENT STATUS</v>
          </cell>
          <cell r="H1342">
            <v>1</v>
          </cell>
          <cell r="I1342">
            <v>21</v>
          </cell>
          <cell r="J1342">
            <v>22</v>
          </cell>
          <cell r="K1342">
            <v>0</v>
          </cell>
          <cell r="L1342">
            <v>0</v>
          </cell>
          <cell r="M1342">
            <v>0</v>
          </cell>
          <cell r="N1342">
            <v>0</v>
          </cell>
          <cell r="O1342">
            <v>0.01</v>
          </cell>
          <cell r="P1342">
            <v>0.21</v>
          </cell>
          <cell r="Q1342">
            <v>0.2</v>
          </cell>
          <cell r="R1342">
            <v>1</v>
          </cell>
          <cell r="S1342">
            <v>21</v>
          </cell>
          <cell r="T1342">
            <v>22</v>
          </cell>
          <cell r="U1342">
            <v>0</v>
          </cell>
          <cell r="V1342">
            <v>0</v>
          </cell>
          <cell r="W1342">
            <v>0</v>
          </cell>
          <cell r="X1342">
            <v>0</v>
          </cell>
          <cell r="Y1342">
            <v>0.01</v>
          </cell>
          <cell r="Z1342">
            <v>0.21</v>
          </cell>
          <cell r="AA1342">
            <v>0.2</v>
          </cell>
        </row>
        <row r="1343">
          <cell r="A1343" t="str">
            <v>JUL</v>
          </cell>
          <cell r="B1343">
            <v>2017</v>
          </cell>
          <cell r="C1343" t="str">
            <v>COTTAGE GROVE COMMUNITY HOSPIT</v>
          </cell>
          <cell r="D1343" t="str">
            <v>42030</v>
          </cell>
          <cell r="E1343" t="str">
            <v>Cottage Grove Rehab.</v>
          </cell>
          <cell r="F1343" t="str">
            <v>36001405</v>
          </cell>
          <cell r="G1343" t="str">
            <v>PT WALK/MOVE GOAL STATUS</v>
          </cell>
          <cell r="H1343">
            <v>1</v>
          </cell>
          <cell r="I1343">
            <v>28</v>
          </cell>
          <cell r="J1343">
            <v>29</v>
          </cell>
          <cell r="K1343">
            <v>0</v>
          </cell>
          <cell r="L1343">
            <v>0</v>
          </cell>
          <cell r="M1343">
            <v>0</v>
          </cell>
          <cell r="N1343">
            <v>0</v>
          </cell>
          <cell r="O1343">
            <v>0.01</v>
          </cell>
          <cell r="P1343">
            <v>0.28000000000000003</v>
          </cell>
          <cell r="Q1343">
            <v>0.3</v>
          </cell>
          <cell r="R1343">
            <v>1</v>
          </cell>
          <cell r="S1343">
            <v>28</v>
          </cell>
          <cell r="T1343">
            <v>29</v>
          </cell>
          <cell r="U1343">
            <v>0</v>
          </cell>
          <cell r="V1343">
            <v>0</v>
          </cell>
          <cell r="W1343">
            <v>0</v>
          </cell>
          <cell r="X1343">
            <v>0</v>
          </cell>
          <cell r="Y1343">
            <v>0.01</v>
          </cell>
          <cell r="Z1343">
            <v>0.28000000000000003</v>
          </cell>
          <cell r="AA1343">
            <v>0.3</v>
          </cell>
        </row>
        <row r="1344">
          <cell r="A1344" t="str">
            <v>JUL</v>
          </cell>
          <cell r="B1344">
            <v>2017</v>
          </cell>
          <cell r="C1344" t="str">
            <v>COTTAGE GROVE COMMUNITY HOSPIT</v>
          </cell>
          <cell r="D1344" t="str">
            <v>42030</v>
          </cell>
          <cell r="E1344" t="str">
            <v>Cottage Grove Rehab.</v>
          </cell>
          <cell r="F1344" t="str">
            <v>36001410</v>
          </cell>
          <cell r="G1344" t="str">
            <v>PT WALK/MOVE DC STATUS</v>
          </cell>
          <cell r="H1344">
            <v>0</v>
          </cell>
          <cell r="I1344">
            <v>10</v>
          </cell>
          <cell r="J1344">
            <v>10</v>
          </cell>
          <cell r="K1344">
            <v>0</v>
          </cell>
          <cell r="L1344">
            <v>0</v>
          </cell>
          <cell r="M1344">
            <v>0</v>
          </cell>
          <cell r="N1344">
            <v>0</v>
          </cell>
          <cell r="O1344">
            <v>0</v>
          </cell>
          <cell r="P1344">
            <v>0.1</v>
          </cell>
          <cell r="Q1344">
            <v>0.1</v>
          </cell>
          <cell r="R1344">
            <v>0</v>
          </cell>
          <cell r="S1344">
            <v>10</v>
          </cell>
          <cell r="T1344">
            <v>10</v>
          </cell>
          <cell r="U1344">
            <v>0</v>
          </cell>
          <cell r="V1344">
            <v>0</v>
          </cell>
          <cell r="W1344">
            <v>0</v>
          </cell>
          <cell r="X1344">
            <v>0</v>
          </cell>
          <cell r="Y1344">
            <v>0</v>
          </cell>
          <cell r="Z1344">
            <v>0.1</v>
          </cell>
          <cell r="AA1344">
            <v>0.1</v>
          </cell>
        </row>
        <row r="1345">
          <cell r="A1345" t="str">
            <v>JUL</v>
          </cell>
          <cell r="B1345">
            <v>2017</v>
          </cell>
          <cell r="C1345" t="str">
            <v>COTTAGE GROVE COMMUNITY HOSPIT</v>
          </cell>
          <cell r="D1345" t="str">
            <v>42030</v>
          </cell>
          <cell r="E1345" t="str">
            <v>Cottage Grove Rehab.</v>
          </cell>
          <cell r="F1345" t="str">
            <v>36001415</v>
          </cell>
          <cell r="G1345" t="str">
            <v>PT CHG/M POS CURRENT STATUS</v>
          </cell>
          <cell r="H1345">
            <v>0</v>
          </cell>
          <cell r="I1345">
            <v>5</v>
          </cell>
          <cell r="J1345">
            <v>5</v>
          </cell>
          <cell r="K1345">
            <v>0</v>
          </cell>
          <cell r="L1345">
            <v>0</v>
          </cell>
          <cell r="M1345">
            <v>0</v>
          </cell>
          <cell r="N1345">
            <v>0</v>
          </cell>
          <cell r="O1345">
            <v>0</v>
          </cell>
          <cell r="P1345">
            <v>0.05</v>
          </cell>
          <cell r="Q1345">
            <v>0.1</v>
          </cell>
          <cell r="R1345">
            <v>0</v>
          </cell>
          <cell r="S1345">
            <v>5</v>
          </cell>
          <cell r="T1345">
            <v>5</v>
          </cell>
          <cell r="U1345">
            <v>0</v>
          </cell>
          <cell r="V1345">
            <v>0</v>
          </cell>
          <cell r="W1345">
            <v>0</v>
          </cell>
          <cell r="X1345">
            <v>0</v>
          </cell>
          <cell r="Y1345">
            <v>0</v>
          </cell>
          <cell r="Z1345">
            <v>0.05</v>
          </cell>
          <cell r="AA1345">
            <v>0.1</v>
          </cell>
        </row>
        <row r="1346">
          <cell r="A1346" t="str">
            <v>JUL</v>
          </cell>
          <cell r="B1346">
            <v>2017</v>
          </cell>
          <cell r="C1346" t="str">
            <v>COTTAGE GROVE COMMUNITY HOSPIT</v>
          </cell>
          <cell r="D1346" t="str">
            <v>42030</v>
          </cell>
          <cell r="E1346" t="str">
            <v>Cottage Grove Rehab.</v>
          </cell>
          <cell r="F1346" t="str">
            <v>36001420</v>
          </cell>
          <cell r="G1346" t="str">
            <v>PT CHG/M POS GOAL STATUS</v>
          </cell>
          <cell r="H1346">
            <v>0</v>
          </cell>
          <cell r="I1346">
            <v>7</v>
          </cell>
          <cell r="J1346">
            <v>7</v>
          </cell>
          <cell r="K1346">
            <v>0</v>
          </cell>
          <cell r="L1346">
            <v>0</v>
          </cell>
          <cell r="M1346">
            <v>0</v>
          </cell>
          <cell r="N1346">
            <v>0</v>
          </cell>
          <cell r="O1346">
            <v>0</v>
          </cell>
          <cell r="P1346">
            <v>7.0000000000000007E-2</v>
          </cell>
          <cell r="Q1346">
            <v>0.1</v>
          </cell>
          <cell r="R1346">
            <v>0</v>
          </cell>
          <cell r="S1346">
            <v>7</v>
          </cell>
          <cell r="T1346">
            <v>7</v>
          </cell>
          <cell r="U1346">
            <v>0</v>
          </cell>
          <cell r="V1346">
            <v>0</v>
          </cell>
          <cell r="W1346">
            <v>0</v>
          </cell>
          <cell r="X1346">
            <v>0</v>
          </cell>
          <cell r="Y1346">
            <v>0</v>
          </cell>
          <cell r="Z1346">
            <v>7.0000000000000007E-2</v>
          </cell>
          <cell r="AA1346">
            <v>0.1</v>
          </cell>
        </row>
        <row r="1347">
          <cell r="A1347" t="str">
            <v>JUL</v>
          </cell>
          <cell r="B1347">
            <v>2017</v>
          </cell>
          <cell r="C1347" t="str">
            <v>COTTAGE GROVE COMMUNITY HOSPIT</v>
          </cell>
          <cell r="D1347" t="str">
            <v>42030</v>
          </cell>
          <cell r="E1347" t="str">
            <v>Cottage Grove Rehab.</v>
          </cell>
          <cell r="F1347" t="str">
            <v>36001425</v>
          </cell>
          <cell r="G1347" t="str">
            <v>PT CHG/M POS DC STATUS</v>
          </cell>
          <cell r="H1347">
            <v>0</v>
          </cell>
          <cell r="I1347">
            <v>3</v>
          </cell>
          <cell r="J1347">
            <v>3</v>
          </cell>
          <cell r="K1347">
            <v>0</v>
          </cell>
          <cell r="L1347">
            <v>0</v>
          </cell>
          <cell r="M1347">
            <v>0</v>
          </cell>
          <cell r="N1347">
            <v>0</v>
          </cell>
          <cell r="O1347">
            <v>0</v>
          </cell>
          <cell r="P1347">
            <v>0.03</v>
          </cell>
          <cell r="Q1347">
            <v>0</v>
          </cell>
          <cell r="R1347">
            <v>0</v>
          </cell>
          <cell r="S1347">
            <v>3</v>
          </cell>
          <cell r="T1347">
            <v>3</v>
          </cell>
          <cell r="U1347">
            <v>0</v>
          </cell>
          <cell r="V1347">
            <v>0</v>
          </cell>
          <cell r="W1347">
            <v>0</v>
          </cell>
          <cell r="X1347">
            <v>0</v>
          </cell>
          <cell r="Y1347">
            <v>0</v>
          </cell>
          <cell r="Z1347">
            <v>0.03</v>
          </cell>
          <cell r="AA1347">
            <v>0</v>
          </cell>
        </row>
        <row r="1348">
          <cell r="A1348" t="str">
            <v>JUL</v>
          </cell>
          <cell r="B1348">
            <v>2017</v>
          </cell>
          <cell r="C1348" t="str">
            <v>COTTAGE GROVE COMMUNITY HOSPIT</v>
          </cell>
          <cell r="D1348" t="str">
            <v>42030</v>
          </cell>
          <cell r="E1348" t="str">
            <v>Cottage Grove Rehab.</v>
          </cell>
          <cell r="F1348" t="str">
            <v>36001430</v>
          </cell>
          <cell r="G1348" t="str">
            <v>PT CARRY/MOVE CURRENT STATUS</v>
          </cell>
          <cell r="H1348">
            <v>0</v>
          </cell>
          <cell r="I1348">
            <v>7</v>
          </cell>
          <cell r="J1348">
            <v>7</v>
          </cell>
          <cell r="K1348">
            <v>0</v>
          </cell>
          <cell r="L1348">
            <v>0</v>
          </cell>
          <cell r="M1348">
            <v>0</v>
          </cell>
          <cell r="N1348">
            <v>0</v>
          </cell>
          <cell r="O1348">
            <v>0</v>
          </cell>
          <cell r="P1348">
            <v>7.0000000000000007E-2</v>
          </cell>
          <cell r="Q1348">
            <v>0.1</v>
          </cell>
          <cell r="R1348">
            <v>0</v>
          </cell>
          <cell r="S1348">
            <v>7</v>
          </cell>
          <cell r="T1348">
            <v>7</v>
          </cell>
          <cell r="U1348">
            <v>0</v>
          </cell>
          <cell r="V1348">
            <v>0</v>
          </cell>
          <cell r="W1348">
            <v>0</v>
          </cell>
          <cell r="X1348">
            <v>0</v>
          </cell>
          <cell r="Y1348">
            <v>0</v>
          </cell>
          <cell r="Z1348">
            <v>7.0000000000000007E-2</v>
          </cell>
          <cell r="AA1348">
            <v>0.1</v>
          </cell>
        </row>
        <row r="1349">
          <cell r="A1349" t="str">
            <v>JUL</v>
          </cell>
          <cell r="B1349">
            <v>2017</v>
          </cell>
          <cell r="C1349" t="str">
            <v>COTTAGE GROVE COMMUNITY HOSPIT</v>
          </cell>
          <cell r="D1349" t="str">
            <v>42030</v>
          </cell>
          <cell r="E1349" t="str">
            <v>Cottage Grove Rehab.</v>
          </cell>
          <cell r="F1349" t="str">
            <v>36001435</v>
          </cell>
          <cell r="G1349" t="str">
            <v>PT CARRY/MOVE GOAL STATUS</v>
          </cell>
          <cell r="H1349">
            <v>0</v>
          </cell>
          <cell r="I1349">
            <v>9</v>
          </cell>
          <cell r="J1349">
            <v>9</v>
          </cell>
          <cell r="K1349">
            <v>0</v>
          </cell>
          <cell r="L1349">
            <v>0</v>
          </cell>
          <cell r="M1349">
            <v>0</v>
          </cell>
          <cell r="N1349">
            <v>0</v>
          </cell>
          <cell r="O1349">
            <v>0</v>
          </cell>
          <cell r="P1349">
            <v>0.09</v>
          </cell>
          <cell r="Q1349">
            <v>0.1</v>
          </cell>
          <cell r="R1349">
            <v>0</v>
          </cell>
          <cell r="S1349">
            <v>9</v>
          </cell>
          <cell r="T1349">
            <v>9</v>
          </cell>
          <cell r="U1349">
            <v>0</v>
          </cell>
          <cell r="V1349">
            <v>0</v>
          </cell>
          <cell r="W1349">
            <v>0</v>
          </cell>
          <cell r="X1349">
            <v>0</v>
          </cell>
          <cell r="Y1349">
            <v>0</v>
          </cell>
          <cell r="Z1349">
            <v>0.09</v>
          </cell>
          <cell r="AA1349">
            <v>0.1</v>
          </cell>
        </row>
        <row r="1350">
          <cell r="A1350" t="str">
            <v>JUL</v>
          </cell>
          <cell r="B1350">
            <v>2017</v>
          </cell>
          <cell r="C1350" t="str">
            <v>COTTAGE GROVE COMMUNITY HOSPIT</v>
          </cell>
          <cell r="D1350" t="str">
            <v>42030</v>
          </cell>
          <cell r="E1350" t="str">
            <v>Cottage Grove Rehab.</v>
          </cell>
          <cell r="F1350" t="str">
            <v>36001440</v>
          </cell>
          <cell r="G1350" t="str">
            <v>PT CARRY/MOVE DC STATUS</v>
          </cell>
          <cell r="H1350">
            <v>0</v>
          </cell>
          <cell r="I1350">
            <v>2</v>
          </cell>
          <cell r="J1350">
            <v>2</v>
          </cell>
          <cell r="K1350">
            <v>0</v>
          </cell>
          <cell r="L1350">
            <v>0</v>
          </cell>
          <cell r="M1350">
            <v>0</v>
          </cell>
          <cell r="N1350">
            <v>0</v>
          </cell>
          <cell r="O1350">
            <v>0</v>
          </cell>
          <cell r="P1350">
            <v>0.02</v>
          </cell>
          <cell r="Q1350">
            <v>0</v>
          </cell>
          <cell r="R1350">
            <v>0</v>
          </cell>
          <cell r="S1350">
            <v>2</v>
          </cell>
          <cell r="T1350">
            <v>2</v>
          </cell>
          <cell r="U1350">
            <v>0</v>
          </cell>
          <cell r="V1350">
            <v>0</v>
          </cell>
          <cell r="W1350">
            <v>0</v>
          </cell>
          <cell r="X1350">
            <v>0</v>
          </cell>
          <cell r="Y1350">
            <v>0</v>
          </cell>
          <cell r="Z1350">
            <v>0.02</v>
          </cell>
          <cell r="AA1350">
            <v>0</v>
          </cell>
        </row>
        <row r="1351">
          <cell r="A1351" t="str">
            <v>JUL</v>
          </cell>
          <cell r="B1351">
            <v>2017</v>
          </cell>
          <cell r="C1351" t="str">
            <v>COTTAGE GROVE COMMUNITY HOSPIT</v>
          </cell>
          <cell r="D1351" t="str">
            <v>42030</v>
          </cell>
          <cell r="E1351" t="str">
            <v>Cottage Grove Rehab.</v>
          </cell>
          <cell r="F1351" t="str">
            <v>44000018</v>
          </cell>
          <cell r="G1351" t="str">
            <v>ADL TEST 15 MIN</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row>
        <row r="1352">
          <cell r="A1352" t="str">
            <v>JUL</v>
          </cell>
          <cell r="B1352">
            <v>2017</v>
          </cell>
          <cell r="C1352" t="str">
            <v>COTTAGE GROVE COMMUNITY HOSPIT</v>
          </cell>
          <cell r="D1352" t="str">
            <v>42030</v>
          </cell>
          <cell r="E1352" t="str">
            <v>Cottage Grove Rehab.</v>
          </cell>
          <cell r="F1352" t="str">
            <v>44000066</v>
          </cell>
          <cell r="G1352" t="str">
            <v>xORTHOTICS FIT/TRNG OT 15 MIN</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row>
        <row r="1353">
          <cell r="A1353" t="str">
            <v>JUL</v>
          </cell>
          <cell r="B1353">
            <v>2017</v>
          </cell>
          <cell r="C1353" t="str">
            <v>COTTAGE GROVE COMMUNITY HOSPIT</v>
          </cell>
          <cell r="D1353" t="str">
            <v>42030</v>
          </cell>
          <cell r="E1353" t="str">
            <v>Cottage Grove Rehab.</v>
          </cell>
          <cell r="F1353" t="str">
            <v>44000081</v>
          </cell>
          <cell r="G1353" t="str">
            <v>PARAFFIN</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row>
        <row r="1354">
          <cell r="A1354" t="str">
            <v>JUL</v>
          </cell>
          <cell r="B1354">
            <v>2017</v>
          </cell>
          <cell r="C1354" t="str">
            <v>COTTAGE GROVE COMMUNITY HOSPIT</v>
          </cell>
          <cell r="D1354" t="str">
            <v>42030</v>
          </cell>
          <cell r="E1354" t="str">
            <v>Cottage Grove Rehab.</v>
          </cell>
          <cell r="F1354" t="str">
            <v>44000125</v>
          </cell>
          <cell r="G1354" t="str">
            <v>THERAPEUTIC EX PROC-OT-15 MIN</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row>
        <row r="1355">
          <cell r="A1355" t="str">
            <v>JUL</v>
          </cell>
          <cell r="B1355">
            <v>2017</v>
          </cell>
          <cell r="C1355" t="str">
            <v>COTTAGE GROVE COMMUNITY HOSPIT</v>
          </cell>
          <cell r="D1355" t="str">
            <v>42030</v>
          </cell>
          <cell r="E1355" t="str">
            <v>Cottage Grove Rehab.</v>
          </cell>
          <cell r="F1355" t="str">
            <v>44000130</v>
          </cell>
          <cell r="G1355" t="str">
            <v>ULTRASOUND - 15 MIN</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row>
        <row r="1356">
          <cell r="A1356" t="str">
            <v>JUL</v>
          </cell>
          <cell r="B1356">
            <v>2017</v>
          </cell>
          <cell r="C1356" t="str">
            <v>COTTAGE GROVE COMMUNITY HOSPIT</v>
          </cell>
          <cell r="D1356" t="str">
            <v>42030</v>
          </cell>
          <cell r="E1356" t="str">
            <v>Cottage Grove Rehab.</v>
          </cell>
          <cell r="F1356" t="str">
            <v>44000145</v>
          </cell>
          <cell r="G1356" t="str">
            <v>OT IONTOPHORESIS 15 MIN</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row>
        <row r="1357">
          <cell r="A1357" t="str">
            <v>JUL</v>
          </cell>
          <cell r="B1357">
            <v>2017</v>
          </cell>
          <cell r="C1357" t="str">
            <v>COTTAGE GROVE COMMUNITY HOSPIT</v>
          </cell>
          <cell r="D1357" t="str">
            <v>42030</v>
          </cell>
          <cell r="E1357" t="str">
            <v>Cottage Grove Rehab.</v>
          </cell>
          <cell r="F1357" t="str">
            <v>44000160</v>
          </cell>
          <cell r="G1357" t="str">
            <v>MANUAL THERAPY TECHNIQUES OT 15</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row>
        <row r="1358">
          <cell r="A1358" t="str">
            <v>JUL</v>
          </cell>
          <cell r="B1358">
            <v>2017</v>
          </cell>
          <cell r="C1358" t="str">
            <v>COTTAGE GROVE COMMUNITY HOSPIT</v>
          </cell>
          <cell r="D1358" t="str">
            <v>42030</v>
          </cell>
          <cell r="E1358" t="str">
            <v>Cottage Grove Rehab.</v>
          </cell>
          <cell r="F1358" t="str">
            <v>44000170</v>
          </cell>
          <cell r="G1358" t="str">
            <v>OT EVALUATION 2</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row>
        <row r="1359">
          <cell r="A1359" t="str">
            <v>JUL</v>
          </cell>
          <cell r="B1359">
            <v>2017</v>
          </cell>
          <cell r="C1359" t="str">
            <v>COTTAGE GROVE COMMUNITY HOSPIT</v>
          </cell>
          <cell r="D1359" t="str">
            <v>42030</v>
          </cell>
          <cell r="E1359" t="str">
            <v>Cottage Grove Rehab.</v>
          </cell>
          <cell r="F1359" t="str">
            <v>44000175</v>
          </cell>
          <cell r="G1359" t="str">
            <v>OT EVALUATION 3</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row>
        <row r="1360">
          <cell r="A1360" t="str">
            <v>JUL</v>
          </cell>
          <cell r="B1360">
            <v>2017</v>
          </cell>
          <cell r="C1360" t="str">
            <v>COTTAGE GROVE COMMUNITY HOSPIT</v>
          </cell>
          <cell r="D1360" t="str">
            <v>42030</v>
          </cell>
          <cell r="E1360" t="str">
            <v>Cottage Grove Rehab.</v>
          </cell>
          <cell r="F1360" t="str">
            <v>44000180</v>
          </cell>
          <cell r="G1360" t="str">
            <v>OT EVALUATION 4</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row>
        <row r="1361">
          <cell r="A1361" t="str">
            <v>JUL</v>
          </cell>
          <cell r="B1361">
            <v>2017</v>
          </cell>
          <cell r="C1361" t="str">
            <v>COTTAGE GROVE COMMUNITY HOSPIT</v>
          </cell>
          <cell r="D1361" t="str">
            <v>42030</v>
          </cell>
          <cell r="E1361" t="str">
            <v>Cottage Grove Rehab.</v>
          </cell>
          <cell r="F1361" t="str">
            <v>46500080</v>
          </cell>
          <cell r="G1361" t="str">
            <v>SPEECH/LANGUAGE EVALUATION 4</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row>
        <row r="1362">
          <cell r="A1362" t="str">
            <v>JUL</v>
          </cell>
          <cell r="B1362">
            <v>2017</v>
          </cell>
          <cell r="C1362" t="str">
            <v>COTTAGE GROVE COMMUNITY HOSPIT</v>
          </cell>
          <cell r="D1362" t="str">
            <v>42030</v>
          </cell>
          <cell r="E1362" t="str">
            <v>Cottage Grove Rehab.</v>
          </cell>
          <cell r="F1362" t="str">
            <v>46500090</v>
          </cell>
          <cell r="G1362" t="str">
            <v>SPEECH/LANGUAGE EVALUATION 6</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row>
        <row r="1363">
          <cell r="A1363" t="str">
            <v>JUL</v>
          </cell>
          <cell r="B1363">
            <v>2017</v>
          </cell>
          <cell r="C1363" t="str">
            <v>COTTAGE GROVE COMMUNITY HOSPIT</v>
          </cell>
          <cell r="D1363" t="str">
            <v>42030</v>
          </cell>
          <cell r="E1363" t="str">
            <v>Cottage Grove Rehab.</v>
          </cell>
          <cell r="F1363" t="str">
            <v>46500120</v>
          </cell>
          <cell r="G1363" t="str">
            <v>SWALLOW EVALUATION 6</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row>
        <row r="1364">
          <cell r="A1364" t="str">
            <v>JUL</v>
          </cell>
          <cell r="B1364">
            <v>2017</v>
          </cell>
          <cell r="C1364" t="str">
            <v>COTTAGE GROVE COMMUNITY HOSPIT</v>
          </cell>
          <cell r="D1364" t="str">
            <v>42030</v>
          </cell>
          <cell r="E1364" t="str">
            <v>Cottage Grove Rehab.</v>
          </cell>
          <cell r="F1364" t="str">
            <v>46500125</v>
          </cell>
          <cell r="G1364" t="str">
            <v>SPEECH/LANGUAGE THERAPY 1</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row>
        <row r="1365">
          <cell r="A1365" t="str">
            <v>JUL</v>
          </cell>
          <cell r="B1365">
            <v>2017</v>
          </cell>
          <cell r="C1365" t="str">
            <v>COTTAGE GROVE COMMUNITY HOSPIT</v>
          </cell>
          <cell r="D1365" t="str">
            <v>42030</v>
          </cell>
          <cell r="E1365" t="str">
            <v>Cottage Grove Rehab.</v>
          </cell>
          <cell r="F1365" t="str">
            <v>46500130</v>
          </cell>
          <cell r="G1365" t="str">
            <v>SPEECH/LANGUAGE THERAPY 2</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row>
        <row r="1366">
          <cell r="A1366" t="str">
            <v>JUL</v>
          </cell>
          <cell r="B1366">
            <v>2017</v>
          </cell>
          <cell r="C1366" t="str">
            <v>COTTAGE GROVE COMMUNITY HOSPIT</v>
          </cell>
          <cell r="D1366" t="str">
            <v>42030</v>
          </cell>
          <cell r="E1366" t="str">
            <v>Cottage Grove Rehab.</v>
          </cell>
          <cell r="F1366" t="str">
            <v>46500135</v>
          </cell>
          <cell r="G1366" t="str">
            <v>SPEECH/LANGUAGE THERAPY 3</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row>
        <row r="1367">
          <cell r="A1367" t="str">
            <v>JUL</v>
          </cell>
          <cell r="B1367">
            <v>2017</v>
          </cell>
          <cell r="C1367" t="str">
            <v>COTTAGE GROVE COMMUNITY HOSPIT</v>
          </cell>
          <cell r="D1367" t="str">
            <v>42030</v>
          </cell>
          <cell r="E1367" t="str">
            <v>Cottage Grove Rehab.</v>
          </cell>
          <cell r="F1367" t="str">
            <v>46500140</v>
          </cell>
          <cell r="G1367" t="str">
            <v>SPEECH/LANGUAGE THERAPY 4</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row>
        <row r="1368">
          <cell r="A1368" t="str">
            <v>JUL</v>
          </cell>
          <cell r="B1368">
            <v>2017</v>
          </cell>
          <cell r="C1368" t="str">
            <v>COTTAGE GROVE COMMUNITY HOSPIT</v>
          </cell>
          <cell r="D1368" t="str">
            <v>42030</v>
          </cell>
          <cell r="E1368" t="str">
            <v>Cottage Grove Rehab.</v>
          </cell>
          <cell r="F1368" t="str">
            <v>47003012</v>
          </cell>
          <cell r="G1368" t="str">
            <v>ANKLE BRACE</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row>
        <row r="1369">
          <cell r="A1369" t="str">
            <v>JUL</v>
          </cell>
          <cell r="B1369">
            <v>2017</v>
          </cell>
          <cell r="C1369" t="str">
            <v>COTTAGE GROVE COMMUNITY HOSPIT</v>
          </cell>
          <cell r="D1369" t="str">
            <v>42030</v>
          </cell>
          <cell r="E1369" t="str">
            <v>Cottage Grove Rehab.</v>
          </cell>
          <cell r="F1369" t="str">
            <v>47003030</v>
          </cell>
          <cell r="G1369" t="str">
            <v>xWHO WRIST EXT CUSTOM</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row>
        <row r="1370">
          <cell r="A1370" t="str">
            <v>JUL</v>
          </cell>
          <cell r="B1370">
            <v>2017</v>
          </cell>
          <cell r="C1370" t="str">
            <v>COTTAGE GROVE COMMUNITY HOSPIT</v>
          </cell>
          <cell r="D1370" t="str">
            <v>42030</v>
          </cell>
          <cell r="E1370" t="str">
            <v>Cottage Grove Rehab.</v>
          </cell>
          <cell r="F1370" t="str">
            <v>47003100</v>
          </cell>
          <cell r="G1370" t="str">
            <v>xSTATIC ELBOW GUTTER SPLINT CUST</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row>
        <row r="1371">
          <cell r="A1371" t="str">
            <v>JUL</v>
          </cell>
          <cell r="B1371">
            <v>2017</v>
          </cell>
          <cell r="C1371" t="str">
            <v>COTTAGE GROVE COMMUNITY HOSPIT</v>
          </cell>
          <cell r="D1371" t="str">
            <v>42030</v>
          </cell>
          <cell r="E1371" t="str">
            <v>Cottage Grove Rehab.</v>
          </cell>
          <cell r="F1371" t="str">
            <v>47003150</v>
          </cell>
          <cell r="G1371" t="str">
            <v>HEEL LIFT</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row>
        <row r="1372">
          <cell r="A1372" t="str">
            <v>JUL</v>
          </cell>
          <cell r="B1372">
            <v>2017</v>
          </cell>
          <cell r="C1372" t="str">
            <v>COTTAGE GROVE COMMUNITY HOSPIT</v>
          </cell>
          <cell r="D1372" t="str">
            <v>42030</v>
          </cell>
          <cell r="E1372" t="str">
            <v>Cottage Grove Rehab.</v>
          </cell>
          <cell r="F1372" t="str">
            <v>47003250</v>
          </cell>
          <cell r="G1372" t="str">
            <v>SI BELT</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row>
        <row r="1373">
          <cell r="A1373" t="str">
            <v>JUL</v>
          </cell>
          <cell r="B1373">
            <v>2017</v>
          </cell>
          <cell r="C1373" t="str">
            <v>COTTAGE GROVE COMMUNITY HOSPIT</v>
          </cell>
          <cell r="D1373" t="str">
            <v>42030</v>
          </cell>
          <cell r="E1373" t="str">
            <v>Cottage Grove Rehab.</v>
          </cell>
          <cell r="F1373" t="str">
            <v>47003264</v>
          </cell>
          <cell r="G1373" t="str">
            <v>xSTATIC FINGER EXT SPLINT CUSTOM</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row>
        <row r="1374">
          <cell r="A1374" t="str">
            <v>JUL</v>
          </cell>
          <cell r="B1374">
            <v>2017</v>
          </cell>
          <cell r="C1374" t="str">
            <v>COTTAGE GROVE COMMUNITY HOSPIT</v>
          </cell>
          <cell r="D1374" t="str">
            <v>42030</v>
          </cell>
          <cell r="E1374" t="str">
            <v>Cottage Grove Rehab.</v>
          </cell>
          <cell r="F1374" t="str">
            <v>47003381</v>
          </cell>
          <cell r="G1374" t="str">
            <v>xSHORT OPPONENS CUST</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row>
        <row r="1375">
          <cell r="A1375" t="str">
            <v>JUL</v>
          </cell>
          <cell r="B1375">
            <v>2017</v>
          </cell>
          <cell r="C1375" t="str">
            <v>COTTAGE GROVE COMMUNITY HOSPIT</v>
          </cell>
          <cell r="D1375" t="str">
            <v>42030</v>
          </cell>
          <cell r="E1375" t="str">
            <v>Cottage Grove Rehab.</v>
          </cell>
          <cell r="F1375" t="str">
            <v>ERR</v>
          </cell>
          <cell r="G1375" t="str">
            <v>ERROR, PENDING DELETION</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row>
        <row r="1376">
          <cell r="A1376" t="str">
            <v>JUL</v>
          </cell>
          <cell r="B1376">
            <v>2017</v>
          </cell>
          <cell r="C1376" t="str">
            <v>COTTAGE GROVE COMMUNITY HOSPIT</v>
          </cell>
          <cell r="D1376" t="str">
            <v>42030</v>
          </cell>
          <cell r="E1376" t="str">
            <v>Cottage Grove Rehab.</v>
          </cell>
          <cell r="F1376" t="str">
            <v>REVAL</v>
          </cell>
          <cell r="G1376" t="str">
            <v>REHAB PLAN OF CARE</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row>
        <row r="1377">
          <cell r="A1377" t="str">
            <v>JUL</v>
          </cell>
          <cell r="B1377">
            <v>2017</v>
          </cell>
          <cell r="C1377" t="str">
            <v>COTTAGE GROVE COMMUNITY HOSPIT</v>
          </cell>
          <cell r="D1377" t="str">
            <v>42030</v>
          </cell>
          <cell r="E1377" t="str">
            <v>Cottage Grove Rehab.</v>
          </cell>
          <cell r="F1377" t="str">
            <v>RPNV</v>
          </cell>
          <cell r="G1377" t="str">
            <v>REHAB PROGRESS NOTE</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row>
        <row r="1378">
          <cell r="A1378" t="str">
            <v>JUL</v>
          </cell>
          <cell r="B1378">
            <v>2017</v>
          </cell>
          <cell r="C1378" t="str">
            <v>COTTAGE GROVE COMMUNITY HOSPIT</v>
          </cell>
          <cell r="D1378" t="str">
            <v>42300</v>
          </cell>
          <cell r="E1378" t="str">
            <v>Emergency Department</v>
          </cell>
          <cell r="F1378" t="str">
            <v>10110000</v>
          </cell>
          <cell r="G1378" t="str">
            <v>CGCH-SICF VISIT</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row>
        <row r="1379">
          <cell r="A1379" t="str">
            <v>JUL</v>
          </cell>
          <cell r="B1379">
            <v>2017</v>
          </cell>
          <cell r="C1379" t="str">
            <v>COTTAGE GROVE COMMUNITY HOSPIT</v>
          </cell>
          <cell r="D1379" t="str">
            <v>42300</v>
          </cell>
          <cell r="E1379" t="str">
            <v>Emergency Department</v>
          </cell>
          <cell r="F1379" t="str">
            <v>12000054</v>
          </cell>
          <cell r="G1379" t="str">
            <v>RM, MED/SURG OBS P/H INITIAL HR</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row>
        <row r="1380">
          <cell r="A1380" t="str">
            <v>JUL</v>
          </cell>
          <cell r="B1380">
            <v>2017</v>
          </cell>
          <cell r="C1380" t="str">
            <v>COTTAGE GROVE COMMUNITY HOSPIT</v>
          </cell>
          <cell r="D1380" t="str">
            <v>42300</v>
          </cell>
          <cell r="E1380" t="str">
            <v>Emergency Department</v>
          </cell>
          <cell r="F1380" t="str">
            <v>12000055</v>
          </cell>
          <cell r="G1380" t="str">
            <v>RM, MED/SURG OBS P/H ADD'L HR</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row>
        <row r="1381">
          <cell r="A1381" t="str">
            <v>JUL</v>
          </cell>
          <cell r="B1381">
            <v>2017</v>
          </cell>
          <cell r="C1381" t="str">
            <v>COTTAGE GROVE COMMUNITY HOSPIT</v>
          </cell>
          <cell r="D1381" t="str">
            <v>42300</v>
          </cell>
          <cell r="E1381" t="str">
            <v>Emergency Department</v>
          </cell>
          <cell r="F1381" t="str">
            <v>20500290</v>
          </cell>
          <cell r="G1381" t="str">
            <v>OBSV IMMUNIZATION ADM VACC/TOXOI</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row>
        <row r="1382">
          <cell r="A1382" t="str">
            <v>JUL</v>
          </cell>
          <cell r="B1382">
            <v>2017</v>
          </cell>
          <cell r="C1382" t="str">
            <v>COTTAGE GROVE COMMUNITY HOSPIT</v>
          </cell>
          <cell r="D1382" t="str">
            <v>42300</v>
          </cell>
          <cell r="E1382" t="str">
            <v>Emergency Department</v>
          </cell>
          <cell r="F1382" t="str">
            <v>25501615</v>
          </cell>
          <cell r="G1382" t="str">
            <v>xETHANOL</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row>
        <row r="1383">
          <cell r="A1383" t="str">
            <v>JUL</v>
          </cell>
          <cell r="B1383">
            <v>2017</v>
          </cell>
          <cell r="C1383" t="str">
            <v>COTTAGE GROVE COMMUNITY HOSPIT</v>
          </cell>
          <cell r="D1383" t="str">
            <v>42300</v>
          </cell>
          <cell r="E1383" t="str">
            <v>Emergency Department</v>
          </cell>
          <cell r="F1383" t="str">
            <v>25502012</v>
          </cell>
          <cell r="G1383" t="str">
            <v>GLUCOSE, BLOOD GLUCOSE MONITORIN</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row>
        <row r="1384">
          <cell r="A1384" t="str">
            <v>JUL</v>
          </cell>
          <cell r="B1384">
            <v>2017</v>
          </cell>
          <cell r="C1384" t="str">
            <v>COTTAGE GROVE COMMUNITY HOSPIT</v>
          </cell>
          <cell r="D1384" t="str">
            <v>42300</v>
          </cell>
          <cell r="E1384" t="str">
            <v>Emergency Department</v>
          </cell>
          <cell r="F1384" t="str">
            <v>25502015</v>
          </cell>
          <cell r="G1384" t="str">
            <v>GLUCOSE,FASTING AND POST-PRANDIA</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row>
        <row r="1385">
          <cell r="A1385" t="str">
            <v>JUL</v>
          </cell>
          <cell r="B1385">
            <v>2017</v>
          </cell>
          <cell r="C1385" t="str">
            <v>COTTAGE GROVE COMMUNITY HOSPIT</v>
          </cell>
          <cell r="D1385" t="str">
            <v>42300</v>
          </cell>
          <cell r="E1385" t="str">
            <v>Emergency Department</v>
          </cell>
          <cell r="F1385" t="str">
            <v>25503050</v>
          </cell>
          <cell r="G1385" t="str">
            <v>OCCULT BLOOD, FECES</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row>
        <row r="1386">
          <cell r="A1386" t="str">
            <v>JUL</v>
          </cell>
          <cell r="B1386">
            <v>2017</v>
          </cell>
          <cell r="C1386" t="str">
            <v>COTTAGE GROVE COMMUNITY HOSPIT</v>
          </cell>
          <cell r="D1386" t="str">
            <v>42300</v>
          </cell>
          <cell r="E1386" t="str">
            <v>Emergency Department</v>
          </cell>
          <cell r="F1386" t="str">
            <v>25504290</v>
          </cell>
          <cell r="G1386" t="str">
            <v>URINALYSIS WITHOUT MICROSCOPY, M</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row>
        <row r="1387">
          <cell r="A1387" t="str">
            <v>JUL</v>
          </cell>
          <cell r="B1387">
            <v>2017</v>
          </cell>
          <cell r="C1387" t="str">
            <v>COTTAGE GROVE COMMUNITY HOSPIT</v>
          </cell>
          <cell r="D1387" t="str">
            <v>42300</v>
          </cell>
          <cell r="E1387" t="str">
            <v>Emergency Department</v>
          </cell>
          <cell r="F1387" t="str">
            <v>25504305</v>
          </cell>
          <cell r="G1387" t="str">
            <v>URINE PREGNANCY TEST, VISUAL</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row>
        <row r="1388">
          <cell r="A1388" t="str">
            <v>JUL</v>
          </cell>
          <cell r="B1388">
            <v>2017</v>
          </cell>
          <cell r="C1388" t="str">
            <v>COTTAGE GROVE COMMUNITY HOSPIT</v>
          </cell>
          <cell r="D1388" t="str">
            <v>42300</v>
          </cell>
          <cell r="E1388" t="str">
            <v>Emergency Department</v>
          </cell>
          <cell r="F1388" t="str">
            <v>25504385</v>
          </cell>
          <cell r="G1388" t="str">
            <v>VENIPUNCTURE COLLECTION</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row>
        <row r="1389">
          <cell r="A1389" t="str">
            <v>JUL</v>
          </cell>
          <cell r="B1389">
            <v>2017</v>
          </cell>
          <cell r="C1389" t="str">
            <v>COTTAGE GROVE COMMUNITY HOSPIT</v>
          </cell>
          <cell r="D1389" t="str">
            <v>42300</v>
          </cell>
          <cell r="E1389" t="str">
            <v>Emergency Department</v>
          </cell>
          <cell r="F1389" t="str">
            <v>25504838</v>
          </cell>
          <cell r="G1389" t="str">
            <v>HEPATITIS BE ANTIBODY</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row>
        <row r="1390">
          <cell r="A1390" t="str">
            <v>JUL</v>
          </cell>
          <cell r="B1390">
            <v>2017</v>
          </cell>
          <cell r="C1390" t="str">
            <v>COTTAGE GROVE COMMUNITY HOSPIT</v>
          </cell>
          <cell r="D1390" t="str">
            <v>42300</v>
          </cell>
          <cell r="E1390" t="str">
            <v>Emergency Department</v>
          </cell>
          <cell r="F1390" t="str">
            <v>25504880</v>
          </cell>
          <cell r="G1390" t="str">
            <v>STREPTOCOCCUS, GROUP A ANTIGEN</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row>
        <row r="1391">
          <cell r="A1391" t="str">
            <v>JUL</v>
          </cell>
          <cell r="B1391">
            <v>2017</v>
          </cell>
          <cell r="C1391" t="str">
            <v>COTTAGE GROVE COMMUNITY HOSPIT</v>
          </cell>
          <cell r="D1391" t="str">
            <v>42300</v>
          </cell>
          <cell r="E1391" t="str">
            <v>Emergency Department</v>
          </cell>
          <cell r="F1391" t="str">
            <v>27500020</v>
          </cell>
          <cell r="G1391" t="str">
            <v>EKG 12 LEAD, LANE COUNTY NO TRX</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row>
        <row r="1392">
          <cell r="A1392" t="str">
            <v>JUL</v>
          </cell>
          <cell r="B1392">
            <v>2017</v>
          </cell>
          <cell r="C1392" t="str">
            <v>COTTAGE GROVE COMMUNITY HOSPIT</v>
          </cell>
          <cell r="D1392" t="str">
            <v>42300</v>
          </cell>
          <cell r="E1392" t="str">
            <v>Emergency Department</v>
          </cell>
          <cell r="F1392" t="str">
            <v>27500025</v>
          </cell>
          <cell r="G1392" t="str">
            <v>PEKG 12 LEAD INTERP</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row>
        <row r="1393">
          <cell r="A1393" t="str">
            <v>JUL</v>
          </cell>
          <cell r="B1393">
            <v>2017</v>
          </cell>
          <cell r="C1393" t="str">
            <v>COTTAGE GROVE COMMUNITY HOSPIT</v>
          </cell>
          <cell r="D1393" t="str">
            <v>42300</v>
          </cell>
          <cell r="E1393" t="str">
            <v>Emergency Department</v>
          </cell>
          <cell r="F1393" t="str">
            <v>35020135</v>
          </cell>
          <cell r="G1393" t="str">
            <v>TREATMENT AERO MED</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row>
        <row r="1394">
          <cell r="A1394" t="str">
            <v>JUL</v>
          </cell>
          <cell r="B1394">
            <v>2017</v>
          </cell>
          <cell r="C1394" t="str">
            <v>COTTAGE GROVE COMMUNITY HOSPIT</v>
          </cell>
          <cell r="D1394" t="str">
            <v>42300</v>
          </cell>
          <cell r="E1394" t="str">
            <v>Emergency Department</v>
          </cell>
          <cell r="F1394" t="str">
            <v>35080410</v>
          </cell>
          <cell r="G1394" t="str">
            <v>PEAK FLOW METER</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row>
        <row r="1395">
          <cell r="A1395" t="str">
            <v>JUL</v>
          </cell>
          <cell r="B1395">
            <v>2017</v>
          </cell>
          <cell r="C1395" t="str">
            <v>COTTAGE GROVE COMMUNITY HOSPIT</v>
          </cell>
          <cell r="D1395" t="str">
            <v>42300</v>
          </cell>
          <cell r="E1395" t="str">
            <v>Emergency Department</v>
          </cell>
          <cell r="F1395" t="str">
            <v>35099915</v>
          </cell>
          <cell r="G1395" t="str">
            <v>RC AERO MED TREATMENT</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row>
        <row r="1396">
          <cell r="A1396" t="str">
            <v>JUL</v>
          </cell>
          <cell r="B1396">
            <v>2017</v>
          </cell>
          <cell r="C1396" t="str">
            <v>COTTAGE GROVE COMMUNITY HOSPIT</v>
          </cell>
          <cell r="D1396" t="str">
            <v>42300</v>
          </cell>
          <cell r="E1396" t="str">
            <v>Emergency Department</v>
          </cell>
          <cell r="F1396" t="str">
            <v>39000000</v>
          </cell>
          <cell r="G1396" t="str">
            <v>ER EMERGENCY DEPARTMENT VISIT</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row>
        <row r="1397">
          <cell r="A1397" t="str">
            <v>JUL</v>
          </cell>
          <cell r="B1397">
            <v>2017</v>
          </cell>
          <cell r="C1397" t="str">
            <v>COTTAGE GROVE COMMUNITY HOSPIT</v>
          </cell>
          <cell r="D1397" t="str">
            <v>42300</v>
          </cell>
          <cell r="E1397" t="str">
            <v>Emergency Department</v>
          </cell>
          <cell r="F1397" t="str">
            <v>39000011</v>
          </cell>
          <cell r="G1397" t="str">
            <v>ER BURN SM DRSG/DEBRID W/O ANEST</v>
          </cell>
          <cell r="H1397">
            <v>0</v>
          </cell>
          <cell r="I1397">
            <v>1</v>
          </cell>
          <cell r="J1397">
            <v>1</v>
          </cell>
          <cell r="K1397">
            <v>0</v>
          </cell>
          <cell r="L1397">
            <v>0</v>
          </cell>
          <cell r="M1397">
            <v>0</v>
          </cell>
          <cell r="N1397">
            <v>0</v>
          </cell>
          <cell r="O1397">
            <v>0</v>
          </cell>
          <cell r="P1397">
            <v>253</v>
          </cell>
          <cell r="Q1397">
            <v>253</v>
          </cell>
          <cell r="R1397">
            <v>0</v>
          </cell>
          <cell r="S1397">
            <v>1</v>
          </cell>
          <cell r="T1397">
            <v>1</v>
          </cell>
          <cell r="U1397">
            <v>0</v>
          </cell>
          <cell r="V1397">
            <v>0</v>
          </cell>
          <cell r="W1397">
            <v>0</v>
          </cell>
          <cell r="X1397">
            <v>0</v>
          </cell>
          <cell r="Y1397">
            <v>0</v>
          </cell>
          <cell r="Z1397">
            <v>253</v>
          </cell>
          <cell r="AA1397">
            <v>253</v>
          </cell>
        </row>
        <row r="1398">
          <cell r="A1398" t="str">
            <v>JUL</v>
          </cell>
          <cell r="B1398">
            <v>2017</v>
          </cell>
          <cell r="C1398" t="str">
            <v>COTTAGE GROVE COMMUNITY HOSPIT</v>
          </cell>
          <cell r="D1398" t="str">
            <v>42300</v>
          </cell>
          <cell r="E1398" t="str">
            <v>Emergency Department</v>
          </cell>
          <cell r="F1398" t="str">
            <v>39000012</v>
          </cell>
          <cell r="G1398" t="str">
            <v>ER BURN MED DRSG/DEBRID W/O ANES</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row>
        <row r="1399">
          <cell r="A1399" t="str">
            <v>JUL</v>
          </cell>
          <cell r="B1399">
            <v>2017</v>
          </cell>
          <cell r="C1399" t="str">
            <v>COTTAGE GROVE COMMUNITY HOSPIT</v>
          </cell>
          <cell r="D1399" t="str">
            <v>42300</v>
          </cell>
          <cell r="E1399" t="str">
            <v>Emergency Department</v>
          </cell>
          <cell r="F1399" t="str">
            <v>39000016</v>
          </cell>
          <cell r="G1399" t="str">
            <v>ER APPL SPLINT LONG ARM</v>
          </cell>
          <cell r="H1399">
            <v>0</v>
          </cell>
          <cell r="I1399">
            <v>3</v>
          </cell>
          <cell r="J1399">
            <v>3</v>
          </cell>
          <cell r="K1399">
            <v>0</v>
          </cell>
          <cell r="L1399">
            <v>0</v>
          </cell>
          <cell r="M1399">
            <v>0</v>
          </cell>
          <cell r="N1399">
            <v>0</v>
          </cell>
          <cell r="O1399">
            <v>0</v>
          </cell>
          <cell r="P1399">
            <v>750</v>
          </cell>
          <cell r="Q1399">
            <v>750</v>
          </cell>
          <cell r="R1399">
            <v>0</v>
          </cell>
          <cell r="S1399">
            <v>3</v>
          </cell>
          <cell r="T1399">
            <v>3</v>
          </cell>
          <cell r="U1399">
            <v>0</v>
          </cell>
          <cell r="V1399">
            <v>0</v>
          </cell>
          <cell r="W1399">
            <v>0</v>
          </cell>
          <cell r="X1399">
            <v>0</v>
          </cell>
          <cell r="Y1399">
            <v>0</v>
          </cell>
          <cell r="Z1399">
            <v>750</v>
          </cell>
          <cell r="AA1399">
            <v>750</v>
          </cell>
        </row>
        <row r="1400">
          <cell r="A1400" t="str">
            <v>JUL</v>
          </cell>
          <cell r="B1400">
            <v>2017</v>
          </cell>
          <cell r="C1400" t="str">
            <v>COTTAGE GROVE COMMUNITY HOSPIT</v>
          </cell>
          <cell r="D1400" t="str">
            <v>42300</v>
          </cell>
          <cell r="E1400" t="str">
            <v>Emergency Department</v>
          </cell>
          <cell r="F1400" t="str">
            <v>39000017</v>
          </cell>
          <cell r="G1400" t="str">
            <v>ER APPL SPLINT SHORT ARM</v>
          </cell>
          <cell r="H1400">
            <v>0</v>
          </cell>
          <cell r="I1400">
            <v>8</v>
          </cell>
          <cell r="J1400">
            <v>8</v>
          </cell>
          <cell r="K1400">
            <v>0</v>
          </cell>
          <cell r="L1400">
            <v>0</v>
          </cell>
          <cell r="M1400">
            <v>0</v>
          </cell>
          <cell r="N1400">
            <v>0</v>
          </cell>
          <cell r="O1400">
            <v>0</v>
          </cell>
          <cell r="P1400">
            <v>1744</v>
          </cell>
          <cell r="Q1400">
            <v>1744</v>
          </cell>
          <cell r="R1400">
            <v>0</v>
          </cell>
          <cell r="S1400">
            <v>8</v>
          </cell>
          <cell r="T1400">
            <v>8</v>
          </cell>
          <cell r="U1400">
            <v>0</v>
          </cell>
          <cell r="V1400">
            <v>0</v>
          </cell>
          <cell r="W1400">
            <v>0</v>
          </cell>
          <cell r="X1400">
            <v>0</v>
          </cell>
          <cell r="Y1400">
            <v>0</v>
          </cell>
          <cell r="Z1400">
            <v>1744</v>
          </cell>
          <cell r="AA1400">
            <v>1744</v>
          </cell>
        </row>
        <row r="1401">
          <cell r="A1401" t="str">
            <v>JUL</v>
          </cell>
          <cell r="B1401">
            <v>2017</v>
          </cell>
          <cell r="C1401" t="str">
            <v>COTTAGE GROVE COMMUNITY HOSPIT</v>
          </cell>
          <cell r="D1401" t="str">
            <v>42300</v>
          </cell>
          <cell r="E1401" t="str">
            <v>Emergency Department</v>
          </cell>
          <cell r="F1401" t="str">
            <v>39000018</v>
          </cell>
          <cell r="G1401" t="str">
            <v>ER APPL SPLINT LONG LEG</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row>
        <row r="1402">
          <cell r="A1402" t="str">
            <v>JUL</v>
          </cell>
          <cell r="B1402">
            <v>2017</v>
          </cell>
          <cell r="C1402" t="str">
            <v>COTTAGE GROVE COMMUNITY HOSPIT</v>
          </cell>
          <cell r="D1402" t="str">
            <v>42300</v>
          </cell>
          <cell r="E1402" t="str">
            <v>Emergency Department</v>
          </cell>
          <cell r="F1402" t="str">
            <v>39000019</v>
          </cell>
          <cell r="G1402" t="str">
            <v>ER APPL SPLINT SHORT LEG</v>
          </cell>
          <cell r="H1402">
            <v>0</v>
          </cell>
          <cell r="I1402">
            <v>6</v>
          </cell>
          <cell r="J1402">
            <v>6</v>
          </cell>
          <cell r="K1402">
            <v>0</v>
          </cell>
          <cell r="L1402">
            <v>0</v>
          </cell>
          <cell r="M1402">
            <v>0</v>
          </cell>
          <cell r="N1402">
            <v>0</v>
          </cell>
          <cell r="O1402">
            <v>0</v>
          </cell>
          <cell r="P1402">
            <v>1272</v>
          </cell>
          <cell r="Q1402">
            <v>1272</v>
          </cell>
          <cell r="R1402">
            <v>0</v>
          </cell>
          <cell r="S1402">
            <v>6</v>
          </cell>
          <cell r="T1402">
            <v>6</v>
          </cell>
          <cell r="U1402">
            <v>0</v>
          </cell>
          <cell r="V1402">
            <v>0</v>
          </cell>
          <cell r="W1402">
            <v>0</v>
          </cell>
          <cell r="X1402">
            <v>0</v>
          </cell>
          <cell r="Y1402">
            <v>0</v>
          </cell>
          <cell r="Z1402">
            <v>1272</v>
          </cell>
          <cell r="AA1402">
            <v>1272</v>
          </cell>
        </row>
        <row r="1403">
          <cell r="A1403" t="str">
            <v>JUL</v>
          </cell>
          <cell r="B1403">
            <v>2017</v>
          </cell>
          <cell r="C1403" t="str">
            <v>COTTAGE GROVE COMMUNITY HOSPIT</v>
          </cell>
          <cell r="D1403" t="str">
            <v>42300</v>
          </cell>
          <cell r="E1403" t="str">
            <v>Emergency Department</v>
          </cell>
          <cell r="F1403" t="str">
            <v>39000021</v>
          </cell>
          <cell r="G1403" t="str">
            <v>ER APPL SPLINT FINGER</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row>
        <row r="1404">
          <cell r="A1404" t="str">
            <v>JUL</v>
          </cell>
          <cell r="B1404">
            <v>2017</v>
          </cell>
          <cell r="C1404" t="str">
            <v>COTTAGE GROVE COMMUNITY HOSPIT</v>
          </cell>
          <cell r="D1404" t="str">
            <v>42300</v>
          </cell>
          <cell r="E1404" t="str">
            <v>Emergency Department</v>
          </cell>
          <cell r="F1404" t="str">
            <v>39000022</v>
          </cell>
          <cell r="G1404" t="str">
            <v>xER CL TX FX RIB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row>
        <row r="1405">
          <cell r="A1405" t="str">
            <v>JUL</v>
          </cell>
          <cell r="B1405">
            <v>2017</v>
          </cell>
          <cell r="C1405" t="str">
            <v>COTTAGE GROVE COMMUNITY HOSPIT</v>
          </cell>
          <cell r="D1405" t="str">
            <v>42300</v>
          </cell>
          <cell r="E1405" t="str">
            <v>Emergency Department</v>
          </cell>
          <cell r="F1405" t="str">
            <v>39000037</v>
          </cell>
          <cell r="G1405" t="str">
            <v>ER APPL CAST SHORT ARM</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row>
        <row r="1406">
          <cell r="A1406" t="str">
            <v>JUL</v>
          </cell>
          <cell r="B1406">
            <v>2017</v>
          </cell>
          <cell r="C1406" t="str">
            <v>COTTAGE GROVE COMMUNITY HOSPIT</v>
          </cell>
          <cell r="D1406" t="str">
            <v>42300</v>
          </cell>
          <cell r="E1406" t="str">
            <v>Emergency Department</v>
          </cell>
          <cell r="F1406" t="str">
            <v>39000055</v>
          </cell>
          <cell r="G1406" t="str">
            <v>ER DISCH PLAN &amp; TEACH</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row>
        <row r="1407">
          <cell r="A1407" t="str">
            <v>JUL</v>
          </cell>
          <cell r="B1407">
            <v>2017</v>
          </cell>
          <cell r="C1407" t="str">
            <v>COTTAGE GROVE COMMUNITY HOSPIT</v>
          </cell>
          <cell r="D1407" t="str">
            <v>42300</v>
          </cell>
          <cell r="E1407" t="str">
            <v>Emergency Department</v>
          </cell>
          <cell r="F1407" t="str">
            <v>39000060</v>
          </cell>
          <cell r="G1407" t="str">
            <v>ER ABG DRAW</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row>
        <row r="1408">
          <cell r="A1408" t="str">
            <v>JUL</v>
          </cell>
          <cell r="B1408">
            <v>2017</v>
          </cell>
          <cell r="C1408" t="str">
            <v>COTTAGE GROVE COMMUNITY HOSPIT</v>
          </cell>
          <cell r="D1408" t="str">
            <v>42300</v>
          </cell>
          <cell r="E1408" t="str">
            <v>Emergency Department</v>
          </cell>
          <cell r="F1408" t="str">
            <v>39000061</v>
          </cell>
          <cell r="G1408" t="str">
            <v>ER FREQ BP MONITOR</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row>
        <row r="1409">
          <cell r="A1409" t="str">
            <v>JUL</v>
          </cell>
          <cell r="B1409">
            <v>2017</v>
          </cell>
          <cell r="C1409" t="str">
            <v>COTTAGE GROVE COMMUNITY HOSPIT</v>
          </cell>
          <cell r="D1409" t="str">
            <v>42300</v>
          </cell>
          <cell r="E1409" t="str">
            <v>Emergency Department</v>
          </cell>
          <cell r="F1409" t="str">
            <v>39000066</v>
          </cell>
          <cell r="G1409" t="str">
            <v>ER AVULS NAIL DEBRIDEMENT SIMPLE</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row>
        <row r="1410">
          <cell r="A1410" t="str">
            <v>JUL</v>
          </cell>
          <cell r="B1410">
            <v>2017</v>
          </cell>
          <cell r="C1410" t="str">
            <v>COTTAGE GROVE COMMUNITY HOSPIT</v>
          </cell>
          <cell r="D1410" t="str">
            <v>42300</v>
          </cell>
          <cell r="E1410" t="str">
            <v>Emergency Department</v>
          </cell>
          <cell r="F1410" t="str">
            <v>39000071</v>
          </cell>
          <cell r="G1410" t="str">
            <v>ER CONJ FB REMOVAL SIMP</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row>
        <row r="1411">
          <cell r="A1411" t="str">
            <v>JUL</v>
          </cell>
          <cell r="B1411">
            <v>2017</v>
          </cell>
          <cell r="C1411" t="str">
            <v>COTTAGE GROVE COMMUNITY HOSPIT</v>
          </cell>
          <cell r="D1411" t="str">
            <v>42300</v>
          </cell>
          <cell r="E1411" t="str">
            <v>Emergency Department</v>
          </cell>
          <cell r="F1411" t="str">
            <v>39000073</v>
          </cell>
          <cell r="G1411" t="str">
            <v>ER CORNEAL FB REMOVAL</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row>
        <row r="1412">
          <cell r="A1412" t="str">
            <v>JUL</v>
          </cell>
          <cell r="B1412">
            <v>2017</v>
          </cell>
          <cell r="C1412" t="str">
            <v>COTTAGE GROVE COMMUNITY HOSPIT</v>
          </cell>
          <cell r="D1412" t="str">
            <v>42300</v>
          </cell>
          <cell r="E1412" t="str">
            <v>Emergency Department</v>
          </cell>
          <cell r="F1412" t="str">
            <v>39000074</v>
          </cell>
          <cell r="G1412" t="str">
            <v>ER CORNEAL FB REM W/SLIP</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row>
        <row r="1413">
          <cell r="A1413" t="str">
            <v>JUL</v>
          </cell>
          <cell r="B1413">
            <v>2017</v>
          </cell>
          <cell r="C1413" t="str">
            <v>COTTAGE GROVE COMMUNITY HOSPIT</v>
          </cell>
          <cell r="D1413" t="str">
            <v>42300</v>
          </cell>
          <cell r="E1413" t="str">
            <v>Emergency Department</v>
          </cell>
          <cell r="F1413" t="str">
            <v>39000075</v>
          </cell>
          <cell r="G1413" t="str">
            <v>ER GASTRIC LAVAGE</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row>
        <row r="1414">
          <cell r="A1414" t="str">
            <v>JUL</v>
          </cell>
          <cell r="B1414">
            <v>2017</v>
          </cell>
          <cell r="C1414" t="str">
            <v>COTTAGE GROVE COMMUNITY HOSPIT</v>
          </cell>
          <cell r="D1414" t="str">
            <v>42300</v>
          </cell>
          <cell r="E1414" t="str">
            <v>Emergency Department</v>
          </cell>
          <cell r="F1414" t="str">
            <v>39000080</v>
          </cell>
          <cell r="G1414" t="str">
            <v>ER GASTRIC TUBE INSERT</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row>
        <row r="1415">
          <cell r="A1415" t="str">
            <v>JUL</v>
          </cell>
          <cell r="B1415">
            <v>2017</v>
          </cell>
          <cell r="C1415" t="str">
            <v>COTTAGE GROVE COMMUNITY HOSPIT</v>
          </cell>
          <cell r="D1415" t="str">
            <v>42300</v>
          </cell>
          <cell r="E1415" t="str">
            <v>Emergency Department</v>
          </cell>
          <cell r="F1415" t="str">
            <v>39000100</v>
          </cell>
          <cell r="G1415" t="str">
            <v>ER CARDIOVERSION</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row>
        <row r="1416">
          <cell r="A1416" t="str">
            <v>JUL</v>
          </cell>
          <cell r="B1416">
            <v>2017</v>
          </cell>
          <cell r="C1416" t="str">
            <v>COTTAGE GROVE COMMUNITY HOSPIT</v>
          </cell>
          <cell r="D1416" t="str">
            <v>42300</v>
          </cell>
          <cell r="E1416" t="str">
            <v>Emergency Department</v>
          </cell>
          <cell r="F1416" t="str">
            <v>39000110</v>
          </cell>
          <cell r="G1416" t="str">
            <v>ER CHEST TUBE</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row>
        <row r="1417">
          <cell r="A1417" t="str">
            <v>JUL</v>
          </cell>
          <cell r="B1417">
            <v>2017</v>
          </cell>
          <cell r="C1417" t="str">
            <v>COTTAGE GROVE COMMUNITY HOSPIT</v>
          </cell>
          <cell r="D1417" t="str">
            <v>42300</v>
          </cell>
          <cell r="E1417" t="str">
            <v>Emergency Department</v>
          </cell>
          <cell r="F1417" t="str">
            <v>39000152</v>
          </cell>
          <cell r="G1417" t="str">
            <v>ER FRACTURE FIBULA CLOSED REDUCT</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row>
        <row r="1418">
          <cell r="A1418" t="str">
            <v>JUL</v>
          </cell>
          <cell r="B1418">
            <v>2017</v>
          </cell>
          <cell r="C1418" t="str">
            <v>COTTAGE GROVE COMMUNITY HOSPIT</v>
          </cell>
          <cell r="D1418" t="str">
            <v>42300</v>
          </cell>
          <cell r="E1418" t="str">
            <v>Emergency Department</v>
          </cell>
          <cell r="F1418" t="str">
            <v>39000158</v>
          </cell>
          <cell r="G1418" t="str">
            <v>ER REDUCTION PROS HIP</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row>
        <row r="1419">
          <cell r="A1419" t="str">
            <v>JUL</v>
          </cell>
          <cell r="B1419">
            <v>2017</v>
          </cell>
          <cell r="C1419" t="str">
            <v>COTTAGE GROVE COMMUNITY HOSPIT</v>
          </cell>
          <cell r="D1419" t="str">
            <v>42300</v>
          </cell>
          <cell r="E1419" t="str">
            <v>Emergency Department</v>
          </cell>
          <cell r="F1419" t="str">
            <v>39000171</v>
          </cell>
          <cell r="G1419" t="str">
            <v>ER CL TX REDUCTION SHOULDER</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row>
        <row r="1420">
          <cell r="A1420" t="str">
            <v>JUL</v>
          </cell>
          <cell r="B1420">
            <v>2017</v>
          </cell>
          <cell r="C1420" t="str">
            <v>COTTAGE GROVE COMMUNITY HOSPIT</v>
          </cell>
          <cell r="D1420" t="str">
            <v>42300</v>
          </cell>
          <cell r="E1420" t="str">
            <v>Emergency Department</v>
          </cell>
          <cell r="F1420" t="str">
            <v>39000179</v>
          </cell>
          <cell r="G1420" t="str">
            <v>ER LAC COMP EXTRM/SCALP 2.6-7.5</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row>
        <row r="1421">
          <cell r="A1421" t="str">
            <v>JUL</v>
          </cell>
          <cell r="B1421">
            <v>2017</v>
          </cell>
          <cell r="C1421" t="str">
            <v>COTTAGE GROVE COMMUNITY HOSPIT</v>
          </cell>
          <cell r="D1421" t="str">
            <v>42300</v>
          </cell>
          <cell r="E1421" t="str">
            <v>Emergency Department</v>
          </cell>
          <cell r="F1421" t="str">
            <v>39000181</v>
          </cell>
          <cell r="G1421" t="str">
            <v>ER LAC CMP F/N/H/F 1.1 - 2.5 CM</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row>
        <row r="1422">
          <cell r="A1422" t="str">
            <v>JUL</v>
          </cell>
          <cell r="B1422">
            <v>2017</v>
          </cell>
          <cell r="C1422" t="str">
            <v>COTTAGE GROVE COMMUNITY HOSPIT</v>
          </cell>
          <cell r="D1422" t="str">
            <v>42300</v>
          </cell>
          <cell r="E1422" t="str">
            <v>Emergency Department</v>
          </cell>
          <cell r="F1422" t="str">
            <v>39000183</v>
          </cell>
          <cell r="G1422" t="str">
            <v>ER LAC COMP EYE/NOSE/LIPS/EAR 1.</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row>
        <row r="1423">
          <cell r="A1423" t="str">
            <v>JUL</v>
          </cell>
          <cell r="B1423">
            <v>2017</v>
          </cell>
          <cell r="C1423" t="str">
            <v>COTTAGE GROVE COMMUNITY HOSPIT</v>
          </cell>
          <cell r="D1423" t="str">
            <v>42300</v>
          </cell>
          <cell r="E1423" t="str">
            <v>Emergency Department</v>
          </cell>
          <cell r="F1423" t="str">
            <v>39000184</v>
          </cell>
          <cell r="G1423" t="str">
            <v>ER LAC COMP EYE/NOSE/LIPS/EARS 2</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row>
        <row r="1424">
          <cell r="A1424" t="str">
            <v>JUL</v>
          </cell>
          <cell r="B1424">
            <v>2017</v>
          </cell>
          <cell r="C1424" t="str">
            <v>COTTAGE GROVE COMMUNITY HOSPIT</v>
          </cell>
          <cell r="D1424" t="str">
            <v>42300</v>
          </cell>
          <cell r="E1424" t="str">
            <v>Emergency Department</v>
          </cell>
          <cell r="F1424" t="str">
            <v>39000186</v>
          </cell>
          <cell r="G1424" t="str">
            <v>ER LAC COMP F/N/H/F 2.6 TO 7.5CM</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row>
        <row r="1425">
          <cell r="A1425" t="str">
            <v>JUL</v>
          </cell>
          <cell r="B1425">
            <v>2017</v>
          </cell>
          <cell r="C1425" t="str">
            <v>COTTAGE GROVE COMMUNITY HOSPIT</v>
          </cell>
          <cell r="D1425" t="str">
            <v>42300</v>
          </cell>
          <cell r="E1425" t="str">
            <v>Emergency Department</v>
          </cell>
          <cell r="F1425" t="str">
            <v>39000195</v>
          </cell>
          <cell r="G1425" t="str">
            <v>ER VAG DELIVERY</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row>
        <row r="1426">
          <cell r="A1426" t="str">
            <v>JUL</v>
          </cell>
          <cell r="B1426">
            <v>2017</v>
          </cell>
          <cell r="C1426" t="str">
            <v>COTTAGE GROVE COMMUNITY HOSPIT</v>
          </cell>
          <cell r="D1426" t="str">
            <v>42300</v>
          </cell>
          <cell r="E1426" t="str">
            <v>Emergency Department</v>
          </cell>
          <cell r="F1426" t="str">
            <v>39000231</v>
          </cell>
          <cell r="G1426" t="str">
            <v>ER EPISTAXIS ANT SIMPLE CAUTERY</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row>
        <row r="1427">
          <cell r="A1427" t="str">
            <v>JUL</v>
          </cell>
          <cell r="B1427">
            <v>2017</v>
          </cell>
          <cell r="C1427" t="str">
            <v>COTTAGE GROVE COMMUNITY HOSPIT</v>
          </cell>
          <cell r="D1427" t="str">
            <v>42300</v>
          </cell>
          <cell r="E1427" t="str">
            <v>Emergency Department</v>
          </cell>
          <cell r="F1427" t="str">
            <v>39000232</v>
          </cell>
          <cell r="G1427" t="str">
            <v>ER EPISTAXIS POST PACK</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row>
        <row r="1428">
          <cell r="A1428" t="str">
            <v>JUL</v>
          </cell>
          <cell r="B1428">
            <v>2017</v>
          </cell>
          <cell r="C1428" t="str">
            <v>COTTAGE GROVE COMMUNITY HOSPIT</v>
          </cell>
          <cell r="D1428" t="str">
            <v>42300</v>
          </cell>
          <cell r="E1428" t="str">
            <v>Emergency Department</v>
          </cell>
          <cell r="F1428" t="str">
            <v>39000233</v>
          </cell>
          <cell r="G1428" t="str">
            <v>ER EPISTAXIS ANT COM/CAUT PACK</v>
          </cell>
          <cell r="H1428">
            <v>0</v>
          </cell>
          <cell r="I1428">
            <v>1</v>
          </cell>
          <cell r="J1428">
            <v>1</v>
          </cell>
          <cell r="K1428">
            <v>0</v>
          </cell>
          <cell r="L1428">
            <v>0</v>
          </cell>
          <cell r="M1428">
            <v>0</v>
          </cell>
          <cell r="N1428">
            <v>0</v>
          </cell>
          <cell r="O1428">
            <v>0</v>
          </cell>
          <cell r="P1428">
            <v>665</v>
          </cell>
          <cell r="Q1428">
            <v>665</v>
          </cell>
          <cell r="R1428">
            <v>0</v>
          </cell>
          <cell r="S1428">
            <v>1</v>
          </cell>
          <cell r="T1428">
            <v>1</v>
          </cell>
          <cell r="U1428">
            <v>0</v>
          </cell>
          <cell r="V1428">
            <v>0</v>
          </cell>
          <cell r="W1428">
            <v>0</v>
          </cell>
          <cell r="X1428">
            <v>0</v>
          </cell>
          <cell r="Y1428">
            <v>0</v>
          </cell>
          <cell r="Z1428">
            <v>665</v>
          </cell>
          <cell r="AA1428">
            <v>665</v>
          </cell>
        </row>
        <row r="1429">
          <cell r="A1429" t="str">
            <v>JUL</v>
          </cell>
          <cell r="B1429">
            <v>2017</v>
          </cell>
          <cell r="C1429" t="str">
            <v>COTTAGE GROVE COMMUNITY HOSPIT</v>
          </cell>
          <cell r="D1429" t="str">
            <v>42300</v>
          </cell>
          <cell r="E1429" t="str">
            <v>Emergency Department</v>
          </cell>
          <cell r="F1429" t="str">
            <v>39000239</v>
          </cell>
          <cell r="G1429" t="str">
            <v>ER FB REM FOOT SUBCUTANEOUS</v>
          </cell>
          <cell r="H1429">
            <v>0</v>
          </cell>
          <cell r="I1429">
            <v>1</v>
          </cell>
          <cell r="J1429">
            <v>1</v>
          </cell>
          <cell r="K1429">
            <v>0</v>
          </cell>
          <cell r="L1429">
            <v>0</v>
          </cell>
          <cell r="M1429">
            <v>0</v>
          </cell>
          <cell r="N1429">
            <v>0</v>
          </cell>
          <cell r="O1429">
            <v>0</v>
          </cell>
          <cell r="P1429">
            <v>811</v>
          </cell>
          <cell r="Q1429">
            <v>811</v>
          </cell>
          <cell r="R1429">
            <v>0</v>
          </cell>
          <cell r="S1429">
            <v>1</v>
          </cell>
          <cell r="T1429">
            <v>1</v>
          </cell>
          <cell r="U1429">
            <v>0</v>
          </cell>
          <cell r="V1429">
            <v>0</v>
          </cell>
          <cell r="W1429">
            <v>0</v>
          </cell>
          <cell r="X1429">
            <v>0</v>
          </cell>
          <cell r="Y1429">
            <v>0</v>
          </cell>
          <cell r="Z1429">
            <v>811</v>
          </cell>
          <cell r="AA1429">
            <v>811</v>
          </cell>
        </row>
        <row r="1430">
          <cell r="A1430" t="str">
            <v>JUL</v>
          </cell>
          <cell r="B1430">
            <v>2017</v>
          </cell>
          <cell r="C1430" t="str">
            <v>COTTAGE GROVE COMMUNITY HOSPIT</v>
          </cell>
          <cell r="D1430" t="str">
            <v>42300</v>
          </cell>
          <cell r="E1430" t="str">
            <v>Emergency Department</v>
          </cell>
          <cell r="F1430" t="str">
            <v>39000241</v>
          </cell>
          <cell r="G1430" t="str">
            <v>ER INC &amp; REM FB TISSUE SUBCUT SI</v>
          </cell>
          <cell r="H1430">
            <v>0</v>
          </cell>
          <cell r="I1430">
            <v>2</v>
          </cell>
          <cell r="J1430">
            <v>2</v>
          </cell>
          <cell r="K1430">
            <v>0</v>
          </cell>
          <cell r="L1430">
            <v>0</v>
          </cell>
          <cell r="M1430">
            <v>0</v>
          </cell>
          <cell r="N1430">
            <v>0</v>
          </cell>
          <cell r="O1430">
            <v>0</v>
          </cell>
          <cell r="P1430">
            <v>846</v>
          </cell>
          <cell r="Q1430">
            <v>846</v>
          </cell>
          <cell r="R1430">
            <v>0</v>
          </cell>
          <cell r="S1430">
            <v>2</v>
          </cell>
          <cell r="T1430">
            <v>2</v>
          </cell>
          <cell r="U1430">
            <v>0</v>
          </cell>
          <cell r="V1430">
            <v>0</v>
          </cell>
          <cell r="W1430">
            <v>0</v>
          </cell>
          <cell r="X1430">
            <v>0</v>
          </cell>
          <cell r="Y1430">
            <v>0</v>
          </cell>
          <cell r="Z1430">
            <v>846</v>
          </cell>
          <cell r="AA1430">
            <v>846</v>
          </cell>
        </row>
        <row r="1431">
          <cell r="A1431" t="str">
            <v>JUL</v>
          </cell>
          <cell r="B1431">
            <v>2017</v>
          </cell>
          <cell r="C1431" t="str">
            <v>COTTAGE GROVE COMMUNITY HOSPIT</v>
          </cell>
          <cell r="D1431" t="str">
            <v>42300</v>
          </cell>
          <cell r="E1431" t="str">
            <v>Emergency Department</v>
          </cell>
          <cell r="F1431" t="str">
            <v>39000242</v>
          </cell>
          <cell r="G1431" t="str">
            <v>ER FB REM NOSE INTRANASAL</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row>
        <row r="1432">
          <cell r="A1432" t="str">
            <v>JUL</v>
          </cell>
          <cell r="B1432">
            <v>2017</v>
          </cell>
          <cell r="C1432" t="str">
            <v>COTTAGE GROVE COMMUNITY HOSPIT</v>
          </cell>
          <cell r="D1432" t="str">
            <v>42300</v>
          </cell>
          <cell r="E1432" t="str">
            <v>Emergency Department</v>
          </cell>
          <cell r="F1432" t="str">
            <v>39000243</v>
          </cell>
          <cell r="G1432" t="str">
            <v>ER FB REM EAR EXT AUD</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row>
        <row r="1433">
          <cell r="A1433" t="str">
            <v>JUL</v>
          </cell>
          <cell r="B1433">
            <v>2017</v>
          </cell>
          <cell r="C1433" t="str">
            <v>COTTAGE GROVE COMMUNITY HOSPIT</v>
          </cell>
          <cell r="D1433" t="str">
            <v>42300</v>
          </cell>
          <cell r="E1433" t="str">
            <v>Emergency Department</v>
          </cell>
          <cell r="F1433" t="str">
            <v>39000244</v>
          </cell>
          <cell r="G1433" t="str">
            <v>ER FB REMOVAL CERUMEN</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row>
        <row r="1434">
          <cell r="A1434" t="str">
            <v>JUL</v>
          </cell>
          <cell r="B1434">
            <v>2017</v>
          </cell>
          <cell r="C1434" t="str">
            <v>COTTAGE GROVE COMMUNITY HOSPIT</v>
          </cell>
          <cell r="D1434" t="str">
            <v>42300</v>
          </cell>
          <cell r="E1434" t="str">
            <v>Emergency Department</v>
          </cell>
          <cell r="F1434" t="str">
            <v>39000245</v>
          </cell>
          <cell r="G1434" t="str">
            <v>ER LARYNGOSCOPY</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row>
        <row r="1435">
          <cell r="A1435" t="str">
            <v>JUL</v>
          </cell>
          <cell r="B1435">
            <v>2017</v>
          </cell>
          <cell r="C1435" t="str">
            <v>COTTAGE GROVE COMMUNITY HOSPIT</v>
          </cell>
          <cell r="D1435" t="str">
            <v>42300</v>
          </cell>
          <cell r="E1435" t="str">
            <v>Emergency Department</v>
          </cell>
          <cell r="F1435" t="str">
            <v>39000250</v>
          </cell>
          <cell r="G1435" t="str">
            <v>ER LUMBAR PUNCTURE</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row>
        <row r="1436">
          <cell r="A1436" t="str">
            <v>JUL</v>
          </cell>
          <cell r="B1436">
            <v>2017</v>
          </cell>
          <cell r="C1436" t="str">
            <v>COTTAGE GROVE COMMUNITY HOSPIT</v>
          </cell>
          <cell r="D1436" t="str">
            <v>42300</v>
          </cell>
          <cell r="E1436" t="str">
            <v>Emergency Department</v>
          </cell>
          <cell r="F1436" t="str">
            <v>39000255</v>
          </cell>
          <cell r="G1436" t="str">
            <v>ER INTUBATION ENDOTRACHEAL</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row>
        <row r="1437">
          <cell r="A1437" t="str">
            <v>JUL</v>
          </cell>
          <cell r="B1437">
            <v>2017</v>
          </cell>
          <cell r="C1437" t="str">
            <v>COTTAGE GROVE COMMUNITY HOSPIT</v>
          </cell>
          <cell r="D1437" t="str">
            <v>42300</v>
          </cell>
          <cell r="E1437" t="str">
            <v>Emergency Department</v>
          </cell>
          <cell r="F1437" t="str">
            <v>39000256</v>
          </cell>
          <cell r="G1437" t="str">
            <v>ER NERVE BLOCK</v>
          </cell>
          <cell r="H1437">
            <v>0</v>
          </cell>
          <cell r="I1437">
            <v>1</v>
          </cell>
          <cell r="J1437">
            <v>1</v>
          </cell>
          <cell r="K1437">
            <v>0</v>
          </cell>
          <cell r="L1437">
            <v>0</v>
          </cell>
          <cell r="M1437">
            <v>0</v>
          </cell>
          <cell r="N1437">
            <v>0</v>
          </cell>
          <cell r="O1437">
            <v>0</v>
          </cell>
          <cell r="P1437">
            <v>717</v>
          </cell>
          <cell r="Q1437">
            <v>717</v>
          </cell>
          <cell r="R1437">
            <v>0</v>
          </cell>
          <cell r="S1437">
            <v>1</v>
          </cell>
          <cell r="T1437">
            <v>1</v>
          </cell>
          <cell r="U1437">
            <v>0</v>
          </cell>
          <cell r="V1437">
            <v>0</v>
          </cell>
          <cell r="W1437">
            <v>0</v>
          </cell>
          <cell r="X1437">
            <v>0</v>
          </cell>
          <cell r="Y1437">
            <v>0</v>
          </cell>
          <cell r="Z1437">
            <v>717</v>
          </cell>
          <cell r="AA1437">
            <v>717</v>
          </cell>
        </row>
        <row r="1438">
          <cell r="A1438" t="str">
            <v>JUL</v>
          </cell>
          <cell r="B1438">
            <v>2017</v>
          </cell>
          <cell r="C1438" t="str">
            <v>COTTAGE GROVE COMMUNITY HOSPIT</v>
          </cell>
          <cell r="D1438" t="str">
            <v>42300</v>
          </cell>
          <cell r="E1438" t="str">
            <v>Emergency Department</v>
          </cell>
          <cell r="F1438" t="str">
            <v>39000258</v>
          </cell>
          <cell r="G1438" t="str">
            <v>ER O2</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row>
        <row r="1439">
          <cell r="A1439" t="str">
            <v>JUL</v>
          </cell>
          <cell r="B1439">
            <v>2017</v>
          </cell>
          <cell r="C1439" t="str">
            <v>COTTAGE GROVE COMMUNITY HOSPIT</v>
          </cell>
          <cell r="D1439" t="str">
            <v>42300</v>
          </cell>
          <cell r="E1439" t="str">
            <v>Emergency Department</v>
          </cell>
          <cell r="F1439" t="str">
            <v>39000263</v>
          </cell>
          <cell r="G1439" t="str">
            <v>ER LAC I SCALP,TRUNK,EXT. 20.1-3</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row>
        <row r="1440">
          <cell r="A1440" t="str">
            <v>JUL</v>
          </cell>
          <cell r="B1440">
            <v>2017</v>
          </cell>
          <cell r="C1440" t="str">
            <v>COTTAGE GROVE COMMUNITY HOSPIT</v>
          </cell>
          <cell r="D1440" t="str">
            <v>42300</v>
          </cell>
          <cell r="E1440" t="str">
            <v>Emergency Department</v>
          </cell>
          <cell r="F1440" t="str">
            <v>39000264</v>
          </cell>
          <cell r="G1440" t="str">
            <v>ER LAC INT SCALP,TRUNK,EXT. 12.6</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row>
        <row r="1441">
          <cell r="A1441" t="str">
            <v>JUL</v>
          </cell>
          <cell r="B1441">
            <v>2017</v>
          </cell>
          <cell r="C1441" t="str">
            <v>COTTAGE GROVE COMMUNITY HOSPIT</v>
          </cell>
          <cell r="D1441" t="str">
            <v>42300</v>
          </cell>
          <cell r="E1441" t="str">
            <v>Emergency Department</v>
          </cell>
          <cell r="F1441" t="str">
            <v>39000266</v>
          </cell>
          <cell r="G1441" t="str">
            <v>ER LAC I SCALP,TRUNK,EXT. UP TO</v>
          </cell>
          <cell r="H1441">
            <v>0</v>
          </cell>
          <cell r="I1441">
            <v>1</v>
          </cell>
          <cell r="J1441">
            <v>1</v>
          </cell>
          <cell r="K1441">
            <v>0</v>
          </cell>
          <cell r="L1441">
            <v>0</v>
          </cell>
          <cell r="M1441">
            <v>0</v>
          </cell>
          <cell r="N1441">
            <v>0</v>
          </cell>
          <cell r="O1441">
            <v>0</v>
          </cell>
          <cell r="P1441">
            <v>754</v>
          </cell>
          <cell r="Q1441">
            <v>754</v>
          </cell>
          <cell r="R1441">
            <v>0</v>
          </cell>
          <cell r="S1441">
            <v>1</v>
          </cell>
          <cell r="T1441">
            <v>1</v>
          </cell>
          <cell r="U1441">
            <v>0</v>
          </cell>
          <cell r="V1441">
            <v>0</v>
          </cell>
          <cell r="W1441">
            <v>0</v>
          </cell>
          <cell r="X1441">
            <v>0</v>
          </cell>
          <cell r="Y1441">
            <v>0</v>
          </cell>
          <cell r="Z1441">
            <v>754</v>
          </cell>
          <cell r="AA1441">
            <v>754</v>
          </cell>
        </row>
        <row r="1442">
          <cell r="A1442" t="str">
            <v>JUL</v>
          </cell>
          <cell r="B1442">
            <v>2017</v>
          </cell>
          <cell r="C1442" t="str">
            <v>COTTAGE GROVE COMMUNITY HOSPIT</v>
          </cell>
          <cell r="D1442" t="str">
            <v>42300</v>
          </cell>
          <cell r="E1442" t="str">
            <v>Emergency Department</v>
          </cell>
          <cell r="F1442" t="str">
            <v>39000267</v>
          </cell>
          <cell r="G1442" t="str">
            <v>ER LAC I SCALP,TRUNK,EXT. 2.6 -</v>
          </cell>
          <cell r="H1442">
            <v>0</v>
          </cell>
          <cell r="I1442">
            <v>4</v>
          </cell>
          <cell r="J1442">
            <v>4</v>
          </cell>
          <cell r="K1442">
            <v>0</v>
          </cell>
          <cell r="L1442">
            <v>0</v>
          </cell>
          <cell r="M1442">
            <v>0</v>
          </cell>
          <cell r="N1442">
            <v>0</v>
          </cell>
          <cell r="O1442">
            <v>0</v>
          </cell>
          <cell r="P1442">
            <v>3788</v>
          </cell>
          <cell r="Q1442">
            <v>3788</v>
          </cell>
          <cell r="R1442">
            <v>0</v>
          </cell>
          <cell r="S1442">
            <v>4</v>
          </cell>
          <cell r="T1442">
            <v>4</v>
          </cell>
          <cell r="U1442">
            <v>0</v>
          </cell>
          <cell r="V1442">
            <v>0</v>
          </cell>
          <cell r="W1442">
            <v>0</v>
          </cell>
          <cell r="X1442">
            <v>0</v>
          </cell>
          <cell r="Y1442">
            <v>0</v>
          </cell>
          <cell r="Z1442">
            <v>3788</v>
          </cell>
          <cell r="AA1442">
            <v>3788</v>
          </cell>
        </row>
        <row r="1443">
          <cell r="A1443" t="str">
            <v>JUL</v>
          </cell>
          <cell r="B1443">
            <v>2017</v>
          </cell>
          <cell r="C1443" t="str">
            <v>COTTAGE GROVE COMMUNITY HOSPIT</v>
          </cell>
          <cell r="D1443" t="str">
            <v>42300</v>
          </cell>
          <cell r="E1443" t="str">
            <v>Emergency Department</v>
          </cell>
          <cell r="F1443" t="str">
            <v>39000268</v>
          </cell>
          <cell r="G1443" t="str">
            <v>ER LAC I SCALP,TRUNK,EXT. 7.6 -</v>
          </cell>
          <cell r="H1443">
            <v>0</v>
          </cell>
          <cell r="I1443">
            <v>1</v>
          </cell>
          <cell r="J1443">
            <v>1</v>
          </cell>
          <cell r="K1443">
            <v>0</v>
          </cell>
          <cell r="L1443">
            <v>0</v>
          </cell>
          <cell r="M1443">
            <v>0</v>
          </cell>
          <cell r="N1443">
            <v>0</v>
          </cell>
          <cell r="O1443">
            <v>0</v>
          </cell>
          <cell r="P1443">
            <v>907</v>
          </cell>
          <cell r="Q1443">
            <v>907</v>
          </cell>
          <cell r="R1443">
            <v>0</v>
          </cell>
          <cell r="S1443">
            <v>1</v>
          </cell>
          <cell r="T1443">
            <v>1</v>
          </cell>
          <cell r="U1443">
            <v>0</v>
          </cell>
          <cell r="V1443">
            <v>0</v>
          </cell>
          <cell r="W1443">
            <v>0</v>
          </cell>
          <cell r="X1443">
            <v>0</v>
          </cell>
          <cell r="Y1443">
            <v>0</v>
          </cell>
          <cell r="Z1443">
            <v>907</v>
          </cell>
          <cell r="AA1443">
            <v>907</v>
          </cell>
        </row>
        <row r="1444">
          <cell r="A1444" t="str">
            <v>JUL</v>
          </cell>
          <cell r="B1444">
            <v>2017</v>
          </cell>
          <cell r="C1444" t="str">
            <v>COTTAGE GROVE COMMUNITY HOSPIT</v>
          </cell>
          <cell r="D1444" t="str">
            <v>42300</v>
          </cell>
          <cell r="E1444" t="str">
            <v>Emergency Department</v>
          </cell>
          <cell r="F1444" t="str">
            <v>39000269</v>
          </cell>
          <cell r="G1444" t="str">
            <v>ER LAC I NECK/HAND/FEET UP TO 2.</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row>
        <row r="1445">
          <cell r="A1445" t="str">
            <v>JUL</v>
          </cell>
          <cell r="B1445">
            <v>2017</v>
          </cell>
          <cell r="C1445" t="str">
            <v>COTTAGE GROVE COMMUNITY HOSPIT</v>
          </cell>
          <cell r="D1445" t="str">
            <v>42300</v>
          </cell>
          <cell r="E1445" t="str">
            <v>Emergency Department</v>
          </cell>
          <cell r="F1445" t="str">
            <v>39000271</v>
          </cell>
          <cell r="G1445" t="str">
            <v>ER LAC I NECK/HAND/FEET 2.6-7.5</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row>
        <row r="1446">
          <cell r="A1446" t="str">
            <v>JUL</v>
          </cell>
          <cell r="B1446">
            <v>2017</v>
          </cell>
          <cell r="C1446" t="str">
            <v>COTTAGE GROVE COMMUNITY HOSPIT</v>
          </cell>
          <cell r="D1446" t="str">
            <v>42300</v>
          </cell>
          <cell r="E1446" t="str">
            <v>Emergency Department</v>
          </cell>
          <cell r="F1446" t="str">
            <v>39000272</v>
          </cell>
          <cell r="G1446" t="str">
            <v>ER LAC I NECK/HAND/FEET 7.6-12.5</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row>
        <row r="1447">
          <cell r="A1447" t="str">
            <v>JUL</v>
          </cell>
          <cell r="B1447">
            <v>2017</v>
          </cell>
          <cell r="C1447" t="str">
            <v>COTTAGE GROVE COMMUNITY HOSPIT</v>
          </cell>
          <cell r="D1447" t="str">
            <v>42300</v>
          </cell>
          <cell r="E1447" t="str">
            <v>Emergency Department</v>
          </cell>
          <cell r="F1447" t="str">
            <v>39000273</v>
          </cell>
          <cell r="G1447" t="str">
            <v>ER LAC I FACE/MOUTH UP TO 2.5 CM</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row>
        <row r="1448">
          <cell r="A1448" t="str">
            <v>JUL</v>
          </cell>
          <cell r="B1448">
            <v>2017</v>
          </cell>
          <cell r="C1448" t="str">
            <v>COTTAGE GROVE COMMUNITY HOSPIT</v>
          </cell>
          <cell r="D1448" t="str">
            <v>42300</v>
          </cell>
          <cell r="E1448" t="str">
            <v>Emergency Department</v>
          </cell>
          <cell r="F1448" t="str">
            <v>39000274</v>
          </cell>
          <cell r="G1448" t="str">
            <v>ER LAC I FACE/MOUTH 2.6-5 CM</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row>
        <row r="1449">
          <cell r="A1449" t="str">
            <v>JUL</v>
          </cell>
          <cell r="B1449">
            <v>2017</v>
          </cell>
          <cell r="C1449" t="str">
            <v>COTTAGE GROVE COMMUNITY HOSPIT</v>
          </cell>
          <cell r="D1449" t="str">
            <v>42300</v>
          </cell>
          <cell r="E1449" t="str">
            <v>Emergency Department</v>
          </cell>
          <cell r="F1449" t="str">
            <v>39000276</v>
          </cell>
          <cell r="G1449" t="str">
            <v>ER LAC I FACE/MOUTH 5.1-7.5 CM</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row>
        <row r="1450">
          <cell r="A1450" t="str">
            <v>JUL</v>
          </cell>
          <cell r="B1450">
            <v>2017</v>
          </cell>
          <cell r="C1450" t="str">
            <v>COTTAGE GROVE COMMUNITY HOSPIT</v>
          </cell>
          <cell r="D1450" t="str">
            <v>42300</v>
          </cell>
          <cell r="E1450" t="str">
            <v>Emergency Department</v>
          </cell>
          <cell r="F1450" t="str">
            <v>39000277</v>
          </cell>
          <cell r="G1450" t="str">
            <v>ER LAC I FACE/MOUTH 7.6-12.5 CM</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row>
        <row r="1451">
          <cell r="A1451" t="str">
            <v>JUL</v>
          </cell>
          <cell r="B1451">
            <v>2017</v>
          </cell>
          <cell r="C1451" t="str">
            <v>COTTAGE GROVE COMMUNITY HOSPIT</v>
          </cell>
          <cell r="D1451" t="str">
            <v>42300</v>
          </cell>
          <cell r="E1451" t="str">
            <v>Emergency Department</v>
          </cell>
          <cell r="F1451" t="str">
            <v>39000281</v>
          </cell>
          <cell r="G1451" t="str">
            <v>ER TRIGGER POINT INJECTION</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row>
        <row r="1452">
          <cell r="A1452" t="str">
            <v>JUL</v>
          </cell>
          <cell r="B1452">
            <v>2017</v>
          </cell>
          <cell r="C1452" t="str">
            <v>COTTAGE GROVE COMMUNITY HOSPIT</v>
          </cell>
          <cell r="D1452" t="str">
            <v>42300</v>
          </cell>
          <cell r="E1452" t="str">
            <v>Emergency Department</v>
          </cell>
          <cell r="F1452" t="str">
            <v>39000282</v>
          </cell>
          <cell r="G1452" t="str">
            <v>ER NAILBED REPAIR</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row>
        <row r="1453">
          <cell r="A1453" t="str">
            <v>JUL</v>
          </cell>
          <cell r="B1453">
            <v>2017</v>
          </cell>
          <cell r="C1453" t="str">
            <v>COTTAGE GROVE COMMUNITY HOSPIT</v>
          </cell>
          <cell r="D1453" t="str">
            <v>42300</v>
          </cell>
          <cell r="E1453" t="str">
            <v>Emergency Department</v>
          </cell>
          <cell r="F1453" t="str">
            <v>39000290</v>
          </cell>
          <cell r="G1453" t="str">
            <v>ER CATHETERIZATION,URETHRA;SIMPL</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row>
        <row r="1454">
          <cell r="A1454" t="str">
            <v>JUL</v>
          </cell>
          <cell r="B1454">
            <v>2017</v>
          </cell>
          <cell r="C1454" t="str">
            <v>COTTAGE GROVE COMMUNITY HOSPIT</v>
          </cell>
          <cell r="D1454" t="str">
            <v>42300</v>
          </cell>
          <cell r="E1454" t="str">
            <v>Emergency Department</v>
          </cell>
          <cell r="F1454" t="str">
            <v>39000291</v>
          </cell>
          <cell r="G1454" t="str">
            <v>ER I&amp;D S ABS/DEB CYST/FUR/PARONY</v>
          </cell>
          <cell r="H1454">
            <v>0</v>
          </cell>
          <cell r="I1454">
            <v>6</v>
          </cell>
          <cell r="J1454">
            <v>6</v>
          </cell>
          <cell r="K1454">
            <v>0</v>
          </cell>
          <cell r="L1454">
            <v>0</v>
          </cell>
          <cell r="M1454">
            <v>0</v>
          </cell>
          <cell r="N1454">
            <v>0</v>
          </cell>
          <cell r="O1454">
            <v>0</v>
          </cell>
          <cell r="P1454">
            <v>1890</v>
          </cell>
          <cell r="Q1454">
            <v>1890</v>
          </cell>
          <cell r="R1454">
            <v>0</v>
          </cell>
          <cell r="S1454">
            <v>6</v>
          </cell>
          <cell r="T1454">
            <v>6</v>
          </cell>
          <cell r="U1454">
            <v>0</v>
          </cell>
          <cell r="V1454">
            <v>0</v>
          </cell>
          <cell r="W1454">
            <v>0</v>
          </cell>
          <cell r="X1454">
            <v>0</v>
          </cell>
          <cell r="Y1454">
            <v>0</v>
          </cell>
          <cell r="Z1454">
            <v>1890</v>
          </cell>
          <cell r="AA1454">
            <v>1890</v>
          </cell>
        </row>
        <row r="1455">
          <cell r="A1455" t="str">
            <v>JUL</v>
          </cell>
          <cell r="B1455">
            <v>2017</v>
          </cell>
          <cell r="C1455" t="str">
            <v>COTTAGE GROVE COMMUNITY HOSPIT</v>
          </cell>
          <cell r="D1455" t="str">
            <v>42300</v>
          </cell>
          <cell r="E1455" t="str">
            <v>Emergency Department</v>
          </cell>
          <cell r="F1455" t="str">
            <v>39000292</v>
          </cell>
          <cell r="G1455" t="str">
            <v>ER I&amp;D COMPLEX ABCESS</v>
          </cell>
          <cell r="H1455">
            <v>0</v>
          </cell>
          <cell r="I1455">
            <v>2</v>
          </cell>
          <cell r="J1455">
            <v>2</v>
          </cell>
          <cell r="K1455">
            <v>0</v>
          </cell>
          <cell r="L1455">
            <v>0</v>
          </cell>
          <cell r="M1455">
            <v>0</v>
          </cell>
          <cell r="N1455">
            <v>0</v>
          </cell>
          <cell r="O1455">
            <v>0</v>
          </cell>
          <cell r="P1455">
            <v>896</v>
          </cell>
          <cell r="Q1455">
            <v>896</v>
          </cell>
          <cell r="R1455">
            <v>0</v>
          </cell>
          <cell r="S1455">
            <v>2</v>
          </cell>
          <cell r="T1455">
            <v>2</v>
          </cell>
          <cell r="U1455">
            <v>0</v>
          </cell>
          <cell r="V1455">
            <v>0</v>
          </cell>
          <cell r="W1455">
            <v>0</v>
          </cell>
          <cell r="X1455">
            <v>0</v>
          </cell>
          <cell r="Y1455">
            <v>0</v>
          </cell>
          <cell r="Z1455">
            <v>896</v>
          </cell>
          <cell r="AA1455">
            <v>896</v>
          </cell>
        </row>
        <row r="1456">
          <cell r="A1456" t="str">
            <v>JUL</v>
          </cell>
          <cell r="B1456">
            <v>2017</v>
          </cell>
          <cell r="C1456" t="str">
            <v>COTTAGE GROVE COMMUNITY HOSPIT</v>
          </cell>
          <cell r="D1456" t="str">
            <v>42300</v>
          </cell>
          <cell r="E1456" t="str">
            <v>Emergency Department</v>
          </cell>
          <cell r="F1456" t="str">
            <v>39000293</v>
          </cell>
          <cell r="G1456" t="str">
            <v>ER I&amp;D S PILONIDAL CYST</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row>
        <row r="1457">
          <cell r="A1457" t="str">
            <v>JUL</v>
          </cell>
          <cell r="B1457">
            <v>2017</v>
          </cell>
          <cell r="C1457" t="str">
            <v>COTTAGE GROVE COMMUNITY HOSPIT</v>
          </cell>
          <cell r="D1457" t="str">
            <v>42300</v>
          </cell>
          <cell r="E1457" t="str">
            <v>Emergency Department</v>
          </cell>
          <cell r="F1457" t="str">
            <v>39000294</v>
          </cell>
          <cell r="G1457" t="str">
            <v>ER I&amp;D HEMATOMA SKIN</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row>
        <row r="1458">
          <cell r="A1458" t="str">
            <v>JUL</v>
          </cell>
          <cell r="B1458">
            <v>2017</v>
          </cell>
          <cell r="C1458" t="str">
            <v>COTTAGE GROVE COMMUNITY HOSPIT</v>
          </cell>
          <cell r="D1458" t="str">
            <v>42300</v>
          </cell>
          <cell r="E1458" t="str">
            <v>Emergency Department</v>
          </cell>
          <cell r="F1458" t="str">
            <v>39000295</v>
          </cell>
          <cell r="G1458" t="str">
            <v>ER ASP ABS, HEMATOMA, CYST</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row>
        <row r="1459">
          <cell r="A1459" t="str">
            <v>JUL</v>
          </cell>
          <cell r="B1459">
            <v>2017</v>
          </cell>
          <cell r="C1459" t="str">
            <v>COTTAGE GROVE COMMUNITY HOSPIT</v>
          </cell>
          <cell r="D1459" t="str">
            <v>42300</v>
          </cell>
          <cell r="E1459" t="str">
            <v>Emergency Department</v>
          </cell>
          <cell r="F1459" t="str">
            <v>39000298</v>
          </cell>
          <cell r="G1459" t="str">
            <v>ER I&amp;D PERINEAL ABSCESS</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row>
        <row r="1460">
          <cell r="A1460" t="str">
            <v>JUL</v>
          </cell>
          <cell r="B1460">
            <v>2017</v>
          </cell>
          <cell r="C1460" t="str">
            <v>COTTAGE GROVE COMMUNITY HOSPIT</v>
          </cell>
          <cell r="D1460" t="str">
            <v>42300</v>
          </cell>
          <cell r="E1460" t="str">
            <v>Emergency Department</v>
          </cell>
          <cell r="F1460" t="str">
            <v>39000299</v>
          </cell>
          <cell r="G1460" t="str">
            <v>ER I&amp;D BARTHOLIN CYST</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row>
        <row r="1461">
          <cell r="A1461" t="str">
            <v>JUL</v>
          </cell>
          <cell r="B1461">
            <v>2017</v>
          </cell>
          <cell r="C1461" t="str">
            <v>COTTAGE GROVE COMMUNITY HOSPIT</v>
          </cell>
          <cell r="D1461" t="str">
            <v>42300</v>
          </cell>
          <cell r="E1461" t="str">
            <v>Emergency Department</v>
          </cell>
          <cell r="F1461" t="str">
            <v>39000302</v>
          </cell>
          <cell r="G1461" t="str">
            <v>ER ASPIR/INJ JOINT SMALL</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row>
        <row r="1462">
          <cell r="A1462" t="str">
            <v>JUL</v>
          </cell>
          <cell r="B1462">
            <v>2017</v>
          </cell>
          <cell r="C1462" t="str">
            <v>COTTAGE GROVE COMMUNITY HOSPIT</v>
          </cell>
          <cell r="D1462" t="str">
            <v>42300</v>
          </cell>
          <cell r="E1462" t="str">
            <v>Emergency Department</v>
          </cell>
          <cell r="F1462" t="str">
            <v>39000303</v>
          </cell>
          <cell r="G1462" t="str">
            <v>ER ASPIR/INJ JOINT MEDIUM</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row>
        <row r="1463">
          <cell r="A1463" t="str">
            <v>JUL</v>
          </cell>
          <cell r="B1463">
            <v>2017</v>
          </cell>
          <cell r="C1463" t="str">
            <v>COTTAGE GROVE COMMUNITY HOSPIT</v>
          </cell>
          <cell r="D1463" t="str">
            <v>42300</v>
          </cell>
          <cell r="E1463" t="str">
            <v>Emergency Department</v>
          </cell>
          <cell r="F1463" t="str">
            <v>39000304</v>
          </cell>
          <cell r="G1463" t="str">
            <v>ER ASPIR/INJ JOINT LARGE</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row>
        <row r="1464">
          <cell r="A1464" t="str">
            <v>JUL</v>
          </cell>
          <cell r="B1464">
            <v>2017</v>
          </cell>
          <cell r="C1464" t="str">
            <v>COTTAGE GROVE COMMUNITY HOSPIT</v>
          </cell>
          <cell r="D1464" t="str">
            <v>42300</v>
          </cell>
          <cell r="E1464" t="str">
            <v>Emergency Department</v>
          </cell>
          <cell r="F1464" t="str">
            <v>39000306</v>
          </cell>
          <cell r="G1464" t="str">
            <v>ER NAIL WEDGE RESECTION</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row>
        <row r="1465">
          <cell r="A1465" t="str">
            <v>JUL</v>
          </cell>
          <cell r="B1465">
            <v>2017</v>
          </cell>
          <cell r="C1465" t="str">
            <v>COTTAGE GROVE COMMUNITY HOSPIT</v>
          </cell>
          <cell r="D1465" t="str">
            <v>42300</v>
          </cell>
          <cell r="E1465" t="str">
            <v>Emergency Department</v>
          </cell>
          <cell r="F1465" t="str">
            <v>39000307</v>
          </cell>
          <cell r="G1465" t="str">
            <v>ER PULSE OXIMETRY</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row>
        <row r="1466">
          <cell r="A1466" t="str">
            <v>JUL</v>
          </cell>
          <cell r="B1466">
            <v>2017</v>
          </cell>
          <cell r="C1466" t="str">
            <v>COTTAGE GROVE COMMUNITY HOSPIT</v>
          </cell>
          <cell r="D1466" t="str">
            <v>42300</v>
          </cell>
          <cell r="E1466" t="str">
            <v>Emergency Department</v>
          </cell>
          <cell r="F1466" t="str">
            <v>39000315</v>
          </cell>
          <cell r="G1466" t="str">
            <v>ER EVAC SUBUNGUAL HEMATOMA</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row>
        <row r="1467">
          <cell r="A1467" t="str">
            <v>JUL</v>
          </cell>
          <cell r="B1467">
            <v>2017</v>
          </cell>
          <cell r="C1467" t="str">
            <v>COTTAGE GROVE COMMUNITY HOSPIT</v>
          </cell>
          <cell r="D1467" t="str">
            <v>42300</v>
          </cell>
          <cell r="E1467" t="str">
            <v>Emergency Department</v>
          </cell>
          <cell r="F1467" t="str">
            <v>39000316</v>
          </cell>
          <cell r="G1467" t="str">
            <v>ER LAC S SCALP,TRUNK,EXT 20.1 -</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row>
        <row r="1468">
          <cell r="A1468" t="str">
            <v>JUL</v>
          </cell>
          <cell r="B1468">
            <v>2017</v>
          </cell>
          <cell r="C1468" t="str">
            <v>COTTAGE GROVE COMMUNITY HOSPIT</v>
          </cell>
          <cell r="D1468" t="str">
            <v>42300</v>
          </cell>
          <cell r="E1468" t="str">
            <v>Emergency Department</v>
          </cell>
          <cell r="F1468" t="str">
            <v>39000320</v>
          </cell>
          <cell r="G1468" t="str">
            <v>ER SUTURE/CLIP REMOVE</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row>
        <row r="1469">
          <cell r="A1469" t="str">
            <v>JUL</v>
          </cell>
          <cell r="B1469">
            <v>2017</v>
          </cell>
          <cell r="C1469" t="str">
            <v>COTTAGE GROVE COMMUNITY HOSPIT</v>
          </cell>
          <cell r="D1469" t="str">
            <v>42300</v>
          </cell>
          <cell r="E1469" t="str">
            <v>Emergency Department</v>
          </cell>
          <cell r="F1469" t="str">
            <v>39000321</v>
          </cell>
          <cell r="G1469" t="str">
            <v>ER LAC S SCALP,TRUNK,EXT, UP TO</v>
          </cell>
          <cell r="H1469">
            <v>0</v>
          </cell>
          <cell r="I1469">
            <v>25</v>
          </cell>
          <cell r="J1469">
            <v>25</v>
          </cell>
          <cell r="K1469">
            <v>0</v>
          </cell>
          <cell r="L1469">
            <v>0</v>
          </cell>
          <cell r="M1469">
            <v>0</v>
          </cell>
          <cell r="N1469">
            <v>0</v>
          </cell>
          <cell r="O1469">
            <v>0</v>
          </cell>
          <cell r="P1469">
            <v>10525</v>
          </cell>
          <cell r="Q1469">
            <v>10525</v>
          </cell>
          <cell r="R1469">
            <v>0</v>
          </cell>
          <cell r="S1469">
            <v>25</v>
          </cell>
          <cell r="T1469">
            <v>25</v>
          </cell>
          <cell r="U1469">
            <v>0</v>
          </cell>
          <cell r="V1469">
            <v>0</v>
          </cell>
          <cell r="W1469">
            <v>0</v>
          </cell>
          <cell r="X1469">
            <v>0</v>
          </cell>
          <cell r="Y1469">
            <v>0</v>
          </cell>
          <cell r="Z1469">
            <v>10525</v>
          </cell>
          <cell r="AA1469">
            <v>10525</v>
          </cell>
        </row>
        <row r="1470">
          <cell r="A1470" t="str">
            <v>JUL</v>
          </cell>
          <cell r="B1470">
            <v>2017</v>
          </cell>
          <cell r="C1470" t="str">
            <v>COTTAGE GROVE COMMUNITY HOSPIT</v>
          </cell>
          <cell r="D1470" t="str">
            <v>42300</v>
          </cell>
          <cell r="E1470" t="str">
            <v>Emergency Department</v>
          </cell>
          <cell r="F1470" t="str">
            <v>39000322</v>
          </cell>
          <cell r="G1470" t="str">
            <v>ER LAC S SCALP,TRUNK,EXT 2.6 - 7</v>
          </cell>
          <cell r="H1470">
            <v>0</v>
          </cell>
          <cell r="I1470">
            <v>14</v>
          </cell>
          <cell r="J1470">
            <v>14</v>
          </cell>
          <cell r="K1470">
            <v>0</v>
          </cell>
          <cell r="L1470">
            <v>0</v>
          </cell>
          <cell r="M1470">
            <v>0</v>
          </cell>
          <cell r="N1470">
            <v>0</v>
          </cell>
          <cell r="O1470">
            <v>0</v>
          </cell>
          <cell r="P1470">
            <v>6132</v>
          </cell>
          <cell r="Q1470">
            <v>6132</v>
          </cell>
          <cell r="R1470">
            <v>0</v>
          </cell>
          <cell r="S1470">
            <v>14</v>
          </cell>
          <cell r="T1470">
            <v>14</v>
          </cell>
          <cell r="U1470">
            <v>0</v>
          </cell>
          <cell r="V1470">
            <v>0</v>
          </cell>
          <cell r="W1470">
            <v>0</v>
          </cell>
          <cell r="X1470">
            <v>0</v>
          </cell>
          <cell r="Y1470">
            <v>0</v>
          </cell>
          <cell r="Z1470">
            <v>6132</v>
          </cell>
          <cell r="AA1470">
            <v>6132</v>
          </cell>
        </row>
        <row r="1471">
          <cell r="A1471" t="str">
            <v>JUL</v>
          </cell>
          <cell r="B1471">
            <v>2017</v>
          </cell>
          <cell r="C1471" t="str">
            <v>COTTAGE GROVE COMMUNITY HOSPIT</v>
          </cell>
          <cell r="D1471" t="str">
            <v>42300</v>
          </cell>
          <cell r="E1471" t="str">
            <v>Emergency Department</v>
          </cell>
          <cell r="F1471" t="str">
            <v>39000323</v>
          </cell>
          <cell r="G1471" t="str">
            <v>ER LAC S SCALP,TRUNK,EXT. 7.6 -</v>
          </cell>
          <cell r="H1471">
            <v>0</v>
          </cell>
          <cell r="I1471">
            <v>2</v>
          </cell>
          <cell r="J1471">
            <v>2</v>
          </cell>
          <cell r="K1471">
            <v>0</v>
          </cell>
          <cell r="L1471">
            <v>0</v>
          </cell>
          <cell r="M1471">
            <v>0</v>
          </cell>
          <cell r="N1471">
            <v>0</v>
          </cell>
          <cell r="O1471">
            <v>0</v>
          </cell>
          <cell r="P1471">
            <v>1004</v>
          </cell>
          <cell r="Q1471">
            <v>1004</v>
          </cell>
          <cell r="R1471">
            <v>0</v>
          </cell>
          <cell r="S1471">
            <v>2</v>
          </cell>
          <cell r="T1471">
            <v>2</v>
          </cell>
          <cell r="U1471">
            <v>0</v>
          </cell>
          <cell r="V1471">
            <v>0</v>
          </cell>
          <cell r="W1471">
            <v>0</v>
          </cell>
          <cell r="X1471">
            <v>0</v>
          </cell>
          <cell r="Y1471">
            <v>0</v>
          </cell>
          <cell r="Z1471">
            <v>1004</v>
          </cell>
          <cell r="AA1471">
            <v>1004</v>
          </cell>
        </row>
        <row r="1472">
          <cell r="A1472" t="str">
            <v>JUL</v>
          </cell>
          <cell r="B1472">
            <v>2017</v>
          </cell>
          <cell r="C1472" t="str">
            <v>COTTAGE GROVE COMMUNITY HOSPIT</v>
          </cell>
          <cell r="D1472" t="str">
            <v>42300</v>
          </cell>
          <cell r="E1472" t="str">
            <v>Emergency Department</v>
          </cell>
          <cell r="F1472" t="str">
            <v>39000324</v>
          </cell>
          <cell r="G1472" t="str">
            <v>ER LAC S SCALP,TRUNK,EXT 12.6 -</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row>
        <row r="1473">
          <cell r="A1473" t="str">
            <v>JUL</v>
          </cell>
          <cell r="B1473">
            <v>2017</v>
          </cell>
          <cell r="C1473" t="str">
            <v>COTTAGE GROVE COMMUNITY HOSPIT</v>
          </cell>
          <cell r="D1473" t="str">
            <v>42300</v>
          </cell>
          <cell r="E1473" t="str">
            <v>Emergency Department</v>
          </cell>
          <cell r="F1473" t="str">
            <v>39000326</v>
          </cell>
          <cell r="G1473" t="str">
            <v>ER LAC S FACE/MOUTH UPTO 2.5 CM</v>
          </cell>
          <cell r="H1473">
            <v>0</v>
          </cell>
          <cell r="I1473">
            <v>8</v>
          </cell>
          <cell r="J1473">
            <v>8</v>
          </cell>
          <cell r="K1473">
            <v>0</v>
          </cell>
          <cell r="L1473">
            <v>0</v>
          </cell>
          <cell r="M1473">
            <v>0</v>
          </cell>
          <cell r="N1473">
            <v>0</v>
          </cell>
          <cell r="O1473">
            <v>0</v>
          </cell>
          <cell r="P1473">
            <v>3600</v>
          </cell>
          <cell r="Q1473">
            <v>3600</v>
          </cell>
          <cell r="R1473">
            <v>0</v>
          </cell>
          <cell r="S1473">
            <v>8</v>
          </cell>
          <cell r="T1473">
            <v>8</v>
          </cell>
          <cell r="U1473">
            <v>0</v>
          </cell>
          <cell r="V1473">
            <v>0</v>
          </cell>
          <cell r="W1473">
            <v>0</v>
          </cell>
          <cell r="X1473">
            <v>0</v>
          </cell>
          <cell r="Y1473">
            <v>0</v>
          </cell>
          <cell r="Z1473">
            <v>3600</v>
          </cell>
          <cell r="AA1473">
            <v>3600</v>
          </cell>
        </row>
        <row r="1474">
          <cell r="A1474" t="str">
            <v>JUL</v>
          </cell>
          <cell r="B1474">
            <v>2017</v>
          </cell>
          <cell r="C1474" t="str">
            <v>COTTAGE GROVE COMMUNITY HOSPIT</v>
          </cell>
          <cell r="D1474" t="str">
            <v>42300</v>
          </cell>
          <cell r="E1474" t="str">
            <v>Emergency Department</v>
          </cell>
          <cell r="F1474" t="str">
            <v>39000327</v>
          </cell>
          <cell r="G1474" t="str">
            <v>ER LAC S FACE/MOUTH 2.6- 5.0 CM</v>
          </cell>
          <cell r="H1474">
            <v>0</v>
          </cell>
          <cell r="I1474">
            <v>1</v>
          </cell>
          <cell r="J1474">
            <v>1</v>
          </cell>
          <cell r="K1474">
            <v>0</v>
          </cell>
          <cell r="L1474">
            <v>0</v>
          </cell>
          <cell r="M1474">
            <v>0</v>
          </cell>
          <cell r="N1474">
            <v>0</v>
          </cell>
          <cell r="O1474">
            <v>0</v>
          </cell>
          <cell r="P1474">
            <v>489</v>
          </cell>
          <cell r="Q1474">
            <v>489</v>
          </cell>
          <cell r="R1474">
            <v>0</v>
          </cell>
          <cell r="S1474">
            <v>1</v>
          </cell>
          <cell r="T1474">
            <v>1</v>
          </cell>
          <cell r="U1474">
            <v>0</v>
          </cell>
          <cell r="V1474">
            <v>0</v>
          </cell>
          <cell r="W1474">
            <v>0</v>
          </cell>
          <cell r="X1474">
            <v>0</v>
          </cell>
          <cell r="Y1474">
            <v>0</v>
          </cell>
          <cell r="Z1474">
            <v>489</v>
          </cell>
          <cell r="AA1474">
            <v>489</v>
          </cell>
        </row>
        <row r="1475">
          <cell r="A1475" t="str">
            <v>JUL</v>
          </cell>
          <cell r="B1475">
            <v>2017</v>
          </cell>
          <cell r="C1475" t="str">
            <v>COTTAGE GROVE COMMUNITY HOSPIT</v>
          </cell>
          <cell r="D1475" t="str">
            <v>42300</v>
          </cell>
          <cell r="E1475" t="str">
            <v>Emergency Department</v>
          </cell>
          <cell r="F1475" t="str">
            <v>39000328</v>
          </cell>
          <cell r="G1475" t="str">
            <v>ER LAC S FACE/MOUNT 5.1 TO 7.5 C</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row>
        <row r="1476">
          <cell r="A1476" t="str">
            <v>JUL</v>
          </cell>
          <cell r="B1476">
            <v>2017</v>
          </cell>
          <cell r="C1476" t="str">
            <v>COTTAGE GROVE COMMUNITY HOSPIT</v>
          </cell>
          <cell r="D1476" t="str">
            <v>42300</v>
          </cell>
          <cell r="E1476" t="str">
            <v>Emergency Department</v>
          </cell>
          <cell r="F1476" t="str">
            <v>39000329</v>
          </cell>
          <cell r="G1476" t="str">
            <v>ER LAC S FACE/MOUTH 7.6-12.5 CM</v>
          </cell>
          <cell r="H1476">
            <v>0</v>
          </cell>
          <cell r="I1476">
            <v>1</v>
          </cell>
          <cell r="J1476">
            <v>1</v>
          </cell>
          <cell r="K1476">
            <v>0</v>
          </cell>
          <cell r="L1476">
            <v>0</v>
          </cell>
          <cell r="M1476">
            <v>0</v>
          </cell>
          <cell r="N1476">
            <v>0</v>
          </cell>
          <cell r="O1476">
            <v>0</v>
          </cell>
          <cell r="P1476">
            <v>668</v>
          </cell>
          <cell r="Q1476">
            <v>668</v>
          </cell>
          <cell r="R1476">
            <v>0</v>
          </cell>
          <cell r="S1476">
            <v>1</v>
          </cell>
          <cell r="T1476">
            <v>1</v>
          </cell>
          <cell r="U1476">
            <v>0</v>
          </cell>
          <cell r="V1476">
            <v>0</v>
          </cell>
          <cell r="W1476">
            <v>0</v>
          </cell>
          <cell r="X1476">
            <v>0</v>
          </cell>
          <cell r="Y1476">
            <v>0</v>
          </cell>
          <cell r="Z1476">
            <v>668</v>
          </cell>
          <cell r="AA1476">
            <v>668</v>
          </cell>
        </row>
        <row r="1477">
          <cell r="A1477" t="str">
            <v>JUL</v>
          </cell>
          <cell r="B1477">
            <v>2017</v>
          </cell>
          <cell r="C1477" t="str">
            <v>COTTAGE GROVE COMMUNITY HOSPIT</v>
          </cell>
          <cell r="D1477" t="str">
            <v>42300</v>
          </cell>
          <cell r="E1477" t="str">
            <v>Emergency Department</v>
          </cell>
          <cell r="F1477" t="str">
            <v>39000335</v>
          </cell>
          <cell r="G1477" t="str">
            <v>ER RHYTHM TRACING, 1-3 LEADS, WO</v>
          </cell>
          <cell r="H1477">
            <v>0</v>
          </cell>
          <cell r="I1477">
            <v>23</v>
          </cell>
          <cell r="J1477">
            <v>23</v>
          </cell>
          <cell r="K1477">
            <v>0</v>
          </cell>
          <cell r="L1477">
            <v>0</v>
          </cell>
          <cell r="M1477">
            <v>0</v>
          </cell>
          <cell r="N1477">
            <v>0</v>
          </cell>
          <cell r="O1477">
            <v>0</v>
          </cell>
          <cell r="P1477">
            <v>575</v>
          </cell>
          <cell r="Q1477">
            <v>575</v>
          </cell>
          <cell r="R1477">
            <v>0</v>
          </cell>
          <cell r="S1477">
            <v>23</v>
          </cell>
          <cell r="T1477">
            <v>23</v>
          </cell>
          <cell r="U1477">
            <v>0</v>
          </cell>
          <cell r="V1477">
            <v>0</v>
          </cell>
          <cell r="W1477">
            <v>0</v>
          </cell>
          <cell r="X1477">
            <v>0</v>
          </cell>
          <cell r="Y1477">
            <v>0</v>
          </cell>
          <cell r="Z1477">
            <v>575</v>
          </cell>
          <cell r="AA1477">
            <v>575</v>
          </cell>
        </row>
        <row r="1478">
          <cell r="A1478" t="str">
            <v>JUL</v>
          </cell>
          <cell r="B1478">
            <v>2017</v>
          </cell>
          <cell r="C1478" t="str">
            <v>COTTAGE GROVE COMMUNITY HOSPIT</v>
          </cell>
          <cell r="D1478" t="str">
            <v>42300</v>
          </cell>
          <cell r="E1478" t="str">
            <v>Emergency Department</v>
          </cell>
          <cell r="F1478" t="str">
            <v>39000340</v>
          </cell>
          <cell r="G1478" t="str">
            <v>ER EAR WAX REMOVAL</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row>
        <row r="1479">
          <cell r="A1479" t="str">
            <v>JUL</v>
          </cell>
          <cell r="B1479">
            <v>2017</v>
          </cell>
          <cell r="C1479" t="str">
            <v>COTTAGE GROVE COMMUNITY HOSPIT</v>
          </cell>
          <cell r="D1479" t="str">
            <v>42300</v>
          </cell>
          <cell r="E1479" t="str">
            <v>Emergency Department</v>
          </cell>
          <cell r="F1479" t="str">
            <v>39000350</v>
          </cell>
          <cell r="G1479" t="str">
            <v>ER FREQ 02 MONITOR</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row>
        <row r="1480">
          <cell r="A1480" t="str">
            <v>JUL</v>
          </cell>
          <cell r="B1480">
            <v>2017</v>
          </cell>
          <cell r="C1480" t="str">
            <v>COTTAGE GROVE COMMUNITY HOSPIT</v>
          </cell>
          <cell r="D1480" t="str">
            <v>42300</v>
          </cell>
          <cell r="E1480" t="str">
            <v>Emergency Department</v>
          </cell>
          <cell r="F1480" t="str">
            <v>39000360</v>
          </cell>
          <cell r="G1480" t="str">
            <v>xER IM TET TOXOID INJECT</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row>
        <row r="1481">
          <cell r="A1481" t="str">
            <v>JUL</v>
          </cell>
          <cell r="B1481">
            <v>2017</v>
          </cell>
          <cell r="C1481" t="str">
            <v>COTTAGE GROVE COMMUNITY HOSPIT</v>
          </cell>
          <cell r="D1481" t="str">
            <v>42300</v>
          </cell>
          <cell r="E1481" t="str">
            <v>Emergency Department</v>
          </cell>
          <cell r="F1481" t="str">
            <v>39000375</v>
          </cell>
          <cell r="G1481" t="str">
            <v>ER IRRIGATE EYE</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row>
        <row r="1482">
          <cell r="A1482" t="str">
            <v>JUL</v>
          </cell>
          <cell r="B1482">
            <v>2017</v>
          </cell>
          <cell r="C1482" t="str">
            <v>COTTAGE GROVE COMMUNITY HOSPIT</v>
          </cell>
          <cell r="D1482" t="str">
            <v>42300</v>
          </cell>
          <cell r="E1482" t="str">
            <v>Emergency Department</v>
          </cell>
          <cell r="F1482" t="str">
            <v>39000395</v>
          </cell>
          <cell r="G1482" t="str">
            <v>ER IV START</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row>
        <row r="1483">
          <cell r="A1483" t="str">
            <v>JUL</v>
          </cell>
          <cell r="B1483">
            <v>2017</v>
          </cell>
          <cell r="C1483" t="str">
            <v>COTTAGE GROVE COMMUNITY HOSPIT</v>
          </cell>
          <cell r="D1483" t="str">
            <v>42300</v>
          </cell>
          <cell r="E1483" t="str">
            <v>Emergency Department</v>
          </cell>
          <cell r="F1483" t="str">
            <v>39000415</v>
          </cell>
          <cell r="G1483" t="str">
            <v>ER EQ CRUTCHES</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row>
        <row r="1484">
          <cell r="A1484" t="str">
            <v>JUL</v>
          </cell>
          <cell r="B1484">
            <v>2017</v>
          </cell>
          <cell r="C1484" t="str">
            <v>COTTAGE GROVE COMMUNITY HOSPIT</v>
          </cell>
          <cell r="D1484" t="str">
            <v>42300</v>
          </cell>
          <cell r="E1484" t="str">
            <v>Emergency Department</v>
          </cell>
          <cell r="F1484" t="str">
            <v>39000445</v>
          </cell>
          <cell r="G1484" t="str">
            <v>ER EQ SUCTION SET UP</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row>
        <row r="1485">
          <cell r="A1485" t="str">
            <v>JUL</v>
          </cell>
          <cell r="B1485">
            <v>2017</v>
          </cell>
          <cell r="C1485" t="str">
            <v>COTTAGE GROVE COMMUNITY HOSPIT</v>
          </cell>
          <cell r="D1485" t="str">
            <v>42300</v>
          </cell>
          <cell r="E1485" t="str">
            <v>Emergency Department</v>
          </cell>
          <cell r="F1485" t="str">
            <v>39000453</v>
          </cell>
          <cell r="G1485" t="str">
            <v>ER SUPPLY ACE BANDAGE/WRAP</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row>
        <row r="1486">
          <cell r="A1486" t="str">
            <v>JUL</v>
          </cell>
          <cell r="B1486">
            <v>2017</v>
          </cell>
          <cell r="C1486" t="str">
            <v>COTTAGE GROVE COMMUNITY HOSPIT</v>
          </cell>
          <cell r="D1486" t="str">
            <v>42300</v>
          </cell>
          <cell r="E1486" t="str">
            <v>Emergency Department</v>
          </cell>
          <cell r="F1486" t="str">
            <v>39000481</v>
          </cell>
          <cell r="G1486" t="str">
            <v>ER SUPPLY ENEMA</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row>
        <row r="1487">
          <cell r="A1487" t="str">
            <v>JUL</v>
          </cell>
          <cell r="B1487">
            <v>2017</v>
          </cell>
          <cell r="C1487" t="str">
            <v>COTTAGE GROVE COMMUNITY HOSPIT</v>
          </cell>
          <cell r="D1487" t="str">
            <v>42300</v>
          </cell>
          <cell r="E1487" t="str">
            <v>Emergency Department</v>
          </cell>
          <cell r="F1487" t="str">
            <v>39000482</v>
          </cell>
          <cell r="G1487" t="str">
            <v>ER SUPPLY IV/IM MEDICATION</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row>
        <row r="1488">
          <cell r="A1488" t="str">
            <v>JUL</v>
          </cell>
          <cell r="B1488">
            <v>2017</v>
          </cell>
          <cell r="C1488" t="str">
            <v>COTTAGE GROVE COMMUNITY HOSPIT</v>
          </cell>
          <cell r="D1488" t="str">
            <v>42300</v>
          </cell>
          <cell r="E1488" t="str">
            <v>Emergency Department</v>
          </cell>
          <cell r="F1488" t="str">
            <v>39000525</v>
          </cell>
          <cell r="G1488" t="str">
            <v>ER FAC CARD MONITOR OBS</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row>
        <row r="1489">
          <cell r="A1489" t="str">
            <v>JUL</v>
          </cell>
          <cell r="B1489">
            <v>2017</v>
          </cell>
          <cell r="C1489" t="str">
            <v>COTTAGE GROVE COMMUNITY HOSPIT</v>
          </cell>
          <cell r="D1489" t="str">
            <v>42300</v>
          </cell>
          <cell r="E1489" t="str">
            <v>Emergency Department</v>
          </cell>
          <cell r="F1489" t="str">
            <v>39000530</v>
          </cell>
          <cell r="G1489" t="str">
            <v>ER FAC CARDIOPULM RESUS</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row>
        <row r="1490">
          <cell r="A1490" t="str">
            <v>JUL</v>
          </cell>
          <cell r="B1490">
            <v>2017</v>
          </cell>
          <cell r="C1490" t="str">
            <v>COTTAGE GROVE COMMUNITY HOSPIT</v>
          </cell>
          <cell r="D1490" t="str">
            <v>42300</v>
          </cell>
          <cell r="E1490" t="str">
            <v>Emergency Department</v>
          </cell>
          <cell r="F1490" t="str">
            <v>39000535</v>
          </cell>
          <cell r="G1490" t="str">
            <v>ER FAC COMP VISIT L 5, 99285</v>
          </cell>
          <cell r="H1490">
            <v>8</v>
          </cell>
          <cell r="I1490">
            <v>66</v>
          </cell>
          <cell r="J1490">
            <v>74</v>
          </cell>
          <cell r="K1490">
            <v>8</v>
          </cell>
          <cell r="L1490">
            <v>66</v>
          </cell>
          <cell r="M1490">
            <v>74</v>
          </cell>
          <cell r="N1490">
            <v>0</v>
          </cell>
          <cell r="O1490">
            <v>5048</v>
          </cell>
          <cell r="P1490">
            <v>41646</v>
          </cell>
          <cell r="Q1490">
            <v>46694</v>
          </cell>
          <cell r="R1490">
            <v>8</v>
          </cell>
          <cell r="S1490">
            <v>66</v>
          </cell>
          <cell r="T1490">
            <v>74</v>
          </cell>
          <cell r="U1490">
            <v>8</v>
          </cell>
          <cell r="V1490">
            <v>66</v>
          </cell>
          <cell r="W1490">
            <v>74</v>
          </cell>
          <cell r="X1490">
            <v>0</v>
          </cell>
          <cell r="Y1490">
            <v>5048</v>
          </cell>
          <cell r="Z1490">
            <v>41646</v>
          </cell>
          <cell r="AA1490">
            <v>46694</v>
          </cell>
        </row>
        <row r="1491">
          <cell r="A1491" t="str">
            <v>JUL</v>
          </cell>
          <cell r="B1491">
            <v>2017</v>
          </cell>
          <cell r="C1491" t="str">
            <v>COTTAGE GROVE COMMUNITY HOSPIT</v>
          </cell>
          <cell r="D1491" t="str">
            <v>42300</v>
          </cell>
          <cell r="E1491" t="str">
            <v>Emergency Department</v>
          </cell>
          <cell r="F1491" t="str">
            <v>39000540</v>
          </cell>
          <cell r="G1491" t="str">
            <v>ER FAC CRIT CARE ADD 30 MIN</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row>
        <row r="1492">
          <cell r="A1492" t="str">
            <v>JUL</v>
          </cell>
          <cell r="B1492">
            <v>2017</v>
          </cell>
          <cell r="C1492" t="str">
            <v>COTTAGE GROVE COMMUNITY HOSPIT</v>
          </cell>
          <cell r="D1492" t="str">
            <v>42300</v>
          </cell>
          <cell r="E1492" t="str">
            <v>Emergency Department</v>
          </cell>
          <cell r="F1492" t="str">
            <v>39000545</v>
          </cell>
          <cell r="G1492" t="str">
            <v>ER FAC CRIT CARE INIT HR</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row>
        <row r="1493">
          <cell r="A1493" t="str">
            <v>JUL</v>
          </cell>
          <cell r="B1493">
            <v>2017</v>
          </cell>
          <cell r="C1493" t="str">
            <v>COTTAGE GROVE COMMUNITY HOSPIT</v>
          </cell>
          <cell r="D1493" t="str">
            <v>42300</v>
          </cell>
          <cell r="E1493" t="str">
            <v>Emergency Department</v>
          </cell>
          <cell r="F1493" t="str">
            <v>39000555</v>
          </cell>
          <cell r="G1493" t="str">
            <v>ER FAC DETAILED L 4, 99284</v>
          </cell>
          <cell r="H1493">
            <v>4</v>
          </cell>
          <cell r="I1493">
            <v>204</v>
          </cell>
          <cell r="J1493">
            <v>208</v>
          </cell>
          <cell r="K1493">
            <v>4</v>
          </cell>
          <cell r="L1493">
            <v>204</v>
          </cell>
          <cell r="M1493">
            <v>208</v>
          </cell>
          <cell r="N1493">
            <v>0</v>
          </cell>
          <cell r="O1493">
            <v>1832</v>
          </cell>
          <cell r="P1493">
            <v>93432</v>
          </cell>
          <cell r="Q1493">
            <v>95264</v>
          </cell>
          <cell r="R1493">
            <v>4</v>
          </cell>
          <cell r="S1493">
            <v>204</v>
          </cell>
          <cell r="T1493">
            <v>208</v>
          </cell>
          <cell r="U1493">
            <v>4</v>
          </cell>
          <cell r="V1493">
            <v>204</v>
          </cell>
          <cell r="W1493">
            <v>208</v>
          </cell>
          <cell r="X1493">
            <v>0</v>
          </cell>
          <cell r="Y1493">
            <v>1832</v>
          </cell>
          <cell r="Z1493">
            <v>93432</v>
          </cell>
          <cell r="AA1493">
            <v>95264</v>
          </cell>
        </row>
        <row r="1494">
          <cell r="A1494" t="str">
            <v>JUL</v>
          </cell>
          <cell r="B1494">
            <v>2017</v>
          </cell>
          <cell r="C1494" t="str">
            <v>COTTAGE GROVE COMMUNITY HOSPIT</v>
          </cell>
          <cell r="D1494" t="str">
            <v>42300</v>
          </cell>
          <cell r="E1494" t="str">
            <v>Emergency Department</v>
          </cell>
          <cell r="F1494" t="str">
            <v>39000560</v>
          </cell>
          <cell r="G1494" t="str">
            <v>ER FAC DISPENSE/MED FEE</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row>
        <row r="1495">
          <cell r="A1495" t="str">
            <v>JUL</v>
          </cell>
          <cell r="B1495">
            <v>2017</v>
          </cell>
          <cell r="C1495" t="str">
            <v>COTTAGE GROVE COMMUNITY HOSPIT</v>
          </cell>
          <cell r="D1495" t="str">
            <v>42300</v>
          </cell>
          <cell r="E1495" t="str">
            <v>Emergency Department</v>
          </cell>
          <cell r="F1495" t="str">
            <v>39000570</v>
          </cell>
          <cell r="G1495" t="str">
            <v>ER FAC PROB FOCUS L 1</v>
          </cell>
          <cell r="H1495">
            <v>0</v>
          </cell>
          <cell r="I1495">
            <v>1</v>
          </cell>
          <cell r="J1495">
            <v>1</v>
          </cell>
          <cell r="K1495">
            <v>0</v>
          </cell>
          <cell r="L1495">
            <v>1</v>
          </cell>
          <cell r="M1495">
            <v>1</v>
          </cell>
          <cell r="N1495">
            <v>0</v>
          </cell>
          <cell r="O1495">
            <v>0</v>
          </cell>
          <cell r="P1495">
            <v>97</v>
          </cell>
          <cell r="Q1495">
            <v>97</v>
          </cell>
          <cell r="R1495">
            <v>0</v>
          </cell>
          <cell r="S1495">
            <v>1</v>
          </cell>
          <cell r="T1495">
            <v>1</v>
          </cell>
          <cell r="U1495">
            <v>0</v>
          </cell>
          <cell r="V1495">
            <v>1</v>
          </cell>
          <cell r="W1495">
            <v>1</v>
          </cell>
          <cell r="X1495">
            <v>0</v>
          </cell>
          <cell r="Y1495">
            <v>0</v>
          </cell>
          <cell r="Z1495">
            <v>97</v>
          </cell>
          <cell r="AA1495">
            <v>97</v>
          </cell>
        </row>
        <row r="1496">
          <cell r="A1496" t="str">
            <v>JUL</v>
          </cell>
          <cell r="B1496">
            <v>2017</v>
          </cell>
          <cell r="C1496" t="str">
            <v>COTTAGE GROVE COMMUNITY HOSPIT</v>
          </cell>
          <cell r="D1496" t="str">
            <v>42300</v>
          </cell>
          <cell r="E1496" t="str">
            <v>Emergency Department</v>
          </cell>
          <cell r="F1496" t="str">
            <v>39000575</v>
          </cell>
          <cell r="G1496" t="str">
            <v>ER FAC EXP PROB FOC L 3, 99283</v>
          </cell>
          <cell r="H1496">
            <v>0</v>
          </cell>
          <cell r="I1496">
            <v>548</v>
          </cell>
          <cell r="J1496">
            <v>548</v>
          </cell>
          <cell r="K1496">
            <v>0</v>
          </cell>
          <cell r="L1496">
            <v>548</v>
          </cell>
          <cell r="M1496">
            <v>548</v>
          </cell>
          <cell r="N1496">
            <v>0</v>
          </cell>
          <cell r="O1496">
            <v>0</v>
          </cell>
          <cell r="P1496">
            <v>144672</v>
          </cell>
          <cell r="Q1496">
            <v>144672</v>
          </cell>
          <cell r="R1496">
            <v>0</v>
          </cell>
          <cell r="S1496">
            <v>548</v>
          </cell>
          <cell r="T1496">
            <v>548</v>
          </cell>
          <cell r="U1496">
            <v>0</v>
          </cell>
          <cell r="V1496">
            <v>548</v>
          </cell>
          <cell r="W1496">
            <v>548</v>
          </cell>
          <cell r="X1496">
            <v>0</v>
          </cell>
          <cell r="Y1496">
            <v>0</v>
          </cell>
          <cell r="Z1496">
            <v>144672</v>
          </cell>
          <cell r="AA1496">
            <v>144672</v>
          </cell>
        </row>
        <row r="1497">
          <cell r="A1497" t="str">
            <v>JUL</v>
          </cell>
          <cell r="B1497">
            <v>2017</v>
          </cell>
          <cell r="C1497" t="str">
            <v>COTTAGE GROVE COMMUNITY HOSPIT</v>
          </cell>
          <cell r="D1497" t="str">
            <v>42300</v>
          </cell>
          <cell r="E1497" t="str">
            <v>Emergency Department</v>
          </cell>
          <cell r="F1497" t="str">
            <v>39000605</v>
          </cell>
          <cell r="G1497" t="str">
            <v>xER FACILITY MH INT EVAL 60 MIN</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row>
        <row r="1498">
          <cell r="A1498" t="str">
            <v>JUL</v>
          </cell>
          <cell r="B1498">
            <v>2017</v>
          </cell>
          <cell r="C1498" t="str">
            <v>COTTAGE GROVE COMMUNITY HOSPIT</v>
          </cell>
          <cell r="D1498" t="str">
            <v>42300</v>
          </cell>
          <cell r="E1498" t="str">
            <v>Emergency Department</v>
          </cell>
          <cell r="F1498" t="str">
            <v>39000615</v>
          </cell>
          <cell r="G1498" t="str">
            <v>ER FAC NO CHARGE FACILITY</v>
          </cell>
          <cell r="H1498">
            <v>0</v>
          </cell>
          <cell r="I1498">
            <v>24</v>
          </cell>
          <cell r="J1498">
            <v>24</v>
          </cell>
          <cell r="K1498">
            <v>0</v>
          </cell>
          <cell r="L1498">
            <v>24</v>
          </cell>
          <cell r="M1498">
            <v>24</v>
          </cell>
          <cell r="N1498">
            <v>0</v>
          </cell>
          <cell r="O1498">
            <v>0</v>
          </cell>
          <cell r="P1498">
            <v>0</v>
          </cell>
          <cell r="Q1498">
            <v>0</v>
          </cell>
          <cell r="R1498">
            <v>0</v>
          </cell>
          <cell r="S1498">
            <v>24</v>
          </cell>
          <cell r="T1498">
            <v>24</v>
          </cell>
          <cell r="U1498">
            <v>0</v>
          </cell>
          <cell r="V1498">
            <v>24</v>
          </cell>
          <cell r="W1498">
            <v>24</v>
          </cell>
          <cell r="X1498">
            <v>0</v>
          </cell>
          <cell r="Y1498">
            <v>0</v>
          </cell>
          <cell r="Z1498">
            <v>0</v>
          </cell>
          <cell r="AA1498">
            <v>0</v>
          </cell>
        </row>
        <row r="1499">
          <cell r="A1499" t="str">
            <v>JUL</v>
          </cell>
          <cell r="B1499">
            <v>2017</v>
          </cell>
          <cell r="C1499" t="str">
            <v>COTTAGE GROVE COMMUNITY HOSPIT</v>
          </cell>
          <cell r="D1499" t="str">
            <v>42300</v>
          </cell>
          <cell r="E1499" t="str">
            <v>Emergency Department</v>
          </cell>
          <cell r="F1499" t="str">
            <v>39000620</v>
          </cell>
          <cell r="G1499" t="str">
            <v>ER FAC EXP PROB FOC L 2, 99282</v>
          </cell>
          <cell r="H1499">
            <v>0</v>
          </cell>
          <cell r="I1499">
            <v>96</v>
          </cell>
          <cell r="J1499">
            <v>96</v>
          </cell>
          <cell r="K1499">
            <v>0</v>
          </cell>
          <cell r="L1499">
            <v>96</v>
          </cell>
          <cell r="M1499">
            <v>96</v>
          </cell>
          <cell r="N1499">
            <v>0</v>
          </cell>
          <cell r="O1499">
            <v>0</v>
          </cell>
          <cell r="P1499">
            <v>17376</v>
          </cell>
          <cell r="Q1499">
            <v>17376</v>
          </cell>
          <cell r="R1499">
            <v>0</v>
          </cell>
          <cell r="S1499">
            <v>96</v>
          </cell>
          <cell r="T1499">
            <v>96</v>
          </cell>
          <cell r="U1499">
            <v>0</v>
          </cell>
          <cell r="V1499">
            <v>96</v>
          </cell>
          <cell r="W1499">
            <v>96</v>
          </cell>
          <cell r="X1499">
            <v>0</v>
          </cell>
          <cell r="Y1499">
            <v>0</v>
          </cell>
          <cell r="Z1499">
            <v>17376</v>
          </cell>
          <cell r="AA1499">
            <v>17376</v>
          </cell>
        </row>
        <row r="1500">
          <cell r="A1500" t="str">
            <v>JUL</v>
          </cell>
          <cell r="B1500">
            <v>2017</v>
          </cell>
          <cell r="C1500" t="str">
            <v>COTTAGE GROVE COMMUNITY HOSPIT</v>
          </cell>
          <cell r="D1500" t="str">
            <v>42300</v>
          </cell>
          <cell r="E1500" t="str">
            <v>Emergency Department</v>
          </cell>
          <cell r="F1500" t="str">
            <v>39000845</v>
          </cell>
          <cell r="G1500" t="str">
            <v>ER INC &amp; REM FB TISSUE SUBCUT CO</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row>
        <row r="1501">
          <cell r="A1501" t="str">
            <v>JUL</v>
          </cell>
          <cell r="B1501">
            <v>2017</v>
          </cell>
          <cell r="C1501" t="str">
            <v>COTTAGE GROVE COMMUNITY HOSPIT</v>
          </cell>
          <cell r="D1501" t="str">
            <v>42300</v>
          </cell>
          <cell r="E1501" t="str">
            <v>Emergency Department</v>
          </cell>
          <cell r="F1501" t="str">
            <v>39000851</v>
          </cell>
          <cell r="G1501" t="str">
            <v>ER DEBRID ECZEMA OR INFECTED SKI</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row>
        <row r="1502">
          <cell r="A1502" t="str">
            <v>JUL</v>
          </cell>
          <cell r="B1502">
            <v>2017</v>
          </cell>
          <cell r="C1502" t="str">
            <v>COTTAGE GROVE COMMUNITY HOSPIT</v>
          </cell>
          <cell r="D1502" t="str">
            <v>42300</v>
          </cell>
          <cell r="E1502" t="str">
            <v>Emergency Department</v>
          </cell>
          <cell r="F1502" t="str">
            <v>39000854</v>
          </cell>
          <cell r="G1502" t="str">
            <v>ER DEBRID SKIN AND SUBCUT TISSUE</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row>
        <row r="1503">
          <cell r="A1503" t="str">
            <v>JUL</v>
          </cell>
          <cell r="B1503">
            <v>2017</v>
          </cell>
          <cell r="C1503" t="str">
            <v>COTTAGE GROVE COMMUNITY HOSPIT</v>
          </cell>
          <cell r="D1503" t="str">
            <v>42300</v>
          </cell>
          <cell r="E1503" t="str">
            <v>Emergency Department</v>
          </cell>
          <cell r="F1503" t="str">
            <v>39000869</v>
          </cell>
          <cell r="G1503" t="str">
            <v>ER CL TX NASAL BONE FX W/O MANIP</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row>
        <row r="1504">
          <cell r="A1504" t="str">
            <v>JUL</v>
          </cell>
          <cell r="B1504">
            <v>2017</v>
          </cell>
          <cell r="C1504" t="str">
            <v>COTTAGE GROVE COMMUNITY HOSPIT</v>
          </cell>
          <cell r="D1504" t="str">
            <v>42300</v>
          </cell>
          <cell r="E1504" t="str">
            <v>Emergency Department</v>
          </cell>
          <cell r="F1504" t="str">
            <v>39000870</v>
          </cell>
          <cell r="G1504" t="str">
            <v>ER TMJ DISLOCATION</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row>
        <row r="1505">
          <cell r="A1505" t="str">
            <v>JUL</v>
          </cell>
          <cell r="B1505">
            <v>2017</v>
          </cell>
          <cell r="C1505" t="str">
            <v>COTTAGE GROVE COMMUNITY HOSPIT</v>
          </cell>
          <cell r="D1505" t="str">
            <v>42300</v>
          </cell>
          <cell r="E1505" t="str">
            <v>Emergency Department</v>
          </cell>
          <cell r="F1505" t="str">
            <v>39000871</v>
          </cell>
          <cell r="G1505" t="str">
            <v>ER CL TX CLAVICLE FX W/O MANIP</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row>
        <row r="1506">
          <cell r="A1506" t="str">
            <v>JUL</v>
          </cell>
          <cell r="B1506">
            <v>2017</v>
          </cell>
          <cell r="C1506" t="str">
            <v>COTTAGE GROVE COMMUNITY HOSPIT</v>
          </cell>
          <cell r="D1506" t="str">
            <v>42300</v>
          </cell>
          <cell r="E1506" t="str">
            <v>Emergency Department</v>
          </cell>
          <cell r="F1506" t="str">
            <v>39000882</v>
          </cell>
          <cell r="G1506" t="str">
            <v>ER CL TX ELBOW DISCLOC W/O ANEST</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row>
        <row r="1507">
          <cell r="A1507" t="str">
            <v>JUL</v>
          </cell>
          <cell r="B1507">
            <v>2017</v>
          </cell>
          <cell r="C1507" t="str">
            <v>COTTAGE GROVE COMMUNITY HOSPIT</v>
          </cell>
          <cell r="D1507" t="str">
            <v>42300</v>
          </cell>
          <cell r="E1507" t="str">
            <v>Emergency Department</v>
          </cell>
          <cell r="F1507" t="str">
            <v>39000884</v>
          </cell>
          <cell r="G1507" t="str">
            <v>ER CL TX NURSEMAID ELBOW</v>
          </cell>
          <cell r="H1507">
            <v>0</v>
          </cell>
          <cell r="I1507">
            <v>1</v>
          </cell>
          <cell r="J1507">
            <v>1</v>
          </cell>
          <cell r="K1507">
            <v>0</v>
          </cell>
          <cell r="L1507">
            <v>0</v>
          </cell>
          <cell r="M1507">
            <v>0</v>
          </cell>
          <cell r="N1507">
            <v>0</v>
          </cell>
          <cell r="O1507">
            <v>0</v>
          </cell>
          <cell r="P1507">
            <v>378</v>
          </cell>
          <cell r="Q1507">
            <v>378</v>
          </cell>
          <cell r="R1507">
            <v>0</v>
          </cell>
          <cell r="S1507">
            <v>1</v>
          </cell>
          <cell r="T1507">
            <v>1</v>
          </cell>
          <cell r="U1507">
            <v>0</v>
          </cell>
          <cell r="V1507">
            <v>0</v>
          </cell>
          <cell r="W1507">
            <v>0</v>
          </cell>
          <cell r="X1507">
            <v>0</v>
          </cell>
          <cell r="Y1507">
            <v>0</v>
          </cell>
          <cell r="Z1507">
            <v>378</v>
          </cell>
          <cell r="AA1507">
            <v>378</v>
          </cell>
        </row>
        <row r="1508">
          <cell r="A1508" t="str">
            <v>JUL</v>
          </cell>
          <cell r="B1508">
            <v>2017</v>
          </cell>
          <cell r="C1508" t="str">
            <v>COTTAGE GROVE COMMUNITY HOSPIT</v>
          </cell>
          <cell r="D1508" t="str">
            <v>42300</v>
          </cell>
          <cell r="E1508" t="str">
            <v>Emergency Department</v>
          </cell>
          <cell r="F1508" t="str">
            <v>39000885</v>
          </cell>
          <cell r="G1508" t="str">
            <v>ER CL TX FX RADIAL HEAD/NECK/W/O</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row>
        <row r="1509">
          <cell r="A1509" t="str">
            <v>JUL</v>
          </cell>
          <cell r="B1509">
            <v>2017</v>
          </cell>
          <cell r="C1509" t="str">
            <v>COTTAGE GROVE COMMUNITY HOSPIT</v>
          </cell>
          <cell r="D1509" t="str">
            <v>42300</v>
          </cell>
          <cell r="E1509" t="str">
            <v>Emergency Department</v>
          </cell>
          <cell r="F1509" t="str">
            <v>39000889</v>
          </cell>
          <cell r="G1509" t="str">
            <v>ER ABSCESS DRAIN FINGER SIMPLE</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row>
        <row r="1510">
          <cell r="A1510" t="str">
            <v>JUL</v>
          </cell>
          <cell r="B1510">
            <v>2017</v>
          </cell>
          <cell r="C1510" t="str">
            <v>COTTAGE GROVE COMMUNITY HOSPIT</v>
          </cell>
          <cell r="D1510" t="str">
            <v>42300</v>
          </cell>
          <cell r="E1510" t="str">
            <v>Emergency Department</v>
          </cell>
          <cell r="F1510" t="str">
            <v>39000898</v>
          </cell>
          <cell r="G1510" t="str">
            <v>ER CL TX FX METACARPAL W/O MANIP</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row>
        <row r="1511">
          <cell r="A1511" t="str">
            <v>JUL</v>
          </cell>
          <cell r="B1511">
            <v>2017</v>
          </cell>
          <cell r="C1511" t="str">
            <v>COTTAGE GROVE COMMUNITY HOSPIT</v>
          </cell>
          <cell r="D1511" t="str">
            <v>42300</v>
          </cell>
          <cell r="E1511" t="str">
            <v>Emergency Department</v>
          </cell>
          <cell r="F1511" t="str">
            <v>39000899</v>
          </cell>
          <cell r="G1511" t="str">
            <v>ER CL TX FX METACARPAL WITH MANI</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row>
        <row r="1512">
          <cell r="A1512" t="str">
            <v>JUL</v>
          </cell>
          <cell r="B1512">
            <v>2017</v>
          </cell>
          <cell r="C1512" t="str">
            <v>COTTAGE GROVE COMMUNITY HOSPIT</v>
          </cell>
          <cell r="D1512" t="str">
            <v>42300</v>
          </cell>
          <cell r="E1512" t="str">
            <v>Emergency Department</v>
          </cell>
          <cell r="F1512" t="str">
            <v>39000902</v>
          </cell>
          <cell r="G1512" t="str">
            <v>ER CL TX METAC/PHAL DISLOC W/O A</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row>
        <row r="1513">
          <cell r="A1513" t="str">
            <v>JUL</v>
          </cell>
          <cell r="B1513">
            <v>2017</v>
          </cell>
          <cell r="C1513" t="str">
            <v>COTTAGE GROVE COMMUNITY HOSPIT</v>
          </cell>
          <cell r="D1513" t="str">
            <v>42300</v>
          </cell>
          <cell r="E1513" t="str">
            <v>Emergency Department</v>
          </cell>
          <cell r="F1513" t="str">
            <v>39000904</v>
          </cell>
          <cell r="G1513" t="str">
            <v>ER CL TX FX PROX/MID PHAL SHAFT</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row>
        <row r="1514">
          <cell r="A1514" t="str">
            <v>JUL</v>
          </cell>
          <cell r="B1514">
            <v>2017</v>
          </cell>
          <cell r="C1514" t="str">
            <v>COTTAGE GROVE COMMUNITY HOSPIT</v>
          </cell>
          <cell r="D1514" t="str">
            <v>42300</v>
          </cell>
          <cell r="E1514" t="str">
            <v>Emergency Department</v>
          </cell>
          <cell r="F1514" t="str">
            <v>39000905</v>
          </cell>
          <cell r="G1514" t="str">
            <v>ER CL TX FX PROX/MID PHAL SHAFT</v>
          </cell>
          <cell r="H1514">
            <v>0</v>
          </cell>
          <cell r="I1514">
            <v>1</v>
          </cell>
          <cell r="J1514">
            <v>1</v>
          </cell>
          <cell r="K1514">
            <v>0</v>
          </cell>
          <cell r="L1514">
            <v>0</v>
          </cell>
          <cell r="M1514">
            <v>0</v>
          </cell>
          <cell r="N1514">
            <v>0</v>
          </cell>
          <cell r="O1514">
            <v>0</v>
          </cell>
          <cell r="P1514">
            <v>942</v>
          </cell>
          <cell r="Q1514">
            <v>942</v>
          </cell>
          <cell r="R1514">
            <v>0</v>
          </cell>
          <cell r="S1514">
            <v>1</v>
          </cell>
          <cell r="T1514">
            <v>1</v>
          </cell>
          <cell r="U1514">
            <v>0</v>
          </cell>
          <cell r="V1514">
            <v>0</v>
          </cell>
          <cell r="W1514">
            <v>0</v>
          </cell>
          <cell r="X1514">
            <v>0</v>
          </cell>
          <cell r="Y1514">
            <v>0</v>
          </cell>
          <cell r="Z1514">
            <v>942</v>
          </cell>
          <cell r="AA1514">
            <v>942</v>
          </cell>
        </row>
        <row r="1515">
          <cell r="A1515" t="str">
            <v>JUL</v>
          </cell>
          <cell r="B1515">
            <v>2017</v>
          </cell>
          <cell r="C1515" t="str">
            <v>COTTAGE GROVE COMMUNITY HOSPIT</v>
          </cell>
          <cell r="D1515" t="str">
            <v>42300</v>
          </cell>
          <cell r="E1515" t="str">
            <v>Emergency Department</v>
          </cell>
          <cell r="F1515" t="str">
            <v>39000906</v>
          </cell>
          <cell r="G1515" t="str">
            <v>ER CL TX FX DIST PHAL SHAFT W/O</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row>
        <row r="1516">
          <cell r="A1516" t="str">
            <v>JUL</v>
          </cell>
          <cell r="B1516">
            <v>2017</v>
          </cell>
          <cell r="C1516" t="str">
            <v>COTTAGE GROVE COMMUNITY HOSPIT</v>
          </cell>
          <cell r="D1516" t="str">
            <v>42300</v>
          </cell>
          <cell r="E1516" t="str">
            <v>Emergency Department</v>
          </cell>
          <cell r="F1516" t="str">
            <v>39000907</v>
          </cell>
          <cell r="G1516" t="str">
            <v>ER CL TX FX DIST PHAL SHAFT WITH</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row>
        <row r="1517">
          <cell r="A1517" t="str">
            <v>JUL</v>
          </cell>
          <cell r="B1517">
            <v>2017</v>
          </cell>
          <cell r="C1517" t="str">
            <v>COTTAGE GROVE COMMUNITY HOSPIT</v>
          </cell>
          <cell r="D1517" t="str">
            <v>42300</v>
          </cell>
          <cell r="E1517" t="str">
            <v>Emergency Department</v>
          </cell>
          <cell r="F1517" t="str">
            <v>39000914</v>
          </cell>
          <cell r="G1517" t="str">
            <v>ER FB REMOVAL, DEEP, THIGH/KNEE</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row>
        <row r="1518">
          <cell r="A1518" t="str">
            <v>JUL</v>
          </cell>
          <cell r="B1518">
            <v>2017</v>
          </cell>
          <cell r="C1518" t="str">
            <v>COTTAGE GROVE COMMUNITY HOSPIT</v>
          </cell>
          <cell r="D1518" t="str">
            <v>42300</v>
          </cell>
          <cell r="E1518" t="str">
            <v>Emergency Department</v>
          </cell>
          <cell r="F1518" t="str">
            <v>39000916</v>
          </cell>
          <cell r="G1518" t="str">
            <v>ER CL TX PATELLA DISLOC W/O ANES</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row>
        <row r="1519">
          <cell r="A1519" t="str">
            <v>JUL</v>
          </cell>
          <cell r="B1519">
            <v>2017</v>
          </cell>
          <cell r="C1519" t="str">
            <v>COTTAGE GROVE COMMUNITY HOSPIT</v>
          </cell>
          <cell r="D1519" t="str">
            <v>42300</v>
          </cell>
          <cell r="E1519" t="str">
            <v>Emergency Department</v>
          </cell>
          <cell r="F1519" t="str">
            <v>39000920</v>
          </cell>
          <cell r="G1519" t="str">
            <v>ER CL TX FX TIBIAL SHAFT W/O MAN</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row>
        <row r="1520">
          <cell r="A1520" t="str">
            <v>JUL</v>
          </cell>
          <cell r="B1520">
            <v>2017</v>
          </cell>
          <cell r="C1520" t="str">
            <v>COTTAGE GROVE COMMUNITY HOSPIT</v>
          </cell>
          <cell r="D1520" t="str">
            <v>42300</v>
          </cell>
          <cell r="E1520" t="str">
            <v>Emergency Department</v>
          </cell>
          <cell r="F1520" t="str">
            <v>39000921</v>
          </cell>
          <cell r="G1520" t="str">
            <v>ER CL TX FX TIBIAL SHAFT WITH MA</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row>
        <row r="1521">
          <cell r="A1521" t="str">
            <v>JUL</v>
          </cell>
          <cell r="B1521">
            <v>2017</v>
          </cell>
          <cell r="C1521" t="str">
            <v>COTTAGE GROVE COMMUNITY HOSPIT</v>
          </cell>
          <cell r="D1521" t="str">
            <v>42300</v>
          </cell>
          <cell r="E1521" t="str">
            <v>Emergency Department</v>
          </cell>
          <cell r="F1521" t="str">
            <v>39000926</v>
          </cell>
          <cell r="G1521" t="str">
            <v>ER CL TX FX DISTAL FIBULAR WITH</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row>
        <row r="1522">
          <cell r="A1522" t="str">
            <v>JUL</v>
          </cell>
          <cell r="B1522">
            <v>2017</v>
          </cell>
          <cell r="C1522" t="str">
            <v>COTTAGE GROVE COMMUNITY HOSPIT</v>
          </cell>
          <cell r="D1522" t="str">
            <v>42300</v>
          </cell>
          <cell r="E1522" t="str">
            <v>Emergency Department</v>
          </cell>
          <cell r="F1522" t="str">
            <v>39000937</v>
          </cell>
          <cell r="G1522" t="str">
            <v>ER CL TX FX METATARSAL W/O MANIP</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row>
        <row r="1523">
          <cell r="A1523" t="str">
            <v>JUL</v>
          </cell>
          <cell r="B1523">
            <v>2017</v>
          </cell>
          <cell r="C1523" t="str">
            <v>COTTAGE GROVE COMMUNITY HOSPIT</v>
          </cell>
          <cell r="D1523" t="str">
            <v>42300</v>
          </cell>
          <cell r="E1523" t="str">
            <v>Emergency Department</v>
          </cell>
          <cell r="F1523" t="str">
            <v>39000938</v>
          </cell>
          <cell r="G1523" t="str">
            <v>ER CL TX FX METATARSAL WITH MANI</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row>
        <row r="1524">
          <cell r="A1524" t="str">
            <v>JUL</v>
          </cell>
          <cell r="B1524">
            <v>2017</v>
          </cell>
          <cell r="C1524" t="str">
            <v>COTTAGE GROVE COMMUNITY HOSPIT</v>
          </cell>
          <cell r="D1524" t="str">
            <v>42300</v>
          </cell>
          <cell r="E1524" t="str">
            <v>Emergency Department</v>
          </cell>
          <cell r="F1524" t="str">
            <v>39000939</v>
          </cell>
          <cell r="G1524" t="str">
            <v>ER CL TX FX TOE WITH MANIP</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row>
        <row r="1525">
          <cell r="A1525" t="str">
            <v>JUL</v>
          </cell>
          <cell r="B1525">
            <v>2017</v>
          </cell>
          <cell r="C1525" t="str">
            <v>COTTAGE GROVE COMMUNITY HOSPIT</v>
          </cell>
          <cell r="D1525" t="str">
            <v>42300</v>
          </cell>
          <cell r="E1525" t="str">
            <v>Emergency Department</v>
          </cell>
          <cell r="F1525" t="str">
            <v>39000942</v>
          </cell>
          <cell r="G1525" t="str">
            <v>ER CL TX MATATARPHAL DISLOC W/O</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row>
        <row r="1526">
          <cell r="A1526" t="str">
            <v>JUL</v>
          </cell>
          <cell r="B1526">
            <v>2017</v>
          </cell>
          <cell r="C1526" t="str">
            <v>COTTAGE GROVE COMMUNITY HOSPIT</v>
          </cell>
          <cell r="D1526" t="str">
            <v>42300</v>
          </cell>
          <cell r="E1526" t="str">
            <v>Emergency Department</v>
          </cell>
          <cell r="F1526" t="str">
            <v>39000952</v>
          </cell>
          <cell r="G1526" t="str">
            <v>ER DRAIN ABSCESS/CYST MOUTH</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row>
        <row r="1527">
          <cell r="A1527" t="str">
            <v>JUL</v>
          </cell>
          <cell r="B1527">
            <v>2017</v>
          </cell>
          <cell r="C1527" t="str">
            <v>COTTAGE GROVE COMMUNITY HOSPIT</v>
          </cell>
          <cell r="D1527" t="str">
            <v>42300</v>
          </cell>
          <cell r="E1527" t="str">
            <v>Emergency Department</v>
          </cell>
          <cell r="F1527" t="str">
            <v>39000954</v>
          </cell>
          <cell r="G1527" t="str">
            <v>ER S/A DRAIN ABSCESS/CYST TEETH</v>
          </cell>
          <cell r="H1527">
            <v>0</v>
          </cell>
          <cell r="I1527">
            <v>1</v>
          </cell>
          <cell r="J1527">
            <v>1</v>
          </cell>
          <cell r="K1527">
            <v>0</v>
          </cell>
          <cell r="L1527">
            <v>0</v>
          </cell>
          <cell r="M1527">
            <v>0</v>
          </cell>
          <cell r="N1527">
            <v>0</v>
          </cell>
          <cell r="O1527">
            <v>0</v>
          </cell>
          <cell r="P1527">
            <v>963</v>
          </cell>
          <cell r="Q1527">
            <v>963</v>
          </cell>
          <cell r="R1527">
            <v>0</v>
          </cell>
          <cell r="S1527">
            <v>1</v>
          </cell>
          <cell r="T1527">
            <v>1</v>
          </cell>
          <cell r="U1527">
            <v>0</v>
          </cell>
          <cell r="V1527">
            <v>0</v>
          </cell>
          <cell r="W1527">
            <v>0</v>
          </cell>
          <cell r="X1527">
            <v>0</v>
          </cell>
          <cell r="Y1527">
            <v>0</v>
          </cell>
          <cell r="Z1527">
            <v>963</v>
          </cell>
          <cell r="AA1527">
            <v>963</v>
          </cell>
        </row>
        <row r="1528">
          <cell r="A1528" t="str">
            <v>JUL</v>
          </cell>
          <cell r="B1528">
            <v>2017</v>
          </cell>
          <cell r="C1528" t="str">
            <v>COTTAGE GROVE COMMUNITY HOSPIT</v>
          </cell>
          <cell r="D1528" t="str">
            <v>42300</v>
          </cell>
          <cell r="E1528" t="str">
            <v>Emergency Department</v>
          </cell>
          <cell r="F1528" t="str">
            <v>39000963</v>
          </cell>
          <cell r="G1528" t="str">
            <v>ER ANOSCOPY</v>
          </cell>
          <cell r="H1528">
            <v>0</v>
          </cell>
          <cell r="I1528">
            <v>1</v>
          </cell>
          <cell r="J1528">
            <v>1</v>
          </cell>
          <cell r="K1528">
            <v>0</v>
          </cell>
          <cell r="L1528">
            <v>0</v>
          </cell>
          <cell r="M1528">
            <v>0</v>
          </cell>
          <cell r="N1528">
            <v>0</v>
          </cell>
          <cell r="O1528">
            <v>0</v>
          </cell>
          <cell r="P1528">
            <v>292</v>
          </cell>
          <cell r="Q1528">
            <v>292</v>
          </cell>
          <cell r="R1528">
            <v>0</v>
          </cell>
          <cell r="S1528">
            <v>1</v>
          </cell>
          <cell r="T1528">
            <v>1</v>
          </cell>
          <cell r="U1528">
            <v>0</v>
          </cell>
          <cell r="V1528">
            <v>0</v>
          </cell>
          <cell r="W1528">
            <v>0</v>
          </cell>
          <cell r="X1528">
            <v>0</v>
          </cell>
          <cell r="Y1528">
            <v>0</v>
          </cell>
          <cell r="Z1528">
            <v>292</v>
          </cell>
          <cell r="AA1528">
            <v>292</v>
          </cell>
        </row>
        <row r="1529">
          <cell r="A1529" t="str">
            <v>JUL</v>
          </cell>
          <cell r="B1529">
            <v>2017</v>
          </cell>
          <cell r="C1529" t="str">
            <v>COTTAGE GROVE COMMUNITY HOSPIT</v>
          </cell>
          <cell r="D1529" t="str">
            <v>42300</v>
          </cell>
          <cell r="E1529" t="str">
            <v>Emergency Department</v>
          </cell>
          <cell r="F1529" t="str">
            <v>39000966</v>
          </cell>
          <cell r="G1529" t="str">
            <v>ER CHANGE CYSTOSTOMY TUBE</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row>
        <row r="1530">
          <cell r="A1530" t="str">
            <v>JUL</v>
          </cell>
          <cell r="B1530">
            <v>2017</v>
          </cell>
          <cell r="C1530" t="str">
            <v>COTTAGE GROVE COMMUNITY HOSPIT</v>
          </cell>
          <cell r="D1530" t="str">
            <v>42300</v>
          </cell>
          <cell r="E1530" t="str">
            <v>Emergency Department</v>
          </cell>
          <cell r="F1530" t="str">
            <v>39000973</v>
          </cell>
          <cell r="G1530" t="str">
            <v>ER REMOVE CORNEAL EPITHELIUM</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row>
        <row r="1531">
          <cell r="A1531" t="str">
            <v>JUL</v>
          </cell>
          <cell r="B1531">
            <v>2017</v>
          </cell>
          <cell r="C1531" t="str">
            <v>COTTAGE GROVE COMMUNITY HOSPIT</v>
          </cell>
          <cell r="D1531" t="str">
            <v>42300</v>
          </cell>
          <cell r="E1531" t="str">
            <v>Emergency Department</v>
          </cell>
          <cell r="F1531" t="str">
            <v>39000974</v>
          </cell>
          <cell r="G1531" t="str">
            <v>ER DRAIN ABSCESS EXT EAR,SIMPLE</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row>
        <row r="1532">
          <cell r="A1532" t="str">
            <v>JUL</v>
          </cell>
          <cell r="B1532">
            <v>2017</v>
          </cell>
          <cell r="C1532" t="str">
            <v>COTTAGE GROVE COMMUNITY HOSPIT</v>
          </cell>
          <cell r="D1532" t="str">
            <v>42300</v>
          </cell>
          <cell r="E1532" t="str">
            <v>Emergency Department</v>
          </cell>
          <cell r="F1532" t="str">
            <v>39000986</v>
          </cell>
          <cell r="G1532" t="str">
            <v>ER CL TX FX RAD/ULN WITH MANIP</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row>
        <row r="1533">
          <cell r="A1533" t="str">
            <v>JUL</v>
          </cell>
          <cell r="B1533">
            <v>2017</v>
          </cell>
          <cell r="C1533" t="str">
            <v>COTTAGE GROVE COMMUNITY HOSPIT</v>
          </cell>
          <cell r="D1533" t="str">
            <v>42300</v>
          </cell>
          <cell r="E1533" t="str">
            <v>Emergency Department</v>
          </cell>
          <cell r="F1533" t="str">
            <v>39000987</v>
          </cell>
          <cell r="G1533" t="str">
            <v>ER CL TX FX DISTAL RADIAL W/O MA</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row>
        <row r="1534">
          <cell r="A1534" t="str">
            <v>JUL</v>
          </cell>
          <cell r="B1534">
            <v>2017</v>
          </cell>
          <cell r="C1534" t="str">
            <v>COTTAGE GROVE COMMUNITY HOSPIT</v>
          </cell>
          <cell r="D1534" t="str">
            <v>42300</v>
          </cell>
          <cell r="E1534" t="str">
            <v>Emergency Department</v>
          </cell>
          <cell r="F1534" t="str">
            <v>39000988</v>
          </cell>
          <cell r="G1534" t="str">
            <v>ER CL TX FX DISTAL RADIAL WITH M</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row>
        <row r="1535">
          <cell r="A1535" t="str">
            <v>JUL</v>
          </cell>
          <cell r="B1535">
            <v>2017</v>
          </cell>
          <cell r="C1535" t="str">
            <v>COTTAGE GROVE COMMUNITY HOSPIT</v>
          </cell>
          <cell r="D1535" t="str">
            <v>42300</v>
          </cell>
          <cell r="E1535" t="str">
            <v>Emergency Department</v>
          </cell>
          <cell r="F1535" t="str">
            <v>39001015</v>
          </cell>
          <cell r="G1535" t="str">
            <v>ER FX PHALANX OTHER THAN GREAT T</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row>
        <row r="1536">
          <cell r="A1536" t="str">
            <v>JUL</v>
          </cell>
          <cell r="B1536">
            <v>2017</v>
          </cell>
          <cell r="C1536" t="str">
            <v>COTTAGE GROVE COMMUNITY HOSPIT</v>
          </cell>
          <cell r="D1536" t="str">
            <v>42300</v>
          </cell>
          <cell r="E1536" t="str">
            <v>Emergency Department</v>
          </cell>
          <cell r="F1536" t="str">
            <v>39001020</v>
          </cell>
          <cell r="G1536" t="str">
            <v>ER DENTAL BLOCK</v>
          </cell>
          <cell r="H1536">
            <v>0</v>
          </cell>
          <cell r="I1536">
            <v>3</v>
          </cell>
          <cell r="J1536">
            <v>3</v>
          </cell>
          <cell r="K1536">
            <v>0</v>
          </cell>
          <cell r="L1536">
            <v>0</v>
          </cell>
          <cell r="M1536">
            <v>0</v>
          </cell>
          <cell r="N1536">
            <v>0</v>
          </cell>
          <cell r="O1536">
            <v>0</v>
          </cell>
          <cell r="P1536">
            <v>1044</v>
          </cell>
          <cell r="Q1536">
            <v>1044</v>
          </cell>
          <cell r="R1536">
            <v>0</v>
          </cell>
          <cell r="S1536">
            <v>3</v>
          </cell>
          <cell r="T1536">
            <v>3</v>
          </cell>
          <cell r="U1536">
            <v>0</v>
          </cell>
          <cell r="V1536">
            <v>0</v>
          </cell>
          <cell r="W1536">
            <v>0</v>
          </cell>
          <cell r="X1536">
            <v>0</v>
          </cell>
          <cell r="Y1536">
            <v>0</v>
          </cell>
          <cell r="Z1536">
            <v>1044</v>
          </cell>
          <cell r="AA1536">
            <v>1044</v>
          </cell>
        </row>
        <row r="1537">
          <cell r="A1537" t="str">
            <v>JUL</v>
          </cell>
          <cell r="B1537">
            <v>2017</v>
          </cell>
          <cell r="C1537" t="str">
            <v>COTTAGE GROVE COMMUNITY HOSPIT</v>
          </cell>
          <cell r="D1537" t="str">
            <v>42300</v>
          </cell>
          <cell r="E1537" t="str">
            <v>Emergency Department</v>
          </cell>
          <cell r="F1537" t="str">
            <v>39001023</v>
          </cell>
          <cell r="G1537" t="str">
            <v>ER I &amp; D PERIANAL</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row>
        <row r="1538">
          <cell r="A1538" t="str">
            <v>JUL</v>
          </cell>
          <cell r="B1538">
            <v>2017</v>
          </cell>
          <cell r="C1538" t="str">
            <v>COTTAGE GROVE COMMUNITY HOSPIT</v>
          </cell>
          <cell r="D1538" t="str">
            <v>42300</v>
          </cell>
          <cell r="E1538" t="str">
            <v>Emergency Department</v>
          </cell>
          <cell r="F1538" t="str">
            <v>39001028</v>
          </cell>
          <cell r="G1538" t="str">
            <v>ER CLSD TX TRIMALLEOLAR ANKLE FX</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row>
        <row r="1539">
          <cell r="A1539" t="str">
            <v>JUL</v>
          </cell>
          <cell r="B1539">
            <v>2017</v>
          </cell>
          <cell r="C1539" t="str">
            <v>COTTAGE GROVE COMMUNITY HOSPIT</v>
          </cell>
          <cell r="D1539" t="str">
            <v>42300</v>
          </cell>
          <cell r="E1539" t="str">
            <v>Emergency Department</v>
          </cell>
          <cell r="F1539" t="str">
            <v>39001029</v>
          </cell>
          <cell r="G1539" t="str">
            <v>ER EXC. NAIL MATRIX PART/COMP PE</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row>
        <row r="1540">
          <cell r="A1540" t="str">
            <v>JUL</v>
          </cell>
          <cell r="B1540">
            <v>2017</v>
          </cell>
          <cell r="C1540" t="str">
            <v>COTTAGE GROVE COMMUNITY HOSPIT</v>
          </cell>
          <cell r="D1540" t="str">
            <v>42300</v>
          </cell>
          <cell r="E1540" t="str">
            <v>Emergency Department</v>
          </cell>
          <cell r="F1540" t="str">
            <v>39001031</v>
          </cell>
          <cell r="G1540" t="str">
            <v>ER LAC C EXT SCALP EA ADDT'L 5cm</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row>
        <row r="1541">
          <cell r="A1541" t="str">
            <v>JUL</v>
          </cell>
          <cell r="B1541">
            <v>2017</v>
          </cell>
          <cell r="C1541" t="str">
            <v>COTTAGE GROVE COMMUNITY HOSPIT</v>
          </cell>
          <cell r="D1541" t="str">
            <v>42300</v>
          </cell>
          <cell r="E1541" t="str">
            <v>Emergency Department</v>
          </cell>
          <cell r="F1541" t="str">
            <v>39001042</v>
          </cell>
          <cell r="G1541" t="str">
            <v>ER CL TX RED SHLD DIS W/ANES</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row>
        <row r="1542">
          <cell r="A1542" t="str">
            <v>JUL</v>
          </cell>
          <cell r="B1542">
            <v>2017</v>
          </cell>
          <cell r="C1542" t="str">
            <v>COTTAGE GROVE COMMUNITY HOSPIT</v>
          </cell>
          <cell r="D1542" t="str">
            <v>42300</v>
          </cell>
          <cell r="E1542" t="str">
            <v>Emergency Department</v>
          </cell>
          <cell r="F1542" t="str">
            <v>39001049</v>
          </cell>
          <cell r="G1542" t="str">
            <v>ER CL TX RED INTERPHAL JNT DISL</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row>
        <row r="1543">
          <cell r="A1543" t="str">
            <v>JUL</v>
          </cell>
          <cell r="B1543">
            <v>2017</v>
          </cell>
          <cell r="C1543" t="str">
            <v>COTTAGE GROVE COMMUNITY HOSPIT</v>
          </cell>
          <cell r="D1543" t="str">
            <v>42300</v>
          </cell>
          <cell r="E1543" t="str">
            <v>Emergency Department</v>
          </cell>
          <cell r="F1543" t="str">
            <v>39001053</v>
          </cell>
          <cell r="G1543" t="str">
            <v>ER APPL WALKING CAST</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row>
        <row r="1544">
          <cell r="A1544" t="str">
            <v>JUL</v>
          </cell>
          <cell r="B1544">
            <v>2017</v>
          </cell>
          <cell r="C1544" t="str">
            <v>COTTAGE GROVE COMMUNITY HOSPIT</v>
          </cell>
          <cell r="D1544" t="str">
            <v>42300</v>
          </cell>
          <cell r="E1544" t="str">
            <v>Emergency Department</v>
          </cell>
          <cell r="F1544" t="str">
            <v>39001060</v>
          </cell>
          <cell r="G1544" t="str">
            <v>ER REP LAC FL MOUTH/ANT 2/3 TONG</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row>
        <row r="1545">
          <cell r="A1545" t="str">
            <v>JUL</v>
          </cell>
          <cell r="B1545">
            <v>2017</v>
          </cell>
          <cell r="C1545" t="str">
            <v>COTTAGE GROVE COMMUNITY HOSPIT</v>
          </cell>
          <cell r="D1545" t="str">
            <v>42300</v>
          </cell>
          <cell r="E1545" t="str">
            <v>Emergency Department</v>
          </cell>
          <cell r="F1545" t="str">
            <v>39001069</v>
          </cell>
          <cell r="G1545" t="str">
            <v>ER FAC KNEE IMMOBILIZER</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row>
        <row r="1546">
          <cell r="A1546" t="str">
            <v>JUL</v>
          </cell>
          <cell r="B1546">
            <v>2017</v>
          </cell>
          <cell r="C1546" t="str">
            <v>COTTAGE GROVE COMMUNITY HOSPIT</v>
          </cell>
          <cell r="D1546" t="str">
            <v>42300</v>
          </cell>
          <cell r="E1546" t="str">
            <v>Emergency Department</v>
          </cell>
          <cell r="F1546" t="str">
            <v>39001070</v>
          </cell>
          <cell r="G1546" t="str">
            <v>ER FAC WRIST BRACE</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row>
        <row r="1547">
          <cell r="A1547" t="str">
            <v>JUL</v>
          </cell>
          <cell r="B1547">
            <v>2017</v>
          </cell>
          <cell r="C1547" t="str">
            <v>COTTAGE GROVE COMMUNITY HOSPIT</v>
          </cell>
          <cell r="D1547" t="str">
            <v>42300</v>
          </cell>
          <cell r="E1547" t="str">
            <v>Emergency Department</v>
          </cell>
          <cell r="F1547" t="str">
            <v>39001101</v>
          </cell>
          <cell r="G1547" t="str">
            <v>ER WND EXPL EXTREMITY</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row>
        <row r="1548">
          <cell r="A1548" t="str">
            <v>JUL</v>
          </cell>
          <cell r="B1548">
            <v>2017</v>
          </cell>
          <cell r="C1548" t="str">
            <v>COTTAGE GROVE COMMUNITY HOSPIT</v>
          </cell>
          <cell r="D1548" t="str">
            <v>42300</v>
          </cell>
          <cell r="E1548" t="str">
            <v>Emergency Department</v>
          </cell>
          <cell r="F1548" t="str">
            <v>39001117</v>
          </cell>
          <cell r="G1548" t="str">
            <v>ER CLSD TR INTERPHANGEAL JNT DIS</v>
          </cell>
          <cell r="H1548">
            <v>0</v>
          </cell>
          <cell r="I1548">
            <v>1</v>
          </cell>
          <cell r="J1548">
            <v>1</v>
          </cell>
          <cell r="K1548">
            <v>0</v>
          </cell>
          <cell r="L1548">
            <v>0</v>
          </cell>
          <cell r="M1548">
            <v>0</v>
          </cell>
          <cell r="N1548">
            <v>0</v>
          </cell>
          <cell r="O1548">
            <v>0</v>
          </cell>
          <cell r="P1548">
            <v>705</v>
          </cell>
          <cell r="Q1548">
            <v>705</v>
          </cell>
          <cell r="R1548">
            <v>0</v>
          </cell>
          <cell r="S1548">
            <v>1</v>
          </cell>
          <cell r="T1548">
            <v>1</v>
          </cell>
          <cell r="U1548">
            <v>0</v>
          </cell>
          <cell r="V1548">
            <v>0</v>
          </cell>
          <cell r="W1548">
            <v>0</v>
          </cell>
          <cell r="X1548">
            <v>0</v>
          </cell>
          <cell r="Y1548">
            <v>0</v>
          </cell>
          <cell r="Z1548">
            <v>705</v>
          </cell>
          <cell r="AA1548">
            <v>705</v>
          </cell>
        </row>
        <row r="1549">
          <cell r="A1549" t="str">
            <v>JUL</v>
          </cell>
          <cell r="B1549">
            <v>2017</v>
          </cell>
          <cell r="C1549" t="str">
            <v>COTTAGE GROVE COMMUNITY HOSPIT</v>
          </cell>
          <cell r="D1549" t="str">
            <v>42300</v>
          </cell>
          <cell r="E1549" t="str">
            <v>Emergency Department</v>
          </cell>
          <cell r="F1549" t="str">
            <v>39001129</v>
          </cell>
          <cell r="G1549" t="str">
            <v>ER I&amp;D PERIRECTAL ABSCESS</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row>
        <row r="1550">
          <cell r="A1550" t="str">
            <v>JUL</v>
          </cell>
          <cell r="B1550">
            <v>2017</v>
          </cell>
          <cell r="C1550" t="str">
            <v>COTTAGE GROVE COMMUNITY HOSPIT</v>
          </cell>
          <cell r="D1550" t="str">
            <v>42300</v>
          </cell>
          <cell r="E1550" t="str">
            <v>Emergency Department</v>
          </cell>
          <cell r="F1550" t="str">
            <v>39001151</v>
          </cell>
          <cell r="G1550" t="str">
            <v>ER STRAPPING TOES</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row>
        <row r="1551">
          <cell r="A1551" t="str">
            <v>JUL</v>
          </cell>
          <cell r="B1551">
            <v>2017</v>
          </cell>
          <cell r="C1551" t="str">
            <v>COTTAGE GROVE COMMUNITY HOSPIT</v>
          </cell>
          <cell r="D1551" t="str">
            <v>42300</v>
          </cell>
          <cell r="E1551" t="str">
            <v>Emergency Department</v>
          </cell>
          <cell r="F1551" t="str">
            <v>39001153</v>
          </cell>
          <cell r="G1551" t="str">
            <v>ER STRAPPING UNNA BOOT</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row>
        <row r="1552">
          <cell r="A1552" t="str">
            <v>JUL</v>
          </cell>
          <cell r="B1552">
            <v>2017</v>
          </cell>
          <cell r="C1552" t="str">
            <v>COTTAGE GROVE COMMUNITY HOSPIT</v>
          </cell>
          <cell r="D1552" t="str">
            <v>42300</v>
          </cell>
          <cell r="E1552" t="str">
            <v>Emergency Department</v>
          </cell>
          <cell r="F1552" t="str">
            <v>39001159</v>
          </cell>
          <cell r="G1552" t="str">
            <v>ER INCISION THROMBOSED EXT HEMOR</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row>
        <row r="1553">
          <cell r="A1553" t="str">
            <v>JUL</v>
          </cell>
          <cell r="B1553">
            <v>2017</v>
          </cell>
          <cell r="C1553" t="str">
            <v>COTTAGE GROVE COMMUNITY HOSPIT</v>
          </cell>
          <cell r="D1553" t="str">
            <v>42300</v>
          </cell>
          <cell r="E1553" t="str">
            <v>Emergency Department</v>
          </cell>
          <cell r="F1553" t="str">
            <v>39001181</v>
          </cell>
          <cell r="G1553" t="str">
            <v>ER DRAINAGE ABS OF PALATE/UVULA</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row>
        <row r="1554">
          <cell r="A1554" t="str">
            <v>JUL</v>
          </cell>
          <cell r="B1554">
            <v>2017</v>
          </cell>
          <cell r="C1554" t="str">
            <v>COTTAGE GROVE COMMUNITY HOSPIT</v>
          </cell>
          <cell r="D1554" t="str">
            <v>42300</v>
          </cell>
          <cell r="E1554" t="str">
            <v>Emergency Department</v>
          </cell>
          <cell r="F1554" t="str">
            <v>39001221</v>
          </cell>
          <cell r="G1554" t="str">
            <v>ER REP LAC TONGUE/FL OF MOUTH &gt;2</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row>
        <row r="1555">
          <cell r="A1555" t="str">
            <v>JUL</v>
          </cell>
          <cell r="B1555">
            <v>2017</v>
          </cell>
          <cell r="C1555" t="str">
            <v>COTTAGE GROVE COMMUNITY HOSPIT</v>
          </cell>
          <cell r="D1555" t="str">
            <v>42300</v>
          </cell>
          <cell r="E1555" t="str">
            <v>Emergency Department</v>
          </cell>
          <cell r="F1555" t="str">
            <v>39001225</v>
          </cell>
          <cell r="G1555" t="str">
            <v>xER ID INJ IM ADULT</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row>
        <row r="1556">
          <cell r="A1556" t="str">
            <v>JUL</v>
          </cell>
          <cell r="B1556">
            <v>2017</v>
          </cell>
          <cell r="C1556" t="str">
            <v>COTTAGE GROVE COMMUNITY HOSPIT</v>
          </cell>
          <cell r="D1556" t="str">
            <v>42300</v>
          </cell>
          <cell r="E1556" t="str">
            <v>Emergency Department</v>
          </cell>
          <cell r="F1556" t="str">
            <v>39001227</v>
          </cell>
          <cell r="G1556" t="str">
            <v>xER THERAPEUTIC/PROPHYLACTIC OR</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row>
        <row r="1557">
          <cell r="A1557" t="str">
            <v>JUL</v>
          </cell>
          <cell r="B1557">
            <v>2017</v>
          </cell>
          <cell r="C1557" t="str">
            <v>COTTAGE GROVE COMMUNITY HOSPIT</v>
          </cell>
          <cell r="D1557" t="str">
            <v>42300</v>
          </cell>
          <cell r="E1557" t="str">
            <v>Emergency Department</v>
          </cell>
          <cell r="F1557" t="str">
            <v>39001229</v>
          </cell>
          <cell r="G1557" t="str">
            <v>xER THERAPEUTIC/PROPHYLACTIC OR</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row>
        <row r="1558">
          <cell r="A1558" t="str">
            <v>JUL</v>
          </cell>
          <cell r="B1558">
            <v>2017</v>
          </cell>
          <cell r="C1558" t="str">
            <v>COTTAGE GROVE COMMUNITY HOSPIT</v>
          </cell>
          <cell r="D1558" t="str">
            <v>42300</v>
          </cell>
          <cell r="E1558" t="str">
            <v>Emergency Department</v>
          </cell>
          <cell r="F1558" t="str">
            <v>39001231</v>
          </cell>
          <cell r="G1558" t="str">
            <v>xER IM INJ OF ANTIBIOTIC</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row>
        <row r="1559">
          <cell r="A1559" t="str">
            <v>JUL</v>
          </cell>
          <cell r="B1559">
            <v>2017</v>
          </cell>
          <cell r="C1559" t="str">
            <v>COTTAGE GROVE COMMUNITY HOSPIT</v>
          </cell>
          <cell r="D1559" t="str">
            <v>42300</v>
          </cell>
          <cell r="E1559" t="str">
            <v>Emergency Department</v>
          </cell>
          <cell r="F1559" t="str">
            <v>39002044</v>
          </cell>
          <cell r="G1559" t="str">
            <v>INFUSION OF DRUGS</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row>
        <row r="1560">
          <cell r="A1560" t="str">
            <v>JUL</v>
          </cell>
          <cell r="B1560">
            <v>2017</v>
          </cell>
          <cell r="C1560" t="str">
            <v>COTTAGE GROVE COMMUNITY HOSPIT</v>
          </cell>
          <cell r="D1560" t="str">
            <v>42300</v>
          </cell>
          <cell r="E1560" t="str">
            <v>Emergency Department</v>
          </cell>
          <cell r="F1560" t="str">
            <v>39002049</v>
          </cell>
          <cell r="G1560" t="str">
            <v>ER CONSCIOUS SEDATION IM/IV/INHA</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row>
        <row r="1561">
          <cell r="A1561" t="str">
            <v>JUL</v>
          </cell>
          <cell r="B1561">
            <v>2017</v>
          </cell>
          <cell r="C1561" t="str">
            <v>COTTAGE GROVE COMMUNITY HOSPIT</v>
          </cell>
          <cell r="D1561" t="str">
            <v>42300</v>
          </cell>
          <cell r="E1561" t="str">
            <v>Emergency Department</v>
          </cell>
          <cell r="F1561" t="str">
            <v>39002057</v>
          </cell>
          <cell r="G1561" t="str">
            <v>ER CLSD TR INTERPHALANGEAL JNT D</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row>
        <row r="1562">
          <cell r="A1562" t="str">
            <v>JUL</v>
          </cell>
          <cell r="B1562">
            <v>2017</v>
          </cell>
          <cell r="C1562" t="str">
            <v>COTTAGE GROVE COMMUNITY HOSPIT</v>
          </cell>
          <cell r="D1562" t="str">
            <v>42300</v>
          </cell>
          <cell r="E1562" t="str">
            <v>Emergency Department</v>
          </cell>
          <cell r="F1562" t="str">
            <v>39002062</v>
          </cell>
          <cell r="G1562" t="str">
            <v>ER REP LIP,FULL THICKNESS VERMIL</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row>
        <row r="1563">
          <cell r="A1563" t="str">
            <v>JUL</v>
          </cell>
          <cell r="B1563">
            <v>2017</v>
          </cell>
          <cell r="C1563" t="str">
            <v>COTTAGE GROVE COMMUNITY HOSPIT</v>
          </cell>
          <cell r="D1563" t="str">
            <v>42300</v>
          </cell>
          <cell r="E1563" t="str">
            <v>Emergency Department</v>
          </cell>
          <cell r="F1563" t="str">
            <v>39002150</v>
          </cell>
          <cell r="G1563" t="str">
            <v>ER VACCINE ADMINISTRATION</v>
          </cell>
          <cell r="H1563">
            <v>0</v>
          </cell>
          <cell r="I1563">
            <v>42</v>
          </cell>
          <cell r="J1563">
            <v>42</v>
          </cell>
          <cell r="K1563">
            <v>0</v>
          </cell>
          <cell r="L1563">
            <v>0</v>
          </cell>
          <cell r="M1563">
            <v>0</v>
          </cell>
          <cell r="N1563">
            <v>0</v>
          </cell>
          <cell r="O1563">
            <v>0</v>
          </cell>
          <cell r="P1563">
            <v>3234</v>
          </cell>
          <cell r="Q1563">
            <v>3234</v>
          </cell>
          <cell r="R1563">
            <v>0</v>
          </cell>
          <cell r="S1563">
            <v>42</v>
          </cell>
          <cell r="T1563">
            <v>42</v>
          </cell>
          <cell r="U1563">
            <v>0</v>
          </cell>
          <cell r="V1563">
            <v>0</v>
          </cell>
          <cell r="W1563">
            <v>0</v>
          </cell>
          <cell r="X1563">
            <v>0</v>
          </cell>
          <cell r="Y1563">
            <v>0</v>
          </cell>
          <cell r="Z1563">
            <v>3234</v>
          </cell>
          <cell r="AA1563">
            <v>3234</v>
          </cell>
        </row>
        <row r="1564">
          <cell r="A1564" t="str">
            <v>JUL</v>
          </cell>
          <cell r="B1564">
            <v>2017</v>
          </cell>
          <cell r="C1564" t="str">
            <v>COTTAGE GROVE COMMUNITY HOSPIT</v>
          </cell>
          <cell r="D1564" t="str">
            <v>42300</v>
          </cell>
          <cell r="E1564" t="str">
            <v>Emergency Department</v>
          </cell>
          <cell r="F1564" t="str">
            <v>39002180</v>
          </cell>
          <cell r="G1564" t="str">
            <v>ER LARYNGOSCOPY DIR W/REM FB</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row>
        <row r="1565">
          <cell r="A1565" t="str">
            <v>JUL</v>
          </cell>
          <cell r="B1565">
            <v>2017</v>
          </cell>
          <cell r="C1565" t="str">
            <v>COTTAGE GROVE COMMUNITY HOSPIT</v>
          </cell>
          <cell r="D1565" t="str">
            <v>42300</v>
          </cell>
          <cell r="E1565" t="str">
            <v>Emergency Department</v>
          </cell>
          <cell r="F1565" t="str">
            <v>39002406</v>
          </cell>
          <cell r="G1565" t="str">
            <v>ER PULSE OXIMETRY MULTIPLE DETER</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row>
        <row r="1566">
          <cell r="A1566" t="str">
            <v>JUL</v>
          </cell>
          <cell r="B1566">
            <v>2017</v>
          </cell>
          <cell r="C1566" t="str">
            <v>COTTAGE GROVE COMMUNITY HOSPIT</v>
          </cell>
          <cell r="D1566" t="str">
            <v>42300</v>
          </cell>
          <cell r="E1566" t="str">
            <v>Emergency Department</v>
          </cell>
          <cell r="F1566" t="str">
            <v>39002670</v>
          </cell>
          <cell r="G1566" t="str">
            <v>ER CUSTOM WRIST SPLINT</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row>
        <row r="1567">
          <cell r="A1567" t="str">
            <v>JUL</v>
          </cell>
          <cell r="B1567">
            <v>2017</v>
          </cell>
          <cell r="C1567" t="str">
            <v>COTTAGE GROVE COMMUNITY HOSPIT</v>
          </cell>
          <cell r="D1567" t="str">
            <v>42300</v>
          </cell>
          <cell r="E1567" t="str">
            <v>Emergency Department</v>
          </cell>
          <cell r="F1567" t="str">
            <v>39002680</v>
          </cell>
          <cell r="G1567" t="str">
            <v>ER FOLLOW-UP INCL IN GLOBAL SERV</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row>
        <row r="1568">
          <cell r="A1568" t="str">
            <v>JUL</v>
          </cell>
          <cell r="B1568">
            <v>2017</v>
          </cell>
          <cell r="C1568" t="str">
            <v>COTTAGE GROVE COMMUNITY HOSPIT</v>
          </cell>
          <cell r="D1568" t="str">
            <v>42300</v>
          </cell>
          <cell r="E1568" t="str">
            <v>Emergency Department</v>
          </cell>
          <cell r="F1568" t="str">
            <v>39003007</v>
          </cell>
          <cell r="G1568" t="str">
            <v>ED ARTERIAL BLOOD GAS DRAW</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row>
        <row r="1569">
          <cell r="A1569" t="str">
            <v>JUL</v>
          </cell>
          <cell r="B1569">
            <v>2017</v>
          </cell>
          <cell r="C1569" t="str">
            <v>COTTAGE GROVE COMMUNITY HOSPIT</v>
          </cell>
          <cell r="D1569" t="str">
            <v>42300</v>
          </cell>
          <cell r="E1569" t="str">
            <v>Emergency Department</v>
          </cell>
          <cell r="F1569" t="str">
            <v>39003010</v>
          </cell>
          <cell r="G1569" t="str">
            <v>ED ANOSCOPY</v>
          </cell>
          <cell r="H1569">
            <v>0</v>
          </cell>
          <cell r="I1569">
            <v>1</v>
          </cell>
          <cell r="J1569">
            <v>1</v>
          </cell>
          <cell r="K1569">
            <v>0</v>
          </cell>
          <cell r="L1569">
            <v>0</v>
          </cell>
          <cell r="M1569">
            <v>0</v>
          </cell>
          <cell r="N1569">
            <v>0.6</v>
          </cell>
          <cell r="O1569">
            <v>0</v>
          </cell>
          <cell r="P1569">
            <v>78</v>
          </cell>
          <cell r="Q1569">
            <v>78</v>
          </cell>
          <cell r="R1569">
            <v>0</v>
          </cell>
          <cell r="S1569">
            <v>1</v>
          </cell>
          <cell r="T1569">
            <v>1</v>
          </cell>
          <cell r="U1569">
            <v>0</v>
          </cell>
          <cell r="V1569">
            <v>0</v>
          </cell>
          <cell r="W1569">
            <v>0</v>
          </cell>
          <cell r="X1569">
            <v>0.6</v>
          </cell>
          <cell r="Y1569">
            <v>0</v>
          </cell>
          <cell r="Z1569">
            <v>78</v>
          </cell>
          <cell r="AA1569">
            <v>78</v>
          </cell>
        </row>
        <row r="1570">
          <cell r="A1570" t="str">
            <v>JUL</v>
          </cell>
          <cell r="B1570">
            <v>2017</v>
          </cell>
          <cell r="C1570" t="str">
            <v>COTTAGE GROVE COMMUNITY HOSPIT</v>
          </cell>
          <cell r="D1570" t="str">
            <v>42300</v>
          </cell>
          <cell r="E1570" t="str">
            <v>Emergency Department</v>
          </cell>
          <cell r="F1570" t="str">
            <v>39003020</v>
          </cell>
          <cell r="G1570" t="str">
            <v>ED ASPIRATE ABSC/HEMATOMA</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row>
        <row r="1571">
          <cell r="A1571" t="str">
            <v>JUL</v>
          </cell>
          <cell r="B1571">
            <v>2017</v>
          </cell>
          <cell r="C1571" t="str">
            <v>COTTAGE GROVE COMMUNITY HOSPIT</v>
          </cell>
          <cell r="D1571" t="str">
            <v>42300</v>
          </cell>
          <cell r="E1571" t="str">
            <v>Emergency Department</v>
          </cell>
          <cell r="F1571" t="str">
            <v>39003030</v>
          </cell>
          <cell r="G1571" t="str">
            <v>ED BLADDER CATH SIMPLE</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row>
        <row r="1572">
          <cell r="A1572" t="str">
            <v>JUL</v>
          </cell>
          <cell r="B1572">
            <v>2017</v>
          </cell>
          <cell r="C1572" t="str">
            <v>COTTAGE GROVE COMMUNITY HOSPIT</v>
          </cell>
          <cell r="D1572" t="str">
            <v>42300</v>
          </cell>
          <cell r="E1572" t="str">
            <v>Emergency Department</v>
          </cell>
          <cell r="F1572" t="str">
            <v>39003045</v>
          </cell>
          <cell r="G1572" t="str">
            <v>ED BURN MED 1-2ND DEGREE</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row>
        <row r="1573">
          <cell r="A1573" t="str">
            <v>JUL</v>
          </cell>
          <cell r="B1573">
            <v>2017</v>
          </cell>
          <cell r="C1573" t="str">
            <v>COTTAGE GROVE COMMUNITY HOSPIT</v>
          </cell>
          <cell r="D1573" t="str">
            <v>42300</v>
          </cell>
          <cell r="E1573" t="str">
            <v>Emergency Department</v>
          </cell>
          <cell r="F1573" t="str">
            <v>39003050</v>
          </cell>
          <cell r="G1573" t="str">
            <v>ED BURN SMALL 1-2ND DEGREE</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row>
        <row r="1574">
          <cell r="A1574" t="str">
            <v>JUL</v>
          </cell>
          <cell r="B1574">
            <v>2017</v>
          </cell>
          <cell r="C1574" t="str">
            <v>COTTAGE GROVE COMMUNITY HOSPIT</v>
          </cell>
          <cell r="D1574" t="str">
            <v>42300</v>
          </cell>
          <cell r="E1574" t="str">
            <v>Emergency Department</v>
          </cell>
          <cell r="F1574" t="str">
            <v>39003055</v>
          </cell>
          <cell r="G1574" t="str">
            <v>ED CARDIOVERT/DEFIB ELECTIVE</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row>
        <row r="1575">
          <cell r="A1575" t="str">
            <v>JUL</v>
          </cell>
          <cell r="B1575">
            <v>2017</v>
          </cell>
          <cell r="C1575" t="str">
            <v>COTTAGE GROVE COMMUNITY HOSPIT</v>
          </cell>
          <cell r="D1575" t="str">
            <v>42300</v>
          </cell>
          <cell r="E1575" t="str">
            <v>Emergency Department</v>
          </cell>
          <cell r="F1575" t="str">
            <v>39003090</v>
          </cell>
          <cell r="G1575" t="str">
            <v>ED CLAVICLE FRACT CL TX</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row>
        <row r="1576">
          <cell r="A1576" t="str">
            <v>JUL</v>
          </cell>
          <cell r="B1576">
            <v>2017</v>
          </cell>
          <cell r="C1576" t="str">
            <v>COTTAGE GROVE COMMUNITY HOSPIT</v>
          </cell>
          <cell r="D1576" t="str">
            <v>42300</v>
          </cell>
          <cell r="E1576" t="str">
            <v>Emergency Department</v>
          </cell>
          <cell r="F1576" t="str">
            <v>39003092</v>
          </cell>
          <cell r="G1576" t="str">
            <v>ED CONSCIOUS SEDATION IM/IV/INHA</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row>
        <row r="1577">
          <cell r="A1577" t="str">
            <v>JUL</v>
          </cell>
          <cell r="B1577">
            <v>2017</v>
          </cell>
          <cell r="C1577" t="str">
            <v>COTTAGE GROVE COMMUNITY HOSPIT</v>
          </cell>
          <cell r="D1577" t="str">
            <v>42300</v>
          </cell>
          <cell r="E1577" t="str">
            <v>Emergency Department</v>
          </cell>
          <cell r="F1577" t="str">
            <v>39003100</v>
          </cell>
          <cell r="G1577" t="str">
            <v>ED CONJUNCTIVA FB SIMP REM</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row>
        <row r="1578">
          <cell r="A1578" t="str">
            <v>JUL</v>
          </cell>
          <cell r="B1578">
            <v>2017</v>
          </cell>
          <cell r="C1578" t="str">
            <v>COTTAGE GROVE COMMUNITY HOSPIT</v>
          </cell>
          <cell r="D1578" t="str">
            <v>42300</v>
          </cell>
          <cell r="E1578" t="str">
            <v>Emergency Department</v>
          </cell>
          <cell r="F1578" t="str">
            <v>39003105</v>
          </cell>
          <cell r="G1578" t="str">
            <v>ED CORNEAL FB REMOVAL</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row>
        <row r="1579">
          <cell r="A1579" t="str">
            <v>JUL</v>
          </cell>
          <cell r="B1579">
            <v>2017</v>
          </cell>
          <cell r="C1579" t="str">
            <v>COTTAGE GROVE COMMUNITY HOSPIT</v>
          </cell>
          <cell r="D1579" t="str">
            <v>42300</v>
          </cell>
          <cell r="E1579" t="str">
            <v>Emergency Department</v>
          </cell>
          <cell r="F1579" t="str">
            <v>39003110</v>
          </cell>
          <cell r="G1579" t="str">
            <v>ED CORNEAL FB REM W SL LAMP</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row>
        <row r="1580">
          <cell r="A1580" t="str">
            <v>JUL</v>
          </cell>
          <cell r="B1580">
            <v>2017</v>
          </cell>
          <cell r="C1580" t="str">
            <v>COTTAGE GROVE COMMUNITY HOSPIT</v>
          </cell>
          <cell r="D1580" t="str">
            <v>42300</v>
          </cell>
          <cell r="E1580" t="str">
            <v>Emergency Department</v>
          </cell>
          <cell r="F1580" t="str">
            <v>39003112</v>
          </cell>
          <cell r="G1580" t="str">
            <v>ED CORNEAL RUST RING REMOVAL</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row>
        <row r="1581">
          <cell r="A1581" t="str">
            <v>JUL</v>
          </cell>
          <cell r="B1581">
            <v>2017</v>
          </cell>
          <cell r="C1581" t="str">
            <v>COTTAGE GROVE COMMUNITY HOSPIT</v>
          </cell>
          <cell r="D1581" t="str">
            <v>42300</v>
          </cell>
          <cell r="E1581" t="str">
            <v>Emergency Department</v>
          </cell>
          <cell r="F1581" t="str">
            <v>39003140</v>
          </cell>
          <cell r="G1581" t="str">
            <v>ED AVULSION NAIL SIMPLE</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row>
        <row r="1582">
          <cell r="A1582" t="str">
            <v>JUL</v>
          </cell>
          <cell r="B1582">
            <v>2017</v>
          </cell>
          <cell r="C1582" t="str">
            <v>COTTAGE GROVE COMMUNITY HOSPIT</v>
          </cell>
          <cell r="D1582" t="str">
            <v>42300</v>
          </cell>
          <cell r="E1582" t="str">
            <v>Emergency Department</v>
          </cell>
          <cell r="F1582" t="str">
            <v>39003150</v>
          </cell>
          <cell r="G1582" t="str">
            <v>ED DENTAL BLOCK</v>
          </cell>
          <cell r="H1582">
            <v>0</v>
          </cell>
          <cell r="I1582">
            <v>3</v>
          </cell>
          <cell r="J1582">
            <v>3</v>
          </cell>
          <cell r="K1582">
            <v>0</v>
          </cell>
          <cell r="L1582">
            <v>0</v>
          </cell>
          <cell r="M1582">
            <v>0</v>
          </cell>
          <cell r="N1582">
            <v>3.3</v>
          </cell>
          <cell r="O1582">
            <v>0</v>
          </cell>
          <cell r="P1582">
            <v>477</v>
          </cell>
          <cell r="Q1582">
            <v>477</v>
          </cell>
          <cell r="R1582">
            <v>0</v>
          </cell>
          <cell r="S1582">
            <v>3</v>
          </cell>
          <cell r="T1582">
            <v>3</v>
          </cell>
          <cell r="U1582">
            <v>0</v>
          </cell>
          <cell r="V1582">
            <v>0</v>
          </cell>
          <cell r="W1582">
            <v>0</v>
          </cell>
          <cell r="X1582">
            <v>3.3</v>
          </cell>
          <cell r="Y1582">
            <v>0</v>
          </cell>
          <cell r="Z1582">
            <v>477</v>
          </cell>
          <cell r="AA1582">
            <v>477</v>
          </cell>
        </row>
        <row r="1583">
          <cell r="A1583" t="str">
            <v>JUL</v>
          </cell>
          <cell r="B1583">
            <v>2017</v>
          </cell>
          <cell r="C1583" t="str">
            <v>COTTAGE GROVE COMMUNITY HOSPIT</v>
          </cell>
          <cell r="D1583" t="str">
            <v>42300</v>
          </cell>
          <cell r="E1583" t="str">
            <v>Emergency Department</v>
          </cell>
          <cell r="F1583" t="str">
            <v>39003155</v>
          </cell>
          <cell r="G1583" t="str">
            <v>ED IP JOINT DISLOC CL TX</v>
          </cell>
          <cell r="H1583">
            <v>0</v>
          </cell>
          <cell r="I1583">
            <v>1</v>
          </cell>
          <cell r="J1583">
            <v>1</v>
          </cell>
          <cell r="K1583">
            <v>0</v>
          </cell>
          <cell r="L1583">
            <v>0</v>
          </cell>
          <cell r="M1583">
            <v>0</v>
          </cell>
          <cell r="N1583">
            <v>3.2</v>
          </cell>
          <cell r="O1583">
            <v>0</v>
          </cell>
          <cell r="P1583">
            <v>433</v>
          </cell>
          <cell r="Q1583">
            <v>433</v>
          </cell>
          <cell r="R1583">
            <v>0</v>
          </cell>
          <cell r="S1583">
            <v>1</v>
          </cell>
          <cell r="T1583">
            <v>1</v>
          </cell>
          <cell r="U1583">
            <v>0</v>
          </cell>
          <cell r="V1583">
            <v>0</v>
          </cell>
          <cell r="W1583">
            <v>0</v>
          </cell>
          <cell r="X1583">
            <v>3.2</v>
          </cell>
          <cell r="Y1583">
            <v>0</v>
          </cell>
          <cell r="Z1583">
            <v>433</v>
          </cell>
          <cell r="AA1583">
            <v>433</v>
          </cell>
        </row>
        <row r="1584">
          <cell r="A1584" t="str">
            <v>JUL</v>
          </cell>
          <cell r="B1584">
            <v>2017</v>
          </cell>
          <cell r="C1584" t="str">
            <v>COTTAGE GROVE COMMUNITY HOSPIT</v>
          </cell>
          <cell r="D1584" t="str">
            <v>42300</v>
          </cell>
          <cell r="E1584" t="str">
            <v>Emergency Department</v>
          </cell>
          <cell r="F1584" t="str">
            <v>39003162</v>
          </cell>
          <cell r="G1584" t="str">
            <v>ED EKG INTERPRETATION</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row>
        <row r="1585">
          <cell r="A1585" t="str">
            <v>JUL</v>
          </cell>
          <cell r="B1585">
            <v>2017</v>
          </cell>
          <cell r="C1585" t="str">
            <v>COTTAGE GROVE COMMUNITY HOSPIT</v>
          </cell>
          <cell r="D1585" t="str">
            <v>42300</v>
          </cell>
          <cell r="E1585" t="str">
            <v>Emergency Department</v>
          </cell>
          <cell r="F1585" t="str">
            <v>39003165</v>
          </cell>
          <cell r="G1585" t="str">
            <v>ED ELBOW DISLOC CL TX</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row>
        <row r="1586">
          <cell r="A1586" t="str">
            <v>JUL</v>
          </cell>
          <cell r="B1586">
            <v>2017</v>
          </cell>
          <cell r="C1586" t="str">
            <v>COTTAGE GROVE COMMUNITY HOSPIT</v>
          </cell>
          <cell r="D1586" t="str">
            <v>42300</v>
          </cell>
          <cell r="E1586" t="str">
            <v>Emergency Department</v>
          </cell>
          <cell r="F1586" t="str">
            <v>39003170</v>
          </cell>
          <cell r="G1586" t="str">
            <v>ED ENDOTRACHEAL INTUBATE</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row>
        <row r="1587">
          <cell r="A1587" t="str">
            <v>JUL</v>
          </cell>
          <cell r="B1587">
            <v>2017</v>
          </cell>
          <cell r="C1587" t="str">
            <v>COTTAGE GROVE COMMUNITY HOSPIT</v>
          </cell>
          <cell r="D1587" t="str">
            <v>42300</v>
          </cell>
          <cell r="E1587" t="str">
            <v>Emergency Department</v>
          </cell>
          <cell r="F1587" t="str">
            <v>39003175</v>
          </cell>
          <cell r="G1587" t="str">
            <v>ED EPISTAXIS ANT NASAL SIMP</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row>
        <row r="1588">
          <cell r="A1588" t="str">
            <v>JUL</v>
          </cell>
          <cell r="B1588">
            <v>2017</v>
          </cell>
          <cell r="C1588" t="str">
            <v>COTTAGE GROVE COMMUNITY HOSPIT</v>
          </cell>
          <cell r="D1588" t="str">
            <v>42300</v>
          </cell>
          <cell r="E1588" t="str">
            <v>Emergency Department</v>
          </cell>
          <cell r="F1588" t="str">
            <v>39003180</v>
          </cell>
          <cell r="G1588" t="str">
            <v>ED EPISTAXIS ANT NASAL COMP</v>
          </cell>
          <cell r="H1588">
            <v>0</v>
          </cell>
          <cell r="I1588">
            <v>1</v>
          </cell>
          <cell r="J1588">
            <v>1</v>
          </cell>
          <cell r="K1588">
            <v>0</v>
          </cell>
          <cell r="L1588">
            <v>0</v>
          </cell>
          <cell r="M1588">
            <v>0</v>
          </cell>
          <cell r="N1588">
            <v>1.5</v>
          </cell>
          <cell r="O1588">
            <v>0</v>
          </cell>
          <cell r="P1588">
            <v>218.5</v>
          </cell>
          <cell r="Q1588">
            <v>218.5</v>
          </cell>
          <cell r="R1588">
            <v>0</v>
          </cell>
          <cell r="S1588">
            <v>1</v>
          </cell>
          <cell r="T1588">
            <v>1</v>
          </cell>
          <cell r="U1588">
            <v>0</v>
          </cell>
          <cell r="V1588">
            <v>0</v>
          </cell>
          <cell r="W1588">
            <v>0</v>
          </cell>
          <cell r="X1588">
            <v>1.5</v>
          </cell>
          <cell r="Y1588">
            <v>0</v>
          </cell>
          <cell r="Z1588">
            <v>218.5</v>
          </cell>
          <cell r="AA1588">
            <v>218.5</v>
          </cell>
        </row>
        <row r="1589">
          <cell r="A1589" t="str">
            <v>JUL</v>
          </cell>
          <cell r="B1589">
            <v>2017</v>
          </cell>
          <cell r="C1589" t="str">
            <v>COTTAGE GROVE COMMUNITY HOSPIT</v>
          </cell>
          <cell r="D1589" t="str">
            <v>42300</v>
          </cell>
          <cell r="E1589" t="str">
            <v>Emergency Department</v>
          </cell>
          <cell r="F1589" t="str">
            <v>39003185</v>
          </cell>
          <cell r="G1589" t="str">
            <v>ED EPISTAX POST NASAL</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row>
        <row r="1590">
          <cell r="A1590" t="str">
            <v>JUL</v>
          </cell>
          <cell r="B1590">
            <v>2017</v>
          </cell>
          <cell r="C1590" t="str">
            <v>COTTAGE GROVE COMMUNITY HOSPIT</v>
          </cell>
          <cell r="D1590" t="str">
            <v>42300</v>
          </cell>
          <cell r="E1590" t="str">
            <v>Emergency Department</v>
          </cell>
          <cell r="F1590" t="str">
            <v>39003190</v>
          </cell>
          <cell r="G1590" t="str">
            <v>ED EVAC SUBUNGUAL HEMATOMA</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row>
        <row r="1591">
          <cell r="A1591" t="str">
            <v>JUL</v>
          </cell>
          <cell r="B1591">
            <v>2017</v>
          </cell>
          <cell r="C1591" t="str">
            <v>COTTAGE GROVE COMMUNITY HOSPIT</v>
          </cell>
          <cell r="D1591" t="str">
            <v>42300</v>
          </cell>
          <cell r="E1591" t="str">
            <v>Emergency Department</v>
          </cell>
          <cell r="F1591" t="str">
            <v>39003225</v>
          </cell>
          <cell r="G1591" t="str">
            <v>ED DIST FIBULA FRACT CL TX</v>
          </cell>
          <cell r="H1591">
            <v>0</v>
          </cell>
          <cell r="I1591">
            <v>2</v>
          </cell>
          <cell r="J1591">
            <v>2</v>
          </cell>
          <cell r="K1591">
            <v>0</v>
          </cell>
          <cell r="L1591">
            <v>0</v>
          </cell>
          <cell r="M1591">
            <v>0</v>
          </cell>
          <cell r="N1591">
            <v>9.3000000000000007</v>
          </cell>
          <cell r="O1591">
            <v>0</v>
          </cell>
          <cell r="P1591">
            <v>1279</v>
          </cell>
          <cell r="Q1591">
            <v>1279</v>
          </cell>
          <cell r="R1591">
            <v>0</v>
          </cell>
          <cell r="S1591">
            <v>2</v>
          </cell>
          <cell r="T1591">
            <v>2</v>
          </cell>
          <cell r="U1591">
            <v>0</v>
          </cell>
          <cell r="V1591">
            <v>0</v>
          </cell>
          <cell r="W1591">
            <v>0</v>
          </cell>
          <cell r="X1591">
            <v>9.3000000000000007</v>
          </cell>
          <cell r="Y1591">
            <v>0</v>
          </cell>
          <cell r="Z1591">
            <v>1279</v>
          </cell>
          <cell r="AA1591">
            <v>1279</v>
          </cell>
        </row>
        <row r="1592">
          <cell r="A1592" t="str">
            <v>JUL</v>
          </cell>
          <cell r="B1592">
            <v>2017</v>
          </cell>
          <cell r="C1592" t="str">
            <v>COTTAGE GROVE COMMUNITY HOSPIT</v>
          </cell>
          <cell r="D1592" t="str">
            <v>42300</v>
          </cell>
          <cell r="E1592" t="str">
            <v>Emergency Department</v>
          </cell>
          <cell r="F1592" t="str">
            <v>39003230</v>
          </cell>
          <cell r="G1592" t="str">
            <v>ED FINGER DISLOC W MANIP</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row>
        <row r="1593">
          <cell r="A1593" t="str">
            <v>JUL</v>
          </cell>
          <cell r="B1593">
            <v>2017</v>
          </cell>
          <cell r="C1593" t="str">
            <v>COTTAGE GROVE COMMUNITY HOSPIT</v>
          </cell>
          <cell r="D1593" t="str">
            <v>42300</v>
          </cell>
          <cell r="E1593" t="str">
            <v>Emergency Department</v>
          </cell>
          <cell r="F1593" t="str">
            <v>39003270</v>
          </cell>
          <cell r="G1593" t="str">
            <v>ED I &amp; D ABSCESS COMP</v>
          </cell>
          <cell r="H1593">
            <v>0</v>
          </cell>
          <cell r="I1593">
            <v>2</v>
          </cell>
          <cell r="J1593">
            <v>2</v>
          </cell>
          <cell r="K1593">
            <v>0</v>
          </cell>
          <cell r="L1593">
            <v>0</v>
          </cell>
          <cell r="M1593">
            <v>0</v>
          </cell>
          <cell r="N1593">
            <v>4.9000000000000004</v>
          </cell>
          <cell r="O1593">
            <v>0</v>
          </cell>
          <cell r="P1593">
            <v>685</v>
          </cell>
          <cell r="Q1593">
            <v>685</v>
          </cell>
          <cell r="R1593">
            <v>0</v>
          </cell>
          <cell r="S1593">
            <v>2</v>
          </cell>
          <cell r="T1593">
            <v>2</v>
          </cell>
          <cell r="U1593">
            <v>0</v>
          </cell>
          <cell r="V1593">
            <v>0</v>
          </cell>
          <cell r="W1593">
            <v>0</v>
          </cell>
          <cell r="X1593">
            <v>4.9000000000000004</v>
          </cell>
          <cell r="Y1593">
            <v>0</v>
          </cell>
          <cell r="Z1593">
            <v>685</v>
          </cell>
          <cell r="AA1593">
            <v>685</v>
          </cell>
        </row>
        <row r="1594">
          <cell r="A1594" t="str">
            <v>JUL</v>
          </cell>
          <cell r="B1594">
            <v>2017</v>
          </cell>
          <cell r="C1594" t="str">
            <v>COTTAGE GROVE COMMUNITY HOSPIT</v>
          </cell>
          <cell r="D1594" t="str">
            <v>42300</v>
          </cell>
          <cell r="E1594" t="str">
            <v>Emergency Department</v>
          </cell>
          <cell r="F1594" t="str">
            <v>39003279</v>
          </cell>
          <cell r="G1594" t="str">
            <v>ED I &amp; D ABSCESS EXTERNAL EAR</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row>
        <row r="1595">
          <cell r="A1595" t="str">
            <v>JUL</v>
          </cell>
          <cell r="B1595">
            <v>2017</v>
          </cell>
          <cell r="C1595" t="str">
            <v>COTTAGE GROVE COMMUNITY HOSPIT</v>
          </cell>
          <cell r="D1595" t="str">
            <v>42300</v>
          </cell>
          <cell r="E1595" t="str">
            <v>Emergency Department</v>
          </cell>
          <cell r="F1595" t="str">
            <v>39003280</v>
          </cell>
          <cell r="G1595" t="str">
            <v>ED I &amp; D ABSCESS DENTAL</v>
          </cell>
          <cell r="H1595">
            <v>0</v>
          </cell>
          <cell r="I1595">
            <v>1</v>
          </cell>
          <cell r="J1595">
            <v>1</v>
          </cell>
          <cell r="K1595">
            <v>0</v>
          </cell>
          <cell r="L1595">
            <v>0</v>
          </cell>
          <cell r="M1595">
            <v>0</v>
          </cell>
          <cell r="N1595">
            <v>1.3</v>
          </cell>
          <cell r="O1595">
            <v>0</v>
          </cell>
          <cell r="P1595">
            <v>170.5</v>
          </cell>
          <cell r="Q1595">
            <v>170.5</v>
          </cell>
          <cell r="R1595">
            <v>0</v>
          </cell>
          <cell r="S1595">
            <v>1</v>
          </cell>
          <cell r="T1595">
            <v>1</v>
          </cell>
          <cell r="U1595">
            <v>0</v>
          </cell>
          <cell r="V1595">
            <v>0</v>
          </cell>
          <cell r="W1595">
            <v>0</v>
          </cell>
          <cell r="X1595">
            <v>1.3</v>
          </cell>
          <cell r="Y1595">
            <v>0</v>
          </cell>
          <cell r="Z1595">
            <v>170.5</v>
          </cell>
          <cell r="AA1595">
            <v>170.5</v>
          </cell>
        </row>
        <row r="1596">
          <cell r="A1596" t="str">
            <v>JUL</v>
          </cell>
          <cell r="B1596">
            <v>2017</v>
          </cell>
          <cell r="C1596" t="str">
            <v>COTTAGE GROVE COMMUNITY HOSPIT</v>
          </cell>
          <cell r="D1596" t="str">
            <v>42300</v>
          </cell>
          <cell r="E1596" t="str">
            <v>Emergency Department</v>
          </cell>
          <cell r="F1596" t="str">
            <v>39003282</v>
          </cell>
          <cell r="G1596" t="str">
            <v>ED I &amp; D ABSCESS FINGER</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row>
        <row r="1597">
          <cell r="A1597" t="str">
            <v>JUL</v>
          </cell>
          <cell r="B1597">
            <v>2017</v>
          </cell>
          <cell r="C1597" t="str">
            <v>COTTAGE GROVE COMMUNITY HOSPIT</v>
          </cell>
          <cell r="D1597" t="str">
            <v>42300</v>
          </cell>
          <cell r="E1597" t="str">
            <v>Emergency Department</v>
          </cell>
          <cell r="F1597" t="str">
            <v>39003285</v>
          </cell>
          <cell r="G1597" t="str">
            <v>ED I &amp; D ABSCESS PERINEAL</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row>
        <row r="1598">
          <cell r="A1598" t="str">
            <v>JUL</v>
          </cell>
          <cell r="B1598">
            <v>2017</v>
          </cell>
          <cell r="C1598" t="str">
            <v>COTTAGE GROVE COMMUNITY HOSPIT</v>
          </cell>
          <cell r="D1598" t="str">
            <v>42300</v>
          </cell>
          <cell r="E1598" t="str">
            <v>Emergency Department</v>
          </cell>
          <cell r="F1598" t="str">
            <v>39003295</v>
          </cell>
          <cell r="G1598" t="str">
            <v>ED I &amp; D ABSCESS SIMP</v>
          </cell>
          <cell r="H1598">
            <v>0</v>
          </cell>
          <cell r="I1598">
            <v>6</v>
          </cell>
          <cell r="J1598">
            <v>6</v>
          </cell>
          <cell r="K1598">
            <v>0</v>
          </cell>
          <cell r="L1598">
            <v>0</v>
          </cell>
          <cell r="M1598">
            <v>0</v>
          </cell>
          <cell r="N1598">
            <v>7.3</v>
          </cell>
          <cell r="O1598">
            <v>0</v>
          </cell>
          <cell r="P1598">
            <v>1002</v>
          </cell>
          <cell r="Q1598">
            <v>1002</v>
          </cell>
          <cell r="R1598">
            <v>0</v>
          </cell>
          <cell r="S1598">
            <v>6</v>
          </cell>
          <cell r="T1598">
            <v>6</v>
          </cell>
          <cell r="U1598">
            <v>0</v>
          </cell>
          <cell r="V1598">
            <v>0</v>
          </cell>
          <cell r="W1598">
            <v>0</v>
          </cell>
          <cell r="X1598">
            <v>7.3</v>
          </cell>
          <cell r="Y1598">
            <v>0</v>
          </cell>
          <cell r="Z1598">
            <v>1002</v>
          </cell>
          <cell r="AA1598">
            <v>1002</v>
          </cell>
        </row>
        <row r="1599">
          <cell r="A1599" t="str">
            <v>JUL</v>
          </cell>
          <cell r="B1599">
            <v>2017</v>
          </cell>
          <cell r="C1599" t="str">
            <v>COTTAGE GROVE COMMUNITY HOSPIT</v>
          </cell>
          <cell r="D1599" t="str">
            <v>42300</v>
          </cell>
          <cell r="E1599" t="str">
            <v>Emergency Department</v>
          </cell>
          <cell r="F1599" t="str">
            <v>39003300</v>
          </cell>
          <cell r="G1599" t="str">
            <v>ED I &amp; D BARTHOLIN CYST</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row>
        <row r="1600">
          <cell r="A1600" t="str">
            <v>JUL</v>
          </cell>
          <cell r="B1600">
            <v>2017</v>
          </cell>
          <cell r="C1600" t="str">
            <v>COTTAGE GROVE COMMUNITY HOSPIT</v>
          </cell>
          <cell r="D1600" t="str">
            <v>42300</v>
          </cell>
          <cell r="E1600" t="str">
            <v>Emergency Department</v>
          </cell>
          <cell r="F1600" t="str">
            <v>39003310</v>
          </cell>
          <cell r="G1600" t="str">
            <v>ED I &amp; D HEMATOMA</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row>
        <row r="1601">
          <cell r="A1601" t="str">
            <v>JUL</v>
          </cell>
          <cell r="B1601">
            <v>2017</v>
          </cell>
          <cell r="C1601" t="str">
            <v>COTTAGE GROVE COMMUNITY HOSPIT</v>
          </cell>
          <cell r="D1601" t="str">
            <v>42300</v>
          </cell>
          <cell r="E1601" t="str">
            <v>Emergency Department</v>
          </cell>
          <cell r="F1601" t="str">
            <v>39003316</v>
          </cell>
          <cell r="G1601" t="str">
            <v>ED I&amp;D THROM HEMORRHOID EXT 54</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row>
        <row r="1602">
          <cell r="A1602" t="str">
            <v>JUL</v>
          </cell>
          <cell r="B1602">
            <v>2017</v>
          </cell>
          <cell r="C1602" t="str">
            <v>COTTAGE GROVE COMMUNITY HOSPIT</v>
          </cell>
          <cell r="D1602" t="str">
            <v>42300</v>
          </cell>
          <cell r="E1602" t="str">
            <v>Emergency Department</v>
          </cell>
          <cell r="F1602" t="str">
            <v>39003325</v>
          </cell>
          <cell r="G1602" t="str">
            <v>ED I &amp; D PERIANAL</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row>
        <row r="1603">
          <cell r="A1603" t="str">
            <v>JUL</v>
          </cell>
          <cell r="B1603">
            <v>2017</v>
          </cell>
          <cell r="C1603" t="str">
            <v>COTTAGE GROVE COMMUNITY HOSPIT</v>
          </cell>
          <cell r="D1603" t="str">
            <v>42300</v>
          </cell>
          <cell r="E1603" t="str">
            <v>Emergency Department</v>
          </cell>
          <cell r="F1603" t="str">
            <v>39003330</v>
          </cell>
          <cell r="G1603" t="str">
            <v>ED I &amp; D PILONIDAL CYST</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row>
        <row r="1604">
          <cell r="A1604" t="str">
            <v>JUL</v>
          </cell>
          <cell r="B1604">
            <v>2017</v>
          </cell>
          <cell r="C1604" t="str">
            <v>COTTAGE GROVE COMMUNITY HOSPIT</v>
          </cell>
          <cell r="D1604" t="str">
            <v>42300</v>
          </cell>
          <cell r="E1604" t="str">
            <v>Emergency Department</v>
          </cell>
          <cell r="F1604" t="str">
            <v>39003340</v>
          </cell>
          <cell r="G1604" t="str">
            <v>ED I &amp; REM FB COMP 54</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row>
        <row r="1605">
          <cell r="A1605" t="str">
            <v>JUL</v>
          </cell>
          <cell r="B1605">
            <v>2017</v>
          </cell>
          <cell r="C1605" t="str">
            <v>COTTAGE GROVE COMMUNITY HOSPIT</v>
          </cell>
          <cell r="D1605" t="str">
            <v>42300</v>
          </cell>
          <cell r="E1605" t="str">
            <v>Emergency Department</v>
          </cell>
          <cell r="F1605" t="str">
            <v>39003345</v>
          </cell>
          <cell r="G1605" t="str">
            <v>ED I &amp; REM FB SIMPLE</v>
          </cell>
          <cell r="H1605">
            <v>0</v>
          </cell>
          <cell r="I1605">
            <v>2</v>
          </cell>
          <cell r="J1605">
            <v>2</v>
          </cell>
          <cell r="K1605">
            <v>0</v>
          </cell>
          <cell r="L1605">
            <v>0</v>
          </cell>
          <cell r="M1605">
            <v>0</v>
          </cell>
          <cell r="N1605">
            <v>2.4</v>
          </cell>
          <cell r="O1605">
            <v>0</v>
          </cell>
          <cell r="P1605">
            <v>353</v>
          </cell>
          <cell r="Q1605">
            <v>353</v>
          </cell>
          <cell r="R1605">
            <v>0</v>
          </cell>
          <cell r="S1605">
            <v>2</v>
          </cell>
          <cell r="T1605">
            <v>2</v>
          </cell>
          <cell r="U1605">
            <v>0</v>
          </cell>
          <cell r="V1605">
            <v>0</v>
          </cell>
          <cell r="W1605">
            <v>0</v>
          </cell>
          <cell r="X1605">
            <v>2.4</v>
          </cell>
          <cell r="Y1605">
            <v>0</v>
          </cell>
          <cell r="Z1605">
            <v>353</v>
          </cell>
          <cell r="AA1605">
            <v>353</v>
          </cell>
        </row>
        <row r="1606">
          <cell r="A1606" t="str">
            <v>JUL</v>
          </cell>
          <cell r="B1606">
            <v>2017</v>
          </cell>
          <cell r="C1606" t="str">
            <v>COTTAGE GROVE COMMUNITY HOSPIT</v>
          </cell>
          <cell r="D1606" t="str">
            <v>42300</v>
          </cell>
          <cell r="E1606" t="str">
            <v>Emergency Department</v>
          </cell>
          <cell r="F1606" t="str">
            <v>39003375</v>
          </cell>
          <cell r="G1606" t="str">
            <v>ED JOINT ASPIRATE MED</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row>
        <row r="1607">
          <cell r="A1607" t="str">
            <v>JUL</v>
          </cell>
          <cell r="B1607">
            <v>2017</v>
          </cell>
          <cell r="C1607" t="str">
            <v>COTTAGE GROVE COMMUNITY HOSPIT</v>
          </cell>
          <cell r="D1607" t="str">
            <v>42300</v>
          </cell>
          <cell r="E1607" t="str">
            <v>Emergency Department</v>
          </cell>
          <cell r="F1607" t="str">
            <v>39003380</v>
          </cell>
          <cell r="G1607" t="str">
            <v>ED JOINT ASPIRATE LGE</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row>
        <row r="1608">
          <cell r="A1608" t="str">
            <v>JUL</v>
          </cell>
          <cell r="B1608">
            <v>2017</v>
          </cell>
          <cell r="C1608" t="str">
            <v>COTTAGE GROVE COMMUNITY HOSPIT</v>
          </cell>
          <cell r="D1608" t="str">
            <v>42300</v>
          </cell>
          <cell r="E1608" t="str">
            <v>Emergency Department</v>
          </cell>
          <cell r="F1608" t="str">
            <v>39003385</v>
          </cell>
          <cell r="G1608" t="str">
            <v>ED JOINT ASPIRATE SM</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row>
        <row r="1609">
          <cell r="A1609" t="str">
            <v>JUL</v>
          </cell>
          <cell r="B1609">
            <v>2017</v>
          </cell>
          <cell r="C1609" t="str">
            <v>COTTAGE GROVE COMMUNITY HOSPIT</v>
          </cell>
          <cell r="D1609" t="str">
            <v>42300</v>
          </cell>
          <cell r="E1609" t="str">
            <v>Emergency Department</v>
          </cell>
          <cell r="F1609" t="str">
            <v>39003400</v>
          </cell>
          <cell r="G1609" t="str">
            <v>ED LAC COMP 1-2.5CM E/N/L</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row>
        <row r="1610">
          <cell r="A1610" t="str">
            <v>JUL</v>
          </cell>
          <cell r="B1610">
            <v>2017</v>
          </cell>
          <cell r="C1610" t="str">
            <v>COTTAGE GROVE COMMUNITY HOSPIT</v>
          </cell>
          <cell r="D1610" t="str">
            <v>42300</v>
          </cell>
          <cell r="E1610" t="str">
            <v>Emergency Department</v>
          </cell>
          <cell r="F1610" t="str">
            <v>39003410</v>
          </cell>
          <cell r="G1610" t="str">
            <v>ED LAC COMP 1-2.5CM F/N/H</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row>
        <row r="1611">
          <cell r="A1611" t="str">
            <v>JUL</v>
          </cell>
          <cell r="B1611">
            <v>2017</v>
          </cell>
          <cell r="C1611" t="str">
            <v>COTTAGE GROVE COMMUNITY HOSPIT</v>
          </cell>
          <cell r="D1611" t="str">
            <v>42300</v>
          </cell>
          <cell r="E1611" t="str">
            <v>Emergency Department</v>
          </cell>
          <cell r="F1611" t="str">
            <v>39003445</v>
          </cell>
          <cell r="G1611" t="str">
            <v>ED LAC COMP 2.6-7.5CM SC 54</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row>
        <row r="1612">
          <cell r="A1612" t="str">
            <v>JUL</v>
          </cell>
          <cell r="B1612">
            <v>2017</v>
          </cell>
          <cell r="C1612" t="str">
            <v>COTTAGE GROVE COMMUNITY HOSPIT</v>
          </cell>
          <cell r="D1612" t="str">
            <v>42300</v>
          </cell>
          <cell r="E1612" t="str">
            <v>Emergency Department</v>
          </cell>
          <cell r="F1612" t="str">
            <v>39003450</v>
          </cell>
          <cell r="G1612" t="str">
            <v>ED LAC COMP 2.6-7.5CM S/E</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row>
        <row r="1613">
          <cell r="A1613" t="str">
            <v>JUL</v>
          </cell>
          <cell r="B1613">
            <v>2017</v>
          </cell>
          <cell r="C1613" t="str">
            <v>COTTAGE GROVE COMMUNITY HOSPIT</v>
          </cell>
          <cell r="D1613" t="str">
            <v>42300</v>
          </cell>
          <cell r="E1613" t="str">
            <v>Emergency Department</v>
          </cell>
          <cell r="F1613" t="str">
            <v>39003460</v>
          </cell>
          <cell r="G1613" t="str">
            <v>ED LAC COMP 2.6-7.5CM FNH</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row>
        <row r="1614">
          <cell r="A1614" t="str">
            <v>JUL</v>
          </cell>
          <cell r="B1614">
            <v>2017</v>
          </cell>
          <cell r="C1614" t="str">
            <v>COTTAGE GROVE COMMUNITY HOSPIT</v>
          </cell>
          <cell r="D1614" t="str">
            <v>42300</v>
          </cell>
          <cell r="E1614" t="str">
            <v>Emergency Department</v>
          </cell>
          <cell r="F1614" t="str">
            <v>39003467</v>
          </cell>
          <cell r="G1614" t="str">
            <v>ED LAC COMP 2.6-7.5CM ENL 54</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row>
        <row r="1615">
          <cell r="A1615" t="str">
            <v>JUL</v>
          </cell>
          <cell r="B1615">
            <v>2017</v>
          </cell>
          <cell r="C1615" t="str">
            <v>COTTAGE GROVE COMMUNITY HOSPIT</v>
          </cell>
          <cell r="D1615" t="str">
            <v>42300</v>
          </cell>
          <cell r="E1615" t="str">
            <v>Emergency Department</v>
          </cell>
          <cell r="F1615" t="str">
            <v>39003475</v>
          </cell>
          <cell r="G1615" t="str">
            <v>ED LAC COMP 2.6-7.5CM TR</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row>
        <row r="1616">
          <cell r="A1616" t="str">
            <v>JUL</v>
          </cell>
          <cell r="B1616">
            <v>2017</v>
          </cell>
          <cell r="C1616" t="str">
            <v>COTTAGE GROVE COMMUNITY HOSPIT</v>
          </cell>
          <cell r="D1616" t="str">
            <v>42300</v>
          </cell>
          <cell r="E1616" t="str">
            <v>Emergency Department</v>
          </cell>
          <cell r="F1616" t="str">
            <v>39003485</v>
          </cell>
          <cell r="G1616" t="str">
            <v>ED LAC INT &lt;2.5CM SC/TR</v>
          </cell>
          <cell r="H1616">
            <v>0</v>
          </cell>
          <cell r="I1616">
            <v>1</v>
          </cell>
          <cell r="J1616">
            <v>1</v>
          </cell>
          <cell r="K1616">
            <v>0</v>
          </cell>
          <cell r="L1616">
            <v>0</v>
          </cell>
          <cell r="M1616">
            <v>0</v>
          </cell>
          <cell r="N1616">
            <v>2</v>
          </cell>
          <cell r="O1616">
            <v>0</v>
          </cell>
          <cell r="P1616">
            <v>307</v>
          </cell>
          <cell r="Q1616">
            <v>307</v>
          </cell>
          <cell r="R1616">
            <v>0</v>
          </cell>
          <cell r="S1616">
            <v>1</v>
          </cell>
          <cell r="T1616">
            <v>1</v>
          </cell>
          <cell r="U1616">
            <v>0</v>
          </cell>
          <cell r="V1616">
            <v>0</v>
          </cell>
          <cell r="W1616">
            <v>0</v>
          </cell>
          <cell r="X1616">
            <v>2</v>
          </cell>
          <cell r="Y1616">
            <v>0</v>
          </cell>
          <cell r="Z1616">
            <v>307</v>
          </cell>
          <cell r="AA1616">
            <v>307</v>
          </cell>
        </row>
        <row r="1617">
          <cell r="A1617" t="str">
            <v>JUL</v>
          </cell>
          <cell r="B1617">
            <v>2017</v>
          </cell>
          <cell r="C1617" t="str">
            <v>COTTAGE GROVE COMMUNITY HOSPIT</v>
          </cell>
          <cell r="D1617" t="str">
            <v>42300</v>
          </cell>
          <cell r="E1617" t="str">
            <v>Emergency Department</v>
          </cell>
          <cell r="F1617" t="str">
            <v>39003490</v>
          </cell>
          <cell r="G1617" t="str">
            <v>ED LAC INT &lt;2.5CM N/H/G</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row>
        <row r="1618">
          <cell r="A1618" t="str">
            <v>JUL</v>
          </cell>
          <cell r="B1618">
            <v>2017</v>
          </cell>
          <cell r="C1618" t="str">
            <v>COTTAGE GROVE COMMUNITY HOSPIT</v>
          </cell>
          <cell r="D1618" t="str">
            <v>42300</v>
          </cell>
          <cell r="E1618" t="str">
            <v>Emergency Department</v>
          </cell>
          <cell r="F1618" t="str">
            <v>39003510</v>
          </cell>
          <cell r="G1618" t="str">
            <v>ED LAC INT 12.6-20CM S/T 54</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row>
        <row r="1619">
          <cell r="A1619" t="str">
            <v>JUL</v>
          </cell>
          <cell r="B1619">
            <v>2017</v>
          </cell>
          <cell r="C1619" t="str">
            <v>COTTAGE GROVE COMMUNITY HOSPIT</v>
          </cell>
          <cell r="D1619" t="str">
            <v>42300</v>
          </cell>
          <cell r="E1619" t="str">
            <v>Emergency Department</v>
          </cell>
          <cell r="F1619" t="str">
            <v>39003525</v>
          </cell>
          <cell r="G1619" t="str">
            <v>ED LAC INT &lt;2.5CM FACE</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row>
        <row r="1620">
          <cell r="A1620" t="str">
            <v>JUL</v>
          </cell>
          <cell r="B1620">
            <v>2017</v>
          </cell>
          <cell r="C1620" t="str">
            <v>COTTAGE GROVE COMMUNITY HOSPIT</v>
          </cell>
          <cell r="D1620" t="str">
            <v>42300</v>
          </cell>
          <cell r="E1620" t="str">
            <v>Emergency Department</v>
          </cell>
          <cell r="F1620" t="str">
            <v>39003530</v>
          </cell>
          <cell r="G1620" t="str">
            <v>ED LAC INT 2.6-7.5CM SC/TR</v>
          </cell>
          <cell r="H1620">
            <v>0</v>
          </cell>
          <cell r="I1620">
            <v>4</v>
          </cell>
          <cell r="J1620">
            <v>4</v>
          </cell>
          <cell r="K1620">
            <v>0</v>
          </cell>
          <cell r="L1620">
            <v>0</v>
          </cell>
          <cell r="M1620">
            <v>0</v>
          </cell>
          <cell r="N1620">
            <v>10.1</v>
          </cell>
          <cell r="O1620">
            <v>0</v>
          </cell>
          <cell r="P1620">
            <v>1408</v>
          </cell>
          <cell r="Q1620">
            <v>1408</v>
          </cell>
          <cell r="R1620">
            <v>0</v>
          </cell>
          <cell r="S1620">
            <v>4</v>
          </cell>
          <cell r="T1620">
            <v>4</v>
          </cell>
          <cell r="U1620">
            <v>0</v>
          </cell>
          <cell r="V1620">
            <v>0</v>
          </cell>
          <cell r="W1620">
            <v>0</v>
          </cell>
          <cell r="X1620">
            <v>10.1</v>
          </cell>
          <cell r="Y1620">
            <v>0</v>
          </cell>
          <cell r="Z1620">
            <v>1408</v>
          </cell>
          <cell r="AA1620">
            <v>1408</v>
          </cell>
        </row>
        <row r="1621">
          <cell r="A1621" t="str">
            <v>JUL</v>
          </cell>
          <cell r="B1621">
            <v>2017</v>
          </cell>
          <cell r="C1621" t="str">
            <v>COTTAGE GROVE COMMUNITY HOSPIT</v>
          </cell>
          <cell r="D1621" t="str">
            <v>42300</v>
          </cell>
          <cell r="E1621" t="str">
            <v>Emergency Department</v>
          </cell>
          <cell r="F1621" t="str">
            <v>39003535</v>
          </cell>
          <cell r="G1621" t="str">
            <v>ED LAC INT 2.6-7.5CM NHG</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row>
        <row r="1622">
          <cell r="A1622" t="str">
            <v>JUL</v>
          </cell>
          <cell r="B1622">
            <v>2017</v>
          </cell>
          <cell r="C1622" t="str">
            <v>COTTAGE GROVE COMMUNITY HOSPIT</v>
          </cell>
          <cell r="D1622" t="str">
            <v>42300</v>
          </cell>
          <cell r="E1622" t="str">
            <v>Emergency Department</v>
          </cell>
          <cell r="F1622" t="str">
            <v>39003540</v>
          </cell>
          <cell r="G1622" t="str">
            <v>ED LAC INT 2.6-5.0CM FA 54</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row>
        <row r="1623">
          <cell r="A1623" t="str">
            <v>JUL</v>
          </cell>
          <cell r="B1623">
            <v>2017</v>
          </cell>
          <cell r="C1623" t="str">
            <v>COTTAGE GROVE COMMUNITY HOSPIT</v>
          </cell>
          <cell r="D1623" t="str">
            <v>42300</v>
          </cell>
          <cell r="E1623" t="str">
            <v>Emergency Department</v>
          </cell>
          <cell r="F1623" t="str">
            <v>39003545</v>
          </cell>
          <cell r="G1623" t="str">
            <v>ED LAC INT 2.6-5.0CM FACE</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row>
        <row r="1624">
          <cell r="A1624" t="str">
            <v>JUL</v>
          </cell>
          <cell r="B1624">
            <v>2017</v>
          </cell>
          <cell r="C1624" t="str">
            <v>COTTAGE GROVE COMMUNITY HOSPIT</v>
          </cell>
          <cell r="D1624" t="str">
            <v>42300</v>
          </cell>
          <cell r="E1624" t="str">
            <v>Emergency Department</v>
          </cell>
          <cell r="F1624" t="str">
            <v>39003550</v>
          </cell>
          <cell r="G1624" t="str">
            <v>ED LAC INT 2.6-7.5CM NHG 54</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row>
        <row r="1625">
          <cell r="A1625" t="str">
            <v>JUL</v>
          </cell>
          <cell r="B1625">
            <v>2017</v>
          </cell>
          <cell r="C1625" t="str">
            <v>COTTAGE GROVE COMMUNITY HOSPIT</v>
          </cell>
          <cell r="D1625" t="str">
            <v>42300</v>
          </cell>
          <cell r="E1625" t="str">
            <v>Emergency Department</v>
          </cell>
          <cell r="F1625" t="str">
            <v>39003575</v>
          </cell>
          <cell r="G1625" t="str">
            <v>ED LAC INT 5.1-7.5CM FACE</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row>
        <row r="1626">
          <cell r="A1626" t="str">
            <v>JUL</v>
          </cell>
          <cell r="B1626">
            <v>2017</v>
          </cell>
          <cell r="C1626" t="str">
            <v>COTTAGE GROVE COMMUNITY HOSPIT</v>
          </cell>
          <cell r="D1626" t="str">
            <v>42300</v>
          </cell>
          <cell r="E1626" t="str">
            <v>Emergency Department</v>
          </cell>
          <cell r="F1626" t="str">
            <v>39003585</v>
          </cell>
          <cell r="G1626" t="str">
            <v>ED LAC INT 7.6-12.5CM SC/TR</v>
          </cell>
          <cell r="H1626">
            <v>0</v>
          </cell>
          <cell r="I1626">
            <v>1</v>
          </cell>
          <cell r="J1626">
            <v>1</v>
          </cell>
          <cell r="K1626">
            <v>0</v>
          </cell>
          <cell r="L1626">
            <v>0</v>
          </cell>
          <cell r="M1626">
            <v>0</v>
          </cell>
          <cell r="N1626">
            <v>3</v>
          </cell>
          <cell r="O1626">
            <v>0</v>
          </cell>
          <cell r="P1626">
            <v>416</v>
          </cell>
          <cell r="Q1626">
            <v>416</v>
          </cell>
          <cell r="R1626">
            <v>0</v>
          </cell>
          <cell r="S1626">
            <v>1</v>
          </cell>
          <cell r="T1626">
            <v>1</v>
          </cell>
          <cell r="U1626">
            <v>0</v>
          </cell>
          <cell r="V1626">
            <v>0</v>
          </cell>
          <cell r="W1626">
            <v>0</v>
          </cell>
          <cell r="X1626">
            <v>3</v>
          </cell>
          <cell r="Y1626">
            <v>0</v>
          </cell>
          <cell r="Z1626">
            <v>416</v>
          </cell>
          <cell r="AA1626">
            <v>416</v>
          </cell>
        </row>
        <row r="1627">
          <cell r="A1627" t="str">
            <v>JUL</v>
          </cell>
          <cell r="B1627">
            <v>2017</v>
          </cell>
          <cell r="C1627" t="str">
            <v>COTTAGE GROVE COMMUNITY HOSPIT</v>
          </cell>
          <cell r="D1627" t="str">
            <v>42300</v>
          </cell>
          <cell r="E1627" t="str">
            <v>Emergency Department</v>
          </cell>
          <cell r="F1627" t="str">
            <v>39003595</v>
          </cell>
          <cell r="G1627" t="str">
            <v>ED LAC INT 7.6-12.5CM FACE</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row>
        <row r="1628">
          <cell r="A1628" t="str">
            <v>JUL</v>
          </cell>
          <cell r="B1628">
            <v>2017</v>
          </cell>
          <cell r="C1628" t="str">
            <v>COTTAGE GROVE COMMUNITY HOSPIT</v>
          </cell>
          <cell r="D1628" t="str">
            <v>42300</v>
          </cell>
          <cell r="E1628" t="str">
            <v>Emergency Department</v>
          </cell>
          <cell r="F1628" t="str">
            <v>39003605</v>
          </cell>
          <cell r="G1628" t="str">
            <v>ED LAC INT 7.6-12.5CM N/H/G</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row>
        <row r="1629">
          <cell r="A1629" t="str">
            <v>JUL</v>
          </cell>
          <cell r="B1629">
            <v>2017</v>
          </cell>
          <cell r="C1629" t="str">
            <v>COTTAGE GROVE COMMUNITY HOSPIT</v>
          </cell>
          <cell r="D1629" t="str">
            <v>42300</v>
          </cell>
          <cell r="E1629" t="str">
            <v>Emergency Department</v>
          </cell>
          <cell r="F1629" t="str">
            <v>39003620</v>
          </cell>
          <cell r="G1629" t="str">
            <v>ED LAC TONGUE COMP &gt;2.6CM</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row>
        <row r="1630">
          <cell r="A1630" t="str">
            <v>JUL</v>
          </cell>
          <cell r="B1630">
            <v>2017</v>
          </cell>
          <cell r="C1630" t="str">
            <v>COTTAGE GROVE COMMUNITY HOSPIT</v>
          </cell>
          <cell r="D1630" t="str">
            <v>42300</v>
          </cell>
          <cell r="E1630" t="str">
            <v>Emergency Department</v>
          </cell>
          <cell r="F1630" t="str">
            <v>39003625</v>
          </cell>
          <cell r="G1630" t="str">
            <v>ED LAC ANT MOUTH &lt;2.5CM</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row>
        <row r="1631">
          <cell r="A1631" t="str">
            <v>JUL</v>
          </cell>
          <cell r="B1631">
            <v>2017</v>
          </cell>
          <cell r="C1631" t="str">
            <v>COTTAGE GROVE COMMUNITY HOSPIT</v>
          </cell>
          <cell r="D1631" t="str">
            <v>42300</v>
          </cell>
          <cell r="E1631" t="str">
            <v>Emergency Department</v>
          </cell>
          <cell r="F1631" t="str">
            <v>39003635</v>
          </cell>
          <cell r="G1631" t="str">
            <v>ED LAC SIMP 2.6-7.5CM SC/TR</v>
          </cell>
          <cell r="H1631">
            <v>0</v>
          </cell>
          <cell r="I1631">
            <v>16</v>
          </cell>
          <cell r="J1631">
            <v>16</v>
          </cell>
          <cell r="K1631">
            <v>0</v>
          </cell>
          <cell r="L1631">
            <v>0</v>
          </cell>
          <cell r="M1631">
            <v>0</v>
          </cell>
          <cell r="N1631">
            <v>18.2</v>
          </cell>
          <cell r="O1631">
            <v>0</v>
          </cell>
          <cell r="P1631">
            <v>4256</v>
          </cell>
          <cell r="Q1631">
            <v>4256</v>
          </cell>
          <cell r="R1631">
            <v>0</v>
          </cell>
          <cell r="S1631">
            <v>16</v>
          </cell>
          <cell r="T1631">
            <v>16</v>
          </cell>
          <cell r="U1631">
            <v>0</v>
          </cell>
          <cell r="V1631">
            <v>0</v>
          </cell>
          <cell r="W1631">
            <v>0</v>
          </cell>
          <cell r="X1631">
            <v>18.2</v>
          </cell>
          <cell r="Y1631">
            <v>0</v>
          </cell>
          <cell r="Z1631">
            <v>4256</v>
          </cell>
          <cell r="AA1631">
            <v>4256</v>
          </cell>
        </row>
        <row r="1632">
          <cell r="A1632" t="str">
            <v>JUL</v>
          </cell>
          <cell r="B1632">
            <v>2017</v>
          </cell>
          <cell r="C1632" t="str">
            <v>COTTAGE GROVE COMMUNITY HOSPIT</v>
          </cell>
          <cell r="D1632" t="str">
            <v>42300</v>
          </cell>
          <cell r="E1632" t="str">
            <v>Emergency Department</v>
          </cell>
          <cell r="F1632" t="str">
            <v>39003640</v>
          </cell>
          <cell r="G1632" t="str">
            <v>ED LAC SIMP &gt;20CM SC/TR</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row>
        <row r="1633">
          <cell r="A1633" t="str">
            <v>JUL</v>
          </cell>
          <cell r="B1633">
            <v>2017</v>
          </cell>
          <cell r="C1633" t="str">
            <v>COTTAGE GROVE COMMUNITY HOSPIT</v>
          </cell>
          <cell r="D1633" t="str">
            <v>42300</v>
          </cell>
          <cell r="E1633" t="str">
            <v>Emergency Department</v>
          </cell>
          <cell r="F1633" t="str">
            <v>39003645</v>
          </cell>
          <cell r="G1633" t="str">
            <v>ED LAC SIMP 12.6-20CM SC/TR</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row>
        <row r="1634">
          <cell r="A1634" t="str">
            <v>JUL</v>
          </cell>
          <cell r="B1634">
            <v>2017</v>
          </cell>
          <cell r="C1634" t="str">
            <v>COTTAGE GROVE COMMUNITY HOSPIT</v>
          </cell>
          <cell r="D1634" t="str">
            <v>42300</v>
          </cell>
          <cell r="E1634" t="str">
            <v>Emergency Department</v>
          </cell>
          <cell r="F1634" t="str">
            <v>39003660</v>
          </cell>
          <cell r="G1634" t="str">
            <v>ED LAC SIMP &lt;2.5CM FACE</v>
          </cell>
          <cell r="H1634">
            <v>0</v>
          </cell>
          <cell r="I1634">
            <v>8</v>
          </cell>
          <cell r="J1634">
            <v>8</v>
          </cell>
          <cell r="K1634">
            <v>0</v>
          </cell>
          <cell r="L1634">
            <v>0</v>
          </cell>
          <cell r="M1634">
            <v>0</v>
          </cell>
          <cell r="N1634">
            <v>8.6</v>
          </cell>
          <cell r="O1634">
            <v>0</v>
          </cell>
          <cell r="P1634">
            <v>2008</v>
          </cell>
          <cell r="Q1634">
            <v>2008</v>
          </cell>
          <cell r="R1634">
            <v>0</v>
          </cell>
          <cell r="S1634">
            <v>8</v>
          </cell>
          <cell r="T1634">
            <v>8</v>
          </cell>
          <cell r="U1634">
            <v>0</v>
          </cell>
          <cell r="V1634">
            <v>0</v>
          </cell>
          <cell r="W1634">
            <v>0</v>
          </cell>
          <cell r="X1634">
            <v>8.6</v>
          </cell>
          <cell r="Y1634">
            <v>0</v>
          </cell>
          <cell r="Z1634">
            <v>2008</v>
          </cell>
          <cell r="AA1634">
            <v>2008</v>
          </cell>
        </row>
        <row r="1635">
          <cell r="A1635" t="str">
            <v>JUL</v>
          </cell>
          <cell r="B1635">
            <v>2017</v>
          </cell>
          <cell r="C1635" t="str">
            <v>COTTAGE GROVE COMMUNITY HOSPIT</v>
          </cell>
          <cell r="D1635" t="str">
            <v>42300</v>
          </cell>
          <cell r="E1635" t="str">
            <v>Emergency Department</v>
          </cell>
          <cell r="F1635" t="str">
            <v>39003665</v>
          </cell>
          <cell r="G1635" t="str">
            <v>ED LAC SIMP &lt;2.5CM SC/TR</v>
          </cell>
          <cell r="H1635">
            <v>0</v>
          </cell>
          <cell r="I1635">
            <v>24</v>
          </cell>
          <cell r="J1635">
            <v>24</v>
          </cell>
          <cell r="K1635">
            <v>0</v>
          </cell>
          <cell r="L1635">
            <v>0</v>
          </cell>
          <cell r="M1635">
            <v>0</v>
          </cell>
          <cell r="N1635">
            <v>20.2</v>
          </cell>
          <cell r="O1635">
            <v>0</v>
          </cell>
          <cell r="P1635">
            <v>5832</v>
          </cell>
          <cell r="Q1635">
            <v>5832</v>
          </cell>
          <cell r="R1635">
            <v>0</v>
          </cell>
          <cell r="S1635">
            <v>24</v>
          </cell>
          <cell r="T1635">
            <v>24</v>
          </cell>
          <cell r="U1635">
            <v>0</v>
          </cell>
          <cell r="V1635">
            <v>0</v>
          </cell>
          <cell r="W1635">
            <v>0</v>
          </cell>
          <cell r="X1635">
            <v>20.2</v>
          </cell>
          <cell r="Y1635">
            <v>0</v>
          </cell>
          <cell r="Z1635">
            <v>5832</v>
          </cell>
          <cell r="AA1635">
            <v>5832</v>
          </cell>
        </row>
        <row r="1636">
          <cell r="A1636" t="str">
            <v>JUL</v>
          </cell>
          <cell r="B1636">
            <v>2017</v>
          </cell>
          <cell r="C1636" t="str">
            <v>COTTAGE GROVE COMMUNITY HOSPIT</v>
          </cell>
          <cell r="D1636" t="str">
            <v>42300</v>
          </cell>
          <cell r="E1636" t="str">
            <v>Emergency Department</v>
          </cell>
          <cell r="F1636" t="str">
            <v>39003670</v>
          </cell>
          <cell r="G1636" t="str">
            <v>ED LAC SIMP 2.6-5.0CM FACE</v>
          </cell>
          <cell r="H1636">
            <v>0</v>
          </cell>
          <cell r="I1636">
            <v>1</v>
          </cell>
          <cell r="J1636">
            <v>1</v>
          </cell>
          <cell r="K1636">
            <v>0</v>
          </cell>
          <cell r="L1636">
            <v>0</v>
          </cell>
          <cell r="M1636">
            <v>0</v>
          </cell>
          <cell r="N1636">
            <v>1.2</v>
          </cell>
          <cell r="O1636">
            <v>0</v>
          </cell>
          <cell r="P1636">
            <v>285</v>
          </cell>
          <cell r="Q1636">
            <v>285</v>
          </cell>
          <cell r="R1636">
            <v>0</v>
          </cell>
          <cell r="S1636">
            <v>1</v>
          </cell>
          <cell r="T1636">
            <v>1</v>
          </cell>
          <cell r="U1636">
            <v>0</v>
          </cell>
          <cell r="V1636">
            <v>0</v>
          </cell>
          <cell r="W1636">
            <v>0</v>
          </cell>
          <cell r="X1636">
            <v>1.2</v>
          </cell>
          <cell r="Y1636">
            <v>0</v>
          </cell>
          <cell r="Z1636">
            <v>285</v>
          </cell>
          <cell r="AA1636">
            <v>285</v>
          </cell>
        </row>
        <row r="1637">
          <cell r="A1637" t="str">
            <v>JUL</v>
          </cell>
          <cell r="B1637">
            <v>2017</v>
          </cell>
          <cell r="C1637" t="str">
            <v>COTTAGE GROVE COMMUNITY HOSPIT</v>
          </cell>
          <cell r="D1637" t="str">
            <v>42300</v>
          </cell>
          <cell r="E1637" t="str">
            <v>Emergency Department</v>
          </cell>
          <cell r="F1637" t="str">
            <v>39003700</v>
          </cell>
          <cell r="G1637" t="str">
            <v>ED LAC SIM 5.1-7.5CM FACE</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row>
        <row r="1638">
          <cell r="A1638" t="str">
            <v>JUL</v>
          </cell>
          <cell r="B1638">
            <v>2017</v>
          </cell>
          <cell r="C1638" t="str">
            <v>COTTAGE GROVE COMMUNITY HOSPIT</v>
          </cell>
          <cell r="D1638" t="str">
            <v>42300</v>
          </cell>
          <cell r="E1638" t="str">
            <v>Emergency Department</v>
          </cell>
          <cell r="F1638" t="str">
            <v>39003710</v>
          </cell>
          <cell r="G1638" t="str">
            <v>ED LAC SIM 7.6-12.5 FA 54</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row>
        <row r="1639">
          <cell r="A1639" t="str">
            <v>JUL</v>
          </cell>
          <cell r="B1639">
            <v>2017</v>
          </cell>
          <cell r="C1639" t="str">
            <v>COTTAGE GROVE COMMUNITY HOSPIT</v>
          </cell>
          <cell r="D1639" t="str">
            <v>42300</v>
          </cell>
          <cell r="E1639" t="str">
            <v>Emergency Department</v>
          </cell>
          <cell r="F1639" t="str">
            <v>39003720</v>
          </cell>
          <cell r="G1639" t="str">
            <v>ED LAC SIM 7.6-12.5CM S/T</v>
          </cell>
          <cell r="H1639">
            <v>0</v>
          </cell>
          <cell r="I1639">
            <v>2</v>
          </cell>
          <cell r="J1639">
            <v>2</v>
          </cell>
          <cell r="K1639">
            <v>0</v>
          </cell>
          <cell r="L1639">
            <v>0</v>
          </cell>
          <cell r="M1639">
            <v>0</v>
          </cell>
          <cell r="N1639">
            <v>2.9</v>
          </cell>
          <cell r="O1639">
            <v>0</v>
          </cell>
          <cell r="P1639">
            <v>641</v>
          </cell>
          <cell r="Q1639">
            <v>641</v>
          </cell>
          <cell r="R1639">
            <v>0</v>
          </cell>
          <cell r="S1639">
            <v>2</v>
          </cell>
          <cell r="T1639">
            <v>2</v>
          </cell>
          <cell r="U1639">
            <v>0</v>
          </cell>
          <cell r="V1639">
            <v>0</v>
          </cell>
          <cell r="W1639">
            <v>0</v>
          </cell>
          <cell r="X1639">
            <v>2.9</v>
          </cell>
          <cell r="Y1639">
            <v>0</v>
          </cell>
          <cell r="Z1639">
            <v>641</v>
          </cell>
          <cell r="AA1639">
            <v>641</v>
          </cell>
        </row>
        <row r="1640">
          <cell r="A1640" t="str">
            <v>JUL</v>
          </cell>
          <cell r="B1640">
            <v>2017</v>
          </cell>
          <cell r="C1640" t="str">
            <v>COTTAGE GROVE COMMUNITY HOSPIT</v>
          </cell>
          <cell r="D1640" t="str">
            <v>42300</v>
          </cell>
          <cell r="E1640" t="str">
            <v>Emergency Department</v>
          </cell>
          <cell r="F1640" t="str">
            <v>39003730</v>
          </cell>
          <cell r="G1640" t="str">
            <v>ED LARYNGOSCOPY INDIRECT</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row>
        <row r="1641">
          <cell r="A1641" t="str">
            <v>JUL</v>
          </cell>
          <cell r="B1641">
            <v>2017</v>
          </cell>
          <cell r="C1641" t="str">
            <v>COTTAGE GROVE COMMUNITY HOSPIT</v>
          </cell>
          <cell r="D1641" t="str">
            <v>42300</v>
          </cell>
          <cell r="E1641" t="str">
            <v>Emergency Department</v>
          </cell>
          <cell r="F1641" t="str">
            <v>39003740</v>
          </cell>
          <cell r="G1641" t="str">
            <v>ED LUMBAR PUNCTURE</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row>
        <row r="1642">
          <cell r="A1642" t="str">
            <v>JUL</v>
          </cell>
          <cell r="B1642">
            <v>2017</v>
          </cell>
          <cell r="C1642" t="str">
            <v>COTTAGE GROVE COMMUNITY HOSPIT</v>
          </cell>
          <cell r="D1642" t="str">
            <v>42300</v>
          </cell>
          <cell r="E1642" t="str">
            <v>Emergency Department</v>
          </cell>
          <cell r="F1642" t="str">
            <v>39003745</v>
          </cell>
          <cell r="G1642" t="str">
            <v>ED MANUAL REDUCE IPJ TOE</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row>
        <row r="1643">
          <cell r="A1643" t="str">
            <v>JUL</v>
          </cell>
          <cell r="B1643">
            <v>2017</v>
          </cell>
          <cell r="C1643" t="str">
            <v>COTTAGE GROVE COMMUNITY HOSPIT</v>
          </cell>
          <cell r="D1643" t="str">
            <v>42300</v>
          </cell>
          <cell r="E1643" t="str">
            <v>Emergency Department</v>
          </cell>
          <cell r="F1643" t="str">
            <v>39003755</v>
          </cell>
          <cell r="G1643" t="str">
            <v>ED METACARPAL FRACT CL TX</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row>
        <row r="1644">
          <cell r="A1644" t="str">
            <v>JUL</v>
          </cell>
          <cell r="B1644">
            <v>2017</v>
          </cell>
          <cell r="C1644" t="str">
            <v>COTTAGE GROVE COMMUNITY HOSPIT</v>
          </cell>
          <cell r="D1644" t="str">
            <v>42300</v>
          </cell>
          <cell r="E1644" t="str">
            <v>Emergency Department</v>
          </cell>
          <cell r="F1644" t="str">
            <v>39003765</v>
          </cell>
          <cell r="G1644" t="str">
            <v>ED METACARPAL FRACT W MAN</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row>
        <row r="1645">
          <cell r="A1645" t="str">
            <v>JUL</v>
          </cell>
          <cell r="B1645">
            <v>2017</v>
          </cell>
          <cell r="C1645" t="str">
            <v>COTTAGE GROVE COMMUNITY HOSPIT</v>
          </cell>
          <cell r="D1645" t="str">
            <v>42300</v>
          </cell>
          <cell r="E1645" t="str">
            <v>Emergency Department</v>
          </cell>
          <cell r="F1645" t="str">
            <v>39003775</v>
          </cell>
          <cell r="G1645" t="str">
            <v>ED METATARSAL FRACT CL TX</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row>
        <row r="1646">
          <cell r="A1646" t="str">
            <v>JUL</v>
          </cell>
          <cell r="B1646">
            <v>2017</v>
          </cell>
          <cell r="C1646" t="str">
            <v>COTTAGE GROVE COMMUNITY HOSPIT</v>
          </cell>
          <cell r="D1646" t="str">
            <v>42300</v>
          </cell>
          <cell r="E1646" t="str">
            <v>Emergency Department</v>
          </cell>
          <cell r="F1646" t="str">
            <v>39003776</v>
          </cell>
          <cell r="G1646" t="str">
            <v>ED METATARSAL CL FX W MANIP 54</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row>
        <row r="1647">
          <cell r="A1647" t="str">
            <v>JUL</v>
          </cell>
          <cell r="B1647">
            <v>2017</v>
          </cell>
          <cell r="C1647" t="str">
            <v>COTTAGE GROVE COMMUNITY HOSPIT</v>
          </cell>
          <cell r="D1647" t="str">
            <v>42300</v>
          </cell>
          <cell r="E1647" t="str">
            <v>Emergency Department</v>
          </cell>
          <cell r="F1647" t="str">
            <v>39003777</v>
          </cell>
          <cell r="G1647" t="str">
            <v>ED PHAL/PHALAN CL FX W MANIP 54</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row>
        <row r="1648">
          <cell r="A1648" t="str">
            <v>JUL</v>
          </cell>
          <cell r="B1648">
            <v>2017</v>
          </cell>
          <cell r="C1648" t="str">
            <v>COTTAGE GROVE COMMUNITY HOSPIT</v>
          </cell>
          <cell r="D1648" t="str">
            <v>42300</v>
          </cell>
          <cell r="E1648" t="str">
            <v>Emergency Department</v>
          </cell>
          <cell r="F1648" t="str">
            <v>39003790</v>
          </cell>
          <cell r="G1648" t="str">
            <v>ED NAIL BED REPAIR</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row>
        <row r="1649">
          <cell r="A1649" t="str">
            <v>JUL</v>
          </cell>
          <cell r="B1649">
            <v>2017</v>
          </cell>
          <cell r="C1649" t="str">
            <v>COTTAGE GROVE COMMUNITY HOSPIT</v>
          </cell>
          <cell r="D1649" t="str">
            <v>42300</v>
          </cell>
          <cell r="E1649" t="str">
            <v>Emergency Department</v>
          </cell>
          <cell r="F1649" t="str">
            <v>39003795</v>
          </cell>
          <cell r="G1649" t="str">
            <v>ED NAIL RESECT SKIN FOLD</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row>
        <row r="1650">
          <cell r="A1650" t="str">
            <v>JUL</v>
          </cell>
          <cell r="B1650">
            <v>2017</v>
          </cell>
          <cell r="C1650" t="str">
            <v>COTTAGE GROVE COMMUNITY HOSPIT</v>
          </cell>
          <cell r="D1650" t="str">
            <v>42300</v>
          </cell>
          <cell r="E1650" t="str">
            <v>Emergency Department</v>
          </cell>
          <cell r="F1650" t="str">
            <v>39003805</v>
          </cell>
          <cell r="G1650" t="str">
            <v>ED INTRANASAL FB REMOVAL</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row>
        <row r="1651">
          <cell r="A1651" t="str">
            <v>JUL</v>
          </cell>
          <cell r="B1651">
            <v>2017</v>
          </cell>
          <cell r="C1651" t="str">
            <v>COTTAGE GROVE COMMUNITY HOSPIT</v>
          </cell>
          <cell r="D1651" t="str">
            <v>42300</v>
          </cell>
          <cell r="E1651" t="str">
            <v>Emergency Department</v>
          </cell>
          <cell r="F1651" t="str">
            <v>39003810</v>
          </cell>
          <cell r="G1651" t="str">
            <v>ED NASAL FRACT CL W/O MAN</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row>
        <row r="1652">
          <cell r="A1652" t="str">
            <v>JUL</v>
          </cell>
          <cell r="B1652">
            <v>2017</v>
          </cell>
          <cell r="C1652" t="str">
            <v>COTTAGE GROVE COMMUNITY HOSPIT</v>
          </cell>
          <cell r="D1652" t="str">
            <v>42300</v>
          </cell>
          <cell r="E1652" t="str">
            <v>Emergency Department</v>
          </cell>
          <cell r="F1652" t="str">
            <v>39003835</v>
          </cell>
          <cell r="G1652" t="str">
            <v>ED NERVE BLOCK</v>
          </cell>
          <cell r="H1652">
            <v>0</v>
          </cell>
          <cell r="I1652">
            <v>1</v>
          </cell>
          <cell r="J1652">
            <v>1</v>
          </cell>
          <cell r="K1652">
            <v>0</v>
          </cell>
          <cell r="L1652">
            <v>0</v>
          </cell>
          <cell r="M1652">
            <v>0</v>
          </cell>
          <cell r="N1652">
            <v>0.8</v>
          </cell>
          <cell r="O1652">
            <v>0</v>
          </cell>
          <cell r="P1652">
            <v>181</v>
          </cell>
          <cell r="Q1652">
            <v>181</v>
          </cell>
          <cell r="R1652">
            <v>0</v>
          </cell>
          <cell r="S1652">
            <v>1</v>
          </cell>
          <cell r="T1652">
            <v>1</v>
          </cell>
          <cell r="U1652">
            <v>0</v>
          </cell>
          <cell r="V1652">
            <v>0</v>
          </cell>
          <cell r="W1652">
            <v>0</v>
          </cell>
          <cell r="X1652">
            <v>0.8</v>
          </cell>
          <cell r="Y1652">
            <v>0</v>
          </cell>
          <cell r="Z1652">
            <v>181</v>
          </cell>
          <cell r="AA1652">
            <v>181</v>
          </cell>
        </row>
        <row r="1653">
          <cell r="A1653" t="str">
            <v>JUL</v>
          </cell>
          <cell r="B1653">
            <v>2017</v>
          </cell>
          <cell r="C1653" t="str">
            <v>COTTAGE GROVE COMMUNITY HOSPIT</v>
          </cell>
          <cell r="D1653" t="str">
            <v>42300</v>
          </cell>
          <cell r="E1653" t="str">
            <v>Emergency Department</v>
          </cell>
          <cell r="F1653" t="str">
            <v>39003855</v>
          </cell>
          <cell r="G1653" t="str">
            <v>ED PATELLA DISLOC CL TX 54</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row>
        <row r="1654">
          <cell r="A1654" t="str">
            <v>JUL</v>
          </cell>
          <cell r="B1654">
            <v>2017</v>
          </cell>
          <cell r="C1654" t="str">
            <v>COTTAGE GROVE COMMUNITY HOSPIT</v>
          </cell>
          <cell r="D1654" t="str">
            <v>42300</v>
          </cell>
          <cell r="E1654" t="str">
            <v>Emergency Department</v>
          </cell>
          <cell r="F1654" t="str">
            <v>39003875</v>
          </cell>
          <cell r="G1654" t="str">
            <v>ED PHALANX DIST FX CL TX</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row>
        <row r="1655">
          <cell r="A1655" t="str">
            <v>JUL</v>
          </cell>
          <cell r="B1655">
            <v>2017</v>
          </cell>
          <cell r="C1655" t="str">
            <v>COTTAGE GROVE COMMUNITY HOSPIT</v>
          </cell>
          <cell r="D1655" t="str">
            <v>42300</v>
          </cell>
          <cell r="E1655" t="str">
            <v>Emergency Department</v>
          </cell>
          <cell r="F1655" t="str">
            <v>39003885</v>
          </cell>
          <cell r="G1655" t="str">
            <v>ED PHALANX PROX FX CL TX</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row>
        <row r="1656">
          <cell r="A1656" t="str">
            <v>JUL</v>
          </cell>
          <cell r="B1656">
            <v>2017</v>
          </cell>
          <cell r="C1656" t="str">
            <v>COTTAGE GROVE COMMUNITY HOSPIT</v>
          </cell>
          <cell r="D1656" t="str">
            <v>42300</v>
          </cell>
          <cell r="E1656" t="str">
            <v>Emergency Department</v>
          </cell>
          <cell r="F1656" t="str">
            <v>39003902</v>
          </cell>
          <cell r="G1656" t="str">
            <v>ED DIST RADIAL CL FX W MAN 54</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row>
        <row r="1657">
          <cell r="A1657" t="str">
            <v>JUL</v>
          </cell>
          <cell r="B1657">
            <v>2017</v>
          </cell>
          <cell r="C1657" t="str">
            <v>COTTAGE GROVE COMMUNITY HOSPIT</v>
          </cell>
          <cell r="D1657" t="str">
            <v>42300</v>
          </cell>
          <cell r="E1657" t="str">
            <v>Emergency Department</v>
          </cell>
          <cell r="F1657" t="str">
            <v>39003904</v>
          </cell>
          <cell r="G1657" t="str">
            <v>ED FINGER/THUMB CL FX MID PHALAN</v>
          </cell>
          <cell r="H1657">
            <v>0</v>
          </cell>
          <cell r="I1657">
            <v>1</v>
          </cell>
          <cell r="J1657">
            <v>1</v>
          </cell>
          <cell r="K1657">
            <v>0</v>
          </cell>
          <cell r="L1657">
            <v>0</v>
          </cell>
          <cell r="M1657">
            <v>0</v>
          </cell>
          <cell r="N1657">
            <v>3.5</v>
          </cell>
          <cell r="O1657">
            <v>0</v>
          </cell>
          <cell r="P1657">
            <v>481</v>
          </cell>
          <cell r="Q1657">
            <v>481</v>
          </cell>
          <cell r="R1657">
            <v>0</v>
          </cell>
          <cell r="S1657">
            <v>1</v>
          </cell>
          <cell r="T1657">
            <v>1</v>
          </cell>
          <cell r="U1657">
            <v>0</v>
          </cell>
          <cell r="V1657">
            <v>0</v>
          </cell>
          <cell r="W1657">
            <v>0</v>
          </cell>
          <cell r="X1657">
            <v>3.5</v>
          </cell>
          <cell r="Y1657">
            <v>0</v>
          </cell>
          <cell r="Z1657">
            <v>481</v>
          </cell>
          <cell r="AA1657">
            <v>481</v>
          </cell>
        </row>
        <row r="1658">
          <cell r="A1658" t="str">
            <v>JUL</v>
          </cell>
          <cell r="B1658">
            <v>2017</v>
          </cell>
          <cell r="C1658" t="str">
            <v>COTTAGE GROVE COMMUNITY HOSPIT</v>
          </cell>
          <cell r="D1658" t="str">
            <v>42300</v>
          </cell>
          <cell r="E1658" t="str">
            <v>Emergency Department</v>
          </cell>
          <cell r="F1658" t="str">
            <v>39003910</v>
          </cell>
          <cell r="G1658" t="str">
            <v>ED RAD/ULN DIST FX W/O MAN</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row>
        <row r="1659">
          <cell r="A1659" t="str">
            <v>JUL</v>
          </cell>
          <cell r="B1659">
            <v>2017</v>
          </cell>
          <cell r="C1659" t="str">
            <v>COTTAGE GROVE COMMUNITY HOSPIT</v>
          </cell>
          <cell r="D1659" t="str">
            <v>42300</v>
          </cell>
          <cell r="E1659" t="str">
            <v>Emergency Department</v>
          </cell>
          <cell r="F1659" t="str">
            <v>39003915</v>
          </cell>
          <cell r="G1659" t="str">
            <v>ED RAD HEAD FX CL TX 54</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row>
        <row r="1660">
          <cell r="A1660" t="str">
            <v>JUL</v>
          </cell>
          <cell r="B1660">
            <v>2017</v>
          </cell>
          <cell r="C1660" t="str">
            <v>COTTAGE GROVE COMMUNITY HOSPIT</v>
          </cell>
          <cell r="D1660" t="str">
            <v>42300</v>
          </cell>
          <cell r="E1660" t="str">
            <v>Emergency Department</v>
          </cell>
          <cell r="F1660" t="str">
            <v>39003920</v>
          </cell>
          <cell r="G1660" t="str">
            <v>ED CL TX NURSEMAID ELBOW</v>
          </cell>
          <cell r="H1660">
            <v>0</v>
          </cell>
          <cell r="I1660">
            <v>1</v>
          </cell>
          <cell r="J1660">
            <v>1</v>
          </cell>
          <cell r="K1660">
            <v>0</v>
          </cell>
          <cell r="L1660">
            <v>0</v>
          </cell>
          <cell r="M1660">
            <v>0</v>
          </cell>
          <cell r="N1660">
            <v>1.3</v>
          </cell>
          <cell r="O1660">
            <v>0</v>
          </cell>
          <cell r="P1660">
            <v>175.5</v>
          </cell>
          <cell r="Q1660">
            <v>175.5</v>
          </cell>
          <cell r="R1660">
            <v>0</v>
          </cell>
          <cell r="S1660">
            <v>1</v>
          </cell>
          <cell r="T1660">
            <v>1</v>
          </cell>
          <cell r="U1660">
            <v>0</v>
          </cell>
          <cell r="V1660">
            <v>0</v>
          </cell>
          <cell r="W1660">
            <v>0</v>
          </cell>
          <cell r="X1660">
            <v>1.3</v>
          </cell>
          <cell r="Y1660">
            <v>0</v>
          </cell>
          <cell r="Z1660">
            <v>175.5</v>
          </cell>
          <cell r="AA1660">
            <v>175.5</v>
          </cell>
        </row>
        <row r="1661">
          <cell r="A1661" t="str">
            <v>JUL</v>
          </cell>
          <cell r="B1661">
            <v>2017</v>
          </cell>
          <cell r="C1661" t="str">
            <v>COTTAGE GROVE COMMUNITY HOSPIT</v>
          </cell>
          <cell r="D1661" t="str">
            <v>42300</v>
          </cell>
          <cell r="E1661" t="str">
            <v>Emergency Department</v>
          </cell>
          <cell r="F1661" t="str">
            <v>39003925</v>
          </cell>
          <cell r="G1661" t="str">
            <v>ED REMOVAL EAR WAX</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row>
        <row r="1662">
          <cell r="A1662" t="str">
            <v>JUL</v>
          </cell>
          <cell r="B1662">
            <v>2017</v>
          </cell>
          <cell r="C1662" t="str">
            <v>COTTAGE GROVE COMMUNITY HOSPIT</v>
          </cell>
          <cell r="D1662" t="str">
            <v>42300</v>
          </cell>
          <cell r="E1662" t="str">
            <v>Emergency Department</v>
          </cell>
          <cell r="F1662" t="str">
            <v>39003930</v>
          </cell>
          <cell r="G1662" t="str">
            <v>ED REMOVE FB FOOT</v>
          </cell>
          <cell r="H1662">
            <v>0</v>
          </cell>
          <cell r="I1662">
            <v>1</v>
          </cell>
          <cell r="J1662">
            <v>1</v>
          </cell>
          <cell r="K1662">
            <v>0</v>
          </cell>
          <cell r="L1662">
            <v>0</v>
          </cell>
          <cell r="M1662">
            <v>0</v>
          </cell>
          <cell r="N1662">
            <v>2</v>
          </cell>
          <cell r="O1662">
            <v>0</v>
          </cell>
          <cell r="P1662">
            <v>280.5</v>
          </cell>
          <cell r="Q1662">
            <v>280.5</v>
          </cell>
          <cell r="R1662">
            <v>0</v>
          </cell>
          <cell r="S1662">
            <v>1</v>
          </cell>
          <cell r="T1662">
            <v>1</v>
          </cell>
          <cell r="U1662">
            <v>0</v>
          </cell>
          <cell r="V1662">
            <v>0</v>
          </cell>
          <cell r="W1662">
            <v>0</v>
          </cell>
          <cell r="X1662">
            <v>2</v>
          </cell>
          <cell r="Y1662">
            <v>0</v>
          </cell>
          <cell r="Z1662">
            <v>280.5</v>
          </cell>
          <cell r="AA1662">
            <v>280.5</v>
          </cell>
        </row>
        <row r="1663">
          <cell r="A1663" t="str">
            <v>JUL</v>
          </cell>
          <cell r="B1663">
            <v>2017</v>
          </cell>
          <cell r="C1663" t="str">
            <v>COTTAGE GROVE COMMUNITY HOSPIT</v>
          </cell>
          <cell r="D1663" t="str">
            <v>42300</v>
          </cell>
          <cell r="E1663" t="str">
            <v>Emergency Department</v>
          </cell>
          <cell r="F1663" t="str">
            <v>39003935</v>
          </cell>
          <cell r="G1663" t="str">
            <v>ED REMOVE FB MUSCLE COMP</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row>
        <row r="1664">
          <cell r="A1664" t="str">
            <v>JUL</v>
          </cell>
          <cell r="B1664">
            <v>2017</v>
          </cell>
          <cell r="C1664" t="str">
            <v>COTTAGE GROVE COMMUNITY HOSPIT</v>
          </cell>
          <cell r="D1664" t="str">
            <v>42300</v>
          </cell>
          <cell r="E1664" t="str">
            <v>Emergency Department</v>
          </cell>
          <cell r="F1664" t="str">
            <v>39003940</v>
          </cell>
          <cell r="G1664" t="str">
            <v>ED REMOVE FB EAR</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row>
        <row r="1665">
          <cell r="A1665" t="str">
            <v>JUL</v>
          </cell>
          <cell r="B1665">
            <v>2017</v>
          </cell>
          <cell r="C1665" t="str">
            <v>COTTAGE GROVE COMMUNITY HOSPIT</v>
          </cell>
          <cell r="D1665" t="str">
            <v>42300</v>
          </cell>
          <cell r="E1665" t="str">
            <v>Emergency Department</v>
          </cell>
          <cell r="F1665" t="str">
            <v>39003950</v>
          </cell>
          <cell r="G1665" t="str">
            <v>ED REMOVE FB MUSCLE SIMP</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row>
        <row r="1666">
          <cell r="A1666" t="str">
            <v>JUL</v>
          </cell>
          <cell r="B1666">
            <v>2017</v>
          </cell>
          <cell r="C1666" t="str">
            <v>COTTAGE GROVE COMMUNITY HOSPIT</v>
          </cell>
          <cell r="D1666" t="str">
            <v>42300</v>
          </cell>
          <cell r="E1666" t="str">
            <v>Emergency Department</v>
          </cell>
          <cell r="F1666" t="str">
            <v>39003965</v>
          </cell>
          <cell r="G1666" t="str">
            <v>xED RIB FRACT CL TX</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row>
        <row r="1667">
          <cell r="A1667" t="str">
            <v>JUL</v>
          </cell>
          <cell r="B1667">
            <v>2017</v>
          </cell>
          <cell r="C1667" t="str">
            <v>COTTAGE GROVE COMMUNITY HOSPIT</v>
          </cell>
          <cell r="D1667" t="str">
            <v>42300</v>
          </cell>
          <cell r="E1667" t="str">
            <v>Emergency Department</v>
          </cell>
          <cell r="F1667" t="str">
            <v>39003975</v>
          </cell>
          <cell r="G1667" t="str">
            <v>ED SHOULDER DISLOC W ANES</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row>
        <row r="1668">
          <cell r="A1668" t="str">
            <v>JUL</v>
          </cell>
          <cell r="B1668">
            <v>2017</v>
          </cell>
          <cell r="C1668" t="str">
            <v>COTTAGE GROVE COMMUNITY HOSPIT</v>
          </cell>
          <cell r="D1668" t="str">
            <v>42300</v>
          </cell>
          <cell r="E1668" t="str">
            <v>Emergency Department</v>
          </cell>
          <cell r="F1668" t="str">
            <v>39003980</v>
          </cell>
          <cell r="G1668" t="str">
            <v>ED SHOULDER DISLOC W/O ANES</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row>
        <row r="1669">
          <cell r="A1669" t="str">
            <v>JUL</v>
          </cell>
          <cell r="B1669">
            <v>2017</v>
          </cell>
          <cell r="C1669" t="str">
            <v>COTTAGE GROVE COMMUNITY HOSPIT</v>
          </cell>
          <cell r="D1669" t="str">
            <v>42300</v>
          </cell>
          <cell r="E1669" t="str">
            <v>Emergency Department</v>
          </cell>
          <cell r="F1669" t="str">
            <v>39003986</v>
          </cell>
          <cell r="G1669" t="str">
            <v>ED SPLINT LONG ARM</v>
          </cell>
          <cell r="H1669">
            <v>0</v>
          </cell>
          <cell r="I1669">
            <v>3</v>
          </cell>
          <cell r="J1669">
            <v>3</v>
          </cell>
          <cell r="K1669">
            <v>0</v>
          </cell>
          <cell r="L1669">
            <v>0</v>
          </cell>
          <cell r="M1669">
            <v>0</v>
          </cell>
          <cell r="N1669">
            <v>2.6</v>
          </cell>
          <cell r="O1669">
            <v>0</v>
          </cell>
          <cell r="P1669">
            <v>369</v>
          </cell>
          <cell r="Q1669">
            <v>369</v>
          </cell>
          <cell r="R1669">
            <v>0</v>
          </cell>
          <cell r="S1669">
            <v>3</v>
          </cell>
          <cell r="T1669">
            <v>3</v>
          </cell>
          <cell r="U1669">
            <v>0</v>
          </cell>
          <cell r="V1669">
            <v>0</v>
          </cell>
          <cell r="W1669">
            <v>0</v>
          </cell>
          <cell r="X1669">
            <v>2.6</v>
          </cell>
          <cell r="Y1669">
            <v>0</v>
          </cell>
          <cell r="Z1669">
            <v>369</v>
          </cell>
          <cell r="AA1669">
            <v>369</v>
          </cell>
        </row>
        <row r="1670">
          <cell r="A1670" t="str">
            <v>JUL</v>
          </cell>
          <cell r="B1670">
            <v>2017</v>
          </cell>
          <cell r="C1670" t="str">
            <v>COTTAGE GROVE COMMUNITY HOSPIT</v>
          </cell>
          <cell r="D1670" t="str">
            <v>42300</v>
          </cell>
          <cell r="E1670" t="str">
            <v>Emergency Department</v>
          </cell>
          <cell r="F1670" t="str">
            <v>39003987</v>
          </cell>
          <cell r="G1670" t="str">
            <v>ED SPLINT SHORT ARM</v>
          </cell>
          <cell r="H1670">
            <v>0</v>
          </cell>
          <cell r="I1670">
            <v>7</v>
          </cell>
          <cell r="J1670">
            <v>7</v>
          </cell>
          <cell r="K1670">
            <v>0</v>
          </cell>
          <cell r="L1670">
            <v>0</v>
          </cell>
          <cell r="M1670">
            <v>0</v>
          </cell>
          <cell r="N1670">
            <v>3.5</v>
          </cell>
          <cell r="O1670">
            <v>0</v>
          </cell>
          <cell r="P1670">
            <v>588</v>
          </cell>
          <cell r="Q1670">
            <v>588</v>
          </cell>
          <cell r="R1670">
            <v>0</v>
          </cell>
          <cell r="S1670">
            <v>7</v>
          </cell>
          <cell r="T1670">
            <v>7</v>
          </cell>
          <cell r="U1670">
            <v>0</v>
          </cell>
          <cell r="V1670">
            <v>0</v>
          </cell>
          <cell r="W1670">
            <v>0</v>
          </cell>
          <cell r="X1670">
            <v>3.5</v>
          </cell>
          <cell r="Y1670">
            <v>0</v>
          </cell>
          <cell r="Z1670">
            <v>588</v>
          </cell>
          <cell r="AA1670">
            <v>588</v>
          </cell>
        </row>
        <row r="1671">
          <cell r="A1671" t="str">
            <v>JUL</v>
          </cell>
          <cell r="B1671">
            <v>2017</v>
          </cell>
          <cell r="C1671" t="str">
            <v>COTTAGE GROVE COMMUNITY HOSPIT</v>
          </cell>
          <cell r="D1671" t="str">
            <v>42300</v>
          </cell>
          <cell r="E1671" t="str">
            <v>Emergency Department</v>
          </cell>
          <cell r="F1671" t="str">
            <v>39003988</v>
          </cell>
          <cell r="G1671" t="str">
            <v>ED SPLINT LONG LEG</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row>
        <row r="1672">
          <cell r="A1672" t="str">
            <v>JUL</v>
          </cell>
          <cell r="B1672">
            <v>2017</v>
          </cell>
          <cell r="C1672" t="str">
            <v>COTTAGE GROVE COMMUNITY HOSPIT</v>
          </cell>
          <cell r="D1672" t="str">
            <v>42300</v>
          </cell>
          <cell r="E1672" t="str">
            <v>Emergency Department</v>
          </cell>
          <cell r="F1672" t="str">
            <v>39003989</v>
          </cell>
          <cell r="G1672" t="str">
            <v>ED SPLINT SHORT LEG</v>
          </cell>
          <cell r="H1672">
            <v>0</v>
          </cell>
          <cell r="I1672">
            <v>5</v>
          </cell>
          <cell r="J1672">
            <v>5</v>
          </cell>
          <cell r="K1672">
            <v>0</v>
          </cell>
          <cell r="L1672">
            <v>0</v>
          </cell>
          <cell r="M1672">
            <v>0</v>
          </cell>
          <cell r="N1672">
            <v>3.7</v>
          </cell>
          <cell r="O1672">
            <v>0</v>
          </cell>
          <cell r="P1672">
            <v>515</v>
          </cell>
          <cell r="Q1672">
            <v>515</v>
          </cell>
          <cell r="R1672">
            <v>0</v>
          </cell>
          <cell r="S1672">
            <v>5</v>
          </cell>
          <cell r="T1672">
            <v>5</v>
          </cell>
          <cell r="U1672">
            <v>0</v>
          </cell>
          <cell r="V1672">
            <v>0</v>
          </cell>
          <cell r="W1672">
            <v>0</v>
          </cell>
          <cell r="X1672">
            <v>3.7</v>
          </cell>
          <cell r="Y1672">
            <v>0</v>
          </cell>
          <cell r="Z1672">
            <v>515</v>
          </cell>
          <cell r="AA1672">
            <v>515</v>
          </cell>
        </row>
        <row r="1673">
          <cell r="A1673" t="str">
            <v>JUL</v>
          </cell>
          <cell r="B1673">
            <v>2017</v>
          </cell>
          <cell r="C1673" t="str">
            <v>COTTAGE GROVE COMMUNITY HOSPIT</v>
          </cell>
          <cell r="D1673" t="str">
            <v>42300</v>
          </cell>
          <cell r="E1673" t="str">
            <v>Emergency Department</v>
          </cell>
          <cell r="F1673" t="str">
            <v>39004025</v>
          </cell>
          <cell r="G1673" t="str">
            <v>ED TIBIA FX W/O MANIP</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row>
        <row r="1674">
          <cell r="A1674" t="str">
            <v>JUL</v>
          </cell>
          <cell r="B1674">
            <v>2017</v>
          </cell>
          <cell r="C1674" t="str">
            <v>COTTAGE GROVE COMMUNITY HOSPIT</v>
          </cell>
          <cell r="D1674" t="str">
            <v>42300</v>
          </cell>
          <cell r="E1674" t="str">
            <v>Emergency Department</v>
          </cell>
          <cell r="F1674" t="str">
            <v>39004035</v>
          </cell>
          <cell r="G1674" t="str">
            <v>ED TIBIA SHAFT FX W MAN</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row>
        <row r="1675">
          <cell r="A1675" t="str">
            <v>JUL</v>
          </cell>
          <cell r="B1675">
            <v>2017</v>
          </cell>
          <cell r="C1675" t="str">
            <v>COTTAGE GROVE COMMUNITY HOSPIT</v>
          </cell>
          <cell r="D1675" t="str">
            <v>42300</v>
          </cell>
          <cell r="E1675" t="str">
            <v>Emergency Department</v>
          </cell>
          <cell r="F1675" t="str">
            <v>39004045</v>
          </cell>
          <cell r="G1675" t="str">
            <v>ED TMJ DISLOCATE</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row>
        <row r="1676">
          <cell r="A1676" t="str">
            <v>JUL</v>
          </cell>
          <cell r="B1676">
            <v>2017</v>
          </cell>
          <cell r="C1676" t="str">
            <v>COTTAGE GROVE COMMUNITY HOSPIT</v>
          </cell>
          <cell r="D1676" t="str">
            <v>42300</v>
          </cell>
          <cell r="E1676" t="str">
            <v>Emergency Department</v>
          </cell>
          <cell r="F1676" t="str">
            <v>39004050</v>
          </cell>
          <cell r="G1676" t="str">
            <v>ED TOE FRACTURE</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row>
        <row r="1677">
          <cell r="A1677" t="str">
            <v>JUL</v>
          </cell>
          <cell r="B1677">
            <v>2017</v>
          </cell>
          <cell r="C1677" t="str">
            <v>COTTAGE GROVE COMMUNITY HOSPIT</v>
          </cell>
          <cell r="D1677" t="str">
            <v>42300</v>
          </cell>
          <cell r="E1677" t="str">
            <v>Emergency Department</v>
          </cell>
          <cell r="F1677" t="str">
            <v>39004055</v>
          </cell>
          <cell r="G1677" t="str">
            <v>ED TRIGGER POINT INJECT</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row>
        <row r="1678">
          <cell r="A1678" t="str">
            <v>JUL</v>
          </cell>
          <cell r="B1678">
            <v>2017</v>
          </cell>
          <cell r="C1678" t="str">
            <v>COTTAGE GROVE COMMUNITY HOSPIT</v>
          </cell>
          <cell r="D1678" t="str">
            <v>42300</v>
          </cell>
          <cell r="E1678" t="str">
            <v>Emergency Department</v>
          </cell>
          <cell r="F1678" t="str">
            <v>39004105</v>
          </cell>
          <cell r="G1678" t="str">
            <v>ED VISIT COMP L 5</v>
          </cell>
          <cell r="H1678">
            <v>5</v>
          </cell>
          <cell r="I1678">
            <v>28</v>
          </cell>
          <cell r="J1678">
            <v>33</v>
          </cell>
          <cell r="K1678">
            <v>0</v>
          </cell>
          <cell r="L1678">
            <v>0</v>
          </cell>
          <cell r="M1678">
            <v>0</v>
          </cell>
          <cell r="N1678">
            <v>125.4</v>
          </cell>
          <cell r="O1678">
            <v>2685</v>
          </cell>
          <cell r="P1678">
            <v>15036</v>
          </cell>
          <cell r="Q1678">
            <v>17721</v>
          </cell>
          <cell r="R1678">
            <v>5</v>
          </cell>
          <cell r="S1678">
            <v>28</v>
          </cell>
          <cell r="T1678">
            <v>33</v>
          </cell>
          <cell r="U1678">
            <v>0</v>
          </cell>
          <cell r="V1678">
            <v>0</v>
          </cell>
          <cell r="W1678">
            <v>0</v>
          </cell>
          <cell r="X1678">
            <v>125.4</v>
          </cell>
          <cell r="Y1678">
            <v>2685</v>
          </cell>
          <cell r="Z1678">
            <v>15036</v>
          </cell>
          <cell r="AA1678">
            <v>17721</v>
          </cell>
        </row>
        <row r="1679">
          <cell r="A1679" t="str">
            <v>JUL</v>
          </cell>
          <cell r="B1679">
            <v>2017</v>
          </cell>
          <cell r="C1679" t="str">
            <v>COTTAGE GROVE COMMUNITY HOSPIT</v>
          </cell>
          <cell r="D1679" t="str">
            <v>42300</v>
          </cell>
          <cell r="E1679" t="str">
            <v>Emergency Department</v>
          </cell>
          <cell r="F1679" t="str">
            <v>39004110</v>
          </cell>
          <cell r="G1679" t="str">
            <v>ED VIS CRIT CARE ADD 30 M</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row>
        <row r="1680">
          <cell r="A1680" t="str">
            <v>JUL</v>
          </cell>
          <cell r="B1680">
            <v>2017</v>
          </cell>
          <cell r="C1680" t="str">
            <v>COTTAGE GROVE COMMUNITY HOSPIT</v>
          </cell>
          <cell r="D1680" t="str">
            <v>42300</v>
          </cell>
          <cell r="E1680" t="str">
            <v>Emergency Department</v>
          </cell>
          <cell r="F1680" t="str">
            <v>39004125</v>
          </cell>
          <cell r="G1680" t="str">
            <v>ED VIS CRIT CARE INT HOUR</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row>
        <row r="1681">
          <cell r="A1681" t="str">
            <v>JUL</v>
          </cell>
          <cell r="B1681">
            <v>2017</v>
          </cell>
          <cell r="C1681" t="str">
            <v>COTTAGE GROVE COMMUNITY HOSPIT</v>
          </cell>
          <cell r="D1681" t="str">
            <v>42300</v>
          </cell>
          <cell r="E1681" t="str">
            <v>Emergency Department</v>
          </cell>
          <cell r="F1681" t="str">
            <v>39004140</v>
          </cell>
          <cell r="G1681" t="str">
            <v>ED VIS DETAIL LEVEL 4</v>
          </cell>
          <cell r="H1681">
            <v>10</v>
          </cell>
          <cell r="I1681">
            <v>183</v>
          </cell>
          <cell r="J1681">
            <v>193</v>
          </cell>
          <cell r="K1681">
            <v>0</v>
          </cell>
          <cell r="L1681">
            <v>0</v>
          </cell>
          <cell r="M1681">
            <v>0</v>
          </cell>
          <cell r="N1681">
            <v>494.1</v>
          </cell>
          <cell r="O1681">
            <v>3625</v>
          </cell>
          <cell r="P1681">
            <v>66337.5</v>
          </cell>
          <cell r="Q1681">
            <v>69962.5</v>
          </cell>
          <cell r="R1681">
            <v>10</v>
          </cell>
          <cell r="S1681">
            <v>183</v>
          </cell>
          <cell r="T1681">
            <v>193</v>
          </cell>
          <cell r="U1681">
            <v>0</v>
          </cell>
          <cell r="V1681">
            <v>0</v>
          </cell>
          <cell r="W1681">
            <v>0</v>
          </cell>
          <cell r="X1681">
            <v>494.1</v>
          </cell>
          <cell r="Y1681">
            <v>3625</v>
          </cell>
          <cell r="Z1681">
            <v>66337.5</v>
          </cell>
          <cell r="AA1681">
            <v>69962.5</v>
          </cell>
        </row>
        <row r="1682">
          <cell r="A1682" t="str">
            <v>JUL</v>
          </cell>
          <cell r="B1682">
            <v>2017</v>
          </cell>
          <cell r="C1682" t="str">
            <v>COTTAGE GROVE COMMUNITY HOSPIT</v>
          </cell>
          <cell r="D1682" t="str">
            <v>42300</v>
          </cell>
          <cell r="E1682" t="str">
            <v>Emergency Department</v>
          </cell>
          <cell r="F1682" t="str">
            <v>39004150</v>
          </cell>
          <cell r="G1682" t="str">
            <v>ED VIS EXP PROB MOD L 3</v>
          </cell>
          <cell r="H1682">
            <v>0</v>
          </cell>
          <cell r="I1682">
            <v>564</v>
          </cell>
          <cell r="J1682">
            <v>564</v>
          </cell>
          <cell r="K1682">
            <v>0</v>
          </cell>
          <cell r="L1682">
            <v>0</v>
          </cell>
          <cell r="M1682">
            <v>0</v>
          </cell>
          <cell r="N1682">
            <v>755.8</v>
          </cell>
          <cell r="O1682">
            <v>0</v>
          </cell>
          <cell r="P1682">
            <v>106032</v>
          </cell>
          <cell r="Q1682">
            <v>106032</v>
          </cell>
          <cell r="R1682">
            <v>0</v>
          </cell>
          <cell r="S1682">
            <v>564</v>
          </cell>
          <cell r="T1682">
            <v>564</v>
          </cell>
          <cell r="U1682">
            <v>0</v>
          </cell>
          <cell r="V1682">
            <v>0</v>
          </cell>
          <cell r="W1682">
            <v>0</v>
          </cell>
          <cell r="X1682">
            <v>755.8</v>
          </cell>
          <cell r="Y1682">
            <v>0</v>
          </cell>
          <cell r="Z1682">
            <v>106032</v>
          </cell>
          <cell r="AA1682">
            <v>106032</v>
          </cell>
        </row>
        <row r="1683">
          <cell r="A1683" t="str">
            <v>JUL</v>
          </cell>
          <cell r="B1683">
            <v>2017</v>
          </cell>
          <cell r="C1683" t="str">
            <v>COTTAGE GROVE COMMUNITY HOSPIT</v>
          </cell>
          <cell r="D1683" t="str">
            <v>42300</v>
          </cell>
          <cell r="E1683" t="str">
            <v>Emergency Department</v>
          </cell>
          <cell r="F1683" t="str">
            <v>39004155</v>
          </cell>
          <cell r="G1683" t="str">
            <v>ED VIS EXP PROB FOC L 2</v>
          </cell>
          <cell r="H1683">
            <v>0</v>
          </cell>
          <cell r="I1683">
            <v>158</v>
          </cell>
          <cell r="J1683">
            <v>158</v>
          </cell>
          <cell r="K1683">
            <v>0</v>
          </cell>
          <cell r="L1683">
            <v>0</v>
          </cell>
          <cell r="M1683">
            <v>0</v>
          </cell>
          <cell r="N1683">
            <v>139</v>
          </cell>
          <cell r="O1683">
            <v>0</v>
          </cell>
          <cell r="P1683">
            <v>19592</v>
          </cell>
          <cell r="Q1683">
            <v>19592</v>
          </cell>
          <cell r="R1683">
            <v>0</v>
          </cell>
          <cell r="S1683">
            <v>158</v>
          </cell>
          <cell r="T1683">
            <v>158</v>
          </cell>
          <cell r="U1683">
            <v>0</v>
          </cell>
          <cell r="V1683">
            <v>0</v>
          </cell>
          <cell r="W1683">
            <v>0</v>
          </cell>
          <cell r="X1683">
            <v>139</v>
          </cell>
          <cell r="Y1683">
            <v>0</v>
          </cell>
          <cell r="Z1683">
            <v>19592</v>
          </cell>
          <cell r="AA1683">
            <v>19592</v>
          </cell>
        </row>
        <row r="1684">
          <cell r="A1684" t="str">
            <v>JUL</v>
          </cell>
          <cell r="B1684">
            <v>2017</v>
          </cell>
          <cell r="C1684" t="str">
            <v>COTTAGE GROVE COMMUNITY HOSPIT</v>
          </cell>
          <cell r="D1684" t="str">
            <v>42300</v>
          </cell>
          <cell r="E1684" t="str">
            <v>Emergency Department</v>
          </cell>
          <cell r="F1684" t="str">
            <v>39004162</v>
          </cell>
          <cell r="G1684" t="str">
            <v>ED VIS PROLONG SVC FACE TO FACE</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row>
        <row r="1685">
          <cell r="A1685" t="str">
            <v>JUL</v>
          </cell>
          <cell r="B1685">
            <v>2017</v>
          </cell>
          <cell r="C1685" t="str">
            <v>COTTAGE GROVE COMMUNITY HOSPIT</v>
          </cell>
          <cell r="D1685" t="str">
            <v>42300</v>
          </cell>
          <cell r="E1685" t="str">
            <v>Emergency Department</v>
          </cell>
          <cell r="F1685" t="str">
            <v>39004240</v>
          </cell>
          <cell r="G1685" t="str">
            <v>ED VIS PROB FOCUS LEVEL 1</v>
          </cell>
          <cell r="H1685">
            <v>0</v>
          </cell>
          <cell r="I1685">
            <v>3</v>
          </cell>
          <cell r="J1685">
            <v>3</v>
          </cell>
          <cell r="K1685">
            <v>0</v>
          </cell>
          <cell r="L1685">
            <v>0</v>
          </cell>
          <cell r="M1685">
            <v>0</v>
          </cell>
          <cell r="N1685">
            <v>1.4</v>
          </cell>
          <cell r="O1685">
            <v>0</v>
          </cell>
          <cell r="P1685">
            <v>189</v>
          </cell>
          <cell r="Q1685">
            <v>189</v>
          </cell>
          <cell r="R1685">
            <v>0</v>
          </cell>
          <cell r="S1685">
            <v>3</v>
          </cell>
          <cell r="T1685">
            <v>3</v>
          </cell>
          <cell r="U1685">
            <v>0</v>
          </cell>
          <cell r="V1685">
            <v>0</v>
          </cell>
          <cell r="W1685">
            <v>0</v>
          </cell>
          <cell r="X1685">
            <v>1.4</v>
          </cell>
          <cell r="Y1685">
            <v>0</v>
          </cell>
          <cell r="Z1685">
            <v>189</v>
          </cell>
          <cell r="AA1685">
            <v>189</v>
          </cell>
        </row>
        <row r="1686">
          <cell r="A1686" t="str">
            <v>JUL</v>
          </cell>
          <cell r="B1686">
            <v>2017</v>
          </cell>
          <cell r="C1686" t="str">
            <v>COTTAGE GROVE COMMUNITY HOSPIT</v>
          </cell>
          <cell r="D1686" t="str">
            <v>42300</v>
          </cell>
          <cell r="E1686" t="str">
            <v>Emergency Department</v>
          </cell>
          <cell r="F1686" t="str">
            <v>39004270</v>
          </cell>
          <cell r="G1686" t="str">
            <v>xED VIS MH EXAM</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row>
        <row r="1687">
          <cell r="A1687" t="str">
            <v>JUL</v>
          </cell>
          <cell r="B1687">
            <v>2017</v>
          </cell>
          <cell r="C1687" t="str">
            <v>COTTAGE GROVE COMMUNITY HOSPIT</v>
          </cell>
          <cell r="D1687" t="str">
            <v>42300</v>
          </cell>
          <cell r="E1687" t="str">
            <v>Emergency Department</v>
          </cell>
          <cell r="F1687" t="str">
            <v>39004415</v>
          </cell>
          <cell r="G1687" t="str">
            <v>ED EXCIS SKIN LESION TRNK EXT &lt;0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row>
        <row r="1688">
          <cell r="A1688" t="str">
            <v>JUL</v>
          </cell>
          <cell r="B1688">
            <v>2017</v>
          </cell>
          <cell r="C1688" t="str">
            <v>COTTAGE GROVE COMMUNITY HOSPIT</v>
          </cell>
          <cell r="D1688" t="str">
            <v>42300</v>
          </cell>
          <cell r="E1688" t="str">
            <v>Emergency Department</v>
          </cell>
          <cell r="F1688" t="str">
            <v>39004435</v>
          </cell>
          <cell r="G1688" t="str">
            <v>ED EXC OF NAIL AND MATRIX 54</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row>
        <row r="1689">
          <cell r="A1689" t="str">
            <v>JUL</v>
          </cell>
          <cell r="B1689">
            <v>2017</v>
          </cell>
          <cell r="C1689" t="str">
            <v>COTTAGE GROVE COMMUNITY HOSPIT</v>
          </cell>
          <cell r="D1689" t="str">
            <v>42300</v>
          </cell>
          <cell r="E1689" t="str">
            <v>Emergency Department</v>
          </cell>
          <cell r="F1689" t="str">
            <v>39004590</v>
          </cell>
          <cell r="G1689" t="str">
            <v>ED TX CLSD METATARSOPHALANGEAL D</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row>
        <row r="1690">
          <cell r="A1690" t="str">
            <v>JUL</v>
          </cell>
          <cell r="B1690">
            <v>2017</v>
          </cell>
          <cell r="C1690" t="str">
            <v>COTTAGE GROVE COMMUNITY HOSPIT</v>
          </cell>
          <cell r="D1690" t="str">
            <v>42300</v>
          </cell>
          <cell r="E1690" t="str">
            <v>Emergency Department</v>
          </cell>
          <cell r="F1690" t="str">
            <v>39004600</v>
          </cell>
          <cell r="G1690" t="str">
            <v>ED FINGER SPLINT, STATIC</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row>
        <row r="1691">
          <cell r="A1691" t="str">
            <v>JUL</v>
          </cell>
          <cell r="B1691">
            <v>2017</v>
          </cell>
          <cell r="C1691" t="str">
            <v>COTTAGE GROVE COMMUNITY HOSPIT</v>
          </cell>
          <cell r="D1691" t="str">
            <v>42300</v>
          </cell>
          <cell r="E1691" t="str">
            <v>Emergency Department</v>
          </cell>
          <cell r="F1691" t="str">
            <v>39004620</v>
          </cell>
          <cell r="G1691" t="str">
            <v>ED I&amp;D ABS/HEMATOMA NOSE, INT</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row>
        <row r="1692">
          <cell r="A1692" t="str">
            <v>JUL</v>
          </cell>
          <cell r="B1692">
            <v>2017</v>
          </cell>
          <cell r="C1692" t="str">
            <v>COTTAGE GROVE COMMUNITY HOSPIT</v>
          </cell>
          <cell r="D1692" t="str">
            <v>42300</v>
          </cell>
          <cell r="E1692" t="str">
            <v>Emergency Department</v>
          </cell>
          <cell r="F1692" t="str">
            <v>39004680</v>
          </cell>
          <cell r="G1692" t="str">
            <v>ED I&amp;D ABSC/CYST/HEMA MOUTH SIM</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row>
        <row r="1693">
          <cell r="A1693" t="str">
            <v>JUL</v>
          </cell>
          <cell r="B1693">
            <v>2017</v>
          </cell>
          <cell r="C1693" t="str">
            <v>COTTAGE GROVE COMMUNITY HOSPIT</v>
          </cell>
          <cell r="D1693" t="str">
            <v>42300</v>
          </cell>
          <cell r="E1693" t="str">
            <v>Emergency Department</v>
          </cell>
          <cell r="F1693" t="str">
            <v>39004715</v>
          </cell>
          <cell r="G1693" t="str">
            <v>ED VAG DELIVERY</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row>
        <row r="1694">
          <cell r="A1694" t="str">
            <v>JUL</v>
          </cell>
          <cell r="B1694">
            <v>2017</v>
          </cell>
          <cell r="C1694" t="str">
            <v>COTTAGE GROVE COMMUNITY HOSPIT</v>
          </cell>
          <cell r="D1694" t="str">
            <v>42300</v>
          </cell>
          <cell r="E1694" t="str">
            <v>Emergency Department</v>
          </cell>
          <cell r="F1694" t="str">
            <v>39004815</v>
          </cell>
          <cell r="G1694" t="str">
            <v>ED DEBRIDEMENT INFECTED SKIN</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row>
        <row r="1695">
          <cell r="A1695" t="str">
            <v>JUL</v>
          </cell>
          <cell r="B1695">
            <v>2017</v>
          </cell>
          <cell r="C1695" t="str">
            <v>COTTAGE GROVE COMMUNITY HOSPIT</v>
          </cell>
          <cell r="D1695" t="str">
            <v>42300</v>
          </cell>
          <cell r="E1695" t="str">
            <v>Emergency Department</v>
          </cell>
          <cell r="F1695" t="str">
            <v>39004820</v>
          </cell>
          <cell r="G1695" t="str">
            <v>ED STRAPPING UNNA BOOT</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row>
        <row r="1696">
          <cell r="A1696" t="str">
            <v>JUL</v>
          </cell>
          <cell r="B1696">
            <v>2017</v>
          </cell>
          <cell r="C1696" t="str">
            <v>COTTAGE GROVE COMMUNITY HOSPIT</v>
          </cell>
          <cell r="D1696" t="str">
            <v>42300</v>
          </cell>
          <cell r="E1696" t="str">
            <v>Emergency Department</v>
          </cell>
          <cell r="F1696" t="str">
            <v>39004870</v>
          </cell>
          <cell r="G1696" t="str">
            <v>ED WOUND EXPLORATION EXTREMITY</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row>
        <row r="1697">
          <cell r="A1697" t="str">
            <v>JUL</v>
          </cell>
          <cell r="B1697">
            <v>2017</v>
          </cell>
          <cell r="C1697" t="str">
            <v>COTTAGE GROVE COMMUNITY HOSPIT</v>
          </cell>
          <cell r="D1697" t="str">
            <v>42300</v>
          </cell>
          <cell r="E1697" t="str">
            <v>Emergency Department</v>
          </cell>
          <cell r="F1697" t="str">
            <v>39004895</v>
          </cell>
          <cell r="G1697" t="str">
            <v>ED LAC C EXT SCALP EA ADDT'L 5cm</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row>
        <row r="1698">
          <cell r="A1698" t="str">
            <v>JUL</v>
          </cell>
          <cell r="B1698">
            <v>2017</v>
          </cell>
          <cell r="C1698" t="str">
            <v>COTTAGE GROVE COMMUNITY HOSPIT</v>
          </cell>
          <cell r="D1698" t="str">
            <v>42300</v>
          </cell>
          <cell r="E1698" t="str">
            <v>Emergency Department</v>
          </cell>
          <cell r="F1698" t="str">
            <v>39004915</v>
          </cell>
          <cell r="G1698" t="str">
            <v>ED EXC DEBRID SKIN, FULL THICKNE</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row>
        <row r="1699">
          <cell r="A1699" t="str">
            <v>JUL</v>
          </cell>
          <cell r="B1699">
            <v>2017</v>
          </cell>
          <cell r="C1699" t="str">
            <v>COTTAGE GROVE COMMUNITY HOSPIT</v>
          </cell>
          <cell r="D1699" t="str">
            <v>42300</v>
          </cell>
          <cell r="E1699" t="str">
            <v>Emergency Department</v>
          </cell>
          <cell r="F1699" t="str">
            <v>39004965</v>
          </cell>
          <cell r="G1699" t="str">
            <v>ED CHANGE CYSTOSTOMY TUBE</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row>
        <row r="1700">
          <cell r="A1700" t="str">
            <v>JUL</v>
          </cell>
          <cell r="B1700">
            <v>2017</v>
          </cell>
          <cell r="C1700" t="str">
            <v>COTTAGE GROVE COMMUNITY HOSPIT</v>
          </cell>
          <cell r="D1700" t="str">
            <v>42300</v>
          </cell>
          <cell r="E1700" t="str">
            <v>Emergency Department</v>
          </cell>
          <cell r="F1700" t="str">
            <v>39005020</v>
          </cell>
          <cell r="G1700" t="str">
            <v>ED APPL WALKING/AMB TYPE CAST</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row>
        <row r="1701">
          <cell r="A1701" t="str">
            <v>JUL</v>
          </cell>
          <cell r="B1701">
            <v>2017</v>
          </cell>
          <cell r="C1701" t="str">
            <v>COTTAGE GROVE COMMUNITY HOSPIT</v>
          </cell>
          <cell r="D1701" t="str">
            <v>42300</v>
          </cell>
          <cell r="E1701" t="str">
            <v>Emergency Department</v>
          </cell>
          <cell r="F1701" t="str">
            <v>39005075</v>
          </cell>
          <cell r="G1701" t="str">
            <v>ED OPEN TR DISTAL PHALANGEAL FX</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row>
        <row r="1702">
          <cell r="A1702" t="str">
            <v>JUL</v>
          </cell>
          <cell r="B1702">
            <v>2017</v>
          </cell>
          <cell r="C1702" t="str">
            <v>COTTAGE GROVE COMMUNITY HOSPIT</v>
          </cell>
          <cell r="D1702" t="str">
            <v>42300</v>
          </cell>
          <cell r="E1702" t="str">
            <v>Emergency Department</v>
          </cell>
          <cell r="F1702" t="str">
            <v>39005100</v>
          </cell>
          <cell r="G1702" t="str">
            <v>ED STRAPPING TOES</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row>
        <row r="1703">
          <cell r="A1703" t="str">
            <v>JUL</v>
          </cell>
          <cell r="B1703">
            <v>2017</v>
          </cell>
          <cell r="C1703" t="str">
            <v>COTTAGE GROVE COMMUNITY HOSPIT</v>
          </cell>
          <cell r="D1703" t="str">
            <v>42300</v>
          </cell>
          <cell r="E1703" t="str">
            <v>Emergency Department</v>
          </cell>
          <cell r="F1703" t="str">
            <v>39005170</v>
          </cell>
          <cell r="G1703" t="str">
            <v>ED CL TX POST HP DISLOCATION</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row>
        <row r="1704">
          <cell r="A1704" t="str">
            <v>JUL</v>
          </cell>
          <cell r="B1704">
            <v>2017</v>
          </cell>
          <cell r="C1704" t="str">
            <v>COTTAGE GROVE COMMUNITY HOSPIT</v>
          </cell>
          <cell r="D1704" t="str">
            <v>42300</v>
          </cell>
          <cell r="E1704" t="str">
            <v>Emergency Department</v>
          </cell>
          <cell r="F1704" t="str">
            <v>39005204</v>
          </cell>
          <cell r="G1704" t="str">
            <v>ED CLSD TX TRIMALLEOLAR ANKLE FX</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row>
        <row r="1705">
          <cell r="A1705" t="str">
            <v>JUL</v>
          </cell>
          <cell r="B1705">
            <v>2017</v>
          </cell>
          <cell r="C1705" t="str">
            <v>COTTAGE GROVE COMMUNITY HOSPIT</v>
          </cell>
          <cell r="D1705" t="str">
            <v>42300</v>
          </cell>
          <cell r="E1705" t="str">
            <v>Emergency Department</v>
          </cell>
          <cell r="F1705" t="str">
            <v>39005210</v>
          </cell>
          <cell r="G1705" t="str">
            <v>ED REP LIP,FULL THICKNESS VERMIL</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row>
        <row r="1706">
          <cell r="A1706" t="str">
            <v>JUL</v>
          </cell>
          <cell r="B1706">
            <v>2017</v>
          </cell>
          <cell r="C1706" t="str">
            <v>COTTAGE GROVE COMMUNITY HOSPIT</v>
          </cell>
          <cell r="D1706" t="str">
            <v>42300</v>
          </cell>
          <cell r="E1706" t="str">
            <v>Emergency Department</v>
          </cell>
          <cell r="F1706" t="str">
            <v>39005213</v>
          </cell>
          <cell r="G1706" t="str">
            <v>ED INSERTION TEMP INDWELLING CAT</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row>
        <row r="1707">
          <cell r="A1707" t="str">
            <v>JUL</v>
          </cell>
          <cell r="B1707">
            <v>2017</v>
          </cell>
          <cell r="C1707" t="str">
            <v>COTTAGE GROVE COMMUNITY HOSPIT</v>
          </cell>
          <cell r="D1707" t="str">
            <v>42300</v>
          </cell>
          <cell r="E1707" t="str">
            <v>Emergency Department</v>
          </cell>
          <cell r="F1707" t="str">
            <v>39005245</v>
          </cell>
          <cell r="G1707" t="str">
            <v>ED I&amp;D ISCHIORECTAL &amp; PERI ABSCE</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row>
        <row r="1708">
          <cell r="A1708" t="str">
            <v>JUL</v>
          </cell>
          <cell r="B1708">
            <v>2017</v>
          </cell>
          <cell r="C1708" t="str">
            <v>COTTAGE GROVE COMMUNITY HOSPIT</v>
          </cell>
          <cell r="D1708" t="str">
            <v>42300</v>
          </cell>
          <cell r="E1708" t="str">
            <v>Emergency Department</v>
          </cell>
          <cell r="F1708" t="str">
            <v>39005295</v>
          </cell>
          <cell r="G1708" t="str">
            <v>ED TUBE THORACOSTOMY W/ORW/O WAT</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row>
        <row r="1709">
          <cell r="A1709" t="str">
            <v>JUL</v>
          </cell>
          <cell r="B1709">
            <v>2017</v>
          </cell>
          <cell r="C1709" t="str">
            <v>COTTAGE GROVE COMMUNITY HOSPIT</v>
          </cell>
          <cell r="D1709" t="str">
            <v>42300</v>
          </cell>
          <cell r="E1709" t="str">
            <v>Emergency Department</v>
          </cell>
          <cell r="F1709" t="str">
            <v>39005305</v>
          </cell>
          <cell r="G1709" t="str">
            <v>ED INSERT CV CATH NON-TUN AGE &gt;5</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row>
        <row r="1710">
          <cell r="A1710" t="str">
            <v>JUL</v>
          </cell>
          <cell r="B1710">
            <v>2017</v>
          </cell>
          <cell r="C1710" t="str">
            <v>COTTAGE GROVE COMMUNITY HOSPIT</v>
          </cell>
          <cell r="D1710" t="str">
            <v>42300</v>
          </cell>
          <cell r="E1710" t="str">
            <v>Emergency Department</v>
          </cell>
          <cell r="F1710" t="str">
            <v>39005310</v>
          </cell>
          <cell r="G1710" t="str">
            <v>ED NEWBORN DISCHARGE DAY HOSP</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row>
        <row r="1711">
          <cell r="A1711" t="str">
            <v>JUL</v>
          </cell>
          <cell r="B1711">
            <v>2017</v>
          </cell>
          <cell r="C1711" t="str">
            <v>COTTAGE GROVE COMMUNITY HOSPIT</v>
          </cell>
          <cell r="D1711" t="str">
            <v>42300</v>
          </cell>
          <cell r="E1711" t="str">
            <v>Emergency Department</v>
          </cell>
          <cell r="F1711" t="str">
            <v>39005400</v>
          </cell>
          <cell r="G1711" t="str">
            <v>ED CONSCIOUS SED BY SAME PHYS &lt;5</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row>
        <row r="1712">
          <cell r="A1712" t="str">
            <v>JUL</v>
          </cell>
          <cell r="B1712">
            <v>2017</v>
          </cell>
          <cell r="C1712" t="str">
            <v>COTTAGE GROVE COMMUNITY HOSPIT</v>
          </cell>
          <cell r="D1712" t="str">
            <v>42300</v>
          </cell>
          <cell r="E1712" t="str">
            <v>Emergency Department</v>
          </cell>
          <cell r="F1712" t="str">
            <v>39005405</v>
          </cell>
          <cell r="G1712" t="str">
            <v>ED CONSCIOUS SED BY SAME PHYS &gt;5</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row>
        <row r="1713">
          <cell r="A1713" t="str">
            <v>JUL</v>
          </cell>
          <cell r="B1713">
            <v>2017</v>
          </cell>
          <cell r="C1713" t="str">
            <v>COTTAGE GROVE COMMUNITY HOSPIT</v>
          </cell>
          <cell r="D1713" t="str">
            <v>42300</v>
          </cell>
          <cell r="E1713" t="str">
            <v>Emergency Department</v>
          </cell>
          <cell r="F1713" t="str">
            <v>39005415</v>
          </cell>
          <cell r="G1713" t="str">
            <v>ED INITIAL TX 1ST DEGREE BURN</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row>
        <row r="1714">
          <cell r="A1714" t="str">
            <v>JUL</v>
          </cell>
          <cell r="B1714">
            <v>2017</v>
          </cell>
          <cell r="C1714" t="str">
            <v>COTTAGE GROVE COMMUNITY HOSPIT</v>
          </cell>
          <cell r="D1714" t="str">
            <v>42300</v>
          </cell>
          <cell r="E1714" t="str">
            <v>Emergency Department</v>
          </cell>
          <cell r="F1714" t="str">
            <v>39005515</v>
          </cell>
          <cell r="G1714" t="str">
            <v>ED DISTAL PHAL CL FX FIN/TH MANI</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row>
        <row r="1715">
          <cell r="A1715" t="str">
            <v>JUL</v>
          </cell>
          <cell r="B1715">
            <v>2017</v>
          </cell>
          <cell r="C1715" t="str">
            <v>COTTAGE GROVE COMMUNITY HOSPIT</v>
          </cell>
          <cell r="D1715" t="str">
            <v>42300</v>
          </cell>
          <cell r="E1715" t="str">
            <v>Emergency Department</v>
          </cell>
          <cell r="F1715" t="str">
            <v>39005540</v>
          </cell>
          <cell r="G1715" t="str">
            <v>ED CL TR RADIAL/ULNAR SHAFT FX W</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row>
        <row r="1716">
          <cell r="A1716" t="str">
            <v>JUL</v>
          </cell>
          <cell r="B1716">
            <v>2017</v>
          </cell>
          <cell r="C1716" t="str">
            <v>COTTAGE GROVE COMMUNITY HOSPIT</v>
          </cell>
          <cell r="D1716" t="str">
            <v>42300</v>
          </cell>
          <cell r="E1716" t="str">
            <v>Emergency Department</v>
          </cell>
          <cell r="F1716" t="str">
            <v>39005585</v>
          </cell>
          <cell r="G1716" t="str">
            <v>ED DIST FIBULA FX CL TR</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row>
        <row r="1717">
          <cell r="A1717" t="str">
            <v>JUL</v>
          </cell>
          <cell r="B1717">
            <v>2017</v>
          </cell>
          <cell r="C1717" t="str">
            <v>COTTAGE GROVE COMMUNITY HOSPIT</v>
          </cell>
          <cell r="D1717" t="str">
            <v>42300</v>
          </cell>
          <cell r="E1717" t="str">
            <v>Emergency Department</v>
          </cell>
          <cell r="F1717" t="str">
            <v>39005670</v>
          </cell>
          <cell r="G1717" t="str">
            <v>ED DRAINAGE ABS OF PALATE/UVULA</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row>
        <row r="1718">
          <cell r="A1718" t="str">
            <v>JUL</v>
          </cell>
          <cell r="B1718">
            <v>2017</v>
          </cell>
          <cell r="C1718" t="str">
            <v>COTTAGE GROVE COMMUNITY HOSPIT</v>
          </cell>
          <cell r="D1718" t="str">
            <v>42300</v>
          </cell>
          <cell r="E1718" t="str">
            <v>Emergency Department</v>
          </cell>
          <cell r="F1718" t="str">
            <v>39005680</v>
          </cell>
          <cell r="G1718" t="str">
            <v>ED EXC BEGIGN LESION INCL MARGIN</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row>
        <row r="1719">
          <cell r="A1719" t="str">
            <v>JUL</v>
          </cell>
          <cell r="B1719">
            <v>2017</v>
          </cell>
          <cell r="C1719" t="str">
            <v>COTTAGE GROVE COMMUNITY HOSPIT</v>
          </cell>
          <cell r="D1719" t="str">
            <v>42300</v>
          </cell>
          <cell r="E1719" t="str">
            <v>Emergency Department</v>
          </cell>
          <cell r="F1719" t="str">
            <v>39005750</v>
          </cell>
          <cell r="G1719" t="str">
            <v>ED US RPR B-SCAN&amp;R-T IMG LMTD</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row>
        <row r="1720">
          <cell r="A1720" t="str">
            <v>JUL</v>
          </cell>
          <cell r="B1720">
            <v>2017</v>
          </cell>
          <cell r="C1720" t="str">
            <v>COTTAGE GROVE COMMUNITY HOSPIT</v>
          </cell>
          <cell r="D1720" t="str">
            <v>42300</v>
          </cell>
          <cell r="E1720" t="str">
            <v>Emergency Department</v>
          </cell>
          <cell r="F1720" t="str">
            <v>39005775</v>
          </cell>
          <cell r="G1720" t="str">
            <v>ED REM FOR BDY, DEEP, THIGH, REG</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row>
        <row r="1721">
          <cell r="A1721" t="str">
            <v>JUL</v>
          </cell>
          <cell r="B1721">
            <v>2017</v>
          </cell>
          <cell r="C1721" t="str">
            <v>COTTAGE GROVE COMMUNITY HOSPIT</v>
          </cell>
          <cell r="D1721" t="str">
            <v>42300</v>
          </cell>
          <cell r="E1721" t="str">
            <v>Emergency Department</v>
          </cell>
          <cell r="F1721" t="str">
            <v>39005855</v>
          </cell>
          <cell r="G1721" t="str">
            <v>ED DIGITAL BLOCK</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row>
        <row r="1722">
          <cell r="A1722" t="str">
            <v>JUL</v>
          </cell>
          <cell r="B1722">
            <v>2017</v>
          </cell>
          <cell r="C1722" t="str">
            <v>COTTAGE GROVE COMMUNITY HOSPIT</v>
          </cell>
          <cell r="D1722" t="str">
            <v>42300</v>
          </cell>
          <cell r="E1722" t="str">
            <v>Emergency Department</v>
          </cell>
          <cell r="F1722" t="str">
            <v>39005865</v>
          </cell>
          <cell r="G1722" t="str">
            <v>ED US GUIDE VASC ACCESS</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row>
        <row r="1723">
          <cell r="A1723" t="str">
            <v>JUL</v>
          </cell>
          <cell r="B1723">
            <v>2017</v>
          </cell>
          <cell r="C1723" t="str">
            <v>COTTAGE GROVE COMMUNITY HOSPIT</v>
          </cell>
          <cell r="D1723" t="str">
            <v>42300</v>
          </cell>
          <cell r="E1723" t="str">
            <v>Emergency Department</v>
          </cell>
          <cell r="F1723" t="str">
            <v>39005875</v>
          </cell>
          <cell r="G1723" t="str">
            <v>ED EXC TUM SOFT TISS NCK/THORAX</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row>
        <row r="1724">
          <cell r="A1724" t="str">
            <v>JUL</v>
          </cell>
          <cell r="B1724">
            <v>2017</v>
          </cell>
          <cell r="C1724" t="str">
            <v>COTTAGE GROVE COMMUNITY HOSPIT</v>
          </cell>
          <cell r="D1724" t="str">
            <v>42300</v>
          </cell>
          <cell r="E1724" t="str">
            <v>Emergency Department</v>
          </cell>
          <cell r="F1724" t="str">
            <v>39005955</v>
          </cell>
          <cell r="G1724" t="str">
            <v>ED LARYNGOSCOPY DIR W/REM FB</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row>
        <row r="1725">
          <cell r="A1725" t="str">
            <v>JUL</v>
          </cell>
          <cell r="B1725">
            <v>2017</v>
          </cell>
          <cell r="C1725" t="str">
            <v>COTTAGE GROVE COMMUNITY HOSPIT</v>
          </cell>
          <cell r="D1725" t="str">
            <v>42300</v>
          </cell>
          <cell r="E1725" t="str">
            <v>Emergency Department</v>
          </cell>
          <cell r="F1725" t="str">
            <v>39005995</v>
          </cell>
          <cell r="G1725" t="str">
            <v>ED TX FINGER DISLOCATION W/ANES</v>
          </cell>
          <cell r="H1725">
            <v>0</v>
          </cell>
          <cell r="I1725">
            <v>1</v>
          </cell>
          <cell r="J1725">
            <v>1</v>
          </cell>
          <cell r="K1725">
            <v>0</v>
          </cell>
          <cell r="L1725">
            <v>0</v>
          </cell>
          <cell r="M1725">
            <v>0</v>
          </cell>
          <cell r="N1725">
            <v>3.9</v>
          </cell>
          <cell r="O1725">
            <v>0</v>
          </cell>
          <cell r="P1725">
            <v>554.5</v>
          </cell>
          <cell r="Q1725">
            <v>554.5</v>
          </cell>
          <cell r="R1725">
            <v>0</v>
          </cell>
          <cell r="S1725">
            <v>1</v>
          </cell>
          <cell r="T1725">
            <v>1</v>
          </cell>
          <cell r="U1725">
            <v>0</v>
          </cell>
          <cell r="V1725">
            <v>0</v>
          </cell>
          <cell r="W1725">
            <v>0</v>
          </cell>
          <cell r="X1725">
            <v>3.9</v>
          </cell>
          <cell r="Y1725">
            <v>0</v>
          </cell>
          <cell r="Z1725">
            <v>554.5</v>
          </cell>
          <cell r="AA1725">
            <v>554.5</v>
          </cell>
        </row>
        <row r="1726">
          <cell r="A1726" t="str">
            <v>JUL</v>
          </cell>
          <cell r="B1726">
            <v>2017</v>
          </cell>
          <cell r="C1726" t="str">
            <v>COTTAGE GROVE COMMUNITY HOSPIT</v>
          </cell>
          <cell r="D1726" t="str">
            <v>42300</v>
          </cell>
          <cell r="E1726" t="str">
            <v>Emergency Department</v>
          </cell>
          <cell r="F1726" t="str">
            <v>39011000</v>
          </cell>
          <cell r="G1726" t="str">
            <v>ER CERV FLEX NONADJ (FOAM COLLAR</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row>
        <row r="1727">
          <cell r="A1727" t="str">
            <v>JUL</v>
          </cell>
          <cell r="B1727">
            <v>2017</v>
          </cell>
          <cell r="C1727" t="str">
            <v>COTTAGE GROVE COMMUNITY HOSPIT</v>
          </cell>
          <cell r="D1727" t="str">
            <v>42300</v>
          </cell>
          <cell r="E1727" t="str">
            <v>Emergency Department</v>
          </cell>
          <cell r="F1727" t="str">
            <v>39011095</v>
          </cell>
          <cell r="G1727" t="str">
            <v>ER INSERTION NON-INDWELLING CATH</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row>
        <row r="1728">
          <cell r="A1728" t="str">
            <v>JUL</v>
          </cell>
          <cell r="B1728">
            <v>2017</v>
          </cell>
          <cell r="C1728" t="str">
            <v>COTTAGE GROVE COMMUNITY HOSPIT</v>
          </cell>
          <cell r="D1728" t="str">
            <v>42300</v>
          </cell>
          <cell r="E1728" t="str">
            <v>Emergency Department</v>
          </cell>
          <cell r="F1728" t="str">
            <v>39011100</v>
          </cell>
          <cell r="G1728" t="str">
            <v>ER INSERTION TEMP INDWELLING CAT</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row>
        <row r="1729">
          <cell r="A1729" t="str">
            <v>JUL</v>
          </cell>
          <cell r="B1729">
            <v>2017</v>
          </cell>
          <cell r="C1729" t="str">
            <v>COTTAGE GROVE COMMUNITY HOSPIT</v>
          </cell>
          <cell r="D1729" t="str">
            <v>42300</v>
          </cell>
          <cell r="E1729" t="str">
            <v>Emergency Department</v>
          </cell>
          <cell r="F1729" t="str">
            <v>39011125</v>
          </cell>
          <cell r="G1729" t="str">
            <v>ER SO FIGURE 8 ABDUCT RE-STRAINE</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row>
        <row r="1730">
          <cell r="A1730" t="str">
            <v>JUL</v>
          </cell>
          <cell r="B1730">
            <v>2017</v>
          </cell>
          <cell r="C1730" t="str">
            <v>COTTAGE GROVE COMMUNITY HOSPIT</v>
          </cell>
          <cell r="D1730" t="str">
            <v>42300</v>
          </cell>
          <cell r="E1730" t="str">
            <v>Emergency Department</v>
          </cell>
          <cell r="F1730" t="str">
            <v>39011126</v>
          </cell>
          <cell r="G1730" t="str">
            <v>ER SO SINGLE SHLD ELASTIC REFAB</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row>
        <row r="1731">
          <cell r="A1731" t="str">
            <v>JUL</v>
          </cell>
          <cell r="B1731">
            <v>2017</v>
          </cell>
          <cell r="C1731" t="str">
            <v>COTTAGE GROVE COMMUNITY HOSPIT</v>
          </cell>
          <cell r="D1731" t="str">
            <v>42300</v>
          </cell>
          <cell r="E1731" t="str">
            <v>Emergency Department</v>
          </cell>
          <cell r="F1731" t="str">
            <v>39011185</v>
          </cell>
          <cell r="G1731" t="str">
            <v>ER CATH FOR URINE SPEC</v>
          </cell>
          <cell r="H1731">
            <v>0</v>
          </cell>
          <cell r="I1731">
            <v>8</v>
          </cell>
          <cell r="J1731">
            <v>8</v>
          </cell>
          <cell r="K1731">
            <v>0</v>
          </cell>
          <cell r="L1731">
            <v>0</v>
          </cell>
          <cell r="M1731">
            <v>0</v>
          </cell>
          <cell r="N1731">
            <v>0</v>
          </cell>
          <cell r="O1731">
            <v>0</v>
          </cell>
          <cell r="P1731">
            <v>392</v>
          </cell>
          <cell r="Q1731">
            <v>392</v>
          </cell>
          <cell r="R1731">
            <v>0</v>
          </cell>
          <cell r="S1731">
            <v>8</v>
          </cell>
          <cell r="T1731">
            <v>8</v>
          </cell>
          <cell r="U1731">
            <v>0</v>
          </cell>
          <cell r="V1731">
            <v>0</v>
          </cell>
          <cell r="W1731">
            <v>0</v>
          </cell>
          <cell r="X1731">
            <v>0</v>
          </cell>
          <cell r="Y1731">
            <v>0</v>
          </cell>
          <cell r="Z1731">
            <v>392</v>
          </cell>
          <cell r="AA1731">
            <v>392</v>
          </cell>
        </row>
        <row r="1732">
          <cell r="A1732" t="str">
            <v>JUL</v>
          </cell>
          <cell r="B1732">
            <v>2017</v>
          </cell>
          <cell r="C1732" t="str">
            <v>COTTAGE GROVE COMMUNITY HOSPIT</v>
          </cell>
          <cell r="D1732" t="str">
            <v>42300</v>
          </cell>
          <cell r="E1732" t="str">
            <v>Emergency Department</v>
          </cell>
          <cell r="F1732" t="str">
            <v>39011435</v>
          </cell>
          <cell r="G1732" t="str">
            <v>ER CERVICAL COLLAR SEMI-RIGID (A</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row>
        <row r="1733">
          <cell r="A1733" t="str">
            <v>JUL</v>
          </cell>
          <cell r="B1733">
            <v>2017</v>
          </cell>
          <cell r="C1733" t="str">
            <v>COTTAGE GROVE COMMUNITY HOSPIT</v>
          </cell>
          <cell r="D1733" t="str">
            <v>42300</v>
          </cell>
          <cell r="E1733" t="str">
            <v>Emergency Department</v>
          </cell>
          <cell r="F1733" t="str">
            <v>39011560</v>
          </cell>
          <cell r="G1733" t="str">
            <v>ER INSERT CV CATH NON-TUN &gt;5YRS</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row>
        <row r="1734">
          <cell r="A1734" t="str">
            <v>JUL</v>
          </cell>
          <cell r="B1734">
            <v>2017</v>
          </cell>
          <cell r="C1734" t="str">
            <v>COTTAGE GROVE COMMUNITY HOSPIT</v>
          </cell>
          <cell r="D1734" t="str">
            <v>42300</v>
          </cell>
          <cell r="E1734" t="str">
            <v>Emergency Department</v>
          </cell>
          <cell r="F1734" t="str">
            <v>39011640</v>
          </cell>
          <cell r="G1734" t="str">
            <v>ER US GUIDANCE VASC ACCESS</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row>
        <row r="1735">
          <cell r="A1735" t="str">
            <v>JUL</v>
          </cell>
          <cell r="B1735">
            <v>2017</v>
          </cell>
          <cell r="C1735" t="str">
            <v>COTTAGE GROVE COMMUNITY HOSPIT</v>
          </cell>
          <cell r="D1735" t="str">
            <v>42300</v>
          </cell>
          <cell r="E1735" t="str">
            <v>Emergency Department</v>
          </cell>
          <cell r="F1735" t="str">
            <v>39011790</v>
          </cell>
          <cell r="G1735" t="str">
            <v>xER IV INFUSION 1ST HR</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row>
        <row r="1736">
          <cell r="A1736" t="str">
            <v>JUL</v>
          </cell>
          <cell r="B1736">
            <v>2017</v>
          </cell>
          <cell r="C1736" t="str">
            <v>COTTAGE GROVE COMMUNITY HOSPIT</v>
          </cell>
          <cell r="D1736" t="str">
            <v>42300</v>
          </cell>
          <cell r="E1736" t="str">
            <v>Emergency Department</v>
          </cell>
          <cell r="F1736" t="str">
            <v>39011795</v>
          </cell>
          <cell r="G1736" t="str">
            <v>xER IV INFUSION ADDL HR</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row>
        <row r="1737">
          <cell r="A1737" t="str">
            <v>JUL</v>
          </cell>
          <cell r="B1737">
            <v>2017</v>
          </cell>
          <cell r="C1737" t="str">
            <v>COTTAGE GROVE COMMUNITY HOSPIT</v>
          </cell>
          <cell r="D1737" t="str">
            <v>42300</v>
          </cell>
          <cell r="E1737" t="str">
            <v>Emergency Department</v>
          </cell>
          <cell r="F1737" t="str">
            <v>39011845</v>
          </cell>
          <cell r="G1737" t="str">
            <v>EUS RETROPERTIONEAL LIMITED US N</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row>
        <row r="1738">
          <cell r="A1738" t="str">
            <v>JUL</v>
          </cell>
          <cell r="B1738">
            <v>2017</v>
          </cell>
          <cell r="C1738" t="str">
            <v>COTTAGE GROVE COMMUNITY HOSPIT</v>
          </cell>
          <cell r="D1738" t="str">
            <v>42300</v>
          </cell>
          <cell r="E1738" t="str">
            <v>Emergency Department</v>
          </cell>
          <cell r="F1738" t="str">
            <v>39011880</v>
          </cell>
          <cell r="G1738" t="str">
            <v>ER NEWBORN DISCHARGE DAY HOSPITA</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row>
        <row r="1739">
          <cell r="A1739" t="str">
            <v>JUL</v>
          </cell>
          <cell r="B1739">
            <v>2017</v>
          </cell>
          <cell r="C1739" t="str">
            <v>COTTAGE GROVE COMMUNITY HOSPIT</v>
          </cell>
          <cell r="D1739" t="str">
            <v>42300</v>
          </cell>
          <cell r="E1739" t="str">
            <v>Emergency Department</v>
          </cell>
          <cell r="F1739" t="str">
            <v>39011965</v>
          </cell>
          <cell r="G1739" t="str">
            <v>ER DRAIN ABSCESS/HEMATOMA NASAL</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row>
        <row r="1740">
          <cell r="A1740" t="str">
            <v>JUL</v>
          </cell>
          <cell r="B1740">
            <v>2017</v>
          </cell>
          <cell r="C1740" t="str">
            <v>COTTAGE GROVE COMMUNITY HOSPIT</v>
          </cell>
          <cell r="D1740" t="str">
            <v>42300</v>
          </cell>
          <cell r="E1740" t="str">
            <v>Emergency Department</v>
          </cell>
          <cell r="F1740" t="str">
            <v>39011995</v>
          </cell>
          <cell r="G1740" t="str">
            <v>ER IMMUNIZATION ADMIN EA ADD'L</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row>
        <row r="1741">
          <cell r="A1741" t="str">
            <v>JUL</v>
          </cell>
          <cell r="B1741">
            <v>2017</v>
          </cell>
          <cell r="C1741" t="str">
            <v>COTTAGE GROVE COMMUNITY HOSPIT</v>
          </cell>
          <cell r="D1741" t="str">
            <v>42300</v>
          </cell>
          <cell r="E1741" t="str">
            <v>Emergency Department</v>
          </cell>
          <cell r="F1741" t="str">
            <v>39012000</v>
          </cell>
          <cell r="G1741" t="str">
            <v>ER CONSCIOUS SED BY SAME PHYS &lt;5</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row>
        <row r="1742">
          <cell r="A1742" t="str">
            <v>JUL</v>
          </cell>
          <cell r="B1742">
            <v>2017</v>
          </cell>
          <cell r="C1742" t="str">
            <v>COTTAGE GROVE COMMUNITY HOSPIT</v>
          </cell>
          <cell r="D1742" t="str">
            <v>42300</v>
          </cell>
          <cell r="E1742" t="str">
            <v>Emergency Department</v>
          </cell>
          <cell r="F1742" t="str">
            <v>39012005</v>
          </cell>
          <cell r="G1742" t="str">
            <v>ER CONSCIOUS SED BY SAME PHYS &gt;5</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row>
        <row r="1743">
          <cell r="A1743" t="str">
            <v>JUL</v>
          </cell>
          <cell r="B1743">
            <v>2017</v>
          </cell>
          <cell r="C1743" t="str">
            <v>COTTAGE GROVE COMMUNITY HOSPIT</v>
          </cell>
          <cell r="D1743" t="str">
            <v>42300</v>
          </cell>
          <cell r="E1743" t="str">
            <v>Emergency Department</v>
          </cell>
          <cell r="F1743" t="str">
            <v>39012010</v>
          </cell>
          <cell r="G1743" t="str">
            <v>ER CONSCIOUS SED BY SAME PHYS AD</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row>
        <row r="1744">
          <cell r="A1744" t="str">
            <v>JUL</v>
          </cell>
          <cell r="B1744">
            <v>2017</v>
          </cell>
          <cell r="C1744" t="str">
            <v>COTTAGE GROVE COMMUNITY HOSPIT</v>
          </cell>
          <cell r="D1744" t="str">
            <v>42300</v>
          </cell>
          <cell r="E1744" t="str">
            <v>Emergency Department</v>
          </cell>
          <cell r="F1744" t="str">
            <v>39012025</v>
          </cell>
          <cell r="G1744" t="str">
            <v>ER CONSCIOUS SED DIFF PHYS ADD'L</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row>
        <row r="1745">
          <cell r="A1745" t="str">
            <v>JUL</v>
          </cell>
          <cell r="B1745">
            <v>2017</v>
          </cell>
          <cell r="C1745" t="str">
            <v>COTTAGE GROVE COMMUNITY HOSPIT</v>
          </cell>
          <cell r="D1745" t="str">
            <v>42300</v>
          </cell>
          <cell r="E1745" t="str">
            <v>Emergency Department</v>
          </cell>
          <cell r="F1745" t="str">
            <v>39012135</v>
          </cell>
          <cell r="G1745" t="str">
            <v>xER THERAPEUTIC/PROPHYL OR DX IM</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row>
        <row r="1746">
          <cell r="A1746" t="str">
            <v>JUL</v>
          </cell>
          <cell r="B1746">
            <v>2017</v>
          </cell>
          <cell r="C1746" t="str">
            <v>COTTAGE GROVE COMMUNITY HOSPIT</v>
          </cell>
          <cell r="D1746" t="str">
            <v>42300</v>
          </cell>
          <cell r="E1746" t="str">
            <v>Emergency Department</v>
          </cell>
          <cell r="F1746" t="str">
            <v>39012150</v>
          </cell>
          <cell r="G1746" t="str">
            <v>xER INITIAL IV PUSH</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row>
        <row r="1747">
          <cell r="A1747" t="str">
            <v>JUL</v>
          </cell>
          <cell r="B1747">
            <v>2017</v>
          </cell>
          <cell r="C1747" t="str">
            <v>COTTAGE GROVE COMMUNITY HOSPIT</v>
          </cell>
          <cell r="D1747" t="str">
            <v>42300</v>
          </cell>
          <cell r="E1747" t="str">
            <v>Emergency Department</v>
          </cell>
          <cell r="F1747" t="str">
            <v>39012151</v>
          </cell>
          <cell r="G1747" t="str">
            <v>xER EA ADD'L SEQ IV PUSH SAME SU</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row>
        <row r="1748">
          <cell r="A1748" t="str">
            <v>JUL</v>
          </cell>
          <cell r="B1748">
            <v>2017</v>
          </cell>
          <cell r="C1748" t="str">
            <v>COTTAGE GROVE COMMUNITY HOSPIT</v>
          </cell>
          <cell r="D1748" t="str">
            <v>42300</v>
          </cell>
          <cell r="E1748" t="str">
            <v>Emergency Department</v>
          </cell>
          <cell r="F1748" t="str">
            <v>39012155</v>
          </cell>
          <cell r="G1748" t="str">
            <v>xER IV HYDRATION INTIAL HR</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row>
        <row r="1749">
          <cell r="A1749" t="str">
            <v>JUL</v>
          </cell>
          <cell r="B1749">
            <v>2017</v>
          </cell>
          <cell r="C1749" t="str">
            <v>COTTAGE GROVE COMMUNITY HOSPIT</v>
          </cell>
          <cell r="D1749" t="str">
            <v>42300</v>
          </cell>
          <cell r="E1749" t="str">
            <v>Emergency Department</v>
          </cell>
          <cell r="F1749" t="str">
            <v>39012160</v>
          </cell>
          <cell r="G1749" t="str">
            <v>xER IV HYDRATION EA ADD'L HR</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row>
        <row r="1750">
          <cell r="A1750" t="str">
            <v>JUL</v>
          </cell>
          <cell r="B1750">
            <v>2017</v>
          </cell>
          <cell r="C1750" t="str">
            <v>COTTAGE GROVE COMMUNITY HOSPIT</v>
          </cell>
          <cell r="D1750" t="str">
            <v>42300</v>
          </cell>
          <cell r="E1750" t="str">
            <v>Emergency Department</v>
          </cell>
          <cell r="F1750" t="str">
            <v>39012180</v>
          </cell>
          <cell r="G1750" t="str">
            <v>xER THER/PROPH/DIAG IV INIT HR</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row>
        <row r="1751">
          <cell r="A1751" t="str">
            <v>JUL</v>
          </cell>
          <cell r="B1751">
            <v>2017</v>
          </cell>
          <cell r="C1751" t="str">
            <v>COTTAGE GROVE COMMUNITY HOSPIT</v>
          </cell>
          <cell r="D1751" t="str">
            <v>42300</v>
          </cell>
          <cell r="E1751" t="str">
            <v>Emergency Department</v>
          </cell>
          <cell r="F1751" t="str">
            <v>39012185</v>
          </cell>
          <cell r="G1751" t="str">
            <v>xER THER/PROPH/DIAG IV EA ADD'L</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row>
        <row r="1752">
          <cell r="A1752" t="str">
            <v>JUL</v>
          </cell>
          <cell r="B1752">
            <v>2017</v>
          </cell>
          <cell r="C1752" t="str">
            <v>COTTAGE GROVE COMMUNITY HOSPIT</v>
          </cell>
          <cell r="D1752" t="str">
            <v>42300</v>
          </cell>
          <cell r="E1752" t="str">
            <v>Emergency Department</v>
          </cell>
          <cell r="F1752" t="str">
            <v>39012205</v>
          </cell>
          <cell r="G1752" t="str">
            <v>xER EA ADD'L SEQ IV PUSH</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row>
        <row r="1753">
          <cell r="A1753" t="str">
            <v>JUL</v>
          </cell>
          <cell r="B1753">
            <v>2017</v>
          </cell>
          <cell r="C1753" t="str">
            <v>COTTAGE GROVE COMMUNITY HOSPIT</v>
          </cell>
          <cell r="D1753" t="str">
            <v>42300</v>
          </cell>
          <cell r="E1753" t="str">
            <v>Emergency Department</v>
          </cell>
          <cell r="F1753" t="str">
            <v>39012245</v>
          </cell>
          <cell r="G1753" t="str">
            <v>xER THER/PROPH/DIAG IV ADD'L SEQ</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row>
        <row r="1754">
          <cell r="A1754" t="str">
            <v>JUL</v>
          </cell>
          <cell r="B1754">
            <v>2017</v>
          </cell>
          <cell r="C1754" t="str">
            <v>COTTAGE GROVE COMMUNITY HOSPIT</v>
          </cell>
          <cell r="D1754" t="str">
            <v>42300</v>
          </cell>
          <cell r="E1754" t="str">
            <v>Emergency Department</v>
          </cell>
          <cell r="F1754" t="str">
            <v>39012320</v>
          </cell>
          <cell r="G1754" t="str">
            <v>ER METACARPAL SPLINT</v>
          </cell>
          <cell r="H1754">
            <v>0</v>
          </cell>
          <cell r="I1754">
            <v>1</v>
          </cell>
          <cell r="J1754">
            <v>1</v>
          </cell>
          <cell r="K1754">
            <v>0</v>
          </cell>
          <cell r="L1754">
            <v>0</v>
          </cell>
          <cell r="M1754">
            <v>0</v>
          </cell>
          <cell r="N1754">
            <v>0</v>
          </cell>
          <cell r="O1754">
            <v>0</v>
          </cell>
          <cell r="P1754">
            <v>43</v>
          </cell>
          <cell r="Q1754">
            <v>43</v>
          </cell>
          <cell r="R1754">
            <v>0</v>
          </cell>
          <cell r="S1754">
            <v>1</v>
          </cell>
          <cell r="T1754">
            <v>1</v>
          </cell>
          <cell r="U1754">
            <v>0</v>
          </cell>
          <cell r="V1754">
            <v>0</v>
          </cell>
          <cell r="W1754">
            <v>0</v>
          </cell>
          <cell r="X1754">
            <v>0</v>
          </cell>
          <cell r="Y1754">
            <v>0</v>
          </cell>
          <cell r="Z1754">
            <v>43</v>
          </cell>
          <cell r="AA1754">
            <v>43</v>
          </cell>
        </row>
        <row r="1755">
          <cell r="A1755" t="str">
            <v>JUL</v>
          </cell>
          <cell r="B1755">
            <v>2017</v>
          </cell>
          <cell r="C1755" t="str">
            <v>COTTAGE GROVE COMMUNITY HOSPIT</v>
          </cell>
          <cell r="D1755" t="str">
            <v>42300</v>
          </cell>
          <cell r="E1755" t="str">
            <v>Emergency Department</v>
          </cell>
          <cell r="F1755" t="str">
            <v>39012370</v>
          </cell>
          <cell r="G1755" t="str">
            <v>ER TX FINGER DISLOCATION W/ANES</v>
          </cell>
          <cell r="H1755">
            <v>0</v>
          </cell>
          <cell r="I1755">
            <v>1</v>
          </cell>
          <cell r="J1755">
            <v>1</v>
          </cell>
          <cell r="K1755">
            <v>0</v>
          </cell>
          <cell r="L1755">
            <v>0</v>
          </cell>
          <cell r="M1755">
            <v>0</v>
          </cell>
          <cell r="N1755">
            <v>0</v>
          </cell>
          <cell r="O1755">
            <v>0</v>
          </cell>
          <cell r="P1755">
            <v>1336</v>
          </cell>
          <cell r="Q1755">
            <v>1336</v>
          </cell>
          <cell r="R1755">
            <v>0</v>
          </cell>
          <cell r="S1755">
            <v>1</v>
          </cell>
          <cell r="T1755">
            <v>1</v>
          </cell>
          <cell r="U1755">
            <v>0</v>
          </cell>
          <cell r="V1755">
            <v>0</v>
          </cell>
          <cell r="W1755">
            <v>0</v>
          </cell>
          <cell r="X1755">
            <v>0</v>
          </cell>
          <cell r="Y1755">
            <v>0</v>
          </cell>
          <cell r="Z1755">
            <v>1336</v>
          </cell>
          <cell r="AA1755">
            <v>1336</v>
          </cell>
        </row>
        <row r="1756">
          <cell r="A1756" t="str">
            <v>JUL</v>
          </cell>
          <cell r="B1756">
            <v>2017</v>
          </cell>
          <cell r="C1756" t="str">
            <v>COTTAGE GROVE COMMUNITY HOSPIT</v>
          </cell>
          <cell r="D1756" t="str">
            <v>42300</v>
          </cell>
          <cell r="E1756" t="str">
            <v>Emergency Department</v>
          </cell>
          <cell r="F1756" t="str">
            <v>39012380</v>
          </cell>
          <cell r="G1756" t="str">
            <v>ER CHEMO ADMIN SC/IM NON-HORM AN</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row>
        <row r="1757">
          <cell r="A1757" t="str">
            <v>JUL</v>
          </cell>
          <cell r="B1757">
            <v>2017</v>
          </cell>
          <cell r="C1757" t="str">
            <v>COTTAGE GROVE COMMUNITY HOSPIT</v>
          </cell>
          <cell r="D1757" t="str">
            <v>42300</v>
          </cell>
          <cell r="E1757" t="str">
            <v>Emergency Department</v>
          </cell>
          <cell r="F1757" t="str">
            <v>39012470</v>
          </cell>
          <cell r="G1757" t="str">
            <v>ER WHO PREFAB</v>
          </cell>
          <cell r="H1757">
            <v>0</v>
          </cell>
          <cell r="I1757">
            <v>8</v>
          </cell>
          <cell r="J1757">
            <v>8</v>
          </cell>
          <cell r="K1757">
            <v>0</v>
          </cell>
          <cell r="L1757">
            <v>0</v>
          </cell>
          <cell r="M1757">
            <v>0</v>
          </cell>
          <cell r="N1757">
            <v>0</v>
          </cell>
          <cell r="O1757">
            <v>0</v>
          </cell>
          <cell r="P1757">
            <v>712</v>
          </cell>
          <cell r="Q1757">
            <v>712</v>
          </cell>
          <cell r="R1757">
            <v>0</v>
          </cell>
          <cell r="S1757">
            <v>8</v>
          </cell>
          <cell r="T1757">
            <v>8</v>
          </cell>
          <cell r="U1757">
            <v>0</v>
          </cell>
          <cell r="V1757">
            <v>0</v>
          </cell>
          <cell r="W1757">
            <v>0</v>
          </cell>
          <cell r="X1757">
            <v>0</v>
          </cell>
          <cell r="Y1757">
            <v>0</v>
          </cell>
          <cell r="Z1757">
            <v>712</v>
          </cell>
          <cell r="AA1757">
            <v>712</v>
          </cell>
        </row>
        <row r="1758">
          <cell r="A1758" t="str">
            <v>JUL</v>
          </cell>
          <cell r="B1758">
            <v>2017</v>
          </cell>
          <cell r="C1758" t="str">
            <v>COTTAGE GROVE COMMUNITY HOSPIT</v>
          </cell>
          <cell r="D1758" t="str">
            <v>42300</v>
          </cell>
          <cell r="E1758" t="str">
            <v>Emergency Department</v>
          </cell>
          <cell r="F1758" t="str">
            <v>39012555</v>
          </cell>
          <cell r="G1758" t="str">
            <v>ER INSERT CHEST TUBE</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row>
        <row r="1759">
          <cell r="A1759" t="str">
            <v>JUL</v>
          </cell>
          <cell r="B1759">
            <v>2017</v>
          </cell>
          <cell r="C1759" t="str">
            <v>COTTAGE GROVE COMMUNITY HOSPIT</v>
          </cell>
          <cell r="D1759" t="str">
            <v>42300</v>
          </cell>
          <cell r="E1759" t="str">
            <v>Emergency Department</v>
          </cell>
          <cell r="F1759" t="str">
            <v>39012670</v>
          </cell>
          <cell r="G1759" t="str">
            <v>ER EXC BEGIGN LES INCL MARG</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row>
        <row r="1760">
          <cell r="A1760" t="str">
            <v>JUL</v>
          </cell>
          <cell r="B1760">
            <v>2017</v>
          </cell>
          <cell r="C1760" t="str">
            <v>COTTAGE GROVE COMMUNITY HOSPIT</v>
          </cell>
          <cell r="D1760" t="str">
            <v>42300</v>
          </cell>
          <cell r="E1760" t="str">
            <v>Emergency Department</v>
          </cell>
          <cell r="F1760" t="str">
            <v>39012800</v>
          </cell>
          <cell r="G1760" t="str">
            <v>ER IV INFUSION HYDRATION INITIAL</v>
          </cell>
          <cell r="H1760">
            <v>0</v>
          </cell>
          <cell r="I1760">
            <v>19</v>
          </cell>
          <cell r="J1760">
            <v>19</v>
          </cell>
          <cell r="K1760">
            <v>0</v>
          </cell>
          <cell r="L1760">
            <v>0</v>
          </cell>
          <cell r="M1760">
            <v>0</v>
          </cell>
          <cell r="N1760">
            <v>0</v>
          </cell>
          <cell r="O1760">
            <v>0</v>
          </cell>
          <cell r="P1760">
            <v>3914</v>
          </cell>
          <cell r="Q1760">
            <v>3914</v>
          </cell>
          <cell r="R1760">
            <v>0</v>
          </cell>
          <cell r="S1760">
            <v>19</v>
          </cell>
          <cell r="T1760">
            <v>19</v>
          </cell>
          <cell r="U1760">
            <v>0</v>
          </cell>
          <cell r="V1760">
            <v>0</v>
          </cell>
          <cell r="W1760">
            <v>0</v>
          </cell>
          <cell r="X1760">
            <v>0</v>
          </cell>
          <cell r="Y1760">
            <v>0</v>
          </cell>
          <cell r="Z1760">
            <v>3914</v>
          </cell>
          <cell r="AA1760">
            <v>3914</v>
          </cell>
        </row>
        <row r="1761">
          <cell r="A1761" t="str">
            <v>JUL</v>
          </cell>
          <cell r="B1761">
            <v>2017</v>
          </cell>
          <cell r="C1761" t="str">
            <v>COTTAGE GROVE COMMUNITY HOSPIT</v>
          </cell>
          <cell r="D1761" t="str">
            <v>42300</v>
          </cell>
          <cell r="E1761" t="str">
            <v>Emergency Department</v>
          </cell>
          <cell r="F1761" t="str">
            <v>39012805</v>
          </cell>
          <cell r="G1761" t="str">
            <v>ER IV INFUSION HYDRATION EA ADDL</v>
          </cell>
          <cell r="H1761">
            <v>6</v>
          </cell>
          <cell r="I1761">
            <v>133</v>
          </cell>
          <cell r="J1761">
            <v>139</v>
          </cell>
          <cell r="K1761">
            <v>0</v>
          </cell>
          <cell r="L1761">
            <v>0</v>
          </cell>
          <cell r="M1761">
            <v>0</v>
          </cell>
          <cell r="N1761">
            <v>0</v>
          </cell>
          <cell r="O1761">
            <v>288</v>
          </cell>
          <cell r="P1761">
            <v>6384</v>
          </cell>
          <cell r="Q1761">
            <v>6672</v>
          </cell>
          <cell r="R1761">
            <v>6</v>
          </cell>
          <cell r="S1761">
            <v>133</v>
          </cell>
          <cell r="T1761">
            <v>139</v>
          </cell>
          <cell r="U1761">
            <v>0</v>
          </cell>
          <cell r="V1761">
            <v>0</v>
          </cell>
          <cell r="W1761">
            <v>0</v>
          </cell>
          <cell r="X1761">
            <v>0</v>
          </cell>
          <cell r="Y1761">
            <v>288</v>
          </cell>
          <cell r="Z1761">
            <v>6384</v>
          </cell>
          <cell r="AA1761">
            <v>6672</v>
          </cell>
        </row>
        <row r="1762">
          <cell r="A1762" t="str">
            <v>JUL</v>
          </cell>
          <cell r="B1762">
            <v>2017</v>
          </cell>
          <cell r="C1762" t="str">
            <v>COTTAGE GROVE COMMUNITY HOSPIT</v>
          </cell>
          <cell r="D1762" t="str">
            <v>42300</v>
          </cell>
          <cell r="E1762" t="str">
            <v>Emergency Department</v>
          </cell>
          <cell r="F1762" t="str">
            <v>39012810</v>
          </cell>
          <cell r="G1762" t="str">
            <v>ER IV INFUSION THER/PROPH/DIAG U</v>
          </cell>
          <cell r="H1762">
            <v>6</v>
          </cell>
          <cell r="I1762">
            <v>39</v>
          </cell>
          <cell r="J1762">
            <v>45</v>
          </cell>
          <cell r="K1762">
            <v>0</v>
          </cell>
          <cell r="L1762">
            <v>0</v>
          </cell>
          <cell r="M1762">
            <v>0</v>
          </cell>
          <cell r="N1762">
            <v>0</v>
          </cell>
          <cell r="O1762">
            <v>1554</v>
          </cell>
          <cell r="P1762">
            <v>10101</v>
          </cell>
          <cell r="Q1762">
            <v>11655</v>
          </cell>
          <cell r="R1762">
            <v>6</v>
          </cell>
          <cell r="S1762">
            <v>39</v>
          </cell>
          <cell r="T1762">
            <v>45</v>
          </cell>
          <cell r="U1762">
            <v>0</v>
          </cell>
          <cell r="V1762">
            <v>0</v>
          </cell>
          <cell r="W1762">
            <v>0</v>
          </cell>
          <cell r="X1762">
            <v>0</v>
          </cell>
          <cell r="Y1762">
            <v>1554</v>
          </cell>
          <cell r="Z1762">
            <v>10101</v>
          </cell>
          <cell r="AA1762">
            <v>11655</v>
          </cell>
        </row>
        <row r="1763">
          <cell r="A1763" t="str">
            <v>JUL</v>
          </cell>
          <cell r="B1763">
            <v>2017</v>
          </cell>
          <cell r="C1763" t="str">
            <v>COTTAGE GROVE COMMUNITY HOSPIT</v>
          </cell>
          <cell r="D1763" t="str">
            <v>42300</v>
          </cell>
          <cell r="E1763" t="str">
            <v>Emergency Department</v>
          </cell>
          <cell r="F1763" t="str">
            <v>39012820</v>
          </cell>
          <cell r="G1763" t="str">
            <v>ER IV INF THER/PROPH/DIAG EA ADD</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row>
        <row r="1764">
          <cell r="A1764" t="str">
            <v>JUL</v>
          </cell>
          <cell r="B1764">
            <v>2017</v>
          </cell>
          <cell r="C1764" t="str">
            <v>COTTAGE GROVE COMMUNITY HOSPIT</v>
          </cell>
          <cell r="D1764" t="str">
            <v>42300</v>
          </cell>
          <cell r="E1764" t="str">
            <v>Emergency Department</v>
          </cell>
          <cell r="F1764" t="str">
            <v>39012830</v>
          </cell>
          <cell r="G1764" t="str">
            <v>ER IV INFUSE THER/PROPH/DIAG ADD</v>
          </cell>
          <cell r="H1764">
            <v>1</v>
          </cell>
          <cell r="I1764">
            <v>4</v>
          </cell>
          <cell r="J1764">
            <v>5</v>
          </cell>
          <cell r="K1764">
            <v>0</v>
          </cell>
          <cell r="L1764">
            <v>0</v>
          </cell>
          <cell r="M1764">
            <v>0</v>
          </cell>
          <cell r="N1764">
            <v>0</v>
          </cell>
          <cell r="O1764">
            <v>101</v>
          </cell>
          <cell r="P1764">
            <v>404</v>
          </cell>
          <cell r="Q1764">
            <v>505</v>
          </cell>
          <cell r="R1764">
            <v>1</v>
          </cell>
          <cell r="S1764">
            <v>4</v>
          </cell>
          <cell r="T1764">
            <v>5</v>
          </cell>
          <cell r="U1764">
            <v>0</v>
          </cell>
          <cell r="V1764">
            <v>0</v>
          </cell>
          <cell r="W1764">
            <v>0</v>
          </cell>
          <cell r="X1764">
            <v>0</v>
          </cell>
          <cell r="Y1764">
            <v>101</v>
          </cell>
          <cell r="Z1764">
            <v>404</v>
          </cell>
          <cell r="AA1764">
            <v>505</v>
          </cell>
        </row>
        <row r="1765">
          <cell r="A1765" t="str">
            <v>JUL</v>
          </cell>
          <cell r="B1765">
            <v>2017</v>
          </cell>
          <cell r="C1765" t="str">
            <v>COTTAGE GROVE COMMUNITY HOSPIT</v>
          </cell>
          <cell r="D1765" t="str">
            <v>42300</v>
          </cell>
          <cell r="E1765" t="str">
            <v>Emergency Department</v>
          </cell>
          <cell r="F1765" t="str">
            <v>39012840</v>
          </cell>
          <cell r="G1765" t="str">
            <v>ER THER/PROPH/DX IM/SQ INJECTION</v>
          </cell>
          <cell r="H1765">
            <v>1</v>
          </cell>
          <cell r="I1765">
            <v>63</v>
          </cell>
          <cell r="J1765">
            <v>64</v>
          </cell>
          <cell r="K1765">
            <v>0</v>
          </cell>
          <cell r="L1765">
            <v>0</v>
          </cell>
          <cell r="M1765">
            <v>0</v>
          </cell>
          <cell r="N1765">
            <v>0</v>
          </cell>
          <cell r="O1765">
            <v>77</v>
          </cell>
          <cell r="P1765">
            <v>4851</v>
          </cell>
          <cell r="Q1765">
            <v>4928</v>
          </cell>
          <cell r="R1765">
            <v>1</v>
          </cell>
          <cell r="S1765">
            <v>63</v>
          </cell>
          <cell r="T1765">
            <v>64</v>
          </cell>
          <cell r="U1765">
            <v>0</v>
          </cell>
          <cell r="V1765">
            <v>0</v>
          </cell>
          <cell r="W1765">
            <v>0</v>
          </cell>
          <cell r="X1765">
            <v>0</v>
          </cell>
          <cell r="Y1765">
            <v>77</v>
          </cell>
          <cell r="Z1765">
            <v>4851</v>
          </cell>
          <cell r="AA1765">
            <v>4928</v>
          </cell>
        </row>
        <row r="1766">
          <cell r="A1766" t="str">
            <v>JUL</v>
          </cell>
          <cell r="B1766">
            <v>2017</v>
          </cell>
          <cell r="C1766" t="str">
            <v>COTTAGE GROVE COMMUNITY HOSPIT</v>
          </cell>
          <cell r="D1766" t="str">
            <v>42300</v>
          </cell>
          <cell r="E1766" t="str">
            <v>Emergency Department</v>
          </cell>
          <cell r="F1766" t="str">
            <v>39012855</v>
          </cell>
          <cell r="G1766" t="str">
            <v>ER THER/PROPH/DX INITIAL IV PUSH</v>
          </cell>
          <cell r="H1766">
            <v>5</v>
          </cell>
          <cell r="I1766">
            <v>140</v>
          </cell>
          <cell r="J1766">
            <v>145</v>
          </cell>
          <cell r="K1766">
            <v>0</v>
          </cell>
          <cell r="L1766">
            <v>0</v>
          </cell>
          <cell r="M1766">
            <v>0</v>
          </cell>
          <cell r="N1766">
            <v>0</v>
          </cell>
          <cell r="O1766">
            <v>1000</v>
          </cell>
          <cell r="P1766">
            <v>28000</v>
          </cell>
          <cell r="Q1766">
            <v>29000</v>
          </cell>
          <cell r="R1766">
            <v>5</v>
          </cell>
          <cell r="S1766">
            <v>140</v>
          </cell>
          <cell r="T1766">
            <v>145</v>
          </cell>
          <cell r="U1766">
            <v>0</v>
          </cell>
          <cell r="V1766">
            <v>0</v>
          </cell>
          <cell r="W1766">
            <v>0</v>
          </cell>
          <cell r="X1766">
            <v>0</v>
          </cell>
          <cell r="Y1766">
            <v>1000</v>
          </cell>
          <cell r="Z1766">
            <v>28000</v>
          </cell>
          <cell r="AA1766">
            <v>29000</v>
          </cell>
        </row>
        <row r="1767">
          <cell r="A1767" t="str">
            <v>JUL</v>
          </cell>
          <cell r="B1767">
            <v>2017</v>
          </cell>
          <cell r="C1767" t="str">
            <v>COTTAGE GROVE COMMUNITY HOSPIT</v>
          </cell>
          <cell r="D1767" t="str">
            <v>42300</v>
          </cell>
          <cell r="E1767" t="str">
            <v>Emergency Department</v>
          </cell>
          <cell r="F1767" t="str">
            <v>39012860</v>
          </cell>
          <cell r="G1767" t="str">
            <v>ER THER/PROPH/DX EA ADDL SEQ IV</v>
          </cell>
          <cell r="H1767">
            <v>11</v>
          </cell>
          <cell r="I1767">
            <v>167</v>
          </cell>
          <cell r="J1767">
            <v>178</v>
          </cell>
          <cell r="K1767">
            <v>0</v>
          </cell>
          <cell r="L1767">
            <v>0</v>
          </cell>
          <cell r="M1767">
            <v>0</v>
          </cell>
          <cell r="N1767">
            <v>0</v>
          </cell>
          <cell r="O1767">
            <v>836</v>
          </cell>
          <cell r="P1767">
            <v>12692</v>
          </cell>
          <cell r="Q1767">
            <v>13528</v>
          </cell>
          <cell r="R1767">
            <v>11</v>
          </cell>
          <cell r="S1767">
            <v>167</v>
          </cell>
          <cell r="T1767">
            <v>178</v>
          </cell>
          <cell r="U1767">
            <v>0</v>
          </cell>
          <cell r="V1767">
            <v>0</v>
          </cell>
          <cell r="W1767">
            <v>0</v>
          </cell>
          <cell r="X1767">
            <v>0</v>
          </cell>
          <cell r="Y1767">
            <v>836</v>
          </cell>
          <cell r="Z1767">
            <v>12692</v>
          </cell>
          <cell r="AA1767">
            <v>13528</v>
          </cell>
        </row>
        <row r="1768">
          <cell r="A1768" t="str">
            <v>JUL</v>
          </cell>
          <cell r="B1768">
            <v>2017</v>
          </cell>
          <cell r="C1768" t="str">
            <v>COTTAGE GROVE COMMUNITY HOSPIT</v>
          </cell>
          <cell r="D1768" t="str">
            <v>42300</v>
          </cell>
          <cell r="E1768" t="str">
            <v>Emergency Department</v>
          </cell>
          <cell r="F1768" t="str">
            <v>39012865</v>
          </cell>
          <cell r="G1768" t="str">
            <v>ER EA ADDL SEQ IV PUSH SAME SUBS</v>
          </cell>
          <cell r="H1768">
            <v>8</v>
          </cell>
          <cell r="I1768">
            <v>34</v>
          </cell>
          <cell r="J1768">
            <v>42</v>
          </cell>
          <cell r="K1768">
            <v>0</v>
          </cell>
          <cell r="L1768">
            <v>0</v>
          </cell>
          <cell r="M1768">
            <v>0</v>
          </cell>
          <cell r="N1768">
            <v>0</v>
          </cell>
          <cell r="O1768">
            <v>664</v>
          </cell>
          <cell r="P1768">
            <v>2822</v>
          </cell>
          <cell r="Q1768">
            <v>3486</v>
          </cell>
          <cell r="R1768">
            <v>8</v>
          </cell>
          <cell r="S1768">
            <v>34</v>
          </cell>
          <cell r="T1768">
            <v>42</v>
          </cell>
          <cell r="U1768">
            <v>0</v>
          </cell>
          <cell r="V1768">
            <v>0</v>
          </cell>
          <cell r="W1768">
            <v>0</v>
          </cell>
          <cell r="X1768">
            <v>0</v>
          </cell>
          <cell r="Y1768">
            <v>664</v>
          </cell>
          <cell r="Z1768">
            <v>2822</v>
          </cell>
          <cell r="AA1768">
            <v>3486</v>
          </cell>
        </row>
        <row r="1769">
          <cell r="A1769" t="str">
            <v>JUL</v>
          </cell>
          <cell r="B1769">
            <v>2017</v>
          </cell>
          <cell r="C1769" t="str">
            <v>COTTAGE GROVE COMMUNITY HOSPIT</v>
          </cell>
          <cell r="D1769" t="str">
            <v>42300</v>
          </cell>
          <cell r="E1769" t="str">
            <v>Emergency Department</v>
          </cell>
          <cell r="F1769" t="str">
            <v>39012965</v>
          </cell>
          <cell r="G1769" t="str">
            <v>ER FAC COMP VISIT L5 8&gt; HRS 9928</v>
          </cell>
          <cell r="H1769">
            <v>0</v>
          </cell>
          <cell r="I1769">
            <v>12</v>
          </cell>
          <cell r="J1769">
            <v>12</v>
          </cell>
          <cell r="K1769">
            <v>0</v>
          </cell>
          <cell r="L1769">
            <v>0</v>
          </cell>
          <cell r="M1769">
            <v>0</v>
          </cell>
          <cell r="N1769">
            <v>0</v>
          </cell>
          <cell r="O1769">
            <v>0</v>
          </cell>
          <cell r="P1769">
            <v>24300</v>
          </cell>
          <cell r="Q1769">
            <v>24300</v>
          </cell>
          <cell r="R1769">
            <v>0</v>
          </cell>
          <cell r="S1769">
            <v>12</v>
          </cell>
          <cell r="T1769">
            <v>12</v>
          </cell>
          <cell r="U1769">
            <v>0</v>
          </cell>
          <cell r="V1769">
            <v>0</v>
          </cell>
          <cell r="W1769">
            <v>0</v>
          </cell>
          <cell r="X1769">
            <v>0</v>
          </cell>
          <cell r="Y1769">
            <v>0</v>
          </cell>
          <cell r="Z1769">
            <v>24300</v>
          </cell>
          <cell r="AA1769">
            <v>24300</v>
          </cell>
        </row>
        <row r="1770">
          <cell r="A1770" t="str">
            <v>JUL</v>
          </cell>
          <cell r="B1770">
            <v>2017</v>
          </cell>
          <cell r="C1770" t="str">
            <v>COTTAGE GROVE COMMUNITY HOSPIT</v>
          </cell>
          <cell r="D1770" t="str">
            <v>42300</v>
          </cell>
          <cell r="E1770" t="str">
            <v>Emergency Department</v>
          </cell>
          <cell r="F1770" t="str">
            <v>39013045</v>
          </cell>
          <cell r="G1770" t="str">
            <v>ER DIGITAL BLOCK</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row>
        <row r="1771">
          <cell r="A1771" t="str">
            <v>JUL</v>
          </cell>
          <cell r="B1771">
            <v>2017</v>
          </cell>
          <cell r="C1771" t="str">
            <v>COTTAGE GROVE COMMUNITY HOSPIT</v>
          </cell>
          <cell r="D1771" t="str">
            <v>42300</v>
          </cell>
          <cell r="E1771" t="str">
            <v>Emergency Department</v>
          </cell>
          <cell r="F1771" t="str">
            <v>39013060</v>
          </cell>
          <cell r="G1771" t="str">
            <v>ER EXC TUM SOFT TISS NCK/THORAX</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row>
        <row r="1772">
          <cell r="A1772" t="str">
            <v>JUL</v>
          </cell>
          <cell r="B1772">
            <v>2017</v>
          </cell>
          <cell r="C1772" t="str">
            <v>COTTAGE GROVE COMMUNITY HOSPIT</v>
          </cell>
          <cell r="D1772" t="str">
            <v>42300</v>
          </cell>
          <cell r="E1772" t="str">
            <v>Emergency Department</v>
          </cell>
          <cell r="F1772" t="str">
            <v>39013660</v>
          </cell>
          <cell r="G1772" t="str">
            <v>ER REM IMPACTED EAR WAS UNI</v>
          </cell>
          <cell r="H1772">
            <v>0</v>
          </cell>
          <cell r="I1772">
            <v>4</v>
          </cell>
          <cell r="J1772">
            <v>4</v>
          </cell>
          <cell r="K1772">
            <v>0</v>
          </cell>
          <cell r="L1772">
            <v>0</v>
          </cell>
          <cell r="M1772">
            <v>0</v>
          </cell>
          <cell r="N1772">
            <v>0</v>
          </cell>
          <cell r="O1772">
            <v>0</v>
          </cell>
          <cell r="P1772">
            <v>672</v>
          </cell>
          <cell r="Q1772">
            <v>672</v>
          </cell>
          <cell r="R1772">
            <v>0</v>
          </cell>
          <cell r="S1772">
            <v>4</v>
          </cell>
          <cell r="T1772">
            <v>4</v>
          </cell>
          <cell r="U1772">
            <v>0</v>
          </cell>
          <cell r="V1772">
            <v>0</v>
          </cell>
          <cell r="W1772">
            <v>0</v>
          </cell>
          <cell r="X1772">
            <v>0</v>
          </cell>
          <cell r="Y1772">
            <v>0</v>
          </cell>
          <cell r="Z1772">
            <v>672</v>
          </cell>
          <cell r="AA1772">
            <v>672</v>
          </cell>
        </row>
        <row r="1773">
          <cell r="A1773" t="str">
            <v>JUL</v>
          </cell>
          <cell r="B1773">
            <v>2017</v>
          </cell>
          <cell r="C1773" t="str">
            <v>COTTAGE GROVE COMMUNITY HOSPIT</v>
          </cell>
          <cell r="D1773" t="str">
            <v>42300</v>
          </cell>
          <cell r="E1773" t="str">
            <v>Emergency Department</v>
          </cell>
          <cell r="F1773" t="str">
            <v>ERR</v>
          </cell>
          <cell r="G1773" t="str">
            <v>ERROR, PENDING DELETION</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row>
        <row r="1774">
          <cell r="A1774" t="str">
            <v>JUL</v>
          </cell>
          <cell r="B1774">
            <v>2017</v>
          </cell>
          <cell r="C1774" t="str">
            <v>COTTAGE GROVE COMMUNITY HOSPIT</v>
          </cell>
          <cell r="D1774" t="str">
            <v>44330</v>
          </cell>
          <cell r="E1774" t="str">
            <v>Mental Health Outpt</v>
          </cell>
          <cell r="F1774" t="str">
            <v>CEV</v>
          </cell>
          <cell r="G1774" t="str">
            <v>CRISIS EVALUATION VISIT</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row>
        <row r="1775">
          <cell r="A1775" t="str">
            <v>JUL</v>
          </cell>
          <cell r="B1775">
            <v>2017</v>
          </cell>
          <cell r="C1775" t="str">
            <v>COTTAGE GROVE COMMUNITY HOSPIT</v>
          </cell>
          <cell r="D1775" t="str">
            <v>44330</v>
          </cell>
          <cell r="E1775" t="str">
            <v>Mental Health Outpt</v>
          </cell>
          <cell r="F1775" t="str">
            <v>ERR</v>
          </cell>
          <cell r="G1775" t="str">
            <v>ERROR, PENDING DELETION</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row>
        <row r="1776">
          <cell r="A1776" t="str">
            <v>JUL</v>
          </cell>
          <cell r="B1776">
            <v>2017</v>
          </cell>
          <cell r="C1776" t="str">
            <v>COTTAGE GROVE COMMUNITY HOSPIT</v>
          </cell>
          <cell r="D1776" t="str">
            <v>45100</v>
          </cell>
          <cell r="E1776" t="str">
            <v>Primary Care Clinic</v>
          </cell>
          <cell r="F1776" t="str">
            <v>25507625</v>
          </cell>
          <cell r="G1776" t="str">
            <v>LAB CYTHOPATH PAP, LIQUID BASED</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row>
        <row r="1777">
          <cell r="A1777" t="str">
            <v>JUL</v>
          </cell>
          <cell r="B1777">
            <v>2017</v>
          </cell>
          <cell r="C1777" t="str">
            <v>COTTAGE GROVE COMMUNITY HOSPIT</v>
          </cell>
          <cell r="D1777" t="str">
            <v>45100</v>
          </cell>
          <cell r="E1777" t="str">
            <v>Primary Care Clinic</v>
          </cell>
          <cell r="F1777" t="str">
            <v>60004000</v>
          </cell>
          <cell r="G1777" t="str">
            <v>FAC NEW PATIENT OV LEVEL 1 FOCUS</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row>
        <row r="1778">
          <cell r="A1778" t="str">
            <v>JUL</v>
          </cell>
          <cell r="B1778">
            <v>2017</v>
          </cell>
          <cell r="C1778" t="str">
            <v>COTTAGE GROVE COMMUNITY HOSPIT</v>
          </cell>
          <cell r="D1778" t="str">
            <v>45100</v>
          </cell>
          <cell r="E1778" t="str">
            <v>Primary Care Clinic</v>
          </cell>
          <cell r="F1778" t="str">
            <v>60004001</v>
          </cell>
          <cell r="G1778" t="str">
            <v>PRO NEW PATIENT OV LEVEL 1 FOCUS</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row>
        <row r="1779">
          <cell r="A1779" t="str">
            <v>JUL</v>
          </cell>
          <cell r="B1779">
            <v>2017</v>
          </cell>
          <cell r="C1779" t="str">
            <v>COTTAGE GROVE COMMUNITY HOSPIT</v>
          </cell>
          <cell r="D1779" t="str">
            <v>45100</v>
          </cell>
          <cell r="E1779" t="str">
            <v>Primary Care Clinic</v>
          </cell>
          <cell r="F1779" t="str">
            <v>60004005</v>
          </cell>
          <cell r="G1779" t="str">
            <v>FAC NEW PATIENT OV LEVEL 2 EXPAN</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row>
        <row r="1780">
          <cell r="A1780" t="str">
            <v>JUL</v>
          </cell>
          <cell r="B1780">
            <v>2017</v>
          </cell>
          <cell r="C1780" t="str">
            <v>COTTAGE GROVE COMMUNITY HOSPIT</v>
          </cell>
          <cell r="D1780" t="str">
            <v>45100</v>
          </cell>
          <cell r="E1780" t="str">
            <v>Primary Care Clinic</v>
          </cell>
          <cell r="F1780" t="str">
            <v>60004006</v>
          </cell>
          <cell r="G1780" t="str">
            <v>PRO NEW PATIENT OV LEVEL 2 EXPAN</v>
          </cell>
          <cell r="H1780">
            <v>0</v>
          </cell>
          <cell r="I1780">
            <v>5</v>
          </cell>
          <cell r="J1780">
            <v>5</v>
          </cell>
          <cell r="K1780">
            <v>0</v>
          </cell>
          <cell r="L1780">
            <v>0</v>
          </cell>
          <cell r="M1780">
            <v>0</v>
          </cell>
          <cell r="N1780">
            <v>4.7</v>
          </cell>
          <cell r="O1780">
            <v>0</v>
          </cell>
          <cell r="P1780">
            <v>200</v>
          </cell>
          <cell r="Q1780">
            <v>200</v>
          </cell>
          <cell r="R1780">
            <v>0</v>
          </cell>
          <cell r="S1780">
            <v>5</v>
          </cell>
          <cell r="T1780">
            <v>5</v>
          </cell>
          <cell r="U1780">
            <v>0</v>
          </cell>
          <cell r="V1780">
            <v>0</v>
          </cell>
          <cell r="W1780">
            <v>0</v>
          </cell>
          <cell r="X1780">
            <v>4.7</v>
          </cell>
          <cell r="Y1780">
            <v>0</v>
          </cell>
          <cell r="Z1780">
            <v>200</v>
          </cell>
          <cell r="AA1780">
            <v>200</v>
          </cell>
        </row>
        <row r="1781">
          <cell r="A1781" t="str">
            <v>JUL</v>
          </cell>
          <cell r="B1781">
            <v>2017</v>
          </cell>
          <cell r="C1781" t="str">
            <v>COTTAGE GROVE COMMUNITY HOSPIT</v>
          </cell>
          <cell r="D1781" t="str">
            <v>45100</v>
          </cell>
          <cell r="E1781" t="str">
            <v>Primary Care Clinic</v>
          </cell>
          <cell r="F1781" t="str">
            <v>60004010</v>
          </cell>
          <cell r="G1781" t="str">
            <v>FAC NEW PATIENT OV LEVEL 3 DETAI</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row>
        <row r="1782">
          <cell r="A1782" t="str">
            <v>JUL</v>
          </cell>
          <cell r="B1782">
            <v>2017</v>
          </cell>
          <cell r="C1782" t="str">
            <v>COTTAGE GROVE COMMUNITY HOSPIT</v>
          </cell>
          <cell r="D1782" t="str">
            <v>45100</v>
          </cell>
          <cell r="E1782" t="str">
            <v>Primary Care Clinic</v>
          </cell>
          <cell r="F1782" t="str">
            <v>60004011</v>
          </cell>
          <cell r="G1782" t="str">
            <v>PRO NEW PATIENT OV LEVEL 3 DETAI</v>
          </cell>
          <cell r="H1782">
            <v>0</v>
          </cell>
          <cell r="I1782">
            <v>3</v>
          </cell>
          <cell r="J1782">
            <v>3</v>
          </cell>
          <cell r="K1782">
            <v>0</v>
          </cell>
          <cell r="L1782">
            <v>0</v>
          </cell>
          <cell r="M1782">
            <v>0</v>
          </cell>
          <cell r="N1782">
            <v>4.3</v>
          </cell>
          <cell r="O1782">
            <v>0</v>
          </cell>
          <cell r="P1782">
            <v>420</v>
          </cell>
          <cell r="Q1782">
            <v>420</v>
          </cell>
          <cell r="R1782">
            <v>0</v>
          </cell>
          <cell r="S1782">
            <v>3</v>
          </cell>
          <cell r="T1782">
            <v>3</v>
          </cell>
          <cell r="U1782">
            <v>0</v>
          </cell>
          <cell r="V1782">
            <v>0</v>
          </cell>
          <cell r="W1782">
            <v>0</v>
          </cell>
          <cell r="X1782">
            <v>4.3</v>
          </cell>
          <cell r="Y1782">
            <v>0</v>
          </cell>
          <cell r="Z1782">
            <v>420</v>
          </cell>
          <cell r="AA1782">
            <v>420</v>
          </cell>
        </row>
        <row r="1783">
          <cell r="A1783" t="str">
            <v>JUL</v>
          </cell>
          <cell r="B1783">
            <v>2017</v>
          </cell>
          <cell r="C1783" t="str">
            <v>COTTAGE GROVE COMMUNITY HOSPIT</v>
          </cell>
          <cell r="D1783" t="str">
            <v>45100</v>
          </cell>
          <cell r="E1783" t="str">
            <v>Primary Care Clinic</v>
          </cell>
          <cell r="F1783" t="str">
            <v>60004015</v>
          </cell>
          <cell r="G1783" t="str">
            <v>FAC NEW PATIENT OV LEVEL 4 COMPR</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row>
        <row r="1784">
          <cell r="A1784" t="str">
            <v>JUL</v>
          </cell>
          <cell r="B1784">
            <v>2017</v>
          </cell>
          <cell r="C1784" t="str">
            <v>COTTAGE GROVE COMMUNITY HOSPIT</v>
          </cell>
          <cell r="D1784" t="str">
            <v>45100</v>
          </cell>
          <cell r="E1784" t="str">
            <v>Primary Care Clinic</v>
          </cell>
          <cell r="F1784" t="str">
            <v>60004016</v>
          </cell>
          <cell r="G1784" t="str">
            <v>PRO NEW PATIENT OV LEVEL 4 COMPR</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row>
        <row r="1785">
          <cell r="A1785" t="str">
            <v>JUL</v>
          </cell>
          <cell r="B1785">
            <v>2017</v>
          </cell>
          <cell r="C1785" t="str">
            <v>COTTAGE GROVE COMMUNITY HOSPIT</v>
          </cell>
          <cell r="D1785" t="str">
            <v>45100</v>
          </cell>
          <cell r="E1785" t="str">
            <v>Primary Care Clinic</v>
          </cell>
          <cell r="F1785" t="str">
            <v>60004020</v>
          </cell>
          <cell r="G1785" t="str">
            <v>FAC NEW PATIENT OV LEVEL 5 COMPL</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row>
        <row r="1786">
          <cell r="A1786" t="str">
            <v>JUL</v>
          </cell>
          <cell r="B1786">
            <v>2017</v>
          </cell>
          <cell r="C1786" t="str">
            <v>COTTAGE GROVE COMMUNITY HOSPIT</v>
          </cell>
          <cell r="D1786" t="str">
            <v>45100</v>
          </cell>
          <cell r="E1786" t="str">
            <v>Primary Care Clinic</v>
          </cell>
          <cell r="F1786" t="str">
            <v>60004021</v>
          </cell>
          <cell r="G1786" t="str">
            <v>PRO NEW PATIENT OV LEVEL 5 COMPL</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row>
        <row r="1787">
          <cell r="A1787" t="str">
            <v>JUL</v>
          </cell>
          <cell r="B1787">
            <v>2017</v>
          </cell>
          <cell r="C1787" t="str">
            <v>COTTAGE GROVE COMMUNITY HOSPIT</v>
          </cell>
          <cell r="D1787" t="str">
            <v>45100</v>
          </cell>
          <cell r="E1787" t="str">
            <v>Primary Care Clinic</v>
          </cell>
          <cell r="F1787" t="str">
            <v>60004025</v>
          </cell>
          <cell r="G1787" t="str">
            <v>FAC EST PATIENT OV LEVEL 1 MINIM</v>
          </cell>
          <cell r="H1787">
            <v>0</v>
          </cell>
          <cell r="I1787">
            <v>1</v>
          </cell>
          <cell r="J1787">
            <v>1</v>
          </cell>
          <cell r="K1787">
            <v>0</v>
          </cell>
          <cell r="L1787">
            <v>0.4</v>
          </cell>
          <cell r="M1787">
            <v>0.4</v>
          </cell>
          <cell r="N1787">
            <v>0</v>
          </cell>
          <cell r="O1787">
            <v>0</v>
          </cell>
          <cell r="P1787">
            <v>125</v>
          </cell>
          <cell r="Q1787">
            <v>125</v>
          </cell>
          <cell r="R1787">
            <v>0</v>
          </cell>
          <cell r="S1787">
            <v>1</v>
          </cell>
          <cell r="T1787">
            <v>1</v>
          </cell>
          <cell r="U1787">
            <v>0</v>
          </cell>
          <cell r="V1787">
            <v>0.4</v>
          </cell>
          <cell r="W1787">
            <v>0.4</v>
          </cell>
          <cell r="X1787">
            <v>0</v>
          </cell>
          <cell r="Y1787">
            <v>0</v>
          </cell>
          <cell r="Z1787">
            <v>125</v>
          </cell>
          <cell r="AA1787">
            <v>125</v>
          </cell>
        </row>
        <row r="1788">
          <cell r="A1788" t="str">
            <v>JUL</v>
          </cell>
          <cell r="B1788">
            <v>2017</v>
          </cell>
          <cell r="C1788" t="str">
            <v>COTTAGE GROVE COMMUNITY HOSPIT</v>
          </cell>
          <cell r="D1788" t="str">
            <v>45100</v>
          </cell>
          <cell r="E1788" t="str">
            <v>Primary Care Clinic</v>
          </cell>
          <cell r="F1788" t="str">
            <v>60004030</v>
          </cell>
          <cell r="G1788" t="str">
            <v>FAC EST PATIENT OV LEVEL 2 EXPAN</v>
          </cell>
          <cell r="H1788">
            <v>0</v>
          </cell>
          <cell r="I1788">
            <v>121</v>
          </cell>
          <cell r="J1788">
            <v>121</v>
          </cell>
          <cell r="K1788">
            <v>0</v>
          </cell>
          <cell r="L1788">
            <v>90.8</v>
          </cell>
          <cell r="M1788">
            <v>90.8</v>
          </cell>
          <cell r="N1788">
            <v>0</v>
          </cell>
          <cell r="O1788">
            <v>0</v>
          </cell>
          <cell r="P1788">
            <v>15125</v>
          </cell>
          <cell r="Q1788">
            <v>15125</v>
          </cell>
          <cell r="R1788">
            <v>0</v>
          </cell>
          <cell r="S1788">
            <v>121</v>
          </cell>
          <cell r="T1788">
            <v>121</v>
          </cell>
          <cell r="U1788">
            <v>0</v>
          </cell>
          <cell r="V1788">
            <v>90.8</v>
          </cell>
          <cell r="W1788">
            <v>90.8</v>
          </cell>
          <cell r="X1788">
            <v>0</v>
          </cell>
          <cell r="Y1788">
            <v>0</v>
          </cell>
          <cell r="Z1788">
            <v>15125</v>
          </cell>
          <cell r="AA1788">
            <v>15125</v>
          </cell>
        </row>
        <row r="1789">
          <cell r="A1789" t="str">
            <v>JUL</v>
          </cell>
          <cell r="B1789">
            <v>2017</v>
          </cell>
          <cell r="C1789" t="str">
            <v>COTTAGE GROVE COMMUNITY HOSPIT</v>
          </cell>
          <cell r="D1789" t="str">
            <v>45100</v>
          </cell>
          <cell r="E1789" t="str">
            <v>Primary Care Clinic</v>
          </cell>
          <cell r="F1789" t="str">
            <v>60004031</v>
          </cell>
          <cell r="G1789" t="str">
            <v>PRO EST PATIENT OV LEVEL 2 EXPAN</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row>
        <row r="1790">
          <cell r="A1790" t="str">
            <v>JUL</v>
          </cell>
          <cell r="B1790">
            <v>2017</v>
          </cell>
          <cell r="C1790" t="str">
            <v>COTTAGE GROVE COMMUNITY HOSPIT</v>
          </cell>
          <cell r="D1790" t="str">
            <v>45100</v>
          </cell>
          <cell r="E1790" t="str">
            <v>Primary Care Clinic</v>
          </cell>
          <cell r="F1790" t="str">
            <v>60004035</v>
          </cell>
          <cell r="G1790" t="str">
            <v>FAC EST PATIENT OV LEVEL 3 FOCUS</v>
          </cell>
          <cell r="H1790">
            <v>0</v>
          </cell>
          <cell r="I1790">
            <v>1</v>
          </cell>
          <cell r="J1790">
            <v>1</v>
          </cell>
          <cell r="K1790">
            <v>0</v>
          </cell>
          <cell r="L1790">
            <v>1.1000000000000001</v>
          </cell>
          <cell r="M1790">
            <v>1.1000000000000001</v>
          </cell>
          <cell r="N1790">
            <v>0</v>
          </cell>
          <cell r="O1790">
            <v>0</v>
          </cell>
          <cell r="P1790">
            <v>125</v>
          </cell>
          <cell r="Q1790">
            <v>125</v>
          </cell>
          <cell r="R1790">
            <v>0</v>
          </cell>
          <cell r="S1790">
            <v>1</v>
          </cell>
          <cell r="T1790">
            <v>1</v>
          </cell>
          <cell r="U1790">
            <v>0</v>
          </cell>
          <cell r="V1790">
            <v>1.1000000000000001</v>
          </cell>
          <cell r="W1790">
            <v>1.1000000000000001</v>
          </cell>
          <cell r="X1790">
            <v>0</v>
          </cell>
          <cell r="Y1790">
            <v>0</v>
          </cell>
          <cell r="Z1790">
            <v>125</v>
          </cell>
          <cell r="AA1790">
            <v>125</v>
          </cell>
        </row>
        <row r="1791">
          <cell r="A1791" t="str">
            <v>JUL</v>
          </cell>
          <cell r="B1791">
            <v>2017</v>
          </cell>
          <cell r="C1791" t="str">
            <v>COTTAGE GROVE COMMUNITY HOSPIT</v>
          </cell>
          <cell r="D1791" t="str">
            <v>45100</v>
          </cell>
          <cell r="E1791" t="str">
            <v>Primary Care Clinic</v>
          </cell>
          <cell r="F1791" t="str">
            <v>60004036</v>
          </cell>
          <cell r="G1791" t="str">
            <v>PRO EST PATIENT OV LEVEL 3 FOCUS</v>
          </cell>
          <cell r="H1791">
            <v>0</v>
          </cell>
          <cell r="I1791">
            <v>21</v>
          </cell>
          <cell r="J1791">
            <v>21</v>
          </cell>
          <cell r="K1791">
            <v>0</v>
          </cell>
          <cell r="L1791">
            <v>0</v>
          </cell>
          <cell r="M1791">
            <v>0</v>
          </cell>
          <cell r="N1791">
            <v>20.399999999999999</v>
          </cell>
          <cell r="O1791">
            <v>0</v>
          </cell>
          <cell r="P1791">
            <v>1092</v>
          </cell>
          <cell r="Q1791">
            <v>1092</v>
          </cell>
          <cell r="R1791">
            <v>0</v>
          </cell>
          <cell r="S1791">
            <v>21</v>
          </cell>
          <cell r="T1791">
            <v>21</v>
          </cell>
          <cell r="U1791">
            <v>0</v>
          </cell>
          <cell r="V1791">
            <v>0</v>
          </cell>
          <cell r="W1791">
            <v>0</v>
          </cell>
          <cell r="X1791">
            <v>20.399999999999999</v>
          </cell>
          <cell r="Y1791">
            <v>0</v>
          </cell>
          <cell r="Z1791">
            <v>1092</v>
          </cell>
          <cell r="AA1791">
            <v>1092</v>
          </cell>
        </row>
        <row r="1792">
          <cell r="A1792" t="str">
            <v>JUL</v>
          </cell>
          <cell r="B1792">
            <v>2017</v>
          </cell>
          <cell r="C1792" t="str">
            <v>COTTAGE GROVE COMMUNITY HOSPIT</v>
          </cell>
          <cell r="D1792" t="str">
            <v>45100</v>
          </cell>
          <cell r="E1792" t="str">
            <v>Primary Care Clinic</v>
          </cell>
          <cell r="F1792" t="str">
            <v>60004040</v>
          </cell>
          <cell r="G1792" t="str">
            <v>FAC EST PATIENT OV LEVEL 4 DETAI</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row>
        <row r="1793">
          <cell r="A1793" t="str">
            <v>JUL</v>
          </cell>
          <cell r="B1793">
            <v>2017</v>
          </cell>
          <cell r="C1793" t="str">
            <v>COTTAGE GROVE COMMUNITY HOSPIT</v>
          </cell>
          <cell r="D1793" t="str">
            <v>45100</v>
          </cell>
          <cell r="E1793" t="str">
            <v>Primary Care Clinic</v>
          </cell>
          <cell r="F1793" t="str">
            <v>60004041</v>
          </cell>
          <cell r="G1793" t="str">
            <v>PRO EST PATIENT OV LEVEL 4 DETAI</v>
          </cell>
          <cell r="H1793">
            <v>0</v>
          </cell>
          <cell r="I1793">
            <v>87</v>
          </cell>
          <cell r="J1793">
            <v>87</v>
          </cell>
          <cell r="K1793">
            <v>0</v>
          </cell>
          <cell r="L1793">
            <v>0</v>
          </cell>
          <cell r="M1793">
            <v>0</v>
          </cell>
          <cell r="N1793">
            <v>130.5</v>
          </cell>
          <cell r="O1793">
            <v>0</v>
          </cell>
          <cell r="P1793">
            <v>11919</v>
          </cell>
          <cell r="Q1793">
            <v>11919</v>
          </cell>
          <cell r="R1793">
            <v>0</v>
          </cell>
          <cell r="S1793">
            <v>87</v>
          </cell>
          <cell r="T1793">
            <v>87</v>
          </cell>
          <cell r="U1793">
            <v>0</v>
          </cell>
          <cell r="V1793">
            <v>0</v>
          </cell>
          <cell r="W1793">
            <v>0</v>
          </cell>
          <cell r="X1793">
            <v>130.5</v>
          </cell>
          <cell r="Y1793">
            <v>0</v>
          </cell>
          <cell r="Z1793">
            <v>11919</v>
          </cell>
          <cell r="AA1793">
            <v>11919</v>
          </cell>
        </row>
        <row r="1794">
          <cell r="A1794" t="str">
            <v>JUL</v>
          </cell>
          <cell r="B1794">
            <v>2017</v>
          </cell>
          <cell r="C1794" t="str">
            <v>COTTAGE GROVE COMMUNITY HOSPIT</v>
          </cell>
          <cell r="D1794" t="str">
            <v>45100</v>
          </cell>
          <cell r="E1794" t="str">
            <v>Primary Care Clinic</v>
          </cell>
          <cell r="F1794" t="str">
            <v>60004045</v>
          </cell>
          <cell r="G1794" t="str">
            <v>FAC EST PATIENT OV LEVEL 5 COMPR</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row>
        <row r="1795">
          <cell r="A1795" t="str">
            <v>JUL</v>
          </cell>
          <cell r="B1795">
            <v>2017</v>
          </cell>
          <cell r="C1795" t="str">
            <v>COTTAGE GROVE COMMUNITY HOSPIT</v>
          </cell>
          <cell r="D1795" t="str">
            <v>45100</v>
          </cell>
          <cell r="E1795" t="str">
            <v>Primary Care Clinic</v>
          </cell>
          <cell r="F1795" t="str">
            <v>60004046</v>
          </cell>
          <cell r="G1795" t="str">
            <v>PRO EST PATIENT OV LEVEL 5 COMPR</v>
          </cell>
          <cell r="H1795">
            <v>0</v>
          </cell>
          <cell r="I1795">
            <v>7</v>
          </cell>
          <cell r="J1795">
            <v>7</v>
          </cell>
          <cell r="K1795">
            <v>0</v>
          </cell>
          <cell r="L1795">
            <v>0</v>
          </cell>
          <cell r="M1795">
            <v>0</v>
          </cell>
          <cell r="N1795">
            <v>14.8</v>
          </cell>
          <cell r="O1795">
            <v>0</v>
          </cell>
          <cell r="P1795">
            <v>1610</v>
          </cell>
          <cell r="Q1795">
            <v>1610</v>
          </cell>
          <cell r="R1795">
            <v>0</v>
          </cell>
          <cell r="S1795">
            <v>7</v>
          </cell>
          <cell r="T1795">
            <v>7</v>
          </cell>
          <cell r="U1795">
            <v>0</v>
          </cell>
          <cell r="V1795">
            <v>0</v>
          </cell>
          <cell r="W1795">
            <v>0</v>
          </cell>
          <cell r="X1795">
            <v>14.8</v>
          </cell>
          <cell r="Y1795">
            <v>0</v>
          </cell>
          <cell r="Z1795">
            <v>1610</v>
          </cell>
          <cell r="AA1795">
            <v>1610</v>
          </cell>
        </row>
        <row r="1796">
          <cell r="A1796" t="str">
            <v>JUL</v>
          </cell>
          <cell r="B1796">
            <v>2017</v>
          </cell>
          <cell r="C1796" t="str">
            <v>COTTAGE GROVE COMMUNITY HOSPIT</v>
          </cell>
          <cell r="D1796" t="str">
            <v>45100</v>
          </cell>
          <cell r="E1796" t="str">
            <v>Primary Care Clinic</v>
          </cell>
          <cell r="F1796" t="str">
            <v>60004050</v>
          </cell>
          <cell r="G1796" t="str">
            <v>FAC OFFICE CONSULT-LEVEL 3-FOCUS</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row>
        <row r="1797">
          <cell r="A1797" t="str">
            <v>JUL</v>
          </cell>
          <cell r="B1797">
            <v>2017</v>
          </cell>
          <cell r="C1797" t="str">
            <v>COTTAGE GROVE COMMUNITY HOSPIT</v>
          </cell>
          <cell r="D1797" t="str">
            <v>45100</v>
          </cell>
          <cell r="E1797" t="str">
            <v>Primary Care Clinic</v>
          </cell>
          <cell r="F1797" t="str">
            <v>60004051</v>
          </cell>
          <cell r="G1797" t="str">
            <v>PRO OFFICE CONSULT-LEVEL 3-FOCUS</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row>
        <row r="1798">
          <cell r="A1798" t="str">
            <v>JUL</v>
          </cell>
          <cell r="B1798">
            <v>2017</v>
          </cell>
          <cell r="C1798" t="str">
            <v>COTTAGE GROVE COMMUNITY HOSPIT</v>
          </cell>
          <cell r="D1798" t="str">
            <v>45100</v>
          </cell>
          <cell r="E1798" t="str">
            <v>Primary Care Clinic</v>
          </cell>
          <cell r="F1798" t="str">
            <v>60004200</v>
          </cell>
          <cell r="G1798" t="str">
            <v>FAC ELECTROCARDIOGRAM TRACING</v>
          </cell>
          <cell r="H1798">
            <v>0</v>
          </cell>
          <cell r="I1798">
            <v>1</v>
          </cell>
          <cell r="J1798">
            <v>1</v>
          </cell>
          <cell r="K1798">
            <v>0</v>
          </cell>
          <cell r="L1798">
            <v>0.2</v>
          </cell>
          <cell r="M1798">
            <v>0.2</v>
          </cell>
          <cell r="N1798">
            <v>0</v>
          </cell>
          <cell r="O1798">
            <v>0</v>
          </cell>
          <cell r="P1798">
            <v>21</v>
          </cell>
          <cell r="Q1798">
            <v>21</v>
          </cell>
          <cell r="R1798">
            <v>0</v>
          </cell>
          <cell r="S1798">
            <v>1</v>
          </cell>
          <cell r="T1798">
            <v>1</v>
          </cell>
          <cell r="U1798">
            <v>0</v>
          </cell>
          <cell r="V1798">
            <v>0.2</v>
          </cell>
          <cell r="W1798">
            <v>0.2</v>
          </cell>
          <cell r="X1798">
            <v>0</v>
          </cell>
          <cell r="Y1798">
            <v>0</v>
          </cell>
          <cell r="Z1798">
            <v>21</v>
          </cell>
          <cell r="AA1798">
            <v>21</v>
          </cell>
        </row>
        <row r="1799">
          <cell r="A1799" t="str">
            <v>JUL</v>
          </cell>
          <cell r="B1799">
            <v>2017</v>
          </cell>
          <cell r="C1799" t="str">
            <v>COTTAGE GROVE COMMUNITY HOSPIT</v>
          </cell>
          <cell r="D1799" t="str">
            <v>45100</v>
          </cell>
          <cell r="E1799" t="str">
            <v>Primary Care Clinic</v>
          </cell>
          <cell r="F1799" t="str">
            <v>60006000</v>
          </cell>
          <cell r="G1799" t="str">
            <v>FAC INFLUENZA IMMUNIZATION  ADMI</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row>
        <row r="1800">
          <cell r="A1800" t="str">
            <v>JUL</v>
          </cell>
          <cell r="B1800">
            <v>2017</v>
          </cell>
          <cell r="C1800" t="str">
            <v>COTTAGE GROVE COMMUNITY HOSPIT</v>
          </cell>
          <cell r="D1800" t="str">
            <v>45100</v>
          </cell>
          <cell r="E1800" t="str">
            <v>Primary Care Clinic</v>
          </cell>
          <cell r="F1800" t="str">
            <v>60006005</v>
          </cell>
          <cell r="G1800" t="str">
            <v>FAC PNEUMOCOCCAL IMMUNIZATION AD</v>
          </cell>
          <cell r="H1800">
            <v>0</v>
          </cell>
          <cell r="I1800">
            <v>2</v>
          </cell>
          <cell r="J1800">
            <v>2</v>
          </cell>
          <cell r="K1800">
            <v>0</v>
          </cell>
          <cell r="L1800">
            <v>0</v>
          </cell>
          <cell r="M1800">
            <v>0</v>
          </cell>
          <cell r="N1800">
            <v>0</v>
          </cell>
          <cell r="O1800">
            <v>0</v>
          </cell>
          <cell r="P1800">
            <v>124</v>
          </cell>
          <cell r="Q1800">
            <v>124</v>
          </cell>
          <cell r="R1800">
            <v>0</v>
          </cell>
          <cell r="S1800">
            <v>2</v>
          </cell>
          <cell r="T1800">
            <v>2</v>
          </cell>
          <cell r="U1800">
            <v>0</v>
          </cell>
          <cell r="V1800">
            <v>0</v>
          </cell>
          <cell r="W1800">
            <v>0</v>
          </cell>
          <cell r="X1800">
            <v>0</v>
          </cell>
          <cell r="Y1800">
            <v>0</v>
          </cell>
          <cell r="Z1800">
            <v>124</v>
          </cell>
          <cell r="AA1800">
            <v>124</v>
          </cell>
        </row>
        <row r="1801">
          <cell r="A1801" t="str">
            <v>JUL</v>
          </cell>
          <cell r="B1801">
            <v>2017</v>
          </cell>
          <cell r="C1801" t="str">
            <v>COTTAGE GROVE COMMUNITY HOSPIT</v>
          </cell>
          <cell r="D1801" t="str">
            <v>45100</v>
          </cell>
          <cell r="E1801" t="str">
            <v>Primary Care Clinic</v>
          </cell>
          <cell r="F1801" t="str">
            <v>60007010</v>
          </cell>
          <cell r="G1801" t="str">
            <v>FAC REMOVAL OF SKIN TAGS</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row>
        <row r="1802">
          <cell r="A1802" t="str">
            <v>JUL</v>
          </cell>
          <cell r="B1802">
            <v>2017</v>
          </cell>
          <cell r="C1802" t="str">
            <v>COTTAGE GROVE COMMUNITY HOSPIT</v>
          </cell>
          <cell r="D1802" t="str">
            <v>45100</v>
          </cell>
          <cell r="E1802" t="str">
            <v>Primary Care Clinic</v>
          </cell>
          <cell r="F1802" t="str">
            <v>60007011</v>
          </cell>
          <cell r="G1802" t="str">
            <v>PRO REMOVAL OF SKIN TAGS+</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row>
        <row r="1803">
          <cell r="A1803" t="str">
            <v>JUL</v>
          </cell>
          <cell r="B1803">
            <v>2017</v>
          </cell>
          <cell r="C1803" t="str">
            <v>COTTAGE GROVE COMMUNITY HOSPIT</v>
          </cell>
          <cell r="D1803" t="str">
            <v>45100</v>
          </cell>
          <cell r="E1803" t="str">
            <v>Primary Care Clinic</v>
          </cell>
          <cell r="F1803" t="str">
            <v>60007315</v>
          </cell>
          <cell r="G1803" t="str">
            <v>FAC DESTR LESION, FIRST LESION</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row>
        <row r="1804">
          <cell r="A1804" t="str">
            <v>JUL</v>
          </cell>
          <cell r="B1804">
            <v>2017</v>
          </cell>
          <cell r="C1804" t="str">
            <v>COTTAGE GROVE COMMUNITY HOSPIT</v>
          </cell>
          <cell r="D1804" t="str">
            <v>45100</v>
          </cell>
          <cell r="E1804" t="str">
            <v>Primary Care Clinic</v>
          </cell>
          <cell r="F1804" t="str">
            <v>60007316</v>
          </cell>
          <cell r="G1804" t="str">
            <v>PRO DESTRUCTION LESION+</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row>
        <row r="1805">
          <cell r="A1805" t="str">
            <v>JUL</v>
          </cell>
          <cell r="B1805">
            <v>2017</v>
          </cell>
          <cell r="C1805" t="str">
            <v>COTTAGE GROVE COMMUNITY HOSPIT</v>
          </cell>
          <cell r="D1805" t="str">
            <v>45100</v>
          </cell>
          <cell r="E1805" t="str">
            <v>Primary Care Clinic</v>
          </cell>
          <cell r="F1805" t="str">
            <v>60007325</v>
          </cell>
          <cell r="G1805" t="str">
            <v>FAC DESTR LESIONS OTH THAN TAGS</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row>
        <row r="1806">
          <cell r="A1806" t="str">
            <v>JUL</v>
          </cell>
          <cell r="B1806">
            <v>2017</v>
          </cell>
          <cell r="C1806" t="str">
            <v>COTTAGE GROVE COMMUNITY HOSPIT</v>
          </cell>
          <cell r="D1806" t="str">
            <v>45100</v>
          </cell>
          <cell r="E1806" t="str">
            <v>Primary Care Clinic</v>
          </cell>
          <cell r="F1806" t="str">
            <v>60007326</v>
          </cell>
          <cell r="G1806" t="str">
            <v>PRO DESTRUSTION SKIN WARTS 1-14+</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row>
        <row r="1807">
          <cell r="A1807" t="str">
            <v>JUL</v>
          </cell>
          <cell r="B1807">
            <v>2017</v>
          </cell>
          <cell r="C1807" t="str">
            <v>COTTAGE GROVE COMMUNITY HOSPIT</v>
          </cell>
          <cell r="D1807" t="str">
            <v>45100</v>
          </cell>
          <cell r="E1807" t="str">
            <v>Primary Care Clinic</v>
          </cell>
          <cell r="F1807" t="str">
            <v>60007345</v>
          </cell>
          <cell r="G1807" t="str">
            <v>FAC DRAIN/INJ JOINT/BURSE JT SMA</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row>
        <row r="1808">
          <cell r="A1808" t="str">
            <v>JUL</v>
          </cell>
          <cell r="B1808">
            <v>2017</v>
          </cell>
          <cell r="C1808" t="str">
            <v>COTTAGE GROVE COMMUNITY HOSPIT</v>
          </cell>
          <cell r="D1808" t="str">
            <v>45100</v>
          </cell>
          <cell r="E1808" t="str">
            <v>Primary Care Clinic</v>
          </cell>
          <cell r="F1808" t="str">
            <v>60007346</v>
          </cell>
          <cell r="G1808" t="str">
            <v>PRO DRAIN/INJ JOINT/BURSE JT SMA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row>
        <row r="1809">
          <cell r="A1809" t="str">
            <v>JUL</v>
          </cell>
          <cell r="B1809">
            <v>2017</v>
          </cell>
          <cell r="C1809" t="str">
            <v>COTTAGE GROVE COMMUNITY HOSPIT</v>
          </cell>
          <cell r="D1809" t="str">
            <v>45100</v>
          </cell>
          <cell r="E1809" t="str">
            <v>Primary Care Clinic</v>
          </cell>
          <cell r="F1809" t="str">
            <v>60007355</v>
          </cell>
          <cell r="G1809" t="str">
            <v>FAC DRAIN/INJ JOINT/BURSE JT MAJ</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row>
        <row r="1810">
          <cell r="A1810" t="str">
            <v>JUL</v>
          </cell>
          <cell r="B1810">
            <v>2017</v>
          </cell>
          <cell r="C1810" t="str">
            <v>COTTAGE GROVE COMMUNITY HOSPIT</v>
          </cell>
          <cell r="D1810" t="str">
            <v>45100</v>
          </cell>
          <cell r="E1810" t="str">
            <v>Primary Care Clinic</v>
          </cell>
          <cell r="F1810" t="str">
            <v>60007356</v>
          </cell>
          <cell r="G1810" t="str">
            <v>PRO DRAIN/INJ JOINT/BURSE JT MAJ</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row>
        <row r="1811">
          <cell r="A1811" t="str">
            <v>JUL</v>
          </cell>
          <cell r="B1811">
            <v>2017</v>
          </cell>
          <cell r="C1811" t="str">
            <v>COTTAGE GROVE COMMUNITY HOSPIT</v>
          </cell>
          <cell r="D1811" t="str">
            <v>45100</v>
          </cell>
          <cell r="E1811" t="str">
            <v>Primary Care Clinic</v>
          </cell>
          <cell r="F1811" t="str">
            <v>60007410</v>
          </cell>
          <cell r="G1811" t="str">
            <v>FAC I &amp; D ABSCESS SIMPLE</v>
          </cell>
          <cell r="H1811">
            <v>0</v>
          </cell>
          <cell r="I1811">
            <v>1</v>
          </cell>
          <cell r="J1811">
            <v>1</v>
          </cell>
          <cell r="K1811">
            <v>0</v>
          </cell>
          <cell r="L1811">
            <v>2.1</v>
          </cell>
          <cell r="M1811">
            <v>2.1</v>
          </cell>
          <cell r="N1811">
            <v>0</v>
          </cell>
          <cell r="O1811">
            <v>0</v>
          </cell>
          <cell r="P1811">
            <v>218</v>
          </cell>
          <cell r="Q1811">
            <v>218</v>
          </cell>
          <cell r="R1811">
            <v>0</v>
          </cell>
          <cell r="S1811">
            <v>1</v>
          </cell>
          <cell r="T1811">
            <v>1</v>
          </cell>
          <cell r="U1811">
            <v>0</v>
          </cell>
          <cell r="V1811">
            <v>2.1</v>
          </cell>
          <cell r="W1811">
            <v>2.1</v>
          </cell>
          <cell r="X1811">
            <v>0</v>
          </cell>
          <cell r="Y1811">
            <v>0</v>
          </cell>
          <cell r="Z1811">
            <v>218</v>
          </cell>
          <cell r="AA1811">
            <v>218</v>
          </cell>
        </row>
        <row r="1812">
          <cell r="A1812" t="str">
            <v>JUL</v>
          </cell>
          <cell r="B1812">
            <v>2017</v>
          </cell>
          <cell r="C1812" t="str">
            <v>COTTAGE GROVE COMMUNITY HOSPIT</v>
          </cell>
          <cell r="D1812" t="str">
            <v>45100</v>
          </cell>
          <cell r="E1812" t="str">
            <v>Primary Care Clinic</v>
          </cell>
          <cell r="F1812" t="str">
            <v>60007411</v>
          </cell>
          <cell r="G1812" t="str">
            <v>PRO EXCISION OF SUBCUTANOUS CYST</v>
          </cell>
          <cell r="H1812">
            <v>0</v>
          </cell>
          <cell r="I1812">
            <v>1</v>
          </cell>
          <cell r="J1812">
            <v>1</v>
          </cell>
          <cell r="K1812">
            <v>0</v>
          </cell>
          <cell r="L1812">
            <v>0</v>
          </cell>
          <cell r="M1812">
            <v>0</v>
          </cell>
          <cell r="N1812">
            <v>1.2</v>
          </cell>
          <cell r="O1812">
            <v>0</v>
          </cell>
          <cell r="P1812">
            <v>70</v>
          </cell>
          <cell r="Q1812">
            <v>70</v>
          </cell>
          <cell r="R1812">
            <v>0</v>
          </cell>
          <cell r="S1812">
            <v>1</v>
          </cell>
          <cell r="T1812">
            <v>1</v>
          </cell>
          <cell r="U1812">
            <v>0</v>
          </cell>
          <cell r="V1812">
            <v>0</v>
          </cell>
          <cell r="W1812">
            <v>0</v>
          </cell>
          <cell r="X1812">
            <v>1.2</v>
          </cell>
          <cell r="Y1812">
            <v>0</v>
          </cell>
          <cell r="Z1812">
            <v>70</v>
          </cell>
          <cell r="AA1812">
            <v>70</v>
          </cell>
        </row>
        <row r="1813">
          <cell r="A1813" t="str">
            <v>JUL</v>
          </cell>
          <cell r="B1813">
            <v>2017</v>
          </cell>
          <cell r="C1813" t="str">
            <v>COTTAGE GROVE COMMUNITY HOSPIT</v>
          </cell>
          <cell r="D1813" t="str">
            <v>45100</v>
          </cell>
          <cell r="E1813" t="str">
            <v>Primary Care Clinic</v>
          </cell>
          <cell r="F1813" t="str">
            <v>60007550</v>
          </cell>
          <cell r="G1813" t="str">
            <v>FAC MANIPUL TX OMT 1-2 REGIONS</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row>
        <row r="1814">
          <cell r="A1814" t="str">
            <v>JUL</v>
          </cell>
          <cell r="B1814">
            <v>2017</v>
          </cell>
          <cell r="C1814" t="str">
            <v>COTTAGE GROVE COMMUNITY HOSPIT</v>
          </cell>
          <cell r="D1814" t="str">
            <v>45100</v>
          </cell>
          <cell r="E1814" t="str">
            <v>Primary Care Clinic</v>
          </cell>
          <cell r="F1814" t="str">
            <v>60007552</v>
          </cell>
          <cell r="G1814" t="str">
            <v>FAC CONSULT OUT-PT LEVEL 2</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row>
        <row r="1815">
          <cell r="A1815" t="str">
            <v>JUL</v>
          </cell>
          <cell r="B1815">
            <v>2017</v>
          </cell>
          <cell r="C1815" t="str">
            <v>COTTAGE GROVE COMMUNITY HOSPIT</v>
          </cell>
          <cell r="D1815" t="str">
            <v>45100</v>
          </cell>
          <cell r="E1815" t="str">
            <v>Primary Care Clinic</v>
          </cell>
          <cell r="F1815" t="str">
            <v>60007578</v>
          </cell>
          <cell r="G1815" t="str">
            <v>FAC SCREEN PELVIC/BREAST EXAM (M</v>
          </cell>
          <cell r="H1815">
            <v>0</v>
          </cell>
          <cell r="I1815">
            <v>1</v>
          </cell>
          <cell r="J1815">
            <v>1</v>
          </cell>
          <cell r="K1815">
            <v>0</v>
          </cell>
          <cell r="L1815">
            <v>0.6</v>
          </cell>
          <cell r="M1815">
            <v>0.6</v>
          </cell>
          <cell r="N1815">
            <v>0</v>
          </cell>
          <cell r="O1815">
            <v>0</v>
          </cell>
          <cell r="P1815">
            <v>65</v>
          </cell>
          <cell r="Q1815">
            <v>65</v>
          </cell>
          <cell r="R1815">
            <v>0</v>
          </cell>
          <cell r="S1815">
            <v>1</v>
          </cell>
          <cell r="T1815">
            <v>1</v>
          </cell>
          <cell r="U1815">
            <v>0</v>
          </cell>
          <cell r="V1815">
            <v>0.6</v>
          </cell>
          <cell r="W1815">
            <v>0.6</v>
          </cell>
          <cell r="X1815">
            <v>0</v>
          </cell>
          <cell r="Y1815">
            <v>0</v>
          </cell>
          <cell r="Z1815">
            <v>65</v>
          </cell>
          <cell r="AA1815">
            <v>65</v>
          </cell>
        </row>
        <row r="1816">
          <cell r="A1816" t="str">
            <v>JUL</v>
          </cell>
          <cell r="B1816">
            <v>2017</v>
          </cell>
          <cell r="C1816" t="str">
            <v>COTTAGE GROVE COMMUNITY HOSPIT</v>
          </cell>
          <cell r="D1816" t="str">
            <v>45100</v>
          </cell>
          <cell r="E1816" t="str">
            <v>Primary Care Clinic</v>
          </cell>
          <cell r="F1816" t="str">
            <v>60007600</v>
          </cell>
          <cell r="G1816" t="str">
            <v>FAC METHYLPREDNISOLONE ACE 80MG</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row>
        <row r="1817">
          <cell r="A1817" t="str">
            <v>JUL</v>
          </cell>
          <cell r="B1817">
            <v>2017</v>
          </cell>
          <cell r="C1817" t="str">
            <v>COTTAGE GROVE COMMUNITY HOSPIT</v>
          </cell>
          <cell r="D1817" t="str">
            <v>45100</v>
          </cell>
          <cell r="E1817" t="str">
            <v>Primary Care Clinic</v>
          </cell>
          <cell r="F1817" t="str">
            <v>60007610</v>
          </cell>
          <cell r="G1817" t="str">
            <v>xFAC TESTOSTERONE CYP 55-100MG</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row>
        <row r="1818">
          <cell r="A1818" t="str">
            <v>JUL</v>
          </cell>
          <cell r="B1818">
            <v>2017</v>
          </cell>
          <cell r="C1818" t="str">
            <v>COTTAGE GROVE COMMUNITY HOSPIT</v>
          </cell>
          <cell r="D1818" t="str">
            <v>45100</v>
          </cell>
          <cell r="E1818" t="str">
            <v>Primary Care Clinic</v>
          </cell>
          <cell r="F1818" t="str">
            <v>60007612</v>
          </cell>
          <cell r="G1818" t="str">
            <v>xFAC DEPOSTESTOSTERONE 125-200MG</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row>
        <row r="1819">
          <cell r="A1819" t="str">
            <v>JUL</v>
          </cell>
          <cell r="B1819">
            <v>2017</v>
          </cell>
          <cell r="C1819" t="str">
            <v>COTTAGE GROVE COMMUNITY HOSPIT</v>
          </cell>
          <cell r="D1819" t="str">
            <v>45100</v>
          </cell>
          <cell r="E1819" t="str">
            <v>Primary Care Clinic</v>
          </cell>
          <cell r="F1819" t="str">
            <v>60007667</v>
          </cell>
          <cell r="G1819" t="str">
            <v>FAC KETOROLAC TROMETHAMINE PER 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row>
        <row r="1820">
          <cell r="A1820" t="str">
            <v>JUL</v>
          </cell>
          <cell r="B1820">
            <v>2017</v>
          </cell>
          <cell r="C1820" t="str">
            <v>COTTAGE GROVE COMMUNITY HOSPIT</v>
          </cell>
          <cell r="D1820" t="str">
            <v>45100</v>
          </cell>
          <cell r="E1820" t="str">
            <v>Primary Care Clinic</v>
          </cell>
          <cell r="F1820" t="str">
            <v>60007676</v>
          </cell>
          <cell r="G1820" t="str">
            <v>FAC DEMEROL 25-100MG</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row>
        <row r="1821">
          <cell r="A1821" t="str">
            <v>JUL</v>
          </cell>
          <cell r="B1821">
            <v>2017</v>
          </cell>
          <cell r="C1821" t="str">
            <v>COTTAGE GROVE COMMUNITY HOSPIT</v>
          </cell>
          <cell r="D1821" t="str">
            <v>45100</v>
          </cell>
          <cell r="E1821" t="str">
            <v>Primary Care Clinic</v>
          </cell>
          <cell r="F1821" t="str">
            <v>60007686</v>
          </cell>
          <cell r="G1821" t="str">
            <v>FAC PHENERGAN 25-50MG</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row>
        <row r="1822">
          <cell r="A1822" t="str">
            <v>JUL</v>
          </cell>
          <cell r="B1822">
            <v>2017</v>
          </cell>
          <cell r="C1822" t="str">
            <v>COTTAGE GROVE COMMUNITY HOSPIT</v>
          </cell>
          <cell r="D1822" t="str">
            <v>45100</v>
          </cell>
          <cell r="E1822" t="str">
            <v>Primary Care Clinic</v>
          </cell>
          <cell r="F1822" t="str">
            <v>60007698</v>
          </cell>
          <cell r="G1822" t="str">
            <v>FAC SOLUMEDROL 50-125MG IM</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row>
        <row r="1823">
          <cell r="A1823" t="str">
            <v>JUL</v>
          </cell>
          <cell r="B1823">
            <v>2017</v>
          </cell>
          <cell r="C1823" t="str">
            <v>COTTAGE GROVE COMMUNITY HOSPIT</v>
          </cell>
          <cell r="D1823" t="str">
            <v>45100</v>
          </cell>
          <cell r="E1823" t="str">
            <v>Primary Care Clinic</v>
          </cell>
          <cell r="F1823" t="str">
            <v>60007708</v>
          </cell>
          <cell r="G1823" t="str">
            <v>FAC KENALOG PER 10MG UNIT</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row>
        <row r="1824">
          <cell r="A1824" t="str">
            <v>JUL</v>
          </cell>
          <cell r="B1824">
            <v>2017</v>
          </cell>
          <cell r="C1824" t="str">
            <v>COTTAGE GROVE COMMUNITY HOSPIT</v>
          </cell>
          <cell r="D1824" t="str">
            <v>45100</v>
          </cell>
          <cell r="E1824" t="str">
            <v>Primary Care Clinic</v>
          </cell>
          <cell r="F1824" t="str">
            <v>60007712</v>
          </cell>
          <cell r="G1824" t="str">
            <v>FAC B12 CYANCOBALAMIN 100MCG</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row>
        <row r="1825">
          <cell r="A1825" t="str">
            <v>JUL</v>
          </cell>
          <cell r="B1825">
            <v>2017</v>
          </cell>
          <cell r="C1825" t="str">
            <v>COTTAGE GROVE COMMUNITY HOSPIT</v>
          </cell>
          <cell r="D1825" t="str">
            <v>45100</v>
          </cell>
          <cell r="E1825" t="str">
            <v>Primary Care Clinic</v>
          </cell>
          <cell r="F1825" t="str">
            <v>60007754</v>
          </cell>
          <cell r="G1825" t="str">
            <v>FAC METHOTREXATE SODIUM 50MG</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row>
        <row r="1826">
          <cell r="A1826" t="str">
            <v>JUL</v>
          </cell>
          <cell r="B1826">
            <v>2017</v>
          </cell>
          <cell r="C1826" t="str">
            <v>COTTAGE GROVE COMMUNITY HOSPIT</v>
          </cell>
          <cell r="D1826" t="str">
            <v>45100</v>
          </cell>
          <cell r="E1826" t="str">
            <v>Primary Care Clinic</v>
          </cell>
          <cell r="F1826" t="str">
            <v>60007774</v>
          </cell>
          <cell r="G1826" t="str">
            <v>FAC LACED ANKLE BRACE (L1902)</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row>
        <row r="1827">
          <cell r="A1827" t="str">
            <v>JUL</v>
          </cell>
          <cell r="B1827">
            <v>2017</v>
          </cell>
          <cell r="C1827" t="str">
            <v>COTTAGE GROVE COMMUNITY HOSPIT</v>
          </cell>
          <cell r="D1827" t="str">
            <v>45100</v>
          </cell>
          <cell r="E1827" t="str">
            <v>Primary Care Clinic</v>
          </cell>
          <cell r="F1827" t="str">
            <v>60007804</v>
          </cell>
          <cell r="G1827" t="str">
            <v>FAC SPLINT WRIST COCK-UP L&amp;R</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row>
        <row r="1828">
          <cell r="A1828" t="str">
            <v>JUL</v>
          </cell>
          <cell r="B1828">
            <v>2017</v>
          </cell>
          <cell r="C1828" t="str">
            <v>COTTAGE GROVE COMMUNITY HOSPIT</v>
          </cell>
          <cell r="D1828" t="str">
            <v>45100</v>
          </cell>
          <cell r="E1828" t="str">
            <v>Primary Care Clinic</v>
          </cell>
          <cell r="F1828" t="str">
            <v>60007808</v>
          </cell>
          <cell r="G1828" t="str">
            <v>FAC WALKER SHORT LEG EQUALIZER</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row>
        <row r="1829">
          <cell r="A1829" t="str">
            <v>JUL</v>
          </cell>
          <cell r="B1829">
            <v>2017</v>
          </cell>
          <cell r="C1829" t="str">
            <v>COTTAGE GROVE COMMUNITY HOSPIT</v>
          </cell>
          <cell r="D1829" t="str">
            <v>45100</v>
          </cell>
          <cell r="E1829" t="str">
            <v>Primary Care Clinic</v>
          </cell>
          <cell r="F1829" t="str">
            <v>60007840</v>
          </cell>
          <cell r="G1829" t="str">
            <v>FAC NONPRESSURIZED INHAL TX</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row>
        <row r="1830">
          <cell r="A1830" t="str">
            <v>JUL</v>
          </cell>
          <cell r="B1830">
            <v>2017</v>
          </cell>
          <cell r="C1830" t="str">
            <v>COTTAGE GROVE COMMUNITY HOSPIT</v>
          </cell>
          <cell r="D1830" t="str">
            <v>45100</v>
          </cell>
          <cell r="E1830" t="str">
            <v>Primary Care Clinic</v>
          </cell>
          <cell r="F1830" t="str">
            <v>60007844</v>
          </cell>
          <cell r="G1830" t="str">
            <v>xFAC TETNUS &amp; DIP VACCINE</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row>
        <row r="1831">
          <cell r="A1831" t="str">
            <v>JUL</v>
          </cell>
          <cell r="B1831">
            <v>2017</v>
          </cell>
          <cell r="C1831" t="str">
            <v>COTTAGE GROVE COMMUNITY HOSPIT</v>
          </cell>
          <cell r="D1831" t="str">
            <v>45100</v>
          </cell>
          <cell r="E1831" t="str">
            <v>Primary Care Clinic</v>
          </cell>
          <cell r="F1831" t="str">
            <v>60007845</v>
          </cell>
          <cell r="G1831" t="str">
            <v>FAC INJECTION OF VACCINE</v>
          </cell>
          <cell r="H1831">
            <v>0</v>
          </cell>
          <cell r="I1831">
            <v>3</v>
          </cell>
          <cell r="J1831">
            <v>3</v>
          </cell>
          <cell r="K1831">
            <v>0</v>
          </cell>
          <cell r="L1831">
            <v>1.6</v>
          </cell>
          <cell r="M1831">
            <v>1.6</v>
          </cell>
          <cell r="N1831">
            <v>0</v>
          </cell>
          <cell r="O1831">
            <v>0</v>
          </cell>
          <cell r="P1831">
            <v>186</v>
          </cell>
          <cell r="Q1831">
            <v>186</v>
          </cell>
          <cell r="R1831">
            <v>0</v>
          </cell>
          <cell r="S1831">
            <v>3</v>
          </cell>
          <cell r="T1831">
            <v>3</v>
          </cell>
          <cell r="U1831">
            <v>0</v>
          </cell>
          <cell r="V1831">
            <v>1.6</v>
          </cell>
          <cell r="W1831">
            <v>1.6</v>
          </cell>
          <cell r="X1831">
            <v>0</v>
          </cell>
          <cell r="Y1831">
            <v>0</v>
          </cell>
          <cell r="Z1831">
            <v>186</v>
          </cell>
          <cell r="AA1831">
            <v>186</v>
          </cell>
        </row>
        <row r="1832">
          <cell r="A1832" t="str">
            <v>JUL</v>
          </cell>
          <cell r="B1832">
            <v>2017</v>
          </cell>
          <cell r="C1832" t="str">
            <v>COTTAGE GROVE COMMUNITY HOSPIT</v>
          </cell>
          <cell r="D1832" t="str">
            <v>45100</v>
          </cell>
          <cell r="E1832" t="str">
            <v>Primary Care Clinic</v>
          </cell>
          <cell r="F1832" t="str">
            <v>60007847</v>
          </cell>
          <cell r="G1832" t="str">
            <v>FAC OBTAIN SPECIMEN/PAP SMEAR</v>
          </cell>
          <cell r="H1832">
            <v>0</v>
          </cell>
          <cell r="I1832">
            <v>2</v>
          </cell>
          <cell r="J1832">
            <v>2</v>
          </cell>
          <cell r="K1832">
            <v>0</v>
          </cell>
          <cell r="L1832">
            <v>1.8</v>
          </cell>
          <cell r="M1832">
            <v>1.8</v>
          </cell>
          <cell r="N1832">
            <v>0</v>
          </cell>
          <cell r="O1832">
            <v>0</v>
          </cell>
          <cell r="P1832">
            <v>138</v>
          </cell>
          <cell r="Q1832">
            <v>138</v>
          </cell>
          <cell r="R1832">
            <v>0</v>
          </cell>
          <cell r="S1832">
            <v>2</v>
          </cell>
          <cell r="T1832">
            <v>2</v>
          </cell>
          <cell r="U1832">
            <v>0</v>
          </cell>
          <cell r="V1832">
            <v>1.8</v>
          </cell>
          <cell r="W1832">
            <v>1.8</v>
          </cell>
          <cell r="X1832">
            <v>0</v>
          </cell>
          <cell r="Y1832">
            <v>0</v>
          </cell>
          <cell r="Z1832">
            <v>138</v>
          </cell>
          <cell r="AA1832">
            <v>138</v>
          </cell>
        </row>
        <row r="1833">
          <cell r="A1833" t="str">
            <v>JUL</v>
          </cell>
          <cell r="B1833">
            <v>2017</v>
          </cell>
          <cell r="C1833" t="str">
            <v>COTTAGE GROVE COMMUNITY HOSPIT</v>
          </cell>
          <cell r="D1833" t="str">
            <v>45100</v>
          </cell>
          <cell r="E1833" t="str">
            <v>Primary Care Clinic</v>
          </cell>
          <cell r="F1833" t="str">
            <v>60007848</v>
          </cell>
          <cell r="G1833" t="str">
            <v>FAC ALLERGY SHOT 2 &gt;</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row>
        <row r="1834">
          <cell r="A1834" t="str">
            <v>JUL</v>
          </cell>
          <cell r="B1834">
            <v>2017</v>
          </cell>
          <cell r="C1834" t="str">
            <v>COTTAGE GROVE COMMUNITY HOSPIT</v>
          </cell>
          <cell r="D1834" t="str">
            <v>45100</v>
          </cell>
          <cell r="E1834" t="str">
            <v>Primary Care Clinic</v>
          </cell>
          <cell r="F1834" t="str">
            <v>60007858</v>
          </cell>
          <cell r="G1834" t="str">
            <v>xFAC INTRAMUSCLAR INJ ANTIBIOTIC</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row>
        <row r="1835">
          <cell r="A1835" t="str">
            <v>JUL</v>
          </cell>
          <cell r="B1835">
            <v>2017</v>
          </cell>
          <cell r="C1835" t="str">
            <v>COTTAGE GROVE COMMUNITY HOSPIT</v>
          </cell>
          <cell r="D1835" t="str">
            <v>45100</v>
          </cell>
          <cell r="E1835" t="str">
            <v>Primary Care Clinic</v>
          </cell>
          <cell r="F1835" t="str">
            <v>60007889</v>
          </cell>
          <cell r="G1835" t="str">
            <v>PRO HOSP OBSERVE PER DAY LVL 1</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row>
        <row r="1836">
          <cell r="A1836" t="str">
            <v>JUL</v>
          </cell>
          <cell r="B1836">
            <v>2017</v>
          </cell>
          <cell r="C1836" t="str">
            <v>COTTAGE GROVE COMMUNITY HOSPIT</v>
          </cell>
          <cell r="D1836" t="str">
            <v>45100</v>
          </cell>
          <cell r="E1836" t="str">
            <v>Primary Care Clinic</v>
          </cell>
          <cell r="F1836" t="str">
            <v>60007890</v>
          </cell>
          <cell r="G1836" t="str">
            <v>PRO HOSP OBSERVE PER DAY LVL 2</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row>
        <row r="1837">
          <cell r="A1837" t="str">
            <v>JUL</v>
          </cell>
          <cell r="B1837">
            <v>2017</v>
          </cell>
          <cell r="C1837" t="str">
            <v>COTTAGE GROVE COMMUNITY HOSPIT</v>
          </cell>
          <cell r="D1837" t="str">
            <v>45100</v>
          </cell>
          <cell r="E1837" t="str">
            <v>Primary Care Clinic</v>
          </cell>
          <cell r="F1837" t="str">
            <v>60007895</v>
          </cell>
          <cell r="G1837" t="str">
            <v>PRO HOSP IN-PAT DAILY VISIT LEVE</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row>
        <row r="1838">
          <cell r="A1838" t="str">
            <v>JUL</v>
          </cell>
          <cell r="B1838">
            <v>2017</v>
          </cell>
          <cell r="C1838" t="str">
            <v>COTTAGE GROVE COMMUNITY HOSPIT</v>
          </cell>
          <cell r="D1838" t="str">
            <v>45100</v>
          </cell>
          <cell r="E1838" t="str">
            <v>Primary Care Clinic</v>
          </cell>
          <cell r="F1838" t="str">
            <v>60007931</v>
          </cell>
          <cell r="G1838" t="str">
            <v>PRO BIOPSY RPOC SKIN-ONE LESION</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row>
        <row r="1839">
          <cell r="A1839" t="str">
            <v>JUL</v>
          </cell>
          <cell r="B1839">
            <v>2017</v>
          </cell>
          <cell r="C1839" t="str">
            <v>COTTAGE GROVE COMMUNITY HOSPIT</v>
          </cell>
          <cell r="D1839" t="str">
            <v>45100</v>
          </cell>
          <cell r="E1839" t="str">
            <v>Primary Care Clinic</v>
          </cell>
          <cell r="F1839" t="str">
            <v>60009123</v>
          </cell>
          <cell r="G1839" t="str">
            <v>PRO HOSP OBSERVE DISCHARGE DAY</v>
          </cell>
          <cell r="H1839">
            <v>0</v>
          </cell>
          <cell r="I1839">
            <v>2</v>
          </cell>
          <cell r="J1839">
            <v>2</v>
          </cell>
          <cell r="K1839">
            <v>0</v>
          </cell>
          <cell r="L1839">
            <v>0</v>
          </cell>
          <cell r="M1839">
            <v>0</v>
          </cell>
          <cell r="N1839">
            <v>2.6</v>
          </cell>
          <cell r="O1839">
            <v>0</v>
          </cell>
          <cell r="P1839">
            <v>354</v>
          </cell>
          <cell r="Q1839">
            <v>354</v>
          </cell>
          <cell r="R1839">
            <v>0</v>
          </cell>
          <cell r="S1839">
            <v>2</v>
          </cell>
          <cell r="T1839">
            <v>2</v>
          </cell>
          <cell r="U1839">
            <v>0</v>
          </cell>
          <cell r="V1839">
            <v>0</v>
          </cell>
          <cell r="W1839">
            <v>0</v>
          </cell>
          <cell r="X1839">
            <v>2.6</v>
          </cell>
          <cell r="Y1839">
            <v>0</v>
          </cell>
          <cell r="Z1839">
            <v>354</v>
          </cell>
          <cell r="AA1839">
            <v>354</v>
          </cell>
        </row>
        <row r="1840">
          <cell r="A1840" t="str">
            <v>JUL</v>
          </cell>
          <cell r="B1840">
            <v>2017</v>
          </cell>
          <cell r="C1840" t="str">
            <v>COTTAGE GROVE COMMUNITY HOSPIT</v>
          </cell>
          <cell r="D1840" t="str">
            <v>45100</v>
          </cell>
          <cell r="E1840" t="str">
            <v>Primary Care Clinic</v>
          </cell>
          <cell r="F1840" t="str">
            <v>60009124</v>
          </cell>
          <cell r="G1840" t="str">
            <v>PRO HOSP OBSERVE PER DAY LVL 3</v>
          </cell>
          <cell r="H1840">
            <v>0</v>
          </cell>
          <cell r="I1840">
            <v>3</v>
          </cell>
          <cell r="J1840">
            <v>3</v>
          </cell>
          <cell r="K1840">
            <v>0</v>
          </cell>
          <cell r="L1840">
            <v>0</v>
          </cell>
          <cell r="M1840">
            <v>0</v>
          </cell>
          <cell r="N1840">
            <v>10.7</v>
          </cell>
          <cell r="O1840">
            <v>0</v>
          </cell>
          <cell r="P1840">
            <v>1365</v>
          </cell>
          <cell r="Q1840">
            <v>1365</v>
          </cell>
          <cell r="R1840">
            <v>0</v>
          </cell>
          <cell r="S1840">
            <v>3</v>
          </cell>
          <cell r="T1840">
            <v>3</v>
          </cell>
          <cell r="U1840">
            <v>0</v>
          </cell>
          <cell r="V1840">
            <v>0</v>
          </cell>
          <cell r="W1840">
            <v>0</v>
          </cell>
          <cell r="X1840">
            <v>10.7</v>
          </cell>
          <cell r="Y1840">
            <v>0</v>
          </cell>
          <cell r="Z1840">
            <v>1365</v>
          </cell>
          <cell r="AA1840">
            <v>1365</v>
          </cell>
        </row>
        <row r="1841">
          <cell r="A1841" t="str">
            <v>JUL</v>
          </cell>
          <cell r="B1841">
            <v>2017</v>
          </cell>
          <cell r="C1841" t="str">
            <v>COTTAGE GROVE COMMUNITY HOSPIT</v>
          </cell>
          <cell r="D1841" t="str">
            <v>45100</v>
          </cell>
          <cell r="E1841" t="str">
            <v>Primary Care Clinic</v>
          </cell>
          <cell r="F1841" t="str">
            <v>60009126</v>
          </cell>
          <cell r="G1841" t="str">
            <v>PRO HOSP IN-PAT ADMIT - LVL 3</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row>
        <row r="1842">
          <cell r="A1842" t="str">
            <v>JUL</v>
          </cell>
          <cell r="B1842">
            <v>2017</v>
          </cell>
          <cell r="C1842" t="str">
            <v>COTTAGE GROVE COMMUNITY HOSPIT</v>
          </cell>
          <cell r="D1842" t="str">
            <v>45100</v>
          </cell>
          <cell r="E1842" t="str">
            <v>Primary Care Clinic</v>
          </cell>
          <cell r="F1842" t="str">
            <v>60009127</v>
          </cell>
          <cell r="G1842" t="str">
            <v>PRO HOSP IN-PAT DAILY VISIT LEVE</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row>
        <row r="1843">
          <cell r="A1843" t="str">
            <v>JUL</v>
          </cell>
          <cell r="B1843">
            <v>2017</v>
          </cell>
          <cell r="C1843" t="str">
            <v>COTTAGE GROVE COMMUNITY HOSPIT</v>
          </cell>
          <cell r="D1843" t="str">
            <v>45100</v>
          </cell>
          <cell r="E1843" t="str">
            <v>Primary Care Clinic</v>
          </cell>
          <cell r="F1843" t="str">
            <v>60009130</v>
          </cell>
          <cell r="G1843" t="str">
            <v>PRO HOSP IN-PT ADMIT&amp;DIS SAME DA</v>
          </cell>
          <cell r="H1843">
            <v>0</v>
          </cell>
          <cell r="I1843">
            <v>1</v>
          </cell>
          <cell r="J1843">
            <v>1</v>
          </cell>
          <cell r="K1843">
            <v>0</v>
          </cell>
          <cell r="L1843">
            <v>0</v>
          </cell>
          <cell r="M1843">
            <v>0</v>
          </cell>
          <cell r="N1843">
            <v>3.2</v>
          </cell>
          <cell r="O1843">
            <v>0</v>
          </cell>
          <cell r="P1843">
            <v>415</v>
          </cell>
          <cell r="Q1843">
            <v>415</v>
          </cell>
          <cell r="R1843">
            <v>0</v>
          </cell>
          <cell r="S1843">
            <v>1</v>
          </cell>
          <cell r="T1843">
            <v>1</v>
          </cell>
          <cell r="U1843">
            <v>0</v>
          </cell>
          <cell r="V1843">
            <v>0</v>
          </cell>
          <cell r="W1843">
            <v>0</v>
          </cell>
          <cell r="X1843">
            <v>3.2</v>
          </cell>
          <cell r="Y1843">
            <v>0</v>
          </cell>
          <cell r="Z1843">
            <v>415</v>
          </cell>
          <cell r="AA1843">
            <v>415</v>
          </cell>
        </row>
        <row r="1844">
          <cell r="A1844" t="str">
            <v>JUL</v>
          </cell>
          <cell r="B1844">
            <v>2017</v>
          </cell>
          <cell r="C1844" t="str">
            <v>COTTAGE GROVE COMMUNITY HOSPIT</v>
          </cell>
          <cell r="D1844" t="str">
            <v>45100</v>
          </cell>
          <cell r="E1844" t="str">
            <v>Primary Care Clinic</v>
          </cell>
          <cell r="F1844" t="str">
            <v>60009131</v>
          </cell>
          <cell r="G1844" t="str">
            <v>PRO HOSP IN-PT ADMIT&amp;DIS SAME DA</v>
          </cell>
          <cell r="H1844">
            <v>0</v>
          </cell>
          <cell r="I1844">
            <v>1</v>
          </cell>
          <cell r="J1844">
            <v>1</v>
          </cell>
          <cell r="K1844">
            <v>0</v>
          </cell>
          <cell r="L1844">
            <v>0</v>
          </cell>
          <cell r="M1844">
            <v>0</v>
          </cell>
          <cell r="N1844">
            <v>4.2</v>
          </cell>
          <cell r="O1844">
            <v>0</v>
          </cell>
          <cell r="P1844">
            <v>534</v>
          </cell>
          <cell r="Q1844">
            <v>534</v>
          </cell>
          <cell r="R1844">
            <v>0</v>
          </cell>
          <cell r="S1844">
            <v>1</v>
          </cell>
          <cell r="T1844">
            <v>1</v>
          </cell>
          <cell r="U1844">
            <v>0</v>
          </cell>
          <cell r="V1844">
            <v>0</v>
          </cell>
          <cell r="W1844">
            <v>0</v>
          </cell>
          <cell r="X1844">
            <v>4.2</v>
          </cell>
          <cell r="Y1844">
            <v>0</v>
          </cell>
          <cell r="Z1844">
            <v>534</v>
          </cell>
          <cell r="AA1844">
            <v>534</v>
          </cell>
        </row>
        <row r="1845">
          <cell r="A1845" t="str">
            <v>JUL</v>
          </cell>
          <cell r="B1845">
            <v>2017</v>
          </cell>
          <cell r="C1845" t="str">
            <v>COTTAGE GROVE COMMUNITY HOSPIT</v>
          </cell>
          <cell r="D1845" t="str">
            <v>45100</v>
          </cell>
          <cell r="E1845" t="str">
            <v>Primary Care Clinic</v>
          </cell>
          <cell r="F1845" t="str">
            <v>60009132</v>
          </cell>
          <cell r="G1845" t="str">
            <v>PRO CONSULT OUT-PT LEVEL 2</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row>
        <row r="1846">
          <cell r="A1846" t="str">
            <v>JUL</v>
          </cell>
          <cell r="B1846">
            <v>2017</v>
          </cell>
          <cell r="C1846" t="str">
            <v>COTTAGE GROVE COMMUNITY HOSPIT</v>
          </cell>
          <cell r="D1846" t="str">
            <v>45100</v>
          </cell>
          <cell r="E1846" t="str">
            <v>Primary Care Clinic</v>
          </cell>
          <cell r="F1846" t="str">
            <v>60009150</v>
          </cell>
          <cell r="G1846" t="str">
            <v>PRO WELL CHILD CHECK-1-4 YRS</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row>
        <row r="1847">
          <cell r="A1847" t="str">
            <v>JUL</v>
          </cell>
          <cell r="B1847">
            <v>2017</v>
          </cell>
          <cell r="C1847" t="str">
            <v>COTTAGE GROVE COMMUNITY HOSPIT</v>
          </cell>
          <cell r="D1847" t="str">
            <v>45100</v>
          </cell>
          <cell r="E1847" t="str">
            <v>Primary Care Clinic</v>
          </cell>
          <cell r="F1847" t="str">
            <v>60009151</v>
          </cell>
          <cell r="G1847" t="str">
            <v>PRO WELL CHILD CHECK-5-11 YRS</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row>
        <row r="1848">
          <cell r="A1848" t="str">
            <v>JUL</v>
          </cell>
          <cell r="B1848">
            <v>2017</v>
          </cell>
          <cell r="C1848" t="str">
            <v>COTTAGE GROVE COMMUNITY HOSPIT</v>
          </cell>
          <cell r="D1848" t="str">
            <v>45100</v>
          </cell>
          <cell r="E1848" t="str">
            <v>Primary Care Clinic</v>
          </cell>
          <cell r="F1848" t="str">
            <v>60009152</v>
          </cell>
          <cell r="G1848" t="str">
            <v>PRO WELL CHILD CHECK-12-17 YRS</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row>
        <row r="1849">
          <cell r="A1849" t="str">
            <v>JUL</v>
          </cell>
          <cell r="B1849">
            <v>2017</v>
          </cell>
          <cell r="C1849" t="str">
            <v>COTTAGE GROVE COMMUNITY HOSPIT</v>
          </cell>
          <cell r="D1849" t="str">
            <v>45100</v>
          </cell>
          <cell r="E1849" t="str">
            <v>Primary Care Clinic</v>
          </cell>
          <cell r="F1849" t="str">
            <v>60009153</v>
          </cell>
          <cell r="G1849" t="str">
            <v>PRO COMPLETE EXAM -18-39 YRS</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row>
        <row r="1850">
          <cell r="A1850" t="str">
            <v>JUL</v>
          </cell>
          <cell r="B1850">
            <v>2017</v>
          </cell>
          <cell r="C1850" t="str">
            <v>COTTAGE GROVE COMMUNITY HOSPIT</v>
          </cell>
          <cell r="D1850" t="str">
            <v>45100</v>
          </cell>
          <cell r="E1850" t="str">
            <v>Primary Care Clinic</v>
          </cell>
          <cell r="F1850" t="str">
            <v>60009154</v>
          </cell>
          <cell r="G1850" t="str">
            <v>PRO COMPLETE EXAM 40-64 YRS</v>
          </cell>
          <cell r="H1850">
            <v>0</v>
          </cell>
          <cell r="I1850">
            <v>2</v>
          </cell>
          <cell r="J1850">
            <v>2</v>
          </cell>
          <cell r="K1850">
            <v>0</v>
          </cell>
          <cell r="L1850">
            <v>0</v>
          </cell>
          <cell r="M1850">
            <v>0</v>
          </cell>
          <cell r="N1850">
            <v>3.8</v>
          </cell>
          <cell r="O1850">
            <v>0</v>
          </cell>
          <cell r="P1850">
            <v>620</v>
          </cell>
          <cell r="Q1850">
            <v>620</v>
          </cell>
          <cell r="R1850">
            <v>0</v>
          </cell>
          <cell r="S1850">
            <v>2</v>
          </cell>
          <cell r="T1850">
            <v>2</v>
          </cell>
          <cell r="U1850">
            <v>0</v>
          </cell>
          <cell r="V1850">
            <v>0</v>
          </cell>
          <cell r="W1850">
            <v>0</v>
          </cell>
          <cell r="X1850">
            <v>3.8</v>
          </cell>
          <cell r="Y1850">
            <v>0</v>
          </cell>
          <cell r="Z1850">
            <v>620</v>
          </cell>
          <cell r="AA1850">
            <v>620</v>
          </cell>
        </row>
        <row r="1851">
          <cell r="A1851" t="str">
            <v>JUL</v>
          </cell>
          <cell r="B1851">
            <v>2017</v>
          </cell>
          <cell r="C1851" t="str">
            <v>COTTAGE GROVE COMMUNITY HOSPIT</v>
          </cell>
          <cell r="D1851" t="str">
            <v>45100</v>
          </cell>
          <cell r="E1851" t="str">
            <v>Primary Care Clinic</v>
          </cell>
          <cell r="F1851" t="str">
            <v>60009155</v>
          </cell>
          <cell r="G1851" t="str">
            <v>PRO COMPLETE EXAM 65 &amp; OVER</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row>
        <row r="1852">
          <cell r="A1852" t="str">
            <v>JUL</v>
          </cell>
          <cell r="B1852">
            <v>2017</v>
          </cell>
          <cell r="C1852" t="str">
            <v>COTTAGE GROVE COMMUNITY HOSPIT</v>
          </cell>
          <cell r="D1852" t="str">
            <v>45100</v>
          </cell>
          <cell r="E1852" t="str">
            <v>Primary Care Clinic</v>
          </cell>
          <cell r="F1852" t="str">
            <v>60020014</v>
          </cell>
          <cell r="G1852" t="str">
            <v>FAC ANTI-COAG TESTING</v>
          </cell>
          <cell r="H1852">
            <v>0</v>
          </cell>
          <cell r="I1852">
            <v>8</v>
          </cell>
          <cell r="J1852">
            <v>8</v>
          </cell>
          <cell r="K1852">
            <v>0</v>
          </cell>
          <cell r="L1852">
            <v>1.2</v>
          </cell>
          <cell r="M1852">
            <v>1.2</v>
          </cell>
          <cell r="N1852">
            <v>0</v>
          </cell>
          <cell r="O1852">
            <v>0</v>
          </cell>
          <cell r="P1852">
            <v>200</v>
          </cell>
          <cell r="Q1852">
            <v>200</v>
          </cell>
          <cell r="R1852">
            <v>0</v>
          </cell>
          <cell r="S1852">
            <v>8</v>
          </cell>
          <cell r="T1852">
            <v>8</v>
          </cell>
          <cell r="U1852">
            <v>0</v>
          </cell>
          <cell r="V1852">
            <v>1.2</v>
          </cell>
          <cell r="W1852">
            <v>1.2</v>
          </cell>
          <cell r="X1852">
            <v>0</v>
          </cell>
          <cell r="Y1852">
            <v>0</v>
          </cell>
          <cell r="Z1852">
            <v>200</v>
          </cell>
          <cell r="AA1852">
            <v>200</v>
          </cell>
        </row>
        <row r="1853">
          <cell r="A1853" t="str">
            <v>JUL</v>
          </cell>
          <cell r="B1853">
            <v>2017</v>
          </cell>
          <cell r="C1853" t="str">
            <v>COTTAGE GROVE COMMUNITY HOSPIT</v>
          </cell>
          <cell r="D1853" t="str">
            <v>45100</v>
          </cell>
          <cell r="E1853" t="str">
            <v>Primary Care Clinic</v>
          </cell>
          <cell r="F1853" t="str">
            <v>60020025</v>
          </cell>
          <cell r="G1853" t="str">
            <v>PRO ELECTROCARDIOGRAM</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row>
        <row r="1854">
          <cell r="A1854" t="str">
            <v>JUL</v>
          </cell>
          <cell r="B1854">
            <v>2017</v>
          </cell>
          <cell r="C1854" t="str">
            <v>COTTAGE GROVE COMMUNITY HOSPIT</v>
          </cell>
          <cell r="D1854" t="str">
            <v>45100</v>
          </cell>
          <cell r="E1854" t="str">
            <v>Primary Care Clinic</v>
          </cell>
          <cell r="F1854" t="str">
            <v>60020048</v>
          </cell>
          <cell r="G1854" t="str">
            <v>FAC CL PNEUMO VACCINE</v>
          </cell>
          <cell r="H1854">
            <v>0</v>
          </cell>
          <cell r="I1854">
            <v>1</v>
          </cell>
          <cell r="J1854">
            <v>1</v>
          </cell>
          <cell r="K1854">
            <v>0</v>
          </cell>
          <cell r="L1854">
            <v>0</v>
          </cell>
          <cell r="M1854">
            <v>0</v>
          </cell>
          <cell r="N1854">
            <v>0</v>
          </cell>
          <cell r="O1854">
            <v>0</v>
          </cell>
          <cell r="P1854">
            <v>60</v>
          </cell>
          <cell r="Q1854">
            <v>60</v>
          </cell>
          <cell r="R1854">
            <v>0</v>
          </cell>
          <cell r="S1854">
            <v>1</v>
          </cell>
          <cell r="T1854">
            <v>1</v>
          </cell>
          <cell r="U1854">
            <v>0</v>
          </cell>
          <cell r="V1854">
            <v>0</v>
          </cell>
          <cell r="W1854">
            <v>0</v>
          </cell>
          <cell r="X1854">
            <v>0</v>
          </cell>
          <cell r="Y1854">
            <v>0</v>
          </cell>
          <cell r="Z1854">
            <v>60</v>
          </cell>
          <cell r="AA1854">
            <v>60</v>
          </cell>
        </row>
        <row r="1855">
          <cell r="A1855" t="str">
            <v>JUL</v>
          </cell>
          <cell r="B1855">
            <v>2017</v>
          </cell>
          <cell r="C1855" t="str">
            <v>COTTAGE GROVE COMMUNITY HOSPIT</v>
          </cell>
          <cell r="D1855" t="str">
            <v>45100</v>
          </cell>
          <cell r="E1855" t="str">
            <v>Primary Care Clinic</v>
          </cell>
          <cell r="F1855" t="str">
            <v>60020055</v>
          </cell>
          <cell r="G1855" t="str">
            <v>FAC CL VENIPUNCTURE</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row>
        <row r="1856">
          <cell r="A1856" t="str">
            <v>JUL</v>
          </cell>
          <cell r="B1856">
            <v>2017</v>
          </cell>
          <cell r="C1856" t="str">
            <v>COTTAGE GROVE COMMUNITY HOSPIT</v>
          </cell>
          <cell r="D1856" t="str">
            <v>45100</v>
          </cell>
          <cell r="E1856" t="str">
            <v>Primary Care Clinic</v>
          </cell>
          <cell r="F1856" t="str">
            <v>60020070</v>
          </cell>
          <cell r="G1856" t="str">
            <v>FAC CL BIO OF SKI,SUB,MUC,MEM,SN</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row>
        <row r="1857">
          <cell r="A1857" t="str">
            <v>JUL</v>
          </cell>
          <cell r="B1857">
            <v>2017</v>
          </cell>
          <cell r="C1857" t="str">
            <v>COTTAGE GROVE COMMUNITY HOSPIT</v>
          </cell>
          <cell r="D1857" t="str">
            <v>45100</v>
          </cell>
          <cell r="E1857" t="str">
            <v>Primary Care Clinic</v>
          </cell>
          <cell r="F1857" t="str">
            <v>60020097</v>
          </cell>
          <cell r="G1857" t="str">
            <v>FAC CL DIP URINE ANALYSIS</v>
          </cell>
          <cell r="H1857">
            <v>0</v>
          </cell>
          <cell r="I1857">
            <v>9</v>
          </cell>
          <cell r="J1857">
            <v>9</v>
          </cell>
          <cell r="K1857">
            <v>0</v>
          </cell>
          <cell r="L1857">
            <v>0.9</v>
          </cell>
          <cell r="M1857">
            <v>0.9</v>
          </cell>
          <cell r="N1857">
            <v>0</v>
          </cell>
          <cell r="O1857">
            <v>0</v>
          </cell>
          <cell r="P1857">
            <v>126</v>
          </cell>
          <cell r="Q1857">
            <v>126</v>
          </cell>
          <cell r="R1857">
            <v>0</v>
          </cell>
          <cell r="S1857">
            <v>9</v>
          </cell>
          <cell r="T1857">
            <v>9</v>
          </cell>
          <cell r="U1857">
            <v>0</v>
          </cell>
          <cell r="V1857">
            <v>0.9</v>
          </cell>
          <cell r="W1857">
            <v>0.9</v>
          </cell>
          <cell r="X1857">
            <v>0</v>
          </cell>
          <cell r="Y1857">
            <v>0</v>
          </cell>
          <cell r="Z1857">
            <v>126</v>
          </cell>
          <cell r="AA1857">
            <v>126</v>
          </cell>
        </row>
        <row r="1858">
          <cell r="A1858" t="str">
            <v>JUL</v>
          </cell>
          <cell r="B1858">
            <v>2017</v>
          </cell>
          <cell r="C1858" t="str">
            <v>COTTAGE GROVE COMMUNITY HOSPIT</v>
          </cell>
          <cell r="D1858" t="str">
            <v>45100</v>
          </cell>
          <cell r="E1858" t="str">
            <v>Primary Care Clinic</v>
          </cell>
          <cell r="F1858" t="str">
            <v>60020107</v>
          </cell>
          <cell r="G1858" t="str">
            <v>PRO CL SCREEN PELVIC/BREAST EXAM</v>
          </cell>
          <cell r="H1858">
            <v>0</v>
          </cell>
          <cell r="I1858">
            <v>1</v>
          </cell>
          <cell r="J1858">
            <v>1</v>
          </cell>
          <cell r="K1858">
            <v>0</v>
          </cell>
          <cell r="L1858">
            <v>0</v>
          </cell>
          <cell r="M1858">
            <v>0</v>
          </cell>
          <cell r="N1858">
            <v>0.5</v>
          </cell>
          <cell r="O1858">
            <v>0</v>
          </cell>
          <cell r="P1858">
            <v>29</v>
          </cell>
          <cell r="Q1858">
            <v>29</v>
          </cell>
          <cell r="R1858">
            <v>0</v>
          </cell>
          <cell r="S1858">
            <v>1</v>
          </cell>
          <cell r="T1858">
            <v>1</v>
          </cell>
          <cell r="U1858">
            <v>0</v>
          </cell>
          <cell r="V1858">
            <v>0</v>
          </cell>
          <cell r="W1858">
            <v>0</v>
          </cell>
          <cell r="X1858">
            <v>0.5</v>
          </cell>
          <cell r="Y1858">
            <v>0</v>
          </cell>
          <cell r="Z1858">
            <v>29</v>
          </cell>
          <cell r="AA1858">
            <v>29</v>
          </cell>
        </row>
        <row r="1859">
          <cell r="A1859" t="str">
            <v>JUL</v>
          </cell>
          <cell r="B1859">
            <v>2017</v>
          </cell>
          <cell r="C1859" t="str">
            <v>COTTAGE GROVE COMMUNITY HOSPIT</v>
          </cell>
          <cell r="D1859" t="str">
            <v>45100</v>
          </cell>
          <cell r="E1859" t="str">
            <v>Primary Care Clinic</v>
          </cell>
          <cell r="F1859" t="str">
            <v>60020108</v>
          </cell>
          <cell r="G1859" t="str">
            <v>PRO CL OBTAIN SPECIMEN/PAP SMEAR</v>
          </cell>
          <cell r="H1859">
            <v>0</v>
          </cell>
          <cell r="I1859">
            <v>2</v>
          </cell>
          <cell r="J1859">
            <v>2</v>
          </cell>
          <cell r="K1859">
            <v>0</v>
          </cell>
          <cell r="L1859">
            <v>0</v>
          </cell>
          <cell r="M1859">
            <v>0</v>
          </cell>
          <cell r="N1859">
            <v>0.7</v>
          </cell>
          <cell r="O1859">
            <v>0</v>
          </cell>
          <cell r="P1859">
            <v>82</v>
          </cell>
          <cell r="Q1859">
            <v>82</v>
          </cell>
          <cell r="R1859">
            <v>0</v>
          </cell>
          <cell r="S1859">
            <v>2</v>
          </cell>
          <cell r="T1859">
            <v>2</v>
          </cell>
          <cell r="U1859">
            <v>0</v>
          </cell>
          <cell r="V1859">
            <v>0</v>
          </cell>
          <cell r="W1859">
            <v>0</v>
          </cell>
          <cell r="X1859">
            <v>0.7</v>
          </cell>
          <cell r="Y1859">
            <v>0</v>
          </cell>
          <cell r="Z1859">
            <v>82</v>
          </cell>
          <cell r="AA1859">
            <v>82</v>
          </cell>
        </row>
        <row r="1860">
          <cell r="A1860" t="str">
            <v>JUL</v>
          </cell>
          <cell r="B1860">
            <v>2017</v>
          </cell>
          <cell r="C1860" t="str">
            <v>COTTAGE GROVE COMMUNITY HOSPIT</v>
          </cell>
          <cell r="D1860" t="str">
            <v>45100</v>
          </cell>
          <cell r="E1860" t="str">
            <v>Primary Care Clinic</v>
          </cell>
          <cell r="F1860" t="str">
            <v>60020110</v>
          </cell>
          <cell r="G1860" t="str">
            <v>FAC CL RECTAL EXAM FOR PSA</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row>
        <row r="1861">
          <cell r="A1861" t="str">
            <v>JUL</v>
          </cell>
          <cell r="B1861">
            <v>2017</v>
          </cell>
          <cell r="C1861" t="str">
            <v>COTTAGE GROVE COMMUNITY HOSPIT</v>
          </cell>
          <cell r="D1861" t="str">
            <v>45100</v>
          </cell>
          <cell r="E1861" t="str">
            <v>Primary Care Clinic</v>
          </cell>
          <cell r="F1861" t="str">
            <v>60020132</v>
          </cell>
          <cell r="G1861" t="str">
            <v>FAC CL FUROSEMIDE UP TO 20MG</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row>
        <row r="1862">
          <cell r="A1862" t="str">
            <v>JUL</v>
          </cell>
          <cell r="B1862">
            <v>2017</v>
          </cell>
          <cell r="C1862" t="str">
            <v>COTTAGE GROVE COMMUNITY HOSPIT</v>
          </cell>
          <cell r="D1862" t="str">
            <v>45100</v>
          </cell>
          <cell r="E1862" t="str">
            <v>Primary Care Clinic</v>
          </cell>
          <cell r="F1862" t="str">
            <v>60020181</v>
          </cell>
          <cell r="G1862" t="str">
            <v>FAC CL INJ SGL/MULT TRIGGER POIN</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row>
        <row r="1863">
          <cell r="A1863" t="str">
            <v>JUL</v>
          </cell>
          <cell r="B1863">
            <v>2017</v>
          </cell>
          <cell r="C1863" t="str">
            <v>COTTAGE GROVE COMMUNITY HOSPIT</v>
          </cell>
          <cell r="D1863" t="str">
            <v>45100</v>
          </cell>
          <cell r="E1863" t="str">
            <v>Primary Care Clinic</v>
          </cell>
          <cell r="F1863" t="str">
            <v>60020209</v>
          </cell>
          <cell r="G1863" t="str">
            <v>PRO INJ TRIGGER POINTS 1 OR 2 MS</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row>
        <row r="1864">
          <cell r="A1864" t="str">
            <v>JUL</v>
          </cell>
          <cell r="B1864">
            <v>2017</v>
          </cell>
          <cell r="C1864" t="str">
            <v>COTTAGE GROVE COMMUNITY HOSPIT</v>
          </cell>
          <cell r="D1864" t="str">
            <v>45100</v>
          </cell>
          <cell r="E1864" t="str">
            <v>Primary Care Clinic</v>
          </cell>
          <cell r="F1864" t="str">
            <v>60020252</v>
          </cell>
          <cell r="G1864" t="str">
            <v>PRO INSERTION NON-INDWELLING CAT</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row>
        <row r="1865">
          <cell r="A1865" t="str">
            <v>JUL</v>
          </cell>
          <cell r="B1865">
            <v>2017</v>
          </cell>
          <cell r="C1865" t="str">
            <v>COTTAGE GROVE COMMUNITY HOSPIT</v>
          </cell>
          <cell r="D1865" t="str">
            <v>45100</v>
          </cell>
          <cell r="E1865" t="str">
            <v>Primary Care Clinic</v>
          </cell>
          <cell r="F1865" t="str">
            <v>60020264</v>
          </cell>
          <cell r="G1865" t="str">
            <v>PRO OFFICE CONSULTATION</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row>
        <row r="1866">
          <cell r="A1866" t="str">
            <v>JUL</v>
          </cell>
          <cell r="B1866">
            <v>2017</v>
          </cell>
          <cell r="C1866" t="str">
            <v>COTTAGE GROVE COMMUNITY HOSPIT</v>
          </cell>
          <cell r="D1866" t="str">
            <v>45100</v>
          </cell>
          <cell r="E1866" t="str">
            <v>Primary Care Clinic</v>
          </cell>
          <cell r="F1866" t="str">
            <v>60020485</v>
          </cell>
          <cell r="G1866" t="str">
            <v>PRO INITIAL COMPHREH PREV E/M 1Y</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row>
        <row r="1867">
          <cell r="A1867" t="str">
            <v>JUL</v>
          </cell>
          <cell r="B1867">
            <v>2017</v>
          </cell>
          <cell r="C1867" t="str">
            <v>COTTAGE GROVE COMMUNITY HOSPIT</v>
          </cell>
          <cell r="D1867" t="str">
            <v>45100</v>
          </cell>
          <cell r="E1867" t="str">
            <v>Primary Care Clinic</v>
          </cell>
          <cell r="F1867" t="str">
            <v>60020500</v>
          </cell>
          <cell r="G1867" t="str">
            <v>PRO INITIAL COMPHREH PREV E/M 18</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row>
        <row r="1868">
          <cell r="A1868" t="str">
            <v>JUL</v>
          </cell>
          <cell r="B1868">
            <v>2017</v>
          </cell>
          <cell r="C1868" t="str">
            <v>COTTAGE GROVE COMMUNITY HOSPIT</v>
          </cell>
          <cell r="D1868" t="str">
            <v>45100</v>
          </cell>
          <cell r="E1868" t="str">
            <v>Primary Care Clinic</v>
          </cell>
          <cell r="F1868" t="str">
            <v>60020586</v>
          </cell>
          <cell r="G1868" t="str">
            <v>PRO ELECTROCARDIOGRAM W/PREVENT</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row>
        <row r="1869">
          <cell r="A1869" t="str">
            <v>JUL</v>
          </cell>
          <cell r="B1869">
            <v>2017</v>
          </cell>
          <cell r="C1869" t="str">
            <v>COTTAGE GROVE COMMUNITY HOSPIT</v>
          </cell>
          <cell r="D1869" t="str">
            <v>45100</v>
          </cell>
          <cell r="E1869" t="str">
            <v>Primary Care Clinic</v>
          </cell>
          <cell r="F1869" t="str">
            <v>60020588</v>
          </cell>
          <cell r="G1869" t="str">
            <v>PRO INTREP &amp; REPT W/PREVENT EXAM</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row>
        <row r="1870">
          <cell r="A1870" t="str">
            <v>JUL</v>
          </cell>
          <cell r="B1870">
            <v>2017</v>
          </cell>
          <cell r="C1870" t="str">
            <v>COTTAGE GROVE COMMUNITY HOSPIT</v>
          </cell>
          <cell r="D1870" t="str">
            <v>45100</v>
          </cell>
          <cell r="E1870" t="str">
            <v>Primary Care Clinic</v>
          </cell>
          <cell r="F1870" t="str">
            <v>60021060</v>
          </cell>
          <cell r="G1870" t="str">
            <v>FAC GLUCOSE BLOOD BY MONITORING</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row>
        <row r="1871">
          <cell r="A1871" t="str">
            <v>JUL</v>
          </cell>
          <cell r="B1871">
            <v>2017</v>
          </cell>
          <cell r="C1871" t="str">
            <v>COTTAGE GROVE COMMUNITY HOSPIT</v>
          </cell>
          <cell r="D1871" t="str">
            <v>45100</v>
          </cell>
          <cell r="E1871" t="str">
            <v>Primary Care Clinic</v>
          </cell>
          <cell r="F1871" t="str">
            <v>60021070</v>
          </cell>
          <cell r="G1871" t="str">
            <v>FAC RENAL/DIABETIC MNT INITIAL 1</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row>
        <row r="1872">
          <cell r="A1872" t="str">
            <v>JUL</v>
          </cell>
          <cell r="B1872">
            <v>2017</v>
          </cell>
          <cell r="C1872" t="str">
            <v>COTTAGE GROVE COMMUNITY HOSPIT</v>
          </cell>
          <cell r="D1872" t="str">
            <v>45100</v>
          </cell>
          <cell r="E1872" t="str">
            <v>Primary Care Clinic</v>
          </cell>
          <cell r="F1872" t="str">
            <v>60021071</v>
          </cell>
          <cell r="G1872" t="str">
            <v>FAC RENAL/DIABETIC MNT F/U 15MIN</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row>
        <row r="1873">
          <cell r="A1873" t="str">
            <v>JUL</v>
          </cell>
          <cell r="B1873">
            <v>2017</v>
          </cell>
          <cell r="C1873" t="str">
            <v>COTTAGE GROVE COMMUNITY HOSPIT</v>
          </cell>
          <cell r="D1873" t="str">
            <v>45100</v>
          </cell>
          <cell r="E1873" t="str">
            <v>Primary Care Clinic</v>
          </cell>
          <cell r="F1873" t="str">
            <v>60021170</v>
          </cell>
          <cell r="G1873" t="str">
            <v>FAC EVAL/MGMT SERV PROTIME/COUMA</v>
          </cell>
          <cell r="H1873">
            <v>0</v>
          </cell>
          <cell r="I1873">
            <v>4</v>
          </cell>
          <cell r="J1873">
            <v>4</v>
          </cell>
          <cell r="K1873">
            <v>0</v>
          </cell>
          <cell r="L1873">
            <v>1.5</v>
          </cell>
          <cell r="M1873">
            <v>1.5</v>
          </cell>
          <cell r="N1873">
            <v>0</v>
          </cell>
          <cell r="O1873">
            <v>0</v>
          </cell>
          <cell r="P1873">
            <v>500</v>
          </cell>
          <cell r="Q1873">
            <v>500</v>
          </cell>
          <cell r="R1873">
            <v>0</v>
          </cell>
          <cell r="S1873">
            <v>4</v>
          </cell>
          <cell r="T1873">
            <v>4</v>
          </cell>
          <cell r="U1873">
            <v>0</v>
          </cell>
          <cell r="V1873">
            <v>1.5</v>
          </cell>
          <cell r="W1873">
            <v>1.5</v>
          </cell>
          <cell r="X1873">
            <v>0</v>
          </cell>
          <cell r="Y1873">
            <v>0</v>
          </cell>
          <cell r="Z1873">
            <v>500</v>
          </cell>
          <cell r="AA1873">
            <v>500</v>
          </cell>
        </row>
        <row r="1874">
          <cell r="A1874" t="str">
            <v>JUL</v>
          </cell>
          <cell r="B1874">
            <v>2017</v>
          </cell>
          <cell r="C1874" t="str">
            <v>COTTAGE GROVE COMMUNITY HOSPIT</v>
          </cell>
          <cell r="D1874" t="str">
            <v>45100</v>
          </cell>
          <cell r="E1874" t="str">
            <v>Primary Care Clinic</v>
          </cell>
          <cell r="F1874" t="str">
            <v>60021195</v>
          </cell>
          <cell r="G1874" t="str">
            <v>FAC CL INSERTION NON-INDWELLING</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row>
        <row r="1875">
          <cell r="A1875" t="str">
            <v>JUL</v>
          </cell>
          <cell r="B1875">
            <v>2017</v>
          </cell>
          <cell r="C1875" t="str">
            <v>COTTAGE GROVE COMMUNITY HOSPIT</v>
          </cell>
          <cell r="D1875" t="str">
            <v>45100</v>
          </cell>
          <cell r="E1875" t="str">
            <v>Primary Care Clinic</v>
          </cell>
          <cell r="F1875" t="str">
            <v>60021216</v>
          </cell>
          <cell r="G1875" t="str">
            <v>FAC HEPA CHILD VFC</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row>
        <row r="1876">
          <cell r="A1876" t="str">
            <v>JUL</v>
          </cell>
          <cell r="B1876">
            <v>2017</v>
          </cell>
          <cell r="C1876" t="str">
            <v>COTTAGE GROVE COMMUNITY HOSPIT</v>
          </cell>
          <cell r="D1876" t="str">
            <v>45100</v>
          </cell>
          <cell r="E1876" t="str">
            <v>Primary Care Clinic</v>
          </cell>
          <cell r="F1876" t="str">
            <v>60021384</v>
          </cell>
          <cell r="G1876" t="str">
            <v>FAC INJ FUROSEMIDE UP TO 20mg</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row>
        <row r="1877">
          <cell r="A1877" t="str">
            <v>JUL</v>
          </cell>
          <cell r="B1877">
            <v>2017</v>
          </cell>
          <cell r="C1877" t="str">
            <v>COTTAGE GROVE COMMUNITY HOSPIT</v>
          </cell>
          <cell r="D1877" t="str">
            <v>45100</v>
          </cell>
          <cell r="E1877" t="str">
            <v>Primary Care Clinic</v>
          </cell>
          <cell r="F1877" t="str">
            <v>60021398</v>
          </cell>
          <cell r="G1877" t="str">
            <v>FAC ELECTROCARDIOGRAM W/PREVENT</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row>
        <row r="1878">
          <cell r="A1878" t="str">
            <v>JUL</v>
          </cell>
          <cell r="B1878">
            <v>2017</v>
          </cell>
          <cell r="C1878" t="str">
            <v>COTTAGE GROVE COMMUNITY HOSPIT</v>
          </cell>
          <cell r="D1878" t="str">
            <v>45100</v>
          </cell>
          <cell r="E1878" t="str">
            <v>Primary Care Clinic</v>
          </cell>
          <cell r="F1878" t="str">
            <v>60021453</v>
          </cell>
          <cell r="G1878" t="str">
            <v>FAC RN SERVICES</v>
          </cell>
          <cell r="H1878">
            <v>0</v>
          </cell>
          <cell r="I1878">
            <v>1</v>
          </cell>
          <cell r="J1878">
            <v>1</v>
          </cell>
          <cell r="K1878">
            <v>0</v>
          </cell>
          <cell r="L1878">
            <v>0.4</v>
          </cell>
          <cell r="M1878">
            <v>0.4</v>
          </cell>
          <cell r="N1878">
            <v>0</v>
          </cell>
          <cell r="O1878">
            <v>0</v>
          </cell>
          <cell r="P1878">
            <v>125</v>
          </cell>
          <cell r="Q1878">
            <v>125</v>
          </cell>
          <cell r="R1878">
            <v>0</v>
          </cell>
          <cell r="S1878">
            <v>1</v>
          </cell>
          <cell r="T1878">
            <v>1</v>
          </cell>
          <cell r="U1878">
            <v>0</v>
          </cell>
          <cell r="V1878">
            <v>0.4</v>
          </cell>
          <cell r="W1878">
            <v>0.4</v>
          </cell>
          <cell r="X1878">
            <v>0</v>
          </cell>
          <cell r="Y1878">
            <v>0</v>
          </cell>
          <cell r="Z1878">
            <v>125</v>
          </cell>
          <cell r="AA1878">
            <v>125</v>
          </cell>
        </row>
        <row r="1879">
          <cell r="A1879" t="str">
            <v>JUL</v>
          </cell>
          <cell r="B1879">
            <v>2017</v>
          </cell>
          <cell r="C1879" t="str">
            <v>COTTAGE GROVE COMMUNITY HOSPIT</v>
          </cell>
          <cell r="D1879" t="str">
            <v>45100</v>
          </cell>
          <cell r="E1879" t="str">
            <v>Primary Care Clinic</v>
          </cell>
          <cell r="F1879" t="str">
            <v>60021561</v>
          </cell>
          <cell r="G1879" t="str">
            <v>FAC SMOKE/TOBACCO COUNSELING 3-1</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row>
        <row r="1880">
          <cell r="A1880" t="str">
            <v>JUL</v>
          </cell>
          <cell r="B1880">
            <v>2017</v>
          </cell>
          <cell r="C1880" t="str">
            <v>COTTAGE GROVE COMMUNITY HOSPIT</v>
          </cell>
          <cell r="D1880" t="str">
            <v>45100</v>
          </cell>
          <cell r="E1880" t="str">
            <v>Primary Care Clinic</v>
          </cell>
          <cell r="F1880" t="str">
            <v>60021790</v>
          </cell>
          <cell r="G1880" t="str">
            <v>FAC INJ CEFTRIAXONE SODIUM PER 2</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row>
        <row r="1881">
          <cell r="A1881" t="str">
            <v>JUL</v>
          </cell>
          <cell r="B1881">
            <v>2017</v>
          </cell>
          <cell r="C1881" t="str">
            <v>COTTAGE GROVE COMMUNITY HOSPIT</v>
          </cell>
          <cell r="D1881" t="str">
            <v>45100</v>
          </cell>
          <cell r="E1881" t="str">
            <v>Primary Care Clinic</v>
          </cell>
          <cell r="F1881" t="str">
            <v>60021875</v>
          </cell>
          <cell r="G1881" t="str">
            <v>FAC VARICELLA VIRUS VACC LIVE VF</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row>
        <row r="1882">
          <cell r="A1882" t="str">
            <v>JUL</v>
          </cell>
          <cell r="B1882">
            <v>2017</v>
          </cell>
          <cell r="C1882" t="str">
            <v>COTTAGE GROVE COMMUNITY HOSPIT</v>
          </cell>
          <cell r="D1882" t="str">
            <v>45100</v>
          </cell>
          <cell r="E1882" t="str">
            <v>Primary Care Clinic</v>
          </cell>
          <cell r="F1882" t="str">
            <v>60021885</v>
          </cell>
          <cell r="G1882" t="str">
            <v>FAC URINE PREGNANCY TEST, VISUAL</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row>
        <row r="1883">
          <cell r="A1883" t="str">
            <v>JUL</v>
          </cell>
          <cell r="B1883">
            <v>2017</v>
          </cell>
          <cell r="C1883" t="str">
            <v>COTTAGE GROVE COMMUNITY HOSPIT</v>
          </cell>
          <cell r="D1883" t="str">
            <v>45100</v>
          </cell>
          <cell r="E1883" t="str">
            <v>Primary Care Clinic</v>
          </cell>
          <cell r="F1883" t="str">
            <v>60022206</v>
          </cell>
          <cell r="G1883" t="str">
            <v>PRO SMOKE/TOBACCO COUNSELNG 3-10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row>
        <row r="1884">
          <cell r="A1884" t="str">
            <v>JUL</v>
          </cell>
          <cell r="B1884">
            <v>2017</v>
          </cell>
          <cell r="C1884" t="str">
            <v>COTTAGE GROVE COMMUNITY HOSPIT</v>
          </cell>
          <cell r="D1884" t="str">
            <v>45100</v>
          </cell>
          <cell r="E1884" t="str">
            <v>Primary Care Clinic</v>
          </cell>
          <cell r="F1884" t="str">
            <v>60022580</v>
          </cell>
          <cell r="G1884" t="str">
            <v>PRO MANIPUL TX OMT 1-2 REGIONS</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row>
        <row r="1885">
          <cell r="A1885" t="str">
            <v>JUL</v>
          </cell>
          <cell r="B1885">
            <v>2017</v>
          </cell>
          <cell r="C1885" t="str">
            <v>COTTAGE GROVE COMMUNITY HOSPIT</v>
          </cell>
          <cell r="D1885" t="str">
            <v>45100</v>
          </cell>
          <cell r="E1885" t="str">
            <v>Primary Care Clinic</v>
          </cell>
          <cell r="F1885" t="str">
            <v>60023040</v>
          </cell>
          <cell r="G1885" t="str">
            <v>FAC VFC TDAP VACC 7 YR/IM</v>
          </cell>
          <cell r="H1885">
            <v>0</v>
          </cell>
          <cell r="I1885">
            <v>1</v>
          </cell>
          <cell r="J1885">
            <v>1</v>
          </cell>
          <cell r="K1885">
            <v>0</v>
          </cell>
          <cell r="L1885">
            <v>0</v>
          </cell>
          <cell r="M1885">
            <v>0</v>
          </cell>
          <cell r="N1885">
            <v>0</v>
          </cell>
          <cell r="O1885">
            <v>0</v>
          </cell>
          <cell r="P1885">
            <v>21.96</v>
          </cell>
          <cell r="Q1885">
            <v>22</v>
          </cell>
          <cell r="R1885">
            <v>0</v>
          </cell>
          <cell r="S1885">
            <v>1</v>
          </cell>
          <cell r="T1885">
            <v>1</v>
          </cell>
          <cell r="U1885">
            <v>0</v>
          </cell>
          <cell r="V1885">
            <v>0</v>
          </cell>
          <cell r="W1885">
            <v>0</v>
          </cell>
          <cell r="X1885">
            <v>0</v>
          </cell>
          <cell r="Y1885">
            <v>0</v>
          </cell>
          <cell r="Z1885">
            <v>21.96</v>
          </cell>
          <cell r="AA1885">
            <v>22</v>
          </cell>
        </row>
        <row r="1886">
          <cell r="A1886" t="str">
            <v>JUL</v>
          </cell>
          <cell r="B1886">
            <v>2017</v>
          </cell>
          <cell r="C1886" t="str">
            <v>COTTAGE GROVE COMMUNITY HOSPIT</v>
          </cell>
          <cell r="D1886" t="str">
            <v>45100</v>
          </cell>
          <cell r="E1886" t="str">
            <v>Primary Care Clinic</v>
          </cell>
          <cell r="F1886" t="str">
            <v>60023045</v>
          </cell>
          <cell r="G1886" t="str">
            <v>FAC TDAP VACC 7 YR/IM</v>
          </cell>
          <cell r="H1886">
            <v>0</v>
          </cell>
          <cell r="I1886">
            <v>1</v>
          </cell>
          <cell r="J1886">
            <v>1</v>
          </cell>
          <cell r="K1886">
            <v>0</v>
          </cell>
          <cell r="L1886">
            <v>0</v>
          </cell>
          <cell r="M1886">
            <v>0</v>
          </cell>
          <cell r="N1886">
            <v>0</v>
          </cell>
          <cell r="O1886">
            <v>0</v>
          </cell>
          <cell r="P1886">
            <v>54</v>
          </cell>
          <cell r="Q1886">
            <v>54</v>
          </cell>
          <cell r="R1886">
            <v>0</v>
          </cell>
          <cell r="S1886">
            <v>1</v>
          </cell>
          <cell r="T1886">
            <v>1</v>
          </cell>
          <cell r="U1886">
            <v>0</v>
          </cell>
          <cell r="V1886">
            <v>0</v>
          </cell>
          <cell r="W1886">
            <v>0</v>
          </cell>
          <cell r="X1886">
            <v>0</v>
          </cell>
          <cell r="Y1886">
            <v>0</v>
          </cell>
          <cell r="Z1886">
            <v>54</v>
          </cell>
          <cell r="AA1886">
            <v>54</v>
          </cell>
        </row>
        <row r="1887">
          <cell r="A1887" t="str">
            <v>JUL</v>
          </cell>
          <cell r="B1887">
            <v>2017</v>
          </cell>
          <cell r="C1887" t="str">
            <v>COTTAGE GROVE COMMUNITY HOSPIT</v>
          </cell>
          <cell r="D1887" t="str">
            <v>45100</v>
          </cell>
          <cell r="E1887" t="str">
            <v>Primary Care Clinic</v>
          </cell>
          <cell r="F1887" t="str">
            <v>60023165</v>
          </cell>
          <cell r="G1887" t="str">
            <v>FAC ALLG IMMNTX X W/PRV ALLGIC</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row>
        <row r="1888">
          <cell r="A1888" t="str">
            <v>JUL</v>
          </cell>
          <cell r="B1888">
            <v>2017</v>
          </cell>
          <cell r="C1888" t="str">
            <v>COTTAGE GROVE COMMUNITY HOSPIT</v>
          </cell>
          <cell r="D1888" t="str">
            <v>45100</v>
          </cell>
          <cell r="E1888" t="str">
            <v>Primary Care Clinic</v>
          </cell>
          <cell r="F1888" t="str">
            <v>60023275</v>
          </cell>
          <cell r="G1888" t="str">
            <v>FAC IMMUNIZATION ADMIN, I VACCIN</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row>
        <row r="1889">
          <cell r="A1889" t="str">
            <v>JUL</v>
          </cell>
          <cell r="B1889">
            <v>2017</v>
          </cell>
          <cell r="C1889" t="str">
            <v>COTTAGE GROVE COMMUNITY HOSPIT</v>
          </cell>
          <cell r="D1889" t="str">
            <v>45100</v>
          </cell>
          <cell r="E1889" t="str">
            <v>Primary Care Clinic</v>
          </cell>
          <cell r="F1889" t="str">
            <v>60023295</v>
          </cell>
          <cell r="G1889" t="str">
            <v>FAC ZOSTER VACC LIVE SUBQ NJX</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row>
        <row r="1890">
          <cell r="A1890" t="str">
            <v>JUL</v>
          </cell>
          <cell r="B1890">
            <v>2017</v>
          </cell>
          <cell r="C1890" t="str">
            <v>COTTAGE GROVE COMMUNITY HOSPIT</v>
          </cell>
          <cell r="D1890" t="str">
            <v>45100</v>
          </cell>
          <cell r="E1890" t="str">
            <v>Primary Care Clinic</v>
          </cell>
          <cell r="F1890" t="str">
            <v>60023340</v>
          </cell>
          <cell r="G1890" t="str">
            <v>FAC HUMAN PAPILLOMAVIRUS VACC, Q</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row>
        <row r="1891">
          <cell r="A1891" t="str">
            <v>JUL</v>
          </cell>
          <cell r="B1891">
            <v>2017</v>
          </cell>
          <cell r="C1891" t="str">
            <v>COTTAGE GROVE COMMUNITY HOSPIT</v>
          </cell>
          <cell r="D1891" t="str">
            <v>45100</v>
          </cell>
          <cell r="E1891" t="str">
            <v>Primary Care Clinic</v>
          </cell>
          <cell r="F1891" t="str">
            <v>60023580</v>
          </cell>
          <cell r="G1891" t="str">
            <v>FAC ANK ORTHOSIS ELASTIC PREFAB</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row>
        <row r="1892">
          <cell r="A1892" t="str">
            <v>JUL</v>
          </cell>
          <cell r="B1892">
            <v>2017</v>
          </cell>
          <cell r="C1892" t="str">
            <v>COTTAGE GROVE COMMUNITY HOSPIT</v>
          </cell>
          <cell r="D1892" t="str">
            <v>45100</v>
          </cell>
          <cell r="E1892" t="str">
            <v>Primary Care Clinic</v>
          </cell>
          <cell r="F1892" t="str">
            <v>60023590</v>
          </cell>
          <cell r="G1892" t="str">
            <v>FAC POST OP SHOE</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row>
        <row r="1893">
          <cell r="A1893" t="str">
            <v>JUL</v>
          </cell>
          <cell r="B1893">
            <v>2017</v>
          </cell>
          <cell r="C1893" t="str">
            <v>COTTAGE GROVE COMMUNITY HOSPIT</v>
          </cell>
          <cell r="D1893" t="str">
            <v>45100</v>
          </cell>
          <cell r="E1893" t="str">
            <v>Primary Care Clinic</v>
          </cell>
          <cell r="F1893" t="str">
            <v>60023635</v>
          </cell>
          <cell r="G1893" t="str">
            <v>FAC IMMUNIZATION ADMIN EA ADD VA</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row>
        <row r="1894">
          <cell r="A1894" t="str">
            <v>JUL</v>
          </cell>
          <cell r="B1894">
            <v>2017</v>
          </cell>
          <cell r="C1894" t="str">
            <v>COTTAGE GROVE COMMUNITY HOSPIT</v>
          </cell>
          <cell r="D1894" t="str">
            <v>45100</v>
          </cell>
          <cell r="E1894" t="str">
            <v>Primary Care Clinic</v>
          </cell>
          <cell r="F1894" t="str">
            <v>60023650</v>
          </cell>
          <cell r="G1894" t="str">
            <v>PRO DIAB OP SELF-MGMT TRN SRVC I</v>
          </cell>
          <cell r="H1894">
            <v>0</v>
          </cell>
          <cell r="I1894">
            <v>3</v>
          </cell>
          <cell r="J1894">
            <v>3</v>
          </cell>
          <cell r="K1894">
            <v>0</v>
          </cell>
          <cell r="L1894">
            <v>0</v>
          </cell>
          <cell r="M1894">
            <v>0</v>
          </cell>
          <cell r="N1894">
            <v>2.7</v>
          </cell>
          <cell r="O1894">
            <v>0</v>
          </cell>
          <cell r="P1894">
            <v>387</v>
          </cell>
          <cell r="Q1894">
            <v>387</v>
          </cell>
          <cell r="R1894">
            <v>0</v>
          </cell>
          <cell r="S1894">
            <v>3</v>
          </cell>
          <cell r="T1894">
            <v>3</v>
          </cell>
          <cell r="U1894">
            <v>0</v>
          </cell>
          <cell r="V1894">
            <v>0</v>
          </cell>
          <cell r="W1894">
            <v>0</v>
          </cell>
          <cell r="X1894">
            <v>2.7</v>
          </cell>
          <cell r="Y1894">
            <v>0</v>
          </cell>
          <cell r="Z1894">
            <v>387</v>
          </cell>
          <cell r="AA1894">
            <v>387</v>
          </cell>
        </row>
        <row r="1895">
          <cell r="A1895" t="str">
            <v>JUL</v>
          </cell>
          <cell r="B1895">
            <v>2017</v>
          </cell>
          <cell r="C1895" t="str">
            <v>COTTAGE GROVE COMMUNITY HOSPIT</v>
          </cell>
          <cell r="D1895" t="str">
            <v>45100</v>
          </cell>
          <cell r="E1895" t="str">
            <v>Primary Care Clinic</v>
          </cell>
          <cell r="F1895" t="str">
            <v>60023655</v>
          </cell>
          <cell r="G1895" t="str">
            <v>FAC EPOETIN ALFA FOR NON-ESRD 10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row>
        <row r="1896">
          <cell r="A1896" t="str">
            <v>JUL</v>
          </cell>
          <cell r="B1896">
            <v>2017</v>
          </cell>
          <cell r="C1896" t="str">
            <v>COTTAGE GROVE COMMUNITY HOSPIT</v>
          </cell>
          <cell r="D1896" t="str">
            <v>45100</v>
          </cell>
          <cell r="E1896" t="str">
            <v>Primary Care Clinic</v>
          </cell>
          <cell r="F1896" t="str">
            <v>60023740</v>
          </cell>
          <cell r="G1896" t="str">
            <v>FAC HUMAN PAPILOMAVIRUS VACC, QV</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row>
        <row r="1897">
          <cell r="A1897" t="str">
            <v>JUL</v>
          </cell>
          <cell r="B1897">
            <v>2017</v>
          </cell>
          <cell r="C1897" t="str">
            <v>COTTAGE GROVE COMMUNITY HOSPIT</v>
          </cell>
          <cell r="D1897" t="str">
            <v>45100</v>
          </cell>
          <cell r="E1897" t="str">
            <v>Primary Care Clinic</v>
          </cell>
          <cell r="F1897" t="str">
            <v>60023760</v>
          </cell>
          <cell r="G1897" t="str">
            <v>FAC HYALURONAN PER INJ</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row>
        <row r="1898">
          <cell r="A1898" t="str">
            <v>JUL</v>
          </cell>
          <cell r="B1898">
            <v>2017</v>
          </cell>
          <cell r="C1898" t="str">
            <v>COTTAGE GROVE COMMUNITY HOSPIT</v>
          </cell>
          <cell r="D1898" t="str">
            <v>45100</v>
          </cell>
          <cell r="E1898" t="str">
            <v>Primary Care Clinic</v>
          </cell>
          <cell r="F1898" t="str">
            <v>60025170</v>
          </cell>
          <cell r="G1898" t="str">
            <v>FAC THER/PROPH/DX IM/SQ INJECTIO</v>
          </cell>
          <cell r="H1898">
            <v>0</v>
          </cell>
          <cell r="I1898">
            <v>2</v>
          </cell>
          <cell r="J1898">
            <v>2</v>
          </cell>
          <cell r="K1898">
            <v>0</v>
          </cell>
          <cell r="L1898">
            <v>1.1000000000000001</v>
          </cell>
          <cell r="M1898">
            <v>1.1000000000000001</v>
          </cell>
          <cell r="N1898">
            <v>0</v>
          </cell>
          <cell r="O1898">
            <v>0</v>
          </cell>
          <cell r="P1898">
            <v>124</v>
          </cell>
          <cell r="Q1898">
            <v>124</v>
          </cell>
          <cell r="R1898">
            <v>0</v>
          </cell>
          <cell r="S1898">
            <v>2</v>
          </cell>
          <cell r="T1898">
            <v>2</v>
          </cell>
          <cell r="U1898">
            <v>0</v>
          </cell>
          <cell r="V1898">
            <v>1.1000000000000001</v>
          </cell>
          <cell r="W1898">
            <v>1.1000000000000001</v>
          </cell>
          <cell r="X1898">
            <v>0</v>
          </cell>
          <cell r="Y1898">
            <v>0</v>
          </cell>
          <cell r="Z1898">
            <v>124</v>
          </cell>
          <cell r="AA1898">
            <v>124</v>
          </cell>
        </row>
        <row r="1899">
          <cell r="A1899" t="str">
            <v>JUL</v>
          </cell>
          <cell r="B1899">
            <v>2017</v>
          </cell>
          <cell r="C1899" t="str">
            <v>COTTAGE GROVE COMMUNITY HOSPIT</v>
          </cell>
          <cell r="D1899" t="str">
            <v>45100</v>
          </cell>
          <cell r="E1899" t="str">
            <v>Primary Care Clinic</v>
          </cell>
          <cell r="F1899" t="str">
            <v>60025735</v>
          </cell>
          <cell r="G1899" t="str">
            <v>FAC PHARMACIST CONSULT</v>
          </cell>
          <cell r="H1899">
            <v>0</v>
          </cell>
          <cell r="I1899">
            <v>1</v>
          </cell>
          <cell r="J1899">
            <v>1</v>
          </cell>
          <cell r="K1899">
            <v>0</v>
          </cell>
          <cell r="L1899">
            <v>0.4</v>
          </cell>
          <cell r="M1899">
            <v>0.4</v>
          </cell>
          <cell r="N1899">
            <v>0</v>
          </cell>
          <cell r="O1899">
            <v>0</v>
          </cell>
          <cell r="P1899">
            <v>125</v>
          </cell>
          <cell r="Q1899">
            <v>125</v>
          </cell>
          <cell r="R1899">
            <v>0</v>
          </cell>
          <cell r="S1899">
            <v>1</v>
          </cell>
          <cell r="T1899">
            <v>1</v>
          </cell>
          <cell r="U1899">
            <v>0</v>
          </cell>
          <cell r="V1899">
            <v>0.4</v>
          </cell>
          <cell r="W1899">
            <v>0.4</v>
          </cell>
          <cell r="X1899">
            <v>0</v>
          </cell>
          <cell r="Y1899">
            <v>0</v>
          </cell>
          <cell r="Z1899">
            <v>125</v>
          </cell>
          <cell r="AA1899">
            <v>125</v>
          </cell>
        </row>
        <row r="1900">
          <cell r="A1900" t="str">
            <v>JUL</v>
          </cell>
          <cell r="B1900">
            <v>2017</v>
          </cell>
          <cell r="C1900" t="str">
            <v>COTTAGE GROVE COMMUNITY HOSPIT</v>
          </cell>
          <cell r="D1900" t="str">
            <v>45100</v>
          </cell>
          <cell r="E1900" t="str">
            <v>Primary Care Clinic</v>
          </cell>
          <cell r="F1900" t="str">
            <v>60025790</v>
          </cell>
          <cell r="G1900" t="str">
            <v>FAC PNEUMOCOCCAL CONJ VACCINE 13</v>
          </cell>
          <cell r="H1900">
            <v>0</v>
          </cell>
          <cell r="I1900">
            <v>2</v>
          </cell>
          <cell r="J1900">
            <v>2</v>
          </cell>
          <cell r="K1900">
            <v>0</v>
          </cell>
          <cell r="L1900">
            <v>1.4</v>
          </cell>
          <cell r="M1900">
            <v>1.4</v>
          </cell>
          <cell r="N1900">
            <v>0</v>
          </cell>
          <cell r="O1900">
            <v>0</v>
          </cell>
          <cell r="P1900">
            <v>298</v>
          </cell>
          <cell r="Q1900">
            <v>298</v>
          </cell>
          <cell r="R1900">
            <v>0</v>
          </cell>
          <cell r="S1900">
            <v>2</v>
          </cell>
          <cell r="T1900">
            <v>2</v>
          </cell>
          <cell r="U1900">
            <v>0</v>
          </cell>
          <cell r="V1900">
            <v>1.4</v>
          </cell>
          <cell r="W1900">
            <v>1.4</v>
          </cell>
          <cell r="X1900">
            <v>0</v>
          </cell>
          <cell r="Y1900">
            <v>0</v>
          </cell>
          <cell r="Z1900">
            <v>298</v>
          </cell>
          <cell r="AA1900">
            <v>298</v>
          </cell>
        </row>
        <row r="1901">
          <cell r="A1901" t="str">
            <v>JUL</v>
          </cell>
          <cell r="B1901">
            <v>2017</v>
          </cell>
          <cell r="C1901" t="str">
            <v>COTTAGE GROVE COMMUNITY HOSPIT</v>
          </cell>
          <cell r="D1901" t="str">
            <v>45100</v>
          </cell>
          <cell r="E1901" t="str">
            <v>Primary Care Clinic</v>
          </cell>
          <cell r="F1901" t="str">
            <v>60025940</v>
          </cell>
          <cell r="G1901" t="str">
            <v>FAC FLUZONE VAC 3 YRS AND &gt; IM</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row>
        <row r="1902">
          <cell r="A1902" t="str">
            <v>JUL</v>
          </cell>
          <cell r="B1902">
            <v>2017</v>
          </cell>
          <cell r="C1902" t="str">
            <v>COTTAGE GROVE COMMUNITY HOSPIT</v>
          </cell>
          <cell r="D1902" t="str">
            <v>45100</v>
          </cell>
          <cell r="E1902" t="str">
            <v>Primary Care Clinic</v>
          </cell>
          <cell r="F1902" t="str">
            <v>60026705</v>
          </cell>
          <cell r="G1902" t="str">
            <v>FAC TESTOSTERONE 1MG</v>
          </cell>
          <cell r="H1902">
            <v>0</v>
          </cell>
          <cell r="I1902">
            <v>200</v>
          </cell>
          <cell r="J1902">
            <v>200</v>
          </cell>
          <cell r="K1902">
            <v>0</v>
          </cell>
          <cell r="L1902">
            <v>0</v>
          </cell>
          <cell r="M1902">
            <v>0</v>
          </cell>
          <cell r="N1902">
            <v>0</v>
          </cell>
          <cell r="O1902">
            <v>0</v>
          </cell>
          <cell r="P1902">
            <v>86</v>
          </cell>
          <cell r="Q1902">
            <v>86</v>
          </cell>
          <cell r="R1902">
            <v>0</v>
          </cell>
          <cell r="S1902">
            <v>200</v>
          </cell>
          <cell r="T1902">
            <v>200</v>
          </cell>
          <cell r="U1902">
            <v>0</v>
          </cell>
          <cell r="V1902">
            <v>0</v>
          </cell>
          <cell r="W1902">
            <v>0</v>
          </cell>
          <cell r="X1902">
            <v>0</v>
          </cell>
          <cell r="Y1902">
            <v>0</v>
          </cell>
          <cell r="Z1902">
            <v>86</v>
          </cell>
          <cell r="AA1902">
            <v>86</v>
          </cell>
        </row>
        <row r="1903">
          <cell r="A1903" t="str">
            <v>JUL</v>
          </cell>
          <cell r="B1903">
            <v>2017</v>
          </cell>
          <cell r="C1903" t="str">
            <v>COTTAGE GROVE COMMUNITY HOSPIT</v>
          </cell>
          <cell r="D1903" t="str">
            <v>45100</v>
          </cell>
          <cell r="E1903" t="str">
            <v>Primary Care Clinic</v>
          </cell>
          <cell r="F1903" t="str">
            <v>60030020</v>
          </cell>
          <cell r="G1903" t="str">
            <v>PRO DIAB SELF-MGMT TRN SRVC GROU</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row>
        <row r="1904">
          <cell r="A1904" t="str">
            <v>JUL</v>
          </cell>
          <cell r="B1904">
            <v>2017</v>
          </cell>
          <cell r="C1904" t="str">
            <v>COTTAGE GROVE COMMUNITY HOSPIT</v>
          </cell>
          <cell r="D1904" t="str">
            <v>45100</v>
          </cell>
          <cell r="E1904" t="str">
            <v>Primary Care Clinic</v>
          </cell>
          <cell r="F1904" t="str">
            <v>60030271</v>
          </cell>
          <cell r="G1904" t="str">
            <v>PRO PREVENTIVE EXAM MEDICARE 1ST</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row>
        <row r="1905">
          <cell r="A1905" t="str">
            <v>JUL</v>
          </cell>
          <cell r="B1905">
            <v>2017</v>
          </cell>
          <cell r="C1905" t="str">
            <v>COTTAGE GROVE COMMUNITY HOSPIT</v>
          </cell>
          <cell r="D1905" t="str">
            <v>45100</v>
          </cell>
          <cell r="E1905" t="str">
            <v>Primary Care Clinic</v>
          </cell>
          <cell r="F1905" t="str">
            <v>60031880</v>
          </cell>
          <cell r="G1905" t="str">
            <v>PRO SBSQ OBS CARE PR D LOW SEVER</v>
          </cell>
          <cell r="H1905">
            <v>0</v>
          </cell>
          <cell r="I1905">
            <v>1</v>
          </cell>
          <cell r="J1905">
            <v>1</v>
          </cell>
          <cell r="K1905">
            <v>0</v>
          </cell>
          <cell r="L1905">
            <v>0</v>
          </cell>
          <cell r="M1905">
            <v>0</v>
          </cell>
          <cell r="N1905">
            <v>0.8</v>
          </cell>
          <cell r="O1905">
            <v>0</v>
          </cell>
          <cell r="P1905">
            <v>97</v>
          </cell>
          <cell r="Q1905">
            <v>97</v>
          </cell>
          <cell r="R1905">
            <v>0</v>
          </cell>
          <cell r="S1905">
            <v>1</v>
          </cell>
          <cell r="T1905">
            <v>1</v>
          </cell>
          <cell r="U1905">
            <v>0</v>
          </cell>
          <cell r="V1905">
            <v>0</v>
          </cell>
          <cell r="W1905">
            <v>0</v>
          </cell>
          <cell r="X1905">
            <v>0.8</v>
          </cell>
          <cell r="Y1905">
            <v>0</v>
          </cell>
          <cell r="Z1905">
            <v>97</v>
          </cell>
          <cell r="AA1905">
            <v>97</v>
          </cell>
        </row>
        <row r="1906">
          <cell r="A1906" t="str">
            <v>JUL</v>
          </cell>
          <cell r="B1906">
            <v>2017</v>
          </cell>
          <cell r="C1906" t="str">
            <v>COTTAGE GROVE COMMUNITY HOSPIT</v>
          </cell>
          <cell r="D1906" t="str">
            <v>45100</v>
          </cell>
          <cell r="E1906" t="str">
            <v>Primary Care Clinic</v>
          </cell>
          <cell r="F1906" t="str">
            <v>60031885</v>
          </cell>
          <cell r="G1906" t="str">
            <v>PRO SBSQ OBS CARE PR D MODERATE</v>
          </cell>
          <cell r="H1906">
            <v>0</v>
          </cell>
          <cell r="I1906">
            <v>1</v>
          </cell>
          <cell r="J1906">
            <v>1</v>
          </cell>
          <cell r="K1906">
            <v>0</v>
          </cell>
          <cell r="L1906">
            <v>0</v>
          </cell>
          <cell r="M1906">
            <v>0</v>
          </cell>
          <cell r="N1906">
            <v>1.4</v>
          </cell>
          <cell r="O1906">
            <v>0</v>
          </cell>
          <cell r="P1906">
            <v>178</v>
          </cell>
          <cell r="Q1906">
            <v>178</v>
          </cell>
          <cell r="R1906">
            <v>0</v>
          </cell>
          <cell r="S1906">
            <v>1</v>
          </cell>
          <cell r="T1906">
            <v>1</v>
          </cell>
          <cell r="U1906">
            <v>0</v>
          </cell>
          <cell r="V1906">
            <v>0</v>
          </cell>
          <cell r="W1906">
            <v>0</v>
          </cell>
          <cell r="X1906">
            <v>1.4</v>
          </cell>
          <cell r="Y1906">
            <v>0</v>
          </cell>
          <cell r="Z1906">
            <v>178</v>
          </cell>
          <cell r="AA1906">
            <v>178</v>
          </cell>
        </row>
        <row r="1907">
          <cell r="A1907" t="str">
            <v>JUL</v>
          </cell>
          <cell r="B1907">
            <v>2017</v>
          </cell>
          <cell r="C1907" t="str">
            <v>COTTAGE GROVE COMMUNITY HOSPIT</v>
          </cell>
          <cell r="D1907" t="str">
            <v>45100</v>
          </cell>
          <cell r="E1907" t="str">
            <v>Primary Care Clinic</v>
          </cell>
          <cell r="F1907" t="str">
            <v>60031890</v>
          </cell>
          <cell r="G1907" t="str">
            <v>PRO SBSQ OBS CARE PR D HIGH SEVE</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row>
        <row r="1908">
          <cell r="A1908" t="str">
            <v>JUL</v>
          </cell>
          <cell r="B1908">
            <v>2017</v>
          </cell>
          <cell r="C1908" t="str">
            <v>COTTAGE GROVE COMMUNITY HOSPIT</v>
          </cell>
          <cell r="D1908" t="str">
            <v>45100</v>
          </cell>
          <cell r="E1908" t="str">
            <v>Primary Care Clinic</v>
          </cell>
          <cell r="F1908" t="str">
            <v>60032135</v>
          </cell>
          <cell r="G1908" t="str">
            <v>PRO ANN WELLNES VISIT; PERSON PP</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row>
        <row r="1909">
          <cell r="A1909" t="str">
            <v>JUL</v>
          </cell>
          <cell r="B1909">
            <v>2017</v>
          </cell>
          <cell r="C1909" t="str">
            <v>COTTAGE GROVE COMMUNITY HOSPIT</v>
          </cell>
          <cell r="D1909" t="str">
            <v>45100</v>
          </cell>
          <cell r="E1909" t="str">
            <v>Primary Care Clinic</v>
          </cell>
          <cell r="F1909" t="str">
            <v>60032375</v>
          </cell>
          <cell r="G1909" t="str">
            <v>PRO ANNUAL WELLNESS VST; PERSONA</v>
          </cell>
          <cell r="H1909">
            <v>0</v>
          </cell>
          <cell r="I1909">
            <v>2</v>
          </cell>
          <cell r="J1909">
            <v>2</v>
          </cell>
          <cell r="K1909">
            <v>0</v>
          </cell>
          <cell r="L1909">
            <v>0</v>
          </cell>
          <cell r="M1909">
            <v>0</v>
          </cell>
          <cell r="N1909">
            <v>3</v>
          </cell>
          <cell r="O1909">
            <v>0</v>
          </cell>
          <cell r="P1909">
            <v>568</v>
          </cell>
          <cell r="Q1909">
            <v>568</v>
          </cell>
          <cell r="R1909">
            <v>0</v>
          </cell>
          <cell r="S1909">
            <v>2</v>
          </cell>
          <cell r="T1909">
            <v>2</v>
          </cell>
          <cell r="U1909">
            <v>0</v>
          </cell>
          <cell r="V1909">
            <v>0</v>
          </cell>
          <cell r="W1909">
            <v>0</v>
          </cell>
          <cell r="X1909">
            <v>3</v>
          </cell>
          <cell r="Y1909">
            <v>0</v>
          </cell>
          <cell r="Z1909">
            <v>568</v>
          </cell>
          <cell r="AA1909">
            <v>568</v>
          </cell>
        </row>
        <row r="1910">
          <cell r="A1910" t="str">
            <v>JUL</v>
          </cell>
          <cell r="B1910">
            <v>2017</v>
          </cell>
          <cell r="C1910" t="str">
            <v>COTTAGE GROVE COMMUNITY HOSPIT</v>
          </cell>
          <cell r="D1910" t="str">
            <v>54000</v>
          </cell>
          <cell r="E1910" t="str">
            <v>Adjustments</v>
          </cell>
          <cell r="F1910" t="str">
            <v>301</v>
          </cell>
          <cell r="G1910" t="str">
            <v>PRO ADJUSTMENT - COMMERCIAL</v>
          </cell>
          <cell r="H1910">
            <v>0</v>
          </cell>
          <cell r="I1910">
            <v>1</v>
          </cell>
          <cell r="J1910">
            <v>1</v>
          </cell>
          <cell r="K1910">
            <v>0</v>
          </cell>
          <cell r="L1910">
            <v>0</v>
          </cell>
          <cell r="M1910">
            <v>0</v>
          </cell>
          <cell r="N1910">
            <v>0</v>
          </cell>
          <cell r="O1910">
            <v>0</v>
          </cell>
          <cell r="P1910">
            <v>-56.17</v>
          </cell>
          <cell r="Q1910">
            <v>-56.2</v>
          </cell>
          <cell r="R1910">
            <v>0</v>
          </cell>
          <cell r="S1910">
            <v>1</v>
          </cell>
          <cell r="T1910">
            <v>1</v>
          </cell>
          <cell r="U1910">
            <v>0</v>
          </cell>
          <cell r="V1910">
            <v>0</v>
          </cell>
          <cell r="W1910">
            <v>0</v>
          </cell>
          <cell r="X1910">
            <v>0</v>
          </cell>
          <cell r="Y1910">
            <v>0</v>
          </cell>
          <cell r="Z1910">
            <v>-56.17</v>
          </cell>
          <cell r="AA1910">
            <v>-56.2</v>
          </cell>
        </row>
        <row r="1911">
          <cell r="A1911" t="str">
            <v>JUL</v>
          </cell>
          <cell r="B1911">
            <v>2017</v>
          </cell>
          <cell r="C1911" t="str">
            <v>COTTAGE GROVE COMMUNITY HOSPIT</v>
          </cell>
          <cell r="D1911" t="str">
            <v>54000</v>
          </cell>
          <cell r="E1911" t="str">
            <v>Adjustments</v>
          </cell>
          <cell r="F1911" t="str">
            <v>326</v>
          </cell>
          <cell r="G1911" t="str">
            <v>PRO ADJUSTMENT - CHAMPUS</v>
          </cell>
          <cell r="H1911">
            <v>0</v>
          </cell>
          <cell r="I1911">
            <v>4</v>
          </cell>
          <cell r="J1911">
            <v>4</v>
          </cell>
          <cell r="K1911">
            <v>0</v>
          </cell>
          <cell r="L1911">
            <v>0</v>
          </cell>
          <cell r="M1911">
            <v>0</v>
          </cell>
          <cell r="N1911">
            <v>0</v>
          </cell>
          <cell r="O1911">
            <v>0</v>
          </cell>
          <cell r="P1911">
            <v>-627.26</v>
          </cell>
          <cell r="Q1911">
            <v>-627.29999999999995</v>
          </cell>
          <cell r="R1911">
            <v>0</v>
          </cell>
          <cell r="S1911">
            <v>4</v>
          </cell>
          <cell r="T1911">
            <v>4</v>
          </cell>
          <cell r="U1911">
            <v>0</v>
          </cell>
          <cell r="V1911">
            <v>0</v>
          </cell>
          <cell r="W1911">
            <v>0</v>
          </cell>
          <cell r="X1911">
            <v>0</v>
          </cell>
          <cell r="Y1911">
            <v>0</v>
          </cell>
          <cell r="Z1911">
            <v>-627.26</v>
          </cell>
          <cell r="AA1911">
            <v>-627.29999999999995</v>
          </cell>
        </row>
        <row r="1912">
          <cell r="A1912" t="str">
            <v>JUL</v>
          </cell>
          <cell r="B1912">
            <v>2017</v>
          </cell>
          <cell r="C1912" t="str">
            <v>COTTAGE GROVE COMMUNITY HOSPIT</v>
          </cell>
          <cell r="D1912" t="str">
            <v>54000</v>
          </cell>
          <cell r="E1912" t="str">
            <v>Adjustments</v>
          </cell>
          <cell r="F1912" t="str">
            <v>328</v>
          </cell>
          <cell r="G1912" t="str">
            <v>PRO ADJUSTMENT - MEDICAID</v>
          </cell>
          <cell r="H1912">
            <v>0</v>
          </cell>
          <cell r="I1912">
            <v>1</v>
          </cell>
          <cell r="J1912">
            <v>1</v>
          </cell>
          <cell r="K1912">
            <v>0</v>
          </cell>
          <cell r="L1912">
            <v>0</v>
          </cell>
          <cell r="M1912">
            <v>0</v>
          </cell>
          <cell r="N1912">
            <v>0</v>
          </cell>
          <cell r="O1912">
            <v>0</v>
          </cell>
          <cell r="P1912">
            <v>410</v>
          </cell>
          <cell r="Q1912">
            <v>410</v>
          </cell>
          <cell r="R1912">
            <v>0</v>
          </cell>
          <cell r="S1912">
            <v>1</v>
          </cell>
          <cell r="T1912">
            <v>1</v>
          </cell>
          <cell r="U1912">
            <v>0</v>
          </cell>
          <cell r="V1912">
            <v>0</v>
          </cell>
          <cell r="W1912">
            <v>0</v>
          </cell>
          <cell r="X1912">
            <v>0</v>
          </cell>
          <cell r="Y1912">
            <v>0</v>
          </cell>
          <cell r="Z1912">
            <v>410</v>
          </cell>
          <cell r="AA1912">
            <v>410</v>
          </cell>
        </row>
        <row r="1913">
          <cell r="A1913" t="str">
            <v>JUL</v>
          </cell>
          <cell r="B1913">
            <v>2017</v>
          </cell>
          <cell r="C1913" t="str">
            <v>COTTAGE GROVE COMMUNITY HOSPIT</v>
          </cell>
          <cell r="D1913" t="str">
            <v>54000</v>
          </cell>
          <cell r="E1913" t="str">
            <v>Adjustments</v>
          </cell>
          <cell r="F1913" t="str">
            <v>329</v>
          </cell>
          <cell r="G1913" t="str">
            <v>PRO ADJUSTMENT - VETERANS ADMINI</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row>
        <row r="1914">
          <cell r="A1914" t="str">
            <v>JUL</v>
          </cell>
          <cell r="B1914">
            <v>2017</v>
          </cell>
          <cell r="C1914" t="str">
            <v>COTTAGE GROVE COMMUNITY HOSPIT</v>
          </cell>
          <cell r="D1914" t="str">
            <v>54000</v>
          </cell>
          <cell r="E1914" t="str">
            <v>Adjustments</v>
          </cell>
          <cell r="F1914" t="str">
            <v>331</v>
          </cell>
          <cell r="G1914" t="str">
            <v>PRO ADJUSTMENT - MEDICARE</v>
          </cell>
          <cell r="H1914">
            <v>0</v>
          </cell>
          <cell r="I1914">
            <v>3</v>
          </cell>
          <cell r="J1914">
            <v>3</v>
          </cell>
          <cell r="K1914">
            <v>0</v>
          </cell>
          <cell r="L1914">
            <v>0</v>
          </cell>
          <cell r="M1914">
            <v>0</v>
          </cell>
          <cell r="N1914">
            <v>0</v>
          </cell>
          <cell r="O1914">
            <v>0</v>
          </cell>
          <cell r="P1914">
            <v>-197.87</v>
          </cell>
          <cell r="Q1914">
            <v>-197.9</v>
          </cell>
          <cell r="R1914">
            <v>0</v>
          </cell>
          <cell r="S1914">
            <v>3</v>
          </cell>
          <cell r="T1914">
            <v>3</v>
          </cell>
          <cell r="U1914">
            <v>0</v>
          </cell>
          <cell r="V1914">
            <v>0</v>
          </cell>
          <cell r="W1914">
            <v>0</v>
          </cell>
          <cell r="X1914">
            <v>0</v>
          </cell>
          <cell r="Y1914">
            <v>0</v>
          </cell>
          <cell r="Z1914">
            <v>-197.87</v>
          </cell>
          <cell r="AA1914">
            <v>-197.9</v>
          </cell>
        </row>
        <row r="1915">
          <cell r="A1915" t="str">
            <v>JUL</v>
          </cell>
          <cell r="B1915">
            <v>2017</v>
          </cell>
          <cell r="C1915" t="str">
            <v>COTTAGE GROVE COMMUNITY HOSPIT</v>
          </cell>
          <cell r="D1915" t="str">
            <v>54000</v>
          </cell>
          <cell r="E1915" t="str">
            <v>Adjustments</v>
          </cell>
          <cell r="F1915" t="str">
            <v>333</v>
          </cell>
          <cell r="G1915" t="str">
            <v>PRO ADJUSTMENT - WORK COMP</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row>
        <row r="1916">
          <cell r="A1916" t="str">
            <v>JUL</v>
          </cell>
          <cell r="B1916">
            <v>2017</v>
          </cell>
          <cell r="C1916" t="str">
            <v>COTTAGE GROVE COMMUNITY HOSPIT</v>
          </cell>
          <cell r="D1916" t="str">
            <v>54000</v>
          </cell>
          <cell r="E1916" t="str">
            <v>Adjustments</v>
          </cell>
          <cell r="F1916" t="str">
            <v>350</v>
          </cell>
          <cell r="G1916" t="str">
            <v>ADJUSTMENT - TR PYMT BETWEEN REG</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row>
        <row r="1917">
          <cell r="A1917" t="str">
            <v>JUL</v>
          </cell>
          <cell r="B1917">
            <v>2017</v>
          </cell>
          <cell r="C1917" t="str">
            <v>COTTAGE GROVE COMMUNITY HOSPIT</v>
          </cell>
          <cell r="D1917" t="str">
            <v>54000</v>
          </cell>
          <cell r="E1917" t="str">
            <v>Adjustments</v>
          </cell>
          <cell r="F1917" t="str">
            <v>351</v>
          </cell>
          <cell r="G1917" t="str">
            <v>ADJUSTMENT - OPB REPO</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row>
        <row r="1918">
          <cell r="A1918" t="str">
            <v>JUL</v>
          </cell>
          <cell r="B1918">
            <v>2017</v>
          </cell>
          <cell r="C1918" t="str">
            <v>COTTAGE GROVE COMMUNITY HOSPIT</v>
          </cell>
          <cell r="D1918" t="str">
            <v>54000</v>
          </cell>
          <cell r="E1918" t="str">
            <v>Adjustments</v>
          </cell>
          <cell r="F1918" t="str">
            <v>353</v>
          </cell>
          <cell r="G1918" t="str">
            <v>ADJUSTMENT - TRX PHMG (FI) PAYME</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row>
        <row r="1919">
          <cell r="A1919" t="str">
            <v>JUL</v>
          </cell>
          <cell r="B1919">
            <v>2017</v>
          </cell>
          <cell r="C1919" t="str">
            <v>COTTAGE GROVE COMMUNITY HOSPIT</v>
          </cell>
          <cell r="D1919" t="str">
            <v>54000</v>
          </cell>
          <cell r="E1919" t="str">
            <v>Adjustments</v>
          </cell>
          <cell r="F1919" t="str">
            <v>354</v>
          </cell>
          <cell r="G1919" t="str">
            <v>ADJUSTMENT - TRX PHMG (XTEND) PA</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row>
        <row r="1920">
          <cell r="A1920" t="str">
            <v>JUL</v>
          </cell>
          <cell r="B1920">
            <v>2017</v>
          </cell>
          <cell r="C1920" t="str">
            <v>COTTAGE GROVE COMMUNITY HOSPIT</v>
          </cell>
          <cell r="D1920" t="str">
            <v>54000</v>
          </cell>
          <cell r="E1920" t="str">
            <v>Adjustments</v>
          </cell>
          <cell r="F1920" t="str">
            <v>355</v>
          </cell>
          <cell r="G1920" t="str">
            <v>ADJUSTMENT - TRX SLMG (MEDIC) PA</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row>
        <row r="1921">
          <cell r="A1921" t="str">
            <v>JUL</v>
          </cell>
          <cell r="B1921">
            <v>2017</v>
          </cell>
          <cell r="C1921" t="str">
            <v>COTTAGE GROVE COMMUNITY HOSPIT</v>
          </cell>
          <cell r="D1921" t="str">
            <v>54000</v>
          </cell>
          <cell r="E1921" t="str">
            <v>Adjustments</v>
          </cell>
          <cell r="F1921" t="str">
            <v>398</v>
          </cell>
          <cell r="G1921" t="str">
            <v>ADJUSTMENT - PAYROLL DEDUCTION</v>
          </cell>
          <cell r="H1921">
            <v>0</v>
          </cell>
          <cell r="I1921">
            <v>9</v>
          </cell>
          <cell r="J1921">
            <v>9</v>
          </cell>
          <cell r="K1921">
            <v>0</v>
          </cell>
          <cell r="L1921">
            <v>0</v>
          </cell>
          <cell r="M1921">
            <v>0</v>
          </cell>
          <cell r="N1921">
            <v>0</v>
          </cell>
          <cell r="O1921">
            <v>0</v>
          </cell>
          <cell r="P1921">
            <v>-245.97</v>
          </cell>
          <cell r="Q1921">
            <v>-246</v>
          </cell>
          <cell r="R1921">
            <v>0</v>
          </cell>
          <cell r="S1921">
            <v>9</v>
          </cell>
          <cell r="T1921">
            <v>9</v>
          </cell>
          <cell r="U1921">
            <v>0</v>
          </cell>
          <cell r="V1921">
            <v>0</v>
          </cell>
          <cell r="W1921">
            <v>0</v>
          </cell>
          <cell r="X1921">
            <v>0</v>
          </cell>
          <cell r="Y1921">
            <v>0</v>
          </cell>
          <cell r="Z1921">
            <v>-245.97</v>
          </cell>
          <cell r="AA1921">
            <v>-246</v>
          </cell>
        </row>
        <row r="1922">
          <cell r="A1922" t="str">
            <v>JUL</v>
          </cell>
          <cell r="B1922">
            <v>2017</v>
          </cell>
          <cell r="C1922" t="str">
            <v>COTTAGE GROVE COMMUNITY HOSPIT</v>
          </cell>
          <cell r="D1922" t="str">
            <v>54000</v>
          </cell>
          <cell r="E1922" t="str">
            <v>Adjustments</v>
          </cell>
          <cell r="F1922" t="str">
            <v>400</v>
          </cell>
          <cell r="G1922" t="str">
            <v>SMALL BALANCE WRITE-OFF</v>
          </cell>
          <cell r="H1922">
            <v>0</v>
          </cell>
          <cell r="I1922">
            <v>154</v>
          </cell>
          <cell r="J1922">
            <v>154</v>
          </cell>
          <cell r="K1922">
            <v>0</v>
          </cell>
          <cell r="L1922">
            <v>0</v>
          </cell>
          <cell r="M1922">
            <v>0</v>
          </cell>
          <cell r="N1922">
            <v>0</v>
          </cell>
          <cell r="O1922">
            <v>0</v>
          </cell>
          <cell r="P1922">
            <v>-386.84</v>
          </cell>
          <cell r="Q1922">
            <v>-386.8</v>
          </cell>
          <cell r="R1922">
            <v>0</v>
          </cell>
          <cell r="S1922">
            <v>154</v>
          </cell>
          <cell r="T1922">
            <v>154</v>
          </cell>
          <cell r="U1922">
            <v>0</v>
          </cell>
          <cell r="V1922">
            <v>0</v>
          </cell>
          <cell r="W1922">
            <v>0</v>
          </cell>
          <cell r="X1922">
            <v>0</v>
          </cell>
          <cell r="Y1922">
            <v>0</v>
          </cell>
          <cell r="Z1922">
            <v>-386.84</v>
          </cell>
          <cell r="AA1922">
            <v>-386.8</v>
          </cell>
        </row>
        <row r="1923">
          <cell r="A1923" t="str">
            <v>JUL</v>
          </cell>
          <cell r="B1923">
            <v>2017</v>
          </cell>
          <cell r="C1923" t="str">
            <v>COTTAGE GROVE COMMUNITY HOSPIT</v>
          </cell>
          <cell r="D1923" t="str">
            <v>54000</v>
          </cell>
          <cell r="E1923" t="str">
            <v>Adjustments</v>
          </cell>
          <cell r="F1923" t="str">
            <v>401</v>
          </cell>
          <cell r="G1923" t="str">
            <v>ADJUSTMENT - COMMERCIAL</v>
          </cell>
          <cell r="H1923">
            <v>1</v>
          </cell>
          <cell r="I1923">
            <v>177</v>
          </cell>
          <cell r="J1923">
            <v>178</v>
          </cell>
          <cell r="K1923">
            <v>0</v>
          </cell>
          <cell r="L1923">
            <v>0</v>
          </cell>
          <cell r="M1923">
            <v>0</v>
          </cell>
          <cell r="N1923">
            <v>0</v>
          </cell>
          <cell r="O1923">
            <v>-196.42</v>
          </cell>
          <cell r="P1923">
            <v>-10395.719999999999</v>
          </cell>
          <cell r="Q1923">
            <v>-10592.1</v>
          </cell>
          <cell r="R1923">
            <v>1</v>
          </cell>
          <cell r="S1923">
            <v>177</v>
          </cell>
          <cell r="T1923">
            <v>178</v>
          </cell>
          <cell r="U1923">
            <v>0</v>
          </cell>
          <cell r="V1923">
            <v>0</v>
          </cell>
          <cell r="W1923">
            <v>0</v>
          </cell>
          <cell r="X1923">
            <v>0</v>
          </cell>
          <cell r="Y1923">
            <v>-196.42</v>
          </cell>
          <cell r="Z1923">
            <v>-10395.719999999999</v>
          </cell>
          <cell r="AA1923">
            <v>-10592.1</v>
          </cell>
        </row>
        <row r="1924">
          <cell r="A1924" t="str">
            <v>JUL</v>
          </cell>
          <cell r="B1924">
            <v>2017</v>
          </cell>
          <cell r="C1924" t="str">
            <v>COTTAGE GROVE COMMUNITY HOSPIT</v>
          </cell>
          <cell r="D1924" t="str">
            <v>54000</v>
          </cell>
          <cell r="E1924" t="str">
            <v>Adjustments</v>
          </cell>
          <cell r="F1924" t="str">
            <v>403</v>
          </cell>
          <cell r="G1924" t="str">
            <v>ADJUSTMENT - CREDIT BALANCE</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row>
        <row r="1925">
          <cell r="A1925" t="str">
            <v>JUL</v>
          </cell>
          <cell r="B1925">
            <v>2017</v>
          </cell>
          <cell r="C1925" t="str">
            <v>COTTAGE GROVE COMMUNITY HOSPIT</v>
          </cell>
          <cell r="D1925" t="str">
            <v>54000</v>
          </cell>
          <cell r="E1925" t="str">
            <v>Adjustments</v>
          </cell>
          <cell r="F1925" t="str">
            <v>406</v>
          </cell>
          <cell r="G1925" t="str">
            <v>ADJUSTMENT - REFUNDS</v>
          </cell>
          <cell r="H1925">
            <v>2</v>
          </cell>
          <cell r="I1925">
            <v>50</v>
          </cell>
          <cell r="J1925">
            <v>52</v>
          </cell>
          <cell r="K1925">
            <v>0</v>
          </cell>
          <cell r="L1925">
            <v>0</v>
          </cell>
          <cell r="M1925">
            <v>0</v>
          </cell>
          <cell r="N1925">
            <v>0</v>
          </cell>
          <cell r="O1925">
            <v>2285.5700000000002</v>
          </cell>
          <cell r="P1925">
            <v>29752.55</v>
          </cell>
          <cell r="Q1925">
            <v>32038.1</v>
          </cell>
          <cell r="R1925">
            <v>2</v>
          </cell>
          <cell r="S1925">
            <v>50</v>
          </cell>
          <cell r="T1925">
            <v>52</v>
          </cell>
          <cell r="U1925">
            <v>0</v>
          </cell>
          <cell r="V1925">
            <v>0</v>
          </cell>
          <cell r="W1925">
            <v>0</v>
          </cell>
          <cell r="X1925">
            <v>0</v>
          </cell>
          <cell r="Y1925">
            <v>2285.5700000000002</v>
          </cell>
          <cell r="Z1925">
            <v>29752.55</v>
          </cell>
          <cell r="AA1925">
            <v>32038.1</v>
          </cell>
        </row>
        <row r="1926">
          <cell r="A1926" t="str">
            <v>JUL</v>
          </cell>
          <cell r="B1926">
            <v>2017</v>
          </cell>
          <cell r="C1926" t="str">
            <v>COTTAGE GROVE COMMUNITY HOSPIT</v>
          </cell>
          <cell r="D1926" t="str">
            <v>54000</v>
          </cell>
          <cell r="E1926" t="str">
            <v>Adjustments</v>
          </cell>
          <cell r="F1926" t="str">
            <v>407</v>
          </cell>
          <cell r="G1926" t="str">
            <v>LATE CHARGE WRITE-OFF</v>
          </cell>
          <cell r="H1926">
            <v>6</v>
          </cell>
          <cell r="I1926">
            <v>0</v>
          </cell>
          <cell r="J1926">
            <v>6</v>
          </cell>
          <cell r="K1926">
            <v>0</v>
          </cell>
          <cell r="L1926">
            <v>0</v>
          </cell>
          <cell r="M1926">
            <v>0</v>
          </cell>
          <cell r="N1926">
            <v>0</v>
          </cell>
          <cell r="O1926">
            <v>4475</v>
          </cell>
          <cell r="P1926">
            <v>-21.78</v>
          </cell>
          <cell r="Q1926">
            <v>4453.2</v>
          </cell>
          <cell r="R1926">
            <v>6</v>
          </cell>
          <cell r="S1926">
            <v>0</v>
          </cell>
          <cell r="T1926">
            <v>6</v>
          </cell>
          <cell r="U1926">
            <v>0</v>
          </cell>
          <cell r="V1926">
            <v>0</v>
          </cell>
          <cell r="W1926">
            <v>0</v>
          </cell>
          <cell r="X1926">
            <v>0</v>
          </cell>
          <cell r="Y1926">
            <v>4475</v>
          </cell>
          <cell r="Z1926">
            <v>-21.78</v>
          </cell>
          <cell r="AA1926">
            <v>4453.2</v>
          </cell>
        </row>
        <row r="1927">
          <cell r="A1927" t="str">
            <v>JUL</v>
          </cell>
          <cell r="B1927">
            <v>2017</v>
          </cell>
          <cell r="C1927" t="str">
            <v>COTTAGE GROVE COMMUNITY HOSPIT</v>
          </cell>
          <cell r="D1927" t="str">
            <v>54000</v>
          </cell>
          <cell r="E1927" t="str">
            <v>Adjustments</v>
          </cell>
          <cell r="F1927" t="str">
            <v>408</v>
          </cell>
          <cell r="G1927" t="str">
            <v>COLLECTIONS WRITE-OFF FROM A/R</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row>
        <row r="1928">
          <cell r="A1928" t="str">
            <v>JUL</v>
          </cell>
          <cell r="B1928">
            <v>2017</v>
          </cell>
          <cell r="C1928" t="str">
            <v>COTTAGE GROVE COMMUNITY HOSPIT</v>
          </cell>
          <cell r="D1928" t="str">
            <v>54000</v>
          </cell>
          <cell r="E1928" t="str">
            <v>Adjustments</v>
          </cell>
          <cell r="F1928" t="str">
            <v>417</v>
          </cell>
          <cell r="G1928" t="str">
            <v>COLLECTION ACCT BACK ON THE A/R</v>
          </cell>
          <cell r="H1928">
            <v>0</v>
          </cell>
          <cell r="I1928">
            <v>24</v>
          </cell>
          <cell r="J1928">
            <v>24</v>
          </cell>
          <cell r="K1928">
            <v>0</v>
          </cell>
          <cell r="L1928">
            <v>0</v>
          </cell>
          <cell r="M1928">
            <v>0</v>
          </cell>
          <cell r="N1928">
            <v>0</v>
          </cell>
          <cell r="O1928">
            <v>0</v>
          </cell>
          <cell r="P1928">
            <v>2429.13</v>
          </cell>
          <cell r="Q1928">
            <v>2429.1</v>
          </cell>
          <cell r="R1928">
            <v>0</v>
          </cell>
          <cell r="S1928">
            <v>24</v>
          </cell>
          <cell r="T1928">
            <v>24</v>
          </cell>
          <cell r="U1928">
            <v>0</v>
          </cell>
          <cell r="V1928">
            <v>0</v>
          </cell>
          <cell r="W1928">
            <v>0</v>
          </cell>
          <cell r="X1928">
            <v>0</v>
          </cell>
          <cell r="Y1928">
            <v>0</v>
          </cell>
          <cell r="Z1928">
            <v>2429.13</v>
          </cell>
          <cell r="AA1928">
            <v>2429.1</v>
          </cell>
        </row>
        <row r="1929">
          <cell r="A1929" t="str">
            <v>JUL</v>
          </cell>
          <cell r="B1929">
            <v>2017</v>
          </cell>
          <cell r="C1929" t="str">
            <v>COTTAGE GROVE COMMUNITY HOSPIT</v>
          </cell>
          <cell r="D1929" t="str">
            <v>54000</v>
          </cell>
          <cell r="E1929" t="str">
            <v>Adjustments</v>
          </cell>
          <cell r="F1929" t="str">
            <v>420</v>
          </cell>
          <cell r="G1929" t="str">
            <v>ADJUSTMENT - BLUE CROSS/BLUE SHI</v>
          </cell>
          <cell r="H1929">
            <v>0</v>
          </cell>
          <cell r="I1929">
            <v>5</v>
          </cell>
          <cell r="J1929">
            <v>5</v>
          </cell>
          <cell r="K1929">
            <v>0</v>
          </cell>
          <cell r="L1929">
            <v>0</v>
          </cell>
          <cell r="M1929">
            <v>0</v>
          </cell>
          <cell r="N1929">
            <v>0</v>
          </cell>
          <cell r="O1929">
            <v>0</v>
          </cell>
          <cell r="P1929">
            <v>-131.43</v>
          </cell>
          <cell r="Q1929">
            <v>-131.4</v>
          </cell>
          <cell r="R1929">
            <v>0</v>
          </cell>
          <cell r="S1929">
            <v>5</v>
          </cell>
          <cell r="T1929">
            <v>5</v>
          </cell>
          <cell r="U1929">
            <v>0</v>
          </cell>
          <cell r="V1929">
            <v>0</v>
          </cell>
          <cell r="W1929">
            <v>0</v>
          </cell>
          <cell r="X1929">
            <v>0</v>
          </cell>
          <cell r="Y1929">
            <v>0</v>
          </cell>
          <cell r="Z1929">
            <v>-131.43</v>
          </cell>
          <cell r="AA1929">
            <v>-131.4</v>
          </cell>
        </row>
        <row r="1930">
          <cell r="A1930" t="str">
            <v>JUL</v>
          </cell>
          <cell r="B1930">
            <v>2017</v>
          </cell>
          <cell r="C1930" t="str">
            <v>COTTAGE GROVE COMMUNITY HOSPIT</v>
          </cell>
          <cell r="D1930" t="str">
            <v>54000</v>
          </cell>
          <cell r="E1930" t="str">
            <v>Adjustments</v>
          </cell>
          <cell r="F1930" t="str">
            <v>421</v>
          </cell>
          <cell r="G1930" t="str">
            <v>ADJUSTMENT - NSF FUNDS</v>
          </cell>
          <cell r="H1930">
            <v>1</v>
          </cell>
          <cell r="I1930">
            <v>25</v>
          </cell>
          <cell r="J1930">
            <v>26</v>
          </cell>
          <cell r="K1930">
            <v>0</v>
          </cell>
          <cell r="L1930">
            <v>0</v>
          </cell>
          <cell r="M1930">
            <v>0</v>
          </cell>
          <cell r="N1930">
            <v>0</v>
          </cell>
          <cell r="O1930">
            <v>8575.32</v>
          </cell>
          <cell r="P1930">
            <v>27683.63</v>
          </cell>
          <cell r="Q1930">
            <v>36259</v>
          </cell>
          <cell r="R1930">
            <v>1</v>
          </cell>
          <cell r="S1930">
            <v>25</v>
          </cell>
          <cell r="T1930">
            <v>26</v>
          </cell>
          <cell r="U1930">
            <v>0</v>
          </cell>
          <cell r="V1930">
            <v>0</v>
          </cell>
          <cell r="W1930">
            <v>0</v>
          </cell>
          <cell r="X1930">
            <v>0</v>
          </cell>
          <cell r="Y1930">
            <v>8575.32</v>
          </cell>
          <cell r="Z1930">
            <v>27683.63</v>
          </cell>
          <cell r="AA1930">
            <v>36259</v>
          </cell>
        </row>
        <row r="1931">
          <cell r="A1931" t="str">
            <v>JUL</v>
          </cell>
          <cell r="B1931">
            <v>2017</v>
          </cell>
          <cell r="C1931" t="str">
            <v>COTTAGE GROVE COMMUNITY HOSPIT</v>
          </cell>
          <cell r="D1931" t="str">
            <v>54000</v>
          </cell>
          <cell r="E1931" t="str">
            <v>Adjustments</v>
          </cell>
          <cell r="F1931" t="str">
            <v>426</v>
          </cell>
          <cell r="G1931" t="str">
            <v>ADJUSTMENT - CHAMPUS</v>
          </cell>
          <cell r="H1931">
            <v>0</v>
          </cell>
          <cell r="I1931">
            <v>16</v>
          </cell>
          <cell r="J1931">
            <v>16</v>
          </cell>
          <cell r="K1931">
            <v>0</v>
          </cell>
          <cell r="L1931">
            <v>0</v>
          </cell>
          <cell r="M1931">
            <v>0</v>
          </cell>
          <cell r="N1931">
            <v>0</v>
          </cell>
          <cell r="O1931">
            <v>0</v>
          </cell>
          <cell r="P1931">
            <v>-2584.5</v>
          </cell>
          <cell r="Q1931">
            <v>-2584.5</v>
          </cell>
          <cell r="R1931">
            <v>0</v>
          </cell>
          <cell r="S1931">
            <v>16</v>
          </cell>
          <cell r="T1931">
            <v>16</v>
          </cell>
          <cell r="U1931">
            <v>0</v>
          </cell>
          <cell r="V1931">
            <v>0</v>
          </cell>
          <cell r="W1931">
            <v>0</v>
          </cell>
          <cell r="X1931">
            <v>0</v>
          </cell>
          <cell r="Y1931">
            <v>0</v>
          </cell>
          <cell r="Z1931">
            <v>-2584.5</v>
          </cell>
          <cell r="AA1931">
            <v>-2584.5</v>
          </cell>
        </row>
        <row r="1932">
          <cell r="A1932" t="str">
            <v>JUL</v>
          </cell>
          <cell r="B1932">
            <v>2017</v>
          </cell>
          <cell r="C1932" t="str">
            <v>COTTAGE GROVE COMMUNITY HOSPIT</v>
          </cell>
          <cell r="D1932" t="str">
            <v>54000</v>
          </cell>
          <cell r="E1932" t="str">
            <v>Adjustments</v>
          </cell>
          <cell r="F1932" t="str">
            <v>428</v>
          </cell>
          <cell r="G1932" t="str">
            <v>ADJUSTMENT - MEDICAID</v>
          </cell>
          <cell r="H1932">
            <v>0</v>
          </cell>
          <cell r="I1932">
            <v>148</v>
          </cell>
          <cell r="J1932">
            <v>148</v>
          </cell>
          <cell r="K1932">
            <v>0</v>
          </cell>
          <cell r="L1932">
            <v>0</v>
          </cell>
          <cell r="M1932">
            <v>0</v>
          </cell>
          <cell r="N1932">
            <v>0</v>
          </cell>
          <cell r="O1932">
            <v>0</v>
          </cell>
          <cell r="P1932">
            <v>-17556.21</v>
          </cell>
          <cell r="Q1932">
            <v>-17556.2</v>
          </cell>
          <cell r="R1932">
            <v>0</v>
          </cell>
          <cell r="S1932">
            <v>148</v>
          </cell>
          <cell r="T1932">
            <v>148</v>
          </cell>
          <cell r="U1932">
            <v>0</v>
          </cell>
          <cell r="V1932">
            <v>0</v>
          </cell>
          <cell r="W1932">
            <v>0</v>
          </cell>
          <cell r="X1932">
            <v>0</v>
          </cell>
          <cell r="Y1932">
            <v>0</v>
          </cell>
          <cell r="Z1932">
            <v>-17556.21</v>
          </cell>
          <cell r="AA1932">
            <v>-17556.2</v>
          </cell>
        </row>
        <row r="1933">
          <cell r="A1933" t="str">
            <v>JUL</v>
          </cell>
          <cell r="B1933">
            <v>2017</v>
          </cell>
          <cell r="C1933" t="str">
            <v>COTTAGE GROVE COMMUNITY HOSPIT</v>
          </cell>
          <cell r="D1933" t="str">
            <v>54000</v>
          </cell>
          <cell r="E1933" t="str">
            <v>Adjustments</v>
          </cell>
          <cell r="F1933" t="str">
            <v>429</v>
          </cell>
          <cell r="G1933" t="str">
            <v>ADJUSTMENT - VETERANS ADMINISTRA</v>
          </cell>
          <cell r="H1933">
            <v>2</v>
          </cell>
          <cell r="I1933">
            <v>38</v>
          </cell>
          <cell r="J1933">
            <v>40</v>
          </cell>
          <cell r="K1933">
            <v>0</v>
          </cell>
          <cell r="L1933">
            <v>0</v>
          </cell>
          <cell r="M1933">
            <v>0</v>
          </cell>
          <cell r="N1933">
            <v>0</v>
          </cell>
          <cell r="O1933">
            <v>-704.3</v>
          </cell>
          <cell r="P1933">
            <v>-7241.03</v>
          </cell>
          <cell r="Q1933">
            <v>-7945.3</v>
          </cell>
          <cell r="R1933">
            <v>2</v>
          </cell>
          <cell r="S1933">
            <v>38</v>
          </cell>
          <cell r="T1933">
            <v>40</v>
          </cell>
          <cell r="U1933">
            <v>0</v>
          </cell>
          <cell r="V1933">
            <v>0</v>
          </cell>
          <cell r="W1933">
            <v>0</v>
          </cell>
          <cell r="X1933">
            <v>0</v>
          </cell>
          <cell r="Y1933">
            <v>-704.3</v>
          </cell>
          <cell r="Z1933">
            <v>-7241.03</v>
          </cell>
          <cell r="AA1933">
            <v>-7945.3</v>
          </cell>
        </row>
        <row r="1934">
          <cell r="A1934" t="str">
            <v>JUL</v>
          </cell>
          <cell r="B1934">
            <v>2017</v>
          </cell>
          <cell r="C1934" t="str">
            <v>COTTAGE GROVE COMMUNITY HOSPIT</v>
          </cell>
          <cell r="D1934" t="str">
            <v>54000</v>
          </cell>
          <cell r="E1934" t="str">
            <v>Adjustments</v>
          </cell>
          <cell r="F1934" t="str">
            <v>431</v>
          </cell>
          <cell r="G1934" t="str">
            <v>ADJUSTMENT - MEDICARE</v>
          </cell>
          <cell r="H1934">
            <v>6</v>
          </cell>
          <cell r="I1934">
            <v>456</v>
          </cell>
          <cell r="J1934">
            <v>462</v>
          </cell>
          <cell r="K1934">
            <v>0</v>
          </cell>
          <cell r="L1934">
            <v>0</v>
          </cell>
          <cell r="M1934">
            <v>0</v>
          </cell>
          <cell r="N1934">
            <v>0</v>
          </cell>
          <cell r="O1934">
            <v>-3008.83</v>
          </cell>
          <cell r="P1934">
            <v>-84760.960000000006</v>
          </cell>
          <cell r="Q1934">
            <v>-87769.8</v>
          </cell>
          <cell r="R1934">
            <v>6</v>
          </cell>
          <cell r="S1934">
            <v>456</v>
          </cell>
          <cell r="T1934">
            <v>462</v>
          </cell>
          <cell r="U1934">
            <v>0</v>
          </cell>
          <cell r="V1934">
            <v>0</v>
          </cell>
          <cell r="W1934">
            <v>0</v>
          </cell>
          <cell r="X1934">
            <v>0</v>
          </cell>
          <cell r="Y1934">
            <v>-3008.83</v>
          </cell>
          <cell r="Z1934">
            <v>-84760.960000000006</v>
          </cell>
          <cell r="AA1934">
            <v>-87769.8</v>
          </cell>
        </row>
        <row r="1935">
          <cell r="A1935" t="str">
            <v>JUL</v>
          </cell>
          <cell r="B1935">
            <v>2017</v>
          </cell>
          <cell r="C1935" t="str">
            <v>COTTAGE GROVE COMMUNITY HOSPIT</v>
          </cell>
          <cell r="D1935" t="str">
            <v>54000</v>
          </cell>
          <cell r="E1935" t="str">
            <v>Adjustments</v>
          </cell>
          <cell r="F1935" t="str">
            <v>433</v>
          </cell>
          <cell r="G1935" t="str">
            <v>ADJUSTMENT - WORK COMP</v>
          </cell>
          <cell r="H1935">
            <v>0</v>
          </cell>
          <cell r="I1935">
            <v>19</v>
          </cell>
          <cell r="J1935">
            <v>19</v>
          </cell>
          <cell r="K1935">
            <v>0</v>
          </cell>
          <cell r="L1935">
            <v>0</v>
          </cell>
          <cell r="M1935">
            <v>0</v>
          </cell>
          <cell r="N1935">
            <v>0</v>
          </cell>
          <cell r="O1935">
            <v>0</v>
          </cell>
          <cell r="P1935">
            <v>-5131.88</v>
          </cell>
          <cell r="Q1935">
            <v>-5131.8999999999996</v>
          </cell>
          <cell r="R1935">
            <v>0</v>
          </cell>
          <cell r="S1935">
            <v>19</v>
          </cell>
          <cell r="T1935">
            <v>19</v>
          </cell>
          <cell r="U1935">
            <v>0</v>
          </cell>
          <cell r="V1935">
            <v>0</v>
          </cell>
          <cell r="W1935">
            <v>0</v>
          </cell>
          <cell r="X1935">
            <v>0</v>
          </cell>
          <cell r="Y1935">
            <v>0</v>
          </cell>
          <cell r="Z1935">
            <v>-5131.88</v>
          </cell>
          <cell r="AA1935">
            <v>-5131.8999999999996</v>
          </cell>
        </row>
        <row r="1936">
          <cell r="A1936" t="str">
            <v>JUL</v>
          </cell>
          <cell r="B1936">
            <v>2017</v>
          </cell>
          <cell r="C1936" t="str">
            <v>COTTAGE GROVE COMMUNITY HOSPIT</v>
          </cell>
          <cell r="D1936" t="str">
            <v>54000</v>
          </cell>
          <cell r="E1936" t="str">
            <v>Adjustments</v>
          </cell>
          <cell r="F1936" t="str">
            <v>434</v>
          </cell>
          <cell r="G1936" t="str">
            <v>ADJUSTMENT - ADMINISTRATIVE</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row>
        <row r="1937">
          <cell r="A1937" t="str">
            <v>JUL</v>
          </cell>
          <cell r="B1937">
            <v>2017</v>
          </cell>
          <cell r="C1937" t="str">
            <v>COTTAGE GROVE COMMUNITY HOSPIT</v>
          </cell>
          <cell r="D1937" t="str">
            <v>54000</v>
          </cell>
          <cell r="E1937" t="str">
            <v>Adjustments</v>
          </cell>
          <cell r="F1937" t="str">
            <v>437</v>
          </cell>
          <cell r="G1937" t="str">
            <v>ADJUSTMENT - BANKRUPTCY</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row>
        <row r="1938">
          <cell r="A1938" t="str">
            <v>JUL</v>
          </cell>
          <cell r="B1938">
            <v>2017</v>
          </cell>
          <cell r="C1938" t="str">
            <v>COTTAGE GROVE COMMUNITY HOSPIT</v>
          </cell>
          <cell r="D1938" t="str">
            <v>54000</v>
          </cell>
          <cell r="E1938" t="str">
            <v>Adjustments</v>
          </cell>
          <cell r="F1938" t="str">
            <v>442</v>
          </cell>
          <cell r="G1938" t="str">
            <v>ADJUSTMENT - CRIME VICTIMS</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row>
        <row r="1939">
          <cell r="A1939" t="str">
            <v>JUL</v>
          </cell>
          <cell r="B1939">
            <v>2017</v>
          </cell>
          <cell r="C1939" t="str">
            <v>COTTAGE GROVE COMMUNITY HOSPIT</v>
          </cell>
          <cell r="D1939" t="str">
            <v>54000</v>
          </cell>
          <cell r="E1939" t="str">
            <v>Adjustments</v>
          </cell>
          <cell r="F1939" t="str">
            <v>448</v>
          </cell>
          <cell r="G1939" t="str">
            <v>ADJUSTMENT - EMPLOYEE WORK COMP</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row>
        <row r="1940">
          <cell r="A1940" t="str">
            <v>JUL</v>
          </cell>
          <cell r="B1940">
            <v>2017</v>
          </cell>
          <cell r="C1940" t="str">
            <v>COTTAGE GROVE COMMUNITY HOSPIT</v>
          </cell>
          <cell r="D1940" t="str">
            <v>54000</v>
          </cell>
          <cell r="E1940" t="str">
            <v>Adjustments</v>
          </cell>
          <cell r="F1940" t="str">
            <v>454</v>
          </cell>
          <cell r="G1940" t="str">
            <v>ADJUSTMENT - HOSPITAL CONVENIENC</v>
          </cell>
          <cell r="H1940">
            <v>0</v>
          </cell>
          <cell r="I1940">
            <v>75</v>
          </cell>
          <cell r="J1940">
            <v>75</v>
          </cell>
          <cell r="K1940">
            <v>0</v>
          </cell>
          <cell r="L1940">
            <v>0</v>
          </cell>
          <cell r="M1940">
            <v>0</v>
          </cell>
          <cell r="N1940">
            <v>0</v>
          </cell>
          <cell r="O1940">
            <v>0</v>
          </cell>
          <cell r="P1940">
            <v>-1936.21</v>
          </cell>
          <cell r="Q1940">
            <v>-1936.2</v>
          </cell>
          <cell r="R1940">
            <v>0</v>
          </cell>
          <cell r="S1940">
            <v>75</v>
          </cell>
          <cell r="T1940">
            <v>75</v>
          </cell>
          <cell r="U1940">
            <v>0</v>
          </cell>
          <cell r="V1940">
            <v>0</v>
          </cell>
          <cell r="W1940">
            <v>0</v>
          </cell>
          <cell r="X1940">
            <v>0</v>
          </cell>
          <cell r="Y1940">
            <v>0</v>
          </cell>
          <cell r="Z1940">
            <v>-1936.21</v>
          </cell>
          <cell r="AA1940">
            <v>-1936.2</v>
          </cell>
        </row>
        <row r="1941">
          <cell r="A1941" t="str">
            <v>JUL</v>
          </cell>
          <cell r="B1941">
            <v>2017</v>
          </cell>
          <cell r="C1941" t="str">
            <v>COTTAGE GROVE COMMUNITY HOSPIT</v>
          </cell>
          <cell r="D1941" t="str">
            <v>54000</v>
          </cell>
          <cell r="E1941" t="str">
            <v>Adjustments</v>
          </cell>
          <cell r="F1941" t="str">
            <v>464</v>
          </cell>
          <cell r="G1941" t="str">
            <v>ADJUSTMENT - MEDICARE CERTIFIED</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row>
        <row r="1942">
          <cell r="A1942" t="str">
            <v>JUL</v>
          </cell>
          <cell r="B1942">
            <v>2017</v>
          </cell>
          <cell r="C1942" t="str">
            <v>COTTAGE GROVE COMMUNITY HOSPIT</v>
          </cell>
          <cell r="D1942" t="str">
            <v>54000</v>
          </cell>
          <cell r="E1942" t="str">
            <v>Adjustments</v>
          </cell>
          <cell r="F1942" t="str">
            <v>475</v>
          </cell>
          <cell r="G1942" t="str">
            <v>ADJUSTMENT - MEDICARE DRG</v>
          </cell>
          <cell r="H1942">
            <v>22</v>
          </cell>
          <cell r="I1942">
            <v>0</v>
          </cell>
          <cell r="J1942">
            <v>22</v>
          </cell>
          <cell r="K1942">
            <v>0</v>
          </cell>
          <cell r="L1942">
            <v>0</v>
          </cell>
          <cell r="M1942">
            <v>0</v>
          </cell>
          <cell r="N1942">
            <v>0</v>
          </cell>
          <cell r="O1942">
            <v>-22782.35</v>
          </cell>
          <cell r="P1942">
            <v>0</v>
          </cell>
          <cell r="Q1942">
            <v>-22782.400000000001</v>
          </cell>
          <cell r="R1942">
            <v>22</v>
          </cell>
          <cell r="S1942">
            <v>0</v>
          </cell>
          <cell r="T1942">
            <v>22</v>
          </cell>
          <cell r="U1942">
            <v>0</v>
          </cell>
          <cell r="V1942">
            <v>0</v>
          </cell>
          <cell r="W1942">
            <v>0</v>
          </cell>
          <cell r="X1942">
            <v>0</v>
          </cell>
          <cell r="Y1942">
            <v>-22782.35</v>
          </cell>
          <cell r="Z1942">
            <v>0</v>
          </cell>
          <cell r="AA1942">
            <v>-22782.400000000001</v>
          </cell>
        </row>
        <row r="1943">
          <cell r="A1943" t="str">
            <v>JUL</v>
          </cell>
          <cell r="B1943">
            <v>2017</v>
          </cell>
          <cell r="C1943" t="str">
            <v>COTTAGE GROVE COMMUNITY HOSPIT</v>
          </cell>
          <cell r="D1943" t="str">
            <v>54000</v>
          </cell>
          <cell r="E1943" t="str">
            <v>Adjustments</v>
          </cell>
          <cell r="F1943" t="str">
            <v>477</v>
          </cell>
          <cell r="G1943" t="str">
            <v>ADJUSTMENT - MEDICARE NONCOVERED</v>
          </cell>
          <cell r="H1943">
            <v>0</v>
          </cell>
          <cell r="I1943">
            <v>9</v>
          </cell>
          <cell r="J1943">
            <v>9</v>
          </cell>
          <cell r="K1943">
            <v>0</v>
          </cell>
          <cell r="L1943">
            <v>0</v>
          </cell>
          <cell r="M1943">
            <v>0</v>
          </cell>
          <cell r="N1943">
            <v>0</v>
          </cell>
          <cell r="O1943">
            <v>0</v>
          </cell>
          <cell r="P1943">
            <v>-1973.7</v>
          </cell>
          <cell r="Q1943">
            <v>-1973.7</v>
          </cell>
          <cell r="R1943">
            <v>0</v>
          </cell>
          <cell r="S1943">
            <v>9</v>
          </cell>
          <cell r="T1943">
            <v>9</v>
          </cell>
          <cell r="U1943">
            <v>0</v>
          </cell>
          <cell r="V1943">
            <v>0</v>
          </cell>
          <cell r="W1943">
            <v>0</v>
          </cell>
          <cell r="X1943">
            <v>0</v>
          </cell>
          <cell r="Y1943">
            <v>0</v>
          </cell>
          <cell r="Z1943">
            <v>-1973.7</v>
          </cell>
          <cell r="AA1943">
            <v>-1973.7</v>
          </cell>
        </row>
        <row r="1944">
          <cell r="A1944" t="str">
            <v>JUL</v>
          </cell>
          <cell r="B1944">
            <v>2017</v>
          </cell>
          <cell r="C1944" t="str">
            <v>COTTAGE GROVE COMMUNITY HOSPIT</v>
          </cell>
          <cell r="D1944" t="str">
            <v>54000</v>
          </cell>
          <cell r="E1944" t="str">
            <v>Adjustments</v>
          </cell>
          <cell r="F1944" t="str">
            <v>478</v>
          </cell>
          <cell r="G1944" t="str">
            <v>ADJUSTMENT - MEDICARE &gt; 18 MONTH</v>
          </cell>
          <cell r="H1944">
            <v>0</v>
          </cell>
          <cell r="I1944">
            <v>2</v>
          </cell>
          <cell r="J1944">
            <v>2</v>
          </cell>
          <cell r="K1944">
            <v>0</v>
          </cell>
          <cell r="L1944">
            <v>0</v>
          </cell>
          <cell r="M1944">
            <v>0</v>
          </cell>
          <cell r="N1944">
            <v>0</v>
          </cell>
          <cell r="O1944">
            <v>0</v>
          </cell>
          <cell r="P1944">
            <v>351</v>
          </cell>
          <cell r="Q1944">
            <v>351</v>
          </cell>
          <cell r="R1944">
            <v>0</v>
          </cell>
          <cell r="S1944">
            <v>2</v>
          </cell>
          <cell r="T1944">
            <v>2</v>
          </cell>
          <cell r="U1944">
            <v>0</v>
          </cell>
          <cell r="V1944">
            <v>0</v>
          </cell>
          <cell r="W1944">
            <v>0</v>
          </cell>
          <cell r="X1944">
            <v>0</v>
          </cell>
          <cell r="Y1944">
            <v>0</v>
          </cell>
          <cell r="Z1944">
            <v>351</v>
          </cell>
          <cell r="AA1944">
            <v>351</v>
          </cell>
        </row>
        <row r="1945">
          <cell r="A1945" t="str">
            <v>JUL</v>
          </cell>
          <cell r="B1945">
            <v>2017</v>
          </cell>
          <cell r="C1945" t="str">
            <v>COTTAGE GROVE COMMUNITY HOSPIT</v>
          </cell>
          <cell r="D1945" t="str">
            <v>54000</v>
          </cell>
          <cell r="E1945" t="str">
            <v>Adjustments</v>
          </cell>
          <cell r="F1945" t="str">
            <v>479</v>
          </cell>
          <cell r="G1945" t="str">
            <v>ADJUSTMENT - MISCELLANEOUS CONTR</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row>
        <row r="1946">
          <cell r="A1946" t="str">
            <v>JUL</v>
          </cell>
          <cell r="B1946">
            <v>2017</v>
          </cell>
          <cell r="C1946" t="str">
            <v>COTTAGE GROVE COMMUNITY HOSPIT</v>
          </cell>
          <cell r="D1946" t="str">
            <v>54000</v>
          </cell>
          <cell r="E1946" t="str">
            <v>Adjustments</v>
          </cell>
          <cell r="F1946" t="str">
            <v>489</v>
          </cell>
          <cell r="G1946" t="str">
            <v>ADJUSTMENT - RISK MANAGEMENT</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row>
        <row r="1947">
          <cell r="A1947" t="str">
            <v>JUL</v>
          </cell>
          <cell r="B1947">
            <v>2017</v>
          </cell>
          <cell r="C1947" t="str">
            <v>COTTAGE GROVE COMMUNITY HOSPIT</v>
          </cell>
          <cell r="D1947" t="str">
            <v>54000</v>
          </cell>
          <cell r="E1947" t="str">
            <v>Adjustments</v>
          </cell>
          <cell r="F1947" t="str">
            <v>503</v>
          </cell>
          <cell r="G1947" t="str">
            <v>ADJUSTMENT - N/C OBSERVATION</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row>
        <row r="1948">
          <cell r="A1948" t="str">
            <v>JUL</v>
          </cell>
          <cell r="B1948">
            <v>2017</v>
          </cell>
          <cell r="C1948" t="str">
            <v>COTTAGE GROVE COMMUNITY HOSPIT</v>
          </cell>
          <cell r="D1948" t="str">
            <v>54000</v>
          </cell>
          <cell r="E1948" t="str">
            <v>Adjustments</v>
          </cell>
          <cell r="F1948" t="str">
            <v>512</v>
          </cell>
          <cell r="G1948" t="str">
            <v>ADJUSTMENT - UNCOVERED CHARGE</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row>
        <row r="1949">
          <cell r="A1949" t="str">
            <v>JUL</v>
          </cell>
          <cell r="B1949">
            <v>2017</v>
          </cell>
          <cell r="C1949" t="str">
            <v>COTTAGE GROVE COMMUNITY HOSPIT</v>
          </cell>
          <cell r="D1949" t="str">
            <v>54000</v>
          </cell>
          <cell r="E1949" t="str">
            <v>Adjustments</v>
          </cell>
          <cell r="F1949" t="str">
            <v>516</v>
          </cell>
          <cell r="G1949" t="str">
            <v>ADJUSTMENT - VOID REFUND</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row>
        <row r="1950">
          <cell r="A1950" t="str">
            <v>JUL</v>
          </cell>
          <cell r="B1950">
            <v>2017</v>
          </cell>
          <cell r="C1950" t="str">
            <v>COTTAGE GROVE COMMUNITY HOSPIT</v>
          </cell>
          <cell r="D1950" t="str">
            <v>54000</v>
          </cell>
          <cell r="E1950" t="str">
            <v>Adjustments</v>
          </cell>
          <cell r="F1950" t="str">
            <v>521</v>
          </cell>
          <cell r="G1950" t="str">
            <v>ADJUSTMENT - WELFARE FDC</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row>
        <row r="1951">
          <cell r="A1951" t="str">
            <v>JUL</v>
          </cell>
          <cell r="B1951">
            <v>2017</v>
          </cell>
          <cell r="C1951" t="str">
            <v>COTTAGE GROVE COMMUNITY HOSPIT</v>
          </cell>
          <cell r="D1951" t="str">
            <v>54000</v>
          </cell>
          <cell r="E1951" t="str">
            <v>Adjustments</v>
          </cell>
          <cell r="F1951" t="str">
            <v>524</v>
          </cell>
          <cell r="G1951" t="str">
            <v>ADJUSTMENT - WORK COMP OREGON OP</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row>
        <row r="1952">
          <cell r="A1952" t="str">
            <v>JUL</v>
          </cell>
          <cell r="B1952">
            <v>2017</v>
          </cell>
          <cell r="C1952" t="str">
            <v>COTTAGE GROVE COMMUNITY HOSPIT</v>
          </cell>
          <cell r="D1952" t="str">
            <v>54000</v>
          </cell>
          <cell r="E1952" t="str">
            <v>Adjustments</v>
          </cell>
          <cell r="F1952" t="str">
            <v>527</v>
          </cell>
          <cell r="G1952" t="str">
            <v>ADJUSTMENT - WORK COMP OREGON IN</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row>
        <row r="1953">
          <cell r="A1953" t="str">
            <v>JUL</v>
          </cell>
          <cell r="B1953">
            <v>2017</v>
          </cell>
          <cell r="C1953" t="str">
            <v>COTTAGE GROVE COMMUNITY HOSPIT</v>
          </cell>
          <cell r="D1953" t="str">
            <v>54000</v>
          </cell>
          <cell r="E1953" t="str">
            <v>Adjustments</v>
          </cell>
          <cell r="F1953" t="str">
            <v>529</v>
          </cell>
          <cell r="G1953" t="str">
            <v>ADJUSTMENT - OVERLAPPING ACCOUNT</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row>
        <row r="1954">
          <cell r="A1954" t="str">
            <v>JUL</v>
          </cell>
          <cell r="B1954">
            <v>2017</v>
          </cell>
          <cell r="C1954" t="str">
            <v>COTTAGE GROVE COMMUNITY HOSPIT</v>
          </cell>
          <cell r="D1954" t="str">
            <v>54000</v>
          </cell>
          <cell r="E1954" t="str">
            <v>Adjustments</v>
          </cell>
          <cell r="F1954" t="str">
            <v>552</v>
          </cell>
          <cell r="G1954" t="str">
            <v>ADJUSTMENT - TRANSFER A/R BALANC</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row>
        <row r="1955">
          <cell r="A1955" t="str">
            <v>JUL</v>
          </cell>
          <cell r="B1955">
            <v>2017</v>
          </cell>
          <cell r="C1955" t="str">
            <v>COTTAGE GROVE COMMUNITY HOSPIT</v>
          </cell>
          <cell r="D1955" t="str">
            <v>54000</v>
          </cell>
          <cell r="E1955" t="str">
            <v>Adjustments</v>
          </cell>
          <cell r="F1955" t="str">
            <v>554</v>
          </cell>
          <cell r="G1955" t="str">
            <v>ADJUSTMENT - PROVIDENCE MEDICARE</v>
          </cell>
          <cell r="H1955">
            <v>2</v>
          </cell>
          <cell r="I1955">
            <v>43</v>
          </cell>
          <cell r="J1955">
            <v>45</v>
          </cell>
          <cell r="K1955">
            <v>0</v>
          </cell>
          <cell r="L1955">
            <v>0</v>
          </cell>
          <cell r="M1955">
            <v>0</v>
          </cell>
          <cell r="N1955">
            <v>0</v>
          </cell>
          <cell r="O1955">
            <v>-1176.68</v>
          </cell>
          <cell r="P1955">
            <v>-9399.59</v>
          </cell>
          <cell r="Q1955">
            <v>-10576.3</v>
          </cell>
          <cell r="R1955">
            <v>2</v>
          </cell>
          <cell r="S1955">
            <v>43</v>
          </cell>
          <cell r="T1955">
            <v>45</v>
          </cell>
          <cell r="U1955">
            <v>0</v>
          </cell>
          <cell r="V1955">
            <v>0</v>
          </cell>
          <cell r="W1955">
            <v>0</v>
          </cell>
          <cell r="X1955">
            <v>0</v>
          </cell>
          <cell r="Y1955">
            <v>-1176.68</v>
          </cell>
          <cell r="Z1955">
            <v>-9399.59</v>
          </cell>
          <cell r="AA1955">
            <v>-10576.3</v>
          </cell>
        </row>
        <row r="1956">
          <cell r="A1956" t="str">
            <v>JUL</v>
          </cell>
          <cell r="B1956">
            <v>2017</v>
          </cell>
          <cell r="C1956" t="str">
            <v>COTTAGE GROVE COMMUNITY HOSPIT</v>
          </cell>
          <cell r="D1956" t="str">
            <v>54000</v>
          </cell>
          <cell r="E1956" t="str">
            <v>Adjustments</v>
          </cell>
          <cell r="F1956" t="str">
            <v>555</v>
          </cell>
          <cell r="G1956" t="str">
            <v>ADJUSTMENT - OHP SC</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row>
        <row r="1957">
          <cell r="A1957" t="str">
            <v>JUL</v>
          </cell>
          <cell r="B1957">
            <v>2017</v>
          </cell>
          <cell r="C1957" t="str">
            <v>COTTAGE GROVE COMMUNITY HOSPIT</v>
          </cell>
          <cell r="D1957" t="str">
            <v>54000</v>
          </cell>
          <cell r="E1957" t="str">
            <v>Adjustments</v>
          </cell>
          <cell r="F1957" t="str">
            <v>559</v>
          </cell>
          <cell r="G1957" t="str">
            <v>ADJUSTMENT - SECURE HORIZONS</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row>
        <row r="1958">
          <cell r="A1958" t="str">
            <v>JUL</v>
          </cell>
          <cell r="B1958">
            <v>2017</v>
          </cell>
          <cell r="C1958" t="str">
            <v>COTTAGE GROVE COMMUNITY HOSPIT</v>
          </cell>
          <cell r="D1958" t="str">
            <v>54000</v>
          </cell>
          <cell r="E1958" t="str">
            <v>Adjustments</v>
          </cell>
          <cell r="F1958" t="str">
            <v>560</v>
          </cell>
          <cell r="G1958" t="str">
            <v>ADJUSTMENT - OHP CARE OR</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row>
        <row r="1959">
          <cell r="A1959" t="str">
            <v>JUL</v>
          </cell>
          <cell r="B1959">
            <v>2017</v>
          </cell>
          <cell r="C1959" t="str">
            <v>COTTAGE GROVE COMMUNITY HOSPIT</v>
          </cell>
          <cell r="D1959" t="str">
            <v>54000</v>
          </cell>
          <cell r="E1959" t="str">
            <v>Adjustments</v>
          </cell>
          <cell r="F1959" t="str">
            <v>561</v>
          </cell>
          <cell r="G1959" t="str">
            <v>ADJUSTMENT - OHP RHEI</v>
          </cell>
          <cell r="H1959">
            <v>0</v>
          </cell>
          <cell r="I1959">
            <v>1</v>
          </cell>
          <cell r="J1959">
            <v>1</v>
          </cell>
          <cell r="K1959">
            <v>0</v>
          </cell>
          <cell r="L1959">
            <v>0</v>
          </cell>
          <cell r="M1959">
            <v>0</v>
          </cell>
          <cell r="N1959">
            <v>0</v>
          </cell>
          <cell r="O1959">
            <v>0</v>
          </cell>
          <cell r="P1959">
            <v>-23.3</v>
          </cell>
          <cell r="Q1959">
            <v>-23.3</v>
          </cell>
          <cell r="R1959">
            <v>0</v>
          </cell>
          <cell r="S1959">
            <v>1</v>
          </cell>
          <cell r="T1959">
            <v>1</v>
          </cell>
          <cell r="U1959">
            <v>0</v>
          </cell>
          <cell r="V1959">
            <v>0</v>
          </cell>
          <cell r="W1959">
            <v>0</v>
          </cell>
          <cell r="X1959">
            <v>0</v>
          </cell>
          <cell r="Y1959">
            <v>0</v>
          </cell>
          <cell r="Z1959">
            <v>-23.3</v>
          </cell>
          <cell r="AA1959">
            <v>-23.3</v>
          </cell>
        </row>
        <row r="1960">
          <cell r="A1960" t="str">
            <v>JUL</v>
          </cell>
          <cell r="B1960">
            <v>2017</v>
          </cell>
          <cell r="C1960" t="str">
            <v>COTTAGE GROVE COMMUNITY HOSPIT</v>
          </cell>
          <cell r="D1960" t="str">
            <v>54000</v>
          </cell>
          <cell r="E1960" t="str">
            <v>Adjustments</v>
          </cell>
          <cell r="F1960" t="str">
            <v>562</v>
          </cell>
          <cell r="G1960" t="str">
            <v>ADJUSTMENT - PACC</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row>
        <row r="1961">
          <cell r="A1961" t="str">
            <v>JUL</v>
          </cell>
          <cell r="B1961">
            <v>2017</v>
          </cell>
          <cell r="C1961" t="str">
            <v>COTTAGE GROVE COMMUNITY HOSPIT</v>
          </cell>
          <cell r="D1961" t="str">
            <v>54000</v>
          </cell>
          <cell r="E1961" t="str">
            <v>Adjustments</v>
          </cell>
          <cell r="F1961" t="str">
            <v>563</v>
          </cell>
          <cell r="G1961" t="str">
            <v>ADJUSTMENT - HEALTH NET</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row>
        <row r="1962">
          <cell r="A1962" t="str">
            <v>JUL</v>
          </cell>
          <cell r="B1962">
            <v>2017</v>
          </cell>
          <cell r="C1962" t="str">
            <v>COTTAGE GROVE COMMUNITY HOSPIT</v>
          </cell>
          <cell r="D1962" t="str">
            <v>54000</v>
          </cell>
          <cell r="E1962" t="str">
            <v>Adjustments</v>
          </cell>
          <cell r="F1962" t="str">
            <v>564</v>
          </cell>
          <cell r="G1962" t="str">
            <v>ADJUSTMENT - PACIFICARE</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row>
        <row r="1963">
          <cell r="A1963" t="str">
            <v>JUL</v>
          </cell>
          <cell r="B1963">
            <v>2017</v>
          </cell>
          <cell r="C1963" t="str">
            <v>COTTAGE GROVE COMMUNITY HOSPIT</v>
          </cell>
          <cell r="D1963" t="str">
            <v>54000</v>
          </cell>
          <cell r="E1963" t="str">
            <v>Adjustments</v>
          </cell>
          <cell r="F1963" t="str">
            <v>565</v>
          </cell>
          <cell r="G1963" t="str">
            <v>ADJUSTMENT - PACIFICSOURCE</v>
          </cell>
          <cell r="H1963">
            <v>0</v>
          </cell>
          <cell r="I1963">
            <v>8</v>
          </cell>
          <cell r="J1963">
            <v>8</v>
          </cell>
          <cell r="K1963">
            <v>0</v>
          </cell>
          <cell r="L1963">
            <v>0</v>
          </cell>
          <cell r="M1963">
            <v>0</v>
          </cell>
          <cell r="N1963">
            <v>0</v>
          </cell>
          <cell r="O1963">
            <v>0</v>
          </cell>
          <cell r="P1963">
            <v>-761.77</v>
          </cell>
          <cell r="Q1963">
            <v>-761.8</v>
          </cell>
          <cell r="R1963">
            <v>0</v>
          </cell>
          <cell r="S1963">
            <v>8</v>
          </cell>
          <cell r="T1963">
            <v>8</v>
          </cell>
          <cell r="U1963">
            <v>0</v>
          </cell>
          <cell r="V1963">
            <v>0</v>
          </cell>
          <cell r="W1963">
            <v>0</v>
          </cell>
          <cell r="X1963">
            <v>0</v>
          </cell>
          <cell r="Y1963">
            <v>0</v>
          </cell>
          <cell r="Z1963">
            <v>-761.77</v>
          </cell>
          <cell r="AA1963">
            <v>-761.8</v>
          </cell>
        </row>
        <row r="1964">
          <cell r="A1964" t="str">
            <v>JUL</v>
          </cell>
          <cell r="B1964">
            <v>2017</v>
          </cell>
          <cell r="C1964" t="str">
            <v>COTTAGE GROVE COMMUNITY HOSPIT</v>
          </cell>
          <cell r="D1964" t="str">
            <v>54000</v>
          </cell>
          <cell r="E1964" t="str">
            <v>Adjustments</v>
          </cell>
          <cell r="F1964" t="str">
            <v>566</v>
          </cell>
          <cell r="G1964" t="str">
            <v>ADJUSTMENT - ETHIX</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row>
        <row r="1965">
          <cell r="A1965" t="str">
            <v>JUL</v>
          </cell>
          <cell r="B1965">
            <v>2017</v>
          </cell>
          <cell r="C1965" t="str">
            <v>COTTAGE GROVE COMMUNITY HOSPIT</v>
          </cell>
          <cell r="D1965" t="str">
            <v>54000</v>
          </cell>
          <cell r="E1965" t="str">
            <v>Adjustments</v>
          </cell>
          <cell r="F1965" t="str">
            <v>567</v>
          </cell>
          <cell r="G1965" t="str">
            <v>ADJUSTMENT - ODS</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row>
        <row r="1966">
          <cell r="A1966" t="str">
            <v>JUL</v>
          </cell>
          <cell r="B1966">
            <v>2017</v>
          </cell>
          <cell r="C1966" t="str">
            <v>COTTAGE GROVE COMMUNITY HOSPIT</v>
          </cell>
          <cell r="D1966" t="str">
            <v>54000</v>
          </cell>
          <cell r="E1966" t="str">
            <v>Adjustments</v>
          </cell>
          <cell r="F1966" t="str">
            <v>568</v>
          </cell>
          <cell r="G1966" t="str">
            <v>ADJUSTMENT - BX STANDARD</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row>
        <row r="1967">
          <cell r="A1967" t="str">
            <v>JUL</v>
          </cell>
          <cell r="B1967">
            <v>2017</v>
          </cell>
          <cell r="C1967" t="str">
            <v>COTTAGE GROVE COMMUNITY HOSPIT</v>
          </cell>
          <cell r="D1967" t="str">
            <v>54000</v>
          </cell>
          <cell r="E1967" t="str">
            <v>Adjustments</v>
          </cell>
          <cell r="F1967" t="str">
            <v>569</v>
          </cell>
          <cell r="G1967" t="str">
            <v>ADJUSTMENT - BX PPP</v>
          </cell>
          <cell r="H1967">
            <v>0</v>
          </cell>
          <cell r="I1967">
            <v>289</v>
          </cell>
          <cell r="J1967">
            <v>289</v>
          </cell>
          <cell r="K1967">
            <v>0</v>
          </cell>
          <cell r="L1967">
            <v>0</v>
          </cell>
          <cell r="M1967">
            <v>0</v>
          </cell>
          <cell r="N1967">
            <v>0</v>
          </cell>
          <cell r="O1967">
            <v>0</v>
          </cell>
          <cell r="P1967">
            <v>-16566.599999999999</v>
          </cell>
          <cell r="Q1967">
            <v>-16566.599999999999</v>
          </cell>
          <cell r="R1967">
            <v>0</v>
          </cell>
          <cell r="S1967">
            <v>289</v>
          </cell>
          <cell r="T1967">
            <v>289</v>
          </cell>
          <cell r="U1967">
            <v>0</v>
          </cell>
          <cell r="V1967">
            <v>0</v>
          </cell>
          <cell r="W1967">
            <v>0</v>
          </cell>
          <cell r="X1967">
            <v>0</v>
          </cell>
          <cell r="Y1967">
            <v>0</v>
          </cell>
          <cell r="Z1967">
            <v>-16566.599999999999</v>
          </cell>
          <cell r="AA1967">
            <v>-16566.599999999999</v>
          </cell>
        </row>
        <row r="1968">
          <cell r="A1968" t="str">
            <v>JUL</v>
          </cell>
          <cell r="B1968">
            <v>2017</v>
          </cell>
          <cell r="C1968" t="str">
            <v>COTTAGE GROVE COMMUNITY HOSPIT</v>
          </cell>
          <cell r="D1968" t="str">
            <v>54000</v>
          </cell>
          <cell r="E1968" t="str">
            <v>Adjustments</v>
          </cell>
          <cell r="F1968" t="str">
            <v>570</v>
          </cell>
          <cell r="G1968" t="str">
            <v>ADJUSTMENT - HMO OR</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row>
        <row r="1969">
          <cell r="A1969" t="str">
            <v>JUL</v>
          </cell>
          <cell r="B1969">
            <v>2017</v>
          </cell>
          <cell r="C1969" t="str">
            <v>COTTAGE GROVE COMMUNITY HOSPIT</v>
          </cell>
          <cell r="D1969" t="str">
            <v>54000</v>
          </cell>
          <cell r="E1969" t="str">
            <v>Adjustments</v>
          </cell>
          <cell r="F1969" t="str">
            <v>572</v>
          </cell>
          <cell r="G1969" t="str">
            <v>ADJUSTMENT - AFFORDABLE</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row>
        <row r="1970">
          <cell r="A1970" t="str">
            <v>JUL</v>
          </cell>
          <cell r="B1970">
            <v>2017</v>
          </cell>
          <cell r="C1970" t="str">
            <v>COTTAGE GROVE COMMUNITY HOSPIT</v>
          </cell>
          <cell r="D1970" t="str">
            <v>54000</v>
          </cell>
          <cell r="E1970" t="str">
            <v>Adjustments</v>
          </cell>
          <cell r="F1970" t="str">
            <v>575</v>
          </cell>
          <cell r="G1970" t="str">
            <v>ADJUSTMENT - OHP ODS</v>
          </cell>
          <cell r="H1970">
            <v>0</v>
          </cell>
          <cell r="I1970">
            <v>2</v>
          </cell>
          <cell r="J1970">
            <v>2</v>
          </cell>
          <cell r="K1970">
            <v>0</v>
          </cell>
          <cell r="L1970">
            <v>0</v>
          </cell>
          <cell r="M1970">
            <v>0</v>
          </cell>
          <cell r="N1970">
            <v>0</v>
          </cell>
          <cell r="O1970">
            <v>0</v>
          </cell>
          <cell r="P1970">
            <v>126.1</v>
          </cell>
          <cell r="Q1970">
            <v>126.1</v>
          </cell>
          <cell r="R1970">
            <v>0</v>
          </cell>
          <cell r="S1970">
            <v>2</v>
          </cell>
          <cell r="T1970">
            <v>2</v>
          </cell>
          <cell r="U1970">
            <v>0</v>
          </cell>
          <cell r="V1970">
            <v>0</v>
          </cell>
          <cell r="W1970">
            <v>0</v>
          </cell>
          <cell r="X1970">
            <v>0</v>
          </cell>
          <cell r="Y1970">
            <v>0</v>
          </cell>
          <cell r="Z1970">
            <v>126.1</v>
          </cell>
          <cell r="AA1970">
            <v>126.1</v>
          </cell>
        </row>
        <row r="1971">
          <cell r="A1971" t="str">
            <v>JUL</v>
          </cell>
          <cell r="B1971">
            <v>2017</v>
          </cell>
          <cell r="C1971" t="str">
            <v>COTTAGE GROVE COMMUNITY HOSPIT</v>
          </cell>
          <cell r="D1971" t="str">
            <v>54000</v>
          </cell>
          <cell r="E1971" t="str">
            <v>Adjustments</v>
          </cell>
          <cell r="F1971" t="str">
            <v>576</v>
          </cell>
          <cell r="G1971" t="str">
            <v>ADJUSTMENT - OHP LIPA</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row>
        <row r="1972">
          <cell r="A1972" t="str">
            <v>JUL</v>
          </cell>
          <cell r="B1972">
            <v>2017</v>
          </cell>
          <cell r="C1972" t="str">
            <v>COTTAGE GROVE COMMUNITY HOSPIT</v>
          </cell>
          <cell r="D1972" t="str">
            <v>54000</v>
          </cell>
          <cell r="E1972" t="str">
            <v>Adjustments</v>
          </cell>
          <cell r="F1972" t="str">
            <v>577</v>
          </cell>
          <cell r="G1972" t="str">
            <v>ADJUSTMENT - MEDICARE OP</v>
          </cell>
          <cell r="H1972">
            <v>0</v>
          </cell>
          <cell r="I1972">
            <v>993</v>
          </cell>
          <cell r="J1972">
            <v>993</v>
          </cell>
          <cell r="K1972">
            <v>0</v>
          </cell>
          <cell r="L1972">
            <v>0</v>
          </cell>
          <cell r="M1972">
            <v>0</v>
          </cell>
          <cell r="N1972">
            <v>0</v>
          </cell>
          <cell r="O1972">
            <v>0</v>
          </cell>
          <cell r="P1972">
            <v>-203093.85</v>
          </cell>
          <cell r="Q1972">
            <v>-203093.9</v>
          </cell>
          <cell r="R1972">
            <v>0</v>
          </cell>
          <cell r="S1972">
            <v>993</v>
          </cell>
          <cell r="T1972">
            <v>993</v>
          </cell>
          <cell r="U1972">
            <v>0</v>
          </cell>
          <cell r="V1972">
            <v>0</v>
          </cell>
          <cell r="W1972">
            <v>0</v>
          </cell>
          <cell r="X1972">
            <v>0</v>
          </cell>
          <cell r="Y1972">
            <v>0</v>
          </cell>
          <cell r="Z1972">
            <v>-203093.85</v>
          </cell>
          <cell r="AA1972">
            <v>-203093.9</v>
          </cell>
        </row>
        <row r="1973">
          <cell r="A1973" t="str">
            <v>JUL</v>
          </cell>
          <cell r="B1973">
            <v>2017</v>
          </cell>
          <cell r="C1973" t="str">
            <v>COTTAGE GROVE COMMUNITY HOSPIT</v>
          </cell>
          <cell r="D1973" t="str">
            <v>54000</v>
          </cell>
          <cell r="E1973" t="str">
            <v>Adjustments</v>
          </cell>
          <cell r="F1973" t="str">
            <v>578</v>
          </cell>
          <cell r="G1973" t="str">
            <v>ADJUSTMENT - OHP ICHN</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row>
        <row r="1974">
          <cell r="A1974" t="str">
            <v>JUL</v>
          </cell>
          <cell r="B1974">
            <v>2017</v>
          </cell>
          <cell r="C1974" t="str">
            <v>COTTAGE GROVE COMMUNITY HOSPIT</v>
          </cell>
          <cell r="D1974" t="str">
            <v>54000</v>
          </cell>
          <cell r="E1974" t="str">
            <v>Adjustments</v>
          </cell>
          <cell r="F1974" t="str">
            <v>579</v>
          </cell>
          <cell r="G1974" t="str">
            <v>ADJUSTMENT - OHP OMAP</v>
          </cell>
          <cell r="H1974">
            <v>3</v>
          </cell>
          <cell r="I1974">
            <v>124</v>
          </cell>
          <cell r="J1974">
            <v>127</v>
          </cell>
          <cell r="K1974">
            <v>0</v>
          </cell>
          <cell r="L1974">
            <v>0</v>
          </cell>
          <cell r="M1974">
            <v>0</v>
          </cell>
          <cell r="N1974">
            <v>0</v>
          </cell>
          <cell r="O1974">
            <v>-1631.97</v>
          </cell>
          <cell r="P1974">
            <v>-16603.91</v>
          </cell>
          <cell r="Q1974">
            <v>-18235.900000000001</v>
          </cell>
          <cell r="R1974">
            <v>3</v>
          </cell>
          <cell r="S1974">
            <v>124</v>
          </cell>
          <cell r="T1974">
            <v>127</v>
          </cell>
          <cell r="U1974">
            <v>0</v>
          </cell>
          <cell r="V1974">
            <v>0</v>
          </cell>
          <cell r="W1974">
            <v>0</v>
          </cell>
          <cell r="X1974">
            <v>0</v>
          </cell>
          <cell r="Y1974">
            <v>-1631.97</v>
          </cell>
          <cell r="Z1974">
            <v>-16603.91</v>
          </cell>
          <cell r="AA1974">
            <v>-18235.900000000001</v>
          </cell>
        </row>
        <row r="1975">
          <cell r="A1975" t="str">
            <v>JUL</v>
          </cell>
          <cell r="B1975">
            <v>2017</v>
          </cell>
          <cell r="C1975" t="str">
            <v>COTTAGE GROVE COMMUNITY HOSPIT</v>
          </cell>
          <cell r="D1975" t="str">
            <v>54000</v>
          </cell>
          <cell r="E1975" t="str">
            <v>Adjustments</v>
          </cell>
          <cell r="F1975" t="str">
            <v>580</v>
          </cell>
          <cell r="G1975" t="str">
            <v>ADJUSTMENT - HMO OR RISK/WITHHOL</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row>
        <row r="1976">
          <cell r="A1976" t="str">
            <v>JUL</v>
          </cell>
          <cell r="B1976">
            <v>2017</v>
          </cell>
          <cell r="C1976" t="str">
            <v>COTTAGE GROVE COMMUNITY HOSPIT</v>
          </cell>
          <cell r="D1976" t="str">
            <v>54000</v>
          </cell>
          <cell r="E1976" t="str">
            <v>Adjustments</v>
          </cell>
          <cell r="F1976" t="str">
            <v>582</v>
          </cell>
          <cell r="G1976" t="str">
            <v>ADJUSTMENT - ONE HEALTH PLAN</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row>
        <row r="1977">
          <cell r="A1977" t="str">
            <v>JUL</v>
          </cell>
          <cell r="B1977">
            <v>2017</v>
          </cell>
          <cell r="C1977" t="str">
            <v>COTTAGE GROVE COMMUNITY HOSPIT</v>
          </cell>
          <cell r="D1977" t="str">
            <v>54000</v>
          </cell>
          <cell r="E1977" t="str">
            <v>Adjustments</v>
          </cell>
          <cell r="F1977" t="str">
            <v>583</v>
          </cell>
          <cell r="G1977" t="str">
            <v>ADJUSTMENT - PROVIDENCE</v>
          </cell>
          <cell r="H1977">
            <v>0</v>
          </cell>
          <cell r="I1977">
            <v>102</v>
          </cell>
          <cell r="J1977">
            <v>102</v>
          </cell>
          <cell r="K1977">
            <v>0</v>
          </cell>
          <cell r="L1977">
            <v>0</v>
          </cell>
          <cell r="M1977">
            <v>0</v>
          </cell>
          <cell r="N1977">
            <v>0</v>
          </cell>
          <cell r="O1977">
            <v>0</v>
          </cell>
          <cell r="P1977">
            <v>-2537.98</v>
          </cell>
          <cell r="Q1977">
            <v>-2538</v>
          </cell>
          <cell r="R1977">
            <v>0</v>
          </cell>
          <cell r="S1977">
            <v>102</v>
          </cell>
          <cell r="T1977">
            <v>102</v>
          </cell>
          <cell r="U1977">
            <v>0</v>
          </cell>
          <cell r="V1977">
            <v>0</v>
          </cell>
          <cell r="W1977">
            <v>0</v>
          </cell>
          <cell r="X1977">
            <v>0</v>
          </cell>
          <cell r="Y1977">
            <v>0</v>
          </cell>
          <cell r="Z1977">
            <v>-2537.98</v>
          </cell>
          <cell r="AA1977">
            <v>-2538</v>
          </cell>
        </row>
        <row r="1978">
          <cell r="A1978" t="str">
            <v>JUL</v>
          </cell>
          <cell r="B1978">
            <v>2017</v>
          </cell>
          <cell r="C1978" t="str">
            <v>COTTAGE GROVE COMMUNITY HOSPIT</v>
          </cell>
          <cell r="D1978" t="str">
            <v>54000</v>
          </cell>
          <cell r="E1978" t="str">
            <v>Adjustments</v>
          </cell>
          <cell r="F1978" t="str">
            <v>584</v>
          </cell>
          <cell r="G1978" t="str">
            <v>ADJUSTMENT - PROVIDENCE PREFERRE</v>
          </cell>
          <cell r="H1978">
            <v>0</v>
          </cell>
          <cell r="I1978">
            <v>5</v>
          </cell>
          <cell r="J1978">
            <v>5</v>
          </cell>
          <cell r="K1978">
            <v>0</v>
          </cell>
          <cell r="L1978">
            <v>0</v>
          </cell>
          <cell r="M1978">
            <v>0</v>
          </cell>
          <cell r="N1978">
            <v>0</v>
          </cell>
          <cell r="O1978">
            <v>0</v>
          </cell>
          <cell r="P1978">
            <v>-102.7</v>
          </cell>
          <cell r="Q1978">
            <v>-102.7</v>
          </cell>
          <cell r="R1978">
            <v>0</v>
          </cell>
          <cell r="S1978">
            <v>5</v>
          </cell>
          <cell r="T1978">
            <v>5</v>
          </cell>
          <cell r="U1978">
            <v>0</v>
          </cell>
          <cell r="V1978">
            <v>0</v>
          </cell>
          <cell r="W1978">
            <v>0</v>
          </cell>
          <cell r="X1978">
            <v>0</v>
          </cell>
          <cell r="Y1978">
            <v>0</v>
          </cell>
          <cell r="Z1978">
            <v>-102.7</v>
          </cell>
          <cell r="AA1978">
            <v>-102.7</v>
          </cell>
        </row>
        <row r="1979">
          <cell r="A1979" t="str">
            <v>JUL</v>
          </cell>
          <cell r="B1979">
            <v>2017</v>
          </cell>
          <cell r="C1979" t="str">
            <v>COTTAGE GROVE COMMUNITY HOSPIT</v>
          </cell>
          <cell r="D1979" t="str">
            <v>54000</v>
          </cell>
          <cell r="E1979" t="str">
            <v>Adjustments</v>
          </cell>
          <cell r="F1979" t="str">
            <v>588</v>
          </cell>
          <cell r="G1979" t="str">
            <v>ADJUSTMENT - LIFEWISE</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row>
        <row r="1980">
          <cell r="A1980" t="str">
            <v>JUL</v>
          </cell>
          <cell r="B1980">
            <v>2017</v>
          </cell>
          <cell r="C1980" t="str">
            <v>COTTAGE GROVE COMMUNITY HOSPIT</v>
          </cell>
          <cell r="D1980" t="str">
            <v>54000</v>
          </cell>
          <cell r="E1980" t="str">
            <v>Adjustments</v>
          </cell>
          <cell r="F1980" t="str">
            <v>597</v>
          </cell>
          <cell r="G1980" t="str">
            <v>BAD DEBT - MEDICARE A OMAP</v>
          </cell>
          <cell r="H1980">
            <v>3</v>
          </cell>
          <cell r="I1980">
            <v>0</v>
          </cell>
          <cell r="J1980">
            <v>3</v>
          </cell>
          <cell r="K1980">
            <v>0</v>
          </cell>
          <cell r="L1980">
            <v>0</v>
          </cell>
          <cell r="M1980">
            <v>0</v>
          </cell>
          <cell r="N1980">
            <v>0</v>
          </cell>
          <cell r="O1980">
            <v>-3864</v>
          </cell>
          <cell r="P1980">
            <v>0</v>
          </cell>
          <cell r="Q1980">
            <v>-3864</v>
          </cell>
          <cell r="R1980">
            <v>3</v>
          </cell>
          <cell r="S1980">
            <v>0</v>
          </cell>
          <cell r="T1980">
            <v>3</v>
          </cell>
          <cell r="U1980">
            <v>0</v>
          </cell>
          <cell r="V1980">
            <v>0</v>
          </cell>
          <cell r="W1980">
            <v>0</v>
          </cell>
          <cell r="X1980">
            <v>0</v>
          </cell>
          <cell r="Y1980">
            <v>-3864</v>
          </cell>
          <cell r="Z1980">
            <v>0</v>
          </cell>
          <cell r="AA1980">
            <v>-3864</v>
          </cell>
        </row>
        <row r="1981">
          <cell r="A1981" t="str">
            <v>JUL</v>
          </cell>
          <cell r="B1981">
            <v>2017</v>
          </cell>
          <cell r="C1981" t="str">
            <v>COTTAGE GROVE COMMUNITY HOSPIT</v>
          </cell>
          <cell r="D1981" t="str">
            <v>54000</v>
          </cell>
          <cell r="E1981" t="str">
            <v>Adjustments</v>
          </cell>
          <cell r="F1981" t="str">
            <v>598</v>
          </cell>
          <cell r="G1981" t="str">
            <v>ADJUSTMENT - MEDICARE B AFS</v>
          </cell>
          <cell r="H1981">
            <v>0</v>
          </cell>
          <cell r="I1981">
            <v>4</v>
          </cell>
          <cell r="J1981">
            <v>4</v>
          </cell>
          <cell r="K1981">
            <v>0</v>
          </cell>
          <cell r="L1981">
            <v>0</v>
          </cell>
          <cell r="M1981">
            <v>0</v>
          </cell>
          <cell r="N1981">
            <v>0</v>
          </cell>
          <cell r="O1981">
            <v>0</v>
          </cell>
          <cell r="P1981">
            <v>-1874.27</v>
          </cell>
          <cell r="Q1981">
            <v>-1874.3</v>
          </cell>
          <cell r="R1981">
            <v>0</v>
          </cell>
          <cell r="S1981">
            <v>4</v>
          </cell>
          <cell r="T1981">
            <v>4</v>
          </cell>
          <cell r="U1981">
            <v>0</v>
          </cell>
          <cell r="V1981">
            <v>0</v>
          </cell>
          <cell r="W1981">
            <v>0</v>
          </cell>
          <cell r="X1981">
            <v>0</v>
          </cell>
          <cell r="Y1981">
            <v>0</v>
          </cell>
          <cell r="Z1981">
            <v>-1874.27</v>
          </cell>
          <cell r="AA1981">
            <v>-1874.3</v>
          </cell>
        </row>
        <row r="1982">
          <cell r="A1982" t="str">
            <v>JUL</v>
          </cell>
          <cell r="B1982">
            <v>2017</v>
          </cell>
          <cell r="C1982" t="str">
            <v>COTTAGE GROVE COMMUNITY HOSPIT</v>
          </cell>
          <cell r="D1982" t="str">
            <v>54000</v>
          </cell>
          <cell r="E1982" t="str">
            <v>Adjustments</v>
          </cell>
          <cell r="F1982" t="str">
            <v>599</v>
          </cell>
          <cell r="G1982" t="str">
            <v>ADJUSTMENT - MEDICARE A FS</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row>
        <row r="1983">
          <cell r="A1983" t="str">
            <v>JUL</v>
          </cell>
          <cell r="B1983">
            <v>2017</v>
          </cell>
          <cell r="C1983" t="str">
            <v>COTTAGE GROVE COMMUNITY HOSPIT</v>
          </cell>
          <cell r="D1983" t="str">
            <v>54000</v>
          </cell>
          <cell r="E1983" t="str">
            <v>Adjustments</v>
          </cell>
          <cell r="F1983" t="str">
            <v>600</v>
          </cell>
          <cell r="G1983" t="str">
            <v>ADJUSTMENT - UNITED HEALTH CARE</v>
          </cell>
          <cell r="H1983">
            <v>0</v>
          </cell>
          <cell r="I1983">
            <v>43</v>
          </cell>
          <cell r="J1983">
            <v>43</v>
          </cell>
          <cell r="K1983">
            <v>0</v>
          </cell>
          <cell r="L1983">
            <v>0</v>
          </cell>
          <cell r="M1983">
            <v>0</v>
          </cell>
          <cell r="N1983">
            <v>0</v>
          </cell>
          <cell r="O1983">
            <v>0</v>
          </cell>
          <cell r="P1983">
            <v>-3012.9</v>
          </cell>
          <cell r="Q1983">
            <v>-3012.9</v>
          </cell>
          <cell r="R1983">
            <v>0</v>
          </cell>
          <cell r="S1983">
            <v>43</v>
          </cell>
          <cell r="T1983">
            <v>43</v>
          </cell>
          <cell r="U1983">
            <v>0</v>
          </cell>
          <cell r="V1983">
            <v>0</v>
          </cell>
          <cell r="W1983">
            <v>0</v>
          </cell>
          <cell r="X1983">
            <v>0</v>
          </cell>
          <cell r="Y1983">
            <v>0</v>
          </cell>
          <cell r="Z1983">
            <v>-3012.9</v>
          </cell>
          <cell r="AA1983">
            <v>-3012.9</v>
          </cell>
        </row>
        <row r="1984">
          <cell r="A1984" t="str">
            <v>JUL</v>
          </cell>
          <cell r="B1984">
            <v>2017</v>
          </cell>
          <cell r="C1984" t="str">
            <v>COTTAGE GROVE COMMUNITY HOSPIT</v>
          </cell>
          <cell r="D1984" t="str">
            <v>54000</v>
          </cell>
          <cell r="E1984" t="str">
            <v>Adjustments</v>
          </cell>
          <cell r="F1984" t="str">
            <v>601</v>
          </cell>
          <cell r="G1984" t="str">
            <v>ADJUSTMENT - MEDICARE B FS</v>
          </cell>
          <cell r="H1984">
            <v>0</v>
          </cell>
          <cell r="I1984">
            <v>23</v>
          </cell>
          <cell r="J1984">
            <v>23</v>
          </cell>
          <cell r="K1984">
            <v>0</v>
          </cell>
          <cell r="L1984">
            <v>0</v>
          </cell>
          <cell r="M1984">
            <v>0</v>
          </cell>
          <cell r="N1984">
            <v>0</v>
          </cell>
          <cell r="O1984">
            <v>0</v>
          </cell>
          <cell r="P1984">
            <v>-3258.96</v>
          </cell>
          <cell r="Q1984">
            <v>-3259</v>
          </cell>
          <cell r="R1984">
            <v>0</v>
          </cell>
          <cell r="S1984">
            <v>23</v>
          </cell>
          <cell r="T1984">
            <v>23</v>
          </cell>
          <cell r="U1984">
            <v>0</v>
          </cell>
          <cell r="V1984">
            <v>0</v>
          </cell>
          <cell r="W1984">
            <v>0</v>
          </cell>
          <cell r="X1984">
            <v>0</v>
          </cell>
          <cell r="Y1984">
            <v>0</v>
          </cell>
          <cell r="Z1984">
            <v>-3258.96</v>
          </cell>
          <cell r="AA1984">
            <v>-3259</v>
          </cell>
        </row>
        <row r="1985">
          <cell r="A1985" t="str">
            <v>JUL</v>
          </cell>
          <cell r="B1985">
            <v>2017</v>
          </cell>
          <cell r="C1985" t="str">
            <v>COTTAGE GROVE COMMUNITY HOSPIT</v>
          </cell>
          <cell r="D1985" t="str">
            <v>54000</v>
          </cell>
          <cell r="E1985" t="str">
            <v>Adjustments</v>
          </cell>
          <cell r="F1985" t="str">
            <v>603</v>
          </cell>
          <cell r="G1985" t="str">
            <v>ADJUSTMENT - MEDICARE B INDG</v>
          </cell>
          <cell r="H1985">
            <v>0</v>
          </cell>
          <cell r="I1985">
            <v>1</v>
          </cell>
          <cell r="J1985">
            <v>1</v>
          </cell>
          <cell r="K1985">
            <v>0</v>
          </cell>
          <cell r="L1985">
            <v>0</v>
          </cell>
          <cell r="M1985">
            <v>0</v>
          </cell>
          <cell r="N1985">
            <v>0</v>
          </cell>
          <cell r="O1985">
            <v>0</v>
          </cell>
          <cell r="P1985">
            <v>-21.82</v>
          </cell>
          <cell r="Q1985">
            <v>-21.8</v>
          </cell>
          <cell r="R1985">
            <v>0</v>
          </cell>
          <cell r="S1985">
            <v>1</v>
          </cell>
          <cell r="T1985">
            <v>1</v>
          </cell>
          <cell r="U1985">
            <v>0</v>
          </cell>
          <cell r="V1985">
            <v>0</v>
          </cell>
          <cell r="W1985">
            <v>0</v>
          </cell>
          <cell r="X1985">
            <v>0</v>
          </cell>
          <cell r="Y1985">
            <v>0</v>
          </cell>
          <cell r="Z1985">
            <v>-21.82</v>
          </cell>
          <cell r="AA1985">
            <v>-21.8</v>
          </cell>
        </row>
        <row r="1986">
          <cell r="A1986" t="str">
            <v>JUL</v>
          </cell>
          <cell r="B1986">
            <v>2017</v>
          </cell>
          <cell r="C1986" t="str">
            <v>COTTAGE GROVE COMMUNITY HOSPIT</v>
          </cell>
          <cell r="D1986" t="str">
            <v>54000</v>
          </cell>
          <cell r="E1986" t="str">
            <v>Adjustments</v>
          </cell>
          <cell r="F1986" t="str">
            <v>604</v>
          </cell>
          <cell r="G1986" t="str">
            <v>ADJUSTMENT - MEDICARE A EXP</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row>
        <row r="1987">
          <cell r="A1987" t="str">
            <v>JUL</v>
          </cell>
          <cell r="B1987">
            <v>2017</v>
          </cell>
          <cell r="C1987" t="str">
            <v>COTTAGE GROVE COMMUNITY HOSPIT</v>
          </cell>
          <cell r="D1987" t="str">
            <v>54000</v>
          </cell>
          <cell r="E1987" t="str">
            <v>Adjustments</v>
          </cell>
          <cell r="F1987" t="str">
            <v>605</v>
          </cell>
          <cell r="G1987" t="str">
            <v>ADJUSTMENT - MEDICARE B EXP</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row>
        <row r="1988">
          <cell r="A1988" t="str">
            <v>JUL</v>
          </cell>
          <cell r="B1988">
            <v>2017</v>
          </cell>
          <cell r="C1988" t="str">
            <v>COTTAGE GROVE COMMUNITY HOSPIT</v>
          </cell>
          <cell r="D1988" t="str">
            <v>54000</v>
          </cell>
          <cell r="E1988" t="str">
            <v>Adjustments</v>
          </cell>
          <cell r="F1988" t="str">
            <v>613</v>
          </cell>
          <cell r="G1988" t="str">
            <v>ADJUSTMENT - ODS/OR DENTAL RISK</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row>
        <row r="1989">
          <cell r="A1989" t="str">
            <v>JUL</v>
          </cell>
          <cell r="B1989">
            <v>2017</v>
          </cell>
          <cell r="C1989" t="str">
            <v>COTTAGE GROVE COMMUNITY HOSPIT</v>
          </cell>
          <cell r="D1989" t="str">
            <v>54000</v>
          </cell>
          <cell r="E1989" t="str">
            <v>Adjustments</v>
          </cell>
          <cell r="F1989" t="str">
            <v>622</v>
          </cell>
          <cell r="G1989" t="str">
            <v>ADJUSTMENT - OHP LIPA RISK WITHH</v>
          </cell>
          <cell r="H1989">
            <v>8</v>
          </cell>
          <cell r="I1989">
            <v>1646</v>
          </cell>
          <cell r="J1989">
            <v>1654</v>
          </cell>
          <cell r="K1989">
            <v>0</v>
          </cell>
          <cell r="L1989">
            <v>0</v>
          </cell>
          <cell r="M1989">
            <v>0</v>
          </cell>
          <cell r="N1989">
            <v>0</v>
          </cell>
          <cell r="O1989">
            <v>-1839.88</v>
          </cell>
          <cell r="P1989">
            <v>-37151.5</v>
          </cell>
          <cell r="Q1989">
            <v>-38991.4</v>
          </cell>
          <cell r="R1989">
            <v>8</v>
          </cell>
          <cell r="S1989">
            <v>1646</v>
          </cell>
          <cell r="T1989">
            <v>1654</v>
          </cell>
          <cell r="U1989">
            <v>0</v>
          </cell>
          <cell r="V1989">
            <v>0</v>
          </cell>
          <cell r="W1989">
            <v>0</v>
          </cell>
          <cell r="X1989">
            <v>0</v>
          </cell>
          <cell r="Y1989">
            <v>-1839.88</v>
          </cell>
          <cell r="Z1989">
            <v>-37151.5</v>
          </cell>
          <cell r="AA1989">
            <v>-38991.4</v>
          </cell>
        </row>
        <row r="1990">
          <cell r="A1990" t="str">
            <v>JUL</v>
          </cell>
          <cell r="B1990">
            <v>2017</v>
          </cell>
          <cell r="C1990" t="str">
            <v>COTTAGE GROVE COMMUNITY HOSPIT</v>
          </cell>
          <cell r="D1990" t="str">
            <v>54000</v>
          </cell>
          <cell r="E1990" t="str">
            <v>Adjustments</v>
          </cell>
          <cell r="F1990" t="str">
            <v>624</v>
          </cell>
          <cell r="G1990" t="str">
            <v>ADJUSTMENT - PACIFICARE/CAP-PREP</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row>
        <row r="1991">
          <cell r="A1991" t="str">
            <v>JUL</v>
          </cell>
          <cell r="B1991">
            <v>2017</v>
          </cell>
          <cell r="C1991" t="str">
            <v>COTTAGE GROVE COMMUNITY HOSPIT</v>
          </cell>
          <cell r="D1991" t="str">
            <v>54000</v>
          </cell>
          <cell r="E1991" t="str">
            <v>Adjustments</v>
          </cell>
          <cell r="F1991" t="str">
            <v>634</v>
          </cell>
          <cell r="G1991" t="str">
            <v>ADJUSTMENT - MGD HEALTH CARE NW</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row>
        <row r="1992">
          <cell r="A1992" t="str">
            <v>JUL</v>
          </cell>
          <cell r="B1992">
            <v>2017</v>
          </cell>
          <cell r="C1992" t="str">
            <v>COTTAGE GROVE COMMUNITY HOSPIT</v>
          </cell>
          <cell r="D1992" t="str">
            <v>54000</v>
          </cell>
          <cell r="E1992" t="str">
            <v>Adjustments</v>
          </cell>
          <cell r="F1992" t="str">
            <v>637</v>
          </cell>
          <cell r="G1992" t="str">
            <v>ADJUSTMENT - CONTRACTUAL/NO PREA</v>
          </cell>
          <cell r="H1992">
            <v>0</v>
          </cell>
          <cell r="I1992">
            <v>3</v>
          </cell>
          <cell r="J1992">
            <v>3</v>
          </cell>
          <cell r="K1992">
            <v>0</v>
          </cell>
          <cell r="L1992">
            <v>0</v>
          </cell>
          <cell r="M1992">
            <v>0</v>
          </cell>
          <cell r="N1992">
            <v>0</v>
          </cell>
          <cell r="O1992">
            <v>0</v>
          </cell>
          <cell r="P1992">
            <v>-3457</v>
          </cell>
          <cell r="Q1992">
            <v>-3457</v>
          </cell>
          <cell r="R1992">
            <v>0</v>
          </cell>
          <cell r="S1992">
            <v>3</v>
          </cell>
          <cell r="T1992">
            <v>3</v>
          </cell>
          <cell r="U1992">
            <v>0</v>
          </cell>
          <cell r="V1992">
            <v>0</v>
          </cell>
          <cell r="W1992">
            <v>0</v>
          </cell>
          <cell r="X1992">
            <v>0</v>
          </cell>
          <cell r="Y1992">
            <v>0</v>
          </cell>
          <cell r="Z1992">
            <v>-3457</v>
          </cell>
          <cell r="AA1992">
            <v>-3457</v>
          </cell>
        </row>
        <row r="1993">
          <cell r="A1993" t="str">
            <v>JUL</v>
          </cell>
          <cell r="B1993">
            <v>2017</v>
          </cell>
          <cell r="C1993" t="str">
            <v>COTTAGE GROVE COMMUNITY HOSPIT</v>
          </cell>
          <cell r="D1993" t="str">
            <v>54000</v>
          </cell>
          <cell r="E1993" t="str">
            <v>Adjustments</v>
          </cell>
          <cell r="F1993" t="str">
            <v>639</v>
          </cell>
          <cell r="G1993" t="str">
            <v>ADJUSTMENT - MEDICARE BD 120 DAY</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row>
        <row r="1994">
          <cell r="A1994" t="str">
            <v>JUL</v>
          </cell>
          <cell r="B1994">
            <v>2017</v>
          </cell>
          <cell r="C1994" t="str">
            <v>COTTAGE GROVE COMMUNITY HOSPIT</v>
          </cell>
          <cell r="D1994" t="str">
            <v>54000</v>
          </cell>
          <cell r="E1994" t="str">
            <v>Adjustments</v>
          </cell>
          <cell r="F1994" t="str">
            <v>652</v>
          </cell>
          <cell r="G1994" t="str">
            <v>TO ARS BLG SERVICE WRITE-OFF FRO</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row>
        <row r="1995">
          <cell r="A1995" t="str">
            <v>JUL</v>
          </cell>
          <cell r="B1995">
            <v>2017</v>
          </cell>
          <cell r="C1995" t="str">
            <v>COTTAGE GROVE COMMUNITY HOSPIT</v>
          </cell>
          <cell r="D1995" t="str">
            <v>54000</v>
          </cell>
          <cell r="E1995" t="str">
            <v>Adjustments</v>
          </cell>
          <cell r="F1995" t="str">
            <v>653</v>
          </cell>
          <cell r="G1995" t="str">
            <v>ARS BLG SERVICE ACCT BACK ON THE</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row>
        <row r="1996">
          <cell r="A1996" t="str">
            <v>JUL</v>
          </cell>
          <cell r="B1996">
            <v>2017</v>
          </cell>
          <cell r="C1996" t="str">
            <v>COTTAGE GROVE COMMUNITY HOSPIT</v>
          </cell>
          <cell r="D1996" t="str">
            <v>54000</v>
          </cell>
          <cell r="E1996" t="str">
            <v>Adjustments</v>
          </cell>
          <cell r="F1996" t="str">
            <v>687</v>
          </cell>
          <cell r="G1996" t="str">
            <v>ADJUSTMENT - INS CO CR PER AGRMT</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row>
        <row r="1997">
          <cell r="A1997" t="str">
            <v>JUL</v>
          </cell>
          <cell r="B1997">
            <v>2017</v>
          </cell>
          <cell r="C1997" t="str">
            <v>COTTAGE GROVE COMMUNITY HOSPIT</v>
          </cell>
          <cell r="D1997" t="str">
            <v>54000</v>
          </cell>
          <cell r="E1997" t="str">
            <v>Adjustments</v>
          </cell>
          <cell r="F1997" t="str">
            <v>740</v>
          </cell>
          <cell r="G1997" t="str">
            <v>BAD DEBT - MEDICARE B COINSURANC</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row>
        <row r="1998">
          <cell r="A1998" t="str">
            <v>JUL</v>
          </cell>
          <cell r="B1998">
            <v>2017</v>
          </cell>
          <cell r="C1998" t="str">
            <v>COTTAGE GROVE COMMUNITY HOSPIT</v>
          </cell>
          <cell r="D1998" t="str">
            <v>54000</v>
          </cell>
          <cell r="E1998" t="str">
            <v>Adjustments</v>
          </cell>
          <cell r="F1998" t="str">
            <v>753</v>
          </cell>
          <cell r="G1998" t="str">
            <v>ADJUSTMENT- INSURANCE INTEREST</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row>
        <row r="1999">
          <cell r="A1999" t="str">
            <v>JUL</v>
          </cell>
          <cell r="B1999">
            <v>2017</v>
          </cell>
          <cell r="C1999" t="str">
            <v>COTTAGE GROVE COMMUNITY HOSPIT</v>
          </cell>
          <cell r="D1999" t="str">
            <v>54000</v>
          </cell>
          <cell r="E1999" t="str">
            <v>Adjustments</v>
          </cell>
          <cell r="F1999" t="str">
            <v>755</v>
          </cell>
          <cell r="G1999" t="str">
            <v>ADJUSTMENT- AS400 BD RECOVERY</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row>
        <row r="2000">
          <cell r="A2000" t="str">
            <v>JUL</v>
          </cell>
          <cell r="B2000">
            <v>2017</v>
          </cell>
          <cell r="C2000" t="str">
            <v>COTTAGE GROVE COMMUNITY HOSPIT</v>
          </cell>
          <cell r="D2000" t="str">
            <v>54000</v>
          </cell>
          <cell r="E2000" t="str">
            <v>Adjustments</v>
          </cell>
          <cell r="F2000" t="str">
            <v>759</v>
          </cell>
          <cell r="G2000" t="str">
            <v>ADJUSTMENT- CONTRAST MEDIA NON-B</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row>
        <row r="2001">
          <cell r="A2001" t="str">
            <v>JUL</v>
          </cell>
          <cell r="B2001">
            <v>2017</v>
          </cell>
          <cell r="C2001" t="str">
            <v>COTTAGE GROVE COMMUNITY HOSPIT</v>
          </cell>
          <cell r="D2001" t="str">
            <v>54000</v>
          </cell>
          <cell r="E2001" t="str">
            <v>Adjustments</v>
          </cell>
          <cell r="F2001" t="str">
            <v>760</v>
          </cell>
          <cell r="G2001" t="str">
            <v>ADJUSTMENT- PROVIDENCE CAPITATED</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row>
        <row r="2002">
          <cell r="A2002" t="str">
            <v>JUL</v>
          </cell>
          <cell r="B2002">
            <v>2017</v>
          </cell>
          <cell r="C2002" t="str">
            <v>COTTAGE GROVE COMMUNITY HOSPIT</v>
          </cell>
          <cell r="D2002" t="str">
            <v>54000</v>
          </cell>
          <cell r="E2002" t="str">
            <v>Adjustments</v>
          </cell>
          <cell r="F2002" t="str">
            <v>762</v>
          </cell>
          <cell r="G2002" t="str">
            <v>ADJUSTMENT- DX DOES NOT MEET (ME</v>
          </cell>
          <cell r="H2002">
            <v>0</v>
          </cell>
          <cell r="I2002">
            <v>46</v>
          </cell>
          <cell r="J2002">
            <v>46</v>
          </cell>
          <cell r="K2002">
            <v>0</v>
          </cell>
          <cell r="L2002">
            <v>0</v>
          </cell>
          <cell r="M2002">
            <v>0</v>
          </cell>
          <cell r="N2002">
            <v>0</v>
          </cell>
          <cell r="O2002">
            <v>0</v>
          </cell>
          <cell r="P2002">
            <v>-3977</v>
          </cell>
          <cell r="Q2002">
            <v>-3977</v>
          </cell>
          <cell r="R2002">
            <v>0</v>
          </cell>
          <cell r="S2002">
            <v>46</v>
          </cell>
          <cell r="T2002">
            <v>46</v>
          </cell>
          <cell r="U2002">
            <v>0</v>
          </cell>
          <cell r="V2002">
            <v>0</v>
          </cell>
          <cell r="W2002">
            <v>0</v>
          </cell>
          <cell r="X2002">
            <v>0</v>
          </cell>
          <cell r="Y2002">
            <v>0</v>
          </cell>
          <cell r="Z2002">
            <v>-3977</v>
          </cell>
          <cell r="AA2002">
            <v>-3977</v>
          </cell>
        </row>
        <row r="2003">
          <cell r="A2003" t="str">
            <v>JUL</v>
          </cell>
          <cell r="B2003">
            <v>2017</v>
          </cell>
          <cell r="C2003" t="str">
            <v>COTTAGE GROVE COMMUNITY HOSPIT</v>
          </cell>
          <cell r="D2003" t="str">
            <v>54000</v>
          </cell>
          <cell r="E2003" t="str">
            <v>Adjustments</v>
          </cell>
          <cell r="F2003" t="str">
            <v>763</v>
          </cell>
          <cell r="G2003" t="str">
            <v>ADJUSTMENT- AMERICAN CANCER SOCI</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row>
        <row r="2004">
          <cell r="A2004" t="str">
            <v>JUL</v>
          </cell>
          <cell r="B2004">
            <v>2017</v>
          </cell>
          <cell r="C2004" t="str">
            <v>COTTAGE GROVE COMMUNITY HOSPIT</v>
          </cell>
          <cell r="D2004" t="str">
            <v>54000</v>
          </cell>
          <cell r="E2004" t="str">
            <v>Adjustments</v>
          </cell>
          <cell r="F2004" t="str">
            <v>765</v>
          </cell>
          <cell r="G2004" t="str">
            <v>ADJUSTMENT- MULTIPLAN</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row>
        <row r="2005">
          <cell r="A2005" t="str">
            <v>JUL</v>
          </cell>
          <cell r="B2005">
            <v>2017</v>
          </cell>
          <cell r="C2005" t="str">
            <v>COTTAGE GROVE COMMUNITY HOSPIT</v>
          </cell>
          <cell r="D2005" t="str">
            <v>54000</v>
          </cell>
          <cell r="E2005" t="str">
            <v>Adjustments</v>
          </cell>
          <cell r="F2005" t="str">
            <v>766</v>
          </cell>
          <cell r="G2005" t="str">
            <v>ADJUSTMENT- UNTIMELY FILING</v>
          </cell>
          <cell r="H2005">
            <v>0</v>
          </cell>
          <cell r="I2005">
            <v>127</v>
          </cell>
          <cell r="J2005">
            <v>127</v>
          </cell>
          <cell r="K2005">
            <v>0</v>
          </cell>
          <cell r="L2005">
            <v>0</v>
          </cell>
          <cell r="M2005">
            <v>0</v>
          </cell>
          <cell r="N2005">
            <v>0</v>
          </cell>
          <cell r="O2005">
            <v>0</v>
          </cell>
          <cell r="P2005">
            <v>-23927.05</v>
          </cell>
          <cell r="Q2005">
            <v>-23927.1</v>
          </cell>
          <cell r="R2005">
            <v>0</v>
          </cell>
          <cell r="S2005">
            <v>127</v>
          </cell>
          <cell r="T2005">
            <v>127</v>
          </cell>
          <cell r="U2005">
            <v>0</v>
          </cell>
          <cell r="V2005">
            <v>0</v>
          </cell>
          <cell r="W2005">
            <v>0</v>
          </cell>
          <cell r="X2005">
            <v>0</v>
          </cell>
          <cell r="Y2005">
            <v>0</v>
          </cell>
          <cell r="Z2005">
            <v>-23927.05</v>
          </cell>
          <cell r="AA2005">
            <v>-23927.1</v>
          </cell>
        </row>
        <row r="2006">
          <cell r="A2006" t="str">
            <v>JUL</v>
          </cell>
          <cell r="B2006">
            <v>2017</v>
          </cell>
          <cell r="C2006" t="str">
            <v>COTTAGE GROVE COMMUNITY HOSPIT</v>
          </cell>
          <cell r="D2006" t="str">
            <v>54000</v>
          </cell>
          <cell r="E2006" t="str">
            <v>Adjustments</v>
          </cell>
          <cell r="F2006" t="str">
            <v>768</v>
          </cell>
          <cell r="G2006" t="str">
            <v>ADJUSTMENT- EMERALD HEALTH ALLIA</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row>
        <row r="2007">
          <cell r="A2007" t="str">
            <v>JUL</v>
          </cell>
          <cell r="B2007">
            <v>2017</v>
          </cell>
          <cell r="C2007" t="str">
            <v>COTTAGE GROVE COMMUNITY HOSPIT</v>
          </cell>
          <cell r="D2007" t="str">
            <v>54000</v>
          </cell>
          <cell r="E2007" t="str">
            <v>Adjustments</v>
          </cell>
          <cell r="F2007" t="str">
            <v>770</v>
          </cell>
          <cell r="G2007" t="str">
            <v>ADJUSTMENT- SAMARITAN CHOICE PLA</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row>
        <row r="2008">
          <cell r="A2008" t="str">
            <v>JUL</v>
          </cell>
          <cell r="B2008">
            <v>2017</v>
          </cell>
          <cell r="C2008" t="str">
            <v>COTTAGE GROVE COMMUNITY HOSPIT</v>
          </cell>
          <cell r="D2008" t="str">
            <v>54000</v>
          </cell>
          <cell r="E2008" t="str">
            <v>Adjustments</v>
          </cell>
          <cell r="F2008" t="str">
            <v>772</v>
          </cell>
          <cell r="G2008" t="str">
            <v>ADJUSTMENT- KAISER</v>
          </cell>
          <cell r="H2008">
            <v>0</v>
          </cell>
          <cell r="I2008">
            <v>7</v>
          </cell>
          <cell r="J2008">
            <v>7</v>
          </cell>
          <cell r="K2008">
            <v>0</v>
          </cell>
          <cell r="L2008">
            <v>0</v>
          </cell>
          <cell r="M2008">
            <v>0</v>
          </cell>
          <cell r="N2008">
            <v>0</v>
          </cell>
          <cell r="O2008">
            <v>0</v>
          </cell>
          <cell r="P2008">
            <v>-421.87</v>
          </cell>
          <cell r="Q2008">
            <v>-421.9</v>
          </cell>
          <cell r="R2008">
            <v>0</v>
          </cell>
          <cell r="S2008">
            <v>7</v>
          </cell>
          <cell r="T2008">
            <v>7</v>
          </cell>
          <cell r="U2008">
            <v>0</v>
          </cell>
          <cell r="V2008">
            <v>0</v>
          </cell>
          <cell r="W2008">
            <v>0</v>
          </cell>
          <cell r="X2008">
            <v>0</v>
          </cell>
          <cell r="Y2008">
            <v>0</v>
          </cell>
          <cell r="Z2008">
            <v>-421.87</v>
          </cell>
          <cell r="AA2008">
            <v>-421.9</v>
          </cell>
        </row>
        <row r="2009">
          <cell r="A2009" t="str">
            <v>JUL</v>
          </cell>
          <cell r="B2009">
            <v>2017</v>
          </cell>
          <cell r="C2009" t="str">
            <v>COTTAGE GROVE COMMUNITY HOSPIT</v>
          </cell>
          <cell r="D2009" t="str">
            <v>54000</v>
          </cell>
          <cell r="E2009" t="str">
            <v>Adjustments</v>
          </cell>
          <cell r="F2009" t="str">
            <v>774</v>
          </cell>
          <cell r="G2009" t="str">
            <v>ADJUSTMENT- HEALTHCARE DIRECT</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row>
        <row r="2010">
          <cell r="A2010" t="str">
            <v>JUL</v>
          </cell>
          <cell r="B2010">
            <v>2017</v>
          </cell>
          <cell r="C2010" t="str">
            <v>COTTAGE GROVE COMMUNITY HOSPIT</v>
          </cell>
          <cell r="D2010" t="str">
            <v>54000</v>
          </cell>
          <cell r="E2010" t="str">
            <v>Adjustments</v>
          </cell>
          <cell r="F2010" t="str">
            <v>775</v>
          </cell>
          <cell r="G2010" t="str">
            <v>ADJUSTMENT- CCN</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row>
        <row r="2011">
          <cell r="A2011" t="str">
            <v>JUL</v>
          </cell>
          <cell r="B2011">
            <v>2017</v>
          </cell>
          <cell r="C2011" t="str">
            <v>COTTAGE GROVE COMMUNITY HOSPIT</v>
          </cell>
          <cell r="D2011" t="str">
            <v>54000</v>
          </cell>
          <cell r="E2011" t="str">
            <v>Adjustments</v>
          </cell>
          <cell r="F2011" t="str">
            <v>776</v>
          </cell>
          <cell r="G2011" t="str">
            <v>ADJUSTMENT - MEDICARE NW</v>
          </cell>
          <cell r="H2011">
            <v>0</v>
          </cell>
          <cell r="I2011">
            <v>5</v>
          </cell>
          <cell r="J2011">
            <v>5</v>
          </cell>
          <cell r="K2011">
            <v>0</v>
          </cell>
          <cell r="L2011">
            <v>0</v>
          </cell>
          <cell r="M2011">
            <v>0</v>
          </cell>
          <cell r="N2011">
            <v>0</v>
          </cell>
          <cell r="O2011">
            <v>0</v>
          </cell>
          <cell r="P2011">
            <v>-188.2</v>
          </cell>
          <cell r="Q2011">
            <v>-188.2</v>
          </cell>
          <cell r="R2011">
            <v>0</v>
          </cell>
          <cell r="S2011">
            <v>5</v>
          </cell>
          <cell r="T2011">
            <v>5</v>
          </cell>
          <cell r="U2011">
            <v>0</v>
          </cell>
          <cell r="V2011">
            <v>0</v>
          </cell>
          <cell r="W2011">
            <v>0</v>
          </cell>
          <cell r="X2011">
            <v>0</v>
          </cell>
          <cell r="Y2011">
            <v>0</v>
          </cell>
          <cell r="Z2011">
            <v>-188.2</v>
          </cell>
          <cell r="AA2011">
            <v>-188.2</v>
          </cell>
        </row>
        <row r="2012">
          <cell r="A2012" t="str">
            <v>JUL</v>
          </cell>
          <cell r="B2012">
            <v>2017</v>
          </cell>
          <cell r="C2012" t="str">
            <v>COTTAGE GROVE COMMUNITY HOSPIT</v>
          </cell>
          <cell r="D2012" t="str">
            <v>54000</v>
          </cell>
          <cell r="E2012" t="str">
            <v>Adjustments</v>
          </cell>
          <cell r="F2012" t="str">
            <v>777</v>
          </cell>
          <cell r="G2012" t="str">
            <v>ADJUSTMENT- OMAP TIMELY FILING</v>
          </cell>
          <cell r="H2012">
            <v>0</v>
          </cell>
          <cell r="I2012">
            <v>17</v>
          </cell>
          <cell r="J2012">
            <v>17</v>
          </cell>
          <cell r="K2012">
            <v>0</v>
          </cell>
          <cell r="L2012">
            <v>0</v>
          </cell>
          <cell r="M2012">
            <v>0</v>
          </cell>
          <cell r="N2012">
            <v>0</v>
          </cell>
          <cell r="O2012">
            <v>0</v>
          </cell>
          <cell r="P2012">
            <v>-352.73</v>
          </cell>
          <cell r="Q2012">
            <v>-352.7</v>
          </cell>
          <cell r="R2012">
            <v>0</v>
          </cell>
          <cell r="S2012">
            <v>17</v>
          </cell>
          <cell r="T2012">
            <v>17</v>
          </cell>
          <cell r="U2012">
            <v>0</v>
          </cell>
          <cell r="V2012">
            <v>0</v>
          </cell>
          <cell r="W2012">
            <v>0</v>
          </cell>
          <cell r="X2012">
            <v>0</v>
          </cell>
          <cell r="Y2012">
            <v>0</v>
          </cell>
          <cell r="Z2012">
            <v>-352.73</v>
          </cell>
          <cell r="AA2012">
            <v>-352.7</v>
          </cell>
        </row>
        <row r="2013">
          <cell r="A2013" t="str">
            <v>JUL</v>
          </cell>
          <cell r="B2013">
            <v>2017</v>
          </cell>
          <cell r="C2013" t="str">
            <v>COTTAGE GROVE COMMUNITY HOSPIT</v>
          </cell>
          <cell r="D2013" t="str">
            <v>54000</v>
          </cell>
          <cell r="E2013" t="str">
            <v>Adjustments</v>
          </cell>
          <cell r="F2013" t="str">
            <v>779</v>
          </cell>
          <cell r="G2013" t="str">
            <v>ADJUSTMENT- IDENTITY THEFT</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row>
        <row r="2014">
          <cell r="A2014" t="str">
            <v>JUL</v>
          </cell>
          <cell r="B2014">
            <v>2017</v>
          </cell>
          <cell r="C2014" t="str">
            <v>COTTAGE GROVE COMMUNITY HOSPIT</v>
          </cell>
          <cell r="D2014" t="str">
            <v>54000</v>
          </cell>
          <cell r="E2014" t="str">
            <v>Adjustments</v>
          </cell>
          <cell r="F2014" t="str">
            <v>781</v>
          </cell>
          <cell r="G2014" t="str">
            <v>ADJUSTMENT- OHP COPAY</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row>
        <row r="2015">
          <cell r="A2015" t="str">
            <v>JUL</v>
          </cell>
          <cell r="B2015">
            <v>2017</v>
          </cell>
          <cell r="C2015" t="str">
            <v>COTTAGE GROVE COMMUNITY HOSPIT</v>
          </cell>
          <cell r="D2015" t="str">
            <v>54000</v>
          </cell>
          <cell r="E2015" t="str">
            <v>Adjustments</v>
          </cell>
          <cell r="F2015" t="str">
            <v>782</v>
          </cell>
          <cell r="G2015" t="str">
            <v>ADJUSTMENT- OMAP STANDARD</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row>
        <row r="2016">
          <cell r="A2016" t="str">
            <v>JUL</v>
          </cell>
          <cell r="B2016">
            <v>2017</v>
          </cell>
          <cell r="C2016" t="str">
            <v>COTTAGE GROVE COMMUNITY HOSPIT</v>
          </cell>
          <cell r="D2016" t="str">
            <v>54000</v>
          </cell>
          <cell r="E2016" t="str">
            <v>Adjustments</v>
          </cell>
          <cell r="F2016" t="str">
            <v>783</v>
          </cell>
          <cell r="G2016" t="str">
            <v>ADJUSTMENT- OMAP PLUS</v>
          </cell>
          <cell r="H2016">
            <v>0</v>
          </cell>
          <cell r="I2016">
            <v>15</v>
          </cell>
          <cell r="J2016">
            <v>15</v>
          </cell>
          <cell r="K2016">
            <v>0</v>
          </cell>
          <cell r="L2016">
            <v>0</v>
          </cell>
          <cell r="M2016">
            <v>0</v>
          </cell>
          <cell r="N2016">
            <v>0</v>
          </cell>
          <cell r="O2016">
            <v>0</v>
          </cell>
          <cell r="P2016">
            <v>-789.19</v>
          </cell>
          <cell r="Q2016">
            <v>-789.2</v>
          </cell>
          <cell r="R2016">
            <v>0</v>
          </cell>
          <cell r="S2016">
            <v>15</v>
          </cell>
          <cell r="T2016">
            <v>15</v>
          </cell>
          <cell r="U2016">
            <v>0</v>
          </cell>
          <cell r="V2016">
            <v>0</v>
          </cell>
          <cell r="W2016">
            <v>0</v>
          </cell>
          <cell r="X2016">
            <v>0</v>
          </cell>
          <cell r="Y2016">
            <v>0</v>
          </cell>
          <cell r="Z2016">
            <v>-789.19</v>
          </cell>
          <cell r="AA2016">
            <v>-789.2</v>
          </cell>
        </row>
        <row r="2017">
          <cell r="A2017" t="str">
            <v>JUL</v>
          </cell>
          <cell r="B2017">
            <v>2017</v>
          </cell>
          <cell r="C2017" t="str">
            <v>COTTAGE GROVE COMMUNITY HOSPIT</v>
          </cell>
          <cell r="D2017" t="str">
            <v>54000</v>
          </cell>
          <cell r="E2017" t="str">
            <v>Adjustments</v>
          </cell>
          <cell r="F2017" t="str">
            <v>784</v>
          </cell>
          <cell r="G2017" t="str">
            <v>ADJUSTMENT- OHP LIPA STANDARD</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row>
        <row r="2018">
          <cell r="A2018" t="str">
            <v>JUL</v>
          </cell>
          <cell r="B2018">
            <v>2017</v>
          </cell>
          <cell r="C2018" t="str">
            <v>COTTAGE GROVE COMMUNITY HOSPIT</v>
          </cell>
          <cell r="D2018" t="str">
            <v>54000</v>
          </cell>
          <cell r="E2018" t="str">
            <v>Adjustments</v>
          </cell>
          <cell r="F2018" t="str">
            <v>785</v>
          </cell>
          <cell r="G2018" t="str">
            <v>ADJUSTMENT- OHP LIPA PLUS</v>
          </cell>
          <cell r="H2018">
            <v>7</v>
          </cell>
          <cell r="I2018">
            <v>1669</v>
          </cell>
          <cell r="J2018">
            <v>1676</v>
          </cell>
          <cell r="K2018">
            <v>0</v>
          </cell>
          <cell r="L2018">
            <v>0</v>
          </cell>
          <cell r="M2018">
            <v>0</v>
          </cell>
          <cell r="N2018">
            <v>0</v>
          </cell>
          <cell r="O2018">
            <v>-3087.88</v>
          </cell>
          <cell r="P2018">
            <v>-190262.72</v>
          </cell>
          <cell r="Q2018">
            <v>-193350.6</v>
          </cell>
          <cell r="R2018">
            <v>7</v>
          </cell>
          <cell r="S2018">
            <v>1669</v>
          </cell>
          <cell r="T2018">
            <v>1676</v>
          </cell>
          <cell r="U2018">
            <v>0</v>
          </cell>
          <cell r="V2018">
            <v>0</v>
          </cell>
          <cell r="W2018">
            <v>0</v>
          </cell>
          <cell r="X2018">
            <v>0</v>
          </cell>
          <cell r="Y2018">
            <v>-3087.88</v>
          </cell>
          <cell r="Z2018">
            <v>-190262.72</v>
          </cell>
          <cell r="AA2018">
            <v>-193350.6</v>
          </cell>
        </row>
        <row r="2019">
          <cell r="A2019" t="str">
            <v>JUL</v>
          </cell>
          <cell r="B2019">
            <v>2017</v>
          </cell>
          <cell r="C2019" t="str">
            <v>COTTAGE GROVE COMMUNITY HOSPIT</v>
          </cell>
          <cell r="D2019" t="str">
            <v>54000</v>
          </cell>
          <cell r="E2019" t="str">
            <v>Adjustments</v>
          </cell>
          <cell r="F2019" t="str">
            <v>786</v>
          </cell>
          <cell r="G2019" t="str">
            <v>ADJUSTMENT- BANK LOAN HEALTH 1ST</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row>
        <row r="2020">
          <cell r="A2020" t="str">
            <v>JUL</v>
          </cell>
          <cell r="B2020">
            <v>2017</v>
          </cell>
          <cell r="C2020" t="str">
            <v>COTTAGE GROVE COMMUNITY HOSPIT</v>
          </cell>
          <cell r="D2020" t="str">
            <v>54000</v>
          </cell>
          <cell r="E2020" t="str">
            <v>Adjustments</v>
          </cell>
          <cell r="F2020" t="str">
            <v>789</v>
          </cell>
          <cell r="G2020" t="str">
            <v>ADJUSTMENT- PRIVATE HEALTHCARE S</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row>
        <row r="2021">
          <cell r="A2021" t="str">
            <v>JUL</v>
          </cell>
          <cell r="B2021">
            <v>2017</v>
          </cell>
          <cell r="C2021" t="str">
            <v>COTTAGE GROVE COMMUNITY HOSPIT</v>
          </cell>
          <cell r="D2021" t="str">
            <v>54000</v>
          </cell>
          <cell r="E2021" t="str">
            <v>Adjustments</v>
          </cell>
          <cell r="F2021" t="str">
            <v>790</v>
          </cell>
          <cell r="G2021" t="str">
            <v>ADJUSTMENT - PACIFICSOURCE PPO</v>
          </cell>
          <cell r="H2021">
            <v>0</v>
          </cell>
          <cell r="I2021">
            <v>107</v>
          </cell>
          <cell r="J2021">
            <v>107</v>
          </cell>
          <cell r="K2021">
            <v>0</v>
          </cell>
          <cell r="L2021">
            <v>0</v>
          </cell>
          <cell r="M2021">
            <v>0</v>
          </cell>
          <cell r="N2021">
            <v>0</v>
          </cell>
          <cell r="O2021">
            <v>0</v>
          </cell>
          <cell r="P2021">
            <v>-9035.65</v>
          </cell>
          <cell r="Q2021">
            <v>-9035.7000000000007</v>
          </cell>
          <cell r="R2021">
            <v>0</v>
          </cell>
          <cell r="S2021">
            <v>107</v>
          </cell>
          <cell r="T2021">
            <v>107</v>
          </cell>
          <cell r="U2021">
            <v>0</v>
          </cell>
          <cell r="V2021">
            <v>0</v>
          </cell>
          <cell r="W2021">
            <v>0</v>
          </cell>
          <cell r="X2021">
            <v>0</v>
          </cell>
          <cell r="Y2021">
            <v>0</v>
          </cell>
          <cell r="Z2021">
            <v>-9035.65</v>
          </cell>
          <cell r="AA2021">
            <v>-9035.7000000000007</v>
          </cell>
        </row>
        <row r="2022">
          <cell r="A2022" t="str">
            <v>JUL</v>
          </cell>
          <cell r="B2022">
            <v>2017</v>
          </cell>
          <cell r="C2022" t="str">
            <v>COTTAGE GROVE COMMUNITY HOSPIT</v>
          </cell>
          <cell r="D2022" t="str">
            <v>54000</v>
          </cell>
          <cell r="E2022" t="str">
            <v>Adjustments</v>
          </cell>
          <cell r="F2022" t="str">
            <v>791</v>
          </cell>
          <cell r="G2022" t="str">
            <v>ADJUSTMENT - MVA PIP</v>
          </cell>
          <cell r="H2022">
            <v>0</v>
          </cell>
          <cell r="I2022">
            <v>1</v>
          </cell>
          <cell r="J2022">
            <v>1</v>
          </cell>
          <cell r="K2022">
            <v>0</v>
          </cell>
          <cell r="L2022">
            <v>0</v>
          </cell>
          <cell r="M2022">
            <v>0</v>
          </cell>
          <cell r="N2022">
            <v>0</v>
          </cell>
          <cell r="O2022">
            <v>0</v>
          </cell>
          <cell r="P2022">
            <v>-118.2</v>
          </cell>
          <cell r="Q2022">
            <v>-118.2</v>
          </cell>
          <cell r="R2022">
            <v>0</v>
          </cell>
          <cell r="S2022">
            <v>1</v>
          </cell>
          <cell r="T2022">
            <v>1</v>
          </cell>
          <cell r="U2022">
            <v>0</v>
          </cell>
          <cell r="V2022">
            <v>0</v>
          </cell>
          <cell r="W2022">
            <v>0</v>
          </cell>
          <cell r="X2022">
            <v>0</v>
          </cell>
          <cell r="Y2022">
            <v>0</v>
          </cell>
          <cell r="Z2022">
            <v>-118.2</v>
          </cell>
          <cell r="AA2022">
            <v>-118.2</v>
          </cell>
        </row>
        <row r="2023">
          <cell r="A2023" t="str">
            <v>JUL</v>
          </cell>
          <cell r="B2023">
            <v>2017</v>
          </cell>
          <cell r="C2023" t="str">
            <v>COTTAGE GROVE COMMUNITY HOSPIT</v>
          </cell>
          <cell r="D2023" t="str">
            <v>54000</v>
          </cell>
          <cell r="E2023" t="str">
            <v>Adjustments</v>
          </cell>
          <cell r="F2023" t="str">
            <v>792</v>
          </cell>
          <cell r="G2023" t="str">
            <v>ADJUSTMENT - ADMIN HEALTH 1ST</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row>
        <row r="2024">
          <cell r="A2024" t="str">
            <v>JUL</v>
          </cell>
          <cell r="B2024">
            <v>2017</v>
          </cell>
          <cell r="C2024" t="str">
            <v>COTTAGE GROVE COMMUNITY HOSPIT</v>
          </cell>
          <cell r="D2024" t="str">
            <v>54000</v>
          </cell>
          <cell r="E2024" t="str">
            <v>Adjustments</v>
          </cell>
          <cell r="F2024" t="str">
            <v>793</v>
          </cell>
          <cell r="G2024" t="str">
            <v>ADJUSTMENT - TRIWEST</v>
          </cell>
          <cell r="H2024">
            <v>1</v>
          </cell>
          <cell r="I2024">
            <v>2</v>
          </cell>
          <cell r="J2024">
            <v>3</v>
          </cell>
          <cell r="K2024">
            <v>0</v>
          </cell>
          <cell r="L2024">
            <v>0</v>
          </cell>
          <cell r="M2024">
            <v>0</v>
          </cell>
          <cell r="N2024">
            <v>0</v>
          </cell>
          <cell r="O2024">
            <v>264</v>
          </cell>
          <cell r="P2024">
            <v>-343.53</v>
          </cell>
          <cell r="Q2024">
            <v>-79.5</v>
          </cell>
          <cell r="R2024">
            <v>1</v>
          </cell>
          <cell r="S2024">
            <v>2</v>
          </cell>
          <cell r="T2024">
            <v>3</v>
          </cell>
          <cell r="U2024">
            <v>0</v>
          </cell>
          <cell r="V2024">
            <v>0</v>
          </cell>
          <cell r="W2024">
            <v>0</v>
          </cell>
          <cell r="X2024">
            <v>0</v>
          </cell>
          <cell r="Y2024">
            <v>264</v>
          </cell>
          <cell r="Z2024">
            <v>-343.53</v>
          </cell>
          <cell r="AA2024">
            <v>-79.5</v>
          </cell>
        </row>
        <row r="2025">
          <cell r="A2025" t="str">
            <v>JUL</v>
          </cell>
          <cell r="B2025">
            <v>2017</v>
          </cell>
          <cell r="C2025" t="str">
            <v>COTTAGE GROVE COMMUNITY HOSPIT</v>
          </cell>
          <cell r="D2025" t="str">
            <v>54000</v>
          </cell>
          <cell r="E2025" t="str">
            <v>Adjustments</v>
          </cell>
          <cell r="F2025" t="str">
            <v>797</v>
          </cell>
          <cell r="G2025" t="str">
            <v>ADJUSTMENT - HEALTH NET OPTIONS</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row>
        <row r="2026">
          <cell r="A2026" t="str">
            <v>JUL</v>
          </cell>
          <cell r="B2026">
            <v>2017</v>
          </cell>
          <cell r="C2026" t="str">
            <v>COTTAGE GROVE COMMUNITY HOSPIT</v>
          </cell>
          <cell r="D2026" t="str">
            <v>54000</v>
          </cell>
          <cell r="E2026" t="str">
            <v>Adjustments</v>
          </cell>
          <cell r="F2026" t="str">
            <v>799</v>
          </cell>
          <cell r="G2026" t="str">
            <v>ADJUSTMENT - ODS ADVANTAGE</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row>
        <row r="2027">
          <cell r="A2027" t="str">
            <v>JUL</v>
          </cell>
          <cell r="B2027">
            <v>2017</v>
          </cell>
          <cell r="C2027" t="str">
            <v>COTTAGE GROVE COMMUNITY HOSPIT</v>
          </cell>
          <cell r="D2027" t="str">
            <v>54000</v>
          </cell>
          <cell r="E2027" t="str">
            <v>Adjustments</v>
          </cell>
          <cell r="F2027" t="str">
            <v>804</v>
          </cell>
          <cell r="G2027" t="str">
            <v>CHARTIY - BANKRUPTCY ED</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row>
        <row r="2028">
          <cell r="A2028" t="str">
            <v>JUL</v>
          </cell>
          <cell r="B2028">
            <v>2017</v>
          </cell>
          <cell r="C2028" t="str">
            <v>COTTAGE GROVE COMMUNITY HOSPIT</v>
          </cell>
          <cell r="D2028" t="str">
            <v>54000</v>
          </cell>
          <cell r="E2028" t="str">
            <v>Adjustments</v>
          </cell>
          <cell r="F2028" t="str">
            <v>806</v>
          </cell>
          <cell r="G2028" t="str">
            <v>CHARITY - BANKRUPTCY MEDICAL</v>
          </cell>
          <cell r="H2028">
            <v>0</v>
          </cell>
          <cell r="I2028">
            <v>4</v>
          </cell>
          <cell r="J2028">
            <v>4</v>
          </cell>
          <cell r="K2028">
            <v>0</v>
          </cell>
          <cell r="L2028">
            <v>0</v>
          </cell>
          <cell r="M2028">
            <v>0</v>
          </cell>
          <cell r="N2028">
            <v>0</v>
          </cell>
          <cell r="O2028">
            <v>0</v>
          </cell>
          <cell r="P2028">
            <v>-278.06</v>
          </cell>
          <cell r="Q2028">
            <v>-278.10000000000002</v>
          </cell>
          <cell r="R2028">
            <v>0</v>
          </cell>
          <cell r="S2028">
            <v>4</v>
          </cell>
          <cell r="T2028">
            <v>4</v>
          </cell>
          <cell r="U2028">
            <v>0</v>
          </cell>
          <cell r="V2028">
            <v>0</v>
          </cell>
          <cell r="W2028">
            <v>0</v>
          </cell>
          <cell r="X2028">
            <v>0</v>
          </cell>
          <cell r="Y2028">
            <v>0</v>
          </cell>
          <cell r="Z2028">
            <v>-278.06</v>
          </cell>
          <cell r="AA2028">
            <v>-278.10000000000002</v>
          </cell>
        </row>
        <row r="2029">
          <cell r="A2029" t="str">
            <v>JUL</v>
          </cell>
          <cell r="B2029">
            <v>2017</v>
          </cell>
          <cell r="C2029" t="str">
            <v>COTTAGE GROVE COMMUNITY HOSPIT</v>
          </cell>
          <cell r="D2029" t="str">
            <v>54000</v>
          </cell>
          <cell r="E2029" t="str">
            <v>Adjustments</v>
          </cell>
          <cell r="F2029" t="str">
            <v>809</v>
          </cell>
          <cell r="G2029" t="str">
            <v>CHARITY - BANKRUPTCY OUTPATIENT</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row>
        <row r="2030">
          <cell r="A2030" t="str">
            <v>JUL</v>
          </cell>
          <cell r="B2030">
            <v>2017</v>
          </cell>
          <cell r="C2030" t="str">
            <v>COTTAGE GROVE COMMUNITY HOSPIT</v>
          </cell>
          <cell r="D2030" t="str">
            <v>54000</v>
          </cell>
          <cell r="E2030" t="str">
            <v>Adjustments</v>
          </cell>
          <cell r="F2030" t="str">
            <v>818</v>
          </cell>
          <cell r="G2030" t="str">
            <v>CHARITY - ED</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row>
        <row r="2031">
          <cell r="A2031" t="str">
            <v>JUL</v>
          </cell>
          <cell r="B2031">
            <v>2017</v>
          </cell>
          <cell r="C2031" t="str">
            <v>COTTAGE GROVE COMMUNITY HOSPIT</v>
          </cell>
          <cell r="D2031" t="str">
            <v>54000</v>
          </cell>
          <cell r="E2031" t="str">
            <v>Adjustments</v>
          </cell>
          <cell r="F2031" t="str">
            <v>820</v>
          </cell>
          <cell r="G2031" t="str">
            <v>CHARITY - INPATIENT SURGERY</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row>
        <row r="2032">
          <cell r="A2032" t="str">
            <v>JUL</v>
          </cell>
          <cell r="B2032">
            <v>2017</v>
          </cell>
          <cell r="C2032" t="str">
            <v>COTTAGE GROVE COMMUNITY HOSPIT</v>
          </cell>
          <cell r="D2032" t="str">
            <v>54000</v>
          </cell>
          <cell r="E2032" t="str">
            <v>Adjustments</v>
          </cell>
          <cell r="F2032" t="str">
            <v>821</v>
          </cell>
          <cell r="G2032" t="str">
            <v>CHARITY - MEDICAL</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row>
        <row r="2033">
          <cell r="A2033" t="str">
            <v>JUL</v>
          </cell>
          <cell r="B2033">
            <v>2017</v>
          </cell>
          <cell r="C2033" t="str">
            <v>COTTAGE GROVE COMMUNITY HOSPIT</v>
          </cell>
          <cell r="D2033" t="str">
            <v>54000</v>
          </cell>
          <cell r="E2033" t="str">
            <v>Adjustments</v>
          </cell>
          <cell r="F2033" t="str">
            <v>825</v>
          </cell>
          <cell r="G2033" t="str">
            <v>CHARITY - OTHER OUTPATIENT</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row>
        <row r="2034">
          <cell r="A2034" t="str">
            <v>JUL</v>
          </cell>
          <cell r="B2034">
            <v>2017</v>
          </cell>
          <cell r="C2034" t="str">
            <v>COTTAGE GROVE COMMUNITY HOSPIT</v>
          </cell>
          <cell r="D2034" t="str">
            <v>54000</v>
          </cell>
          <cell r="E2034" t="str">
            <v>Adjustments</v>
          </cell>
          <cell r="F2034" t="str">
            <v>829</v>
          </cell>
          <cell r="G2034" t="str">
            <v>CHARITY - REHAB</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row>
        <row r="2035">
          <cell r="A2035" t="str">
            <v>JUL</v>
          </cell>
          <cell r="B2035">
            <v>2017</v>
          </cell>
          <cell r="C2035" t="str">
            <v>COTTAGE GROVE COMMUNITY HOSPIT</v>
          </cell>
          <cell r="D2035" t="str">
            <v>54000</v>
          </cell>
          <cell r="E2035" t="str">
            <v>Adjustments</v>
          </cell>
          <cell r="F2035" t="str">
            <v>836</v>
          </cell>
          <cell r="G2035" t="str">
            <v>CHARITY - WELFARE NO PA REHAB</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row>
        <row r="2036">
          <cell r="A2036" t="str">
            <v>JUL</v>
          </cell>
          <cell r="B2036">
            <v>2017</v>
          </cell>
          <cell r="C2036" t="str">
            <v>COTTAGE GROVE COMMUNITY HOSPIT</v>
          </cell>
          <cell r="D2036" t="str">
            <v>54000</v>
          </cell>
          <cell r="E2036" t="str">
            <v>Adjustments</v>
          </cell>
          <cell r="F2036" t="str">
            <v>837</v>
          </cell>
          <cell r="G2036" t="str">
            <v>CHARITY - WELFARE &gt; 1 YEAR</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row>
        <row r="2037">
          <cell r="A2037" t="str">
            <v>JUL</v>
          </cell>
          <cell r="B2037">
            <v>2017</v>
          </cell>
          <cell r="C2037" t="str">
            <v>COTTAGE GROVE COMMUNITY HOSPIT</v>
          </cell>
          <cell r="D2037" t="str">
            <v>54000</v>
          </cell>
          <cell r="E2037" t="str">
            <v>Adjustments</v>
          </cell>
          <cell r="F2037" t="str">
            <v>838</v>
          </cell>
          <cell r="G2037" t="str">
            <v>FINANCIAL ASSISTANCE</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row>
        <row r="2038">
          <cell r="A2038" t="str">
            <v>JUL</v>
          </cell>
          <cell r="B2038">
            <v>2017</v>
          </cell>
          <cell r="C2038" t="str">
            <v>COTTAGE GROVE COMMUNITY HOSPIT</v>
          </cell>
          <cell r="D2038" t="str">
            <v>54000</v>
          </cell>
          <cell r="E2038" t="str">
            <v>Adjustments</v>
          </cell>
          <cell r="F2038" t="str">
            <v>845</v>
          </cell>
          <cell r="G2038" t="str">
            <v>ADJ- BRIDGE ASSISTANCE CATASTROP</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row>
        <row r="2039">
          <cell r="A2039" t="str">
            <v>JUL</v>
          </cell>
          <cell r="B2039">
            <v>2017</v>
          </cell>
          <cell r="C2039" t="str">
            <v>COTTAGE GROVE COMMUNITY HOSPIT</v>
          </cell>
          <cell r="D2039" t="str">
            <v>54000</v>
          </cell>
          <cell r="E2039" t="str">
            <v>Adjustments</v>
          </cell>
          <cell r="F2039" t="str">
            <v>846</v>
          </cell>
          <cell r="G2039" t="str">
            <v>ADJ- BRIDGE ASSISTANCE OTHER</v>
          </cell>
          <cell r="H2039">
            <v>0</v>
          </cell>
          <cell r="I2039">
            <v>26</v>
          </cell>
          <cell r="J2039">
            <v>26</v>
          </cell>
          <cell r="K2039">
            <v>0</v>
          </cell>
          <cell r="L2039">
            <v>0</v>
          </cell>
          <cell r="M2039">
            <v>0</v>
          </cell>
          <cell r="N2039">
            <v>0</v>
          </cell>
          <cell r="O2039">
            <v>0</v>
          </cell>
          <cell r="P2039">
            <v>-11430.55</v>
          </cell>
          <cell r="Q2039">
            <v>-11430.6</v>
          </cell>
          <cell r="R2039">
            <v>0</v>
          </cell>
          <cell r="S2039">
            <v>26</v>
          </cell>
          <cell r="T2039">
            <v>26</v>
          </cell>
          <cell r="U2039">
            <v>0</v>
          </cell>
          <cell r="V2039">
            <v>0</v>
          </cell>
          <cell r="W2039">
            <v>0</v>
          </cell>
          <cell r="X2039">
            <v>0</v>
          </cell>
          <cell r="Y2039">
            <v>0</v>
          </cell>
          <cell r="Z2039">
            <v>-11430.55</v>
          </cell>
          <cell r="AA2039">
            <v>-11430.6</v>
          </cell>
        </row>
        <row r="2040">
          <cell r="A2040" t="str">
            <v>JUL</v>
          </cell>
          <cell r="B2040">
            <v>2017</v>
          </cell>
          <cell r="C2040" t="str">
            <v>COTTAGE GROVE COMMUNITY HOSPIT</v>
          </cell>
          <cell r="D2040" t="str">
            <v>54000</v>
          </cell>
          <cell r="E2040" t="str">
            <v>Adjustments</v>
          </cell>
          <cell r="F2040" t="str">
            <v>847</v>
          </cell>
          <cell r="G2040" t="str">
            <v>FAP BRIDGE</v>
          </cell>
          <cell r="H2040">
            <v>0</v>
          </cell>
          <cell r="I2040">
            <v>8</v>
          </cell>
          <cell r="J2040">
            <v>8</v>
          </cell>
          <cell r="K2040">
            <v>0</v>
          </cell>
          <cell r="L2040">
            <v>0</v>
          </cell>
          <cell r="M2040">
            <v>0</v>
          </cell>
          <cell r="N2040">
            <v>0</v>
          </cell>
          <cell r="O2040">
            <v>0</v>
          </cell>
          <cell r="P2040">
            <v>-1690</v>
          </cell>
          <cell r="Q2040">
            <v>-1690</v>
          </cell>
          <cell r="R2040">
            <v>0</v>
          </cell>
          <cell r="S2040">
            <v>8</v>
          </cell>
          <cell r="T2040">
            <v>8</v>
          </cell>
          <cell r="U2040">
            <v>0</v>
          </cell>
          <cell r="V2040">
            <v>0</v>
          </cell>
          <cell r="W2040">
            <v>0</v>
          </cell>
          <cell r="X2040">
            <v>0</v>
          </cell>
          <cell r="Y2040">
            <v>0</v>
          </cell>
          <cell r="Z2040">
            <v>-1690</v>
          </cell>
          <cell r="AA2040">
            <v>-1690</v>
          </cell>
        </row>
        <row r="2041">
          <cell r="A2041" t="str">
            <v>JUL</v>
          </cell>
          <cell r="B2041">
            <v>2017</v>
          </cell>
          <cell r="C2041" t="str">
            <v>COTTAGE GROVE COMMUNITY HOSPIT</v>
          </cell>
          <cell r="D2041" t="str">
            <v>54000</v>
          </cell>
          <cell r="E2041" t="str">
            <v>Adjustments</v>
          </cell>
          <cell r="F2041" t="str">
            <v>848</v>
          </cell>
          <cell r="G2041" t="str">
            <v>FAP PATHWAY</v>
          </cell>
          <cell r="H2041">
            <v>1</v>
          </cell>
          <cell r="I2041">
            <v>69</v>
          </cell>
          <cell r="J2041">
            <v>70</v>
          </cell>
          <cell r="K2041">
            <v>0</v>
          </cell>
          <cell r="L2041">
            <v>0</v>
          </cell>
          <cell r="M2041">
            <v>0</v>
          </cell>
          <cell r="N2041">
            <v>0</v>
          </cell>
          <cell r="O2041">
            <v>-650</v>
          </cell>
          <cell r="P2041">
            <v>-13602.31</v>
          </cell>
          <cell r="Q2041">
            <v>-14252.3</v>
          </cell>
          <cell r="R2041">
            <v>1</v>
          </cell>
          <cell r="S2041">
            <v>69</v>
          </cell>
          <cell r="T2041">
            <v>70</v>
          </cell>
          <cell r="U2041">
            <v>0</v>
          </cell>
          <cell r="V2041">
            <v>0</v>
          </cell>
          <cell r="W2041">
            <v>0</v>
          </cell>
          <cell r="X2041">
            <v>0</v>
          </cell>
          <cell r="Y2041">
            <v>-650</v>
          </cell>
          <cell r="Z2041">
            <v>-13602.31</v>
          </cell>
          <cell r="AA2041">
            <v>-14252.3</v>
          </cell>
        </row>
        <row r="2042">
          <cell r="A2042" t="str">
            <v>JUL</v>
          </cell>
          <cell r="B2042">
            <v>2017</v>
          </cell>
          <cell r="C2042" t="str">
            <v>COTTAGE GROVE COMMUNITY HOSPIT</v>
          </cell>
          <cell r="D2042" t="str">
            <v>54000</v>
          </cell>
          <cell r="E2042" t="str">
            <v>Adjustments</v>
          </cell>
          <cell r="F2042" t="str">
            <v>852</v>
          </cell>
          <cell r="G2042" t="str">
            <v>ADJUSTMENT - TRILLIUM RISK</v>
          </cell>
          <cell r="H2042">
            <v>0</v>
          </cell>
          <cell r="I2042">
            <v>2</v>
          </cell>
          <cell r="J2042">
            <v>2</v>
          </cell>
          <cell r="K2042">
            <v>0</v>
          </cell>
          <cell r="L2042">
            <v>0</v>
          </cell>
          <cell r="M2042">
            <v>0</v>
          </cell>
          <cell r="N2042">
            <v>0</v>
          </cell>
          <cell r="O2042">
            <v>0</v>
          </cell>
          <cell r="P2042">
            <v>-43.03</v>
          </cell>
          <cell r="Q2042">
            <v>-43</v>
          </cell>
          <cell r="R2042">
            <v>0</v>
          </cell>
          <cell r="S2042">
            <v>2</v>
          </cell>
          <cell r="T2042">
            <v>2</v>
          </cell>
          <cell r="U2042">
            <v>0</v>
          </cell>
          <cell r="V2042">
            <v>0</v>
          </cell>
          <cell r="W2042">
            <v>0</v>
          </cell>
          <cell r="X2042">
            <v>0</v>
          </cell>
          <cell r="Y2042">
            <v>0</v>
          </cell>
          <cell r="Z2042">
            <v>-43.03</v>
          </cell>
          <cell r="AA2042">
            <v>-43</v>
          </cell>
        </row>
        <row r="2043">
          <cell r="A2043" t="str">
            <v>JUL</v>
          </cell>
          <cell r="B2043">
            <v>2017</v>
          </cell>
          <cell r="C2043" t="str">
            <v>COTTAGE GROVE COMMUNITY HOSPIT</v>
          </cell>
          <cell r="D2043" t="str">
            <v>54000</v>
          </cell>
          <cell r="E2043" t="str">
            <v>Adjustments</v>
          </cell>
          <cell r="F2043" t="str">
            <v>853</v>
          </cell>
          <cell r="G2043" t="str">
            <v>ADJUSTMENT - REGENCE MEDADVANTAG</v>
          </cell>
          <cell r="H2043">
            <v>12</v>
          </cell>
          <cell r="I2043">
            <v>132</v>
          </cell>
          <cell r="J2043">
            <v>144</v>
          </cell>
          <cell r="K2043">
            <v>0</v>
          </cell>
          <cell r="L2043">
            <v>0</v>
          </cell>
          <cell r="M2043">
            <v>0</v>
          </cell>
          <cell r="N2043">
            <v>0</v>
          </cell>
          <cell r="O2043">
            <v>-2411.9499999999998</v>
          </cell>
          <cell r="P2043">
            <v>-30588.98</v>
          </cell>
          <cell r="Q2043">
            <v>-33000.9</v>
          </cell>
          <cell r="R2043">
            <v>12</v>
          </cell>
          <cell r="S2043">
            <v>132</v>
          </cell>
          <cell r="T2043">
            <v>144</v>
          </cell>
          <cell r="U2043">
            <v>0</v>
          </cell>
          <cell r="V2043">
            <v>0</v>
          </cell>
          <cell r="W2043">
            <v>0</v>
          </cell>
          <cell r="X2043">
            <v>0</v>
          </cell>
          <cell r="Y2043">
            <v>-2411.9499999999998</v>
          </cell>
          <cell r="Z2043">
            <v>-30588.98</v>
          </cell>
          <cell r="AA2043">
            <v>-33000.9</v>
          </cell>
        </row>
        <row r="2044">
          <cell r="A2044" t="str">
            <v>JUL</v>
          </cell>
          <cell r="B2044">
            <v>2017</v>
          </cell>
          <cell r="C2044" t="str">
            <v>COTTAGE GROVE COMMUNITY HOSPIT</v>
          </cell>
          <cell r="D2044" t="str">
            <v>54000</v>
          </cell>
          <cell r="E2044" t="str">
            <v>Adjustments</v>
          </cell>
          <cell r="F2044" t="str">
            <v>854</v>
          </cell>
          <cell r="G2044" t="str">
            <v>ADJUSTMENT - MERCHANT CREDIT FEE</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row>
        <row r="2045">
          <cell r="A2045" t="str">
            <v>JUL</v>
          </cell>
          <cell r="B2045">
            <v>2017</v>
          </cell>
          <cell r="C2045" t="str">
            <v>COTTAGE GROVE COMMUNITY HOSPIT</v>
          </cell>
          <cell r="D2045" t="str">
            <v>54000</v>
          </cell>
          <cell r="E2045" t="str">
            <v>Adjustments</v>
          </cell>
          <cell r="F2045" t="str">
            <v>860</v>
          </cell>
          <cell r="G2045" t="str">
            <v>ADJUSTMENT- MISC MEDICARE ADVANT</v>
          </cell>
          <cell r="H2045">
            <v>2</v>
          </cell>
          <cell r="I2045">
            <v>147</v>
          </cell>
          <cell r="J2045">
            <v>149</v>
          </cell>
          <cell r="K2045">
            <v>0</v>
          </cell>
          <cell r="L2045">
            <v>0</v>
          </cell>
          <cell r="M2045">
            <v>0</v>
          </cell>
          <cell r="N2045">
            <v>0</v>
          </cell>
          <cell r="O2045">
            <v>-775.76</v>
          </cell>
          <cell r="P2045">
            <v>-39196.620000000003</v>
          </cell>
          <cell r="Q2045">
            <v>-39972.400000000001</v>
          </cell>
          <cell r="R2045">
            <v>2</v>
          </cell>
          <cell r="S2045">
            <v>147</v>
          </cell>
          <cell r="T2045">
            <v>149</v>
          </cell>
          <cell r="U2045">
            <v>0</v>
          </cell>
          <cell r="V2045">
            <v>0</v>
          </cell>
          <cell r="W2045">
            <v>0</v>
          </cell>
          <cell r="X2045">
            <v>0</v>
          </cell>
          <cell r="Y2045">
            <v>-775.76</v>
          </cell>
          <cell r="Z2045">
            <v>-39196.620000000003</v>
          </cell>
          <cell r="AA2045">
            <v>-39972.400000000001</v>
          </cell>
        </row>
        <row r="2046">
          <cell r="A2046" t="str">
            <v>JUL</v>
          </cell>
          <cell r="B2046">
            <v>2017</v>
          </cell>
          <cell r="C2046" t="str">
            <v>COTTAGE GROVE COMMUNITY HOSPIT</v>
          </cell>
          <cell r="D2046" t="str">
            <v>54000</v>
          </cell>
          <cell r="E2046" t="str">
            <v>Adjustments</v>
          </cell>
          <cell r="F2046" t="str">
            <v>861</v>
          </cell>
          <cell r="G2046" t="str">
            <v>ADJUSTMENT- TRILLIUM ADVANTAGE</v>
          </cell>
          <cell r="H2046">
            <v>0</v>
          </cell>
          <cell r="I2046">
            <v>94</v>
          </cell>
          <cell r="J2046">
            <v>94</v>
          </cell>
          <cell r="K2046">
            <v>0</v>
          </cell>
          <cell r="L2046">
            <v>0</v>
          </cell>
          <cell r="M2046">
            <v>0</v>
          </cell>
          <cell r="N2046">
            <v>0</v>
          </cell>
          <cell r="O2046">
            <v>0</v>
          </cell>
          <cell r="P2046">
            <v>-30297.61</v>
          </cell>
          <cell r="Q2046">
            <v>-30297.599999999999</v>
          </cell>
          <cell r="R2046">
            <v>0</v>
          </cell>
          <cell r="S2046">
            <v>94</v>
          </cell>
          <cell r="T2046">
            <v>94</v>
          </cell>
          <cell r="U2046">
            <v>0</v>
          </cell>
          <cell r="V2046">
            <v>0</v>
          </cell>
          <cell r="W2046">
            <v>0</v>
          </cell>
          <cell r="X2046">
            <v>0</v>
          </cell>
          <cell r="Y2046">
            <v>0</v>
          </cell>
          <cell r="Z2046">
            <v>-30297.61</v>
          </cell>
          <cell r="AA2046">
            <v>-30297.599999999999</v>
          </cell>
        </row>
        <row r="2047">
          <cell r="A2047" t="str">
            <v>JUL</v>
          </cell>
          <cell r="B2047">
            <v>2017</v>
          </cell>
          <cell r="C2047" t="str">
            <v>COTTAGE GROVE COMMUNITY HOSPIT</v>
          </cell>
          <cell r="D2047" t="str">
            <v>54000</v>
          </cell>
          <cell r="E2047" t="str">
            <v>Adjustments</v>
          </cell>
          <cell r="F2047" t="str">
            <v>862</v>
          </cell>
          <cell r="G2047" t="str">
            <v>ADJUSTMENT- VENDOR ASSISTANCE PR</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row>
        <row r="2048">
          <cell r="A2048" t="str">
            <v>JUL</v>
          </cell>
          <cell r="B2048">
            <v>2017</v>
          </cell>
          <cell r="C2048" t="str">
            <v>COTTAGE GROVE COMMUNITY HOSPIT</v>
          </cell>
          <cell r="D2048" t="str">
            <v>54000</v>
          </cell>
          <cell r="E2048" t="str">
            <v>Adjustments</v>
          </cell>
          <cell r="F2048" t="str">
            <v>865</v>
          </cell>
          <cell r="G2048" t="str">
            <v>ADJUSTMENT - DX DOES NOT MEET/ME</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row>
        <row r="2049">
          <cell r="A2049" t="str">
            <v>JUL</v>
          </cell>
          <cell r="B2049">
            <v>2017</v>
          </cell>
          <cell r="C2049" t="str">
            <v>COTTAGE GROVE COMMUNITY HOSPIT</v>
          </cell>
          <cell r="D2049" t="str">
            <v>54000</v>
          </cell>
          <cell r="E2049" t="str">
            <v>Adjustments</v>
          </cell>
          <cell r="F2049" t="str">
            <v>866</v>
          </cell>
          <cell r="G2049" t="str">
            <v>ADJUSTMENT - NON COVERED SERVICE</v>
          </cell>
          <cell r="H2049">
            <v>0</v>
          </cell>
          <cell r="I2049">
            <v>9</v>
          </cell>
          <cell r="J2049">
            <v>9</v>
          </cell>
          <cell r="K2049">
            <v>0</v>
          </cell>
          <cell r="L2049">
            <v>0</v>
          </cell>
          <cell r="M2049">
            <v>0</v>
          </cell>
          <cell r="N2049">
            <v>0</v>
          </cell>
          <cell r="O2049">
            <v>0</v>
          </cell>
          <cell r="P2049">
            <v>-3628.75</v>
          </cell>
          <cell r="Q2049">
            <v>-3628.8</v>
          </cell>
          <cell r="R2049">
            <v>0</v>
          </cell>
          <cell r="S2049">
            <v>9</v>
          </cell>
          <cell r="T2049">
            <v>9</v>
          </cell>
          <cell r="U2049">
            <v>0</v>
          </cell>
          <cell r="V2049">
            <v>0</v>
          </cell>
          <cell r="W2049">
            <v>0</v>
          </cell>
          <cell r="X2049">
            <v>0</v>
          </cell>
          <cell r="Y2049">
            <v>0</v>
          </cell>
          <cell r="Z2049">
            <v>-3628.75</v>
          </cell>
          <cell r="AA2049">
            <v>-3628.8</v>
          </cell>
        </row>
        <row r="2050">
          <cell r="A2050" t="str">
            <v>JUL</v>
          </cell>
          <cell r="B2050">
            <v>2017</v>
          </cell>
          <cell r="C2050" t="str">
            <v>COTTAGE GROVE COMMUNITY HOSPIT</v>
          </cell>
          <cell r="D2050" t="str">
            <v>54000</v>
          </cell>
          <cell r="E2050" t="str">
            <v>Adjustments</v>
          </cell>
          <cell r="F2050" t="str">
            <v>870</v>
          </cell>
          <cell r="G2050" t="str">
            <v>ADJUSTMENT - PARO</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row>
        <row r="2051">
          <cell r="A2051" t="str">
            <v>JUL</v>
          </cell>
          <cell r="B2051">
            <v>2017</v>
          </cell>
          <cell r="C2051" t="str">
            <v>COTTAGE GROVE COMMUNITY HOSPIT</v>
          </cell>
          <cell r="D2051" t="str">
            <v>54000</v>
          </cell>
          <cell r="E2051" t="str">
            <v>Adjustments</v>
          </cell>
          <cell r="F2051" t="str">
            <v>871</v>
          </cell>
          <cell r="G2051" t="str">
            <v>ADJ- BRIDGE APPLICATION PROCESSE</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row>
        <row r="2052">
          <cell r="A2052" t="str">
            <v>JUL</v>
          </cell>
          <cell r="B2052">
            <v>2017</v>
          </cell>
          <cell r="C2052" t="str">
            <v>COTTAGE GROVE COMMUNITY HOSPIT</v>
          </cell>
          <cell r="D2052" t="str">
            <v>54000</v>
          </cell>
          <cell r="E2052" t="str">
            <v>Adjustments</v>
          </cell>
          <cell r="F2052" t="str">
            <v>874</v>
          </cell>
          <cell r="G2052" t="str">
            <v>ADJUSTMENT - MEDICAID NDC</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row>
        <row r="2053">
          <cell r="A2053" t="str">
            <v>JUL</v>
          </cell>
          <cell r="B2053">
            <v>2017</v>
          </cell>
          <cell r="C2053" t="str">
            <v>COTTAGE GROVE COMMUNITY HOSPIT</v>
          </cell>
          <cell r="D2053" t="str">
            <v>54000</v>
          </cell>
          <cell r="E2053" t="str">
            <v>Adjustments</v>
          </cell>
          <cell r="F2053" t="str">
            <v>877</v>
          </cell>
          <cell r="G2053" t="str">
            <v>ADJUSTMENT - CIGNA/GW</v>
          </cell>
          <cell r="H2053">
            <v>0</v>
          </cell>
          <cell r="I2053">
            <v>21</v>
          </cell>
          <cell r="J2053">
            <v>21</v>
          </cell>
          <cell r="K2053">
            <v>0</v>
          </cell>
          <cell r="L2053">
            <v>0</v>
          </cell>
          <cell r="M2053">
            <v>0</v>
          </cell>
          <cell r="N2053">
            <v>0</v>
          </cell>
          <cell r="O2053">
            <v>0</v>
          </cell>
          <cell r="P2053">
            <v>-127.89</v>
          </cell>
          <cell r="Q2053">
            <v>-127.9</v>
          </cell>
          <cell r="R2053">
            <v>0</v>
          </cell>
          <cell r="S2053">
            <v>21</v>
          </cell>
          <cell r="T2053">
            <v>21</v>
          </cell>
          <cell r="U2053">
            <v>0</v>
          </cell>
          <cell r="V2053">
            <v>0</v>
          </cell>
          <cell r="W2053">
            <v>0</v>
          </cell>
          <cell r="X2053">
            <v>0</v>
          </cell>
          <cell r="Y2053">
            <v>0</v>
          </cell>
          <cell r="Z2053">
            <v>-127.89</v>
          </cell>
          <cell r="AA2053">
            <v>-127.9</v>
          </cell>
        </row>
        <row r="2054">
          <cell r="A2054" t="str">
            <v>JUL</v>
          </cell>
          <cell r="B2054">
            <v>2017</v>
          </cell>
          <cell r="C2054" t="str">
            <v>COTTAGE GROVE COMMUNITY HOSPIT</v>
          </cell>
          <cell r="D2054" t="str">
            <v>54000</v>
          </cell>
          <cell r="E2054" t="str">
            <v>Adjustments</v>
          </cell>
          <cell r="F2054" t="str">
            <v>891</v>
          </cell>
          <cell r="G2054" t="str">
            <v>ADJUSTMENT - TR PYMT CE TO EPIC</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row>
        <row r="2055">
          <cell r="A2055" t="str">
            <v>JUL</v>
          </cell>
          <cell r="B2055">
            <v>2017</v>
          </cell>
          <cell r="C2055" t="str">
            <v>COTTAGE GROVE COMMUNITY HOSPIT</v>
          </cell>
          <cell r="D2055" t="str">
            <v>54000</v>
          </cell>
          <cell r="E2055" t="str">
            <v>Adjustments</v>
          </cell>
          <cell r="F2055" t="str">
            <v>892</v>
          </cell>
          <cell r="G2055" t="str">
            <v>ADJUSTMENT - SEQUESTRATION REDUC</v>
          </cell>
          <cell r="H2055">
            <v>40</v>
          </cell>
          <cell r="I2055">
            <v>1143</v>
          </cell>
          <cell r="J2055">
            <v>1183</v>
          </cell>
          <cell r="K2055">
            <v>0</v>
          </cell>
          <cell r="L2055">
            <v>0</v>
          </cell>
          <cell r="M2055">
            <v>0</v>
          </cell>
          <cell r="N2055">
            <v>0</v>
          </cell>
          <cell r="O2055">
            <v>-3806.52</v>
          </cell>
          <cell r="P2055">
            <v>-8796.5400000000009</v>
          </cell>
          <cell r="Q2055">
            <v>-12603.1</v>
          </cell>
          <cell r="R2055">
            <v>40</v>
          </cell>
          <cell r="S2055">
            <v>1143</v>
          </cell>
          <cell r="T2055">
            <v>1183</v>
          </cell>
          <cell r="U2055">
            <v>0</v>
          </cell>
          <cell r="V2055">
            <v>0</v>
          </cell>
          <cell r="W2055">
            <v>0</v>
          </cell>
          <cell r="X2055">
            <v>0</v>
          </cell>
          <cell r="Y2055">
            <v>-3806.52</v>
          </cell>
          <cell r="Z2055">
            <v>-8796.5400000000009</v>
          </cell>
          <cell r="AA2055">
            <v>-12603.1</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Sheet"/>
      <sheetName val="PT A"/>
      <sheetName val="PT B"/>
      <sheetName val="IP Pt B"/>
      <sheetName val="OPPS "/>
      <sheetName val="ASC"/>
      <sheetName val="RAD"/>
      <sheetName val="O Diag"/>
      <sheetName val="Cap L"/>
      <sheetName val="Ambulance - new"/>
      <sheetName val="sub I I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Clinic Scorecard"/>
      <sheetName val="ER Scorecard"/>
      <sheetName val="Rad Scorecard"/>
      <sheetName val="Compensation Summary"/>
      <sheetName val="Comparison"/>
      <sheetName val="Calculation"/>
      <sheetName val="Contract &amp; Other"/>
      <sheetName val="Budget"/>
      <sheetName val="Payroll"/>
      <sheetName val="Previous Periods"/>
      <sheetName val="Gr Rev"/>
      <sheetName val="Sick Credits"/>
      <sheetName val="Other Credit"/>
      <sheetName val="Quantum"/>
      <sheetName val="OS Prof"/>
      <sheetName val="Phys Ext"/>
      <sheetName val="Staff Alloc"/>
      <sheetName val="Other Adjust"/>
      <sheetName val="RVUs"/>
      <sheetName val="Eq Share &amp; Admin Adjust"/>
      <sheetName val="Stipends"/>
      <sheetName val="NET"/>
      <sheetName val="MG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Name</v>
          </cell>
          <cell r="B1" t="str">
            <v>Nbr</v>
          </cell>
          <cell r="C1" t="str">
            <v>Sub</v>
          </cell>
          <cell r="D1" t="str">
            <v>Dept</v>
          </cell>
        </row>
        <row r="2">
          <cell r="A2" t="str">
            <v>ADANIYA MD,ROY S</v>
          </cell>
          <cell r="B2" t="str">
            <v xml:space="preserve">  10919  </v>
          </cell>
          <cell r="C2" t="str">
            <v>40</v>
          </cell>
          <cell r="D2" t="str">
            <v>5410</v>
          </cell>
        </row>
        <row r="3">
          <cell r="A3" t="str">
            <v>AGLES MD,DEBORAH A</v>
          </cell>
          <cell r="B3" t="str">
            <v xml:space="preserve">    10259</v>
          </cell>
          <cell r="C3" t="str">
            <v>93</v>
          </cell>
          <cell r="D3" t="str">
            <v>5240</v>
          </cell>
        </row>
        <row r="4">
          <cell r="A4" t="str">
            <v>AHN MD,GARY W</v>
          </cell>
          <cell r="B4" t="str">
            <v xml:space="preserve">    11054</v>
          </cell>
          <cell r="C4" t="str">
            <v>62</v>
          </cell>
          <cell r="D4" t="str">
            <v>5140</v>
          </cell>
        </row>
        <row r="5">
          <cell r="A5" t="str">
            <v>AKAU MD,CEDRIC K</v>
          </cell>
          <cell r="B5" t="str">
            <v>10214</v>
          </cell>
          <cell r="C5" t="str">
            <v>1</v>
          </cell>
          <cell r="D5" t="str">
            <v>5830</v>
          </cell>
        </row>
        <row r="6">
          <cell r="A6" t="str">
            <v>ALVARO,DENNIS H</v>
          </cell>
          <cell r="B6" t="str">
            <v>10733</v>
          </cell>
          <cell r="C6" t="str">
            <v>67</v>
          </cell>
          <cell r="D6" t="str">
            <v>5140</v>
          </cell>
        </row>
        <row r="7">
          <cell r="A7" t="str">
            <v>ANDREW MD,DAVID J</v>
          </cell>
          <cell r="B7" t="str">
            <v>10052</v>
          </cell>
          <cell r="C7" t="str">
            <v>1</v>
          </cell>
          <cell r="D7" t="str">
            <v>5410</v>
          </cell>
        </row>
        <row r="8">
          <cell r="A8" t="str">
            <v>AOKI MD,JOHN E</v>
          </cell>
          <cell r="B8" t="str">
            <v>10322</v>
          </cell>
          <cell r="C8" t="str">
            <v>64</v>
          </cell>
          <cell r="D8" t="str">
            <v>5220</v>
          </cell>
        </row>
        <row r="9">
          <cell r="A9" t="str">
            <v>ARNOLD MD,STEPHEN D</v>
          </cell>
          <cell r="B9" t="str">
            <v>10131</v>
          </cell>
          <cell r="C9" t="str">
            <v>1</v>
          </cell>
          <cell r="D9" t="str">
            <v>5140</v>
          </cell>
        </row>
        <row r="10">
          <cell r="A10" t="str">
            <v>ASHBY MD,LYNN</v>
          </cell>
          <cell r="B10" t="str">
            <v>16049</v>
          </cell>
          <cell r="C10" t="str">
            <v>1</v>
          </cell>
          <cell r="D10" t="str">
            <v>5640</v>
          </cell>
        </row>
        <row r="11">
          <cell r="A11" t="str">
            <v>BALFOUR MD,JOHN F</v>
          </cell>
          <cell r="B11" t="str">
            <v>10020</v>
          </cell>
          <cell r="C11" t="str">
            <v>1</v>
          </cell>
          <cell r="D11" t="str">
            <v>5700</v>
          </cell>
        </row>
        <row r="12">
          <cell r="A12" t="str">
            <v>BECK MD,HAROLD A</v>
          </cell>
          <cell r="B12" t="str">
            <v>10249</v>
          </cell>
          <cell r="C12" t="str">
            <v>63</v>
          </cell>
          <cell r="D12" t="str">
            <v>5660</v>
          </cell>
        </row>
        <row r="13">
          <cell r="A13" t="str">
            <v>BERNSTEIN MD,MARK H</v>
          </cell>
          <cell r="B13" t="str">
            <v>10157</v>
          </cell>
          <cell r="C13" t="str">
            <v>92</v>
          </cell>
          <cell r="D13" t="str">
            <v>5550</v>
          </cell>
        </row>
        <row r="14">
          <cell r="A14" t="str">
            <v>BOYENS MD,CHRISTIAN</v>
          </cell>
          <cell r="B14" t="str">
            <v>10254</v>
          </cell>
          <cell r="C14" t="str">
            <v>64</v>
          </cell>
          <cell r="D14" t="str">
            <v>5220</v>
          </cell>
        </row>
        <row r="15">
          <cell r="A15" t="str">
            <v>BRADY MD,S KALANI</v>
          </cell>
          <cell r="B15" t="str">
            <v>10349</v>
          </cell>
          <cell r="C15" t="str">
            <v>1</v>
          </cell>
          <cell r="D15" t="str">
            <v>5140</v>
          </cell>
        </row>
        <row r="16">
          <cell r="A16" t="str">
            <v>BROWN MD,VINCENT C</v>
          </cell>
          <cell r="B16" t="str">
            <v>10922</v>
          </cell>
          <cell r="C16" t="str">
            <v>1</v>
          </cell>
          <cell r="D16" t="str">
            <v>5420</v>
          </cell>
        </row>
        <row r="17">
          <cell r="A17" t="str">
            <v>BURKERT MD,CLARISSA T</v>
          </cell>
          <cell r="B17" t="str">
            <v>10220</v>
          </cell>
          <cell r="C17" t="str">
            <v>93</v>
          </cell>
          <cell r="D17" t="str">
            <v>5240</v>
          </cell>
        </row>
        <row r="18">
          <cell r="A18" t="str">
            <v>CAO MD,BOYUAN</v>
          </cell>
          <cell r="B18" t="str">
            <v>10376</v>
          </cell>
          <cell r="C18" t="str">
            <v>63</v>
          </cell>
          <cell r="D18" t="str">
            <v>5480</v>
          </cell>
        </row>
        <row r="19">
          <cell r="A19" t="str">
            <v>CHANG MD,MELVIN K</v>
          </cell>
          <cell r="B19" t="str">
            <v>10197</v>
          </cell>
          <cell r="C19" t="str">
            <v>63</v>
          </cell>
          <cell r="D19" t="str">
            <v>5140</v>
          </cell>
        </row>
        <row r="20">
          <cell r="A20" t="str">
            <v>CHANG MD,SIMON</v>
          </cell>
          <cell r="B20" t="str">
            <v>10298</v>
          </cell>
          <cell r="C20" t="str">
            <v>1</v>
          </cell>
          <cell r="D20" t="str">
            <v>5660</v>
          </cell>
        </row>
        <row r="21">
          <cell r="A21" t="str">
            <v>CHANG OD,NAI WEN</v>
          </cell>
          <cell r="B21" t="str">
            <v>10959</v>
          </cell>
          <cell r="C21" t="str">
            <v>1</v>
          </cell>
          <cell r="D21" t="str">
            <v>5680</v>
          </cell>
        </row>
        <row r="22">
          <cell r="A22" t="str">
            <v>CHEN MD,JEN-CHENG ROY</v>
          </cell>
          <cell r="B22" t="str">
            <v>10288</v>
          </cell>
          <cell r="C22" t="str">
            <v>1</v>
          </cell>
          <cell r="D22" t="str">
            <v>5430</v>
          </cell>
        </row>
        <row r="23">
          <cell r="A23" t="str">
            <v>CHING MD,FREDERICK M H</v>
          </cell>
          <cell r="B23" t="str">
            <v>10186</v>
          </cell>
          <cell r="C23" t="str">
            <v>0</v>
          </cell>
          <cell r="D23" t="str">
            <v>7800</v>
          </cell>
        </row>
        <row r="24">
          <cell r="A24" t="str">
            <v>CHINN MD,STEPHEN K B</v>
          </cell>
          <cell r="B24" t="str">
            <v>10253</v>
          </cell>
          <cell r="C24" t="str">
            <v>1</v>
          </cell>
          <cell r="D24" t="str">
            <v>5840</v>
          </cell>
        </row>
        <row r="25">
          <cell r="A25" t="str">
            <v>CHONG MD,GONZALO G</v>
          </cell>
          <cell r="B25" t="str">
            <v>10127</v>
          </cell>
          <cell r="C25" t="str">
            <v>1</v>
          </cell>
          <cell r="D25" t="str">
            <v>5645</v>
          </cell>
        </row>
        <row r="26">
          <cell r="A26" t="str">
            <v>CHONG,ELISA LEI</v>
          </cell>
          <cell r="B26" t="str">
            <v>10731</v>
          </cell>
          <cell r="C26" t="str">
            <v>93</v>
          </cell>
          <cell r="D26" t="str">
            <v>5160</v>
          </cell>
        </row>
        <row r="27">
          <cell r="A27" t="str">
            <v>COONEY MD,JON P</v>
          </cell>
          <cell r="B27" t="str">
            <v>10889</v>
          </cell>
          <cell r="C27" t="str">
            <v>1</v>
          </cell>
          <cell r="D27" t="str">
            <v>5490</v>
          </cell>
        </row>
        <row r="28">
          <cell r="A28" t="str">
            <v>COUREY MD,MONICA</v>
          </cell>
          <cell r="B28" t="str">
            <v>15644</v>
          </cell>
          <cell r="C28" t="str">
            <v>96</v>
          </cell>
          <cell r="D28" t="str">
            <v>5220</v>
          </cell>
        </row>
        <row r="29">
          <cell r="A29" t="str">
            <v>DANAO-CAMARA MD,M THERESA</v>
          </cell>
          <cell r="B29" t="str">
            <v>10331</v>
          </cell>
          <cell r="C29" t="str">
            <v>1</v>
          </cell>
          <cell r="D29" t="str">
            <v>5470</v>
          </cell>
        </row>
        <row r="30">
          <cell r="A30" t="str">
            <v>DANG MD,ANDREW W Y</v>
          </cell>
          <cell r="B30" t="str">
            <v>10973</v>
          </cell>
          <cell r="C30" t="str">
            <v>67</v>
          </cell>
          <cell r="D30" t="str">
            <v>5140</v>
          </cell>
        </row>
        <row r="31">
          <cell r="A31" t="str">
            <v>DAVIS,GREGORY</v>
          </cell>
          <cell r="B31" t="str">
            <v>16110</v>
          </cell>
          <cell r="C31" t="str">
            <v>0</v>
          </cell>
          <cell r="D31" t="str">
            <v>7800</v>
          </cell>
        </row>
        <row r="32">
          <cell r="A32" t="str">
            <v>DELEON MD,FLORANTE L</v>
          </cell>
          <cell r="B32" t="str">
            <v>10379</v>
          </cell>
          <cell r="C32" t="str">
            <v>67</v>
          </cell>
          <cell r="D32" t="str">
            <v>5480</v>
          </cell>
        </row>
        <row r="33">
          <cell r="A33" t="str">
            <v>DES JARLAIS MD,DAVID C</v>
          </cell>
          <cell r="B33" t="str">
            <v>10136</v>
          </cell>
          <cell r="C33" t="str">
            <v>93</v>
          </cell>
          <cell r="D33" t="str">
            <v>5550</v>
          </cell>
        </row>
        <row r="34">
          <cell r="A34" t="str">
            <v>DOUGLAS MD,JOHN P</v>
          </cell>
          <cell r="B34" t="str">
            <v>10300</v>
          </cell>
          <cell r="C34" t="str">
            <v>1</v>
          </cell>
          <cell r="D34" t="str">
            <v>5680</v>
          </cell>
        </row>
        <row r="35">
          <cell r="A35" t="str">
            <v>DUNN MD,PHILIP H</v>
          </cell>
          <cell r="B35" t="str">
            <v>10168</v>
          </cell>
          <cell r="C35" t="str">
            <v>0</v>
          </cell>
          <cell r="D35" t="str">
            <v>7800</v>
          </cell>
        </row>
        <row r="36">
          <cell r="A36" t="str">
            <v>EKLOF MD,BO</v>
          </cell>
          <cell r="B36" t="str">
            <v>10311</v>
          </cell>
          <cell r="C36" t="str">
            <v>1</v>
          </cell>
          <cell r="D36" t="str">
            <v>5710</v>
          </cell>
        </row>
        <row r="37">
          <cell r="A37" t="str">
            <v>ENDICOTT MD,JOHN S</v>
          </cell>
          <cell r="B37" t="str">
            <v>10242</v>
          </cell>
          <cell r="C37" t="str">
            <v>93</v>
          </cell>
          <cell r="D37" t="str">
            <v>5240</v>
          </cell>
        </row>
        <row r="38">
          <cell r="A38" t="str">
            <v>FAHRBACH MD,THOMAS R</v>
          </cell>
          <cell r="B38" t="str">
            <v>10965</v>
          </cell>
          <cell r="C38" t="str">
            <v>96</v>
          </cell>
          <cell r="D38" t="str">
            <v>5220</v>
          </cell>
        </row>
        <row r="39">
          <cell r="A39" t="str">
            <v>FELDMAN OD,AILEEN O</v>
          </cell>
          <cell r="B39" t="str">
            <v>11022</v>
          </cell>
          <cell r="C39" t="str">
            <v>1</v>
          </cell>
          <cell r="D39" t="str">
            <v>5680</v>
          </cell>
        </row>
        <row r="40">
          <cell r="A40" t="str">
            <v>FERGUSSON MD,NEIL</v>
          </cell>
          <cell r="B40" t="str">
            <v>10330</v>
          </cell>
          <cell r="C40" t="str">
            <v>1</v>
          </cell>
          <cell r="D40" t="str">
            <v>5700</v>
          </cell>
        </row>
        <row r="41">
          <cell r="A41" t="str">
            <v>FESTERLING MD,BUDDY K</v>
          </cell>
          <cell r="B41" t="str">
            <v>10857</v>
          </cell>
          <cell r="C41" t="str">
            <v>42</v>
          </cell>
          <cell r="D41" t="str">
            <v>5220</v>
          </cell>
        </row>
        <row r="42">
          <cell r="A42" t="str">
            <v>FONG MD,JENIFER C</v>
          </cell>
          <cell r="B42" t="str">
            <v>10345</v>
          </cell>
          <cell r="C42" t="str">
            <v>92</v>
          </cell>
          <cell r="D42" t="str">
            <v>5340</v>
          </cell>
        </row>
        <row r="43">
          <cell r="A43" t="str">
            <v>FUJIMOTO MD,LILLIAN H</v>
          </cell>
          <cell r="B43" t="str">
            <v>10233</v>
          </cell>
          <cell r="C43" t="str">
            <v>67</v>
          </cell>
          <cell r="D43" t="str">
            <v>5500</v>
          </cell>
        </row>
        <row r="44">
          <cell r="A44" t="str">
            <v>FUJIOKA MD,RUSSELL S</v>
          </cell>
          <cell r="B44" t="str">
            <v>10256</v>
          </cell>
          <cell r="C44" t="str">
            <v>67</v>
          </cell>
          <cell r="D44" t="str">
            <v>5660</v>
          </cell>
        </row>
        <row r="45">
          <cell r="A45" t="str">
            <v>GAERTNER MD,JAMES S</v>
          </cell>
          <cell r="B45" t="str">
            <v>10287</v>
          </cell>
          <cell r="C45" t="str">
            <v>69</v>
          </cell>
          <cell r="D45" t="str">
            <v>5220</v>
          </cell>
        </row>
        <row r="46">
          <cell r="A46" t="str">
            <v>GANAPATHY MD,MINA</v>
          </cell>
          <cell r="B46" t="str">
            <v>10393</v>
          </cell>
          <cell r="C46" t="str">
            <v>92</v>
          </cell>
          <cell r="D46" t="str">
            <v>5140</v>
          </cell>
        </row>
        <row r="47">
          <cell r="A47" t="str">
            <v>GASPER MD,JONATHAN</v>
          </cell>
          <cell r="B47" t="str">
            <v>15658</v>
          </cell>
          <cell r="C47" t="str">
            <v>96</v>
          </cell>
          <cell r="D47" t="str">
            <v>5220</v>
          </cell>
        </row>
        <row r="48">
          <cell r="A48" t="str">
            <v>GHIM MD,ANTHONY T</v>
          </cell>
          <cell r="B48" t="str">
            <v>10993</v>
          </cell>
          <cell r="C48" t="str">
            <v>62</v>
          </cell>
          <cell r="D48" t="str">
            <v>5480</v>
          </cell>
        </row>
        <row r="49">
          <cell r="A49" t="str">
            <v>GLAMB MD,ROMAN W</v>
          </cell>
          <cell r="B49" t="str">
            <v>10138</v>
          </cell>
          <cell r="C49" t="str">
            <v>1</v>
          </cell>
          <cell r="D49" t="str">
            <v>5340</v>
          </cell>
        </row>
        <row r="50">
          <cell r="A50" t="str">
            <v>GLENN MD,DALE</v>
          </cell>
          <cell r="B50" t="str">
            <v>15722</v>
          </cell>
          <cell r="C50" t="str">
            <v>64</v>
          </cell>
          <cell r="D50" t="str">
            <v>5220</v>
          </cell>
        </row>
        <row r="51">
          <cell r="A51" t="str">
            <v>GRATTAN MD,MARK</v>
          </cell>
          <cell r="B51" t="str">
            <v>10226</v>
          </cell>
          <cell r="C51" t="str">
            <v>1</v>
          </cell>
          <cell r="D51" t="str">
            <v>5700</v>
          </cell>
        </row>
        <row r="52">
          <cell r="A52" t="str">
            <v>GREKIN MD,JAY L</v>
          </cell>
          <cell r="B52" t="str">
            <v>10139</v>
          </cell>
          <cell r="C52" t="str">
            <v>1</v>
          </cell>
          <cell r="D52" t="str">
            <v>5340</v>
          </cell>
        </row>
        <row r="53">
          <cell r="A53" t="str">
            <v>GROTE MD,JOSEPH A</v>
          </cell>
          <cell r="B53" t="str">
            <v>10101</v>
          </cell>
          <cell r="C53" t="str">
            <v>65</v>
          </cell>
          <cell r="D53" t="str">
            <v>5480</v>
          </cell>
        </row>
        <row r="54">
          <cell r="A54" t="str">
            <v>GUERRERO MD,REUBEN C</v>
          </cell>
          <cell r="B54" t="str">
            <v>10085</v>
          </cell>
          <cell r="C54" t="str">
            <v>1</v>
          </cell>
          <cell r="D54" t="str">
            <v>5420</v>
          </cell>
        </row>
        <row r="55">
          <cell r="A55" t="str">
            <v>GUO MD,JOHN S</v>
          </cell>
          <cell r="B55" t="str">
            <v>10365</v>
          </cell>
          <cell r="C55" t="str">
            <v>93</v>
          </cell>
          <cell r="D55" t="str">
            <v>5550</v>
          </cell>
        </row>
        <row r="56">
          <cell r="A56" t="str">
            <v>HANSEN MD,JANICE I</v>
          </cell>
          <cell r="B56" t="str">
            <v>10252</v>
          </cell>
          <cell r="C56" t="str">
            <v>65</v>
          </cell>
          <cell r="D56" t="str">
            <v>5660</v>
          </cell>
        </row>
        <row r="57">
          <cell r="A57" t="str">
            <v>HAQUE MD,MOFIZ</v>
          </cell>
          <cell r="B57" t="str">
            <v>15775</v>
          </cell>
          <cell r="C57" t="str">
            <v>62</v>
          </cell>
          <cell r="D57" t="str">
            <v>5480</v>
          </cell>
        </row>
        <row r="58">
          <cell r="A58" t="str">
            <v>HARTMAN MD,WILLIAM A</v>
          </cell>
          <cell r="B58" t="str">
            <v>10113</v>
          </cell>
          <cell r="C58" t="str">
            <v>1</v>
          </cell>
          <cell r="D58" t="str">
            <v>5440</v>
          </cell>
        </row>
        <row r="59">
          <cell r="A59" t="str">
            <v>HAYASHI MD,KAGEHITO A</v>
          </cell>
          <cell r="B59" t="str">
            <v>10352</v>
          </cell>
          <cell r="C59" t="str">
            <v>1</v>
          </cell>
          <cell r="D59" t="str">
            <v>5440</v>
          </cell>
        </row>
        <row r="60">
          <cell r="A60" t="str">
            <v>HAYATAKA MD,HOLLY A</v>
          </cell>
          <cell r="B60" t="str">
            <v>10395</v>
          </cell>
          <cell r="C60" t="str">
            <v>92</v>
          </cell>
          <cell r="D60" t="str">
            <v>5840</v>
          </cell>
        </row>
        <row r="61">
          <cell r="A61" t="str">
            <v>HEALTH,EDUCATION</v>
          </cell>
          <cell r="B61" t="str">
            <v>10428</v>
          </cell>
          <cell r="C61" t="str">
            <v>1</v>
          </cell>
          <cell r="D61" t="str">
            <v>5130</v>
          </cell>
        </row>
        <row r="62">
          <cell r="A62" t="str">
            <v>HINO MD,RONALD H</v>
          </cell>
          <cell r="B62" t="str">
            <v>10182</v>
          </cell>
          <cell r="C62" t="str">
            <v>92</v>
          </cell>
          <cell r="D62" t="str">
            <v>5500</v>
          </cell>
        </row>
        <row r="63">
          <cell r="A63" t="str">
            <v>HO MD,EDGAR C K</v>
          </cell>
          <cell r="B63" t="str">
            <v>10038</v>
          </cell>
          <cell r="C63" t="str">
            <v>1</v>
          </cell>
          <cell r="D63" t="str">
            <v>5500</v>
          </cell>
        </row>
        <row r="64">
          <cell r="A64" t="str">
            <v>HO MD,REGINALD C</v>
          </cell>
          <cell r="B64" t="str">
            <v>10089</v>
          </cell>
          <cell r="C64" t="str">
            <v>1</v>
          </cell>
          <cell r="D64" t="str">
            <v>5420</v>
          </cell>
        </row>
        <row r="65">
          <cell r="A65" t="str">
            <v>HOLLISON JR MD,ROBERT</v>
          </cell>
          <cell r="B65" t="str">
            <v>10892</v>
          </cell>
          <cell r="C65" t="str">
            <v>41</v>
          </cell>
          <cell r="D65" t="str">
            <v>5220</v>
          </cell>
        </row>
        <row r="66">
          <cell r="A66" t="str">
            <v>HOLT OD,RAE S H</v>
          </cell>
          <cell r="B66" t="str">
            <v>15759</v>
          </cell>
          <cell r="C66" t="str">
            <v>92</v>
          </cell>
          <cell r="D66" t="str">
            <v>5680</v>
          </cell>
        </row>
        <row r="67">
          <cell r="A67" t="str">
            <v>HOSOBUCHI MD,YOSHIO</v>
          </cell>
          <cell r="B67" t="str">
            <v>10362</v>
          </cell>
          <cell r="C67" t="str">
            <v>1</v>
          </cell>
          <cell r="D67" t="str">
            <v>5645</v>
          </cell>
        </row>
        <row r="68">
          <cell r="A68" t="str">
            <v>HUYNH MD,THANH V</v>
          </cell>
          <cell r="B68" t="str">
            <v>10651</v>
          </cell>
          <cell r="C68" t="str">
            <v>1</v>
          </cell>
          <cell r="D68" t="str">
            <v>5420</v>
          </cell>
        </row>
        <row r="69">
          <cell r="A69" t="str">
            <v>IMOTO MD,ELAINE M</v>
          </cell>
          <cell r="B69" t="str">
            <v>10316</v>
          </cell>
          <cell r="C69" t="str">
            <v>40</v>
          </cell>
          <cell r="D69" t="str">
            <v>5410</v>
          </cell>
        </row>
        <row r="70">
          <cell r="A70" t="str">
            <v>IRIYE MD,CRAIG A</v>
          </cell>
          <cell r="B70" t="str">
            <v>15384</v>
          </cell>
          <cell r="C70" t="str">
            <v>92</v>
          </cell>
          <cell r="D70" t="str">
            <v>5840</v>
          </cell>
        </row>
        <row r="71">
          <cell r="A71" t="str">
            <v>ISHIKAWA MD,GLENN T</v>
          </cell>
          <cell r="B71" t="str">
            <v>10239</v>
          </cell>
          <cell r="C71" t="str">
            <v>0</v>
          </cell>
          <cell r="D71" t="str">
            <v>7800</v>
          </cell>
        </row>
        <row r="72">
          <cell r="A72" t="str">
            <v>JACOBS MD,JOSHUA</v>
          </cell>
          <cell r="B72" t="str">
            <v>15711</v>
          </cell>
          <cell r="C72" t="str">
            <v>64</v>
          </cell>
          <cell r="D72" t="str">
            <v>5220</v>
          </cell>
        </row>
        <row r="73">
          <cell r="A73" t="str">
            <v>JOHNSON MD,ROYAL G</v>
          </cell>
          <cell r="B73" t="str">
            <v>10281</v>
          </cell>
          <cell r="C73" t="str">
            <v>1</v>
          </cell>
          <cell r="D73" t="str">
            <v>5490</v>
          </cell>
        </row>
        <row r="74">
          <cell r="A74" t="str">
            <v>JONES MD,DONALD A</v>
          </cell>
          <cell r="B74" t="str">
            <v>10074</v>
          </cell>
          <cell r="C74" t="str">
            <v>1</v>
          </cell>
          <cell r="D74" t="str">
            <v>5800</v>
          </cell>
        </row>
        <row r="75">
          <cell r="A75" t="str">
            <v>KAI MD,WESLEY J</v>
          </cell>
          <cell r="B75" t="str">
            <v>10328</v>
          </cell>
          <cell r="C75" t="str">
            <v>1</v>
          </cell>
          <cell r="D75" t="str">
            <v>5430</v>
          </cell>
        </row>
        <row r="76">
          <cell r="A76" t="str">
            <v>KAKU MD,TOSHIO R</v>
          </cell>
          <cell r="B76" t="str">
            <v>10067</v>
          </cell>
          <cell r="C76" t="str">
            <v>1</v>
          </cell>
          <cell r="D76" t="str">
            <v>5620</v>
          </cell>
        </row>
        <row r="77">
          <cell r="A77" t="str">
            <v>KAM MD,JEFFREY C</v>
          </cell>
          <cell r="B77" t="str">
            <v>10384</v>
          </cell>
          <cell r="C77" t="str">
            <v>1</v>
          </cell>
          <cell r="D77" t="str">
            <v>5320</v>
          </cell>
        </row>
        <row r="78">
          <cell r="A78" t="str">
            <v>KAMAKA MD,MARTINA L</v>
          </cell>
          <cell r="B78" t="str">
            <v>10351</v>
          </cell>
          <cell r="C78" t="str">
            <v>64</v>
          </cell>
          <cell r="D78" t="str">
            <v>5220</v>
          </cell>
        </row>
        <row r="79">
          <cell r="A79" t="str">
            <v>KANEMORI MD,MARK T</v>
          </cell>
          <cell r="B79" t="str">
            <v>10088</v>
          </cell>
          <cell r="C79" t="str">
            <v>1</v>
          </cell>
          <cell r="D79" t="str">
            <v>5420</v>
          </cell>
        </row>
        <row r="80">
          <cell r="A80" t="str">
            <v>KARAS MD,STEFAN E</v>
          </cell>
          <cell r="B80" t="str">
            <v>10225</v>
          </cell>
          <cell r="C80" t="str">
            <v>1</v>
          </cell>
          <cell r="D80" t="str">
            <v>5680</v>
          </cell>
        </row>
        <row r="81">
          <cell r="A81" t="str">
            <v>KAU MD,KENNETH K H</v>
          </cell>
          <cell r="B81" t="str">
            <v>10361</v>
          </cell>
          <cell r="C81" t="str">
            <v>70</v>
          </cell>
          <cell r="D81" t="str">
            <v>5220</v>
          </cell>
        </row>
        <row r="82">
          <cell r="A82" t="str">
            <v>KAYE MD,MICHAEL D</v>
          </cell>
          <cell r="B82" t="str">
            <v>10305</v>
          </cell>
          <cell r="C82" t="str">
            <v>1</v>
          </cell>
          <cell r="D82" t="str">
            <v>5440</v>
          </cell>
        </row>
        <row r="83">
          <cell r="A83" t="str">
            <v>KELLEY MD,CHARLES R</v>
          </cell>
          <cell r="B83" t="str">
            <v>10325</v>
          </cell>
          <cell r="C83" t="str">
            <v>92</v>
          </cell>
          <cell r="D83" t="str">
            <v>5160</v>
          </cell>
        </row>
        <row r="84">
          <cell r="A84" t="str">
            <v>KIM MD,ROBERT</v>
          </cell>
          <cell r="B84" t="str">
            <v>10093</v>
          </cell>
          <cell r="C84" t="str">
            <v>1</v>
          </cell>
          <cell r="D84" t="str">
            <v>5340</v>
          </cell>
        </row>
        <row r="85">
          <cell r="A85" t="str">
            <v>KISTNER MD,ROBERT L</v>
          </cell>
          <cell r="B85" t="str">
            <v>10029</v>
          </cell>
          <cell r="C85" t="str">
            <v>1</v>
          </cell>
          <cell r="D85" t="str">
            <v>5710</v>
          </cell>
        </row>
        <row r="86">
          <cell r="A86" t="str">
            <v>KOERNER MD,ROBERT S</v>
          </cell>
          <cell r="B86" t="str">
            <v>10372</v>
          </cell>
          <cell r="C86" t="str">
            <v>1</v>
          </cell>
          <cell r="D86" t="str">
            <v>6700</v>
          </cell>
        </row>
        <row r="87">
          <cell r="A87" t="str">
            <v>KORTVELESY MD,JOHN S</v>
          </cell>
          <cell r="B87" t="str">
            <v>10237</v>
          </cell>
          <cell r="C87" t="str">
            <v>1</v>
          </cell>
          <cell r="D87" t="str">
            <v>5680</v>
          </cell>
        </row>
        <row r="88">
          <cell r="A88" t="str">
            <v>KOZAK MD,KATHLEEN R</v>
          </cell>
          <cell r="B88" t="str">
            <v>15362</v>
          </cell>
          <cell r="C88" t="str">
            <v>1</v>
          </cell>
          <cell r="D88" t="str">
            <v>5140</v>
          </cell>
        </row>
        <row r="89">
          <cell r="A89" t="str">
            <v>KRISTOFICH MD,JOHN</v>
          </cell>
          <cell r="B89" t="str">
            <v>16171</v>
          </cell>
          <cell r="C89" t="str">
            <v>1</v>
          </cell>
          <cell r="D89" t="str">
            <v>5430</v>
          </cell>
        </row>
        <row r="90">
          <cell r="A90" t="str">
            <v>KRYSTON MD,LEONARD J</v>
          </cell>
          <cell r="B90" t="str">
            <v>10867</v>
          </cell>
          <cell r="C90" t="str">
            <v>1</v>
          </cell>
          <cell r="D90" t="str">
            <v>5450</v>
          </cell>
        </row>
        <row r="91">
          <cell r="A91" t="str">
            <v>KRYSTON MD,ROSALIE</v>
          </cell>
          <cell r="B91" t="str">
            <v>16103</v>
          </cell>
          <cell r="C91" t="str">
            <v>93</v>
          </cell>
          <cell r="D91" t="str">
            <v>5550</v>
          </cell>
        </row>
        <row r="92">
          <cell r="A92" t="str">
            <v>KUBO MD,TODD T</v>
          </cell>
          <cell r="B92" t="str">
            <v>10996</v>
          </cell>
          <cell r="C92" t="str">
            <v>66</v>
          </cell>
          <cell r="D92" t="str">
            <v>2920</v>
          </cell>
        </row>
        <row r="93">
          <cell r="A93" t="str">
            <v>KUBOTA MD,EARL A</v>
          </cell>
          <cell r="B93" t="str">
            <v>10159</v>
          </cell>
          <cell r="C93" t="str">
            <v>0</v>
          </cell>
          <cell r="D93" t="str">
            <v>7800</v>
          </cell>
        </row>
        <row r="94">
          <cell r="A94" t="str">
            <v>KUNINOBU MD,LEONARD S</v>
          </cell>
          <cell r="B94" t="str">
            <v>10069</v>
          </cell>
          <cell r="C94" t="str">
            <v>1</v>
          </cell>
          <cell r="D94" t="str">
            <v>5680</v>
          </cell>
        </row>
        <row r="95">
          <cell r="A95" t="str">
            <v>KUROSAWA MD,MICHAEL N</v>
          </cell>
          <cell r="B95" t="str">
            <v>10338</v>
          </cell>
          <cell r="C95" t="str">
            <v>92</v>
          </cell>
          <cell r="D95" t="str">
            <v>5140</v>
          </cell>
        </row>
        <row r="96">
          <cell r="A96" t="str">
            <v>KUSAKA MD,MICHAEL M</v>
          </cell>
          <cell r="B96" t="str">
            <v>10268</v>
          </cell>
          <cell r="C96" t="str">
            <v>93</v>
          </cell>
          <cell r="D96" t="str">
            <v>5120</v>
          </cell>
        </row>
        <row r="97">
          <cell r="A97" t="str">
            <v>KWAN MD,SIULING Y</v>
          </cell>
          <cell r="B97" t="str">
            <v>10850</v>
          </cell>
          <cell r="C97" t="str">
            <v>70</v>
          </cell>
          <cell r="D97" t="str">
            <v>5220</v>
          </cell>
        </row>
        <row r="98">
          <cell r="A98" t="str">
            <v>LAU MD,CHUEN P</v>
          </cell>
          <cell r="B98" t="str">
            <v>12856</v>
          </cell>
          <cell r="C98" t="str">
            <v>93</v>
          </cell>
          <cell r="D98" t="str">
            <v>5160</v>
          </cell>
        </row>
        <row r="99">
          <cell r="A99" t="str">
            <v>LAU MD,SHIGEKO O</v>
          </cell>
          <cell r="B99" t="str">
            <v>10154</v>
          </cell>
          <cell r="C99" t="str">
            <v>1</v>
          </cell>
          <cell r="D99" t="str">
            <v>5500</v>
          </cell>
        </row>
        <row r="100">
          <cell r="A100" t="str">
            <v>LAWLER MD,SHARON S</v>
          </cell>
          <cell r="B100" t="str">
            <v>10931</v>
          </cell>
          <cell r="C100" t="str">
            <v>43</v>
          </cell>
          <cell r="D100" t="str">
            <v>5140</v>
          </cell>
        </row>
        <row r="101">
          <cell r="A101" t="str">
            <v>LEDERER MD,JOHN L</v>
          </cell>
          <cell r="B101" t="str">
            <v>10727</v>
          </cell>
          <cell r="C101" t="str">
            <v>1</v>
          </cell>
          <cell r="D101" t="str">
            <v>5420</v>
          </cell>
        </row>
        <row r="102">
          <cell r="A102" t="str">
            <v>LEE DO,DAVID T</v>
          </cell>
          <cell r="B102" t="str">
            <v>15275</v>
          </cell>
          <cell r="C102" t="str">
            <v>1</v>
          </cell>
          <cell r="D102" t="str">
            <v>5430</v>
          </cell>
        </row>
        <row r="103">
          <cell r="A103" t="str">
            <v>LEE MD,BRADLEY</v>
          </cell>
          <cell r="B103" t="str">
            <v>16175</v>
          </cell>
          <cell r="C103" t="str">
            <v>70</v>
          </cell>
          <cell r="D103" t="str">
            <v>5220</v>
          </cell>
        </row>
        <row r="104">
          <cell r="A104" t="str">
            <v>LEE MD,KENNETH C M</v>
          </cell>
          <cell r="B104" t="str">
            <v>12903</v>
          </cell>
          <cell r="C104" t="str">
            <v>92</v>
          </cell>
          <cell r="D104" t="str">
            <v>5680</v>
          </cell>
        </row>
        <row r="105">
          <cell r="A105" t="str">
            <v>LEE MD,WEN-YU</v>
          </cell>
          <cell r="B105" t="str">
            <v>15077</v>
          </cell>
          <cell r="C105" t="str">
            <v>1</v>
          </cell>
          <cell r="D105" t="str">
            <v>5430</v>
          </cell>
        </row>
        <row r="106">
          <cell r="A106" t="str">
            <v>LEE OD,KENNETH S</v>
          </cell>
          <cell r="B106" t="str">
            <v>10967</v>
          </cell>
          <cell r="C106" t="str">
            <v>1</v>
          </cell>
          <cell r="D106" t="str">
            <v>5680</v>
          </cell>
        </row>
        <row r="107">
          <cell r="A107" t="str">
            <v>LEVIN MD,LAWRENCE B</v>
          </cell>
          <cell r="B107" t="str">
            <v>10293</v>
          </cell>
          <cell r="C107" t="str">
            <v>1</v>
          </cell>
          <cell r="D107" t="str">
            <v>5470</v>
          </cell>
        </row>
        <row r="108">
          <cell r="A108" t="str">
            <v>LEVIN MD,MELVIN H</v>
          </cell>
          <cell r="B108" t="str">
            <v>10309</v>
          </cell>
          <cell r="C108" t="str">
            <v>69</v>
          </cell>
          <cell r="D108" t="str">
            <v>5470</v>
          </cell>
        </row>
        <row r="109">
          <cell r="A109" t="str">
            <v>LINDBERG MD,ROBERT F</v>
          </cell>
          <cell r="B109" t="str">
            <v>10072</v>
          </cell>
          <cell r="C109" t="str">
            <v>1</v>
          </cell>
          <cell r="D109" t="str">
            <v>5800</v>
          </cell>
        </row>
        <row r="110">
          <cell r="A110" t="str">
            <v>LIU MD,ALFRED J</v>
          </cell>
          <cell r="B110" t="str">
            <v>10235</v>
          </cell>
        </row>
        <row r="111">
          <cell r="A111" t="str">
            <v>LIU MD,PIJU C</v>
          </cell>
          <cell r="B111" t="str">
            <v>15190</v>
          </cell>
          <cell r="C111" t="str">
            <v>1</v>
          </cell>
          <cell r="D111" t="str">
            <v>5420</v>
          </cell>
        </row>
        <row r="112">
          <cell r="A112" t="str">
            <v>LIU MD,RANDAL J</v>
          </cell>
          <cell r="B112" t="str">
            <v>10353</v>
          </cell>
          <cell r="C112" t="str">
            <v>1</v>
          </cell>
          <cell r="D112" t="str">
            <v>5420</v>
          </cell>
        </row>
        <row r="113">
          <cell r="A113" t="str">
            <v>MAEDA MD,IKUO</v>
          </cell>
          <cell r="B113" t="str">
            <v>10277</v>
          </cell>
          <cell r="C113" t="str">
            <v>1</v>
          </cell>
          <cell r="D113" t="str">
            <v>5800</v>
          </cell>
        </row>
        <row r="114">
          <cell r="A114" t="str">
            <v>MAHER JR MD,LEO M</v>
          </cell>
          <cell r="B114" t="str">
            <v>10251</v>
          </cell>
          <cell r="C114" t="str">
            <v>1</v>
          </cell>
          <cell r="D114" t="str">
            <v>5640</v>
          </cell>
        </row>
        <row r="115">
          <cell r="A115" t="str">
            <v>MANNING MD,DAVID</v>
          </cell>
          <cell r="B115" t="str">
            <v>15926</v>
          </cell>
          <cell r="C115" t="str">
            <v>1</v>
          </cell>
          <cell r="D115" t="str">
            <v>5800</v>
          </cell>
        </row>
        <row r="116">
          <cell r="A116" t="str">
            <v>MARTYAK MD,ANTHONY P</v>
          </cell>
          <cell r="B116" t="str">
            <v>10161</v>
          </cell>
          <cell r="C116" t="str">
            <v>92</v>
          </cell>
          <cell r="D116" t="str">
            <v>5680</v>
          </cell>
        </row>
        <row r="117">
          <cell r="A117" t="str">
            <v>MASUDA MD,ELNA M</v>
          </cell>
          <cell r="B117" t="str">
            <v>10279</v>
          </cell>
          <cell r="C117" t="str">
            <v>1</v>
          </cell>
          <cell r="D117" t="str">
            <v>5710</v>
          </cell>
        </row>
        <row r="118">
          <cell r="A118" t="str">
            <v>MAYFIELD MD,GERALD W</v>
          </cell>
          <cell r="B118" t="str">
            <v>10123</v>
          </cell>
          <cell r="C118" t="str">
            <v>1</v>
          </cell>
          <cell r="D118" t="str">
            <v>5800</v>
          </cell>
        </row>
        <row r="119">
          <cell r="A119" t="str">
            <v>MCPHEETERS MD,GEORGE O</v>
          </cell>
          <cell r="B119" t="str">
            <v>10192</v>
          </cell>
          <cell r="C119" t="str">
            <v>1</v>
          </cell>
          <cell r="D119" t="str">
            <v>5700</v>
          </cell>
        </row>
        <row r="120">
          <cell r="A120" t="str">
            <v>MICKEY MD,JOHN V</v>
          </cell>
          <cell r="B120" t="str">
            <v>10137</v>
          </cell>
          <cell r="C120" t="str">
            <v>1</v>
          </cell>
          <cell r="D120" t="str">
            <v>5140</v>
          </cell>
        </row>
        <row r="121">
          <cell r="A121" t="str">
            <v>MIHARA MD,BRIAN Y</v>
          </cell>
          <cell r="B121" t="str">
            <v>10247</v>
          </cell>
          <cell r="C121" t="str">
            <v>93</v>
          </cell>
          <cell r="D121" t="str">
            <v>5120</v>
          </cell>
        </row>
        <row r="122">
          <cell r="A122" t="str">
            <v>MITSUNAGA MD,DAVE A</v>
          </cell>
          <cell r="B122" t="str">
            <v>10229</v>
          </cell>
          <cell r="C122" t="str">
            <v>63</v>
          </cell>
          <cell r="D122" t="str">
            <v>5140</v>
          </cell>
        </row>
        <row r="123">
          <cell r="A123" t="str">
            <v>MITSUNAGA MD,MORRIS M</v>
          </cell>
          <cell r="B123" t="str">
            <v>10167</v>
          </cell>
          <cell r="C123" t="str">
            <v>1</v>
          </cell>
          <cell r="D123" t="str">
            <v>5800</v>
          </cell>
        </row>
        <row r="124">
          <cell r="A124" t="str">
            <v>MOORE MD,RONALD D</v>
          </cell>
          <cell r="B124" t="str">
            <v>10050</v>
          </cell>
          <cell r="C124" t="str">
            <v>62</v>
          </cell>
          <cell r="D124" t="str">
            <v>5140</v>
          </cell>
        </row>
        <row r="125">
          <cell r="A125" t="str">
            <v>MULIA MD,ANTONIUS G</v>
          </cell>
          <cell r="B125" t="str">
            <v>10354</v>
          </cell>
          <cell r="C125" t="str">
            <v>92</v>
          </cell>
          <cell r="D125" t="str">
            <v>5140</v>
          </cell>
        </row>
        <row r="126">
          <cell r="A126" t="str">
            <v>MURABAYASHI OD,CHRISTINE A</v>
          </cell>
          <cell r="B126" t="str">
            <v>16199</v>
          </cell>
          <cell r="C126" t="str">
            <v>1</v>
          </cell>
          <cell r="D126" t="str">
            <v>5680</v>
          </cell>
        </row>
        <row r="127">
          <cell r="A127" t="str">
            <v>MYERS,JORI L</v>
          </cell>
          <cell r="B127" t="str">
            <v>15282</v>
          </cell>
          <cell r="C127" t="str">
            <v>1</v>
          </cell>
          <cell r="D127" t="str">
            <v>5100</v>
          </cell>
        </row>
        <row r="128">
          <cell r="A128" t="str">
            <v>NADA MD,AARON K</v>
          </cell>
          <cell r="B128" t="str">
            <v>10719</v>
          </cell>
          <cell r="C128" t="str">
            <v>1</v>
          </cell>
          <cell r="D128" t="str">
            <v>5650</v>
          </cell>
        </row>
        <row r="129">
          <cell r="A129" t="str">
            <v>NAGEL,ROBERT</v>
          </cell>
          <cell r="B129" t="str">
            <v>16109</v>
          </cell>
          <cell r="C129" t="str">
            <v>0</v>
          </cell>
          <cell r="D129" t="str">
            <v>7800</v>
          </cell>
        </row>
        <row r="130">
          <cell r="A130" t="str">
            <v>NAKANO MD,KENNETH K</v>
          </cell>
          <cell r="B130" t="str">
            <v>10078</v>
          </cell>
          <cell r="C130" t="str">
            <v>93</v>
          </cell>
          <cell r="D130" t="str">
            <v>5631</v>
          </cell>
        </row>
        <row r="131">
          <cell r="A131" t="str">
            <v>NEWBILL MD,DANIEL C</v>
          </cell>
          <cell r="B131" t="str">
            <v>10068</v>
          </cell>
          <cell r="C131" t="str">
            <v>1</v>
          </cell>
          <cell r="D131" t="str">
            <v>5620</v>
          </cell>
        </row>
        <row r="132">
          <cell r="A132" t="str">
            <v>NGUYEN MD,QUYNH P</v>
          </cell>
          <cell r="B132" t="str">
            <v>10301</v>
          </cell>
          <cell r="C132" t="str">
            <v>1</v>
          </cell>
          <cell r="D132" t="str">
            <v>5140</v>
          </cell>
        </row>
        <row r="133">
          <cell r="A133" t="str">
            <v>NIEBUR MD,DEWAYNE E</v>
          </cell>
          <cell r="B133" t="str">
            <v>15371</v>
          </cell>
          <cell r="C133" t="str">
            <v>96</v>
          </cell>
          <cell r="D133" t="str">
            <v>5220</v>
          </cell>
        </row>
        <row r="134">
          <cell r="A134" t="str">
            <v>NORDYKE MD,THOMAS J</v>
          </cell>
          <cell r="B134" t="str">
            <v>10882</v>
          </cell>
          <cell r="C134" t="str">
            <v>62</v>
          </cell>
          <cell r="D134" t="str">
            <v>5140</v>
          </cell>
        </row>
        <row r="135">
          <cell r="A135" t="str">
            <v>OGASAWARA MD,EILEEN M</v>
          </cell>
          <cell r="B135" t="str">
            <v>10307</v>
          </cell>
          <cell r="C135" t="str">
            <v>1</v>
          </cell>
          <cell r="D135" t="str">
            <v>5660</v>
          </cell>
        </row>
        <row r="136">
          <cell r="A136" t="str">
            <v>OKAHARA MD,KARA M</v>
          </cell>
          <cell r="B136" t="str">
            <v>15332</v>
          </cell>
          <cell r="C136" t="str">
            <v>42</v>
          </cell>
          <cell r="D136" t="str">
            <v>5220</v>
          </cell>
        </row>
        <row r="137">
          <cell r="A137" t="str">
            <v>OKIMOTO MD,EDWARD E</v>
          </cell>
          <cell r="B137" t="str">
            <v>10394</v>
          </cell>
          <cell r="C137" t="str">
            <v>92</v>
          </cell>
          <cell r="D137" t="str">
            <v>5480</v>
          </cell>
        </row>
        <row r="138">
          <cell r="A138" t="str">
            <v>OKUMURA MD,SADA</v>
          </cell>
          <cell r="B138" t="str">
            <v>10174</v>
          </cell>
          <cell r="C138" t="str">
            <v>1</v>
          </cell>
          <cell r="D138" t="str">
            <v>5640</v>
          </cell>
        </row>
        <row r="139">
          <cell r="A139" t="str">
            <v>OLDERR MD,TIMOTHY F</v>
          </cell>
          <cell r="B139" t="str">
            <v>10179</v>
          </cell>
          <cell r="C139" t="str">
            <v>1</v>
          </cell>
          <cell r="D139" t="str">
            <v>5830</v>
          </cell>
        </row>
        <row r="140">
          <cell r="A140" t="str">
            <v>OLSEN MD,DOUGLAS C</v>
          </cell>
          <cell r="B140" t="str">
            <v>15328</v>
          </cell>
          <cell r="C140" t="str">
            <v>42</v>
          </cell>
          <cell r="D140" t="str">
            <v>5220</v>
          </cell>
        </row>
        <row r="141">
          <cell r="A141" t="str">
            <v>ONO MD,DAVID D</v>
          </cell>
          <cell r="B141" t="str">
            <v>10789</v>
          </cell>
          <cell r="C141" t="str">
            <v>1</v>
          </cell>
          <cell r="D141" t="str">
            <v>5650</v>
          </cell>
        </row>
        <row r="142">
          <cell r="A142" t="str">
            <v>ORIMOTO MD,STEVEN Y</v>
          </cell>
          <cell r="B142" t="str">
            <v>10238</v>
          </cell>
          <cell r="C142" t="str">
            <v>67</v>
          </cell>
          <cell r="D142" t="str">
            <v>5140</v>
          </cell>
        </row>
        <row r="143">
          <cell r="A143" t="str">
            <v>OSAKO MD,TILDEN N</v>
          </cell>
          <cell r="B143" t="str">
            <v>15797</v>
          </cell>
          <cell r="C143" t="str">
            <v>1</v>
          </cell>
          <cell r="D143" t="str">
            <v>5650</v>
          </cell>
        </row>
        <row r="144">
          <cell r="A144" t="str">
            <v>OTANI,LINDA SHARON</v>
          </cell>
          <cell r="B144" t="str">
            <v>10553</v>
          </cell>
          <cell r="C144" t="str">
            <v>92</v>
          </cell>
          <cell r="D144" t="str">
            <v>5660</v>
          </cell>
        </row>
        <row r="145">
          <cell r="A145" t="str">
            <v>OU MD,ALAN C</v>
          </cell>
          <cell r="B145" t="str">
            <v>15083</v>
          </cell>
          <cell r="C145" t="str">
            <v>67</v>
          </cell>
          <cell r="D145" t="str">
            <v>5480</v>
          </cell>
        </row>
        <row r="146">
          <cell r="A146" t="str">
            <v>OWENS MD,PATRICK W</v>
          </cell>
          <cell r="B146" t="str">
            <v>15404</v>
          </cell>
          <cell r="C146" t="str">
            <v>1</v>
          </cell>
          <cell r="D146" t="str">
            <v>5800</v>
          </cell>
        </row>
        <row r="147">
          <cell r="A147" t="str">
            <v>PAJARILLO MD,RAMON D</v>
          </cell>
          <cell r="B147" t="str">
            <v>10978</v>
          </cell>
          <cell r="C147" t="str">
            <v>70</v>
          </cell>
          <cell r="D147" t="str">
            <v>5220</v>
          </cell>
        </row>
        <row r="148">
          <cell r="A148" t="str">
            <v>PARK MD,ALFRED O</v>
          </cell>
          <cell r="B148" t="str">
            <v>10335</v>
          </cell>
          <cell r="C148" t="str">
            <v>1</v>
          </cell>
          <cell r="D148" t="str">
            <v>5620</v>
          </cell>
        </row>
        <row r="149">
          <cell r="A149" t="str">
            <v>PEARCE MD,JAMES W</v>
          </cell>
          <cell r="B149" t="str">
            <v>10147</v>
          </cell>
          <cell r="C149" t="str">
            <v>1</v>
          </cell>
          <cell r="D149" t="str">
            <v>5640</v>
          </cell>
        </row>
        <row r="150">
          <cell r="A150" t="str">
            <v>PENOFF MD,JAMES H</v>
          </cell>
          <cell r="B150" t="str">
            <v>10021</v>
          </cell>
          <cell r="C150" t="str">
            <v>1</v>
          </cell>
          <cell r="D150" t="str">
            <v>5820</v>
          </cell>
        </row>
        <row r="151">
          <cell r="A151" t="str">
            <v>PIEN MD,FRANCIS D</v>
          </cell>
          <cell r="B151" t="str">
            <v>10108</v>
          </cell>
          <cell r="C151" t="str">
            <v>1</v>
          </cell>
          <cell r="D151" t="str">
            <v>5100</v>
          </cell>
        </row>
        <row r="152">
          <cell r="A152" t="str">
            <v>PILLAI-ALLEN MD,ANITA</v>
          </cell>
          <cell r="B152" t="str">
            <v>10392</v>
          </cell>
          <cell r="C152" t="str">
            <v>93</v>
          </cell>
          <cell r="D152" t="str">
            <v>5665</v>
          </cell>
        </row>
        <row r="153">
          <cell r="A153" t="str">
            <v>PRESTON MD,HENRY N</v>
          </cell>
          <cell r="B153" t="str">
            <v>10142</v>
          </cell>
          <cell r="C153" t="str">
            <v>1</v>
          </cell>
          <cell r="D153" t="str">
            <v>5140</v>
          </cell>
        </row>
        <row r="154">
          <cell r="A154" t="str">
            <v>PRITTS MD,ROSEMARIE R</v>
          </cell>
          <cell r="B154" t="str">
            <v>10273</v>
          </cell>
          <cell r="C154" t="str">
            <v>1</v>
          </cell>
          <cell r="D154" t="str">
            <v>5140</v>
          </cell>
        </row>
        <row r="155">
          <cell r="A155" t="str">
            <v>PUTNAM MD,DEBORAH A</v>
          </cell>
          <cell r="B155" t="str">
            <v>10215</v>
          </cell>
          <cell r="C155" t="str">
            <v>0</v>
          </cell>
          <cell r="D155" t="str">
            <v>7800</v>
          </cell>
        </row>
        <row r="156">
          <cell r="A156" t="str">
            <v>RAMO MD,VICENTE S</v>
          </cell>
          <cell r="B156" t="str">
            <v>15108</v>
          </cell>
          <cell r="C156" t="str">
            <v>96</v>
          </cell>
          <cell r="D156" t="str">
            <v>5220</v>
          </cell>
        </row>
        <row r="157">
          <cell r="A157" t="str">
            <v>RAYNER MD,ENID LYNN</v>
          </cell>
          <cell r="B157" t="str">
            <v>10171</v>
          </cell>
          <cell r="C157" t="str">
            <v>1</v>
          </cell>
          <cell r="D157" t="str">
            <v>5140</v>
          </cell>
        </row>
        <row r="158">
          <cell r="A158" t="str">
            <v>REILLY,SEAN</v>
          </cell>
          <cell r="B158" t="str">
            <v>16108</v>
          </cell>
          <cell r="C158" t="str">
            <v>42</v>
          </cell>
          <cell r="D158" t="str">
            <v>5220</v>
          </cell>
        </row>
        <row r="159">
          <cell r="A159" t="str">
            <v>REPIQUE MD,LORELEI J</v>
          </cell>
          <cell r="B159" t="str">
            <v>10255</v>
          </cell>
          <cell r="C159" t="str">
            <v>1</v>
          </cell>
          <cell r="D159" t="str">
            <v>5430</v>
          </cell>
        </row>
        <row r="160">
          <cell r="A160" t="str">
            <v>REYES MD,MICHAEL</v>
          </cell>
          <cell r="B160" t="str">
            <v>15973</v>
          </cell>
          <cell r="C160" t="str">
            <v>1</v>
          </cell>
          <cell r="D160" t="str">
            <v>5800</v>
          </cell>
        </row>
        <row r="161">
          <cell r="A161" t="str">
            <v>RIDAO MD,RICHARD A</v>
          </cell>
          <cell r="B161" t="str">
            <v>10344</v>
          </cell>
          <cell r="C161" t="str">
            <v>62</v>
          </cell>
          <cell r="D161" t="str">
            <v>5480</v>
          </cell>
        </row>
        <row r="162">
          <cell r="A162" t="str">
            <v>RIVERA JR MD,MACARIO</v>
          </cell>
          <cell r="B162" t="str">
            <v>15071</v>
          </cell>
          <cell r="C162" t="str">
            <v>67</v>
          </cell>
          <cell r="D162" t="str">
            <v>5480</v>
          </cell>
        </row>
        <row r="163">
          <cell r="A163" t="str">
            <v>ROBBINS MD,KENNETH B</v>
          </cell>
          <cell r="B163" t="str">
            <v>10199</v>
          </cell>
          <cell r="C163" t="str">
            <v>1</v>
          </cell>
          <cell r="D163" t="str">
            <v>5500</v>
          </cell>
        </row>
        <row r="164">
          <cell r="A164" t="str">
            <v>ROY MD,ARJUN</v>
          </cell>
          <cell r="B164" t="str">
            <v>15701</v>
          </cell>
          <cell r="C164" t="str">
            <v>67</v>
          </cell>
          <cell r="D164" t="str">
            <v>5140</v>
          </cell>
        </row>
        <row r="165">
          <cell r="A165" t="str">
            <v>SAISHO MD,ALBERT E</v>
          </cell>
          <cell r="B165" t="str">
            <v>10951</v>
          </cell>
          <cell r="C165" t="str">
            <v>62</v>
          </cell>
          <cell r="D165" t="str">
            <v>5140</v>
          </cell>
        </row>
        <row r="166">
          <cell r="A166" t="str">
            <v>SAKBUN MD,RATHEANY</v>
          </cell>
          <cell r="B166" t="str">
            <v>15324</v>
          </cell>
          <cell r="C166" t="str">
            <v>1</v>
          </cell>
          <cell r="D166" t="str">
            <v>5660</v>
          </cell>
        </row>
        <row r="167">
          <cell r="A167" t="str">
            <v>SARUWATARI MD,KENN</v>
          </cell>
          <cell r="B167" t="str">
            <v>10200</v>
          </cell>
          <cell r="C167" t="str">
            <v>92</v>
          </cell>
          <cell r="D167" t="str">
            <v>5500</v>
          </cell>
        </row>
        <row r="168">
          <cell r="A168" t="str">
            <v>SARUWATARI MD,LOIS R</v>
          </cell>
          <cell r="B168" t="str">
            <v>10240</v>
          </cell>
          <cell r="C168" t="str">
            <v>65</v>
          </cell>
          <cell r="D168" t="str">
            <v>5140</v>
          </cell>
        </row>
        <row r="169">
          <cell r="A169" t="str">
            <v>SASAKI MD,VERN K</v>
          </cell>
          <cell r="B169" t="str">
            <v>15078</v>
          </cell>
          <cell r="C169" t="str">
            <v>93</v>
          </cell>
          <cell r="D169" t="str">
            <v>5160</v>
          </cell>
        </row>
        <row r="170">
          <cell r="A170" t="str">
            <v>SATO MD,DEAN T</v>
          </cell>
          <cell r="B170" t="str">
            <v>10950</v>
          </cell>
          <cell r="C170" t="str">
            <v>1</v>
          </cell>
          <cell r="D170" t="str">
            <v>5710</v>
          </cell>
        </row>
        <row r="171">
          <cell r="A171" t="str">
            <v>SCHULZ MD,ROBERT W</v>
          </cell>
          <cell r="B171" t="str">
            <v>10118</v>
          </cell>
          <cell r="C171" t="str">
            <v>1</v>
          </cell>
          <cell r="D171" t="str">
            <v>5820</v>
          </cell>
        </row>
        <row r="172">
          <cell r="A172" t="str">
            <v>SCOGGIN III MD,JAMES F</v>
          </cell>
          <cell r="B172" t="str">
            <v>10267</v>
          </cell>
          <cell r="C172" t="str">
            <v>1</v>
          </cell>
          <cell r="D172" t="str">
            <v>5800</v>
          </cell>
        </row>
        <row r="173">
          <cell r="A173" t="str">
            <v>SHEN MD,EDWARD N D</v>
          </cell>
          <cell r="B173" t="str">
            <v>10173</v>
          </cell>
          <cell r="C173" t="str">
            <v>1</v>
          </cell>
          <cell r="D173" t="str">
            <v>5430</v>
          </cell>
        </row>
        <row r="174">
          <cell r="A174" t="str">
            <v>SHIGEMURA MD,LISA A</v>
          </cell>
          <cell r="B174" t="str">
            <v>10283</v>
          </cell>
          <cell r="C174" t="str">
            <v>63</v>
          </cell>
          <cell r="D174" t="str">
            <v>5500</v>
          </cell>
        </row>
        <row r="175">
          <cell r="A175" t="str">
            <v>SHIMIZU PHD,ANNETTE A</v>
          </cell>
          <cell r="B175" t="str">
            <v>10160</v>
          </cell>
          <cell r="C175" t="str">
            <v>93</v>
          </cell>
          <cell r="D175" t="str">
            <v>5550</v>
          </cell>
        </row>
        <row r="176">
          <cell r="A176" t="str">
            <v>SILVER MD,EDWARD A</v>
          </cell>
          <cell r="B176" t="str">
            <v>14239</v>
          </cell>
          <cell r="C176" t="str">
            <v>92</v>
          </cell>
          <cell r="D176" t="str">
            <v>5140</v>
          </cell>
        </row>
        <row r="177">
          <cell r="A177" t="str">
            <v>SINGER MD,FRANK D</v>
          </cell>
          <cell r="B177" t="str">
            <v>10341</v>
          </cell>
          <cell r="C177" t="str">
            <v>1</v>
          </cell>
          <cell r="D177" t="str">
            <v>5450</v>
          </cell>
        </row>
        <row r="178">
          <cell r="A178" t="str">
            <v>SONODA FOGEL MD,LORRAINE</v>
          </cell>
          <cell r="B178" t="str">
            <v>14314</v>
          </cell>
          <cell r="C178" t="str">
            <v>67</v>
          </cell>
          <cell r="D178" t="str">
            <v>5140</v>
          </cell>
        </row>
        <row r="179">
          <cell r="A179" t="str">
            <v>SPANGLER MD,JOHN S</v>
          </cell>
          <cell r="B179" t="str">
            <v>10057</v>
          </cell>
          <cell r="C179" t="str">
            <v>1</v>
          </cell>
          <cell r="D179" t="str">
            <v>5660</v>
          </cell>
        </row>
        <row r="180">
          <cell r="A180" t="str">
            <v>STONE MD,JENNY L</v>
          </cell>
          <cell r="B180" t="str">
            <v>10318</v>
          </cell>
          <cell r="C180" t="str">
            <v>1</v>
          </cell>
          <cell r="D180" t="str">
            <v>5340</v>
          </cell>
        </row>
        <row r="181">
          <cell r="A181" t="str">
            <v>STRAGAND MD,JAMES</v>
          </cell>
          <cell r="B181" t="str">
            <v>16232</v>
          </cell>
          <cell r="C181" t="str">
            <v>1</v>
          </cell>
          <cell r="D181" t="str">
            <v>5440</v>
          </cell>
        </row>
        <row r="182">
          <cell r="A182" t="str">
            <v>STRODE MD,WALTER S</v>
          </cell>
          <cell r="B182" t="str">
            <v>10027</v>
          </cell>
          <cell r="C182" t="str">
            <v>1</v>
          </cell>
          <cell r="D182" t="str">
            <v>5840</v>
          </cell>
        </row>
        <row r="183">
          <cell r="A183" t="str">
            <v>TABA MD,MARTI</v>
          </cell>
          <cell r="B183" t="str">
            <v>15993</v>
          </cell>
          <cell r="C183" t="str">
            <v>64</v>
          </cell>
          <cell r="D183" t="str">
            <v>5220</v>
          </cell>
        </row>
        <row r="184">
          <cell r="A184" t="str">
            <v>TANAKA MD,TERRI T</v>
          </cell>
          <cell r="B184" t="str">
            <v>10388</v>
          </cell>
          <cell r="C184" t="str">
            <v>67</v>
          </cell>
          <cell r="D184" t="str">
            <v>5500</v>
          </cell>
        </row>
        <row r="185">
          <cell r="A185" t="str">
            <v>TEN HAVE MD,ANDREW</v>
          </cell>
          <cell r="B185" t="str">
            <v>15904</v>
          </cell>
          <cell r="C185" t="str">
            <v>70</v>
          </cell>
          <cell r="D185" t="str">
            <v>5220</v>
          </cell>
        </row>
        <row r="186">
          <cell r="A186" t="str">
            <v>TERADA NP,SYLVIA</v>
          </cell>
          <cell r="B186" t="str">
            <v>15502</v>
          </cell>
          <cell r="C186" t="str">
            <v>1</v>
          </cell>
          <cell r="D186" t="str">
            <v>5340</v>
          </cell>
        </row>
        <row r="187">
          <cell r="A187" t="str">
            <v>THOMPSON MD,TODD P</v>
          </cell>
          <cell r="B187" t="str">
            <v>16096</v>
          </cell>
          <cell r="C187" t="str">
            <v>1</v>
          </cell>
          <cell r="D187" t="str">
            <v>5645</v>
          </cell>
        </row>
        <row r="188">
          <cell r="A188" t="str">
            <v>TOGASHI MD,LISA K</v>
          </cell>
          <cell r="B188" t="str">
            <v>15383</v>
          </cell>
          <cell r="C188" t="str">
            <v>42</v>
          </cell>
          <cell r="D188" t="str">
            <v>5220</v>
          </cell>
        </row>
        <row r="189">
          <cell r="A189" t="str">
            <v>TOM MD,DAVID</v>
          </cell>
          <cell r="B189" t="str">
            <v>16150</v>
          </cell>
          <cell r="C189" t="str">
            <v>93</v>
          </cell>
          <cell r="D189" t="str">
            <v>5550</v>
          </cell>
        </row>
        <row r="190">
          <cell r="A190" t="str">
            <v>TSUSHIMA PHD,WILLIAM T</v>
          </cell>
          <cell r="B190" t="str">
            <v>10014</v>
          </cell>
          <cell r="C190" t="str">
            <v>93</v>
          </cell>
          <cell r="D190" t="str">
            <v>5550</v>
          </cell>
        </row>
        <row r="191">
          <cell r="A191" t="str">
            <v>UNASSIGNED,PHYSICIAN</v>
          </cell>
          <cell r="B191" t="str">
            <v>79998</v>
          </cell>
        </row>
        <row r="192">
          <cell r="A192" t="str">
            <v>URAMOTO MD,JENNY M N</v>
          </cell>
          <cell r="B192" t="str">
            <v>15299</v>
          </cell>
          <cell r="C192" t="str">
            <v>65</v>
          </cell>
          <cell r="D192" t="str">
            <v>5660</v>
          </cell>
        </row>
        <row r="193">
          <cell r="A193" t="str">
            <v>VAN MD,THOMAS T C</v>
          </cell>
          <cell r="B193" t="str">
            <v>10868</v>
          </cell>
          <cell r="C193" t="str">
            <v>43</v>
          </cell>
          <cell r="D193" t="str">
            <v>5220</v>
          </cell>
        </row>
        <row r="194">
          <cell r="A194" t="str">
            <v>WAITE MD,JOSEPHINE T</v>
          </cell>
          <cell r="B194" t="str">
            <v>10904</v>
          </cell>
          <cell r="C194" t="str">
            <v>63</v>
          </cell>
          <cell r="D194" t="str">
            <v>5140</v>
          </cell>
        </row>
        <row r="195">
          <cell r="A195" t="str">
            <v>WALLACE,ALISHA</v>
          </cell>
          <cell r="B195" t="str">
            <v>15755</v>
          </cell>
          <cell r="C195" t="str">
            <v>92</v>
          </cell>
          <cell r="D195" t="str">
            <v>5660</v>
          </cell>
        </row>
        <row r="196">
          <cell r="A196" t="str">
            <v>WALSH MD,JEROME M</v>
          </cell>
          <cell r="B196" t="str">
            <v>16180</v>
          </cell>
          <cell r="C196" t="str">
            <v>1</v>
          </cell>
          <cell r="D196" t="str">
            <v>5440</v>
          </cell>
        </row>
        <row r="197">
          <cell r="A197" t="str">
            <v>WANG MD,WALTER J</v>
          </cell>
          <cell r="B197" t="str">
            <v>10342</v>
          </cell>
          <cell r="C197" t="str">
            <v>64</v>
          </cell>
          <cell r="D197" t="str">
            <v>5220</v>
          </cell>
        </row>
        <row r="198">
          <cell r="A198" t="str">
            <v>WARSHAUER MD,FREDERICK B</v>
          </cell>
          <cell r="B198" t="str">
            <v>10529</v>
          </cell>
          <cell r="C198" t="str">
            <v>1</v>
          </cell>
          <cell r="D198" t="str">
            <v>5700</v>
          </cell>
        </row>
        <row r="199">
          <cell r="A199" t="str">
            <v>WEI MD,DAVID</v>
          </cell>
          <cell r="B199" t="str">
            <v>15992</v>
          </cell>
          <cell r="C199" t="str">
            <v>1</v>
          </cell>
          <cell r="D199" t="str">
            <v>5840</v>
          </cell>
        </row>
        <row r="200">
          <cell r="A200" t="str">
            <v>WENGLER MD,MICHAEL D</v>
          </cell>
          <cell r="B200" t="str">
            <v>14762</v>
          </cell>
          <cell r="C200" t="str">
            <v>1</v>
          </cell>
          <cell r="D200" t="str">
            <v>5800</v>
          </cell>
        </row>
        <row r="201">
          <cell r="A201" t="str">
            <v>WHITE MD,ROGER L</v>
          </cell>
          <cell r="B201" t="str">
            <v>10144</v>
          </cell>
          <cell r="C201" t="str">
            <v>1</v>
          </cell>
          <cell r="D201" t="str">
            <v>5430</v>
          </cell>
        </row>
        <row r="202">
          <cell r="A202" t="str">
            <v>WILLIAMS MD,KATHERINE A</v>
          </cell>
          <cell r="B202" t="str">
            <v>10329</v>
          </cell>
          <cell r="C202" t="str">
            <v>1</v>
          </cell>
          <cell r="D202" t="str">
            <v>5140</v>
          </cell>
        </row>
        <row r="203">
          <cell r="A203" t="str">
            <v>WONG MD,RANDOLPH K M</v>
          </cell>
          <cell r="B203" t="str">
            <v>10292</v>
          </cell>
          <cell r="C203" t="str">
            <v>1</v>
          </cell>
          <cell r="D203" t="str">
            <v>5820</v>
          </cell>
        </row>
        <row r="204">
          <cell r="A204" t="str">
            <v>WRIGHT MD,JOHN M</v>
          </cell>
          <cell r="B204" t="str">
            <v>16097</v>
          </cell>
          <cell r="C204" t="str">
            <v>1</v>
          </cell>
          <cell r="D204" t="str">
            <v>5800</v>
          </cell>
        </row>
        <row r="205">
          <cell r="A205" t="str">
            <v>WYATT MD,PAULA</v>
          </cell>
          <cell r="B205" t="str">
            <v>10315</v>
          </cell>
          <cell r="C205" t="str">
            <v>62</v>
          </cell>
          <cell r="D205" t="str">
            <v>5500</v>
          </cell>
        </row>
        <row r="206">
          <cell r="A206" t="str">
            <v>YANAGIHARA MD,LYNN B</v>
          </cell>
          <cell r="B206" t="str">
            <v>10198</v>
          </cell>
          <cell r="C206" t="str">
            <v>63</v>
          </cell>
          <cell r="D206" t="str">
            <v>5500</v>
          </cell>
        </row>
        <row r="207">
          <cell r="A207" t="str">
            <v>YEE DPM,CHRISTOPHER Y Y</v>
          </cell>
          <cell r="B207" t="str">
            <v>10848</v>
          </cell>
          <cell r="C207" t="str">
            <v>1</v>
          </cell>
          <cell r="D207" t="str">
            <v>5360</v>
          </cell>
        </row>
        <row r="208">
          <cell r="A208" t="str">
            <v>YEE DPM,DAVID Y S</v>
          </cell>
          <cell r="B208" t="str">
            <v>10845</v>
          </cell>
          <cell r="C208" t="str">
            <v>1</v>
          </cell>
          <cell r="D208" t="str">
            <v>5360</v>
          </cell>
        </row>
        <row r="209">
          <cell r="A209" t="str">
            <v>YEE MD,AILEEN</v>
          </cell>
          <cell r="B209" t="str">
            <v>15729</v>
          </cell>
          <cell r="C209" t="str">
            <v>93</v>
          </cell>
          <cell r="D209" t="str">
            <v>5665</v>
          </cell>
        </row>
        <row r="210">
          <cell r="A210" t="str">
            <v>YOKOCHI MD,GARETH C</v>
          </cell>
          <cell r="B210" t="str">
            <v>10122</v>
          </cell>
          <cell r="C210" t="str">
            <v>92</v>
          </cell>
          <cell r="D210" t="str">
            <v>5660</v>
          </cell>
        </row>
        <row r="211">
          <cell r="A211" t="str">
            <v>YOKOCHI MD,LANCE A</v>
          </cell>
          <cell r="B211" t="str">
            <v>10319</v>
          </cell>
          <cell r="C211" t="str">
            <v>93</v>
          </cell>
          <cell r="D211" t="str">
            <v>5160</v>
          </cell>
        </row>
        <row r="212">
          <cell r="A212" t="str">
            <v>ZEMAN MD,WILLIAM F</v>
          </cell>
          <cell r="B212" t="str">
            <v>16139</v>
          </cell>
          <cell r="C212" t="str">
            <v>1</v>
          </cell>
          <cell r="D212" t="str">
            <v>5430</v>
          </cell>
        </row>
        <row r="213">
          <cell r="A213" t="str">
            <v>ZEREZ MD,CHARLES</v>
          </cell>
          <cell r="B213" t="str">
            <v>15730</v>
          </cell>
          <cell r="C213" t="str">
            <v>1</v>
          </cell>
          <cell r="D213" t="str">
            <v>5140</v>
          </cell>
        </row>
      </sheetData>
      <sheetData sheetId="12" refreshError="1"/>
      <sheetData sheetId="13" refreshError="1"/>
      <sheetData sheetId="14" refreshError="1"/>
      <sheetData sheetId="15" refreshError="1">
        <row r="1">
          <cell r="A1" t="str">
            <v>Nbr</v>
          </cell>
          <cell r="B1" t="str">
            <v>NAME</v>
          </cell>
          <cell r="C1" t="str">
            <v>Category</v>
          </cell>
          <cell r="D1" t="str">
            <v>Year</v>
          </cell>
          <cell r="E1" t="str">
            <v>HPA YTD Amt</v>
          </cell>
          <cell r="F1" t="str">
            <v>BAR YTD Amt</v>
          </cell>
        </row>
        <row r="3">
          <cell r="A3" t="str">
            <v>10919</v>
          </cell>
          <cell r="B3" t="str">
            <v>ADANIYA MD,ROY S</v>
          </cell>
          <cell r="C3" t="str">
            <v>Outside Professional Svcs</v>
          </cell>
          <cell r="D3">
            <v>2001</v>
          </cell>
          <cell r="E3">
            <v>35340.68</v>
          </cell>
        </row>
        <row r="4">
          <cell r="A4" t="str">
            <v>11054</v>
          </cell>
          <cell r="B4" t="str">
            <v>AHN MD,GARY W</v>
          </cell>
          <cell r="C4" t="str">
            <v>Outside Professional Svcs</v>
          </cell>
          <cell r="D4">
            <v>2001</v>
          </cell>
          <cell r="E4">
            <v>239.74</v>
          </cell>
        </row>
        <row r="5">
          <cell r="A5" t="str">
            <v>10733</v>
          </cell>
          <cell r="B5" t="str">
            <v>ALVARO,DENNIS H</v>
          </cell>
          <cell r="C5" t="str">
            <v>Outside Professional Svcs</v>
          </cell>
          <cell r="D5">
            <v>2001</v>
          </cell>
          <cell r="E5">
            <v>3824.03</v>
          </cell>
        </row>
        <row r="6">
          <cell r="A6" t="str">
            <v>10376</v>
          </cell>
          <cell r="B6" t="str">
            <v>CAO MD,BOYUAN</v>
          </cell>
          <cell r="C6" t="str">
            <v>Outside Professional Svcs</v>
          </cell>
          <cell r="D6">
            <v>2001</v>
          </cell>
          <cell r="E6">
            <v>691.24</v>
          </cell>
        </row>
        <row r="7">
          <cell r="A7" t="str">
            <v>10288</v>
          </cell>
          <cell r="B7" t="str">
            <v>CHEN MD,JEN-CHENG ROY</v>
          </cell>
          <cell r="C7" t="str">
            <v>Outside Professional Svcs</v>
          </cell>
          <cell r="D7">
            <v>2001</v>
          </cell>
          <cell r="E7">
            <v>393.1</v>
          </cell>
        </row>
        <row r="8">
          <cell r="A8" t="str">
            <v>10186</v>
          </cell>
          <cell r="B8" t="str">
            <v>CHING MD,FREDERICK M H</v>
          </cell>
          <cell r="C8" t="str">
            <v>Outside Professional Svcs</v>
          </cell>
          <cell r="D8">
            <v>2001</v>
          </cell>
          <cell r="E8">
            <v>609.52</v>
          </cell>
        </row>
        <row r="9">
          <cell r="A9" t="str">
            <v>10127</v>
          </cell>
          <cell r="B9" t="str">
            <v>CHONG MD,GONZALO G</v>
          </cell>
          <cell r="C9" t="str">
            <v>Outside Professional Svcs</v>
          </cell>
          <cell r="D9">
            <v>2001</v>
          </cell>
          <cell r="E9">
            <v>34.42</v>
          </cell>
        </row>
        <row r="10">
          <cell r="A10" t="str">
            <v>10379</v>
          </cell>
          <cell r="B10" t="str">
            <v>DELEON MD,FLORANTE L</v>
          </cell>
          <cell r="C10" t="str">
            <v>Outside Professional Svcs</v>
          </cell>
          <cell r="D10">
            <v>2001</v>
          </cell>
          <cell r="E10">
            <v>4456.91</v>
          </cell>
        </row>
        <row r="11">
          <cell r="A11" t="str">
            <v>10136</v>
          </cell>
          <cell r="B11" t="str">
            <v>DES JARLAIS MD,DAVID C</v>
          </cell>
          <cell r="C11" t="str">
            <v>Outside Professional Svcs</v>
          </cell>
          <cell r="D11">
            <v>2001</v>
          </cell>
          <cell r="E11">
            <v>443.06</v>
          </cell>
        </row>
        <row r="12">
          <cell r="A12" t="str">
            <v>10168</v>
          </cell>
          <cell r="B12" t="str">
            <v>DUNN MD,PHILIP H</v>
          </cell>
          <cell r="C12" t="str">
            <v>Outside Professional Svcs</v>
          </cell>
          <cell r="D12">
            <v>2001</v>
          </cell>
          <cell r="E12">
            <v>394.54</v>
          </cell>
        </row>
        <row r="13">
          <cell r="A13" t="str">
            <v>10857</v>
          </cell>
          <cell r="B13" t="str">
            <v>FESTERLING MD,BUDDY K</v>
          </cell>
          <cell r="C13" t="str">
            <v>Outside Professional Svcs</v>
          </cell>
          <cell r="D13">
            <v>2001</v>
          </cell>
          <cell r="E13">
            <v>69709.119999999995</v>
          </cell>
        </row>
        <row r="14">
          <cell r="A14" t="str">
            <v>10233</v>
          </cell>
          <cell r="B14" t="str">
            <v>FUJIMOTO MD,LILLIAN H</v>
          </cell>
          <cell r="C14" t="str">
            <v>Outside Professional Svcs</v>
          </cell>
          <cell r="D14">
            <v>2001</v>
          </cell>
          <cell r="E14">
            <v>1120</v>
          </cell>
        </row>
        <row r="15">
          <cell r="A15" t="str">
            <v>10287</v>
          </cell>
          <cell r="B15" t="str">
            <v>GAERTNER MD,JAMES S</v>
          </cell>
          <cell r="C15" t="str">
            <v>Outside Professional Svcs</v>
          </cell>
          <cell r="D15">
            <v>2001</v>
          </cell>
          <cell r="E15">
            <v>3677.8</v>
          </cell>
        </row>
        <row r="16">
          <cell r="A16" t="str">
            <v>15658</v>
          </cell>
          <cell r="B16" t="str">
            <v>GASPER MD,JONATHAN</v>
          </cell>
          <cell r="C16" t="str">
            <v>Outside Professional Svcs</v>
          </cell>
          <cell r="D16">
            <v>2001</v>
          </cell>
          <cell r="E16">
            <v>2289.87</v>
          </cell>
        </row>
        <row r="17">
          <cell r="A17" t="str">
            <v>10993</v>
          </cell>
          <cell r="B17" t="str">
            <v>GHIM MD,ANTHONY T</v>
          </cell>
          <cell r="C17" t="str">
            <v>Outside Professional Svcs</v>
          </cell>
          <cell r="D17">
            <v>2001</v>
          </cell>
          <cell r="E17">
            <v>150</v>
          </cell>
        </row>
        <row r="18">
          <cell r="A18" t="str">
            <v>10101</v>
          </cell>
          <cell r="B18" t="str">
            <v>GROTE MD,JOSEPH A</v>
          </cell>
          <cell r="C18" t="str">
            <v>Outside Professional Svcs</v>
          </cell>
          <cell r="D18">
            <v>2001</v>
          </cell>
          <cell r="E18">
            <v>3890.82</v>
          </cell>
        </row>
        <row r="19">
          <cell r="A19" t="str">
            <v>10365</v>
          </cell>
          <cell r="B19" t="str">
            <v>GUO MD,JOHN S</v>
          </cell>
          <cell r="C19" t="str">
            <v>Outside Professional Svcs</v>
          </cell>
          <cell r="D19">
            <v>2001</v>
          </cell>
          <cell r="E19">
            <v>1152.74</v>
          </cell>
        </row>
        <row r="20">
          <cell r="A20" t="str">
            <v>15775</v>
          </cell>
          <cell r="B20" t="str">
            <v>HAQUE MD,MOFIZ</v>
          </cell>
          <cell r="C20" t="str">
            <v>Outside Professional Svcs</v>
          </cell>
          <cell r="D20">
            <v>2001</v>
          </cell>
          <cell r="E20">
            <v>698.35</v>
          </cell>
        </row>
        <row r="21">
          <cell r="A21" t="str">
            <v>10182</v>
          </cell>
          <cell r="B21" t="str">
            <v>HINO MD,RONALD H</v>
          </cell>
          <cell r="C21" t="str">
            <v>Outside Professional Svcs</v>
          </cell>
          <cell r="D21">
            <v>2001</v>
          </cell>
          <cell r="E21">
            <v>1002.33</v>
          </cell>
        </row>
        <row r="22">
          <cell r="A22" t="str">
            <v>10038</v>
          </cell>
          <cell r="B22" t="str">
            <v>HO MD,EDGAR C K</v>
          </cell>
          <cell r="C22" t="str">
            <v>Outside Professional Svcs</v>
          </cell>
          <cell r="D22">
            <v>2001</v>
          </cell>
          <cell r="E22">
            <v>16980.099999999999</v>
          </cell>
        </row>
        <row r="23">
          <cell r="A23" t="str">
            <v>10239</v>
          </cell>
          <cell r="B23" t="str">
            <v>ISHIKAWA MD,GLENN T</v>
          </cell>
          <cell r="C23" t="str">
            <v>Outside Professional Svcs</v>
          </cell>
          <cell r="D23">
            <v>2001</v>
          </cell>
          <cell r="E23">
            <v>642.51</v>
          </cell>
        </row>
        <row r="24">
          <cell r="A24" t="str">
            <v>10281</v>
          </cell>
          <cell r="B24" t="str">
            <v>JOHNSON MD,ROYAL G</v>
          </cell>
          <cell r="C24" t="str">
            <v>Outside Professional Svcs</v>
          </cell>
          <cell r="D24">
            <v>2001</v>
          </cell>
          <cell r="E24">
            <v>48528.86</v>
          </cell>
        </row>
        <row r="25">
          <cell r="A25" t="str">
            <v>10328</v>
          </cell>
          <cell r="B25" t="str">
            <v>KAI MD,WESLEY J</v>
          </cell>
          <cell r="C25" t="str">
            <v>Outside Professional Svcs</v>
          </cell>
          <cell r="D25">
            <v>2001</v>
          </cell>
          <cell r="E25">
            <v>196.55</v>
          </cell>
        </row>
        <row r="26">
          <cell r="A26" t="str">
            <v>15362</v>
          </cell>
          <cell r="B26" t="str">
            <v>KOZAK MD,KATHLEEN R</v>
          </cell>
          <cell r="C26" t="str">
            <v>Outside Professional Svcs</v>
          </cell>
          <cell r="D26">
            <v>2001</v>
          </cell>
          <cell r="E26">
            <v>-30.6</v>
          </cell>
        </row>
        <row r="27">
          <cell r="A27" t="str">
            <v>16103</v>
          </cell>
          <cell r="B27" t="str">
            <v>KRYSTON MD,ROSALIE</v>
          </cell>
          <cell r="C27" t="str">
            <v>Outside Professional Svcs</v>
          </cell>
          <cell r="D27">
            <v>2001</v>
          </cell>
          <cell r="E27">
            <v>31.2</v>
          </cell>
        </row>
        <row r="28">
          <cell r="A28" t="str">
            <v>10996</v>
          </cell>
          <cell r="B28" t="str">
            <v>KUBO MD,TODD T</v>
          </cell>
          <cell r="C28" t="str">
            <v>Outside Professional Svcs</v>
          </cell>
          <cell r="D28">
            <v>2001</v>
          </cell>
          <cell r="E28">
            <v>597.4</v>
          </cell>
        </row>
        <row r="29">
          <cell r="A29" t="str">
            <v>10159</v>
          </cell>
          <cell r="B29" t="str">
            <v>KUBOTA MD,EARL A</v>
          </cell>
          <cell r="C29" t="str">
            <v>Outside Professional Svcs</v>
          </cell>
          <cell r="D29">
            <v>2001</v>
          </cell>
          <cell r="E29">
            <v>779.98</v>
          </cell>
        </row>
        <row r="30">
          <cell r="A30" t="str">
            <v>10850</v>
          </cell>
          <cell r="B30" t="str">
            <v>KWAN MD,SIULING Y</v>
          </cell>
          <cell r="C30" t="str">
            <v>Outside Professional Svcs</v>
          </cell>
          <cell r="D30">
            <v>2001</v>
          </cell>
          <cell r="E30">
            <v>5060.6499999999996</v>
          </cell>
        </row>
        <row r="31">
          <cell r="A31" t="str">
            <v>10154</v>
          </cell>
          <cell r="B31" t="str">
            <v>LAU MD,SHIGEKO O</v>
          </cell>
          <cell r="C31" t="str">
            <v>Outside Professional Svcs</v>
          </cell>
          <cell r="D31">
            <v>2001</v>
          </cell>
          <cell r="E31">
            <v>2284.48</v>
          </cell>
        </row>
        <row r="32">
          <cell r="A32" t="str">
            <v>15077</v>
          </cell>
          <cell r="B32" t="str">
            <v>LEE MD,WEN-YU</v>
          </cell>
          <cell r="C32" t="str">
            <v>Outside Professional Svcs</v>
          </cell>
          <cell r="D32">
            <v>2001</v>
          </cell>
          <cell r="E32">
            <v>12940.6</v>
          </cell>
        </row>
        <row r="33">
          <cell r="A33" t="str">
            <v>10229</v>
          </cell>
          <cell r="B33" t="str">
            <v>MITSUNAGA MD,DAVE A</v>
          </cell>
          <cell r="C33" t="str">
            <v>Outside Professional Svcs</v>
          </cell>
          <cell r="D33">
            <v>2001</v>
          </cell>
          <cell r="E33">
            <v>1582.57</v>
          </cell>
        </row>
        <row r="34">
          <cell r="A34" t="str">
            <v>10050</v>
          </cell>
          <cell r="B34" t="str">
            <v>MOORE MD,RONALD D</v>
          </cell>
          <cell r="C34" t="str">
            <v>Outside Professional Svcs</v>
          </cell>
          <cell r="D34">
            <v>2001</v>
          </cell>
          <cell r="E34">
            <v>742</v>
          </cell>
        </row>
        <row r="35">
          <cell r="A35" t="str">
            <v>15371</v>
          </cell>
          <cell r="B35" t="str">
            <v>NIEBUR MD,DEWAYNE E</v>
          </cell>
          <cell r="C35" t="str">
            <v>Outside Professional Svcs</v>
          </cell>
          <cell r="D35">
            <v>2001</v>
          </cell>
          <cell r="E35">
            <v>2298.86</v>
          </cell>
        </row>
        <row r="36">
          <cell r="A36" t="str">
            <v>15332</v>
          </cell>
          <cell r="B36" t="str">
            <v>OKAHARA MD,KARA M</v>
          </cell>
          <cell r="C36" t="str">
            <v>Outside Professional Svcs</v>
          </cell>
          <cell r="D36">
            <v>2001</v>
          </cell>
          <cell r="E36">
            <v>14867.85</v>
          </cell>
        </row>
        <row r="37">
          <cell r="A37" t="str">
            <v>10394</v>
          </cell>
          <cell r="B37" t="str">
            <v>OKIMOTO MD,EDWARD E</v>
          </cell>
          <cell r="C37" t="str">
            <v>Outside Professional Svcs</v>
          </cell>
          <cell r="D37">
            <v>2001</v>
          </cell>
          <cell r="E37">
            <v>138.6</v>
          </cell>
        </row>
        <row r="38">
          <cell r="A38" t="str">
            <v>10174</v>
          </cell>
          <cell r="B38" t="str">
            <v>OKUMURA MD,SADA</v>
          </cell>
          <cell r="C38" t="str">
            <v>Outside Professional Svcs</v>
          </cell>
          <cell r="D38">
            <v>2001</v>
          </cell>
          <cell r="E38">
            <v>16685.490000000002</v>
          </cell>
        </row>
        <row r="39">
          <cell r="A39" t="str">
            <v>15328</v>
          </cell>
          <cell r="B39" t="str">
            <v>OLSEN MD,DOUGLAS C</v>
          </cell>
          <cell r="C39" t="str">
            <v>Outside Professional Svcs</v>
          </cell>
          <cell r="D39">
            <v>2001</v>
          </cell>
          <cell r="E39">
            <v>27783.23</v>
          </cell>
        </row>
        <row r="40">
          <cell r="A40" t="str">
            <v>10978</v>
          </cell>
          <cell r="B40" t="str">
            <v>PAJARILLO MD,RAMON D</v>
          </cell>
          <cell r="C40" t="str">
            <v>Outside Professional Svcs</v>
          </cell>
          <cell r="D40">
            <v>2001</v>
          </cell>
          <cell r="E40">
            <v>113.88</v>
          </cell>
        </row>
        <row r="41">
          <cell r="A41" t="str">
            <v>10108</v>
          </cell>
          <cell r="B41" t="str">
            <v>PIEN MD,FRANCIS D</v>
          </cell>
          <cell r="C41" t="str">
            <v>Outside Professional Svcs</v>
          </cell>
          <cell r="D41">
            <v>2001</v>
          </cell>
          <cell r="E41">
            <v>77.22</v>
          </cell>
        </row>
        <row r="42">
          <cell r="A42" t="str">
            <v>10215</v>
          </cell>
          <cell r="B42" t="str">
            <v>PUTNAM MD,DEBORAH A</v>
          </cell>
          <cell r="C42" t="str">
            <v>Outside Professional Svcs</v>
          </cell>
          <cell r="D42">
            <v>2001</v>
          </cell>
          <cell r="E42">
            <v>1200.21</v>
          </cell>
        </row>
        <row r="43">
          <cell r="A43" t="str">
            <v>15108</v>
          </cell>
          <cell r="B43" t="str">
            <v>RAMO MD,VICENTE S</v>
          </cell>
          <cell r="C43" t="str">
            <v>Outside Professional Svcs</v>
          </cell>
          <cell r="D43">
            <v>2001</v>
          </cell>
          <cell r="E43">
            <v>66</v>
          </cell>
        </row>
        <row r="44">
          <cell r="A44" t="str">
            <v>16108</v>
          </cell>
          <cell r="B44" t="str">
            <v>REILLY,SEAN</v>
          </cell>
          <cell r="C44" t="str">
            <v>Outside Professional Svcs</v>
          </cell>
          <cell r="D44">
            <v>2001</v>
          </cell>
          <cell r="E44">
            <v>6644.11</v>
          </cell>
        </row>
        <row r="45">
          <cell r="A45" t="str">
            <v>10255</v>
          </cell>
          <cell r="B45" t="str">
            <v>REPIQUE MD,LORELEI J</v>
          </cell>
          <cell r="C45" t="str">
            <v>Outside Professional Svcs</v>
          </cell>
          <cell r="D45">
            <v>2001</v>
          </cell>
          <cell r="E45">
            <v>249.55</v>
          </cell>
        </row>
        <row r="46">
          <cell r="A46" t="str">
            <v>10199</v>
          </cell>
          <cell r="B46" t="str">
            <v>ROBBINS MD,KENNETH B</v>
          </cell>
          <cell r="C46" t="str">
            <v>Outside Professional Svcs</v>
          </cell>
          <cell r="D46">
            <v>2001</v>
          </cell>
          <cell r="E46">
            <v>466.25</v>
          </cell>
        </row>
        <row r="47">
          <cell r="A47" t="str">
            <v>10200</v>
          </cell>
          <cell r="B47" t="str">
            <v>SARUWATARI MD,KENN</v>
          </cell>
          <cell r="C47" t="str">
            <v>Outside Professional Svcs</v>
          </cell>
          <cell r="D47">
            <v>2001</v>
          </cell>
          <cell r="E47">
            <v>1007.73</v>
          </cell>
        </row>
        <row r="48">
          <cell r="A48" t="str">
            <v>10240</v>
          </cell>
          <cell r="B48" t="str">
            <v>SARUWATARI MD,LOIS R</v>
          </cell>
          <cell r="C48" t="str">
            <v>Outside Professional Svcs</v>
          </cell>
          <cell r="D48">
            <v>2001</v>
          </cell>
          <cell r="E48">
            <v>874.2</v>
          </cell>
        </row>
        <row r="49">
          <cell r="A49" t="str">
            <v>15078</v>
          </cell>
          <cell r="B49" t="str">
            <v>SASAKI MD,VERN K</v>
          </cell>
          <cell r="C49" t="str">
            <v>Outside Professional Svcs</v>
          </cell>
          <cell r="D49">
            <v>2001</v>
          </cell>
          <cell r="E49">
            <v>1508.34</v>
          </cell>
        </row>
        <row r="50">
          <cell r="A50" t="str">
            <v>10283</v>
          </cell>
          <cell r="B50" t="str">
            <v>SHIGEMURA MD,LISA A</v>
          </cell>
          <cell r="C50" t="str">
            <v>Outside Professional Svcs</v>
          </cell>
          <cell r="D50">
            <v>2001</v>
          </cell>
          <cell r="E50">
            <v>1072.33</v>
          </cell>
        </row>
        <row r="51">
          <cell r="A51" t="str">
            <v>10160</v>
          </cell>
          <cell r="B51" t="str">
            <v>SHIMIZU PHD,ANNETTE A</v>
          </cell>
          <cell r="C51" t="str">
            <v>Outside Professional Svcs</v>
          </cell>
          <cell r="D51">
            <v>2001</v>
          </cell>
          <cell r="E51">
            <v>78</v>
          </cell>
        </row>
        <row r="52">
          <cell r="A52" t="str">
            <v>10341</v>
          </cell>
          <cell r="B52" t="str">
            <v>SINGER MD,FRANK D</v>
          </cell>
          <cell r="C52" t="str">
            <v>Outside Professional Svcs</v>
          </cell>
          <cell r="D52">
            <v>2001</v>
          </cell>
          <cell r="E52">
            <v>0</v>
          </cell>
        </row>
        <row r="53">
          <cell r="A53" t="str">
            <v>10388</v>
          </cell>
          <cell r="B53" t="str">
            <v>TANAKA MD,TERRI T</v>
          </cell>
          <cell r="C53" t="str">
            <v>Outside Professional Svcs</v>
          </cell>
          <cell r="D53">
            <v>2001</v>
          </cell>
          <cell r="E53">
            <v>0</v>
          </cell>
        </row>
        <row r="54">
          <cell r="A54" t="str">
            <v>15904</v>
          </cell>
          <cell r="B54" t="str">
            <v>TEN HAVE MD,ANDREW</v>
          </cell>
          <cell r="C54" t="str">
            <v>Outside Professional Svcs</v>
          </cell>
          <cell r="D54">
            <v>2001</v>
          </cell>
          <cell r="E54">
            <v>4545</v>
          </cell>
        </row>
        <row r="55">
          <cell r="A55" t="str">
            <v>15383</v>
          </cell>
          <cell r="B55" t="str">
            <v>TOGASHI MD,LISA K</v>
          </cell>
          <cell r="C55" t="str">
            <v>Outside Professional Svcs</v>
          </cell>
          <cell r="D55">
            <v>2001</v>
          </cell>
          <cell r="E55">
            <v>23157.07</v>
          </cell>
        </row>
        <row r="56">
          <cell r="A56" t="str">
            <v>10014</v>
          </cell>
          <cell r="B56" t="str">
            <v>TSUSHIMA PHD,WILLIAM T</v>
          </cell>
          <cell r="C56" t="str">
            <v>Outside Professional Svcs</v>
          </cell>
          <cell r="D56">
            <v>2001</v>
          </cell>
          <cell r="E56">
            <v>46088.15</v>
          </cell>
        </row>
        <row r="57">
          <cell r="A57" t="str">
            <v>10904</v>
          </cell>
          <cell r="B57" t="str">
            <v>WAITE MD,JOSEPHINE T</v>
          </cell>
          <cell r="C57" t="str">
            <v>Outside Professional Svcs</v>
          </cell>
          <cell r="D57">
            <v>2001</v>
          </cell>
          <cell r="E57">
            <v>473.25</v>
          </cell>
        </row>
        <row r="58">
          <cell r="A58" t="str">
            <v>10529</v>
          </cell>
          <cell r="B58" t="str">
            <v>WARSHAUER MD,FREDERICK B</v>
          </cell>
          <cell r="C58" t="str">
            <v>Outside Professional Svcs</v>
          </cell>
          <cell r="D58">
            <v>2001</v>
          </cell>
          <cell r="E58">
            <v>12.72</v>
          </cell>
        </row>
        <row r="59">
          <cell r="A59" t="str">
            <v>10144</v>
          </cell>
          <cell r="B59" t="str">
            <v>WHITE MD,ROGER L</v>
          </cell>
          <cell r="C59" t="str">
            <v>Outside Professional Svcs</v>
          </cell>
          <cell r="D59">
            <v>2001</v>
          </cell>
          <cell r="E59">
            <v>393.1</v>
          </cell>
        </row>
        <row r="60">
          <cell r="A60" t="str">
            <v>10292</v>
          </cell>
          <cell r="B60" t="str">
            <v>WONG MD,RANDOLPH K M</v>
          </cell>
          <cell r="C60" t="str">
            <v>OTHER ACTIVITIES</v>
          </cell>
          <cell r="D60">
            <v>2001</v>
          </cell>
          <cell r="E60">
            <v>3600</v>
          </cell>
        </row>
        <row r="61">
          <cell r="A61" t="str">
            <v>10315</v>
          </cell>
          <cell r="B61" t="str">
            <v>WYATT MD,PAULA</v>
          </cell>
          <cell r="C61" t="str">
            <v>Outside Professional Svcs</v>
          </cell>
          <cell r="D61">
            <v>2001</v>
          </cell>
          <cell r="E61">
            <v>956.25</v>
          </cell>
        </row>
        <row r="62">
          <cell r="A62" t="str">
            <v>10198</v>
          </cell>
          <cell r="B62" t="str">
            <v>YANAGIHARA MD,LYNN B</v>
          </cell>
          <cell r="C62" t="str">
            <v>Outside Professional Svcs</v>
          </cell>
          <cell r="D62">
            <v>2001</v>
          </cell>
          <cell r="E62">
            <v>1616.56</v>
          </cell>
        </row>
        <row r="63">
          <cell r="A63" t="str">
            <v>10319</v>
          </cell>
          <cell r="B63" t="str">
            <v>YOKOCHI MD,LANCE A</v>
          </cell>
          <cell r="C63" t="str">
            <v>Outside Professional Svcs</v>
          </cell>
          <cell r="D63">
            <v>2001</v>
          </cell>
          <cell r="E63">
            <v>47287.82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os@doh.wa.gov" TargetMode="External"/><Relationship Id="rId1" Type="http://schemas.openxmlformats.org/officeDocument/2006/relationships/hyperlink" Target="mailto:hos@doh.wa.gov."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hos@doh.wa.gov" TargetMode="External"/><Relationship Id="rId1" Type="http://schemas.openxmlformats.org/officeDocument/2006/relationships/hyperlink" Target="mailto:hos@doh.wa.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codeName="Sheet1">
    <pageSetUpPr autoPageBreaks="0" fitToPage="1"/>
  </sheetPr>
  <dimension ref="A1:CF719"/>
  <sheetViews>
    <sheetView showGridLines="0" tabSelected="1" zoomScale="75" zoomScaleNormal="75" workbookViewId="0"/>
  </sheetViews>
  <sheetFormatPr defaultColWidth="11.75" defaultRowHeight="12.6" customHeight="1"/>
  <cols>
    <col min="1" max="1" width="29.58203125" style="180" customWidth="1"/>
    <col min="2" max="2" width="15.58203125" style="180" customWidth="1"/>
    <col min="3" max="3" width="14.75" style="180" customWidth="1"/>
    <col min="4" max="4" width="13.25" style="180" customWidth="1"/>
    <col min="5" max="5" width="13.33203125" style="180" bestFit="1" customWidth="1"/>
    <col min="6" max="7" width="12.25" style="180" bestFit="1" customWidth="1"/>
    <col min="8" max="8" width="12.4140625" style="180" bestFit="1" customWidth="1"/>
    <col min="9" max="14" width="12.25" style="180" bestFit="1" customWidth="1"/>
    <col min="15" max="15" width="12.4140625" style="180" bestFit="1" customWidth="1"/>
    <col min="16" max="16" width="13.33203125" style="180" bestFit="1" customWidth="1"/>
    <col min="17" max="17" width="12.25" style="180" bestFit="1" customWidth="1"/>
    <col min="18" max="18" width="12.4140625" style="180" bestFit="1" customWidth="1"/>
    <col min="19" max="19" width="12.25" style="180" bestFit="1" customWidth="1"/>
    <col min="20" max="21" width="12.4140625" style="180" bestFit="1" customWidth="1"/>
    <col min="22" max="22" width="12.25" style="180" bestFit="1" customWidth="1"/>
    <col min="23" max="29" width="12.4140625" style="180" bestFit="1" customWidth="1"/>
    <col min="30" max="30" width="12.25" style="180" bestFit="1" customWidth="1"/>
    <col min="31" max="31" width="12.4140625" style="180" bestFit="1" customWidth="1"/>
    <col min="32" max="32" width="12.25" style="180" bestFit="1" customWidth="1"/>
    <col min="33" max="33" width="13.33203125" style="180" bestFit="1" customWidth="1"/>
    <col min="34" max="35" width="12.25" style="180" bestFit="1" customWidth="1"/>
    <col min="36" max="36" width="13.33203125" style="180" bestFit="1" customWidth="1"/>
    <col min="37" max="43" width="12.25" style="180" bestFit="1" customWidth="1"/>
    <col min="44" max="44" width="12.4140625" style="180" bestFit="1" customWidth="1"/>
    <col min="45" max="48" width="12.25" style="180" bestFit="1" customWidth="1"/>
    <col min="49" max="65" width="12.08203125" style="180" bestFit="1" customWidth="1"/>
    <col min="66" max="66" width="12.58203125" style="180" bestFit="1" customWidth="1"/>
    <col min="67" max="81" width="12.08203125" style="180" bestFit="1" customWidth="1"/>
    <col min="82" max="82" width="12.4140625" style="180" bestFit="1" customWidth="1"/>
    <col min="83" max="16384" width="11.75" style="180"/>
  </cols>
  <sheetData>
    <row r="1" spans="1:6" ht="12.75" customHeight="1">
      <c r="A1" s="229" t="s">
        <v>1230</v>
      </c>
      <c r="B1" s="230"/>
      <c r="C1" s="230"/>
      <c r="D1" s="230"/>
      <c r="E1" s="230"/>
      <c r="F1" s="230"/>
    </row>
    <row r="2" spans="1:6" ht="12.75" customHeight="1">
      <c r="A2" s="230" t="s">
        <v>1231</v>
      </c>
      <c r="B2" s="230"/>
      <c r="C2" s="231"/>
      <c r="D2" s="230"/>
      <c r="E2" s="230"/>
      <c r="F2" s="230"/>
    </row>
    <row r="3" spans="1:6" ht="12.75" customHeight="1">
      <c r="A3" s="199"/>
      <c r="C3" s="232"/>
    </row>
    <row r="4" spans="1:6" ht="12.75" customHeight="1">
      <c r="C4" s="232"/>
    </row>
    <row r="5" spans="1:6" ht="12.75" customHeight="1">
      <c r="A5" s="199" t="s">
        <v>1256</v>
      </c>
      <c r="C5" s="232"/>
    </row>
    <row r="6" spans="1:6" ht="12.75" customHeight="1">
      <c r="A6" s="199" t="s">
        <v>0</v>
      </c>
      <c r="C6" s="232"/>
    </row>
    <row r="7" spans="1:6" ht="12.75" customHeight="1">
      <c r="A7" s="199" t="s">
        <v>1</v>
      </c>
      <c r="C7" s="232"/>
    </row>
    <row r="8" spans="1:6" ht="12.75" customHeight="1">
      <c r="C8" s="232"/>
    </row>
    <row r="9" spans="1:6" ht="12.75" customHeight="1">
      <c r="C9" s="232"/>
    </row>
    <row r="10" spans="1:6" ht="12.75" customHeight="1">
      <c r="A10" s="198" t="s">
        <v>1226</v>
      </c>
      <c r="C10" s="232"/>
    </row>
    <row r="11" spans="1:6" ht="12.75" customHeight="1">
      <c r="A11" s="198" t="s">
        <v>1229</v>
      </c>
      <c r="C11" s="232"/>
    </row>
    <row r="12" spans="1:6" ht="12.75" customHeight="1">
      <c r="C12" s="232"/>
    </row>
    <row r="13" spans="1:6" ht="12.75" customHeight="1">
      <c r="C13" s="232"/>
    </row>
    <row r="14" spans="1:6" ht="12.75" customHeight="1">
      <c r="A14" s="199" t="s">
        <v>2</v>
      </c>
      <c r="C14" s="232"/>
    </row>
    <row r="15" spans="1:6" ht="12.75" customHeight="1">
      <c r="A15" s="199"/>
      <c r="C15" s="232"/>
    </row>
    <row r="16" spans="1:6" ht="12.75" customHeight="1">
      <c r="A16" s="180" t="s">
        <v>1258</v>
      </c>
      <c r="C16" s="232"/>
      <c r="F16" s="279" t="s">
        <v>1257</v>
      </c>
    </row>
    <row r="17" spans="1:6" ht="12.75" customHeight="1">
      <c r="A17" s="180" t="s">
        <v>1228</v>
      </c>
      <c r="C17" s="279" t="s">
        <v>1257</v>
      </c>
    </row>
    <row r="18" spans="1:6" ht="12.75" customHeight="1">
      <c r="A18" s="225"/>
      <c r="C18" s="232"/>
    </row>
    <row r="19" spans="1:6" ht="12.75" customHeight="1">
      <c r="C19" s="232"/>
    </row>
    <row r="20" spans="1:6" ht="12.75" customHeight="1">
      <c r="A20" s="269" t="s">
        <v>1232</v>
      </c>
      <c r="B20" s="269"/>
      <c r="C20" s="280"/>
      <c r="D20" s="269"/>
      <c r="E20" s="269"/>
      <c r="F20" s="269"/>
    </row>
    <row r="21" spans="1:6" ht="22.5" customHeight="1">
      <c r="A21" s="199"/>
      <c r="C21" s="232"/>
    </row>
    <row r="22" spans="1:6" ht="12.6" customHeight="1">
      <c r="A22" s="233" t="s">
        <v>1252</v>
      </c>
      <c r="B22" s="234"/>
      <c r="C22" s="235"/>
      <c r="D22" s="233"/>
      <c r="E22" s="233"/>
    </row>
    <row r="23" spans="1:6" ht="12.6" customHeight="1">
      <c r="B23" s="199"/>
      <c r="C23" s="232"/>
    </row>
    <row r="24" spans="1:6" ht="12.6" customHeight="1">
      <c r="A24" s="236" t="s">
        <v>3</v>
      </c>
      <c r="C24" s="232"/>
    </row>
    <row r="25" spans="1:6" ht="12.6" customHeight="1">
      <c r="A25" s="198" t="s">
        <v>1233</v>
      </c>
      <c r="C25" s="232"/>
    </row>
    <row r="26" spans="1:6" ht="12.6" customHeight="1">
      <c r="A26" s="199" t="s">
        <v>4</v>
      </c>
      <c r="C26" s="232"/>
    </row>
    <row r="27" spans="1:6" ht="12.6" customHeight="1">
      <c r="A27" s="198" t="s">
        <v>1234</v>
      </c>
      <c r="C27" s="232"/>
    </row>
    <row r="28" spans="1:6" ht="12.6" customHeight="1">
      <c r="A28" s="199" t="s">
        <v>5</v>
      </c>
      <c r="C28" s="232"/>
    </row>
    <row r="29" spans="1:6" ht="12.6" customHeight="1">
      <c r="A29" s="198"/>
      <c r="C29" s="232"/>
    </row>
    <row r="30" spans="1:6" ht="12.6" customHeight="1">
      <c r="A30" s="180" t="s">
        <v>6</v>
      </c>
      <c r="C30" s="232"/>
    </row>
    <row r="31" spans="1:6" ht="12.6" customHeight="1">
      <c r="A31" s="199" t="s">
        <v>7</v>
      </c>
      <c r="C31" s="232"/>
    </row>
    <row r="32" spans="1:6" ht="12.6" customHeight="1">
      <c r="A32" s="199" t="s">
        <v>8</v>
      </c>
      <c r="C32" s="232"/>
    </row>
    <row r="33" spans="1:83" ht="12.6" customHeight="1">
      <c r="A33" s="198" t="s">
        <v>1235</v>
      </c>
      <c r="C33" s="232"/>
    </row>
    <row r="34" spans="1:83" ht="12.6" customHeight="1">
      <c r="A34" s="199" t="s">
        <v>9</v>
      </c>
      <c r="C34" s="232"/>
    </row>
    <row r="35" spans="1:83" ht="12.6" customHeight="1">
      <c r="A35" s="199"/>
      <c r="C35" s="232"/>
    </row>
    <row r="36" spans="1:83" ht="12.6" customHeight="1">
      <c r="A36" s="198" t="s">
        <v>1236</v>
      </c>
      <c r="C36" s="232"/>
    </row>
    <row r="37" spans="1:83" ht="12.6" customHeight="1">
      <c r="A37" s="199" t="s">
        <v>1227</v>
      </c>
      <c r="C37" s="232"/>
    </row>
    <row r="38" spans="1:83" ht="12" customHeight="1">
      <c r="A38" s="198"/>
      <c r="C38" s="232"/>
    </row>
    <row r="39" spans="1:83" ht="12.6" customHeight="1">
      <c r="A39" s="199"/>
      <c r="C39" s="232"/>
    </row>
    <row r="40" spans="1:83" ht="12" customHeight="1">
      <c r="A40" s="199"/>
      <c r="C40" s="232"/>
    </row>
    <row r="41" spans="1:83" ht="12" customHeight="1">
      <c r="A41" s="199"/>
      <c r="C41" s="237"/>
      <c r="D41" s="238"/>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c r="BR41" s="237"/>
      <c r="BS41" s="237"/>
      <c r="BT41" s="237"/>
      <c r="BU41" s="237"/>
      <c r="BV41" s="237"/>
      <c r="BW41" s="237"/>
      <c r="BX41" s="237"/>
      <c r="BY41" s="237"/>
      <c r="BZ41" s="237"/>
      <c r="CA41" s="237"/>
      <c r="CB41" s="237"/>
      <c r="CC41" s="237"/>
    </row>
    <row r="42" spans="1:83" ht="12" customHeight="1">
      <c r="A42" s="199"/>
      <c r="C42" s="237"/>
      <c r="D42" s="238"/>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237"/>
      <c r="CB42" s="237"/>
      <c r="CC42" s="237"/>
      <c r="CD42" s="239"/>
    </row>
    <row r="43" spans="1:83" ht="12" customHeight="1">
      <c r="A43" s="199"/>
      <c r="C43" s="232"/>
      <c r="F43" s="181"/>
    </row>
    <row r="44" spans="1:83" ht="12" customHeight="1">
      <c r="A44" s="175"/>
      <c r="B44" s="175"/>
      <c r="C44" s="182" t="s">
        <v>10</v>
      </c>
      <c r="D44" s="170" t="s">
        <v>11</v>
      </c>
      <c r="E44" s="170" t="s">
        <v>12</v>
      </c>
      <c r="F44" s="170" t="s">
        <v>13</v>
      </c>
      <c r="G44" s="170" t="s">
        <v>14</v>
      </c>
      <c r="H44" s="170" t="s">
        <v>15</v>
      </c>
      <c r="I44" s="170" t="s">
        <v>16</v>
      </c>
      <c r="J44" s="170" t="s">
        <v>17</v>
      </c>
      <c r="K44" s="170" t="s">
        <v>18</v>
      </c>
      <c r="L44" s="170" t="s">
        <v>19</v>
      </c>
      <c r="M44" s="170" t="s">
        <v>20</v>
      </c>
      <c r="N44" s="170" t="s">
        <v>21</v>
      </c>
      <c r="O44" s="170" t="s">
        <v>22</v>
      </c>
      <c r="P44" s="170" t="s">
        <v>23</v>
      </c>
      <c r="Q44" s="170" t="s">
        <v>24</v>
      </c>
      <c r="R44" s="170" t="s">
        <v>25</v>
      </c>
      <c r="S44" s="170" t="s">
        <v>26</v>
      </c>
      <c r="T44" s="170" t="s">
        <v>27</v>
      </c>
      <c r="U44" s="170" t="s">
        <v>28</v>
      </c>
      <c r="V44" s="170" t="s">
        <v>29</v>
      </c>
      <c r="W44" s="170" t="s">
        <v>30</v>
      </c>
      <c r="X44" s="170" t="s">
        <v>31</v>
      </c>
      <c r="Y44" s="170" t="s">
        <v>32</v>
      </c>
      <c r="Z44" s="170" t="s">
        <v>33</v>
      </c>
      <c r="AA44" s="170" t="s">
        <v>34</v>
      </c>
      <c r="AB44" s="170" t="s">
        <v>35</v>
      </c>
      <c r="AC44" s="170" t="s">
        <v>36</v>
      </c>
      <c r="AD44" s="170" t="s">
        <v>37</v>
      </c>
      <c r="AE44" s="170" t="s">
        <v>38</v>
      </c>
      <c r="AF44" s="170" t="s">
        <v>39</v>
      </c>
      <c r="AG44" s="170" t="s">
        <v>40</v>
      </c>
      <c r="AH44" s="170" t="s">
        <v>41</v>
      </c>
      <c r="AI44" s="170" t="s">
        <v>42</v>
      </c>
      <c r="AJ44" s="170" t="s">
        <v>43</v>
      </c>
      <c r="AK44" s="170" t="s">
        <v>44</v>
      </c>
      <c r="AL44" s="170" t="s">
        <v>45</v>
      </c>
      <c r="AM44" s="170" t="s">
        <v>46</v>
      </c>
      <c r="AN44" s="170" t="s">
        <v>47</v>
      </c>
      <c r="AO44" s="170" t="s">
        <v>48</v>
      </c>
      <c r="AP44" s="170" t="s">
        <v>49</v>
      </c>
      <c r="AQ44" s="170" t="s">
        <v>50</v>
      </c>
      <c r="AR44" s="170" t="s">
        <v>51</v>
      </c>
      <c r="AS44" s="170" t="s">
        <v>52</v>
      </c>
      <c r="AT44" s="170" t="s">
        <v>53</v>
      </c>
      <c r="AU44" s="170" t="s">
        <v>54</v>
      </c>
      <c r="AV44" s="170" t="s">
        <v>55</v>
      </c>
      <c r="AW44" s="170" t="s">
        <v>56</v>
      </c>
      <c r="AX44" s="170" t="s">
        <v>57</v>
      </c>
      <c r="AY44" s="170" t="s">
        <v>58</v>
      </c>
      <c r="AZ44" s="170" t="s">
        <v>59</v>
      </c>
      <c r="BA44" s="170" t="s">
        <v>60</v>
      </c>
      <c r="BB44" s="170" t="s">
        <v>61</v>
      </c>
      <c r="BC44" s="170" t="s">
        <v>62</v>
      </c>
      <c r="BD44" s="170" t="s">
        <v>63</v>
      </c>
      <c r="BE44" s="170" t="s">
        <v>64</v>
      </c>
      <c r="BF44" s="170" t="s">
        <v>65</v>
      </c>
      <c r="BG44" s="170" t="s">
        <v>66</v>
      </c>
      <c r="BH44" s="170" t="s">
        <v>67</v>
      </c>
      <c r="BI44" s="170" t="s">
        <v>68</v>
      </c>
      <c r="BJ44" s="170" t="s">
        <v>69</v>
      </c>
      <c r="BK44" s="170" t="s">
        <v>70</v>
      </c>
      <c r="BL44" s="170" t="s">
        <v>71</v>
      </c>
      <c r="BM44" s="170" t="s">
        <v>72</v>
      </c>
      <c r="BN44" s="170" t="s">
        <v>73</v>
      </c>
      <c r="BO44" s="170" t="s">
        <v>74</v>
      </c>
      <c r="BP44" s="170" t="s">
        <v>75</v>
      </c>
      <c r="BQ44" s="170" t="s">
        <v>76</v>
      </c>
      <c r="BR44" s="170" t="s">
        <v>77</v>
      </c>
      <c r="BS44" s="170" t="s">
        <v>78</v>
      </c>
      <c r="BT44" s="170" t="s">
        <v>79</v>
      </c>
      <c r="BU44" s="170" t="s">
        <v>80</v>
      </c>
      <c r="BV44" s="170" t="s">
        <v>81</v>
      </c>
      <c r="BW44" s="170" t="s">
        <v>82</v>
      </c>
      <c r="BX44" s="170" t="s">
        <v>83</v>
      </c>
      <c r="BY44" s="170" t="s">
        <v>84</v>
      </c>
      <c r="BZ44" s="170" t="s">
        <v>85</v>
      </c>
      <c r="CA44" s="170" t="s">
        <v>86</v>
      </c>
      <c r="CB44" s="170" t="s">
        <v>87</v>
      </c>
      <c r="CC44" s="170" t="s">
        <v>88</v>
      </c>
      <c r="CD44" s="170" t="s">
        <v>89</v>
      </c>
      <c r="CE44" s="170" t="s">
        <v>90</v>
      </c>
    </row>
    <row r="45" spans="1:83" ht="12" customHeight="1">
      <c r="A45" s="175"/>
      <c r="B45" s="240" t="s">
        <v>91</v>
      </c>
      <c r="C45" s="182" t="s">
        <v>92</v>
      </c>
      <c r="D45" s="170" t="s">
        <v>93</v>
      </c>
      <c r="E45" s="170" t="s">
        <v>94</v>
      </c>
      <c r="F45" s="170" t="s">
        <v>95</v>
      </c>
      <c r="G45" s="170" t="s">
        <v>96</v>
      </c>
      <c r="H45" s="170" t="s">
        <v>97</v>
      </c>
      <c r="I45" s="170" t="s">
        <v>98</v>
      </c>
      <c r="J45" s="170" t="s">
        <v>99</v>
      </c>
      <c r="K45" s="170" t="s">
        <v>100</v>
      </c>
      <c r="L45" s="170" t="s">
        <v>101</v>
      </c>
      <c r="M45" s="170" t="s">
        <v>102</v>
      </c>
      <c r="N45" s="170" t="s">
        <v>103</v>
      </c>
      <c r="O45" s="170" t="s">
        <v>104</v>
      </c>
      <c r="P45" s="170" t="s">
        <v>105</v>
      </c>
      <c r="Q45" s="170" t="s">
        <v>106</v>
      </c>
      <c r="R45" s="170" t="s">
        <v>107</v>
      </c>
      <c r="S45" s="170" t="s">
        <v>108</v>
      </c>
      <c r="T45" s="170" t="s">
        <v>1192</v>
      </c>
      <c r="U45" s="170" t="s">
        <v>109</v>
      </c>
      <c r="V45" s="170" t="s">
        <v>110</v>
      </c>
      <c r="W45" s="170" t="s">
        <v>111</v>
      </c>
      <c r="X45" s="170" t="s">
        <v>112</v>
      </c>
      <c r="Y45" s="170" t="s">
        <v>113</v>
      </c>
      <c r="Z45" s="170" t="s">
        <v>113</v>
      </c>
      <c r="AA45" s="170" t="s">
        <v>114</v>
      </c>
      <c r="AB45" s="170" t="s">
        <v>115</v>
      </c>
      <c r="AC45" s="170" t="s">
        <v>116</v>
      </c>
      <c r="AD45" s="170" t="s">
        <v>117</v>
      </c>
      <c r="AE45" s="170" t="s">
        <v>96</v>
      </c>
      <c r="AF45" s="170" t="s">
        <v>97</v>
      </c>
      <c r="AG45" s="170" t="s">
        <v>118</v>
      </c>
      <c r="AH45" s="170" t="s">
        <v>119</v>
      </c>
      <c r="AI45" s="170" t="s">
        <v>120</v>
      </c>
      <c r="AJ45" s="170" t="s">
        <v>121</v>
      </c>
      <c r="AK45" s="170" t="s">
        <v>122</v>
      </c>
      <c r="AL45" s="170" t="s">
        <v>123</v>
      </c>
      <c r="AM45" s="170" t="s">
        <v>124</v>
      </c>
      <c r="AN45" s="170" t="s">
        <v>110</v>
      </c>
      <c r="AO45" s="170" t="s">
        <v>125</v>
      </c>
      <c r="AP45" s="170" t="s">
        <v>126</v>
      </c>
      <c r="AQ45" s="170" t="s">
        <v>127</v>
      </c>
      <c r="AR45" s="170" t="s">
        <v>128</v>
      </c>
      <c r="AS45" s="170" t="s">
        <v>129</v>
      </c>
      <c r="AT45" s="170" t="s">
        <v>130</v>
      </c>
      <c r="AU45" s="170" t="s">
        <v>131</v>
      </c>
      <c r="AV45" s="170" t="s">
        <v>132</v>
      </c>
      <c r="AW45" s="170" t="s">
        <v>133</v>
      </c>
      <c r="AX45" s="170" t="s">
        <v>134</v>
      </c>
      <c r="AY45" s="170" t="s">
        <v>135</v>
      </c>
      <c r="AZ45" s="170" t="s">
        <v>136</v>
      </c>
      <c r="BA45" s="170" t="s">
        <v>137</v>
      </c>
      <c r="BB45" s="170" t="s">
        <v>138</v>
      </c>
      <c r="BC45" s="170" t="s">
        <v>108</v>
      </c>
      <c r="BD45" s="170" t="s">
        <v>139</v>
      </c>
      <c r="BE45" s="170" t="s">
        <v>140</v>
      </c>
      <c r="BF45" s="170" t="s">
        <v>141</v>
      </c>
      <c r="BG45" s="170" t="s">
        <v>142</v>
      </c>
      <c r="BH45" s="170" t="s">
        <v>143</v>
      </c>
      <c r="BI45" s="170" t="s">
        <v>144</v>
      </c>
      <c r="BJ45" s="170" t="s">
        <v>145</v>
      </c>
      <c r="BK45" s="170" t="s">
        <v>146</v>
      </c>
      <c r="BL45" s="170" t="s">
        <v>147</v>
      </c>
      <c r="BM45" s="170" t="s">
        <v>132</v>
      </c>
      <c r="BN45" s="170" t="s">
        <v>148</v>
      </c>
      <c r="BO45" s="170" t="s">
        <v>149</v>
      </c>
      <c r="BP45" s="170" t="s">
        <v>150</v>
      </c>
      <c r="BQ45" s="170" t="s">
        <v>151</v>
      </c>
      <c r="BR45" s="170" t="s">
        <v>152</v>
      </c>
      <c r="BS45" s="170" t="s">
        <v>153</v>
      </c>
      <c r="BT45" s="170" t="s">
        <v>154</v>
      </c>
      <c r="BU45" s="170" t="s">
        <v>155</v>
      </c>
      <c r="BV45" s="170" t="s">
        <v>155</v>
      </c>
      <c r="BW45" s="170" t="s">
        <v>155</v>
      </c>
      <c r="BX45" s="170" t="s">
        <v>156</v>
      </c>
      <c r="BY45" s="170" t="s">
        <v>157</v>
      </c>
      <c r="BZ45" s="170" t="s">
        <v>158</v>
      </c>
      <c r="CA45" s="170" t="s">
        <v>159</v>
      </c>
      <c r="CB45" s="170" t="s">
        <v>160</v>
      </c>
      <c r="CC45" s="170" t="s">
        <v>132</v>
      </c>
      <c r="CD45" s="170"/>
      <c r="CE45" s="170" t="s">
        <v>161</v>
      </c>
    </row>
    <row r="46" spans="1:83" ht="12.6" customHeight="1">
      <c r="A46" s="175" t="s">
        <v>3</v>
      </c>
      <c r="B46" s="170" t="s">
        <v>162</v>
      </c>
      <c r="C46" s="182" t="s">
        <v>163</v>
      </c>
      <c r="D46" s="170" t="s">
        <v>163</v>
      </c>
      <c r="E46" s="170" t="s">
        <v>163</v>
      </c>
      <c r="F46" s="170" t="s">
        <v>164</v>
      </c>
      <c r="G46" s="170" t="s">
        <v>165</v>
      </c>
      <c r="H46" s="170" t="s">
        <v>163</v>
      </c>
      <c r="I46" s="170" t="s">
        <v>166</v>
      </c>
      <c r="J46" s="170"/>
      <c r="K46" s="170" t="s">
        <v>157</v>
      </c>
      <c r="L46" s="170" t="s">
        <v>167</v>
      </c>
      <c r="M46" s="170" t="s">
        <v>168</v>
      </c>
      <c r="N46" s="170" t="s">
        <v>169</v>
      </c>
      <c r="O46" s="170" t="s">
        <v>170</v>
      </c>
      <c r="P46" s="170" t="s">
        <v>169</v>
      </c>
      <c r="Q46" s="170" t="s">
        <v>171</v>
      </c>
      <c r="R46" s="170"/>
      <c r="S46" s="170" t="s">
        <v>169</v>
      </c>
      <c r="T46" s="170" t="s">
        <v>172</v>
      </c>
      <c r="U46" s="170"/>
      <c r="V46" s="170" t="s">
        <v>173</v>
      </c>
      <c r="W46" s="170" t="s">
        <v>174</v>
      </c>
      <c r="X46" s="170" t="s">
        <v>175</v>
      </c>
      <c r="Y46" s="170" t="s">
        <v>176</v>
      </c>
      <c r="Z46" s="170" t="s">
        <v>177</v>
      </c>
      <c r="AA46" s="170" t="s">
        <v>178</v>
      </c>
      <c r="AB46" s="170"/>
      <c r="AC46" s="170" t="s">
        <v>172</v>
      </c>
      <c r="AD46" s="170"/>
      <c r="AE46" s="170" t="s">
        <v>172</v>
      </c>
      <c r="AF46" s="170" t="s">
        <v>179</v>
      </c>
      <c r="AG46" s="170" t="s">
        <v>171</v>
      </c>
      <c r="AH46" s="170"/>
      <c r="AI46" s="170" t="s">
        <v>180</v>
      </c>
      <c r="AJ46" s="170"/>
      <c r="AK46" s="170" t="s">
        <v>172</v>
      </c>
      <c r="AL46" s="170" t="s">
        <v>172</v>
      </c>
      <c r="AM46" s="170" t="s">
        <v>172</v>
      </c>
      <c r="AN46" s="170" t="s">
        <v>181</v>
      </c>
      <c r="AO46" s="170" t="s">
        <v>182</v>
      </c>
      <c r="AP46" s="170" t="s">
        <v>121</v>
      </c>
      <c r="AQ46" s="170" t="s">
        <v>183</v>
      </c>
      <c r="AR46" s="170" t="s">
        <v>169</v>
      </c>
      <c r="AS46" s="170"/>
      <c r="AT46" s="170" t="s">
        <v>184</v>
      </c>
      <c r="AU46" s="170" t="s">
        <v>185</v>
      </c>
      <c r="AV46" s="170" t="s">
        <v>186</v>
      </c>
      <c r="AW46" s="170" t="s">
        <v>187</v>
      </c>
      <c r="AX46" s="170" t="s">
        <v>188</v>
      </c>
      <c r="AY46" s="170"/>
      <c r="AZ46" s="170"/>
      <c r="BA46" s="170" t="s">
        <v>189</v>
      </c>
      <c r="BB46" s="170" t="s">
        <v>169</v>
      </c>
      <c r="BC46" s="170" t="s">
        <v>183</v>
      </c>
      <c r="BD46" s="170"/>
      <c r="BE46" s="170"/>
      <c r="BF46" s="170"/>
      <c r="BG46" s="170"/>
      <c r="BH46" s="170" t="s">
        <v>190</v>
      </c>
      <c r="BI46" s="170" t="s">
        <v>169</v>
      </c>
      <c r="BJ46" s="170"/>
      <c r="BK46" s="170" t="s">
        <v>191</v>
      </c>
      <c r="BL46" s="170"/>
      <c r="BM46" s="170" t="s">
        <v>192</v>
      </c>
      <c r="BN46" s="170" t="s">
        <v>193</v>
      </c>
      <c r="BO46" s="170" t="s">
        <v>194</v>
      </c>
      <c r="BP46" s="170" t="s">
        <v>195</v>
      </c>
      <c r="BQ46" s="170" t="s">
        <v>196</v>
      </c>
      <c r="BR46" s="170"/>
      <c r="BS46" s="170" t="s">
        <v>197</v>
      </c>
      <c r="BT46" s="170" t="s">
        <v>169</v>
      </c>
      <c r="BU46" s="170" t="s">
        <v>198</v>
      </c>
      <c r="BV46" s="170" t="s">
        <v>199</v>
      </c>
      <c r="BW46" s="170" t="s">
        <v>200</v>
      </c>
      <c r="BX46" s="170" t="s">
        <v>151</v>
      </c>
      <c r="BY46" s="170" t="s">
        <v>193</v>
      </c>
      <c r="BZ46" s="170" t="s">
        <v>152</v>
      </c>
      <c r="CA46" s="170" t="s">
        <v>201</v>
      </c>
      <c r="CB46" s="170" t="s">
        <v>201</v>
      </c>
      <c r="CC46" s="170" t="s">
        <v>202</v>
      </c>
      <c r="CD46" s="170"/>
      <c r="CE46" s="170" t="s">
        <v>203</v>
      </c>
    </row>
    <row r="47" spans="1:83" ht="12.6" customHeight="1">
      <c r="A47" s="175" t="s">
        <v>204</v>
      </c>
      <c r="B47" s="287">
        <v>56678558.529999986</v>
      </c>
      <c r="C47" s="287">
        <v>2061216.98</v>
      </c>
      <c r="D47" s="287">
        <v>1565181.6500000001</v>
      </c>
      <c r="E47" s="287">
        <v>6850048.6999999993</v>
      </c>
      <c r="F47" s="287">
        <v>0</v>
      </c>
      <c r="G47" s="287">
        <v>136065.61000000002</v>
      </c>
      <c r="H47" s="287">
        <v>830723.8899999999</v>
      </c>
      <c r="I47" s="287">
        <v>0</v>
      </c>
      <c r="J47" s="287">
        <v>264374.89</v>
      </c>
      <c r="K47" s="287">
        <v>0</v>
      </c>
      <c r="L47" s="287">
        <v>0</v>
      </c>
      <c r="M47" s="287">
        <v>0</v>
      </c>
      <c r="N47" s="287">
        <v>738375.09</v>
      </c>
      <c r="O47" s="287">
        <v>1473362.71</v>
      </c>
      <c r="P47" s="287">
        <v>1619310</v>
      </c>
      <c r="Q47" s="287">
        <v>1313546.99</v>
      </c>
      <c r="R47" s="287">
        <v>0</v>
      </c>
      <c r="S47" s="287">
        <v>345808.65</v>
      </c>
      <c r="T47" s="287">
        <v>606930.27999999991</v>
      </c>
      <c r="U47" s="287">
        <v>1607158.4500000002</v>
      </c>
      <c r="V47" s="287">
        <v>47653.73</v>
      </c>
      <c r="W47" s="287">
        <v>149152.21</v>
      </c>
      <c r="X47" s="287">
        <v>293936.40999999997</v>
      </c>
      <c r="Y47" s="287">
        <v>2357149.3000000003</v>
      </c>
      <c r="Z47" s="287">
        <v>541430.40999999992</v>
      </c>
      <c r="AA47" s="287">
        <v>209172.72999999998</v>
      </c>
      <c r="AB47" s="287">
        <v>1844648.9500000002</v>
      </c>
      <c r="AC47" s="287">
        <v>606783.25</v>
      </c>
      <c r="AD47" s="287">
        <v>0</v>
      </c>
      <c r="AE47" s="287">
        <v>1812309.59</v>
      </c>
      <c r="AF47" s="287">
        <v>0</v>
      </c>
      <c r="AG47" s="287">
        <v>2825884.7800000003</v>
      </c>
      <c r="AH47" s="287">
        <v>0</v>
      </c>
      <c r="AI47" s="287">
        <v>1511066.9500000002</v>
      </c>
      <c r="AJ47" s="287">
        <v>14685071.65</v>
      </c>
      <c r="AK47" s="287">
        <v>0</v>
      </c>
      <c r="AL47" s="287">
        <v>0</v>
      </c>
      <c r="AM47" s="287">
        <v>0</v>
      </c>
      <c r="AN47" s="287">
        <v>0</v>
      </c>
      <c r="AO47" s="287">
        <v>0</v>
      </c>
      <c r="AP47" s="287">
        <v>539591.58000000007</v>
      </c>
      <c r="AQ47" s="287">
        <v>0</v>
      </c>
      <c r="AR47" s="287">
        <v>1266573.8</v>
      </c>
      <c r="AS47" s="287">
        <v>0</v>
      </c>
      <c r="AT47" s="287">
        <v>0</v>
      </c>
      <c r="AU47" s="287">
        <v>0</v>
      </c>
      <c r="AV47" s="287">
        <v>114981.51000000001</v>
      </c>
      <c r="AW47" s="287">
        <v>0</v>
      </c>
      <c r="AX47" s="287">
        <v>0</v>
      </c>
      <c r="AY47" s="287">
        <v>967544.74</v>
      </c>
      <c r="AZ47" s="287">
        <v>0</v>
      </c>
      <c r="BA47" s="287">
        <v>0</v>
      </c>
      <c r="BB47" s="287">
        <v>1157912.3600000001</v>
      </c>
      <c r="BC47" s="287">
        <v>0</v>
      </c>
      <c r="BD47" s="287">
        <v>0</v>
      </c>
      <c r="BE47" s="287">
        <v>655767.7300000001</v>
      </c>
      <c r="BF47" s="287">
        <v>860603.04</v>
      </c>
      <c r="BG47" s="287">
        <v>124417.37</v>
      </c>
      <c r="BH47" s="287">
        <v>0</v>
      </c>
      <c r="BI47" s="287">
        <v>0</v>
      </c>
      <c r="BJ47" s="287">
        <v>0</v>
      </c>
      <c r="BK47" s="287">
        <v>0</v>
      </c>
      <c r="BL47" s="287">
        <v>0</v>
      </c>
      <c r="BM47" s="287">
        <v>0</v>
      </c>
      <c r="BN47" s="287">
        <v>1910063.51</v>
      </c>
      <c r="BO47" s="287">
        <v>0</v>
      </c>
      <c r="BP47" s="287">
        <v>165187.51</v>
      </c>
      <c r="BQ47" s="287">
        <v>0</v>
      </c>
      <c r="BR47" s="287">
        <v>90754.06</v>
      </c>
      <c r="BS47" s="287">
        <v>56889.02</v>
      </c>
      <c r="BT47" s="287">
        <v>139768.79</v>
      </c>
      <c r="BU47" s="287">
        <v>26854.760000000006</v>
      </c>
      <c r="BV47" s="287">
        <v>0</v>
      </c>
      <c r="BW47" s="287">
        <v>134432.76</v>
      </c>
      <c r="BX47" s="287">
        <v>0</v>
      </c>
      <c r="BY47" s="287">
        <v>872276.14999999991</v>
      </c>
      <c r="BZ47" s="287">
        <v>506334.22000000003</v>
      </c>
      <c r="CA47" s="287">
        <v>0</v>
      </c>
      <c r="CB47" s="287">
        <v>23830.090000000004</v>
      </c>
      <c r="CC47" s="287">
        <v>768411.68</v>
      </c>
      <c r="CD47" s="195"/>
      <c r="CE47" s="195">
        <f>SUM(C47:CC47)</f>
        <v>56678558.529999986</v>
      </c>
    </row>
    <row r="48" spans="1:83" ht="12.6" customHeight="1">
      <c r="A48" s="175" t="s">
        <v>205</v>
      </c>
      <c r="B48" s="287">
        <v>936185.76</v>
      </c>
      <c r="C48" s="241">
        <f>ROUND(((B48/CE61)*C61),0)</f>
        <v>36743</v>
      </c>
      <c r="D48" s="241">
        <f>ROUND(((B48/CE61)*D61),0)</f>
        <v>23809</v>
      </c>
      <c r="E48" s="195">
        <f>ROUND(((B48/CE61)*E61),0)</f>
        <v>107004</v>
      </c>
      <c r="F48" s="195">
        <f>ROUND(((B48/CE61)*F61),0)</f>
        <v>0</v>
      </c>
      <c r="G48" s="195">
        <f>ROUND(((B48/CE61)*G61),0)</f>
        <v>2438</v>
      </c>
      <c r="H48" s="195">
        <f>ROUND(((B48/CE61)*H61),0)</f>
        <v>14456</v>
      </c>
      <c r="I48" s="195">
        <f>ROUND(((B48/CE61)*I61),0)</f>
        <v>0</v>
      </c>
      <c r="J48" s="195">
        <f>ROUND(((B48/CE61)*J61),0)</f>
        <v>4296</v>
      </c>
      <c r="K48" s="195">
        <f>ROUND(((B48/CE61)*K61),0)</f>
        <v>0</v>
      </c>
      <c r="L48" s="195">
        <f>ROUND(((B48/CE61)*L61),0)</f>
        <v>0</v>
      </c>
      <c r="M48" s="195">
        <f>ROUND(((B48/CE61)*M61),0)</f>
        <v>0</v>
      </c>
      <c r="N48" s="195">
        <f>ROUND(((B48/CE61)*N61),0)</f>
        <v>12383</v>
      </c>
      <c r="O48" s="195">
        <f>ROUND(((B48/CE61)*O61),0)</f>
        <v>22448</v>
      </c>
      <c r="P48" s="195">
        <f>ROUND(((B48/CE61)*P61),0)</f>
        <v>25050</v>
      </c>
      <c r="Q48" s="195">
        <f>ROUND(((B48/CE61)*Q61),0)</f>
        <v>19971</v>
      </c>
      <c r="R48" s="195">
        <f>ROUND(((B48/CE61)*R61),0)</f>
        <v>0</v>
      </c>
      <c r="S48" s="195">
        <f>ROUND(((B48/CE61)*S61),0)</f>
        <v>4457</v>
      </c>
      <c r="T48" s="195">
        <f>ROUND(((B48/CE61)*T61),0)</f>
        <v>9808</v>
      </c>
      <c r="U48" s="195">
        <f>ROUND(((B48/CE61)*U61),0)</f>
        <v>20091</v>
      </c>
      <c r="V48" s="195">
        <f>ROUND(((B48/CE61)*V61),0)</f>
        <v>607</v>
      </c>
      <c r="W48" s="195">
        <f>ROUND(((B48/CE61)*W61),0)</f>
        <v>2089</v>
      </c>
      <c r="X48" s="195">
        <f>ROUND(((B48/CE61)*X61),0)</f>
        <v>4223</v>
      </c>
      <c r="Y48" s="195">
        <f>ROUND(((B48/CE61)*Y61),0)</f>
        <v>37480</v>
      </c>
      <c r="Z48" s="195">
        <f>ROUND(((B48/CE61)*Z61),0)</f>
        <v>7998</v>
      </c>
      <c r="AA48" s="195">
        <f>ROUND(((B48/CE61)*AA61),0)</f>
        <v>3550</v>
      </c>
      <c r="AB48" s="195">
        <f>ROUND(((B48/CE61)*AB61),0)</f>
        <v>32235</v>
      </c>
      <c r="AC48" s="195">
        <f>ROUND(((B48/CE61)*AC61),0)</f>
        <v>8618</v>
      </c>
      <c r="AD48" s="195">
        <f>ROUND(((B48/CE61)*AD61),0)</f>
        <v>0</v>
      </c>
      <c r="AE48" s="195">
        <f>ROUND(((B48/CE61)*AE61),0)</f>
        <v>25576</v>
      </c>
      <c r="AF48" s="195">
        <f>ROUND(((B48/CE61)*AF61),0)</f>
        <v>0</v>
      </c>
      <c r="AG48" s="195">
        <f>ROUND(((B48/CE61)*AG61),0)</f>
        <v>43533</v>
      </c>
      <c r="AH48" s="195">
        <f>ROUND(((B48/CE61)*AH61),0)</f>
        <v>0</v>
      </c>
      <c r="AI48" s="195">
        <f>ROUND(((B48/CE61)*AI61),0)</f>
        <v>22379</v>
      </c>
      <c r="AJ48" s="195">
        <f>ROUND(((B48/CE61)*AJ61),0)</f>
        <v>297278</v>
      </c>
      <c r="AK48" s="195">
        <f>ROUND(((B48/CE61)*AK61),0)</f>
        <v>0</v>
      </c>
      <c r="AL48" s="195">
        <f>ROUND(((B48/CE61)*AL61),0)</f>
        <v>0</v>
      </c>
      <c r="AM48" s="195">
        <f>ROUND(((B48/CE61)*AM61),0)</f>
        <v>0</v>
      </c>
      <c r="AN48" s="195">
        <f>ROUND(((B48/CE61)*AN61),0)</f>
        <v>0</v>
      </c>
      <c r="AO48" s="195">
        <f>ROUND(((B48/CE61)*AO61),0)</f>
        <v>0</v>
      </c>
      <c r="AP48" s="195">
        <f>ROUND(((B48/CE61)*AP61),0)</f>
        <v>9997</v>
      </c>
      <c r="AQ48" s="195">
        <f>ROUND(((B48/CE61)*AQ61),0)</f>
        <v>0</v>
      </c>
      <c r="AR48" s="195">
        <f>ROUND(((B48/CE61)*AR61),0)</f>
        <v>19872</v>
      </c>
      <c r="AS48" s="195">
        <f>ROUND(((B48/CE61)*AS61),0)</f>
        <v>0</v>
      </c>
      <c r="AT48" s="195">
        <f>ROUND(((B48/CE61)*AT61),0)</f>
        <v>0</v>
      </c>
      <c r="AU48" s="195">
        <f>ROUND(((B48/CE61)*AU61),0)</f>
        <v>0</v>
      </c>
      <c r="AV48" s="195">
        <f>ROUND(((B48/CE61)*AV61),0)</f>
        <v>1531</v>
      </c>
      <c r="AW48" s="195">
        <f>ROUND(((B48/CE61)*AW61),0)</f>
        <v>0</v>
      </c>
      <c r="AX48" s="195">
        <f>ROUND(((B48/CE61)*AX61),0)</f>
        <v>0</v>
      </c>
      <c r="AY48" s="195">
        <f>ROUND(((B48/CE61)*AY61),0)</f>
        <v>11978</v>
      </c>
      <c r="AZ48" s="195">
        <f>ROUND(((B48/CE61)*AZ61),0)</f>
        <v>0</v>
      </c>
      <c r="BA48" s="195">
        <f>ROUND(((B48/CE61)*BA61),0)</f>
        <v>0</v>
      </c>
      <c r="BB48" s="195">
        <f>ROUND(((B48/CE61)*BB61),0)</f>
        <v>17682</v>
      </c>
      <c r="BC48" s="195">
        <f>ROUND(((B48/CE61)*BC61),0)</f>
        <v>0</v>
      </c>
      <c r="BD48" s="195">
        <f>ROUND(((B48/CE61)*BD61),0)</f>
        <v>0</v>
      </c>
      <c r="BE48" s="195">
        <f>ROUND(((B48/CE61)*BE61),0)</f>
        <v>8828</v>
      </c>
      <c r="BF48" s="195">
        <f>ROUND(((B48/CE61)*BF61),0)</f>
        <v>9316</v>
      </c>
      <c r="BG48" s="195">
        <f>ROUND(((B48/CE61)*BG61),0)</f>
        <v>1385</v>
      </c>
      <c r="BH48" s="195">
        <f>ROUND(((B48/CE61)*BH61),0)</f>
        <v>0</v>
      </c>
      <c r="BI48" s="195">
        <f>ROUND(((B48/CE61)*BI61),0)</f>
        <v>0</v>
      </c>
      <c r="BJ48" s="195">
        <f>ROUND(((B48/CE61)*BJ61),0)</f>
        <v>0</v>
      </c>
      <c r="BK48" s="195">
        <f>ROUND(((B48/CE61)*BK61),0)</f>
        <v>0</v>
      </c>
      <c r="BL48" s="195">
        <f>ROUND(((B48/CE61)*BL61),0)</f>
        <v>0</v>
      </c>
      <c r="BM48" s="195">
        <f>ROUND(((B48/CE61)*BM61),0)</f>
        <v>0</v>
      </c>
      <c r="BN48" s="195">
        <f>ROUND(((B48/CE61)*BN61),0)</f>
        <v>21157</v>
      </c>
      <c r="BO48" s="195">
        <f>ROUND(((B48/CE61)*BO61),0)</f>
        <v>0</v>
      </c>
      <c r="BP48" s="195">
        <f>ROUND(((B48/CE61)*BP61),0)</f>
        <v>2212</v>
      </c>
      <c r="BQ48" s="195">
        <f>ROUND(((B48/CE61)*BQ61),0)</f>
        <v>0</v>
      </c>
      <c r="BR48" s="195">
        <f>ROUND(((B48/CE61)*BR61),0)</f>
        <v>1104</v>
      </c>
      <c r="BS48" s="195">
        <f>ROUND(((B48/CE61)*BS61),0)</f>
        <v>729</v>
      </c>
      <c r="BT48" s="195">
        <f>ROUND(((B48/CE61)*BT61),0)</f>
        <v>2101</v>
      </c>
      <c r="BU48" s="195">
        <f>ROUND(((B48/CE61)*BU61),0)</f>
        <v>259</v>
      </c>
      <c r="BV48" s="195">
        <f>ROUND(((B48/CE61)*BV61),0)</f>
        <v>0</v>
      </c>
      <c r="BW48" s="195">
        <f>ROUND(((B48/CE61)*BW61),0)</f>
        <v>1822</v>
      </c>
      <c r="BX48" s="195">
        <f>ROUND(((B48/CE61)*BX61),0)</f>
        <v>0</v>
      </c>
      <c r="BY48" s="195">
        <f>ROUND(((B48/CE61)*BY61),0)</f>
        <v>14029</v>
      </c>
      <c r="BZ48" s="195">
        <f>ROUND(((B48/CE61)*BZ61),0)</f>
        <v>9060</v>
      </c>
      <c r="CA48" s="195">
        <f>ROUND(((B48/CE61)*CA61),0)</f>
        <v>0</v>
      </c>
      <c r="CB48" s="195">
        <f>ROUND(((B48/CE61)*CB61),0)</f>
        <v>242</v>
      </c>
      <c r="CC48" s="195">
        <f>ROUND(((B48/CE61)*CC61),0)</f>
        <v>14362</v>
      </c>
      <c r="CD48" s="195"/>
      <c r="CE48" s="195">
        <f>SUM(C48:CD48)</f>
        <v>936186</v>
      </c>
    </row>
    <row r="49" spans="1:84" ht="12.6" customHeight="1">
      <c r="A49" s="175" t="s">
        <v>206</v>
      </c>
      <c r="B49" s="195">
        <f>B47+B48</f>
        <v>57614744.289999984</v>
      </c>
      <c r="C49" s="195"/>
      <c r="D49" s="195"/>
      <c r="E49" s="195"/>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row>
    <row r="50" spans="1:84" ht="12.6" customHeight="1">
      <c r="A50" s="175" t="s">
        <v>6</v>
      </c>
      <c r="B50" s="195"/>
      <c r="C50" s="195"/>
      <c r="D50" s="195"/>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row>
    <row r="51" spans="1:84" ht="12.6" customHeight="1">
      <c r="A51" s="171" t="s">
        <v>207</v>
      </c>
      <c r="B51" s="222">
        <v>24808438.790000003</v>
      </c>
      <c r="C51" s="222">
        <v>139101.97</v>
      </c>
      <c r="D51" s="222">
        <v>265962.78000000003</v>
      </c>
      <c r="E51" s="222">
        <v>308143.96999999997</v>
      </c>
      <c r="F51" s="222">
        <v>0</v>
      </c>
      <c r="G51" s="222">
        <v>67651.350000000006</v>
      </c>
      <c r="H51" s="222">
        <v>9377.0300000000007</v>
      </c>
      <c r="I51" s="222">
        <v>0</v>
      </c>
      <c r="J51" s="222">
        <v>38297.089999999997</v>
      </c>
      <c r="K51" s="222">
        <v>0</v>
      </c>
      <c r="L51" s="222">
        <v>0</v>
      </c>
      <c r="M51" s="222">
        <v>0</v>
      </c>
      <c r="N51" s="222">
        <v>56370.249999999993</v>
      </c>
      <c r="O51" s="222">
        <v>16650.48</v>
      </c>
      <c r="P51" s="222">
        <v>1369621.75</v>
      </c>
      <c r="Q51" s="222">
        <v>6202.7</v>
      </c>
      <c r="R51" s="222">
        <v>7360.52</v>
      </c>
      <c r="S51" s="222">
        <v>152502.92000000001</v>
      </c>
      <c r="T51" s="222">
        <v>46317.88</v>
      </c>
      <c r="U51" s="222">
        <v>16241.12</v>
      </c>
      <c r="V51" s="222">
        <v>36741.359999999993</v>
      </c>
      <c r="W51" s="222">
        <v>417046.00999999995</v>
      </c>
      <c r="X51" s="222">
        <v>320277.64999999997</v>
      </c>
      <c r="Y51" s="222">
        <v>1709784.02</v>
      </c>
      <c r="Z51" s="222">
        <v>271420.12</v>
      </c>
      <c r="AA51" s="222">
        <v>139506.18</v>
      </c>
      <c r="AB51" s="222">
        <v>492324.64999999997</v>
      </c>
      <c r="AC51" s="222">
        <v>204885.35</v>
      </c>
      <c r="AD51" s="222">
        <v>0</v>
      </c>
      <c r="AE51" s="222">
        <v>73315.909999999989</v>
      </c>
      <c r="AF51" s="222">
        <v>0</v>
      </c>
      <c r="AG51" s="222">
        <v>66679.820000000007</v>
      </c>
      <c r="AH51" s="222">
        <v>0</v>
      </c>
      <c r="AI51" s="222">
        <v>229871.32</v>
      </c>
      <c r="AJ51" s="222">
        <v>248681.00999999998</v>
      </c>
      <c r="AK51" s="222">
        <v>0</v>
      </c>
      <c r="AL51" s="222">
        <v>0</v>
      </c>
      <c r="AM51" s="222">
        <v>0</v>
      </c>
      <c r="AN51" s="222">
        <v>0</v>
      </c>
      <c r="AO51" s="222">
        <v>0</v>
      </c>
      <c r="AP51" s="222">
        <v>32665.41</v>
      </c>
      <c r="AQ51" s="222">
        <v>0</v>
      </c>
      <c r="AR51" s="222">
        <v>1216.58</v>
      </c>
      <c r="AS51" s="222">
        <v>0</v>
      </c>
      <c r="AT51" s="222">
        <v>0</v>
      </c>
      <c r="AU51" s="222">
        <v>0</v>
      </c>
      <c r="AV51" s="222">
        <v>0</v>
      </c>
      <c r="AW51" s="222">
        <v>0</v>
      </c>
      <c r="AX51" s="222">
        <v>0</v>
      </c>
      <c r="AY51" s="222">
        <v>69504.349999999991</v>
      </c>
      <c r="AZ51" s="222">
        <v>0</v>
      </c>
      <c r="BA51" s="222">
        <v>0</v>
      </c>
      <c r="BB51" s="222">
        <v>124.24000000000001</v>
      </c>
      <c r="BC51" s="222">
        <v>0</v>
      </c>
      <c r="BD51" s="222">
        <v>0</v>
      </c>
      <c r="BE51" s="222">
        <v>118075.11000000002</v>
      </c>
      <c r="BF51" s="222">
        <v>37481.350000000006</v>
      </c>
      <c r="BG51" s="222">
        <v>74.420000000000016</v>
      </c>
      <c r="BH51" s="222">
        <v>0</v>
      </c>
      <c r="BI51" s="222">
        <v>967633.76000000013</v>
      </c>
      <c r="BJ51" s="222">
        <v>0</v>
      </c>
      <c r="BK51" s="222">
        <v>0</v>
      </c>
      <c r="BL51" s="222">
        <v>0</v>
      </c>
      <c r="BM51" s="222">
        <v>0</v>
      </c>
      <c r="BN51" s="222">
        <v>16317004.35</v>
      </c>
      <c r="BO51" s="222">
        <v>0</v>
      </c>
      <c r="BP51" s="222">
        <v>0</v>
      </c>
      <c r="BQ51" s="222">
        <v>0</v>
      </c>
      <c r="BR51" s="222">
        <v>0</v>
      </c>
      <c r="BS51" s="222">
        <v>0</v>
      </c>
      <c r="BT51" s="222">
        <v>247.27999999999994</v>
      </c>
      <c r="BU51" s="222">
        <v>575.31999999999994</v>
      </c>
      <c r="BV51" s="222">
        <v>0</v>
      </c>
      <c r="BW51" s="222">
        <v>2555.0000000000005</v>
      </c>
      <c r="BX51" s="222">
        <v>0</v>
      </c>
      <c r="BY51" s="222">
        <v>505363.55999999994</v>
      </c>
      <c r="BZ51" s="222">
        <v>0</v>
      </c>
      <c r="CA51" s="222">
        <v>0</v>
      </c>
      <c r="CB51" s="222">
        <v>0</v>
      </c>
      <c r="CC51" s="222">
        <v>45582.85</v>
      </c>
      <c r="CD51" s="195"/>
      <c r="CE51" s="195">
        <f>SUM(C51:CD51)</f>
        <v>24808438.790000003</v>
      </c>
    </row>
    <row r="52" spans="1:84" ht="12.6" customHeight="1">
      <c r="A52" s="171" t="s">
        <v>208</v>
      </c>
      <c r="B52" s="222">
        <v>7847172.79</v>
      </c>
      <c r="C52" s="195">
        <f>ROUND((B52/(CE76+CF76)*C76),0)</f>
        <v>175131</v>
      </c>
      <c r="D52" s="195">
        <f>ROUND((B52/(CE76+CF76)*D76),0)</f>
        <v>143017</v>
      </c>
      <c r="E52" s="195">
        <f>ROUND((B52/(CE76+CF76)*E76),0)</f>
        <v>760049</v>
      </c>
      <c r="F52" s="195">
        <f>ROUND((B52/(CE76+CF76)*F76),0)</f>
        <v>0</v>
      </c>
      <c r="G52" s="195">
        <f>ROUND((B52/(CE76+CF76)*G76),0)</f>
        <v>20987</v>
      </c>
      <c r="H52" s="195">
        <f>ROUND((B52/(CE76+CF76)*H76),0)</f>
        <v>81584</v>
      </c>
      <c r="I52" s="195">
        <f>ROUND((B52/(CE76+CF76)*I76),0)</f>
        <v>0</v>
      </c>
      <c r="J52" s="195">
        <f>ROUND((B52/(CE76+CF76)*J76),0)</f>
        <v>12827</v>
      </c>
      <c r="K52" s="195">
        <f>ROUND((B52/(CE76+CF76)*K76),0)</f>
        <v>0</v>
      </c>
      <c r="L52" s="195">
        <f>ROUND((B52/(CE76+CF76)*L76),0)</f>
        <v>0</v>
      </c>
      <c r="M52" s="195">
        <f>ROUND((B52/(CE76+CF76)*M76),0)</f>
        <v>0</v>
      </c>
      <c r="N52" s="195">
        <f>ROUND((B52/(CE76+CF76)*N76),0)</f>
        <v>99920</v>
      </c>
      <c r="O52" s="195">
        <f>ROUND((B52/(CE76+CF76)*O76),0)</f>
        <v>112283</v>
      </c>
      <c r="P52" s="195">
        <f>ROUND((B52/(CE76+CF76)*P76),0)</f>
        <v>314134</v>
      </c>
      <c r="Q52" s="195">
        <f>ROUND((B52/(CE76+CF76)*Q76),0)</f>
        <v>87666</v>
      </c>
      <c r="R52" s="195">
        <f>ROUND((B52/(CE76+CF76)*R76),0)</f>
        <v>6208</v>
      </c>
      <c r="S52" s="195">
        <f>ROUND((B52/(CE76+CF76)*S76),0)</f>
        <v>113519</v>
      </c>
      <c r="T52" s="195">
        <f>ROUND((B52/(CE76+CF76)*T76),0)</f>
        <v>102329</v>
      </c>
      <c r="U52" s="195">
        <f>ROUND((B52/(CE76+CF76)*U76),0)</f>
        <v>127520</v>
      </c>
      <c r="V52" s="195">
        <f>ROUND((B52/(CE76+CF76)*V76),0)</f>
        <v>2233</v>
      </c>
      <c r="W52" s="195">
        <f>ROUND((B52/(CE76+CF76)*W76),0)</f>
        <v>25018</v>
      </c>
      <c r="X52" s="195">
        <f>ROUND((B52/(CE76+CF76)*X76),0)</f>
        <v>22282</v>
      </c>
      <c r="Y52" s="195">
        <f>ROUND((B52/(CE76+CF76)*Y76),0)</f>
        <v>214758</v>
      </c>
      <c r="Z52" s="195">
        <f>ROUND((B52/(CE76+CF76)*Z76),0)</f>
        <v>124677</v>
      </c>
      <c r="AA52" s="195">
        <f>ROUND((B52/(CE76+CF76)*AA76),0)</f>
        <v>57436</v>
      </c>
      <c r="AB52" s="195">
        <f>ROUND((B52/(CE76+CF76)*AB76),0)</f>
        <v>42225</v>
      </c>
      <c r="AC52" s="195">
        <f>ROUND((B52/(CE76+CF76)*AC76),0)</f>
        <v>16113</v>
      </c>
      <c r="AD52" s="195">
        <f>ROUND((B52/(CE76+CF76)*AD76),0)</f>
        <v>11024</v>
      </c>
      <c r="AE52" s="195">
        <f>ROUND((B52/(CE76+CF76)*AE76),0)</f>
        <v>239403</v>
      </c>
      <c r="AF52" s="195">
        <f>ROUND((B52/(CE76+CF76)*AF76),0)</f>
        <v>0</v>
      </c>
      <c r="AG52" s="195">
        <f>ROUND((B52/(CE76+CF76)*AG76),0)</f>
        <v>379849</v>
      </c>
      <c r="AH52" s="195">
        <f>ROUND((B52/(CE76+CF76)*AH76),0)</f>
        <v>0</v>
      </c>
      <c r="AI52" s="195">
        <f>ROUND((B52/(CE76+CF76)*AI76),0)</f>
        <v>161718</v>
      </c>
      <c r="AJ52" s="195">
        <f>ROUND((B52/(CE76+CF76)*AJ76),0)</f>
        <v>1180278</v>
      </c>
      <c r="AK52" s="195">
        <f>ROUND((B52/(CE76+CF76)*AK76),0)</f>
        <v>0</v>
      </c>
      <c r="AL52" s="195">
        <f>ROUND((B52/(CE76+CF76)*AL76),0)</f>
        <v>0</v>
      </c>
      <c r="AM52" s="195">
        <f>ROUND((B52/(CE76+CF76)*AM76),0)</f>
        <v>0</v>
      </c>
      <c r="AN52" s="195">
        <f>ROUND((B52/(CE76+CF76)*AN76),0)</f>
        <v>0</v>
      </c>
      <c r="AO52" s="195">
        <f>ROUND((B52/(CE76+CF76)*AO76),0)</f>
        <v>0</v>
      </c>
      <c r="AP52" s="195">
        <f>ROUND((B52/(CE76+CF76)*AP76),0)</f>
        <v>72240</v>
      </c>
      <c r="AQ52" s="195">
        <f>ROUND((B52/(CE76+CF76)*AQ76),0)</f>
        <v>10404</v>
      </c>
      <c r="AR52" s="195">
        <f>ROUND((B52/(CE76+CF76)*AR76),0)</f>
        <v>42815</v>
      </c>
      <c r="AS52" s="195">
        <f>ROUND((B52/(CE76+CF76)*AS76),0)</f>
        <v>0</v>
      </c>
      <c r="AT52" s="195">
        <f>ROUND((B52/(CE76+CF76)*AT76),0)</f>
        <v>0</v>
      </c>
      <c r="AU52" s="195">
        <f>ROUND((B52/(CE76+CF76)*AU76),0)</f>
        <v>0</v>
      </c>
      <c r="AV52" s="195">
        <f>ROUND((B52/(CE76+CF76)*AV76),0)</f>
        <v>19040</v>
      </c>
      <c r="AW52" s="195">
        <f>ROUND((B52/(CE76+CF76)*AW76),0)</f>
        <v>4026</v>
      </c>
      <c r="AX52" s="195">
        <f>ROUND((B52/(CE76+CF76)*AX76),0)</f>
        <v>5245</v>
      </c>
      <c r="AY52" s="195">
        <f>ROUND((B52/(CE76+CF76)*AY76),0)</f>
        <v>117011</v>
      </c>
      <c r="AZ52" s="195">
        <f>ROUND((B52/(CE76+CF76)*AZ76),0)</f>
        <v>0</v>
      </c>
      <c r="BA52" s="195">
        <f>ROUND((B52/(CE76+CF76)*BA76),0)</f>
        <v>8269</v>
      </c>
      <c r="BB52" s="195">
        <f>ROUND((B52/(CE76+CF76)*BB76),0)</f>
        <v>6198</v>
      </c>
      <c r="BC52" s="195">
        <f>ROUND((B52/(CE76+CF76)*BC76),0)</f>
        <v>0</v>
      </c>
      <c r="BD52" s="195">
        <f>ROUND((B52/(CE76+CF76)*BD76),0)</f>
        <v>28041</v>
      </c>
      <c r="BE52" s="195">
        <f>ROUND((B52/(CE76+CF76)*BE76),0)</f>
        <v>927083</v>
      </c>
      <c r="BF52" s="195">
        <f>ROUND((B52/(CE76+CF76)*BF76),0)</f>
        <v>43383</v>
      </c>
      <c r="BG52" s="195">
        <f>ROUND((B52/(CE76+CF76)*BG76),0)</f>
        <v>11647</v>
      </c>
      <c r="BH52" s="195">
        <f>ROUND((B52/(CE76+CF76)*BH76),0)</f>
        <v>107349</v>
      </c>
      <c r="BI52" s="195">
        <f>ROUND((B52/(CE76+CF76)*BI76),0)</f>
        <v>719057</v>
      </c>
      <c r="BJ52" s="195">
        <f>ROUND((B52/(CE76+CF76)*BJ76),0)</f>
        <v>25895</v>
      </c>
      <c r="BK52" s="195">
        <f>ROUND((B52/(CE76+CF76)*BK76),0)</f>
        <v>38347</v>
      </c>
      <c r="BL52" s="195">
        <f>ROUND((B52/(CE76+CF76)*BL76),0)</f>
        <v>18101</v>
      </c>
      <c r="BM52" s="195">
        <f>ROUND((B52/(CE76+CF76)*BM76),0)</f>
        <v>0</v>
      </c>
      <c r="BN52" s="195">
        <f>ROUND((B52/(CE76+CF76)*BN76),0)</f>
        <v>493718</v>
      </c>
      <c r="BO52" s="195">
        <f>ROUND((B52/(CE76+CF76)*BO76),0)</f>
        <v>16830</v>
      </c>
      <c r="BP52" s="195">
        <f>ROUND((B52/(CE76+CF76)*BP76),0)</f>
        <v>17044</v>
      </c>
      <c r="BQ52" s="195">
        <f>ROUND((B52/(CE76+CF76)*BQ76),0)</f>
        <v>0</v>
      </c>
      <c r="BR52" s="195">
        <f>ROUND((B52/(CE76+CF76)*BR76),0)</f>
        <v>13471</v>
      </c>
      <c r="BS52" s="195">
        <f>ROUND((B52/(CE76+CF76)*BS76),0)</f>
        <v>19720</v>
      </c>
      <c r="BT52" s="195">
        <f>ROUND((B52/(CE76+CF76)*BT76),0)</f>
        <v>18867</v>
      </c>
      <c r="BU52" s="195">
        <f>ROUND((B52/(CE76+CF76)*BU76),0)</f>
        <v>11088</v>
      </c>
      <c r="BV52" s="195">
        <f>ROUND((B52/(CE76+CF76)*BV76),0)</f>
        <v>86108</v>
      </c>
      <c r="BW52" s="195">
        <f>ROUND((B52/(CE76+CF76)*BW76),0)</f>
        <v>27707</v>
      </c>
      <c r="BX52" s="195">
        <f>ROUND((B52/(CE76+CF76)*BX76),0)</f>
        <v>19601</v>
      </c>
      <c r="BY52" s="195">
        <f>ROUND((B52/(CE76+CF76)*BY76),0)</f>
        <v>36097</v>
      </c>
      <c r="BZ52" s="195">
        <f>ROUND((B52/(CE76+CF76)*BZ76),0)</f>
        <v>0</v>
      </c>
      <c r="CA52" s="195">
        <f>ROUND((B52/(CE76+CF76)*CA76),0)</f>
        <v>14824</v>
      </c>
      <c r="CB52" s="195">
        <f>ROUND((B52/(CE76+CF76)*CB76),0)</f>
        <v>230869</v>
      </c>
      <c r="CC52" s="195">
        <f>ROUND((B52/(CE76+CF76)*CC76),0)</f>
        <v>2888</v>
      </c>
      <c r="CD52" s="195"/>
      <c r="CE52" s="195">
        <f>SUM(C52:CD52)</f>
        <v>7847171</v>
      </c>
    </row>
    <row r="53" spans="1:84" ht="12.6" customHeight="1">
      <c r="A53" s="175" t="s">
        <v>206</v>
      </c>
      <c r="B53" s="195">
        <f>B51+B52</f>
        <v>32655611.580000002</v>
      </c>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row>
    <row r="54" spans="1:84" ht="15.75" customHeight="1">
      <c r="A54" s="175"/>
      <c r="B54" s="175"/>
      <c r="C54" s="191"/>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row>
    <row r="55" spans="1:84" ht="12.6" customHeight="1">
      <c r="A55" s="171" t="s">
        <v>209</v>
      </c>
      <c r="B55" s="175"/>
      <c r="C55" s="182" t="s">
        <v>10</v>
      </c>
      <c r="D55" s="170" t="s">
        <v>11</v>
      </c>
      <c r="E55" s="170" t="s">
        <v>12</v>
      </c>
      <c r="F55" s="170" t="s">
        <v>13</v>
      </c>
      <c r="G55" s="170" t="s">
        <v>14</v>
      </c>
      <c r="H55" s="170" t="s">
        <v>15</v>
      </c>
      <c r="I55" s="170" t="s">
        <v>16</v>
      </c>
      <c r="J55" s="170" t="s">
        <v>17</v>
      </c>
      <c r="K55" s="170" t="s">
        <v>18</v>
      </c>
      <c r="L55" s="170" t="s">
        <v>19</v>
      </c>
      <c r="M55" s="170" t="s">
        <v>20</v>
      </c>
      <c r="N55" s="170" t="s">
        <v>21</v>
      </c>
      <c r="O55" s="170" t="s">
        <v>22</v>
      </c>
      <c r="P55" s="170" t="s">
        <v>23</v>
      </c>
      <c r="Q55" s="170" t="s">
        <v>24</v>
      </c>
      <c r="R55" s="170" t="s">
        <v>25</v>
      </c>
      <c r="S55" s="170" t="s">
        <v>26</v>
      </c>
      <c r="T55" s="242" t="s">
        <v>27</v>
      </c>
      <c r="U55" s="170" t="s">
        <v>28</v>
      </c>
      <c r="V55" s="170" t="s">
        <v>29</v>
      </c>
      <c r="W55" s="170" t="s">
        <v>30</v>
      </c>
      <c r="X55" s="170" t="s">
        <v>31</v>
      </c>
      <c r="Y55" s="170" t="s">
        <v>32</v>
      </c>
      <c r="Z55" s="170" t="s">
        <v>33</v>
      </c>
      <c r="AA55" s="170" t="s">
        <v>34</v>
      </c>
      <c r="AB55" s="170" t="s">
        <v>35</v>
      </c>
      <c r="AC55" s="170" t="s">
        <v>36</v>
      </c>
      <c r="AD55" s="170" t="s">
        <v>37</v>
      </c>
      <c r="AE55" s="170" t="s">
        <v>38</v>
      </c>
      <c r="AF55" s="170" t="s">
        <v>39</v>
      </c>
      <c r="AG55" s="170" t="s">
        <v>40</v>
      </c>
      <c r="AH55" s="170" t="s">
        <v>41</v>
      </c>
      <c r="AI55" s="170" t="s">
        <v>42</v>
      </c>
      <c r="AJ55" s="170" t="s">
        <v>43</v>
      </c>
      <c r="AK55" s="170" t="s">
        <v>44</v>
      </c>
      <c r="AL55" s="170" t="s">
        <v>45</v>
      </c>
      <c r="AM55" s="170" t="s">
        <v>46</v>
      </c>
      <c r="AN55" s="170" t="s">
        <v>47</v>
      </c>
      <c r="AO55" s="170" t="s">
        <v>48</v>
      </c>
      <c r="AP55" s="170" t="s">
        <v>49</v>
      </c>
      <c r="AQ55" s="170" t="s">
        <v>50</v>
      </c>
      <c r="AR55" s="170" t="s">
        <v>51</v>
      </c>
      <c r="AS55" s="170" t="s">
        <v>52</v>
      </c>
      <c r="AT55" s="170" t="s">
        <v>53</v>
      </c>
      <c r="AU55" s="170" t="s">
        <v>54</v>
      </c>
      <c r="AV55" s="170" t="s">
        <v>55</v>
      </c>
      <c r="AW55" s="170" t="s">
        <v>56</v>
      </c>
      <c r="AX55" s="170" t="s">
        <v>57</v>
      </c>
      <c r="AY55" s="170" t="s">
        <v>58</v>
      </c>
      <c r="AZ55" s="170" t="s">
        <v>59</v>
      </c>
      <c r="BA55" s="170" t="s">
        <v>60</v>
      </c>
      <c r="BB55" s="170" t="s">
        <v>61</v>
      </c>
      <c r="BC55" s="170" t="s">
        <v>62</v>
      </c>
      <c r="BD55" s="170" t="s">
        <v>63</v>
      </c>
      <c r="BE55" s="170" t="s">
        <v>64</v>
      </c>
      <c r="BF55" s="170" t="s">
        <v>65</v>
      </c>
      <c r="BG55" s="170" t="s">
        <v>66</v>
      </c>
      <c r="BH55" s="170" t="s">
        <v>67</v>
      </c>
      <c r="BI55" s="170" t="s">
        <v>68</v>
      </c>
      <c r="BJ55" s="170" t="s">
        <v>69</v>
      </c>
      <c r="BK55" s="170" t="s">
        <v>70</v>
      </c>
      <c r="BL55" s="170" t="s">
        <v>71</v>
      </c>
      <c r="BM55" s="170" t="s">
        <v>72</v>
      </c>
      <c r="BN55" s="170" t="s">
        <v>73</v>
      </c>
      <c r="BO55" s="170" t="s">
        <v>74</v>
      </c>
      <c r="BP55" s="170" t="s">
        <v>75</v>
      </c>
      <c r="BQ55" s="170" t="s">
        <v>76</v>
      </c>
      <c r="BR55" s="170" t="s">
        <v>77</v>
      </c>
      <c r="BS55" s="170" t="s">
        <v>78</v>
      </c>
      <c r="BT55" s="170" t="s">
        <v>79</v>
      </c>
      <c r="BU55" s="170" t="s">
        <v>80</v>
      </c>
      <c r="BV55" s="170" t="s">
        <v>81</v>
      </c>
      <c r="BW55" s="170" t="s">
        <v>82</v>
      </c>
      <c r="BX55" s="170" t="s">
        <v>83</v>
      </c>
      <c r="BY55" s="170" t="s">
        <v>84</v>
      </c>
      <c r="BZ55" s="170" t="s">
        <v>85</v>
      </c>
      <c r="CA55" s="170" t="s">
        <v>86</v>
      </c>
      <c r="CB55" s="170" t="s">
        <v>87</v>
      </c>
      <c r="CC55" s="170" t="s">
        <v>88</v>
      </c>
      <c r="CD55" s="170" t="s">
        <v>89</v>
      </c>
      <c r="CE55" s="170" t="s">
        <v>90</v>
      </c>
    </row>
    <row r="56" spans="1:84" ht="12.6" customHeight="1">
      <c r="A56" s="171" t="s">
        <v>210</v>
      </c>
      <c r="B56" s="175"/>
      <c r="C56" s="182" t="s">
        <v>92</v>
      </c>
      <c r="D56" s="170" t="s">
        <v>93</v>
      </c>
      <c r="E56" s="170" t="s">
        <v>94</v>
      </c>
      <c r="F56" s="170" t="s">
        <v>95</v>
      </c>
      <c r="G56" s="170" t="s">
        <v>96</v>
      </c>
      <c r="H56" s="170" t="s">
        <v>97</v>
      </c>
      <c r="I56" s="170" t="s">
        <v>98</v>
      </c>
      <c r="J56" s="170" t="s">
        <v>99</v>
      </c>
      <c r="K56" s="170" t="s">
        <v>100</v>
      </c>
      <c r="L56" s="170" t="s">
        <v>101</v>
      </c>
      <c r="M56" s="170" t="s">
        <v>102</v>
      </c>
      <c r="N56" s="170" t="s">
        <v>103</v>
      </c>
      <c r="O56" s="170" t="s">
        <v>104</v>
      </c>
      <c r="P56" s="170" t="s">
        <v>105</v>
      </c>
      <c r="Q56" s="170" t="s">
        <v>106</v>
      </c>
      <c r="R56" s="170" t="s">
        <v>107</v>
      </c>
      <c r="S56" s="170" t="s">
        <v>108</v>
      </c>
      <c r="T56" s="170" t="s">
        <v>1192</v>
      </c>
      <c r="U56" s="170" t="s">
        <v>109</v>
      </c>
      <c r="V56" s="170" t="s">
        <v>110</v>
      </c>
      <c r="W56" s="170" t="s">
        <v>111</v>
      </c>
      <c r="X56" s="170" t="s">
        <v>112</v>
      </c>
      <c r="Y56" s="170" t="s">
        <v>113</v>
      </c>
      <c r="Z56" s="170" t="s">
        <v>113</v>
      </c>
      <c r="AA56" s="170" t="s">
        <v>114</v>
      </c>
      <c r="AB56" s="170" t="s">
        <v>115</v>
      </c>
      <c r="AC56" s="170" t="s">
        <v>116</v>
      </c>
      <c r="AD56" s="170" t="s">
        <v>117</v>
      </c>
      <c r="AE56" s="170" t="s">
        <v>96</v>
      </c>
      <c r="AF56" s="170" t="s">
        <v>97</v>
      </c>
      <c r="AG56" s="170" t="s">
        <v>118</v>
      </c>
      <c r="AH56" s="170" t="s">
        <v>119</v>
      </c>
      <c r="AI56" s="170" t="s">
        <v>120</v>
      </c>
      <c r="AJ56" s="170" t="s">
        <v>121</v>
      </c>
      <c r="AK56" s="170" t="s">
        <v>122</v>
      </c>
      <c r="AL56" s="170" t="s">
        <v>123</v>
      </c>
      <c r="AM56" s="170" t="s">
        <v>124</v>
      </c>
      <c r="AN56" s="170" t="s">
        <v>110</v>
      </c>
      <c r="AO56" s="170" t="s">
        <v>125</v>
      </c>
      <c r="AP56" s="170" t="s">
        <v>126</v>
      </c>
      <c r="AQ56" s="170" t="s">
        <v>127</v>
      </c>
      <c r="AR56" s="170" t="s">
        <v>128</v>
      </c>
      <c r="AS56" s="170" t="s">
        <v>129</v>
      </c>
      <c r="AT56" s="170" t="s">
        <v>130</v>
      </c>
      <c r="AU56" s="170" t="s">
        <v>131</v>
      </c>
      <c r="AV56" s="170" t="s">
        <v>132</v>
      </c>
      <c r="AW56" s="170" t="s">
        <v>133</v>
      </c>
      <c r="AX56" s="170" t="s">
        <v>134</v>
      </c>
      <c r="AY56" s="170" t="s">
        <v>135</v>
      </c>
      <c r="AZ56" s="170" t="s">
        <v>136</v>
      </c>
      <c r="BA56" s="170" t="s">
        <v>137</v>
      </c>
      <c r="BB56" s="170" t="s">
        <v>138</v>
      </c>
      <c r="BC56" s="170" t="s">
        <v>108</v>
      </c>
      <c r="BD56" s="170" t="s">
        <v>139</v>
      </c>
      <c r="BE56" s="170" t="s">
        <v>140</v>
      </c>
      <c r="BF56" s="170" t="s">
        <v>141</v>
      </c>
      <c r="BG56" s="170" t="s">
        <v>142</v>
      </c>
      <c r="BH56" s="170" t="s">
        <v>143</v>
      </c>
      <c r="BI56" s="170" t="s">
        <v>144</v>
      </c>
      <c r="BJ56" s="170" t="s">
        <v>145</v>
      </c>
      <c r="BK56" s="170" t="s">
        <v>146</v>
      </c>
      <c r="BL56" s="170" t="s">
        <v>147</v>
      </c>
      <c r="BM56" s="170" t="s">
        <v>132</v>
      </c>
      <c r="BN56" s="170" t="s">
        <v>148</v>
      </c>
      <c r="BO56" s="170" t="s">
        <v>149</v>
      </c>
      <c r="BP56" s="170" t="s">
        <v>150</v>
      </c>
      <c r="BQ56" s="170" t="s">
        <v>151</v>
      </c>
      <c r="BR56" s="170" t="s">
        <v>152</v>
      </c>
      <c r="BS56" s="170" t="s">
        <v>153</v>
      </c>
      <c r="BT56" s="170" t="s">
        <v>154</v>
      </c>
      <c r="BU56" s="170" t="s">
        <v>155</v>
      </c>
      <c r="BV56" s="170" t="s">
        <v>155</v>
      </c>
      <c r="BW56" s="170" t="s">
        <v>155</v>
      </c>
      <c r="BX56" s="170" t="s">
        <v>156</v>
      </c>
      <c r="BY56" s="170" t="s">
        <v>157</v>
      </c>
      <c r="BZ56" s="170" t="s">
        <v>158</v>
      </c>
      <c r="CA56" s="170" t="s">
        <v>159</v>
      </c>
      <c r="CB56" s="170" t="s">
        <v>160</v>
      </c>
      <c r="CC56" s="170" t="s">
        <v>132</v>
      </c>
      <c r="CD56" s="170" t="s">
        <v>211</v>
      </c>
      <c r="CE56" s="170" t="s">
        <v>161</v>
      </c>
    </row>
    <row r="57" spans="1:84" ht="12.6" customHeight="1">
      <c r="A57" s="171" t="s">
        <v>212</v>
      </c>
      <c r="B57" s="175"/>
      <c r="C57" s="182" t="s">
        <v>163</v>
      </c>
      <c r="D57" s="170" t="s">
        <v>163</v>
      </c>
      <c r="E57" s="170" t="s">
        <v>163</v>
      </c>
      <c r="F57" s="170" t="s">
        <v>164</v>
      </c>
      <c r="G57" s="170" t="s">
        <v>165</v>
      </c>
      <c r="H57" s="170" t="s">
        <v>163</v>
      </c>
      <c r="I57" s="170" t="s">
        <v>166</v>
      </c>
      <c r="J57" s="170"/>
      <c r="K57" s="170" t="s">
        <v>157</v>
      </c>
      <c r="L57" s="170" t="s">
        <v>167</v>
      </c>
      <c r="M57" s="170" t="s">
        <v>168</v>
      </c>
      <c r="N57" s="170" t="s">
        <v>169</v>
      </c>
      <c r="O57" s="170" t="s">
        <v>170</v>
      </c>
      <c r="P57" s="170" t="s">
        <v>169</v>
      </c>
      <c r="Q57" s="170" t="s">
        <v>171</v>
      </c>
      <c r="R57" s="170"/>
      <c r="S57" s="170" t="s">
        <v>169</v>
      </c>
      <c r="T57" s="170" t="s">
        <v>172</v>
      </c>
      <c r="U57" s="170"/>
      <c r="V57" s="170" t="s">
        <v>173</v>
      </c>
      <c r="W57" s="170" t="s">
        <v>174</v>
      </c>
      <c r="X57" s="170" t="s">
        <v>175</v>
      </c>
      <c r="Y57" s="170" t="s">
        <v>176</v>
      </c>
      <c r="Z57" s="170" t="s">
        <v>177</v>
      </c>
      <c r="AA57" s="170" t="s">
        <v>178</v>
      </c>
      <c r="AB57" s="170"/>
      <c r="AC57" s="170" t="s">
        <v>172</v>
      </c>
      <c r="AD57" s="170"/>
      <c r="AE57" s="170" t="s">
        <v>172</v>
      </c>
      <c r="AF57" s="170" t="s">
        <v>179</v>
      </c>
      <c r="AG57" s="170" t="s">
        <v>171</v>
      </c>
      <c r="AH57" s="170"/>
      <c r="AI57" s="170" t="s">
        <v>180</v>
      </c>
      <c r="AJ57" s="170"/>
      <c r="AK57" s="170" t="s">
        <v>172</v>
      </c>
      <c r="AL57" s="170" t="s">
        <v>172</v>
      </c>
      <c r="AM57" s="170" t="s">
        <v>172</v>
      </c>
      <c r="AN57" s="170" t="s">
        <v>181</v>
      </c>
      <c r="AO57" s="170" t="s">
        <v>182</v>
      </c>
      <c r="AP57" s="170" t="s">
        <v>121</v>
      </c>
      <c r="AQ57" s="170" t="s">
        <v>183</v>
      </c>
      <c r="AR57" s="170" t="s">
        <v>169</v>
      </c>
      <c r="AS57" s="170"/>
      <c r="AT57" s="170" t="s">
        <v>184</v>
      </c>
      <c r="AU57" s="170" t="s">
        <v>185</v>
      </c>
      <c r="AV57" s="170" t="s">
        <v>186</v>
      </c>
      <c r="AW57" s="170" t="s">
        <v>187</v>
      </c>
      <c r="AX57" s="170" t="s">
        <v>188</v>
      </c>
      <c r="AY57" s="170"/>
      <c r="AZ57" s="170"/>
      <c r="BA57" s="170" t="s">
        <v>189</v>
      </c>
      <c r="BB57" s="170" t="s">
        <v>169</v>
      </c>
      <c r="BC57" s="170" t="s">
        <v>183</v>
      </c>
      <c r="BD57" s="170"/>
      <c r="BE57" s="170"/>
      <c r="BF57" s="170"/>
      <c r="BG57" s="170"/>
      <c r="BH57" s="170" t="s">
        <v>190</v>
      </c>
      <c r="BI57" s="170" t="s">
        <v>169</v>
      </c>
      <c r="BJ57" s="170"/>
      <c r="BK57" s="170" t="s">
        <v>191</v>
      </c>
      <c r="BL57" s="170"/>
      <c r="BM57" s="170" t="s">
        <v>192</v>
      </c>
      <c r="BN57" s="170" t="s">
        <v>193</v>
      </c>
      <c r="BO57" s="170" t="s">
        <v>194</v>
      </c>
      <c r="BP57" s="170" t="s">
        <v>195</v>
      </c>
      <c r="BQ57" s="170" t="s">
        <v>196</v>
      </c>
      <c r="BR57" s="170"/>
      <c r="BS57" s="170" t="s">
        <v>197</v>
      </c>
      <c r="BT57" s="170" t="s">
        <v>169</v>
      </c>
      <c r="BU57" s="170" t="s">
        <v>198</v>
      </c>
      <c r="BV57" s="170" t="s">
        <v>199</v>
      </c>
      <c r="BW57" s="170" t="s">
        <v>200</v>
      </c>
      <c r="BX57" s="170" t="s">
        <v>151</v>
      </c>
      <c r="BY57" s="170" t="s">
        <v>193</v>
      </c>
      <c r="BZ57" s="170" t="s">
        <v>152</v>
      </c>
      <c r="CA57" s="170" t="s">
        <v>201</v>
      </c>
      <c r="CB57" s="170" t="s">
        <v>201</v>
      </c>
      <c r="CC57" s="170" t="s">
        <v>202</v>
      </c>
      <c r="CD57" s="170" t="s">
        <v>213</v>
      </c>
      <c r="CE57" s="170" t="s">
        <v>203</v>
      </c>
    </row>
    <row r="58" spans="1:84" ht="12.6" customHeight="1">
      <c r="A58" s="171" t="s">
        <v>214</v>
      </c>
      <c r="B58" s="175"/>
      <c r="C58" s="182" t="s">
        <v>215</v>
      </c>
      <c r="D58" s="170" t="s">
        <v>215</v>
      </c>
      <c r="E58" s="170" t="s">
        <v>215</v>
      </c>
      <c r="F58" s="170" t="s">
        <v>215</v>
      </c>
      <c r="G58" s="170" t="s">
        <v>215</v>
      </c>
      <c r="H58" s="170" t="s">
        <v>215</v>
      </c>
      <c r="I58" s="170" t="s">
        <v>215</v>
      </c>
      <c r="J58" s="170" t="s">
        <v>216</v>
      </c>
      <c r="K58" s="170" t="s">
        <v>215</v>
      </c>
      <c r="L58" s="170" t="s">
        <v>215</v>
      </c>
      <c r="M58" s="170" t="s">
        <v>215</v>
      </c>
      <c r="N58" s="170" t="s">
        <v>215</v>
      </c>
      <c r="O58" s="170" t="s">
        <v>217</v>
      </c>
      <c r="P58" s="170" t="s">
        <v>218</v>
      </c>
      <c r="Q58" s="170" t="s">
        <v>219</v>
      </c>
      <c r="R58" s="240" t="s">
        <v>220</v>
      </c>
      <c r="S58" s="243" t="s">
        <v>221</v>
      </c>
      <c r="T58" s="243" t="s">
        <v>221</v>
      </c>
      <c r="U58" s="170" t="s">
        <v>222</v>
      </c>
      <c r="V58" s="170" t="s">
        <v>222</v>
      </c>
      <c r="W58" s="170" t="s">
        <v>223</v>
      </c>
      <c r="X58" s="170" t="s">
        <v>224</v>
      </c>
      <c r="Y58" s="170" t="s">
        <v>225</v>
      </c>
      <c r="Z58" s="170" t="s">
        <v>225</v>
      </c>
      <c r="AA58" s="170" t="s">
        <v>225</v>
      </c>
      <c r="AB58" s="243" t="s">
        <v>221</v>
      </c>
      <c r="AC58" s="170" t="s">
        <v>226</v>
      </c>
      <c r="AD58" s="170" t="s">
        <v>227</v>
      </c>
      <c r="AE58" s="170" t="s">
        <v>226</v>
      </c>
      <c r="AF58" s="170" t="s">
        <v>228</v>
      </c>
      <c r="AG58" s="170" t="s">
        <v>228</v>
      </c>
      <c r="AH58" s="170" t="s">
        <v>229</v>
      </c>
      <c r="AI58" s="170" t="s">
        <v>230</v>
      </c>
      <c r="AJ58" s="170" t="s">
        <v>228</v>
      </c>
      <c r="AK58" s="170" t="s">
        <v>226</v>
      </c>
      <c r="AL58" s="170" t="s">
        <v>226</v>
      </c>
      <c r="AM58" s="170" t="s">
        <v>226</v>
      </c>
      <c r="AN58" s="170" t="s">
        <v>217</v>
      </c>
      <c r="AO58" s="170" t="s">
        <v>227</v>
      </c>
      <c r="AP58" s="170" t="s">
        <v>228</v>
      </c>
      <c r="AQ58" s="170" t="s">
        <v>229</v>
      </c>
      <c r="AR58" s="170" t="s">
        <v>228</v>
      </c>
      <c r="AS58" s="170" t="s">
        <v>226</v>
      </c>
      <c r="AT58" s="170" t="s">
        <v>1210</v>
      </c>
      <c r="AU58" s="170" t="s">
        <v>228</v>
      </c>
      <c r="AV58" s="243" t="s">
        <v>221</v>
      </c>
      <c r="AW58" s="243" t="s">
        <v>221</v>
      </c>
      <c r="AX58" s="243" t="s">
        <v>221</v>
      </c>
      <c r="AY58" s="170" t="s">
        <v>231</v>
      </c>
      <c r="AZ58" s="170" t="s">
        <v>231</v>
      </c>
      <c r="BA58" s="243" t="s">
        <v>221</v>
      </c>
      <c r="BB58" s="243" t="s">
        <v>221</v>
      </c>
      <c r="BC58" s="243" t="s">
        <v>221</v>
      </c>
      <c r="BD58" s="243" t="s">
        <v>221</v>
      </c>
      <c r="BE58" s="170" t="s">
        <v>232</v>
      </c>
      <c r="BF58" s="243" t="s">
        <v>221</v>
      </c>
      <c r="BG58" s="243" t="s">
        <v>221</v>
      </c>
      <c r="BH58" s="243" t="s">
        <v>221</v>
      </c>
      <c r="BI58" s="243" t="s">
        <v>221</v>
      </c>
      <c r="BJ58" s="243" t="s">
        <v>221</v>
      </c>
      <c r="BK58" s="243" t="s">
        <v>221</v>
      </c>
      <c r="BL58" s="243" t="s">
        <v>221</v>
      </c>
      <c r="BM58" s="243" t="s">
        <v>221</v>
      </c>
      <c r="BN58" s="243" t="s">
        <v>221</v>
      </c>
      <c r="BO58" s="243" t="s">
        <v>221</v>
      </c>
      <c r="BP58" s="243" t="s">
        <v>221</v>
      </c>
      <c r="BQ58" s="243" t="s">
        <v>221</v>
      </c>
      <c r="BR58" s="243" t="s">
        <v>221</v>
      </c>
      <c r="BS58" s="243" t="s">
        <v>221</v>
      </c>
      <c r="BT58" s="243" t="s">
        <v>221</v>
      </c>
      <c r="BU58" s="243" t="s">
        <v>221</v>
      </c>
      <c r="BV58" s="243" t="s">
        <v>221</v>
      </c>
      <c r="BW58" s="243" t="s">
        <v>221</v>
      </c>
      <c r="BX58" s="243" t="s">
        <v>221</v>
      </c>
      <c r="BY58" s="243" t="s">
        <v>221</v>
      </c>
      <c r="BZ58" s="243" t="s">
        <v>221</v>
      </c>
      <c r="CA58" s="243" t="s">
        <v>221</v>
      </c>
      <c r="CB58" s="243" t="s">
        <v>221</v>
      </c>
      <c r="CC58" s="243" t="s">
        <v>221</v>
      </c>
      <c r="CD58" s="243" t="s">
        <v>221</v>
      </c>
      <c r="CE58" s="243" t="s">
        <v>221</v>
      </c>
    </row>
    <row r="59" spans="1:84" ht="12.6" customHeight="1">
      <c r="A59" s="171" t="s">
        <v>233</v>
      </c>
      <c r="B59" s="175"/>
      <c r="C59" s="222">
        <v>6991</v>
      </c>
      <c r="D59" s="222">
        <v>9000</v>
      </c>
      <c r="E59" s="222">
        <v>46493</v>
      </c>
      <c r="F59" s="222">
        <v>0</v>
      </c>
      <c r="G59" s="222">
        <v>979</v>
      </c>
      <c r="H59" s="222">
        <v>4629</v>
      </c>
      <c r="I59" s="222">
        <v>0</v>
      </c>
      <c r="J59" s="222">
        <v>3238</v>
      </c>
      <c r="K59" s="222">
        <v>0</v>
      </c>
      <c r="L59" s="222">
        <v>0</v>
      </c>
      <c r="M59" s="222">
        <v>0</v>
      </c>
      <c r="N59" s="222">
        <v>0</v>
      </c>
      <c r="O59" s="222">
        <v>1906</v>
      </c>
      <c r="P59" s="222">
        <v>964829</v>
      </c>
      <c r="Q59" s="222">
        <v>2439145</v>
      </c>
      <c r="R59" s="222">
        <v>1714143</v>
      </c>
      <c r="S59" s="288"/>
      <c r="T59" s="288"/>
      <c r="U59" s="289">
        <v>821906</v>
      </c>
      <c r="V59" s="289">
        <v>35526</v>
      </c>
      <c r="W59" s="289">
        <v>3948</v>
      </c>
      <c r="X59" s="289">
        <v>30490</v>
      </c>
      <c r="Y59" s="289">
        <v>91189</v>
      </c>
      <c r="Z59" s="289">
        <v>24023</v>
      </c>
      <c r="AA59" s="289">
        <v>4121</v>
      </c>
      <c r="AB59" s="288"/>
      <c r="AC59" s="222">
        <v>28927</v>
      </c>
      <c r="AD59" s="222">
        <v>970</v>
      </c>
      <c r="AE59" s="222">
        <v>174104</v>
      </c>
      <c r="AF59" s="222">
        <v>0</v>
      </c>
      <c r="AG59" s="222">
        <v>66896</v>
      </c>
      <c r="AH59" s="222">
        <v>0</v>
      </c>
      <c r="AI59" s="222">
        <v>10655</v>
      </c>
      <c r="AJ59" s="222">
        <v>364939</v>
      </c>
      <c r="AK59" s="222">
        <v>0</v>
      </c>
      <c r="AL59" s="222">
        <v>0</v>
      </c>
      <c r="AM59" s="222">
        <v>0</v>
      </c>
      <c r="AN59" s="222">
        <v>0</v>
      </c>
      <c r="AO59" s="222">
        <v>0</v>
      </c>
      <c r="AP59" s="222">
        <v>31424</v>
      </c>
      <c r="AQ59" s="222">
        <v>456</v>
      </c>
      <c r="AR59" s="222">
        <v>46354</v>
      </c>
      <c r="AS59" s="222">
        <v>0</v>
      </c>
      <c r="AT59" s="222">
        <v>0</v>
      </c>
      <c r="AU59" s="222">
        <v>0</v>
      </c>
      <c r="AV59" s="288"/>
      <c r="AW59" s="288"/>
      <c r="AX59" s="288"/>
      <c r="AY59" s="222">
        <v>205923</v>
      </c>
      <c r="AZ59" s="222">
        <v>0</v>
      </c>
      <c r="BA59" s="288"/>
      <c r="BB59" s="288"/>
      <c r="BC59" s="288"/>
      <c r="BD59" s="288"/>
      <c r="BE59" s="222">
        <v>744456.8394520547</v>
      </c>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45"/>
      <c r="CE59" s="195"/>
    </row>
    <row r="60" spans="1:84" ht="12.6" customHeight="1">
      <c r="A60" s="246" t="s">
        <v>234</v>
      </c>
      <c r="B60" s="175"/>
      <c r="C60" s="222">
        <v>76.9107031474107</v>
      </c>
      <c r="D60" s="222">
        <v>65.373424589217024</v>
      </c>
      <c r="E60" s="222">
        <v>304.15260532121408</v>
      </c>
      <c r="F60" s="222">
        <v>0</v>
      </c>
      <c r="G60" s="222">
        <v>5.1643638468489019</v>
      </c>
      <c r="H60" s="222">
        <v>34.132352929394926</v>
      </c>
      <c r="I60" s="222">
        <v>0</v>
      </c>
      <c r="J60" s="222">
        <v>7.8441278447732161</v>
      </c>
      <c r="K60" s="222">
        <v>0</v>
      </c>
      <c r="L60" s="222">
        <v>0</v>
      </c>
      <c r="M60" s="222">
        <v>0</v>
      </c>
      <c r="N60" s="222">
        <v>52.412609178266557</v>
      </c>
      <c r="O60" s="222">
        <v>51.014485662513735</v>
      </c>
      <c r="P60" s="222">
        <v>66.738505281352332</v>
      </c>
      <c r="Q60" s="222">
        <v>43.637162707797614</v>
      </c>
      <c r="R60" s="222">
        <v>2.774038461538461E-3</v>
      </c>
      <c r="S60" s="222">
        <v>20.69886580313873</v>
      </c>
      <c r="T60" s="222">
        <v>22.676006716414619</v>
      </c>
      <c r="U60" s="222">
        <v>71.607118028304384</v>
      </c>
      <c r="V60" s="222">
        <v>2.6100447759266476</v>
      </c>
      <c r="W60" s="222">
        <v>5.1753171650343415</v>
      </c>
      <c r="X60" s="222">
        <v>11.282511176565942</v>
      </c>
      <c r="Y60" s="222">
        <v>90.416058428491695</v>
      </c>
      <c r="Z60" s="222">
        <v>17.64834205754876</v>
      </c>
      <c r="AA60" s="222">
        <v>8.1438874425666192</v>
      </c>
      <c r="AB60" s="222">
        <v>70.670532186771268</v>
      </c>
      <c r="AC60" s="222">
        <v>23.209305301973206</v>
      </c>
      <c r="AD60" s="222">
        <v>0</v>
      </c>
      <c r="AE60" s="222">
        <v>69.140570911321504</v>
      </c>
      <c r="AF60" s="222">
        <v>0</v>
      </c>
      <c r="AG60" s="222">
        <v>111.75257136269826</v>
      </c>
      <c r="AH60" s="222">
        <v>0</v>
      </c>
      <c r="AI60" s="222">
        <v>52.905902419411902</v>
      </c>
      <c r="AJ60" s="222">
        <v>520.99077696821985</v>
      </c>
      <c r="AK60" s="222">
        <v>0</v>
      </c>
      <c r="AL60" s="222">
        <v>0</v>
      </c>
      <c r="AM60" s="222">
        <v>0</v>
      </c>
      <c r="AN60" s="222">
        <v>0</v>
      </c>
      <c r="AO60" s="222">
        <v>0</v>
      </c>
      <c r="AP60" s="222">
        <v>19.591474096922873</v>
      </c>
      <c r="AQ60" s="222">
        <v>0</v>
      </c>
      <c r="AR60" s="222">
        <v>50.865604767592025</v>
      </c>
      <c r="AS60" s="222">
        <v>0</v>
      </c>
      <c r="AT60" s="222">
        <v>0</v>
      </c>
      <c r="AU60" s="222">
        <v>0</v>
      </c>
      <c r="AV60" s="222">
        <v>4.8733691799561107</v>
      </c>
      <c r="AW60" s="222">
        <v>0</v>
      </c>
      <c r="AX60" s="222">
        <v>0</v>
      </c>
      <c r="AY60" s="222">
        <v>64.056287710913466</v>
      </c>
      <c r="AZ60" s="222">
        <v>0</v>
      </c>
      <c r="BA60" s="222">
        <v>0</v>
      </c>
      <c r="BB60" s="222">
        <v>40.84329745902884</v>
      </c>
      <c r="BC60" s="222">
        <v>0</v>
      </c>
      <c r="BD60" s="222">
        <v>0</v>
      </c>
      <c r="BE60" s="222">
        <v>32.597395224493816</v>
      </c>
      <c r="BF60" s="222">
        <v>54.165167032177891</v>
      </c>
      <c r="BG60" s="222">
        <v>7.9026525987432654</v>
      </c>
      <c r="BH60" s="222">
        <v>0</v>
      </c>
      <c r="BI60" s="222">
        <v>0</v>
      </c>
      <c r="BJ60" s="222">
        <v>0</v>
      </c>
      <c r="BK60" s="222">
        <v>0</v>
      </c>
      <c r="BL60" s="222">
        <v>0</v>
      </c>
      <c r="BM60" s="222">
        <v>0</v>
      </c>
      <c r="BN60" s="222">
        <v>36.960670790061947</v>
      </c>
      <c r="BO60" s="222">
        <v>0</v>
      </c>
      <c r="BP60" s="222">
        <v>5.7163113957884599</v>
      </c>
      <c r="BQ60" s="222">
        <v>0</v>
      </c>
      <c r="BR60" s="222">
        <v>4.3496129459024715</v>
      </c>
      <c r="BS60" s="222">
        <v>2.2413116758179945</v>
      </c>
      <c r="BT60" s="222">
        <v>6.2021459959038454</v>
      </c>
      <c r="BU60" s="222">
        <v>0.6730768791416889</v>
      </c>
      <c r="BV60" s="222">
        <v>0</v>
      </c>
      <c r="BW60" s="222">
        <v>4.3302710046991759</v>
      </c>
      <c r="BX60" s="222">
        <v>0</v>
      </c>
      <c r="BY60" s="222">
        <v>34.926938512496221</v>
      </c>
      <c r="BZ60" s="222">
        <v>21.475633134241068</v>
      </c>
      <c r="CA60" s="222">
        <v>0</v>
      </c>
      <c r="CB60" s="222">
        <v>1.1111777489759613</v>
      </c>
      <c r="CC60" s="222">
        <v>24.404531696109959</v>
      </c>
      <c r="CD60" s="245" t="s">
        <v>221</v>
      </c>
      <c r="CE60" s="247">
        <f t="shared" ref="CE60:CE70" si="0">SUM(C60:CD60)</f>
        <v>2223.597855140606</v>
      </c>
    </row>
    <row r="61" spans="1:84" ht="12.6" customHeight="1">
      <c r="A61" s="171" t="s">
        <v>235</v>
      </c>
      <c r="B61" s="175"/>
      <c r="C61" s="222">
        <v>8749952.0099999998</v>
      </c>
      <c r="D61" s="222">
        <v>5669972.3999999994</v>
      </c>
      <c r="E61" s="222">
        <v>25482209.069999997</v>
      </c>
      <c r="F61" s="222">
        <v>0</v>
      </c>
      <c r="G61" s="222">
        <v>580494.94999999995</v>
      </c>
      <c r="H61" s="222">
        <v>3442650.03</v>
      </c>
      <c r="I61" s="222">
        <v>0</v>
      </c>
      <c r="J61" s="222">
        <v>1023001.2099999998</v>
      </c>
      <c r="K61" s="222">
        <v>0</v>
      </c>
      <c r="L61" s="222">
        <v>0</v>
      </c>
      <c r="M61" s="222">
        <v>0</v>
      </c>
      <c r="N61" s="222">
        <v>2949017.34</v>
      </c>
      <c r="O61" s="222">
        <v>5345783.8100000005</v>
      </c>
      <c r="P61" s="222">
        <v>5965362.9800000004</v>
      </c>
      <c r="Q61" s="222">
        <v>4755869.51</v>
      </c>
      <c r="R61" s="222">
        <v>0</v>
      </c>
      <c r="S61" s="222">
        <v>1061407.4300000002</v>
      </c>
      <c r="T61" s="222">
        <v>2335806.19</v>
      </c>
      <c r="U61" s="222">
        <v>4784500.8800000008</v>
      </c>
      <c r="V61" s="222">
        <v>144557.38</v>
      </c>
      <c r="W61" s="222">
        <v>497479.81000000006</v>
      </c>
      <c r="X61" s="222">
        <v>1005594.69</v>
      </c>
      <c r="Y61" s="222">
        <v>8925647.4399999995</v>
      </c>
      <c r="Z61" s="222">
        <v>1904552.39</v>
      </c>
      <c r="AA61" s="222">
        <v>845456.68</v>
      </c>
      <c r="AB61" s="222">
        <v>7676580.8300000001</v>
      </c>
      <c r="AC61" s="222">
        <v>2052377.61</v>
      </c>
      <c r="AD61" s="222">
        <v>0</v>
      </c>
      <c r="AE61" s="222">
        <v>6090708.1600000001</v>
      </c>
      <c r="AF61" s="222">
        <v>0</v>
      </c>
      <c r="AG61" s="222">
        <v>10367057.710000001</v>
      </c>
      <c r="AH61" s="222">
        <v>0</v>
      </c>
      <c r="AI61" s="222">
        <v>5329417.01</v>
      </c>
      <c r="AJ61" s="222">
        <v>70794433.890000001</v>
      </c>
      <c r="AK61" s="222">
        <v>0</v>
      </c>
      <c r="AL61" s="222">
        <v>0</v>
      </c>
      <c r="AM61" s="222">
        <v>0</v>
      </c>
      <c r="AN61" s="222">
        <v>0</v>
      </c>
      <c r="AO61" s="222">
        <v>0</v>
      </c>
      <c r="AP61" s="222">
        <v>2380728.06</v>
      </c>
      <c r="AQ61" s="222">
        <v>0</v>
      </c>
      <c r="AR61" s="222">
        <v>4732306.62</v>
      </c>
      <c r="AS61" s="222">
        <v>0</v>
      </c>
      <c r="AT61" s="222">
        <v>0</v>
      </c>
      <c r="AU61" s="222">
        <v>0</v>
      </c>
      <c r="AV61" s="222">
        <v>364548.82000000007</v>
      </c>
      <c r="AW61" s="222">
        <v>0</v>
      </c>
      <c r="AX61" s="222">
        <v>0</v>
      </c>
      <c r="AY61" s="222">
        <v>2852430.05</v>
      </c>
      <c r="AZ61" s="222">
        <v>0</v>
      </c>
      <c r="BA61" s="222">
        <v>0</v>
      </c>
      <c r="BB61" s="222">
        <v>4210793.17</v>
      </c>
      <c r="BC61" s="222">
        <v>0</v>
      </c>
      <c r="BD61" s="222">
        <v>0</v>
      </c>
      <c r="BE61" s="222">
        <v>2102206.89</v>
      </c>
      <c r="BF61" s="222">
        <v>2218597.4000000004</v>
      </c>
      <c r="BG61" s="222">
        <v>329781.51000000007</v>
      </c>
      <c r="BH61" s="222">
        <v>0</v>
      </c>
      <c r="BI61" s="222">
        <v>0</v>
      </c>
      <c r="BJ61" s="222">
        <v>0</v>
      </c>
      <c r="BK61" s="222">
        <v>0</v>
      </c>
      <c r="BL61" s="222">
        <v>0</v>
      </c>
      <c r="BM61" s="222">
        <v>0</v>
      </c>
      <c r="BN61" s="222">
        <v>5038415.12</v>
      </c>
      <c r="BO61" s="222">
        <v>0</v>
      </c>
      <c r="BP61" s="222">
        <v>526818.28</v>
      </c>
      <c r="BQ61" s="222">
        <v>0</v>
      </c>
      <c r="BR61" s="222">
        <v>262980.65999999997</v>
      </c>
      <c r="BS61" s="222">
        <v>173520.22000000003</v>
      </c>
      <c r="BT61" s="222">
        <v>500334.70999999996</v>
      </c>
      <c r="BU61" s="222">
        <v>61788.58</v>
      </c>
      <c r="BV61" s="222">
        <v>0</v>
      </c>
      <c r="BW61" s="222">
        <v>434006.45999999996</v>
      </c>
      <c r="BX61" s="222">
        <v>0</v>
      </c>
      <c r="BY61" s="222">
        <v>3340839.58</v>
      </c>
      <c r="BZ61" s="222">
        <v>2157486.4600000004</v>
      </c>
      <c r="CA61" s="222">
        <v>0</v>
      </c>
      <c r="CB61" s="222">
        <v>57654.439999999995</v>
      </c>
      <c r="CC61" s="222">
        <v>3420119.44</v>
      </c>
      <c r="CD61" s="245" t="s">
        <v>221</v>
      </c>
      <c r="CE61" s="195">
        <f t="shared" si="0"/>
        <v>222945247.88000003</v>
      </c>
      <c r="CF61" s="248"/>
    </row>
    <row r="62" spans="1:84" ht="12.6" customHeight="1">
      <c r="A62" s="171" t="s">
        <v>3</v>
      </c>
      <c r="B62" s="175"/>
      <c r="C62" s="195">
        <f t="shared" ref="C62:BN62" si="1">ROUND(C47+C48,0)</f>
        <v>2097960</v>
      </c>
      <c r="D62" s="195">
        <f t="shared" si="1"/>
        <v>1588991</v>
      </c>
      <c r="E62" s="195">
        <f t="shared" si="1"/>
        <v>6957053</v>
      </c>
      <c r="F62" s="195">
        <f t="shared" si="1"/>
        <v>0</v>
      </c>
      <c r="G62" s="195">
        <f t="shared" si="1"/>
        <v>138504</v>
      </c>
      <c r="H62" s="195">
        <f t="shared" si="1"/>
        <v>845180</v>
      </c>
      <c r="I62" s="195">
        <f t="shared" si="1"/>
        <v>0</v>
      </c>
      <c r="J62" s="195">
        <f>ROUND(J47+J48,0)</f>
        <v>268671</v>
      </c>
      <c r="K62" s="195">
        <f t="shared" si="1"/>
        <v>0</v>
      </c>
      <c r="L62" s="195">
        <f t="shared" si="1"/>
        <v>0</v>
      </c>
      <c r="M62" s="195">
        <f t="shared" si="1"/>
        <v>0</v>
      </c>
      <c r="N62" s="195">
        <f t="shared" si="1"/>
        <v>750758</v>
      </c>
      <c r="O62" s="195">
        <f t="shared" si="1"/>
        <v>1495811</v>
      </c>
      <c r="P62" s="195">
        <f t="shared" si="1"/>
        <v>1644360</v>
      </c>
      <c r="Q62" s="195">
        <f t="shared" si="1"/>
        <v>1333518</v>
      </c>
      <c r="R62" s="195">
        <f t="shared" si="1"/>
        <v>0</v>
      </c>
      <c r="S62" s="195">
        <f t="shared" si="1"/>
        <v>350266</v>
      </c>
      <c r="T62" s="195">
        <f t="shared" si="1"/>
        <v>616738</v>
      </c>
      <c r="U62" s="195">
        <f t="shared" si="1"/>
        <v>1627249</v>
      </c>
      <c r="V62" s="195">
        <f t="shared" si="1"/>
        <v>48261</v>
      </c>
      <c r="W62" s="195">
        <f t="shared" si="1"/>
        <v>151241</v>
      </c>
      <c r="X62" s="195">
        <f t="shared" si="1"/>
        <v>298159</v>
      </c>
      <c r="Y62" s="195">
        <f t="shared" si="1"/>
        <v>2394629</v>
      </c>
      <c r="Z62" s="195">
        <f t="shared" si="1"/>
        <v>549428</v>
      </c>
      <c r="AA62" s="195">
        <f t="shared" si="1"/>
        <v>212723</v>
      </c>
      <c r="AB62" s="195">
        <f t="shared" si="1"/>
        <v>1876884</v>
      </c>
      <c r="AC62" s="195">
        <f t="shared" si="1"/>
        <v>615401</v>
      </c>
      <c r="AD62" s="195">
        <f t="shared" si="1"/>
        <v>0</v>
      </c>
      <c r="AE62" s="195">
        <f t="shared" si="1"/>
        <v>1837886</v>
      </c>
      <c r="AF62" s="195">
        <f t="shared" si="1"/>
        <v>0</v>
      </c>
      <c r="AG62" s="195">
        <f t="shared" si="1"/>
        <v>2869418</v>
      </c>
      <c r="AH62" s="195">
        <f t="shared" si="1"/>
        <v>0</v>
      </c>
      <c r="AI62" s="195">
        <f t="shared" si="1"/>
        <v>1533446</v>
      </c>
      <c r="AJ62" s="195">
        <f t="shared" si="1"/>
        <v>14982350</v>
      </c>
      <c r="AK62" s="195">
        <f t="shared" si="1"/>
        <v>0</v>
      </c>
      <c r="AL62" s="195">
        <f t="shared" si="1"/>
        <v>0</v>
      </c>
      <c r="AM62" s="195">
        <f t="shared" si="1"/>
        <v>0</v>
      </c>
      <c r="AN62" s="195">
        <f t="shared" si="1"/>
        <v>0</v>
      </c>
      <c r="AO62" s="195">
        <f t="shared" si="1"/>
        <v>0</v>
      </c>
      <c r="AP62" s="195">
        <f t="shared" si="1"/>
        <v>549589</v>
      </c>
      <c r="AQ62" s="195">
        <f t="shared" si="1"/>
        <v>0</v>
      </c>
      <c r="AR62" s="195">
        <f t="shared" si="1"/>
        <v>1286446</v>
      </c>
      <c r="AS62" s="195">
        <f t="shared" si="1"/>
        <v>0</v>
      </c>
      <c r="AT62" s="195">
        <f t="shared" si="1"/>
        <v>0</v>
      </c>
      <c r="AU62" s="195">
        <f t="shared" si="1"/>
        <v>0</v>
      </c>
      <c r="AV62" s="195">
        <f t="shared" si="1"/>
        <v>116513</v>
      </c>
      <c r="AW62" s="195">
        <f t="shared" si="1"/>
        <v>0</v>
      </c>
      <c r="AX62" s="195">
        <f t="shared" si="1"/>
        <v>0</v>
      </c>
      <c r="AY62" s="195">
        <f>ROUND(AY47+AY48,0)</f>
        <v>979523</v>
      </c>
      <c r="AZ62" s="195">
        <f>ROUND(AZ47+AZ48,0)</f>
        <v>0</v>
      </c>
      <c r="BA62" s="195">
        <f>ROUND(BA47+BA48,0)</f>
        <v>0</v>
      </c>
      <c r="BB62" s="195">
        <f t="shared" si="1"/>
        <v>1175594</v>
      </c>
      <c r="BC62" s="195">
        <f t="shared" si="1"/>
        <v>0</v>
      </c>
      <c r="BD62" s="195">
        <f t="shared" si="1"/>
        <v>0</v>
      </c>
      <c r="BE62" s="195">
        <f t="shared" si="1"/>
        <v>664596</v>
      </c>
      <c r="BF62" s="195">
        <f t="shared" si="1"/>
        <v>869919</v>
      </c>
      <c r="BG62" s="195">
        <f t="shared" si="1"/>
        <v>125802</v>
      </c>
      <c r="BH62" s="195">
        <f t="shared" si="1"/>
        <v>0</v>
      </c>
      <c r="BI62" s="195">
        <f t="shared" si="1"/>
        <v>0</v>
      </c>
      <c r="BJ62" s="195">
        <f t="shared" si="1"/>
        <v>0</v>
      </c>
      <c r="BK62" s="195">
        <f t="shared" si="1"/>
        <v>0</v>
      </c>
      <c r="BL62" s="195">
        <f t="shared" si="1"/>
        <v>0</v>
      </c>
      <c r="BM62" s="195">
        <f t="shared" si="1"/>
        <v>0</v>
      </c>
      <c r="BN62" s="195">
        <f t="shared" si="1"/>
        <v>1931221</v>
      </c>
      <c r="BO62" s="195">
        <f t="shared" ref="BO62:CC62" si="2">ROUND(BO47+BO48,0)</f>
        <v>0</v>
      </c>
      <c r="BP62" s="195">
        <f t="shared" si="2"/>
        <v>167400</v>
      </c>
      <c r="BQ62" s="195">
        <f t="shared" si="2"/>
        <v>0</v>
      </c>
      <c r="BR62" s="195">
        <f t="shared" si="2"/>
        <v>91858</v>
      </c>
      <c r="BS62" s="195">
        <f t="shared" si="2"/>
        <v>57618</v>
      </c>
      <c r="BT62" s="195">
        <f t="shared" si="2"/>
        <v>141870</v>
      </c>
      <c r="BU62" s="195">
        <f t="shared" si="2"/>
        <v>27114</v>
      </c>
      <c r="BV62" s="195">
        <f t="shared" si="2"/>
        <v>0</v>
      </c>
      <c r="BW62" s="195">
        <f t="shared" si="2"/>
        <v>136255</v>
      </c>
      <c r="BX62" s="195">
        <f t="shared" si="2"/>
        <v>0</v>
      </c>
      <c r="BY62" s="195">
        <f t="shared" si="2"/>
        <v>886305</v>
      </c>
      <c r="BZ62" s="195">
        <f t="shared" si="2"/>
        <v>515394</v>
      </c>
      <c r="CA62" s="195">
        <f t="shared" si="2"/>
        <v>0</v>
      </c>
      <c r="CB62" s="195">
        <f t="shared" si="2"/>
        <v>24072</v>
      </c>
      <c r="CC62" s="195">
        <f t="shared" si="2"/>
        <v>782774</v>
      </c>
      <c r="CD62" s="245" t="s">
        <v>221</v>
      </c>
      <c r="CE62" s="195">
        <f t="shared" si="0"/>
        <v>57614748</v>
      </c>
      <c r="CF62" s="248"/>
    </row>
    <row r="63" spans="1:84" ht="12.6" customHeight="1">
      <c r="A63" s="171" t="s">
        <v>236</v>
      </c>
      <c r="B63" s="175"/>
      <c r="C63" s="222">
        <v>0</v>
      </c>
      <c r="D63" s="222">
        <v>0</v>
      </c>
      <c r="E63" s="222">
        <v>1395.25</v>
      </c>
      <c r="F63" s="222">
        <v>0</v>
      </c>
      <c r="G63" s="222">
        <v>0</v>
      </c>
      <c r="H63" s="222">
        <v>132100</v>
      </c>
      <c r="I63" s="222">
        <v>0</v>
      </c>
      <c r="J63" s="222">
        <v>0</v>
      </c>
      <c r="K63" s="222">
        <v>0</v>
      </c>
      <c r="L63" s="222">
        <v>0</v>
      </c>
      <c r="M63" s="222">
        <v>0</v>
      </c>
      <c r="N63" s="222">
        <v>4792416.1500000004</v>
      </c>
      <c r="O63" s="222">
        <v>0</v>
      </c>
      <c r="P63" s="222">
        <v>2194093.87</v>
      </c>
      <c r="Q63" s="222">
        <v>0</v>
      </c>
      <c r="R63" s="222">
        <v>736661</v>
      </c>
      <c r="S63" s="222">
        <v>0</v>
      </c>
      <c r="T63" s="222">
        <v>0</v>
      </c>
      <c r="U63" s="222">
        <v>176574</v>
      </c>
      <c r="V63" s="222">
        <v>0</v>
      </c>
      <c r="W63" s="222">
        <v>0</v>
      </c>
      <c r="X63" s="222">
        <v>0</v>
      </c>
      <c r="Y63" s="222">
        <v>0</v>
      </c>
      <c r="Z63" s="222">
        <v>63680</v>
      </c>
      <c r="AA63" s="222">
        <v>0</v>
      </c>
      <c r="AB63" s="222">
        <v>0</v>
      </c>
      <c r="AC63" s="222">
        <v>0</v>
      </c>
      <c r="AD63" s="222">
        <v>0</v>
      </c>
      <c r="AE63" s="222">
        <v>0</v>
      </c>
      <c r="AF63" s="222">
        <v>0</v>
      </c>
      <c r="AG63" s="222">
        <v>818200</v>
      </c>
      <c r="AH63" s="222">
        <v>0</v>
      </c>
      <c r="AI63" s="222">
        <v>0</v>
      </c>
      <c r="AJ63" s="222">
        <v>951296.13000000012</v>
      </c>
      <c r="AK63" s="222">
        <v>0</v>
      </c>
      <c r="AL63" s="222">
        <v>0</v>
      </c>
      <c r="AM63" s="222">
        <v>0</v>
      </c>
      <c r="AN63" s="222">
        <v>0</v>
      </c>
      <c r="AO63" s="222">
        <v>0</v>
      </c>
      <c r="AP63" s="222">
        <v>0</v>
      </c>
      <c r="AQ63" s="222">
        <v>0</v>
      </c>
      <c r="AR63" s="222">
        <v>46724.480000000003</v>
      </c>
      <c r="AS63" s="222">
        <v>0</v>
      </c>
      <c r="AT63" s="222">
        <v>0</v>
      </c>
      <c r="AU63" s="222">
        <v>0</v>
      </c>
      <c r="AV63" s="222">
        <v>0</v>
      </c>
      <c r="AW63" s="222">
        <v>0</v>
      </c>
      <c r="AX63" s="222">
        <v>0</v>
      </c>
      <c r="AY63" s="222">
        <v>159.04</v>
      </c>
      <c r="AZ63" s="222">
        <v>0</v>
      </c>
      <c r="BA63" s="222">
        <v>0</v>
      </c>
      <c r="BB63" s="222">
        <v>90750</v>
      </c>
      <c r="BC63" s="222">
        <v>0</v>
      </c>
      <c r="BD63" s="222">
        <v>0</v>
      </c>
      <c r="BE63" s="222">
        <v>0</v>
      </c>
      <c r="BF63" s="222">
        <v>0</v>
      </c>
      <c r="BG63" s="222">
        <v>0</v>
      </c>
      <c r="BH63" s="222">
        <v>0</v>
      </c>
      <c r="BI63" s="222">
        <v>0</v>
      </c>
      <c r="BJ63" s="222">
        <v>0</v>
      </c>
      <c r="BK63" s="222">
        <v>0</v>
      </c>
      <c r="BL63" s="222">
        <v>0</v>
      </c>
      <c r="BM63" s="222">
        <v>0</v>
      </c>
      <c r="BN63" s="222">
        <v>24048</v>
      </c>
      <c r="BO63" s="222">
        <v>0</v>
      </c>
      <c r="BP63" s="222">
        <v>0</v>
      </c>
      <c r="BQ63" s="222">
        <v>0</v>
      </c>
      <c r="BR63" s="222">
        <v>0</v>
      </c>
      <c r="BS63" s="222">
        <v>0</v>
      </c>
      <c r="BT63" s="222">
        <v>0</v>
      </c>
      <c r="BU63" s="222">
        <v>0</v>
      </c>
      <c r="BV63" s="222">
        <v>0</v>
      </c>
      <c r="BW63" s="222">
        <v>116195.61000000002</v>
      </c>
      <c r="BX63" s="222">
        <v>0</v>
      </c>
      <c r="BY63" s="222">
        <v>25425</v>
      </c>
      <c r="BZ63" s="222">
        <v>0</v>
      </c>
      <c r="CA63" s="222">
        <v>0</v>
      </c>
      <c r="CB63" s="222">
        <v>0</v>
      </c>
      <c r="CC63" s="222">
        <v>0</v>
      </c>
      <c r="CD63" s="245" t="s">
        <v>221</v>
      </c>
      <c r="CE63" s="195">
        <f t="shared" si="0"/>
        <v>10169718.529999999</v>
      </c>
      <c r="CF63" s="248"/>
    </row>
    <row r="64" spans="1:84" ht="12.6" customHeight="1">
      <c r="A64" s="171" t="s">
        <v>237</v>
      </c>
      <c r="B64" s="175"/>
      <c r="C64" s="222">
        <v>927007.60000000009</v>
      </c>
      <c r="D64" s="222">
        <v>464283.98000000004</v>
      </c>
      <c r="E64" s="222">
        <v>2608626.79</v>
      </c>
      <c r="F64" s="222">
        <v>0</v>
      </c>
      <c r="G64" s="222">
        <v>28693.59</v>
      </c>
      <c r="H64" s="222">
        <v>153789.98000000001</v>
      </c>
      <c r="I64" s="222">
        <v>0</v>
      </c>
      <c r="J64" s="222">
        <v>84211.35</v>
      </c>
      <c r="K64" s="222">
        <v>0</v>
      </c>
      <c r="L64" s="222">
        <v>0</v>
      </c>
      <c r="M64" s="222">
        <v>0</v>
      </c>
      <c r="N64" s="222">
        <v>206357.78000000003</v>
      </c>
      <c r="O64" s="222">
        <v>738668.41999999993</v>
      </c>
      <c r="P64" s="222">
        <v>20726584.120000001</v>
      </c>
      <c r="Q64" s="222">
        <v>524064.67</v>
      </c>
      <c r="R64" s="222">
        <v>486311.45</v>
      </c>
      <c r="S64" s="222">
        <v>541108.87999999989</v>
      </c>
      <c r="T64" s="222">
        <v>542593.86</v>
      </c>
      <c r="U64" s="222">
        <v>1258317.53</v>
      </c>
      <c r="V64" s="222">
        <v>3469.75</v>
      </c>
      <c r="W64" s="222">
        <v>74224.009999999995</v>
      </c>
      <c r="X64" s="222">
        <v>320684.69</v>
      </c>
      <c r="Y64" s="222">
        <v>14469485.98</v>
      </c>
      <c r="Z64" s="222">
        <v>73159.260000000009</v>
      </c>
      <c r="AA64" s="222">
        <v>877778.17999999993</v>
      </c>
      <c r="AB64" s="222">
        <v>35196288.700000003</v>
      </c>
      <c r="AC64" s="222">
        <v>702370.17999999993</v>
      </c>
      <c r="AD64" s="222">
        <v>-1012.4799999999998</v>
      </c>
      <c r="AE64" s="222">
        <v>107968.88</v>
      </c>
      <c r="AF64" s="222">
        <v>0</v>
      </c>
      <c r="AG64" s="222">
        <v>2118915.88</v>
      </c>
      <c r="AH64" s="222">
        <v>0</v>
      </c>
      <c r="AI64" s="222">
        <v>1300321.31</v>
      </c>
      <c r="AJ64" s="222">
        <v>4266428.91</v>
      </c>
      <c r="AK64" s="222">
        <v>0</v>
      </c>
      <c r="AL64" s="222">
        <v>0</v>
      </c>
      <c r="AM64" s="222">
        <v>0</v>
      </c>
      <c r="AN64" s="222">
        <v>0</v>
      </c>
      <c r="AO64" s="222">
        <v>0</v>
      </c>
      <c r="AP64" s="222">
        <v>509424.88999999996</v>
      </c>
      <c r="AQ64" s="222">
        <v>410.59999999999991</v>
      </c>
      <c r="AR64" s="222">
        <v>975961.29</v>
      </c>
      <c r="AS64" s="222">
        <v>0</v>
      </c>
      <c r="AT64" s="222">
        <v>0</v>
      </c>
      <c r="AU64" s="222">
        <v>0</v>
      </c>
      <c r="AV64" s="222">
        <v>28749.38</v>
      </c>
      <c r="AW64" s="222">
        <v>0</v>
      </c>
      <c r="AX64" s="222">
        <v>0</v>
      </c>
      <c r="AY64" s="222">
        <v>76819.08</v>
      </c>
      <c r="AZ64" s="222">
        <v>0</v>
      </c>
      <c r="BA64" s="222">
        <v>0</v>
      </c>
      <c r="BB64" s="222">
        <v>16833.140000000003</v>
      </c>
      <c r="BC64" s="222">
        <v>0</v>
      </c>
      <c r="BD64" s="222">
        <v>0</v>
      </c>
      <c r="BE64" s="222">
        <v>543203.27</v>
      </c>
      <c r="BF64" s="222">
        <v>368462.67</v>
      </c>
      <c r="BG64" s="222">
        <v>489.28</v>
      </c>
      <c r="BH64" s="222">
        <v>0</v>
      </c>
      <c r="BI64" s="222">
        <v>22903.64</v>
      </c>
      <c r="BJ64" s="222">
        <v>0</v>
      </c>
      <c r="BK64" s="222">
        <v>0</v>
      </c>
      <c r="BL64" s="222">
        <v>0</v>
      </c>
      <c r="BM64" s="222">
        <v>0</v>
      </c>
      <c r="BN64" s="222">
        <v>1315302.74</v>
      </c>
      <c r="BO64" s="222">
        <v>0</v>
      </c>
      <c r="BP64" s="222">
        <v>30103.84</v>
      </c>
      <c r="BQ64" s="222">
        <v>0</v>
      </c>
      <c r="BR64" s="222">
        <v>0</v>
      </c>
      <c r="BS64" s="222">
        <v>43146.000000000007</v>
      </c>
      <c r="BT64" s="222">
        <v>13715.03</v>
      </c>
      <c r="BU64" s="222">
        <v>348.14</v>
      </c>
      <c r="BV64" s="222">
        <v>0</v>
      </c>
      <c r="BW64" s="222">
        <v>54799.089999999989</v>
      </c>
      <c r="BX64" s="222">
        <v>0</v>
      </c>
      <c r="BY64" s="222">
        <v>213971.49999999997</v>
      </c>
      <c r="BZ64" s="222">
        <v>20961.650000000001</v>
      </c>
      <c r="CA64" s="222">
        <v>0</v>
      </c>
      <c r="CB64" s="222">
        <v>1057.81</v>
      </c>
      <c r="CC64" s="222">
        <v>-318119.40999999997</v>
      </c>
      <c r="CD64" s="245" t="s">
        <v>221</v>
      </c>
      <c r="CE64" s="195">
        <f t="shared" si="0"/>
        <v>92719246.88000001</v>
      </c>
      <c r="CF64" s="248"/>
    </row>
    <row r="65" spans="1:84" ht="12.6" customHeight="1">
      <c r="A65" s="171" t="s">
        <v>238</v>
      </c>
      <c r="B65" s="175"/>
      <c r="C65" s="222">
        <v>600</v>
      </c>
      <c r="D65" s="222">
        <v>1550</v>
      </c>
      <c r="E65" s="222">
        <v>3300</v>
      </c>
      <c r="F65" s="222">
        <v>0</v>
      </c>
      <c r="G65" s="222">
        <v>0</v>
      </c>
      <c r="H65" s="222">
        <v>1100</v>
      </c>
      <c r="I65" s="222">
        <v>0</v>
      </c>
      <c r="J65" s="222">
        <v>0</v>
      </c>
      <c r="K65" s="222">
        <v>0</v>
      </c>
      <c r="L65" s="222">
        <v>0</v>
      </c>
      <c r="M65" s="222">
        <v>0</v>
      </c>
      <c r="N65" s="222">
        <v>39115.179999999993</v>
      </c>
      <c r="O65" s="222">
        <v>247.29</v>
      </c>
      <c r="P65" s="222">
        <v>1200</v>
      </c>
      <c r="Q65" s="222">
        <v>0</v>
      </c>
      <c r="R65" s="222">
        <v>0</v>
      </c>
      <c r="S65" s="222">
        <v>0</v>
      </c>
      <c r="T65" s="222">
        <v>0</v>
      </c>
      <c r="U65" s="222">
        <v>0</v>
      </c>
      <c r="V65" s="222">
        <v>0</v>
      </c>
      <c r="W65" s="222">
        <v>0</v>
      </c>
      <c r="X65" s="222">
        <v>0</v>
      </c>
      <c r="Y65" s="222">
        <v>600</v>
      </c>
      <c r="Z65" s="222">
        <v>0</v>
      </c>
      <c r="AA65" s="222">
        <v>624.65</v>
      </c>
      <c r="AB65" s="222">
        <v>3682.66</v>
      </c>
      <c r="AC65" s="222">
        <v>600</v>
      </c>
      <c r="AD65" s="222">
        <v>0</v>
      </c>
      <c r="AE65" s="222">
        <v>600</v>
      </c>
      <c r="AF65" s="222">
        <v>0</v>
      </c>
      <c r="AG65" s="222">
        <v>1000</v>
      </c>
      <c r="AH65" s="222">
        <v>0</v>
      </c>
      <c r="AI65" s="222">
        <v>600</v>
      </c>
      <c r="AJ65" s="222">
        <v>39266.980000000003</v>
      </c>
      <c r="AK65" s="222">
        <v>0</v>
      </c>
      <c r="AL65" s="222">
        <v>0</v>
      </c>
      <c r="AM65" s="222">
        <v>0</v>
      </c>
      <c r="AN65" s="222">
        <v>0</v>
      </c>
      <c r="AO65" s="222">
        <v>0</v>
      </c>
      <c r="AP65" s="222">
        <v>3627.48</v>
      </c>
      <c r="AQ65" s="222">
        <v>84.55</v>
      </c>
      <c r="AR65" s="222">
        <v>12191.62</v>
      </c>
      <c r="AS65" s="222">
        <v>0</v>
      </c>
      <c r="AT65" s="222">
        <v>0</v>
      </c>
      <c r="AU65" s="222">
        <v>0</v>
      </c>
      <c r="AV65" s="222">
        <v>0</v>
      </c>
      <c r="AW65" s="222">
        <v>0</v>
      </c>
      <c r="AX65" s="222">
        <v>0</v>
      </c>
      <c r="AY65" s="222">
        <v>0</v>
      </c>
      <c r="AZ65" s="222">
        <v>0</v>
      </c>
      <c r="BA65" s="222">
        <v>0</v>
      </c>
      <c r="BB65" s="222">
        <v>0</v>
      </c>
      <c r="BC65" s="222">
        <v>0</v>
      </c>
      <c r="BD65" s="222">
        <v>0</v>
      </c>
      <c r="BE65" s="222">
        <v>1928673.19</v>
      </c>
      <c r="BF65" s="222">
        <v>615712</v>
      </c>
      <c r="BG65" s="222">
        <v>0</v>
      </c>
      <c r="BH65" s="222">
        <v>0</v>
      </c>
      <c r="BI65" s="222">
        <v>835308.57000000007</v>
      </c>
      <c r="BJ65" s="222">
        <v>0</v>
      </c>
      <c r="BK65" s="222">
        <v>0</v>
      </c>
      <c r="BL65" s="222">
        <v>0</v>
      </c>
      <c r="BM65" s="222">
        <v>0</v>
      </c>
      <c r="BN65" s="222">
        <v>4800</v>
      </c>
      <c r="BO65" s="222">
        <v>0</v>
      </c>
      <c r="BP65" s="222">
        <v>150</v>
      </c>
      <c r="BQ65" s="222">
        <v>0</v>
      </c>
      <c r="BR65" s="222">
        <v>0</v>
      </c>
      <c r="BS65" s="222">
        <v>0</v>
      </c>
      <c r="BT65" s="222">
        <v>850</v>
      </c>
      <c r="BU65" s="222">
        <v>0</v>
      </c>
      <c r="BV65" s="222">
        <v>0</v>
      </c>
      <c r="BW65" s="222">
        <v>600</v>
      </c>
      <c r="BX65" s="222">
        <v>0</v>
      </c>
      <c r="BY65" s="222">
        <v>3000</v>
      </c>
      <c r="BZ65" s="222">
        <v>0</v>
      </c>
      <c r="CA65" s="222">
        <v>0</v>
      </c>
      <c r="CB65" s="222">
        <v>0</v>
      </c>
      <c r="CC65" s="222">
        <v>3050</v>
      </c>
      <c r="CD65" s="245" t="s">
        <v>221</v>
      </c>
      <c r="CE65" s="195">
        <f t="shared" si="0"/>
        <v>3502134.17</v>
      </c>
      <c r="CF65" s="248"/>
    </row>
    <row r="66" spans="1:84" ht="12.6" customHeight="1">
      <c r="A66" s="171" t="s">
        <v>239</v>
      </c>
      <c r="B66" s="175"/>
      <c r="C66" s="222">
        <v>1093803.6699999997</v>
      </c>
      <c r="D66" s="222">
        <v>291782.84999999998</v>
      </c>
      <c r="E66" s="222">
        <v>1475540.0699999998</v>
      </c>
      <c r="F66" s="222">
        <v>0</v>
      </c>
      <c r="G66" s="222">
        <v>368339.16999999993</v>
      </c>
      <c r="H66" s="222">
        <v>343356.36000000004</v>
      </c>
      <c r="I66" s="222">
        <v>0</v>
      </c>
      <c r="J66" s="222">
        <v>48544.25</v>
      </c>
      <c r="K66" s="222">
        <v>0</v>
      </c>
      <c r="L66" s="222">
        <v>0</v>
      </c>
      <c r="M66" s="222">
        <v>0</v>
      </c>
      <c r="N66" s="222">
        <v>2869913.6200000006</v>
      </c>
      <c r="O66" s="222">
        <v>323525.68</v>
      </c>
      <c r="P66" s="222">
        <v>1727164.3499999999</v>
      </c>
      <c r="Q66" s="222">
        <v>439299.29</v>
      </c>
      <c r="R66" s="222">
        <v>-846.42000000000007</v>
      </c>
      <c r="S66" s="222">
        <v>432639.44</v>
      </c>
      <c r="T66" s="222">
        <v>12345</v>
      </c>
      <c r="U66" s="222">
        <v>7728411.0299999993</v>
      </c>
      <c r="V66" s="222">
        <v>757.64</v>
      </c>
      <c r="W66" s="222">
        <v>57271.4</v>
      </c>
      <c r="X66" s="222">
        <v>97160.639999999999</v>
      </c>
      <c r="Y66" s="222">
        <v>280130.07</v>
      </c>
      <c r="Z66" s="222">
        <v>609898.94999999995</v>
      </c>
      <c r="AA66" s="222">
        <v>45993.890000000014</v>
      </c>
      <c r="AB66" s="222">
        <v>873595.44000000006</v>
      </c>
      <c r="AC66" s="222">
        <v>212998.41</v>
      </c>
      <c r="AD66" s="222">
        <v>839408.84000000008</v>
      </c>
      <c r="AE66" s="222">
        <v>87217.94</v>
      </c>
      <c r="AF66" s="222">
        <v>0</v>
      </c>
      <c r="AG66" s="222">
        <v>806220.03</v>
      </c>
      <c r="AH66" s="222">
        <v>0</v>
      </c>
      <c r="AI66" s="222">
        <v>453361.68</v>
      </c>
      <c r="AJ66" s="222">
        <v>1405945.5599999996</v>
      </c>
      <c r="AK66" s="222">
        <v>0</v>
      </c>
      <c r="AL66" s="222">
        <v>0</v>
      </c>
      <c r="AM66" s="222">
        <v>0</v>
      </c>
      <c r="AN66" s="222">
        <v>0</v>
      </c>
      <c r="AO66" s="222">
        <v>0</v>
      </c>
      <c r="AP66" s="222">
        <v>56043.350000000006</v>
      </c>
      <c r="AQ66" s="222">
        <v>5641.94</v>
      </c>
      <c r="AR66" s="222">
        <v>1424888.9400000004</v>
      </c>
      <c r="AS66" s="222">
        <v>0</v>
      </c>
      <c r="AT66" s="222">
        <v>0</v>
      </c>
      <c r="AU66" s="222">
        <v>0</v>
      </c>
      <c r="AV66" s="222">
        <v>8788.35</v>
      </c>
      <c r="AW66" s="222">
        <v>0</v>
      </c>
      <c r="AX66" s="222">
        <v>0</v>
      </c>
      <c r="AY66" s="222">
        <v>946452.88000000012</v>
      </c>
      <c r="AZ66" s="222">
        <v>0</v>
      </c>
      <c r="BA66" s="222">
        <v>0</v>
      </c>
      <c r="BB66" s="222">
        <v>665380.99</v>
      </c>
      <c r="BC66" s="222">
        <v>0</v>
      </c>
      <c r="BD66" s="222">
        <v>0</v>
      </c>
      <c r="BE66" s="222">
        <v>9501559.0399999991</v>
      </c>
      <c r="BF66" s="222">
        <v>1577683.41</v>
      </c>
      <c r="BG66" s="222">
        <v>26066.25</v>
      </c>
      <c r="BH66" s="222">
        <v>0</v>
      </c>
      <c r="BI66" s="222">
        <v>1376967.79</v>
      </c>
      <c r="BJ66" s="222">
        <v>0</v>
      </c>
      <c r="BK66" s="222">
        <v>235065.56000000003</v>
      </c>
      <c r="BL66" s="222">
        <v>0</v>
      </c>
      <c r="BM66" s="222">
        <v>0</v>
      </c>
      <c r="BN66" s="222">
        <v>77559546.760000005</v>
      </c>
      <c r="BO66" s="222">
        <v>0</v>
      </c>
      <c r="BP66" s="222">
        <v>149574.09999999998</v>
      </c>
      <c r="BQ66" s="222">
        <v>0</v>
      </c>
      <c r="BR66" s="222">
        <v>0</v>
      </c>
      <c r="BS66" s="222">
        <v>7520.5800000000008</v>
      </c>
      <c r="BT66" s="222">
        <v>71554.509999999995</v>
      </c>
      <c r="BU66" s="222">
        <v>1003.48</v>
      </c>
      <c r="BV66" s="222">
        <v>54503.58</v>
      </c>
      <c r="BW66" s="222">
        <v>10647.99</v>
      </c>
      <c r="BX66" s="222">
        <v>0</v>
      </c>
      <c r="BY66" s="222">
        <v>174971.68</v>
      </c>
      <c r="BZ66" s="222">
        <v>2619</v>
      </c>
      <c r="CA66" s="222">
        <v>0</v>
      </c>
      <c r="CB66" s="222">
        <v>220.13</v>
      </c>
      <c r="CC66" s="222">
        <v>-3397877.34</v>
      </c>
      <c r="CD66" s="245" t="s">
        <v>221</v>
      </c>
      <c r="CE66" s="195">
        <f t="shared" si="0"/>
        <v>113382601.82000001</v>
      </c>
      <c r="CF66" s="248"/>
    </row>
    <row r="67" spans="1:84" ht="12.6" customHeight="1">
      <c r="A67" s="171" t="s">
        <v>6</v>
      </c>
      <c r="B67" s="175"/>
      <c r="C67" s="195">
        <f>ROUND(C51+C52,0)</f>
        <v>314233</v>
      </c>
      <c r="D67" s="195">
        <f>ROUND(D51+D52,0)</f>
        <v>408980</v>
      </c>
      <c r="E67" s="195">
        <f t="shared" ref="E67:BP67" si="3">ROUND(E51+E52,0)</f>
        <v>1068193</v>
      </c>
      <c r="F67" s="195">
        <f t="shared" si="3"/>
        <v>0</v>
      </c>
      <c r="G67" s="195">
        <f t="shared" si="3"/>
        <v>88638</v>
      </c>
      <c r="H67" s="195">
        <f t="shared" si="3"/>
        <v>90961</v>
      </c>
      <c r="I67" s="195">
        <f t="shared" si="3"/>
        <v>0</v>
      </c>
      <c r="J67" s="195">
        <f>ROUND(J51+J52,0)</f>
        <v>51124</v>
      </c>
      <c r="K67" s="195">
        <f t="shared" si="3"/>
        <v>0</v>
      </c>
      <c r="L67" s="195">
        <f t="shared" si="3"/>
        <v>0</v>
      </c>
      <c r="M67" s="195">
        <f t="shared" si="3"/>
        <v>0</v>
      </c>
      <c r="N67" s="195">
        <f t="shared" si="3"/>
        <v>156290</v>
      </c>
      <c r="O67" s="195">
        <f t="shared" si="3"/>
        <v>128933</v>
      </c>
      <c r="P67" s="195">
        <f t="shared" si="3"/>
        <v>1683756</v>
      </c>
      <c r="Q67" s="195">
        <f t="shared" si="3"/>
        <v>93869</v>
      </c>
      <c r="R67" s="195">
        <f t="shared" si="3"/>
        <v>13569</v>
      </c>
      <c r="S67" s="195">
        <f t="shared" si="3"/>
        <v>266022</v>
      </c>
      <c r="T67" s="195">
        <f t="shared" si="3"/>
        <v>148647</v>
      </c>
      <c r="U67" s="195">
        <f t="shared" si="3"/>
        <v>143761</v>
      </c>
      <c r="V67" s="195">
        <f t="shared" si="3"/>
        <v>38974</v>
      </c>
      <c r="W67" s="195">
        <f t="shared" si="3"/>
        <v>442064</v>
      </c>
      <c r="X67" s="195">
        <f t="shared" si="3"/>
        <v>342560</v>
      </c>
      <c r="Y67" s="195">
        <f t="shared" si="3"/>
        <v>1924542</v>
      </c>
      <c r="Z67" s="195">
        <f t="shared" si="3"/>
        <v>396097</v>
      </c>
      <c r="AA67" s="195">
        <f t="shared" si="3"/>
        <v>196942</v>
      </c>
      <c r="AB67" s="195">
        <f t="shared" si="3"/>
        <v>534550</v>
      </c>
      <c r="AC67" s="195">
        <f t="shared" si="3"/>
        <v>220998</v>
      </c>
      <c r="AD67" s="195">
        <f t="shared" si="3"/>
        <v>11024</v>
      </c>
      <c r="AE67" s="195">
        <f t="shared" si="3"/>
        <v>312719</v>
      </c>
      <c r="AF67" s="195">
        <f t="shared" si="3"/>
        <v>0</v>
      </c>
      <c r="AG67" s="195">
        <f t="shared" si="3"/>
        <v>446529</v>
      </c>
      <c r="AH67" s="195">
        <f t="shared" si="3"/>
        <v>0</v>
      </c>
      <c r="AI67" s="195">
        <f t="shared" si="3"/>
        <v>391589</v>
      </c>
      <c r="AJ67" s="195">
        <f t="shared" si="3"/>
        <v>1428959</v>
      </c>
      <c r="AK67" s="195">
        <f t="shared" si="3"/>
        <v>0</v>
      </c>
      <c r="AL67" s="195">
        <f t="shared" si="3"/>
        <v>0</v>
      </c>
      <c r="AM67" s="195">
        <f t="shared" si="3"/>
        <v>0</v>
      </c>
      <c r="AN67" s="195">
        <f t="shared" si="3"/>
        <v>0</v>
      </c>
      <c r="AO67" s="195">
        <f t="shared" si="3"/>
        <v>0</v>
      </c>
      <c r="AP67" s="195">
        <f t="shared" si="3"/>
        <v>104905</v>
      </c>
      <c r="AQ67" s="195">
        <f t="shared" si="3"/>
        <v>10404</v>
      </c>
      <c r="AR67" s="195">
        <f t="shared" si="3"/>
        <v>44032</v>
      </c>
      <c r="AS67" s="195">
        <f t="shared" si="3"/>
        <v>0</v>
      </c>
      <c r="AT67" s="195">
        <f t="shared" si="3"/>
        <v>0</v>
      </c>
      <c r="AU67" s="195">
        <f t="shared" si="3"/>
        <v>0</v>
      </c>
      <c r="AV67" s="195">
        <f t="shared" si="3"/>
        <v>19040</v>
      </c>
      <c r="AW67" s="195">
        <f t="shared" si="3"/>
        <v>4026</v>
      </c>
      <c r="AX67" s="195">
        <f t="shared" si="3"/>
        <v>5245</v>
      </c>
      <c r="AY67" s="195">
        <f t="shared" si="3"/>
        <v>186515</v>
      </c>
      <c r="AZ67" s="195">
        <f>ROUND(AZ51+AZ52,0)</f>
        <v>0</v>
      </c>
      <c r="BA67" s="195">
        <f>ROUND(BA51+BA52,0)</f>
        <v>8269</v>
      </c>
      <c r="BB67" s="195">
        <f t="shared" si="3"/>
        <v>6322</v>
      </c>
      <c r="BC67" s="195">
        <f t="shared" si="3"/>
        <v>0</v>
      </c>
      <c r="BD67" s="195">
        <f t="shared" si="3"/>
        <v>28041</v>
      </c>
      <c r="BE67" s="195">
        <f t="shared" si="3"/>
        <v>1045158</v>
      </c>
      <c r="BF67" s="195">
        <f t="shared" si="3"/>
        <v>80864</v>
      </c>
      <c r="BG67" s="195">
        <f t="shared" si="3"/>
        <v>11721</v>
      </c>
      <c r="BH67" s="195">
        <f t="shared" si="3"/>
        <v>107349</v>
      </c>
      <c r="BI67" s="195">
        <f t="shared" si="3"/>
        <v>1686691</v>
      </c>
      <c r="BJ67" s="195">
        <f t="shared" si="3"/>
        <v>25895</v>
      </c>
      <c r="BK67" s="195">
        <f t="shared" si="3"/>
        <v>38347</v>
      </c>
      <c r="BL67" s="195">
        <f t="shared" si="3"/>
        <v>18101</v>
      </c>
      <c r="BM67" s="195">
        <f t="shared" si="3"/>
        <v>0</v>
      </c>
      <c r="BN67" s="195">
        <f t="shared" si="3"/>
        <v>16810722</v>
      </c>
      <c r="BO67" s="195">
        <f t="shared" si="3"/>
        <v>16830</v>
      </c>
      <c r="BP67" s="195">
        <f t="shared" si="3"/>
        <v>17044</v>
      </c>
      <c r="BQ67" s="195">
        <f t="shared" ref="BQ67:CC67" si="4">ROUND(BQ51+BQ52,0)</f>
        <v>0</v>
      </c>
      <c r="BR67" s="195">
        <f t="shared" si="4"/>
        <v>13471</v>
      </c>
      <c r="BS67" s="195">
        <f t="shared" si="4"/>
        <v>19720</v>
      </c>
      <c r="BT67" s="195">
        <f t="shared" si="4"/>
        <v>19114</v>
      </c>
      <c r="BU67" s="195">
        <f t="shared" si="4"/>
        <v>11663</v>
      </c>
      <c r="BV67" s="195">
        <f t="shared" si="4"/>
        <v>86108</v>
      </c>
      <c r="BW67" s="195">
        <f t="shared" si="4"/>
        <v>30262</v>
      </c>
      <c r="BX67" s="195">
        <f t="shared" si="4"/>
        <v>19601</v>
      </c>
      <c r="BY67" s="195">
        <f t="shared" si="4"/>
        <v>541461</v>
      </c>
      <c r="BZ67" s="195">
        <f t="shared" si="4"/>
        <v>0</v>
      </c>
      <c r="CA67" s="195">
        <f t="shared" si="4"/>
        <v>14824</v>
      </c>
      <c r="CB67" s="195">
        <f t="shared" si="4"/>
        <v>230869</v>
      </c>
      <c r="CC67" s="195">
        <f t="shared" si="4"/>
        <v>48471</v>
      </c>
      <c r="CD67" s="245" t="s">
        <v>221</v>
      </c>
      <c r="CE67" s="195">
        <f t="shared" si="0"/>
        <v>32655608</v>
      </c>
      <c r="CF67" s="248"/>
    </row>
    <row r="68" spans="1:84" ht="12.6" customHeight="1">
      <c r="A68" s="171" t="s">
        <v>240</v>
      </c>
      <c r="B68" s="175"/>
      <c r="C68" s="222">
        <v>22380.95</v>
      </c>
      <c r="D68" s="222">
        <v>10000.330000000002</v>
      </c>
      <c r="E68" s="222">
        <v>157918.35</v>
      </c>
      <c r="F68" s="222">
        <v>0</v>
      </c>
      <c r="G68" s="222">
        <v>5002.29</v>
      </c>
      <c r="H68" s="222">
        <v>0</v>
      </c>
      <c r="I68" s="222">
        <v>0</v>
      </c>
      <c r="J68" s="222">
        <v>0</v>
      </c>
      <c r="K68" s="222">
        <v>0</v>
      </c>
      <c r="L68" s="222">
        <v>0</v>
      </c>
      <c r="M68" s="222">
        <v>0</v>
      </c>
      <c r="N68" s="222">
        <v>1946.36</v>
      </c>
      <c r="O68" s="222">
        <v>674.16</v>
      </c>
      <c r="P68" s="222">
        <v>89569.07</v>
      </c>
      <c r="Q68" s="222">
        <v>0</v>
      </c>
      <c r="R68" s="222">
        <v>0</v>
      </c>
      <c r="S68" s="222">
        <v>0</v>
      </c>
      <c r="T68" s="222">
        <v>397.10999999999996</v>
      </c>
      <c r="U68" s="222">
        <v>0</v>
      </c>
      <c r="V68" s="222">
        <v>183.89</v>
      </c>
      <c r="W68" s="222">
        <v>0</v>
      </c>
      <c r="X68" s="222">
        <v>0</v>
      </c>
      <c r="Y68" s="222">
        <v>111406.55</v>
      </c>
      <c r="Z68" s="222">
        <v>397.12</v>
      </c>
      <c r="AA68" s="222">
        <v>89312.609999999986</v>
      </c>
      <c r="AB68" s="222">
        <v>-35331.379999999997</v>
      </c>
      <c r="AC68" s="222">
        <v>39701.71</v>
      </c>
      <c r="AD68" s="222">
        <v>0</v>
      </c>
      <c r="AE68" s="222">
        <v>1830.85</v>
      </c>
      <c r="AF68" s="222">
        <v>0</v>
      </c>
      <c r="AG68" s="222">
        <v>2620.7300000000009</v>
      </c>
      <c r="AH68" s="222">
        <v>0</v>
      </c>
      <c r="AI68" s="222">
        <v>647.64</v>
      </c>
      <c r="AJ68" s="222">
        <v>4449511.3100000005</v>
      </c>
      <c r="AK68" s="222">
        <v>0</v>
      </c>
      <c r="AL68" s="222">
        <v>0</v>
      </c>
      <c r="AM68" s="222">
        <v>0</v>
      </c>
      <c r="AN68" s="222">
        <v>0</v>
      </c>
      <c r="AO68" s="222">
        <v>0</v>
      </c>
      <c r="AP68" s="222">
        <v>187243.44</v>
      </c>
      <c r="AQ68" s="222">
        <v>0</v>
      </c>
      <c r="AR68" s="222">
        <v>129410.15</v>
      </c>
      <c r="AS68" s="222">
        <v>0</v>
      </c>
      <c r="AT68" s="222">
        <v>0</v>
      </c>
      <c r="AU68" s="222">
        <v>0</v>
      </c>
      <c r="AV68" s="222">
        <v>7464.119999999999</v>
      </c>
      <c r="AW68" s="222">
        <v>0</v>
      </c>
      <c r="AX68" s="222">
        <v>0</v>
      </c>
      <c r="AY68" s="222">
        <v>844.3900000000001</v>
      </c>
      <c r="AZ68" s="222">
        <v>0</v>
      </c>
      <c r="BA68" s="222">
        <v>0</v>
      </c>
      <c r="BB68" s="222">
        <v>4219.8</v>
      </c>
      <c r="BC68" s="222">
        <v>0</v>
      </c>
      <c r="BD68" s="222">
        <v>0</v>
      </c>
      <c r="BE68" s="222">
        <v>125639.71</v>
      </c>
      <c r="BF68" s="222">
        <v>0</v>
      </c>
      <c r="BG68" s="222">
        <v>0</v>
      </c>
      <c r="BH68" s="222">
        <v>0</v>
      </c>
      <c r="BI68" s="222">
        <v>2902733.8200000003</v>
      </c>
      <c r="BJ68" s="222">
        <v>0</v>
      </c>
      <c r="BK68" s="222">
        <v>0</v>
      </c>
      <c r="BL68" s="222">
        <v>0</v>
      </c>
      <c r="BM68" s="222">
        <v>0</v>
      </c>
      <c r="BN68" s="222">
        <v>978861.0399999998</v>
      </c>
      <c r="BO68" s="222">
        <v>0</v>
      </c>
      <c r="BP68" s="222">
        <v>0</v>
      </c>
      <c r="BQ68" s="222">
        <v>0</v>
      </c>
      <c r="BR68" s="222">
        <v>0</v>
      </c>
      <c r="BS68" s="222">
        <v>0</v>
      </c>
      <c r="BT68" s="222">
        <v>0</v>
      </c>
      <c r="BU68" s="222">
        <v>0</v>
      </c>
      <c r="BV68" s="222">
        <v>0</v>
      </c>
      <c r="BW68" s="222">
        <v>0</v>
      </c>
      <c r="BX68" s="222">
        <v>0</v>
      </c>
      <c r="BY68" s="222">
        <v>0</v>
      </c>
      <c r="BZ68" s="222">
        <v>0</v>
      </c>
      <c r="CA68" s="222">
        <v>0</v>
      </c>
      <c r="CB68" s="222">
        <v>0</v>
      </c>
      <c r="CC68" s="222">
        <v>-3937282.2000000007</v>
      </c>
      <c r="CD68" s="290" t="s">
        <v>221</v>
      </c>
      <c r="CE68" s="195">
        <f t="shared" si="0"/>
        <v>5347303.92</v>
      </c>
      <c r="CF68" s="248"/>
    </row>
    <row r="69" spans="1:84" ht="12.6" customHeight="1">
      <c r="A69" s="171" t="s">
        <v>241</v>
      </c>
      <c r="B69" s="175"/>
      <c r="C69" s="222">
        <v>20437.25</v>
      </c>
      <c r="D69" s="222">
        <v>1503.18</v>
      </c>
      <c r="E69" s="222">
        <v>16722.32</v>
      </c>
      <c r="F69" s="222">
        <v>0</v>
      </c>
      <c r="G69" s="222">
        <v>962.08</v>
      </c>
      <c r="H69" s="222">
        <v>82108.28</v>
      </c>
      <c r="I69" s="222">
        <v>0</v>
      </c>
      <c r="J69" s="222">
        <v>3124.97</v>
      </c>
      <c r="K69" s="222">
        <v>0</v>
      </c>
      <c r="L69" s="222">
        <v>0</v>
      </c>
      <c r="M69" s="222">
        <v>0</v>
      </c>
      <c r="N69" s="222">
        <v>12807.54</v>
      </c>
      <c r="O69" s="222">
        <v>4120.8099999999977</v>
      </c>
      <c r="P69" s="222">
        <v>207779.08999999997</v>
      </c>
      <c r="Q69" s="222">
        <v>21116.1</v>
      </c>
      <c r="R69" s="222">
        <v>3874.3300000000004</v>
      </c>
      <c r="S69" s="222">
        <v>36325.35</v>
      </c>
      <c r="T69" s="222">
        <v>5536.2</v>
      </c>
      <c r="U69" s="222">
        <v>5593.619999999999</v>
      </c>
      <c r="V69" s="222">
        <v>30.71</v>
      </c>
      <c r="W69" s="222">
        <v>1152.5899999999999</v>
      </c>
      <c r="X69" s="222">
        <v>3774.1699999999996</v>
      </c>
      <c r="Y69" s="222">
        <v>57027</v>
      </c>
      <c r="Z69" s="222">
        <v>4737.09</v>
      </c>
      <c r="AA69" s="222">
        <v>1204.0099999999984</v>
      </c>
      <c r="AB69" s="222">
        <v>20571.419999999998</v>
      </c>
      <c r="AC69" s="222">
        <v>11715.17</v>
      </c>
      <c r="AD69" s="222">
        <v>0</v>
      </c>
      <c r="AE69" s="222">
        <v>33086.71</v>
      </c>
      <c r="AF69" s="222">
        <v>0</v>
      </c>
      <c r="AG69" s="222">
        <v>109834.75000000001</v>
      </c>
      <c r="AH69" s="222">
        <v>0</v>
      </c>
      <c r="AI69" s="222">
        <v>5173.6400000000012</v>
      </c>
      <c r="AJ69" s="222">
        <v>542545.84000000008</v>
      </c>
      <c r="AK69" s="222">
        <v>0</v>
      </c>
      <c r="AL69" s="222">
        <v>0</v>
      </c>
      <c r="AM69" s="222">
        <v>0</v>
      </c>
      <c r="AN69" s="222">
        <v>0</v>
      </c>
      <c r="AO69" s="222">
        <v>0</v>
      </c>
      <c r="AP69" s="222">
        <v>17466.68</v>
      </c>
      <c r="AQ69" s="222">
        <v>0</v>
      </c>
      <c r="AR69" s="222">
        <v>221424.32</v>
      </c>
      <c r="AS69" s="222">
        <v>0</v>
      </c>
      <c r="AT69" s="222">
        <v>0</v>
      </c>
      <c r="AU69" s="222">
        <v>0</v>
      </c>
      <c r="AV69" s="222">
        <v>5923.67</v>
      </c>
      <c r="AW69" s="222">
        <v>0</v>
      </c>
      <c r="AX69" s="222">
        <v>0</v>
      </c>
      <c r="AY69" s="222">
        <v>559.17999999999995</v>
      </c>
      <c r="AZ69" s="222">
        <v>0</v>
      </c>
      <c r="BA69" s="222">
        <v>0</v>
      </c>
      <c r="BB69" s="222">
        <v>17731.7</v>
      </c>
      <c r="BC69" s="222">
        <v>0</v>
      </c>
      <c r="BD69" s="222">
        <v>0</v>
      </c>
      <c r="BE69" s="222">
        <v>34810.479999999996</v>
      </c>
      <c r="BF69" s="222">
        <v>2523.36</v>
      </c>
      <c r="BG69" s="222">
        <v>1853.9799999999998</v>
      </c>
      <c r="BH69" s="222">
        <v>0</v>
      </c>
      <c r="BI69" s="222">
        <v>11690.460000000006</v>
      </c>
      <c r="BJ69" s="222">
        <v>0</v>
      </c>
      <c r="BK69" s="222">
        <v>0</v>
      </c>
      <c r="BL69" s="222">
        <v>0</v>
      </c>
      <c r="BM69" s="222">
        <v>0</v>
      </c>
      <c r="BN69" s="222">
        <v>349297.39999999997</v>
      </c>
      <c r="BO69" s="222">
        <v>0</v>
      </c>
      <c r="BP69" s="222">
        <v>50931.53</v>
      </c>
      <c r="BQ69" s="222">
        <v>0</v>
      </c>
      <c r="BR69" s="222">
        <v>0</v>
      </c>
      <c r="BS69" s="222">
        <v>5882.57</v>
      </c>
      <c r="BT69" s="222">
        <v>28646.13</v>
      </c>
      <c r="BU69" s="222">
        <v>23746.270000000004</v>
      </c>
      <c r="BV69" s="222">
        <v>1662.62</v>
      </c>
      <c r="BW69" s="222">
        <v>19369.66</v>
      </c>
      <c r="BX69" s="222">
        <v>0</v>
      </c>
      <c r="BY69" s="222">
        <v>91011.049999999988</v>
      </c>
      <c r="BZ69" s="222">
        <v>445</v>
      </c>
      <c r="CA69" s="222">
        <v>0</v>
      </c>
      <c r="CB69" s="222">
        <v>73.37</v>
      </c>
      <c r="CC69" s="222">
        <v>663110.22</v>
      </c>
      <c r="CD69" s="291">
        <v>25139402.120000005</v>
      </c>
      <c r="CE69" s="195">
        <f t="shared" si="0"/>
        <v>27900425.990000006</v>
      </c>
      <c r="CF69" s="248"/>
    </row>
    <row r="70" spans="1:84" ht="12.6" customHeight="1">
      <c r="A70" s="171" t="s">
        <v>242</v>
      </c>
      <c r="B70" s="175"/>
      <c r="C70" s="222">
        <v>0</v>
      </c>
      <c r="D70" s="222">
        <v>0</v>
      </c>
      <c r="E70" s="222">
        <v>30000</v>
      </c>
      <c r="F70" s="222">
        <v>0</v>
      </c>
      <c r="G70" s="222">
        <v>0</v>
      </c>
      <c r="H70" s="222">
        <v>-1174.3800000000001</v>
      </c>
      <c r="I70" s="222">
        <v>0</v>
      </c>
      <c r="J70" s="222">
        <v>0</v>
      </c>
      <c r="K70" s="222">
        <v>0</v>
      </c>
      <c r="L70" s="222">
        <v>0</v>
      </c>
      <c r="M70" s="222">
        <v>0</v>
      </c>
      <c r="N70" s="222">
        <v>-78498</v>
      </c>
      <c r="O70" s="222">
        <v>2093.71</v>
      </c>
      <c r="P70" s="222">
        <v>1576.3999999999996</v>
      </c>
      <c r="Q70" s="222">
        <v>3838.17</v>
      </c>
      <c r="R70" s="222">
        <v>0</v>
      </c>
      <c r="S70" s="222">
        <v>0</v>
      </c>
      <c r="T70" s="222">
        <v>0</v>
      </c>
      <c r="U70" s="222">
        <v>0</v>
      </c>
      <c r="V70" s="222">
        <v>0</v>
      </c>
      <c r="W70" s="222">
        <v>0</v>
      </c>
      <c r="X70" s="222">
        <v>0</v>
      </c>
      <c r="Y70" s="222">
        <v>1900.4399999999998</v>
      </c>
      <c r="Z70" s="222">
        <v>0</v>
      </c>
      <c r="AA70" s="222">
        <v>0</v>
      </c>
      <c r="AB70" s="222">
        <v>239594.6</v>
      </c>
      <c r="AC70" s="222">
        <v>0</v>
      </c>
      <c r="AD70" s="222">
        <v>0</v>
      </c>
      <c r="AE70" s="222">
        <v>131683.93000000002</v>
      </c>
      <c r="AF70" s="222">
        <v>0</v>
      </c>
      <c r="AG70" s="222">
        <v>0</v>
      </c>
      <c r="AH70" s="222">
        <v>0</v>
      </c>
      <c r="AI70" s="222">
        <v>0</v>
      </c>
      <c r="AJ70" s="222">
        <v>4434751.8100000005</v>
      </c>
      <c r="AK70" s="222">
        <v>0</v>
      </c>
      <c r="AL70" s="222">
        <v>0</v>
      </c>
      <c r="AM70" s="222">
        <v>0</v>
      </c>
      <c r="AN70" s="222">
        <v>0</v>
      </c>
      <c r="AO70" s="222">
        <v>0</v>
      </c>
      <c r="AP70" s="222">
        <v>6465.3600000000006</v>
      </c>
      <c r="AQ70" s="222">
        <v>0</v>
      </c>
      <c r="AR70" s="222">
        <v>662544.17000000004</v>
      </c>
      <c r="AS70" s="222">
        <v>0</v>
      </c>
      <c r="AT70" s="222">
        <v>0</v>
      </c>
      <c r="AU70" s="222">
        <v>0</v>
      </c>
      <c r="AV70" s="222">
        <v>533263.66999999993</v>
      </c>
      <c r="AW70" s="222">
        <v>0</v>
      </c>
      <c r="AX70" s="222">
        <v>0</v>
      </c>
      <c r="AY70" s="222">
        <v>0</v>
      </c>
      <c r="AZ70" s="222">
        <v>0</v>
      </c>
      <c r="BA70" s="222">
        <v>0</v>
      </c>
      <c r="BB70" s="222">
        <v>0</v>
      </c>
      <c r="BC70" s="222">
        <v>0</v>
      </c>
      <c r="BD70" s="222">
        <v>0</v>
      </c>
      <c r="BE70" s="222">
        <v>31914.71</v>
      </c>
      <c r="BF70" s="222">
        <v>0</v>
      </c>
      <c r="BG70" s="222">
        <v>0</v>
      </c>
      <c r="BH70" s="222">
        <v>0</v>
      </c>
      <c r="BI70" s="222">
        <v>1425849.89</v>
      </c>
      <c r="BJ70" s="222">
        <v>0</v>
      </c>
      <c r="BK70" s="222">
        <v>0</v>
      </c>
      <c r="BL70" s="222">
        <v>0</v>
      </c>
      <c r="BM70" s="222">
        <v>0</v>
      </c>
      <c r="BN70" s="222">
        <v>499767.59</v>
      </c>
      <c r="BO70" s="222">
        <v>0</v>
      </c>
      <c r="BP70" s="222">
        <v>6634.53</v>
      </c>
      <c r="BQ70" s="222">
        <v>0</v>
      </c>
      <c r="BR70" s="222">
        <v>0</v>
      </c>
      <c r="BS70" s="222">
        <v>0</v>
      </c>
      <c r="BT70" s="222">
        <v>17858.29</v>
      </c>
      <c r="BU70" s="222">
        <v>0</v>
      </c>
      <c r="BV70" s="222">
        <v>0</v>
      </c>
      <c r="BW70" s="222">
        <v>850</v>
      </c>
      <c r="BX70" s="222">
        <v>0</v>
      </c>
      <c r="BY70" s="222">
        <v>288294.03000000003</v>
      </c>
      <c r="BZ70" s="222">
        <v>0</v>
      </c>
      <c r="CA70" s="222">
        <v>0</v>
      </c>
      <c r="CB70" s="222">
        <v>0</v>
      </c>
      <c r="CC70" s="222">
        <v>67030.87</v>
      </c>
      <c r="CD70" s="291">
        <v>-1214674.8799999997</v>
      </c>
      <c r="CE70" s="195">
        <f t="shared" si="0"/>
        <v>7091564.9100000011</v>
      </c>
      <c r="CF70" s="248"/>
    </row>
    <row r="71" spans="1:84" ht="12.6" customHeight="1">
      <c r="A71" s="171" t="s">
        <v>243</v>
      </c>
      <c r="B71" s="175"/>
      <c r="C71" s="195">
        <f>SUM(C61:C68)+C69-C70</f>
        <v>13226374.479999999</v>
      </c>
      <c r="D71" s="195">
        <f t="shared" ref="D71:AI71" si="5">SUM(D61:D69)-D70</f>
        <v>8437063.7400000002</v>
      </c>
      <c r="E71" s="195">
        <f t="shared" si="5"/>
        <v>37740957.850000001</v>
      </c>
      <c r="F71" s="195">
        <f t="shared" si="5"/>
        <v>0</v>
      </c>
      <c r="G71" s="195">
        <f t="shared" si="5"/>
        <v>1210634.08</v>
      </c>
      <c r="H71" s="195">
        <f t="shared" si="5"/>
        <v>5092420.03</v>
      </c>
      <c r="I71" s="195">
        <f t="shared" si="5"/>
        <v>0</v>
      </c>
      <c r="J71" s="195">
        <f t="shared" si="5"/>
        <v>1478676.78</v>
      </c>
      <c r="K71" s="195">
        <f t="shared" si="5"/>
        <v>0</v>
      </c>
      <c r="L71" s="195">
        <f t="shared" si="5"/>
        <v>0</v>
      </c>
      <c r="M71" s="195">
        <f t="shared" si="5"/>
        <v>0</v>
      </c>
      <c r="N71" s="195">
        <f t="shared" si="5"/>
        <v>11857119.969999999</v>
      </c>
      <c r="O71" s="195">
        <f t="shared" si="5"/>
        <v>8035670.46</v>
      </c>
      <c r="P71" s="195">
        <f t="shared" si="5"/>
        <v>34238293.080000013</v>
      </c>
      <c r="Q71" s="195">
        <f t="shared" si="5"/>
        <v>7163898.3999999994</v>
      </c>
      <c r="R71" s="195">
        <f t="shared" si="5"/>
        <v>1239569.3600000001</v>
      </c>
      <c r="S71" s="195">
        <f t="shared" si="5"/>
        <v>2687769.1</v>
      </c>
      <c r="T71" s="195">
        <f t="shared" si="5"/>
        <v>3662063.36</v>
      </c>
      <c r="U71" s="195">
        <f t="shared" si="5"/>
        <v>15724407.060000001</v>
      </c>
      <c r="V71" s="195">
        <f t="shared" si="5"/>
        <v>236234.37000000002</v>
      </c>
      <c r="W71" s="195">
        <f t="shared" si="5"/>
        <v>1223432.8100000003</v>
      </c>
      <c r="X71" s="195">
        <f t="shared" si="5"/>
        <v>2067933.1899999997</v>
      </c>
      <c r="Y71" s="195">
        <f t="shared" si="5"/>
        <v>28161567.600000001</v>
      </c>
      <c r="Z71" s="195">
        <f t="shared" si="5"/>
        <v>3601949.8099999996</v>
      </c>
      <c r="AA71" s="195">
        <f t="shared" si="5"/>
        <v>2270035.0199999996</v>
      </c>
      <c r="AB71" s="195">
        <f t="shared" si="5"/>
        <v>45907227.069999993</v>
      </c>
      <c r="AC71" s="195">
        <f t="shared" si="5"/>
        <v>3856162.08</v>
      </c>
      <c r="AD71" s="195">
        <f t="shared" si="5"/>
        <v>849420.3600000001</v>
      </c>
      <c r="AE71" s="195">
        <f t="shared" si="5"/>
        <v>8340333.6100000013</v>
      </c>
      <c r="AF71" s="195">
        <f t="shared" si="5"/>
        <v>0</v>
      </c>
      <c r="AG71" s="195">
        <f t="shared" si="5"/>
        <v>17539796.100000001</v>
      </c>
      <c r="AH71" s="195">
        <f t="shared" si="5"/>
        <v>0</v>
      </c>
      <c r="AI71" s="195">
        <f t="shared" si="5"/>
        <v>9014556.2800000012</v>
      </c>
      <c r="AJ71" s="195">
        <f t="shared" ref="AJ71:BO71" si="6">SUM(AJ61:AJ69)-AJ70</f>
        <v>94425985.810000002</v>
      </c>
      <c r="AK71" s="195">
        <f t="shared" si="6"/>
        <v>0</v>
      </c>
      <c r="AL71" s="195">
        <f t="shared" si="6"/>
        <v>0</v>
      </c>
      <c r="AM71" s="195">
        <f t="shared" si="6"/>
        <v>0</v>
      </c>
      <c r="AN71" s="195">
        <f t="shared" si="6"/>
        <v>0</v>
      </c>
      <c r="AO71" s="195">
        <f t="shared" si="6"/>
        <v>0</v>
      </c>
      <c r="AP71" s="195">
        <f t="shared" si="6"/>
        <v>3802562.5400000005</v>
      </c>
      <c r="AQ71" s="195">
        <f t="shared" si="6"/>
        <v>16541.09</v>
      </c>
      <c r="AR71" s="195">
        <f t="shared" si="6"/>
        <v>8210841.2500000019</v>
      </c>
      <c r="AS71" s="195">
        <f t="shared" si="6"/>
        <v>0</v>
      </c>
      <c r="AT71" s="195">
        <f t="shared" si="6"/>
        <v>0</v>
      </c>
      <c r="AU71" s="195">
        <f t="shared" si="6"/>
        <v>0</v>
      </c>
      <c r="AV71" s="195">
        <f t="shared" si="6"/>
        <v>17763.670000000158</v>
      </c>
      <c r="AW71" s="195">
        <f t="shared" si="6"/>
        <v>4026</v>
      </c>
      <c r="AX71" s="195">
        <f t="shared" si="6"/>
        <v>5245</v>
      </c>
      <c r="AY71" s="195">
        <f t="shared" si="6"/>
        <v>5043302.6199999992</v>
      </c>
      <c r="AZ71" s="195">
        <f t="shared" si="6"/>
        <v>0</v>
      </c>
      <c r="BA71" s="195">
        <f t="shared" si="6"/>
        <v>8269</v>
      </c>
      <c r="BB71" s="195">
        <f t="shared" si="6"/>
        <v>6187624.7999999998</v>
      </c>
      <c r="BC71" s="195">
        <f t="shared" si="6"/>
        <v>0</v>
      </c>
      <c r="BD71" s="195">
        <f t="shared" si="6"/>
        <v>28041</v>
      </c>
      <c r="BE71" s="195">
        <f t="shared" si="6"/>
        <v>15913931.869999999</v>
      </c>
      <c r="BF71" s="195">
        <f t="shared" si="6"/>
        <v>5733761.8400000008</v>
      </c>
      <c r="BG71" s="195">
        <f t="shared" si="6"/>
        <v>495714.02000000008</v>
      </c>
      <c r="BH71" s="195">
        <f t="shared" si="6"/>
        <v>107349</v>
      </c>
      <c r="BI71" s="195">
        <f t="shared" si="6"/>
        <v>5410445.3900000006</v>
      </c>
      <c r="BJ71" s="195">
        <f t="shared" si="6"/>
        <v>25895</v>
      </c>
      <c r="BK71" s="195">
        <f t="shared" si="6"/>
        <v>273412.56000000006</v>
      </c>
      <c r="BL71" s="195">
        <f t="shared" si="6"/>
        <v>18101</v>
      </c>
      <c r="BM71" s="195">
        <f t="shared" si="6"/>
        <v>0</v>
      </c>
      <c r="BN71" s="195">
        <f t="shared" si="6"/>
        <v>103512446.47000001</v>
      </c>
      <c r="BO71" s="195">
        <f t="shared" si="6"/>
        <v>16830</v>
      </c>
      <c r="BP71" s="195">
        <f t="shared" ref="BP71:CC71" si="7">SUM(BP61:BP69)-BP70</f>
        <v>935387.22</v>
      </c>
      <c r="BQ71" s="195">
        <f t="shared" si="7"/>
        <v>0</v>
      </c>
      <c r="BR71" s="195">
        <f t="shared" si="7"/>
        <v>368309.66</v>
      </c>
      <c r="BS71" s="195">
        <f t="shared" si="7"/>
        <v>307407.37000000005</v>
      </c>
      <c r="BT71" s="195">
        <f t="shared" si="7"/>
        <v>758226.09</v>
      </c>
      <c r="BU71" s="195">
        <f t="shared" si="7"/>
        <v>125663.47</v>
      </c>
      <c r="BV71" s="195">
        <f t="shared" si="7"/>
        <v>142274.20000000001</v>
      </c>
      <c r="BW71" s="195">
        <f t="shared" si="7"/>
        <v>801285.80999999994</v>
      </c>
      <c r="BX71" s="195">
        <f t="shared" si="7"/>
        <v>19601</v>
      </c>
      <c r="BY71" s="195">
        <f t="shared" si="7"/>
        <v>4988690.7799999993</v>
      </c>
      <c r="BZ71" s="195">
        <f t="shared" si="7"/>
        <v>2696906.1100000003</v>
      </c>
      <c r="CA71" s="195">
        <f t="shared" si="7"/>
        <v>14824</v>
      </c>
      <c r="CB71" s="195">
        <f t="shared" si="7"/>
        <v>313946.75</v>
      </c>
      <c r="CC71" s="195">
        <f t="shared" si="7"/>
        <v>-2802785.1600000011</v>
      </c>
      <c r="CD71" s="241">
        <f>CD69-CD70</f>
        <v>26354077.000000004</v>
      </c>
      <c r="CE71" s="195">
        <f>SUM(CE61:CE69)-CE70</f>
        <v>559145470.27999997</v>
      </c>
      <c r="CF71" s="248"/>
    </row>
    <row r="72" spans="1:84" ht="12.6" customHeight="1">
      <c r="A72" s="171" t="s">
        <v>244</v>
      </c>
      <c r="B72" s="175"/>
      <c r="C72" s="245" t="s">
        <v>221</v>
      </c>
      <c r="D72" s="245" t="s">
        <v>221</v>
      </c>
      <c r="E72" s="245" t="s">
        <v>221</v>
      </c>
      <c r="F72" s="245" t="s">
        <v>221</v>
      </c>
      <c r="G72" s="245" t="s">
        <v>221</v>
      </c>
      <c r="H72" s="245" t="s">
        <v>221</v>
      </c>
      <c r="I72" s="245" t="s">
        <v>221</v>
      </c>
      <c r="J72" s="245" t="s">
        <v>221</v>
      </c>
      <c r="K72" s="249" t="s">
        <v>221</v>
      </c>
      <c r="L72" s="245" t="s">
        <v>221</v>
      </c>
      <c r="M72" s="245" t="s">
        <v>221</v>
      </c>
      <c r="N72" s="245" t="s">
        <v>221</v>
      </c>
      <c r="O72" s="245" t="s">
        <v>221</v>
      </c>
      <c r="P72" s="245" t="s">
        <v>221</v>
      </c>
      <c r="Q72" s="245" t="s">
        <v>221</v>
      </c>
      <c r="R72" s="245" t="s">
        <v>221</v>
      </c>
      <c r="S72" s="245" t="s">
        <v>221</v>
      </c>
      <c r="T72" s="245" t="s">
        <v>221</v>
      </c>
      <c r="U72" s="245" t="s">
        <v>221</v>
      </c>
      <c r="V72" s="245" t="s">
        <v>221</v>
      </c>
      <c r="W72" s="245" t="s">
        <v>221</v>
      </c>
      <c r="X72" s="245" t="s">
        <v>221</v>
      </c>
      <c r="Y72" s="245" t="s">
        <v>221</v>
      </c>
      <c r="Z72" s="245" t="s">
        <v>221</v>
      </c>
      <c r="AA72" s="245" t="s">
        <v>221</v>
      </c>
      <c r="AB72" s="245" t="s">
        <v>221</v>
      </c>
      <c r="AC72" s="245" t="s">
        <v>221</v>
      </c>
      <c r="AD72" s="245" t="s">
        <v>221</v>
      </c>
      <c r="AE72" s="245" t="s">
        <v>221</v>
      </c>
      <c r="AF72" s="245" t="s">
        <v>221</v>
      </c>
      <c r="AG72" s="245" t="s">
        <v>221</v>
      </c>
      <c r="AH72" s="245" t="s">
        <v>221</v>
      </c>
      <c r="AI72" s="245" t="s">
        <v>221</v>
      </c>
      <c r="AJ72" s="245" t="s">
        <v>221</v>
      </c>
      <c r="AK72" s="245" t="s">
        <v>221</v>
      </c>
      <c r="AL72" s="245" t="s">
        <v>221</v>
      </c>
      <c r="AM72" s="245" t="s">
        <v>221</v>
      </c>
      <c r="AN72" s="245" t="s">
        <v>221</v>
      </c>
      <c r="AO72" s="245" t="s">
        <v>221</v>
      </c>
      <c r="AP72" s="245" t="s">
        <v>221</v>
      </c>
      <c r="AQ72" s="245" t="s">
        <v>221</v>
      </c>
      <c r="AR72" s="245" t="s">
        <v>221</v>
      </c>
      <c r="AS72" s="245" t="s">
        <v>221</v>
      </c>
      <c r="AT72" s="245" t="s">
        <v>221</v>
      </c>
      <c r="AU72" s="245" t="s">
        <v>221</v>
      </c>
      <c r="AV72" s="245" t="s">
        <v>221</v>
      </c>
      <c r="AW72" s="245" t="s">
        <v>221</v>
      </c>
      <c r="AX72" s="245" t="s">
        <v>221</v>
      </c>
      <c r="AY72" s="245" t="s">
        <v>221</v>
      </c>
      <c r="AZ72" s="245" t="s">
        <v>221</v>
      </c>
      <c r="BA72" s="245" t="s">
        <v>221</v>
      </c>
      <c r="BB72" s="245" t="s">
        <v>221</v>
      </c>
      <c r="BC72" s="245" t="s">
        <v>221</v>
      </c>
      <c r="BD72" s="245" t="s">
        <v>221</v>
      </c>
      <c r="BE72" s="245" t="s">
        <v>221</v>
      </c>
      <c r="BF72" s="245" t="s">
        <v>221</v>
      </c>
      <c r="BG72" s="245" t="s">
        <v>221</v>
      </c>
      <c r="BH72" s="245" t="s">
        <v>221</v>
      </c>
      <c r="BI72" s="245" t="s">
        <v>221</v>
      </c>
      <c r="BJ72" s="245" t="s">
        <v>221</v>
      </c>
      <c r="BK72" s="245" t="s">
        <v>221</v>
      </c>
      <c r="BL72" s="245" t="s">
        <v>221</v>
      </c>
      <c r="BM72" s="245" t="s">
        <v>221</v>
      </c>
      <c r="BN72" s="245" t="s">
        <v>221</v>
      </c>
      <c r="BO72" s="245" t="s">
        <v>221</v>
      </c>
      <c r="BP72" s="245" t="s">
        <v>221</v>
      </c>
      <c r="BQ72" s="245" t="s">
        <v>221</v>
      </c>
      <c r="BR72" s="245" t="s">
        <v>221</v>
      </c>
      <c r="BS72" s="245" t="s">
        <v>221</v>
      </c>
      <c r="BT72" s="245" t="s">
        <v>221</v>
      </c>
      <c r="BU72" s="245" t="s">
        <v>221</v>
      </c>
      <c r="BV72" s="245" t="s">
        <v>221</v>
      </c>
      <c r="BW72" s="245" t="s">
        <v>221</v>
      </c>
      <c r="BX72" s="245" t="s">
        <v>221</v>
      </c>
      <c r="BY72" s="245" t="s">
        <v>221</v>
      </c>
      <c r="BZ72" s="245" t="s">
        <v>221</v>
      </c>
      <c r="CA72" s="245" t="s">
        <v>221</v>
      </c>
      <c r="CB72" s="245" t="s">
        <v>221</v>
      </c>
      <c r="CC72" s="245" t="s">
        <v>221</v>
      </c>
      <c r="CD72" s="245" t="s">
        <v>221</v>
      </c>
      <c r="CE72" s="291">
        <v>0</v>
      </c>
      <c r="CF72" s="248"/>
    </row>
    <row r="73" spans="1:84" ht="12.6" customHeight="1">
      <c r="A73" s="171" t="s">
        <v>245</v>
      </c>
      <c r="B73" s="175"/>
      <c r="C73" s="222">
        <v>44508253</v>
      </c>
      <c r="D73" s="222">
        <v>41199366</v>
      </c>
      <c r="E73" s="222">
        <v>215580752.5</v>
      </c>
      <c r="F73" s="222">
        <v>0</v>
      </c>
      <c r="G73" s="222">
        <v>2383865</v>
      </c>
      <c r="H73" s="222">
        <v>16136204</v>
      </c>
      <c r="I73" s="222">
        <v>0</v>
      </c>
      <c r="J73" s="222">
        <v>5050045</v>
      </c>
      <c r="K73" s="222">
        <v>0</v>
      </c>
      <c r="L73" s="222">
        <v>0</v>
      </c>
      <c r="M73" s="222">
        <v>0</v>
      </c>
      <c r="N73" s="222">
        <v>0</v>
      </c>
      <c r="O73" s="222">
        <v>20945700.550000001</v>
      </c>
      <c r="P73" s="222">
        <v>117560592.19</v>
      </c>
      <c r="Q73" s="222">
        <v>3610326</v>
      </c>
      <c r="R73" s="222">
        <v>16336067</v>
      </c>
      <c r="S73" s="222">
        <v>0</v>
      </c>
      <c r="T73" s="222">
        <v>2742647.1999999997</v>
      </c>
      <c r="U73" s="222">
        <v>62872931.82</v>
      </c>
      <c r="V73" s="222">
        <v>3255946</v>
      </c>
      <c r="W73" s="222">
        <v>10019255.9</v>
      </c>
      <c r="X73" s="222">
        <v>36903895.399999999</v>
      </c>
      <c r="Y73" s="222">
        <v>71833910.88000001</v>
      </c>
      <c r="Z73" s="222">
        <v>1705495</v>
      </c>
      <c r="AA73" s="222">
        <v>2437835.1</v>
      </c>
      <c r="AB73" s="222">
        <v>54459694.960000001</v>
      </c>
      <c r="AC73" s="222">
        <v>14927712.000000002</v>
      </c>
      <c r="AD73" s="222">
        <v>1001299</v>
      </c>
      <c r="AE73" s="222">
        <v>10291949.24</v>
      </c>
      <c r="AF73" s="222">
        <v>0</v>
      </c>
      <c r="AG73" s="222">
        <v>43664873.039999999</v>
      </c>
      <c r="AH73" s="222">
        <v>0</v>
      </c>
      <c r="AI73" s="222">
        <v>4252742.959999999</v>
      </c>
      <c r="AJ73" s="222">
        <v>4979.5</v>
      </c>
      <c r="AK73" s="222">
        <v>0</v>
      </c>
      <c r="AL73" s="222">
        <v>0</v>
      </c>
      <c r="AM73" s="222">
        <v>0</v>
      </c>
      <c r="AN73" s="222">
        <v>0</v>
      </c>
      <c r="AO73" s="222">
        <v>0</v>
      </c>
      <c r="AP73" s="222">
        <v>29968.25</v>
      </c>
      <c r="AQ73" s="222">
        <v>0</v>
      </c>
      <c r="AR73" s="222">
        <v>0</v>
      </c>
      <c r="AS73" s="222">
        <v>0</v>
      </c>
      <c r="AT73" s="222">
        <v>0</v>
      </c>
      <c r="AU73" s="222">
        <v>0</v>
      </c>
      <c r="AV73" s="222">
        <v>0</v>
      </c>
      <c r="AW73" s="290" t="s">
        <v>221</v>
      </c>
      <c r="AX73" s="290" t="s">
        <v>221</v>
      </c>
      <c r="AY73" s="290" t="s">
        <v>221</v>
      </c>
      <c r="AZ73" s="290" t="s">
        <v>221</v>
      </c>
      <c r="BA73" s="290" t="s">
        <v>221</v>
      </c>
      <c r="BB73" s="290" t="s">
        <v>221</v>
      </c>
      <c r="BC73" s="290" t="s">
        <v>221</v>
      </c>
      <c r="BD73" s="290" t="s">
        <v>221</v>
      </c>
      <c r="BE73" s="290" t="s">
        <v>221</v>
      </c>
      <c r="BF73" s="290" t="s">
        <v>221</v>
      </c>
      <c r="BG73" s="290" t="s">
        <v>221</v>
      </c>
      <c r="BH73" s="290" t="s">
        <v>221</v>
      </c>
      <c r="BI73" s="290" t="s">
        <v>221</v>
      </c>
      <c r="BJ73" s="290" t="s">
        <v>221</v>
      </c>
      <c r="BK73" s="290" t="s">
        <v>221</v>
      </c>
      <c r="BL73" s="290" t="s">
        <v>221</v>
      </c>
      <c r="BM73" s="290" t="s">
        <v>221</v>
      </c>
      <c r="BN73" s="290" t="s">
        <v>221</v>
      </c>
      <c r="BO73" s="290" t="s">
        <v>221</v>
      </c>
      <c r="BP73" s="290" t="s">
        <v>221</v>
      </c>
      <c r="BQ73" s="290" t="s">
        <v>221</v>
      </c>
      <c r="BR73" s="290" t="s">
        <v>221</v>
      </c>
      <c r="BS73" s="290" t="s">
        <v>221</v>
      </c>
      <c r="BT73" s="290" t="s">
        <v>221</v>
      </c>
      <c r="BU73" s="290" t="s">
        <v>221</v>
      </c>
      <c r="BV73" s="290" t="s">
        <v>221</v>
      </c>
      <c r="BW73" s="290" t="s">
        <v>221</v>
      </c>
      <c r="BX73" s="290" t="s">
        <v>221</v>
      </c>
      <c r="BY73" s="290" t="s">
        <v>221</v>
      </c>
      <c r="BZ73" s="290" t="s">
        <v>221</v>
      </c>
      <c r="CA73" s="290" t="s">
        <v>221</v>
      </c>
      <c r="CB73" s="290" t="s">
        <v>221</v>
      </c>
      <c r="CC73" s="290" t="s">
        <v>221</v>
      </c>
      <c r="CD73" s="290" t="s">
        <v>221</v>
      </c>
      <c r="CE73" s="195">
        <f t="shared" ref="CE73:CE80" si="8">SUM(C73:CD73)</f>
        <v>803716307.49000001</v>
      </c>
      <c r="CF73" s="248"/>
    </row>
    <row r="74" spans="1:84" ht="12.6" customHeight="1">
      <c r="A74" s="171" t="s">
        <v>246</v>
      </c>
      <c r="B74" s="175"/>
      <c r="C74" s="222">
        <v>2773364.5</v>
      </c>
      <c r="D74" s="222">
        <v>1512330</v>
      </c>
      <c r="E74" s="222">
        <v>20346863.030000001</v>
      </c>
      <c r="F74" s="222">
        <v>0</v>
      </c>
      <c r="G74" s="222">
        <v>0</v>
      </c>
      <c r="H74" s="222">
        <v>1107695</v>
      </c>
      <c r="I74" s="222">
        <v>0</v>
      </c>
      <c r="J74" s="222">
        <v>1122</v>
      </c>
      <c r="K74" s="222">
        <v>0</v>
      </c>
      <c r="L74" s="222">
        <v>0</v>
      </c>
      <c r="M74" s="222">
        <v>0</v>
      </c>
      <c r="N74" s="222">
        <v>2639220.92</v>
      </c>
      <c r="O74" s="222">
        <v>2446991</v>
      </c>
      <c r="P74" s="222">
        <v>69870892.480000004</v>
      </c>
      <c r="Q74" s="222">
        <v>6341327.9999999991</v>
      </c>
      <c r="R74" s="222">
        <v>13446705</v>
      </c>
      <c r="S74" s="222">
        <v>0</v>
      </c>
      <c r="T74" s="222">
        <v>13262154.34</v>
      </c>
      <c r="U74" s="222">
        <v>48929720.620000005</v>
      </c>
      <c r="V74" s="222">
        <v>4889222</v>
      </c>
      <c r="W74" s="222">
        <v>7680583.2000000002</v>
      </c>
      <c r="X74" s="222">
        <v>59290905.74000001</v>
      </c>
      <c r="Y74" s="222">
        <v>94020551.850000009</v>
      </c>
      <c r="Z74" s="222">
        <v>47531703</v>
      </c>
      <c r="AA74" s="222">
        <v>16538499.25</v>
      </c>
      <c r="AB74" s="222">
        <v>95236871.299999997</v>
      </c>
      <c r="AC74" s="222">
        <v>554273</v>
      </c>
      <c r="AD74" s="222">
        <v>26078</v>
      </c>
      <c r="AE74" s="222">
        <v>11672347.789999999</v>
      </c>
      <c r="AF74" s="222">
        <v>0</v>
      </c>
      <c r="AG74" s="222">
        <v>139479322.31</v>
      </c>
      <c r="AH74" s="222">
        <v>0</v>
      </c>
      <c r="AI74" s="222">
        <v>6208797.46</v>
      </c>
      <c r="AJ74" s="222">
        <v>141089490.86000001</v>
      </c>
      <c r="AK74" s="222">
        <v>0</v>
      </c>
      <c r="AL74" s="222">
        <v>0</v>
      </c>
      <c r="AM74" s="222">
        <v>0</v>
      </c>
      <c r="AN74" s="222">
        <v>0</v>
      </c>
      <c r="AO74" s="222">
        <v>0</v>
      </c>
      <c r="AP74" s="222">
        <v>8503147.0899999999</v>
      </c>
      <c r="AQ74" s="222">
        <v>0</v>
      </c>
      <c r="AR74" s="222">
        <v>11598997.829999998</v>
      </c>
      <c r="AS74" s="222">
        <v>0</v>
      </c>
      <c r="AT74" s="222">
        <v>0</v>
      </c>
      <c r="AU74" s="222">
        <v>0</v>
      </c>
      <c r="AV74" s="222">
        <v>29772.959999999999</v>
      </c>
      <c r="AW74" s="290" t="s">
        <v>221</v>
      </c>
      <c r="AX74" s="290" t="s">
        <v>221</v>
      </c>
      <c r="AY74" s="290" t="s">
        <v>221</v>
      </c>
      <c r="AZ74" s="290" t="s">
        <v>221</v>
      </c>
      <c r="BA74" s="290" t="s">
        <v>221</v>
      </c>
      <c r="BB74" s="290" t="s">
        <v>221</v>
      </c>
      <c r="BC74" s="290" t="s">
        <v>221</v>
      </c>
      <c r="BD74" s="290" t="s">
        <v>221</v>
      </c>
      <c r="BE74" s="290" t="s">
        <v>221</v>
      </c>
      <c r="BF74" s="290" t="s">
        <v>221</v>
      </c>
      <c r="BG74" s="290" t="s">
        <v>221</v>
      </c>
      <c r="BH74" s="290" t="s">
        <v>221</v>
      </c>
      <c r="BI74" s="290" t="s">
        <v>221</v>
      </c>
      <c r="BJ74" s="290" t="s">
        <v>221</v>
      </c>
      <c r="BK74" s="290" t="s">
        <v>221</v>
      </c>
      <c r="BL74" s="290" t="s">
        <v>221</v>
      </c>
      <c r="BM74" s="290" t="s">
        <v>221</v>
      </c>
      <c r="BN74" s="290" t="s">
        <v>221</v>
      </c>
      <c r="BO74" s="290" t="s">
        <v>221</v>
      </c>
      <c r="BP74" s="290" t="s">
        <v>221</v>
      </c>
      <c r="BQ74" s="290" t="s">
        <v>221</v>
      </c>
      <c r="BR74" s="290" t="s">
        <v>221</v>
      </c>
      <c r="BS74" s="290" t="s">
        <v>221</v>
      </c>
      <c r="BT74" s="290" t="s">
        <v>221</v>
      </c>
      <c r="BU74" s="290" t="s">
        <v>221</v>
      </c>
      <c r="BV74" s="290" t="s">
        <v>221</v>
      </c>
      <c r="BW74" s="290" t="s">
        <v>221</v>
      </c>
      <c r="BX74" s="290" t="s">
        <v>221</v>
      </c>
      <c r="BY74" s="290" t="s">
        <v>221</v>
      </c>
      <c r="BZ74" s="290" t="s">
        <v>221</v>
      </c>
      <c r="CA74" s="290" t="s">
        <v>221</v>
      </c>
      <c r="CB74" s="290" t="s">
        <v>221</v>
      </c>
      <c r="CC74" s="290" t="s">
        <v>221</v>
      </c>
      <c r="CD74" s="290" t="s">
        <v>221</v>
      </c>
      <c r="CE74" s="195">
        <f t="shared" si="8"/>
        <v>827028950.53000021</v>
      </c>
      <c r="CF74" s="248"/>
    </row>
    <row r="75" spans="1:84" ht="12.6" customHeight="1">
      <c r="A75" s="171" t="s">
        <v>247</v>
      </c>
      <c r="B75" s="175"/>
      <c r="C75" s="195">
        <f t="shared" ref="C75:AV75" si="9">SUM(C73:C74)</f>
        <v>47281617.5</v>
      </c>
      <c r="D75" s="195">
        <f t="shared" si="9"/>
        <v>42711696</v>
      </c>
      <c r="E75" s="195">
        <f t="shared" si="9"/>
        <v>235927615.53</v>
      </c>
      <c r="F75" s="195">
        <f t="shared" si="9"/>
        <v>0</v>
      </c>
      <c r="G75" s="195">
        <f t="shared" si="9"/>
        <v>2383865</v>
      </c>
      <c r="H75" s="195">
        <f t="shared" si="9"/>
        <v>17243899</v>
      </c>
      <c r="I75" s="195">
        <f t="shared" si="9"/>
        <v>0</v>
      </c>
      <c r="J75" s="195">
        <f t="shared" si="9"/>
        <v>5051167</v>
      </c>
      <c r="K75" s="195">
        <f t="shared" si="9"/>
        <v>0</v>
      </c>
      <c r="L75" s="195">
        <f t="shared" si="9"/>
        <v>0</v>
      </c>
      <c r="M75" s="195">
        <f t="shared" si="9"/>
        <v>0</v>
      </c>
      <c r="N75" s="195">
        <f t="shared" si="9"/>
        <v>2639220.92</v>
      </c>
      <c r="O75" s="195">
        <f t="shared" si="9"/>
        <v>23392691.550000001</v>
      </c>
      <c r="P75" s="195">
        <f t="shared" si="9"/>
        <v>187431484.67000002</v>
      </c>
      <c r="Q75" s="195">
        <f t="shared" si="9"/>
        <v>9951654</v>
      </c>
      <c r="R75" s="195">
        <f t="shared" si="9"/>
        <v>29782772</v>
      </c>
      <c r="S75" s="195">
        <f t="shared" si="9"/>
        <v>0</v>
      </c>
      <c r="T75" s="195">
        <f t="shared" si="9"/>
        <v>16004801.539999999</v>
      </c>
      <c r="U75" s="195">
        <f t="shared" si="9"/>
        <v>111802652.44</v>
      </c>
      <c r="V75" s="195">
        <f t="shared" si="9"/>
        <v>8145168</v>
      </c>
      <c r="W75" s="195">
        <f t="shared" si="9"/>
        <v>17699839.100000001</v>
      </c>
      <c r="X75" s="195">
        <f t="shared" si="9"/>
        <v>96194801.140000015</v>
      </c>
      <c r="Y75" s="195">
        <f t="shared" si="9"/>
        <v>165854462.73000002</v>
      </c>
      <c r="Z75" s="195">
        <f t="shared" si="9"/>
        <v>49237198</v>
      </c>
      <c r="AA75" s="195">
        <f t="shared" si="9"/>
        <v>18976334.350000001</v>
      </c>
      <c r="AB75" s="195">
        <f t="shared" si="9"/>
        <v>149696566.25999999</v>
      </c>
      <c r="AC75" s="195">
        <f t="shared" si="9"/>
        <v>15481985.000000002</v>
      </c>
      <c r="AD75" s="195">
        <f t="shared" si="9"/>
        <v>1027377</v>
      </c>
      <c r="AE75" s="195">
        <f t="shared" si="9"/>
        <v>21964297.030000001</v>
      </c>
      <c r="AF75" s="195">
        <f t="shared" si="9"/>
        <v>0</v>
      </c>
      <c r="AG75" s="195">
        <f t="shared" si="9"/>
        <v>183144195.34999999</v>
      </c>
      <c r="AH75" s="195">
        <f t="shared" si="9"/>
        <v>0</v>
      </c>
      <c r="AI75" s="195">
        <f t="shared" si="9"/>
        <v>10461540.419999998</v>
      </c>
      <c r="AJ75" s="195">
        <f t="shared" si="9"/>
        <v>141094470.36000001</v>
      </c>
      <c r="AK75" s="195">
        <f t="shared" si="9"/>
        <v>0</v>
      </c>
      <c r="AL75" s="195">
        <f t="shared" si="9"/>
        <v>0</v>
      </c>
      <c r="AM75" s="195">
        <f t="shared" si="9"/>
        <v>0</v>
      </c>
      <c r="AN75" s="195">
        <f t="shared" si="9"/>
        <v>0</v>
      </c>
      <c r="AO75" s="195">
        <f t="shared" si="9"/>
        <v>0</v>
      </c>
      <c r="AP75" s="195">
        <f t="shared" si="9"/>
        <v>8533115.3399999999</v>
      </c>
      <c r="AQ75" s="195">
        <f t="shared" si="9"/>
        <v>0</v>
      </c>
      <c r="AR75" s="195">
        <f t="shared" si="9"/>
        <v>11598997.829999998</v>
      </c>
      <c r="AS75" s="195">
        <f t="shared" si="9"/>
        <v>0</v>
      </c>
      <c r="AT75" s="195">
        <f t="shared" si="9"/>
        <v>0</v>
      </c>
      <c r="AU75" s="195">
        <f t="shared" si="9"/>
        <v>0</v>
      </c>
      <c r="AV75" s="195">
        <f t="shared" si="9"/>
        <v>29772.959999999999</v>
      </c>
      <c r="AW75" s="245" t="s">
        <v>221</v>
      </c>
      <c r="AX75" s="245" t="s">
        <v>221</v>
      </c>
      <c r="AY75" s="245" t="s">
        <v>221</v>
      </c>
      <c r="AZ75" s="245" t="s">
        <v>221</v>
      </c>
      <c r="BA75" s="245" t="s">
        <v>221</v>
      </c>
      <c r="BB75" s="245" t="s">
        <v>221</v>
      </c>
      <c r="BC75" s="245" t="s">
        <v>221</v>
      </c>
      <c r="BD75" s="245" t="s">
        <v>221</v>
      </c>
      <c r="BE75" s="245" t="s">
        <v>221</v>
      </c>
      <c r="BF75" s="245" t="s">
        <v>221</v>
      </c>
      <c r="BG75" s="245" t="s">
        <v>221</v>
      </c>
      <c r="BH75" s="245" t="s">
        <v>221</v>
      </c>
      <c r="BI75" s="245" t="s">
        <v>221</v>
      </c>
      <c r="BJ75" s="245" t="s">
        <v>221</v>
      </c>
      <c r="BK75" s="245" t="s">
        <v>221</v>
      </c>
      <c r="BL75" s="245" t="s">
        <v>221</v>
      </c>
      <c r="BM75" s="245" t="s">
        <v>221</v>
      </c>
      <c r="BN75" s="245" t="s">
        <v>221</v>
      </c>
      <c r="BO75" s="245" t="s">
        <v>221</v>
      </c>
      <c r="BP75" s="245" t="s">
        <v>221</v>
      </c>
      <c r="BQ75" s="245" t="s">
        <v>221</v>
      </c>
      <c r="BR75" s="245" t="s">
        <v>221</v>
      </c>
      <c r="BS75" s="245" t="s">
        <v>221</v>
      </c>
      <c r="BT75" s="245" t="s">
        <v>221</v>
      </c>
      <c r="BU75" s="245" t="s">
        <v>221</v>
      </c>
      <c r="BV75" s="245" t="s">
        <v>221</v>
      </c>
      <c r="BW75" s="245" t="s">
        <v>221</v>
      </c>
      <c r="BX75" s="245" t="s">
        <v>221</v>
      </c>
      <c r="BY75" s="245" t="s">
        <v>221</v>
      </c>
      <c r="BZ75" s="245" t="s">
        <v>221</v>
      </c>
      <c r="CA75" s="245" t="s">
        <v>221</v>
      </c>
      <c r="CB75" s="245" t="s">
        <v>221</v>
      </c>
      <c r="CC75" s="245" t="s">
        <v>221</v>
      </c>
      <c r="CD75" s="245" t="s">
        <v>221</v>
      </c>
      <c r="CE75" s="195">
        <f t="shared" si="8"/>
        <v>1630745258.0199997</v>
      </c>
      <c r="CF75" s="248"/>
    </row>
    <row r="76" spans="1:84" ht="12.6" customHeight="1">
      <c r="A76" s="171" t="s">
        <v>248</v>
      </c>
      <c r="B76" s="175"/>
      <c r="C76" s="222">
        <v>16614.61</v>
      </c>
      <c r="D76" s="222">
        <v>13567.939999999999</v>
      </c>
      <c r="E76" s="222">
        <v>72105.38</v>
      </c>
      <c r="F76" s="222">
        <v>0</v>
      </c>
      <c r="G76" s="222">
        <v>1991</v>
      </c>
      <c r="H76" s="222">
        <v>7739.793333333334</v>
      </c>
      <c r="I76" s="222">
        <v>0</v>
      </c>
      <c r="J76" s="222">
        <v>1216.8499999999999</v>
      </c>
      <c r="K76" s="222">
        <v>0</v>
      </c>
      <c r="L76" s="222">
        <v>0</v>
      </c>
      <c r="M76" s="222">
        <v>0</v>
      </c>
      <c r="N76" s="222">
        <v>9479.36</v>
      </c>
      <c r="O76" s="222">
        <v>10652.2</v>
      </c>
      <c r="P76" s="222">
        <v>29801.750000000004</v>
      </c>
      <c r="Q76" s="222">
        <v>8316.82</v>
      </c>
      <c r="R76" s="222">
        <v>588.99</v>
      </c>
      <c r="S76" s="222">
        <v>10769.470000000001</v>
      </c>
      <c r="T76" s="222">
        <v>9707.9394520547939</v>
      </c>
      <c r="U76" s="222">
        <v>12097.759999999998</v>
      </c>
      <c r="V76" s="222">
        <v>211.85000000000002</v>
      </c>
      <c r="W76" s="222">
        <v>2373.4500000000003</v>
      </c>
      <c r="X76" s="222">
        <v>2113.87</v>
      </c>
      <c r="Y76" s="222">
        <v>20373.960000000003</v>
      </c>
      <c r="Z76" s="222">
        <v>11828</v>
      </c>
      <c r="AA76" s="222">
        <v>5448.95</v>
      </c>
      <c r="AB76" s="222">
        <v>4005.9</v>
      </c>
      <c r="AC76" s="222">
        <v>1528.6100000000001</v>
      </c>
      <c r="AD76" s="222">
        <v>1045.8599999999999</v>
      </c>
      <c r="AE76" s="222">
        <v>22712.056666666667</v>
      </c>
      <c r="AF76" s="222">
        <v>0</v>
      </c>
      <c r="AG76" s="222">
        <v>36036.090000000004</v>
      </c>
      <c r="AH76" s="222">
        <v>0</v>
      </c>
      <c r="AI76" s="222">
        <v>15342.079999999996</v>
      </c>
      <c r="AJ76" s="222">
        <v>111972.33333333334</v>
      </c>
      <c r="AK76" s="222">
        <v>0</v>
      </c>
      <c r="AL76" s="222">
        <v>0</v>
      </c>
      <c r="AM76" s="222">
        <v>0</v>
      </c>
      <c r="AN76" s="222">
        <v>0</v>
      </c>
      <c r="AO76" s="222">
        <v>0</v>
      </c>
      <c r="AP76" s="222">
        <v>6853.333333333333</v>
      </c>
      <c r="AQ76" s="222">
        <v>987</v>
      </c>
      <c r="AR76" s="222">
        <v>4061.83</v>
      </c>
      <c r="AS76" s="222">
        <v>0</v>
      </c>
      <c r="AT76" s="222">
        <v>0</v>
      </c>
      <c r="AU76" s="222">
        <v>0</v>
      </c>
      <c r="AV76" s="222">
        <v>1806.3333333333333</v>
      </c>
      <c r="AW76" s="222">
        <v>381.96</v>
      </c>
      <c r="AX76" s="222">
        <v>497.59000000000003</v>
      </c>
      <c r="AY76" s="222">
        <v>11100.733333333334</v>
      </c>
      <c r="AZ76" s="222">
        <v>0</v>
      </c>
      <c r="BA76" s="222">
        <v>784.49</v>
      </c>
      <c r="BB76" s="222">
        <v>588</v>
      </c>
      <c r="BC76" s="222">
        <v>0</v>
      </c>
      <c r="BD76" s="222">
        <v>2660.2766666666662</v>
      </c>
      <c r="BE76" s="222">
        <v>87951.886666666673</v>
      </c>
      <c r="BF76" s="222">
        <v>4115.6833333333343</v>
      </c>
      <c r="BG76" s="222">
        <v>1104.9766666666665</v>
      </c>
      <c r="BH76" s="222">
        <v>10184.096666666666</v>
      </c>
      <c r="BI76" s="222">
        <v>68216.5</v>
      </c>
      <c r="BJ76" s="222">
        <v>2456.6666666666665</v>
      </c>
      <c r="BK76" s="222">
        <v>3638</v>
      </c>
      <c r="BL76" s="222">
        <v>1717.2600000000002</v>
      </c>
      <c r="BM76" s="222">
        <v>0</v>
      </c>
      <c r="BN76" s="222">
        <v>46838.75</v>
      </c>
      <c r="BO76" s="222">
        <v>1596.6666666666667</v>
      </c>
      <c r="BP76" s="222">
        <v>1617</v>
      </c>
      <c r="BQ76" s="222">
        <v>0</v>
      </c>
      <c r="BR76" s="222">
        <v>1277.98</v>
      </c>
      <c r="BS76" s="222">
        <v>1870.8400000000001</v>
      </c>
      <c r="BT76" s="222">
        <v>1789.8666666666668</v>
      </c>
      <c r="BU76" s="222">
        <v>1051.8899999999999</v>
      </c>
      <c r="BV76" s="222">
        <v>8169</v>
      </c>
      <c r="BW76" s="222">
        <v>2628.5366666666664</v>
      </c>
      <c r="BX76" s="222">
        <v>1859.5333333333331</v>
      </c>
      <c r="BY76" s="222">
        <v>3424.46</v>
      </c>
      <c r="BZ76" s="222">
        <v>0</v>
      </c>
      <c r="CA76" s="222">
        <v>1406.3833333333332</v>
      </c>
      <c r="CB76" s="222">
        <v>21902.443333333333</v>
      </c>
      <c r="CC76" s="222">
        <v>274</v>
      </c>
      <c r="CD76" s="290" t="s">
        <v>221</v>
      </c>
      <c r="CE76" s="195">
        <f t="shared" si="8"/>
        <v>744456.8394520547</v>
      </c>
      <c r="CF76" s="195">
        <f>BE59-CE76</f>
        <v>0</v>
      </c>
    </row>
    <row r="77" spans="1:84" ht="12.6" customHeight="1">
      <c r="A77" s="171" t="s">
        <v>249</v>
      </c>
      <c r="B77" s="175"/>
      <c r="C77" s="222">
        <v>13740</v>
      </c>
      <c r="D77" s="222">
        <v>26536</v>
      </c>
      <c r="E77" s="222">
        <v>139237</v>
      </c>
      <c r="F77" s="222">
        <v>0</v>
      </c>
      <c r="G77" s="222">
        <v>3031</v>
      </c>
      <c r="H77" s="222">
        <v>13539</v>
      </c>
      <c r="I77" s="222">
        <v>0</v>
      </c>
      <c r="J77" s="222">
        <v>321</v>
      </c>
      <c r="K77" s="222">
        <v>0</v>
      </c>
      <c r="L77" s="222">
        <v>0</v>
      </c>
      <c r="M77" s="222">
        <v>0</v>
      </c>
      <c r="N77" s="222">
        <v>0</v>
      </c>
      <c r="O77" s="222">
        <v>0</v>
      </c>
      <c r="P77" s="222">
        <v>0</v>
      </c>
      <c r="Q77" s="222">
        <v>92</v>
      </c>
      <c r="R77" s="222">
        <v>0</v>
      </c>
      <c r="S77" s="222">
        <v>0</v>
      </c>
      <c r="T77" s="222">
        <v>0</v>
      </c>
      <c r="U77" s="222">
        <v>0</v>
      </c>
      <c r="V77" s="222">
        <v>0</v>
      </c>
      <c r="W77" s="222">
        <v>0</v>
      </c>
      <c r="X77" s="222">
        <v>0</v>
      </c>
      <c r="Y77" s="222">
        <v>785</v>
      </c>
      <c r="Z77" s="222">
        <v>0</v>
      </c>
      <c r="AA77" s="222">
        <v>13</v>
      </c>
      <c r="AB77" s="222">
        <v>0</v>
      </c>
      <c r="AC77" s="222">
        <v>96</v>
      </c>
      <c r="AD77" s="222">
        <v>0</v>
      </c>
      <c r="AE77" s="222">
        <v>0</v>
      </c>
      <c r="AF77" s="222">
        <v>0</v>
      </c>
      <c r="AG77" s="222">
        <v>7294</v>
      </c>
      <c r="AH77" s="222">
        <v>0</v>
      </c>
      <c r="AI77" s="222">
        <v>1239</v>
      </c>
      <c r="AJ77" s="222">
        <v>0</v>
      </c>
      <c r="AK77" s="222">
        <v>0</v>
      </c>
      <c r="AL77" s="222">
        <v>0</v>
      </c>
      <c r="AM77" s="222">
        <v>0</v>
      </c>
      <c r="AN77" s="222">
        <v>0</v>
      </c>
      <c r="AO77" s="222">
        <v>0</v>
      </c>
      <c r="AP77" s="222">
        <v>0</v>
      </c>
      <c r="AQ77" s="222">
        <v>0</v>
      </c>
      <c r="AR77" s="222">
        <v>0</v>
      </c>
      <c r="AS77" s="222">
        <v>0</v>
      </c>
      <c r="AT77" s="222">
        <v>0</v>
      </c>
      <c r="AU77" s="222">
        <v>0</v>
      </c>
      <c r="AV77" s="222">
        <v>0</v>
      </c>
      <c r="AW77" s="222">
        <v>0</v>
      </c>
      <c r="AX77" s="290" t="s">
        <v>221</v>
      </c>
      <c r="AY77" s="290" t="s">
        <v>221</v>
      </c>
      <c r="AZ77" s="222">
        <v>0</v>
      </c>
      <c r="BA77" s="222">
        <v>0</v>
      </c>
      <c r="BB77" s="222">
        <v>0</v>
      </c>
      <c r="BC77" s="222">
        <v>0</v>
      </c>
      <c r="BD77" s="290" t="s">
        <v>221</v>
      </c>
      <c r="BE77" s="290" t="s">
        <v>221</v>
      </c>
      <c r="BF77" s="222">
        <v>0</v>
      </c>
      <c r="BG77" s="290" t="s">
        <v>221</v>
      </c>
      <c r="BH77" s="222">
        <v>0</v>
      </c>
      <c r="BI77" s="222">
        <v>0</v>
      </c>
      <c r="BJ77" s="290" t="s">
        <v>221</v>
      </c>
      <c r="BK77" s="222">
        <v>0</v>
      </c>
      <c r="BL77" s="222">
        <v>0</v>
      </c>
      <c r="BM77" s="222">
        <v>0</v>
      </c>
      <c r="BN77" s="290" t="s">
        <v>221</v>
      </c>
      <c r="BO77" s="290" t="s">
        <v>221</v>
      </c>
      <c r="BP77" s="290" t="s">
        <v>221</v>
      </c>
      <c r="BQ77" s="290" t="s">
        <v>221</v>
      </c>
      <c r="BR77" s="222">
        <v>0</v>
      </c>
      <c r="BS77" s="222">
        <v>0</v>
      </c>
      <c r="BT77" s="222">
        <v>0</v>
      </c>
      <c r="BU77" s="222">
        <v>0</v>
      </c>
      <c r="BV77" s="222">
        <v>0</v>
      </c>
      <c r="BW77" s="222">
        <v>0</v>
      </c>
      <c r="BX77" s="222">
        <v>0</v>
      </c>
      <c r="BY77" s="222">
        <v>0</v>
      </c>
      <c r="BZ77" s="222">
        <v>0</v>
      </c>
      <c r="CA77" s="222">
        <v>0</v>
      </c>
      <c r="CB77" s="222">
        <v>0</v>
      </c>
      <c r="CC77" s="290" t="s">
        <v>221</v>
      </c>
      <c r="CD77" s="290" t="s">
        <v>221</v>
      </c>
      <c r="CE77" s="195">
        <f>SUM(C77:CD77)</f>
        <v>205923</v>
      </c>
      <c r="CF77" s="195">
        <f>AY59-CE77</f>
        <v>0</v>
      </c>
    </row>
    <row r="78" spans="1:84" ht="12.6" customHeight="1">
      <c r="A78" s="171" t="s">
        <v>250</v>
      </c>
      <c r="B78" s="175"/>
      <c r="C78" s="222">
        <v>4311.3421594371002</v>
      </c>
      <c r="D78" s="222">
        <v>3520.7586418647811</v>
      </c>
      <c r="E78" s="222">
        <v>18710.698879855307</v>
      </c>
      <c r="F78" s="222">
        <v>0</v>
      </c>
      <c r="G78" s="222">
        <v>336.72673023396351</v>
      </c>
      <c r="H78" s="222">
        <v>1653.6972116902571</v>
      </c>
      <c r="I78" s="222">
        <v>0</v>
      </c>
      <c r="J78" s="222">
        <v>315.7616523476047</v>
      </c>
      <c r="K78" s="222">
        <v>0</v>
      </c>
      <c r="L78" s="222">
        <v>0</v>
      </c>
      <c r="M78" s="222">
        <v>0</v>
      </c>
      <c r="N78" s="222">
        <v>1988.1819378502296</v>
      </c>
      <c r="O78" s="222">
        <v>2764.1502840425314</v>
      </c>
      <c r="P78" s="222">
        <v>7733.2866194273984</v>
      </c>
      <c r="Q78" s="222">
        <v>1782.358768692548</v>
      </c>
      <c r="R78" s="222">
        <v>152.83761812566516</v>
      </c>
      <c r="S78" s="222">
        <v>2794.5807964070823</v>
      </c>
      <c r="T78" s="222">
        <v>2093.4296208186788</v>
      </c>
      <c r="U78" s="222">
        <v>2592.6434162982919</v>
      </c>
      <c r="V78" s="222">
        <v>35.829009442523947</v>
      </c>
      <c r="W78" s="222">
        <v>401.40836658653984</v>
      </c>
      <c r="X78" s="222">
        <v>453.01866944049726</v>
      </c>
      <c r="Y78" s="222">
        <v>4538.2199112753351</v>
      </c>
      <c r="Z78" s="222">
        <v>2000.4036992502865</v>
      </c>
      <c r="AA78" s="222">
        <v>424.21795926688935</v>
      </c>
      <c r="AB78" s="222">
        <v>677.49553422613496</v>
      </c>
      <c r="AC78" s="222">
        <v>258.52528734451982</v>
      </c>
      <c r="AD78" s="222">
        <v>176.88047116147317</v>
      </c>
      <c r="AE78" s="222">
        <v>3562.7923802162318</v>
      </c>
      <c r="AF78" s="222">
        <v>0</v>
      </c>
      <c r="AG78" s="222">
        <v>9351.0418889320754</v>
      </c>
      <c r="AH78" s="222">
        <v>0</v>
      </c>
      <c r="AI78" s="222">
        <v>3981.1320468826375</v>
      </c>
      <c r="AJ78" s="222">
        <v>14604.993488622367</v>
      </c>
      <c r="AK78" s="222">
        <v>0</v>
      </c>
      <c r="AL78" s="222">
        <v>0</v>
      </c>
      <c r="AM78" s="222">
        <v>0</v>
      </c>
      <c r="AN78" s="222">
        <v>0</v>
      </c>
      <c r="AO78" s="222">
        <v>0</v>
      </c>
      <c r="AP78" s="222">
        <v>488.51366674746532</v>
      </c>
      <c r="AQ78" s="222">
        <v>33.138057980175958</v>
      </c>
      <c r="AR78" s="222">
        <v>870.48154432084038</v>
      </c>
      <c r="AS78" s="222">
        <v>0</v>
      </c>
      <c r="AT78" s="222">
        <v>0</v>
      </c>
      <c r="AU78" s="222">
        <v>0</v>
      </c>
      <c r="AV78" s="222">
        <v>196.88949575349699</v>
      </c>
      <c r="AW78" s="222">
        <v>0</v>
      </c>
      <c r="AX78" s="290" t="s">
        <v>221</v>
      </c>
      <c r="AY78" s="290" t="s">
        <v>221</v>
      </c>
      <c r="AZ78" s="290" t="s">
        <v>221</v>
      </c>
      <c r="BA78" s="222">
        <v>70.89169309295859</v>
      </c>
      <c r="BB78" s="222">
        <v>53.135560094659773</v>
      </c>
      <c r="BC78" s="222">
        <v>0</v>
      </c>
      <c r="BD78" s="290" t="s">
        <v>221</v>
      </c>
      <c r="BE78" s="290" t="s">
        <v>221</v>
      </c>
      <c r="BF78" s="290" t="s">
        <v>221</v>
      </c>
      <c r="BG78" s="290" t="s">
        <v>221</v>
      </c>
      <c r="BH78" s="222">
        <v>0</v>
      </c>
      <c r="BI78" s="222">
        <v>2844.3790638427058</v>
      </c>
      <c r="BJ78" s="290" t="s">
        <v>221</v>
      </c>
      <c r="BK78" s="222">
        <v>328.75368643600729</v>
      </c>
      <c r="BL78" s="222">
        <v>0</v>
      </c>
      <c r="BM78" s="222">
        <v>0</v>
      </c>
      <c r="BN78" s="290" t="s">
        <v>221</v>
      </c>
      <c r="BO78" s="290" t="s">
        <v>221</v>
      </c>
      <c r="BP78" s="290" t="s">
        <v>221</v>
      </c>
      <c r="BQ78" s="290" t="s">
        <v>221</v>
      </c>
      <c r="BR78" s="290" t="s">
        <v>221</v>
      </c>
      <c r="BS78" s="222">
        <v>169.06144769981856</v>
      </c>
      <c r="BT78" s="222">
        <v>161.74416297295076</v>
      </c>
      <c r="BU78" s="222">
        <v>95.055721612196706</v>
      </c>
      <c r="BV78" s="222">
        <v>286.37175159860004</v>
      </c>
      <c r="BW78" s="222">
        <v>237.53191838891726</v>
      </c>
      <c r="BX78" s="222">
        <v>67.723741361011093</v>
      </c>
      <c r="BY78" s="222">
        <v>62.213788610152157</v>
      </c>
      <c r="BZ78" s="222">
        <v>0</v>
      </c>
      <c r="CA78" s="222">
        <v>0</v>
      </c>
      <c r="CB78" s="222">
        <v>2968.8739641791167</v>
      </c>
      <c r="CC78" s="290" t="s">
        <v>221</v>
      </c>
      <c r="CD78" s="290" t="s">
        <v>221</v>
      </c>
      <c r="CE78" s="195">
        <f t="shared" si="8"/>
        <v>100151.17231443002</v>
      </c>
      <c r="CF78" s="195"/>
    </row>
    <row r="79" spans="1:84" ht="12.6" customHeight="1">
      <c r="A79" s="171" t="s">
        <v>251</v>
      </c>
      <c r="B79" s="175"/>
      <c r="C79" s="222">
        <v>82606</v>
      </c>
      <c r="D79" s="222">
        <v>95937</v>
      </c>
      <c r="E79" s="222">
        <v>591480</v>
      </c>
      <c r="F79" s="222">
        <v>0</v>
      </c>
      <c r="G79" s="222">
        <v>8274</v>
      </c>
      <c r="H79" s="222">
        <v>17051</v>
      </c>
      <c r="I79" s="222">
        <v>0</v>
      </c>
      <c r="J79" s="222">
        <v>0</v>
      </c>
      <c r="K79" s="222">
        <v>0</v>
      </c>
      <c r="L79" s="222">
        <v>0</v>
      </c>
      <c r="M79" s="222">
        <v>0</v>
      </c>
      <c r="N79" s="222">
        <v>0</v>
      </c>
      <c r="O79" s="222">
        <v>0</v>
      </c>
      <c r="P79" s="222">
        <v>134653</v>
      </c>
      <c r="Q79" s="222">
        <v>0</v>
      </c>
      <c r="R79" s="222">
        <v>0</v>
      </c>
      <c r="S79" s="222">
        <v>19538</v>
      </c>
      <c r="T79" s="222">
        <v>8700</v>
      </c>
      <c r="U79" s="222">
        <v>0</v>
      </c>
      <c r="V79" s="222">
        <v>0</v>
      </c>
      <c r="W79" s="222">
        <v>7486</v>
      </c>
      <c r="X79" s="222">
        <v>2032</v>
      </c>
      <c r="Y79" s="222">
        <v>177166</v>
      </c>
      <c r="Z79" s="222">
        <v>0</v>
      </c>
      <c r="AA79" s="222">
        <v>0</v>
      </c>
      <c r="AB79" s="222">
        <v>4139</v>
      </c>
      <c r="AC79" s="222">
        <v>0</v>
      </c>
      <c r="AD79" s="222">
        <v>0</v>
      </c>
      <c r="AE79" s="222">
        <v>27360</v>
      </c>
      <c r="AF79" s="222">
        <v>0</v>
      </c>
      <c r="AG79" s="222">
        <v>310546</v>
      </c>
      <c r="AH79" s="222">
        <v>0</v>
      </c>
      <c r="AI79" s="222">
        <v>62877</v>
      </c>
      <c r="AJ79" s="222">
        <v>66882</v>
      </c>
      <c r="AK79" s="222">
        <v>0</v>
      </c>
      <c r="AL79" s="222">
        <v>0</v>
      </c>
      <c r="AM79" s="222">
        <v>0</v>
      </c>
      <c r="AN79" s="222">
        <v>0</v>
      </c>
      <c r="AO79" s="222">
        <v>0</v>
      </c>
      <c r="AP79" s="222">
        <v>7738</v>
      </c>
      <c r="AQ79" s="222">
        <v>0</v>
      </c>
      <c r="AR79" s="222">
        <v>0</v>
      </c>
      <c r="AS79" s="222">
        <v>0</v>
      </c>
      <c r="AT79" s="222">
        <v>0</v>
      </c>
      <c r="AU79" s="222">
        <v>0</v>
      </c>
      <c r="AV79" s="222">
        <v>0</v>
      </c>
      <c r="AW79" s="222">
        <v>0</v>
      </c>
      <c r="AX79" s="290" t="s">
        <v>221</v>
      </c>
      <c r="AY79" s="290" t="s">
        <v>221</v>
      </c>
      <c r="AZ79" s="290" t="s">
        <v>221</v>
      </c>
      <c r="BA79" s="290" t="s">
        <v>221</v>
      </c>
      <c r="BB79" s="222">
        <v>0</v>
      </c>
      <c r="BC79" s="222">
        <v>0</v>
      </c>
      <c r="BD79" s="290" t="s">
        <v>221</v>
      </c>
      <c r="BE79" s="290" t="s">
        <v>221</v>
      </c>
      <c r="BF79" s="290" t="s">
        <v>221</v>
      </c>
      <c r="BG79" s="290" t="s">
        <v>221</v>
      </c>
      <c r="BH79" s="222">
        <v>0</v>
      </c>
      <c r="BI79" s="222">
        <v>0</v>
      </c>
      <c r="BJ79" s="290" t="s">
        <v>221</v>
      </c>
      <c r="BK79" s="222">
        <v>0</v>
      </c>
      <c r="BL79" s="222">
        <v>0</v>
      </c>
      <c r="BM79" s="222">
        <v>0</v>
      </c>
      <c r="BN79" s="290" t="s">
        <v>221</v>
      </c>
      <c r="BO79" s="290" t="s">
        <v>221</v>
      </c>
      <c r="BP79" s="290" t="s">
        <v>221</v>
      </c>
      <c r="BQ79" s="290" t="s">
        <v>221</v>
      </c>
      <c r="BR79" s="290" t="s">
        <v>221</v>
      </c>
      <c r="BS79" s="222">
        <v>0</v>
      </c>
      <c r="BT79" s="222">
        <v>0</v>
      </c>
      <c r="BU79" s="222">
        <v>0</v>
      </c>
      <c r="BV79" s="222">
        <v>0</v>
      </c>
      <c r="BW79" s="222">
        <v>0</v>
      </c>
      <c r="BX79" s="222">
        <v>0</v>
      </c>
      <c r="BY79" s="222">
        <v>28620</v>
      </c>
      <c r="BZ79" s="222">
        <v>0</v>
      </c>
      <c r="CA79" s="222">
        <v>0</v>
      </c>
      <c r="CB79" s="222">
        <v>0</v>
      </c>
      <c r="CC79" s="290" t="s">
        <v>221</v>
      </c>
      <c r="CD79" s="290" t="s">
        <v>221</v>
      </c>
      <c r="CE79" s="195">
        <f t="shared" si="8"/>
        <v>1653085</v>
      </c>
      <c r="CF79" s="195">
        <f>BA59</f>
        <v>0</v>
      </c>
    </row>
    <row r="80" spans="1:84" ht="13.8">
      <c r="A80" s="171" t="s">
        <v>252</v>
      </c>
      <c r="B80" s="175"/>
      <c r="C80" s="222">
        <v>59.317573689986261</v>
      </c>
      <c r="D80" s="222">
        <v>52.0094600202316</v>
      </c>
      <c r="E80" s="222">
        <v>262.09496459093174</v>
      </c>
      <c r="F80" s="222">
        <v>0</v>
      </c>
      <c r="G80" s="222">
        <v>4.6579190874164293</v>
      </c>
      <c r="H80" s="222">
        <v>14.962104669550939</v>
      </c>
      <c r="I80" s="222">
        <v>0</v>
      </c>
      <c r="J80" s="222">
        <v>7.3626970572431336</v>
      </c>
      <c r="K80" s="222">
        <v>0</v>
      </c>
      <c r="L80" s="222">
        <v>0</v>
      </c>
      <c r="M80" s="222">
        <v>0</v>
      </c>
      <c r="N80" s="222">
        <v>19.206144379212471</v>
      </c>
      <c r="O80" s="222">
        <v>31.511111881749176</v>
      </c>
      <c r="P80" s="222">
        <v>23.706210811378025</v>
      </c>
      <c r="Q80" s="222">
        <v>34.612104029154217</v>
      </c>
      <c r="R80" s="222">
        <v>0</v>
      </c>
      <c r="S80" s="222">
        <v>0.13815142991346152</v>
      </c>
      <c r="T80" s="222">
        <v>22.824476996314274</v>
      </c>
      <c r="U80" s="222">
        <v>0</v>
      </c>
      <c r="V80" s="222">
        <v>3.7912926105769233E-2</v>
      </c>
      <c r="W80" s="222">
        <v>0</v>
      </c>
      <c r="X80" s="222">
        <v>0</v>
      </c>
      <c r="Y80" s="222">
        <v>16.751413852855649</v>
      </c>
      <c r="Z80" s="222">
        <v>0.85247956659379143</v>
      </c>
      <c r="AA80" s="222">
        <v>1.7332653394952746</v>
      </c>
      <c r="AB80" s="222">
        <v>0</v>
      </c>
      <c r="AC80" s="222">
        <v>1.0819197530484279</v>
      </c>
      <c r="AD80" s="222">
        <v>0</v>
      </c>
      <c r="AE80" s="222">
        <v>4.0759557156593434E-3</v>
      </c>
      <c r="AF80" s="222">
        <v>0</v>
      </c>
      <c r="AG80" s="222">
        <v>92.883977131420878</v>
      </c>
      <c r="AH80" s="222">
        <v>0</v>
      </c>
      <c r="AI80" s="222">
        <v>34.118459583065523</v>
      </c>
      <c r="AJ80" s="222">
        <v>221.88306068772283</v>
      </c>
      <c r="AK80" s="222">
        <v>0</v>
      </c>
      <c r="AL80" s="222">
        <v>0</v>
      </c>
      <c r="AM80" s="222">
        <v>0</v>
      </c>
      <c r="AN80" s="222">
        <v>0</v>
      </c>
      <c r="AO80" s="222">
        <v>0</v>
      </c>
      <c r="AP80" s="222">
        <v>6.1362629247752967</v>
      </c>
      <c r="AQ80" s="222">
        <v>0</v>
      </c>
      <c r="AR80" s="222">
        <v>29.432084991172193</v>
      </c>
      <c r="AS80" s="222">
        <v>0</v>
      </c>
      <c r="AT80" s="222">
        <v>0</v>
      </c>
      <c r="AU80" s="222">
        <v>0</v>
      </c>
      <c r="AV80" s="222">
        <v>0</v>
      </c>
      <c r="AW80" s="290" t="s">
        <v>221</v>
      </c>
      <c r="AX80" s="290" t="s">
        <v>221</v>
      </c>
      <c r="AY80" s="290" t="s">
        <v>221</v>
      </c>
      <c r="AZ80" s="290" t="s">
        <v>221</v>
      </c>
      <c r="BA80" s="290" t="s">
        <v>221</v>
      </c>
      <c r="BB80" s="290" t="s">
        <v>221</v>
      </c>
      <c r="BC80" s="290" t="s">
        <v>221</v>
      </c>
      <c r="BD80" s="290" t="s">
        <v>221</v>
      </c>
      <c r="BE80" s="290" t="s">
        <v>221</v>
      </c>
      <c r="BF80" s="290" t="s">
        <v>221</v>
      </c>
      <c r="BG80" s="290" t="s">
        <v>221</v>
      </c>
      <c r="BH80" s="290" t="s">
        <v>221</v>
      </c>
      <c r="BI80" s="290" t="s">
        <v>221</v>
      </c>
      <c r="BJ80" s="290" t="s">
        <v>221</v>
      </c>
      <c r="BK80" s="290" t="s">
        <v>221</v>
      </c>
      <c r="BL80" s="290" t="s">
        <v>221</v>
      </c>
      <c r="BM80" s="290" t="s">
        <v>221</v>
      </c>
      <c r="BN80" s="290" t="s">
        <v>221</v>
      </c>
      <c r="BO80" s="290" t="s">
        <v>221</v>
      </c>
      <c r="BP80" s="290" t="s">
        <v>221</v>
      </c>
      <c r="BQ80" s="290" t="s">
        <v>221</v>
      </c>
      <c r="BR80" s="290" t="s">
        <v>221</v>
      </c>
      <c r="BS80" s="290" t="s">
        <v>221</v>
      </c>
      <c r="BT80" s="290" t="s">
        <v>221</v>
      </c>
      <c r="BU80" s="290"/>
      <c r="BV80" s="290"/>
      <c r="BW80" s="290"/>
      <c r="BX80" s="290"/>
      <c r="BY80" s="290"/>
      <c r="BZ80" s="290"/>
      <c r="CA80" s="290"/>
      <c r="CB80" s="290"/>
      <c r="CC80" s="290" t="s">
        <v>221</v>
      </c>
      <c r="CD80" s="290" t="s">
        <v>221</v>
      </c>
      <c r="CE80" s="251">
        <f t="shared" si="8"/>
        <v>937.31783135505293</v>
      </c>
      <c r="CF80" s="251"/>
    </row>
    <row r="81" spans="1:5" ht="12.6" customHeight="1">
      <c r="A81" s="208" t="s">
        <v>253</v>
      </c>
      <c r="B81" s="208"/>
      <c r="C81" s="208"/>
      <c r="D81" s="208"/>
      <c r="E81" s="208"/>
    </row>
    <row r="82" spans="1:5" ht="12.6" customHeight="1">
      <c r="A82" s="171" t="s">
        <v>254</v>
      </c>
      <c r="B82" s="172"/>
      <c r="C82" s="278" t="s">
        <v>1265</v>
      </c>
      <c r="D82" s="252"/>
      <c r="E82" s="175"/>
    </row>
    <row r="83" spans="1:5" ht="12.6" customHeight="1">
      <c r="A83" s="173" t="s">
        <v>255</v>
      </c>
      <c r="B83" s="172" t="s">
        <v>256</v>
      </c>
      <c r="C83" s="224" t="s">
        <v>1266</v>
      </c>
      <c r="D83" s="252"/>
      <c r="E83" s="175"/>
    </row>
    <row r="84" spans="1:5" ht="12.6" customHeight="1">
      <c r="A84" s="173" t="s">
        <v>257</v>
      </c>
      <c r="B84" s="172" t="s">
        <v>256</v>
      </c>
      <c r="C84" s="227" t="s">
        <v>1267</v>
      </c>
      <c r="D84" s="205"/>
      <c r="E84" s="204"/>
    </row>
    <row r="85" spans="1:5" ht="12.6" customHeight="1">
      <c r="A85" s="173" t="s">
        <v>1249</v>
      </c>
      <c r="B85" s="172"/>
      <c r="C85" s="267" t="s">
        <v>1268</v>
      </c>
      <c r="D85" s="205"/>
      <c r="E85" s="204"/>
    </row>
    <row r="86" spans="1:5" ht="12.6" customHeight="1">
      <c r="A86" s="173" t="s">
        <v>1250</v>
      </c>
      <c r="B86" s="172" t="s">
        <v>256</v>
      </c>
      <c r="C86" s="267" t="s">
        <v>1268</v>
      </c>
      <c r="D86" s="205"/>
      <c r="E86" s="204"/>
    </row>
    <row r="87" spans="1:5" ht="12.6" customHeight="1">
      <c r="A87" s="173" t="s">
        <v>258</v>
      </c>
      <c r="B87" s="172" t="s">
        <v>256</v>
      </c>
      <c r="C87" s="227" t="s">
        <v>1269</v>
      </c>
      <c r="D87" s="205"/>
      <c r="E87" s="204"/>
    </row>
    <row r="88" spans="1:5" ht="12.6" customHeight="1">
      <c r="A88" s="173" t="s">
        <v>259</v>
      </c>
      <c r="B88" s="172" t="s">
        <v>256</v>
      </c>
      <c r="C88" s="227" t="s">
        <v>1270</v>
      </c>
      <c r="D88" s="205"/>
      <c r="E88" s="204"/>
    </row>
    <row r="89" spans="1:5" ht="12.6" customHeight="1">
      <c r="A89" s="173" t="s">
        <v>260</v>
      </c>
      <c r="B89" s="172" t="s">
        <v>256</v>
      </c>
      <c r="C89" s="227" t="s">
        <v>1278</v>
      </c>
      <c r="D89" s="205"/>
      <c r="E89" s="204"/>
    </row>
    <row r="90" spans="1:5" ht="12.6" customHeight="1">
      <c r="A90" s="173" t="s">
        <v>261</v>
      </c>
      <c r="B90" s="172" t="s">
        <v>256</v>
      </c>
      <c r="C90" s="227" t="s">
        <v>1279</v>
      </c>
      <c r="D90" s="205"/>
      <c r="E90" s="204"/>
    </row>
    <row r="91" spans="1:5" ht="12.6" customHeight="1">
      <c r="A91" s="173" t="s">
        <v>262</v>
      </c>
      <c r="B91" s="172" t="s">
        <v>256</v>
      </c>
      <c r="C91" s="227" t="s">
        <v>529</v>
      </c>
      <c r="D91" s="205"/>
      <c r="E91" s="204"/>
    </row>
    <row r="92" spans="1:5" ht="12.6" customHeight="1">
      <c r="A92" s="173" t="s">
        <v>263</v>
      </c>
      <c r="B92" s="172" t="s">
        <v>256</v>
      </c>
      <c r="C92" s="223" t="s">
        <v>1273</v>
      </c>
      <c r="D92" s="252"/>
      <c r="E92" s="175"/>
    </row>
    <row r="93" spans="1:5" ht="12.6" customHeight="1">
      <c r="A93" s="173" t="s">
        <v>264</v>
      </c>
      <c r="B93" s="172" t="s">
        <v>256</v>
      </c>
      <c r="C93" s="266" t="s">
        <v>1274</v>
      </c>
      <c r="D93" s="252"/>
      <c r="E93" s="175"/>
    </row>
    <row r="94" spans="1:5" ht="12.6" customHeight="1">
      <c r="A94" s="173"/>
      <c r="B94" s="173"/>
      <c r="C94" s="191"/>
      <c r="D94" s="175"/>
      <c r="E94" s="175"/>
    </row>
    <row r="95" spans="1:5" ht="12.6" customHeight="1">
      <c r="A95" s="208" t="s">
        <v>265</v>
      </c>
      <c r="B95" s="208"/>
      <c r="C95" s="208"/>
      <c r="D95" s="208"/>
      <c r="E95" s="208"/>
    </row>
    <row r="96" spans="1:5" ht="12.6" customHeight="1">
      <c r="A96" s="253" t="s">
        <v>266</v>
      </c>
      <c r="B96" s="253"/>
      <c r="C96" s="253"/>
      <c r="D96" s="253"/>
      <c r="E96" s="253"/>
    </row>
    <row r="97" spans="1:5" ht="12.6" customHeight="1">
      <c r="A97" s="173" t="s">
        <v>267</v>
      </c>
      <c r="B97" s="172" t="s">
        <v>256</v>
      </c>
      <c r="C97" s="189"/>
      <c r="D97" s="175"/>
      <c r="E97" s="175"/>
    </row>
    <row r="98" spans="1:5" ht="12.6" customHeight="1">
      <c r="A98" s="173" t="s">
        <v>259</v>
      </c>
      <c r="B98" s="172" t="s">
        <v>256</v>
      </c>
      <c r="C98" s="189"/>
      <c r="D98" s="175"/>
      <c r="E98" s="175"/>
    </row>
    <row r="99" spans="1:5" ht="12.6" customHeight="1">
      <c r="A99" s="173" t="s">
        <v>268</v>
      </c>
      <c r="B99" s="172" t="s">
        <v>256</v>
      </c>
      <c r="C99" s="189"/>
      <c r="D99" s="175"/>
      <c r="E99" s="175"/>
    </row>
    <row r="100" spans="1:5" ht="12.6" customHeight="1">
      <c r="A100" s="253" t="s">
        <v>269</v>
      </c>
      <c r="B100" s="253"/>
      <c r="C100" s="253"/>
      <c r="D100" s="253"/>
      <c r="E100" s="253"/>
    </row>
    <row r="101" spans="1:5" ht="12.6" customHeight="1">
      <c r="A101" s="173" t="s">
        <v>270</v>
      </c>
      <c r="B101" s="172" t="s">
        <v>256</v>
      </c>
      <c r="C101" s="189"/>
      <c r="D101" s="175"/>
      <c r="E101" s="175"/>
    </row>
    <row r="102" spans="1:5" ht="12.6" customHeight="1">
      <c r="A102" s="173" t="s">
        <v>132</v>
      </c>
      <c r="B102" s="172" t="s">
        <v>256</v>
      </c>
      <c r="C102" s="221">
        <v>1</v>
      </c>
      <c r="D102" s="175"/>
      <c r="E102" s="175"/>
    </row>
    <row r="103" spans="1:5" ht="12.6" customHeight="1">
      <c r="A103" s="253" t="s">
        <v>271</v>
      </c>
      <c r="B103" s="253"/>
      <c r="C103" s="253"/>
      <c r="D103" s="253"/>
      <c r="E103" s="253"/>
    </row>
    <row r="104" spans="1:5" ht="12.6" customHeight="1">
      <c r="A104" s="173" t="s">
        <v>272</v>
      </c>
      <c r="B104" s="172" t="s">
        <v>256</v>
      </c>
      <c r="C104" s="189"/>
      <c r="D104" s="175"/>
      <c r="E104" s="175"/>
    </row>
    <row r="105" spans="1:5" ht="12.6" customHeight="1">
      <c r="A105" s="173" t="s">
        <v>273</v>
      </c>
      <c r="B105" s="172" t="s">
        <v>256</v>
      </c>
      <c r="C105" s="189"/>
      <c r="D105" s="175"/>
      <c r="E105" s="175"/>
    </row>
    <row r="106" spans="1:5" ht="12.6" customHeight="1">
      <c r="A106" s="173" t="s">
        <v>274</v>
      </c>
      <c r="B106" s="172" t="s">
        <v>256</v>
      </c>
      <c r="C106" s="189"/>
      <c r="D106" s="175"/>
      <c r="E106" s="175"/>
    </row>
    <row r="107" spans="1:5" ht="21.75" customHeight="1">
      <c r="A107" s="173"/>
      <c r="B107" s="172"/>
      <c r="C107" s="190"/>
      <c r="D107" s="175"/>
      <c r="E107" s="175"/>
    </row>
    <row r="108" spans="1:5" ht="13.5" customHeight="1">
      <c r="A108" s="207" t="s">
        <v>275</v>
      </c>
      <c r="B108" s="208"/>
      <c r="C108" s="208"/>
      <c r="D108" s="208"/>
      <c r="E108" s="208"/>
    </row>
    <row r="109" spans="1:5" ht="13.5" customHeight="1">
      <c r="A109" s="173"/>
      <c r="B109" s="172"/>
      <c r="C109" s="190"/>
      <c r="D109" s="175"/>
      <c r="E109" s="175"/>
    </row>
    <row r="110" spans="1:5" ht="12.6" customHeight="1">
      <c r="A110" s="171" t="s">
        <v>276</v>
      </c>
      <c r="B110" s="175"/>
      <c r="C110" s="182" t="s">
        <v>277</v>
      </c>
      <c r="D110" s="170" t="s">
        <v>215</v>
      </c>
      <c r="E110" s="175"/>
    </row>
    <row r="111" spans="1:5" ht="12.6" customHeight="1">
      <c r="A111" s="173" t="s">
        <v>278</v>
      </c>
      <c r="B111" s="172" t="s">
        <v>256</v>
      </c>
      <c r="C111" s="189">
        <v>15031</v>
      </c>
      <c r="D111" s="174">
        <v>68092</v>
      </c>
      <c r="E111" s="175"/>
    </row>
    <row r="112" spans="1:5" ht="12.6" customHeight="1">
      <c r="A112" s="173" t="s">
        <v>279</v>
      </c>
      <c r="B112" s="172" t="s">
        <v>256</v>
      </c>
      <c r="C112" s="189"/>
      <c r="D112" s="174"/>
      <c r="E112" s="175"/>
    </row>
    <row r="113" spans="1:5" ht="12.6" customHeight="1">
      <c r="A113" s="173" t="s">
        <v>280</v>
      </c>
      <c r="B113" s="172" t="s">
        <v>256</v>
      </c>
      <c r="C113" s="189"/>
      <c r="D113" s="174"/>
      <c r="E113" s="175"/>
    </row>
    <row r="114" spans="1:5" ht="12.6" customHeight="1">
      <c r="A114" s="173" t="s">
        <v>281</v>
      </c>
      <c r="B114" s="172" t="s">
        <v>256</v>
      </c>
      <c r="C114" s="189">
        <v>1906</v>
      </c>
      <c r="D114" s="174">
        <v>3238</v>
      </c>
      <c r="E114" s="175"/>
    </row>
    <row r="115" spans="1:5" ht="12.6" customHeight="1">
      <c r="A115" s="171" t="s">
        <v>282</v>
      </c>
      <c r="B115" s="175"/>
      <c r="C115" s="182" t="s">
        <v>167</v>
      </c>
      <c r="D115" s="175"/>
      <c r="E115" s="175"/>
    </row>
    <row r="116" spans="1:5" ht="12.6" customHeight="1">
      <c r="A116" s="173" t="s">
        <v>283</v>
      </c>
      <c r="B116" s="172" t="s">
        <v>256</v>
      </c>
      <c r="C116" s="189">
        <v>24</v>
      </c>
      <c r="D116" s="175"/>
      <c r="E116" s="175"/>
    </row>
    <row r="117" spans="1:5" ht="12.6" customHeight="1">
      <c r="A117" s="173" t="s">
        <v>284</v>
      </c>
      <c r="B117" s="172" t="s">
        <v>256</v>
      </c>
      <c r="C117" s="189">
        <v>0</v>
      </c>
      <c r="D117" s="175"/>
      <c r="E117" s="175"/>
    </row>
    <row r="118" spans="1:5" ht="12.6" customHeight="1">
      <c r="A118" s="173" t="s">
        <v>1237</v>
      </c>
      <c r="B118" s="172" t="s">
        <v>256</v>
      </c>
      <c r="C118" s="189">
        <v>174</v>
      </c>
      <c r="D118" s="175"/>
      <c r="E118" s="175"/>
    </row>
    <row r="119" spans="1:5" ht="12.6" customHeight="1">
      <c r="A119" s="173" t="s">
        <v>285</v>
      </c>
      <c r="B119" s="172" t="s">
        <v>256</v>
      </c>
      <c r="C119" s="189">
        <v>10</v>
      </c>
      <c r="D119" s="175"/>
      <c r="E119" s="175"/>
    </row>
    <row r="120" spans="1:5" ht="12.6" customHeight="1">
      <c r="A120" s="173" t="s">
        <v>286</v>
      </c>
      <c r="B120" s="172" t="s">
        <v>256</v>
      </c>
      <c r="C120" s="189">
        <v>13</v>
      </c>
      <c r="D120" s="175"/>
      <c r="E120" s="175"/>
    </row>
    <row r="121" spans="1:5" ht="12.6" customHeight="1">
      <c r="A121" s="173" t="s">
        <v>287</v>
      </c>
      <c r="B121" s="172" t="s">
        <v>256</v>
      </c>
      <c r="C121" s="189">
        <v>0</v>
      </c>
      <c r="D121" s="175"/>
      <c r="E121" s="175"/>
    </row>
    <row r="122" spans="1:5" ht="12.6" customHeight="1">
      <c r="A122" s="173" t="s">
        <v>97</v>
      </c>
      <c r="B122" s="172" t="s">
        <v>256</v>
      </c>
      <c r="C122" s="189">
        <v>20</v>
      </c>
      <c r="D122" s="175"/>
      <c r="E122" s="175"/>
    </row>
    <row r="123" spans="1:5" ht="12.6" customHeight="1">
      <c r="A123" s="173" t="s">
        <v>288</v>
      </c>
      <c r="B123" s="172" t="s">
        <v>256</v>
      </c>
      <c r="C123" s="189">
        <v>0</v>
      </c>
      <c r="D123" s="175"/>
      <c r="E123" s="175"/>
    </row>
    <row r="124" spans="1:5" ht="12.6" customHeight="1">
      <c r="A124" s="173" t="s">
        <v>289</v>
      </c>
      <c r="B124" s="172"/>
      <c r="C124" s="189">
        <v>0</v>
      </c>
      <c r="D124" s="175"/>
      <c r="E124" s="175"/>
    </row>
    <row r="125" spans="1:5" ht="12.6" customHeight="1">
      <c r="A125" s="173" t="s">
        <v>280</v>
      </c>
      <c r="B125" s="172" t="s">
        <v>256</v>
      </c>
      <c r="C125" s="189">
        <v>0</v>
      </c>
      <c r="D125" s="175"/>
      <c r="E125" s="175"/>
    </row>
    <row r="126" spans="1:5" ht="12.6" customHeight="1">
      <c r="A126" s="173" t="s">
        <v>290</v>
      </c>
      <c r="B126" s="172" t="s">
        <v>256</v>
      </c>
      <c r="C126" s="189">
        <v>0</v>
      </c>
      <c r="D126" s="175"/>
      <c r="E126" s="175"/>
    </row>
    <row r="127" spans="1:5" ht="12.6" customHeight="1">
      <c r="A127" s="173" t="s">
        <v>291</v>
      </c>
      <c r="B127" s="175"/>
      <c r="C127" s="191"/>
      <c r="D127" s="175"/>
      <c r="E127" s="175">
        <f>SUM(C116:C126)</f>
        <v>241</v>
      </c>
    </row>
    <row r="128" spans="1:5" ht="12.6" customHeight="1">
      <c r="A128" s="173" t="s">
        <v>292</v>
      </c>
      <c r="B128" s="172" t="s">
        <v>256</v>
      </c>
      <c r="C128" s="189">
        <v>241</v>
      </c>
      <c r="D128" s="175"/>
      <c r="E128" s="175"/>
    </row>
    <row r="129" spans="1:6" ht="12.6" customHeight="1">
      <c r="A129" s="173" t="s">
        <v>293</v>
      </c>
      <c r="B129" s="172" t="s">
        <v>256</v>
      </c>
      <c r="C129" s="189">
        <v>14</v>
      </c>
      <c r="D129" s="175"/>
      <c r="E129" s="175"/>
    </row>
    <row r="130" spans="1:6" ht="12.6" customHeight="1">
      <c r="A130" s="173"/>
      <c r="B130" s="175"/>
      <c r="C130" s="191"/>
      <c r="D130" s="175"/>
      <c r="E130" s="175"/>
    </row>
    <row r="131" spans="1:6" ht="12.6" customHeight="1">
      <c r="A131" s="173" t="s">
        <v>294</v>
      </c>
      <c r="B131" s="172" t="s">
        <v>256</v>
      </c>
      <c r="C131" s="189">
        <v>0</v>
      </c>
      <c r="D131" s="175"/>
      <c r="E131" s="175"/>
    </row>
    <row r="132" spans="1:6" ht="12.6" customHeight="1">
      <c r="A132" s="173"/>
      <c r="B132" s="173"/>
      <c r="C132" s="191"/>
      <c r="D132" s="175"/>
      <c r="E132" s="175"/>
    </row>
    <row r="133" spans="1:6" ht="12.6" customHeight="1">
      <c r="A133" s="173"/>
      <c r="B133" s="173"/>
      <c r="C133" s="191"/>
      <c r="D133" s="175"/>
      <c r="E133" s="175"/>
    </row>
    <row r="134" spans="1:6" ht="12.6" customHeight="1">
      <c r="A134" s="173"/>
      <c r="B134" s="173"/>
      <c r="C134" s="191"/>
      <c r="D134" s="175"/>
      <c r="E134" s="175"/>
    </row>
    <row r="135" spans="1:6" ht="18" customHeight="1">
      <c r="A135" s="173"/>
      <c r="B135" s="173"/>
      <c r="C135" s="191"/>
      <c r="D135" s="175"/>
      <c r="E135" s="175"/>
    </row>
    <row r="136" spans="1:6" ht="12.6" customHeight="1">
      <c r="A136" s="208" t="s">
        <v>1238</v>
      </c>
      <c r="B136" s="207"/>
      <c r="C136" s="207"/>
      <c r="D136" s="207"/>
      <c r="E136" s="207"/>
    </row>
    <row r="137" spans="1:6" ht="12.6" customHeight="1">
      <c r="A137" s="254" t="s">
        <v>295</v>
      </c>
      <c r="B137" s="176" t="s">
        <v>296</v>
      </c>
      <c r="C137" s="192" t="s">
        <v>297</v>
      </c>
      <c r="D137" s="176" t="s">
        <v>132</v>
      </c>
      <c r="E137" s="176" t="s">
        <v>203</v>
      </c>
    </row>
    <row r="138" spans="1:6" ht="12.6" customHeight="1">
      <c r="A138" s="173" t="s">
        <v>277</v>
      </c>
      <c r="B138" s="292">
        <v>8435</v>
      </c>
      <c r="C138" s="292">
        <v>2729</v>
      </c>
      <c r="D138" s="292">
        <v>3867</v>
      </c>
      <c r="E138" s="175">
        <f>SUM(B138:D138)</f>
        <v>15031</v>
      </c>
    </row>
    <row r="139" spans="1:6" ht="12.6" customHeight="1">
      <c r="A139" s="173" t="s">
        <v>215</v>
      </c>
      <c r="B139" s="292">
        <v>40989</v>
      </c>
      <c r="C139" s="292">
        <v>13670</v>
      </c>
      <c r="D139" s="292">
        <v>13433</v>
      </c>
      <c r="E139" s="175">
        <f>SUM(B139:D139)</f>
        <v>68092</v>
      </c>
    </row>
    <row r="140" spans="1:6" ht="12.6" customHeight="1">
      <c r="A140" s="173" t="s">
        <v>298</v>
      </c>
      <c r="B140" s="292">
        <v>43270.686441483398</v>
      </c>
      <c r="C140" s="292">
        <v>25416.567421924006</v>
      </c>
      <c r="D140" s="292">
        <v>36231.746136592599</v>
      </c>
      <c r="E140" s="175">
        <f>SUM(B140:D140)</f>
        <v>104919</v>
      </c>
    </row>
    <row r="141" spans="1:6" ht="12.6" customHeight="1">
      <c r="A141" s="173" t="s">
        <v>245</v>
      </c>
      <c r="B141" s="292">
        <v>480863289.66172099</v>
      </c>
      <c r="C141" s="292">
        <v>140277421.51400793</v>
      </c>
      <c r="D141" s="292">
        <v>182575596.31427103</v>
      </c>
      <c r="E141" s="175">
        <f>SUM(B141:D141)</f>
        <v>803716307.49000001</v>
      </c>
      <c r="F141" s="199"/>
    </row>
    <row r="142" spans="1:6" ht="12.6" customHeight="1">
      <c r="A142" s="173" t="s">
        <v>246</v>
      </c>
      <c r="B142" s="292">
        <v>391558799.25299567</v>
      </c>
      <c r="C142" s="292">
        <v>154873815.49770263</v>
      </c>
      <c r="D142" s="292">
        <v>280596335.77930194</v>
      </c>
      <c r="E142" s="175">
        <f>SUM(B142:D142)</f>
        <v>827028950.53000021</v>
      </c>
      <c r="F142" s="199"/>
    </row>
    <row r="143" spans="1:6" ht="12.6" customHeight="1">
      <c r="A143" s="254" t="s">
        <v>299</v>
      </c>
      <c r="B143" s="176" t="s">
        <v>296</v>
      </c>
      <c r="C143" s="192" t="s">
        <v>297</v>
      </c>
      <c r="D143" s="176" t="s">
        <v>132</v>
      </c>
      <c r="E143" s="176" t="s">
        <v>203</v>
      </c>
    </row>
    <row r="144" spans="1:6" ht="12.6" customHeight="1">
      <c r="A144" s="173" t="s">
        <v>277</v>
      </c>
      <c r="B144" s="174"/>
      <c r="C144" s="189"/>
      <c r="D144" s="174"/>
      <c r="E144" s="175">
        <f>SUM(B144:D144)</f>
        <v>0</v>
      </c>
    </row>
    <row r="145" spans="1:5" ht="12.6" customHeight="1">
      <c r="A145" s="173" t="s">
        <v>215</v>
      </c>
      <c r="B145" s="174"/>
      <c r="C145" s="189"/>
      <c r="D145" s="174"/>
      <c r="E145" s="175">
        <f>SUM(B145:D145)</f>
        <v>0</v>
      </c>
    </row>
    <row r="146" spans="1:5" ht="12.6" customHeight="1">
      <c r="A146" s="173" t="s">
        <v>298</v>
      </c>
      <c r="B146" s="174"/>
      <c r="C146" s="189"/>
      <c r="D146" s="174"/>
      <c r="E146" s="175">
        <f>SUM(B146:D146)</f>
        <v>0</v>
      </c>
    </row>
    <row r="147" spans="1:5" ht="12.6" customHeight="1">
      <c r="A147" s="173" t="s">
        <v>245</v>
      </c>
      <c r="B147" s="174"/>
      <c r="C147" s="189"/>
      <c r="D147" s="174"/>
      <c r="E147" s="175">
        <f>SUM(B147:D147)</f>
        <v>0</v>
      </c>
    </row>
    <row r="148" spans="1:5" ht="12.6" customHeight="1">
      <c r="A148" s="173" t="s">
        <v>246</v>
      </c>
      <c r="B148" s="174"/>
      <c r="C148" s="189"/>
      <c r="D148" s="174"/>
      <c r="E148" s="175">
        <f>SUM(B148:D148)</f>
        <v>0</v>
      </c>
    </row>
    <row r="149" spans="1:5" ht="12.6" customHeight="1">
      <c r="A149" s="254" t="s">
        <v>300</v>
      </c>
      <c r="B149" s="176" t="s">
        <v>296</v>
      </c>
      <c r="C149" s="192" t="s">
        <v>297</v>
      </c>
      <c r="D149" s="176" t="s">
        <v>132</v>
      </c>
      <c r="E149" s="176" t="s">
        <v>203</v>
      </c>
    </row>
    <row r="150" spans="1:5" ht="12.6" customHeight="1">
      <c r="A150" s="173" t="s">
        <v>277</v>
      </c>
      <c r="B150" s="174"/>
      <c r="C150" s="189"/>
      <c r="D150" s="174"/>
      <c r="E150" s="175">
        <f>SUM(B150:D150)</f>
        <v>0</v>
      </c>
    </row>
    <row r="151" spans="1:5" ht="12.6" customHeight="1">
      <c r="A151" s="173" t="s">
        <v>215</v>
      </c>
      <c r="B151" s="174"/>
      <c r="C151" s="189"/>
      <c r="D151" s="174"/>
      <c r="E151" s="175">
        <f>SUM(B151:D151)</f>
        <v>0</v>
      </c>
    </row>
    <row r="152" spans="1:5" ht="12.6" customHeight="1">
      <c r="A152" s="173" t="s">
        <v>298</v>
      </c>
      <c r="B152" s="174"/>
      <c r="C152" s="189"/>
      <c r="D152" s="174"/>
      <c r="E152" s="175">
        <f>SUM(B152:D152)</f>
        <v>0</v>
      </c>
    </row>
    <row r="153" spans="1:5" ht="12.6" customHeight="1">
      <c r="A153" s="173" t="s">
        <v>245</v>
      </c>
      <c r="B153" s="174"/>
      <c r="C153" s="189"/>
      <c r="D153" s="174"/>
      <c r="E153" s="175">
        <f>SUM(B153:D153)</f>
        <v>0</v>
      </c>
    </row>
    <row r="154" spans="1:5" ht="12.6" customHeight="1">
      <c r="A154" s="173" t="s">
        <v>246</v>
      </c>
      <c r="B154" s="174"/>
      <c r="C154" s="189"/>
      <c r="D154" s="174"/>
      <c r="E154" s="175">
        <f>SUM(B154:D154)</f>
        <v>0</v>
      </c>
    </row>
    <row r="155" spans="1:5" ht="12.6" customHeight="1">
      <c r="A155" s="177"/>
      <c r="B155" s="177"/>
      <c r="C155" s="193"/>
      <c r="D155" s="178"/>
      <c r="E155" s="175"/>
    </row>
    <row r="156" spans="1:5" ht="12.6" customHeight="1">
      <c r="A156" s="254" t="s">
        <v>301</v>
      </c>
      <c r="B156" s="176" t="s">
        <v>302</v>
      </c>
      <c r="C156" s="192" t="s">
        <v>303</v>
      </c>
      <c r="D156" s="175"/>
      <c r="E156" s="175"/>
    </row>
    <row r="157" spans="1:5" ht="12.6" customHeight="1">
      <c r="A157" s="177" t="s">
        <v>304</v>
      </c>
      <c r="B157" s="292">
        <v>45754846</v>
      </c>
      <c r="C157" s="292">
        <v>49707926</v>
      </c>
      <c r="D157" s="175"/>
      <c r="E157" s="175"/>
    </row>
    <row r="158" spans="1:5" ht="12.6" customHeight="1">
      <c r="A158" s="177"/>
      <c r="B158" s="178"/>
      <c r="C158" s="193"/>
      <c r="D158" s="175"/>
      <c r="E158" s="175"/>
    </row>
    <row r="159" spans="1:5" ht="12.6" customHeight="1">
      <c r="A159" s="177"/>
      <c r="B159" s="177"/>
      <c r="C159" s="193"/>
      <c r="D159" s="178"/>
      <c r="E159" s="175"/>
    </row>
    <row r="160" spans="1:5" ht="12.6" customHeight="1">
      <c r="A160" s="177"/>
      <c r="B160" s="177"/>
      <c r="C160" s="193"/>
      <c r="D160" s="178"/>
      <c r="E160" s="175"/>
    </row>
    <row r="161" spans="1:5" ht="12.6" customHeight="1">
      <c r="A161" s="177"/>
      <c r="B161" s="177"/>
      <c r="C161" s="193"/>
      <c r="D161" s="178"/>
      <c r="E161" s="175"/>
    </row>
    <row r="162" spans="1:5" ht="21.75" customHeight="1">
      <c r="A162" s="177"/>
      <c r="B162" s="177"/>
      <c r="C162" s="193"/>
      <c r="D162" s="178"/>
      <c r="E162" s="175"/>
    </row>
    <row r="163" spans="1:5" ht="11.4" customHeight="1">
      <c r="A163" s="207" t="s">
        <v>305</v>
      </c>
      <c r="B163" s="208"/>
      <c r="C163" s="208"/>
      <c r="D163" s="208"/>
      <c r="E163" s="208"/>
    </row>
    <row r="164" spans="1:5" ht="11.4" customHeight="1">
      <c r="A164" s="253" t="s">
        <v>306</v>
      </c>
      <c r="B164" s="253"/>
      <c r="C164" s="253"/>
      <c r="D164" s="253"/>
      <c r="E164" s="253"/>
    </row>
    <row r="165" spans="1:5" ht="11.4" customHeight="1">
      <c r="A165" s="173" t="s">
        <v>307</v>
      </c>
      <c r="B165" s="172" t="s">
        <v>256</v>
      </c>
      <c r="C165" s="292">
        <v>14811273.6</v>
      </c>
      <c r="D165" s="175"/>
      <c r="E165" s="175"/>
    </row>
    <row r="166" spans="1:5" ht="11.4" customHeight="1">
      <c r="A166" s="173" t="s">
        <v>308</v>
      </c>
      <c r="B166" s="172" t="s">
        <v>256</v>
      </c>
      <c r="C166" s="292">
        <v>381192</v>
      </c>
      <c r="D166" s="175"/>
      <c r="E166" s="175"/>
    </row>
    <row r="167" spans="1:5" ht="11.4" customHeight="1">
      <c r="A167" s="177" t="s">
        <v>309</v>
      </c>
      <c r="B167" s="172" t="s">
        <v>256</v>
      </c>
      <c r="C167" s="292">
        <v>1356578.9300000002</v>
      </c>
      <c r="D167" s="175"/>
      <c r="E167" s="175"/>
    </row>
    <row r="168" spans="1:5" ht="11.4" customHeight="1">
      <c r="A168" s="173" t="s">
        <v>310</v>
      </c>
      <c r="B168" s="172" t="s">
        <v>256</v>
      </c>
      <c r="C168" s="292">
        <v>26380237.359999999</v>
      </c>
      <c r="D168" s="175"/>
      <c r="E168" s="175"/>
    </row>
    <row r="169" spans="1:5" ht="11.4" customHeight="1">
      <c r="A169" s="173" t="s">
        <v>311</v>
      </c>
      <c r="B169" s="172" t="s">
        <v>256</v>
      </c>
      <c r="C169" s="292">
        <v>121746.82</v>
      </c>
      <c r="D169" s="175"/>
      <c r="E169" s="175"/>
    </row>
    <row r="170" spans="1:5" ht="11.4" customHeight="1">
      <c r="A170" s="173" t="s">
        <v>312</v>
      </c>
      <c r="B170" s="172" t="s">
        <v>256</v>
      </c>
      <c r="C170" s="292">
        <v>13331616.360000001</v>
      </c>
      <c r="D170" s="175"/>
      <c r="E170" s="175"/>
    </row>
    <row r="171" spans="1:5" ht="11.4" customHeight="1">
      <c r="A171" s="173" t="s">
        <v>313</v>
      </c>
      <c r="B171" s="172" t="s">
        <v>256</v>
      </c>
      <c r="C171" s="292">
        <v>1144010.76</v>
      </c>
      <c r="D171" s="175"/>
      <c r="E171" s="175"/>
    </row>
    <row r="172" spans="1:5" ht="11.4" customHeight="1">
      <c r="A172" s="173" t="s">
        <v>313</v>
      </c>
      <c r="B172" s="172" t="s">
        <v>256</v>
      </c>
      <c r="C172" s="292">
        <v>88088.46</v>
      </c>
      <c r="D172" s="175"/>
      <c r="E172" s="175"/>
    </row>
    <row r="173" spans="1:5" ht="11.4" customHeight="1">
      <c r="A173" s="173" t="s">
        <v>203</v>
      </c>
      <c r="B173" s="175"/>
      <c r="C173" s="288"/>
      <c r="D173" s="175">
        <f>SUM(C165:C172)</f>
        <v>57614744.289999999</v>
      </c>
      <c r="E173" s="175"/>
    </row>
    <row r="174" spans="1:5" ht="11.4" customHeight="1">
      <c r="A174" s="253" t="s">
        <v>314</v>
      </c>
      <c r="B174" s="253"/>
      <c r="C174" s="293"/>
      <c r="D174" s="253"/>
      <c r="E174" s="253"/>
    </row>
    <row r="175" spans="1:5" ht="11.4" customHeight="1">
      <c r="A175" s="173" t="s">
        <v>315</v>
      </c>
      <c r="B175" s="172" t="s">
        <v>256</v>
      </c>
      <c r="C175" s="292">
        <v>4883613.1099999994</v>
      </c>
      <c r="D175" s="175"/>
      <c r="E175" s="175"/>
    </row>
    <row r="176" spans="1:5" ht="11.4" customHeight="1">
      <c r="A176" s="173" t="s">
        <v>316</v>
      </c>
      <c r="B176" s="172" t="s">
        <v>256</v>
      </c>
      <c r="C176" s="292">
        <v>463690.81</v>
      </c>
      <c r="D176" s="175"/>
      <c r="E176" s="175"/>
    </row>
    <row r="177" spans="1:5" ht="11.4" customHeight="1">
      <c r="A177" s="173" t="s">
        <v>203</v>
      </c>
      <c r="B177" s="175"/>
      <c r="C177" s="288"/>
      <c r="D177" s="175">
        <f>SUM(C175:C176)</f>
        <v>5347303.919999999</v>
      </c>
      <c r="E177" s="175"/>
    </row>
    <row r="178" spans="1:5" ht="11.4" customHeight="1">
      <c r="A178" s="253" t="s">
        <v>317</v>
      </c>
      <c r="B178" s="253"/>
      <c r="C178" s="293"/>
      <c r="D178" s="253"/>
      <c r="E178" s="253"/>
    </row>
    <row r="179" spans="1:5" ht="11.4" customHeight="1">
      <c r="A179" s="173" t="s">
        <v>318</v>
      </c>
      <c r="B179" s="172" t="s">
        <v>256</v>
      </c>
      <c r="C179" s="292">
        <v>3848976</v>
      </c>
      <c r="D179" s="175"/>
      <c r="E179" s="175"/>
    </row>
    <row r="180" spans="1:5" ht="11.4" customHeight="1">
      <c r="A180" s="173" t="s">
        <v>319</v>
      </c>
      <c r="B180" s="172" t="s">
        <v>256</v>
      </c>
      <c r="C180" s="292">
        <v>837189.54000000015</v>
      </c>
      <c r="D180" s="175"/>
      <c r="E180" s="175"/>
    </row>
    <row r="181" spans="1:5" ht="11.4" customHeight="1">
      <c r="A181" s="173" t="s">
        <v>203</v>
      </c>
      <c r="B181" s="175"/>
      <c r="C181" s="288"/>
      <c r="D181" s="175">
        <f>SUM(C179:C180)</f>
        <v>4686165.54</v>
      </c>
      <c r="E181" s="175"/>
    </row>
    <row r="182" spans="1:5" ht="11.4" customHeight="1">
      <c r="A182" s="253" t="s">
        <v>320</v>
      </c>
      <c r="B182" s="253"/>
      <c r="C182" s="293"/>
      <c r="D182" s="253"/>
      <c r="E182" s="253"/>
    </row>
    <row r="183" spans="1:5" ht="11.4" customHeight="1">
      <c r="A183" s="173" t="s">
        <v>321</v>
      </c>
      <c r="B183" s="172" t="s">
        <v>256</v>
      </c>
      <c r="C183" s="292">
        <v>409948.48</v>
      </c>
      <c r="D183" s="175"/>
      <c r="E183" s="175"/>
    </row>
    <row r="184" spans="1:5" ht="11.4" customHeight="1">
      <c r="A184" s="173" t="s">
        <v>322</v>
      </c>
      <c r="B184" s="172" t="s">
        <v>256</v>
      </c>
      <c r="C184" s="292">
        <v>19843347.220000003</v>
      </c>
      <c r="D184" s="175"/>
      <c r="E184" s="175"/>
    </row>
    <row r="185" spans="1:5" ht="11.4" customHeight="1">
      <c r="A185" s="173" t="s">
        <v>132</v>
      </c>
      <c r="B185" s="172" t="s">
        <v>256</v>
      </c>
      <c r="C185" s="292">
        <v>0</v>
      </c>
      <c r="D185" s="175"/>
      <c r="E185" s="175"/>
    </row>
    <row r="186" spans="1:5" ht="11.4" customHeight="1">
      <c r="A186" s="173" t="s">
        <v>203</v>
      </c>
      <c r="B186" s="175"/>
      <c r="C186" s="288"/>
      <c r="D186" s="175">
        <f>SUM(C183:C185)</f>
        <v>20253295.700000003</v>
      </c>
      <c r="E186" s="175"/>
    </row>
    <row r="187" spans="1:5" ht="11.4" customHeight="1">
      <c r="A187" s="253" t="s">
        <v>323</v>
      </c>
      <c r="B187" s="253"/>
      <c r="C187" s="293"/>
      <c r="D187" s="253"/>
      <c r="E187" s="253"/>
    </row>
    <row r="188" spans="1:5" ht="11.4" customHeight="1">
      <c r="A188" s="173" t="s">
        <v>324</v>
      </c>
      <c r="B188" s="172" t="s">
        <v>256</v>
      </c>
      <c r="C188" s="292">
        <v>0</v>
      </c>
      <c r="D188" s="175"/>
      <c r="E188" s="175"/>
    </row>
    <row r="189" spans="1:5" ht="11.4" customHeight="1">
      <c r="A189" s="173" t="s">
        <v>325</v>
      </c>
      <c r="B189" s="172" t="s">
        <v>256</v>
      </c>
      <c r="C189" s="292">
        <v>199940.87999999998</v>
      </c>
      <c r="D189" s="175"/>
      <c r="E189" s="175"/>
    </row>
    <row r="190" spans="1:5" ht="11.4" customHeight="1">
      <c r="A190" s="173" t="s">
        <v>203</v>
      </c>
      <c r="B190" s="175"/>
      <c r="C190" s="191"/>
      <c r="D190" s="175">
        <f>SUM(C188:C189)</f>
        <v>199940.87999999998</v>
      </c>
      <c r="E190" s="175"/>
    </row>
    <row r="191" spans="1:5" ht="18" customHeight="1">
      <c r="A191" s="173"/>
      <c r="B191" s="175"/>
      <c r="C191" s="191"/>
      <c r="D191" s="175"/>
      <c r="E191" s="175"/>
    </row>
    <row r="192" spans="1:5" ht="12.6" customHeight="1">
      <c r="A192" s="208" t="s">
        <v>326</v>
      </c>
      <c r="B192" s="208"/>
      <c r="C192" s="208"/>
      <c r="D192" s="208"/>
      <c r="E192" s="208"/>
    </row>
    <row r="193" spans="1:8" ht="12.6" customHeight="1">
      <c r="A193" s="207" t="s">
        <v>327</v>
      </c>
      <c r="B193" s="208"/>
      <c r="C193" s="208"/>
      <c r="D193" s="208"/>
      <c r="E193" s="208"/>
    </row>
    <row r="194" spans="1:8" ht="12.6" customHeight="1">
      <c r="A194" s="171"/>
      <c r="B194" s="170" t="s">
        <v>328</v>
      </c>
      <c r="C194" s="182" t="s">
        <v>329</v>
      </c>
      <c r="D194" s="170" t="s">
        <v>330</v>
      </c>
      <c r="E194" s="170" t="s">
        <v>331</v>
      </c>
    </row>
    <row r="195" spans="1:8" ht="12.6" customHeight="1">
      <c r="A195" s="173" t="s">
        <v>332</v>
      </c>
      <c r="B195" s="292">
        <v>8860024.4499999993</v>
      </c>
      <c r="C195" s="292">
        <v>0</v>
      </c>
      <c r="D195" s="292">
        <v>298482</v>
      </c>
      <c r="E195" s="175">
        <f t="shared" ref="E195:E203" si="10">SUM(B195:C195)-D195</f>
        <v>8561542.4499999993</v>
      </c>
    </row>
    <row r="196" spans="1:8" ht="12.6" customHeight="1">
      <c r="A196" s="173" t="s">
        <v>333</v>
      </c>
      <c r="B196" s="292">
        <v>9805703.5999999959</v>
      </c>
      <c r="C196" s="292">
        <v>0</v>
      </c>
      <c r="D196" s="292">
        <v>0</v>
      </c>
      <c r="E196" s="175">
        <f t="shared" si="10"/>
        <v>9805703.5999999959</v>
      </c>
    </row>
    <row r="197" spans="1:8" ht="12.6" customHeight="1">
      <c r="A197" s="173" t="s">
        <v>334</v>
      </c>
      <c r="B197" s="292">
        <v>165259966.03000009</v>
      </c>
      <c r="C197" s="292">
        <v>0</v>
      </c>
      <c r="D197" s="292">
        <v>537389.56000000006</v>
      </c>
      <c r="E197" s="175">
        <f t="shared" si="10"/>
        <v>164722576.47000009</v>
      </c>
    </row>
    <row r="198" spans="1:8" ht="12.6" customHeight="1">
      <c r="A198" s="173" t="s">
        <v>335</v>
      </c>
      <c r="B198" s="292">
        <v>0</v>
      </c>
      <c r="C198" s="292">
        <v>0</v>
      </c>
      <c r="D198" s="292">
        <v>0</v>
      </c>
      <c r="E198" s="175">
        <f t="shared" si="10"/>
        <v>0</v>
      </c>
    </row>
    <row r="199" spans="1:8" ht="12.6" customHeight="1">
      <c r="A199" s="173" t="s">
        <v>336</v>
      </c>
      <c r="B199" s="292">
        <v>79928966.520000026</v>
      </c>
      <c r="C199" s="292">
        <v>3507878.3699999996</v>
      </c>
      <c r="D199" s="292">
        <v>0</v>
      </c>
      <c r="E199" s="175">
        <f t="shared" si="10"/>
        <v>83436844.89000003</v>
      </c>
    </row>
    <row r="200" spans="1:8" ht="12.6" customHeight="1">
      <c r="A200" s="173" t="s">
        <v>337</v>
      </c>
      <c r="B200" s="292">
        <v>102772678.22999971</v>
      </c>
      <c r="C200" s="292">
        <v>6668172.0100000007</v>
      </c>
      <c r="D200" s="292">
        <v>2554889.58</v>
      </c>
      <c r="E200" s="175">
        <f t="shared" si="10"/>
        <v>106885960.65999971</v>
      </c>
    </row>
    <row r="201" spans="1:8" ht="12.6" customHeight="1">
      <c r="A201" s="173" t="s">
        <v>338</v>
      </c>
      <c r="B201" s="292">
        <v>0</v>
      </c>
      <c r="C201" s="292">
        <v>0</v>
      </c>
      <c r="D201" s="292">
        <v>0</v>
      </c>
      <c r="E201" s="175">
        <f t="shared" si="10"/>
        <v>0</v>
      </c>
    </row>
    <row r="202" spans="1:8" ht="12.6" customHeight="1">
      <c r="A202" s="173" t="s">
        <v>339</v>
      </c>
      <c r="B202" s="292">
        <v>18387535.819999993</v>
      </c>
      <c r="C202" s="292">
        <v>2017495.06</v>
      </c>
      <c r="D202" s="292">
        <v>0</v>
      </c>
      <c r="E202" s="175">
        <f t="shared" si="10"/>
        <v>20405030.879999992</v>
      </c>
    </row>
    <row r="203" spans="1:8" ht="12.6" customHeight="1">
      <c r="A203" s="173" t="s">
        <v>340</v>
      </c>
      <c r="B203" s="292">
        <v>6172293.9699999997</v>
      </c>
      <c r="C203" s="292">
        <v>-2074370.4100000011</v>
      </c>
      <c r="D203" s="292">
        <v>0</v>
      </c>
      <c r="E203" s="175">
        <f t="shared" si="10"/>
        <v>4097923.5599999987</v>
      </c>
    </row>
    <row r="204" spans="1:8" ht="12.6" customHeight="1">
      <c r="A204" s="173" t="s">
        <v>203</v>
      </c>
      <c r="B204" s="288">
        <f>SUM(B195:B203)</f>
        <v>391187168.61999989</v>
      </c>
      <c r="C204" s="288">
        <f>SUM(C195:C203)</f>
        <v>10119175.030000001</v>
      </c>
      <c r="D204" s="288">
        <f>SUM(D195:D203)</f>
        <v>3390761.14</v>
      </c>
      <c r="E204" s="175">
        <f>SUM(E195:E203)</f>
        <v>397915582.50999987</v>
      </c>
    </row>
    <row r="205" spans="1:8" ht="12.6" customHeight="1">
      <c r="A205" s="173"/>
      <c r="B205" s="294"/>
      <c r="C205" s="288"/>
      <c r="D205" s="288"/>
      <c r="E205" s="175"/>
    </row>
    <row r="206" spans="1:8" ht="12.6" customHeight="1">
      <c r="A206" s="207" t="s">
        <v>341</v>
      </c>
      <c r="B206" s="295"/>
      <c r="C206" s="295"/>
      <c r="D206" s="295"/>
      <c r="E206" s="207"/>
    </row>
    <row r="207" spans="1:8" ht="12.6" customHeight="1">
      <c r="A207" s="171"/>
      <c r="B207" s="296" t="s">
        <v>328</v>
      </c>
      <c r="C207" s="296" t="s">
        <v>329</v>
      </c>
      <c r="D207" s="296" t="s">
        <v>330</v>
      </c>
      <c r="E207" s="170" t="s">
        <v>331</v>
      </c>
      <c r="H207" s="255"/>
    </row>
    <row r="208" spans="1:8" ht="12.6" customHeight="1">
      <c r="A208" s="173" t="s">
        <v>332</v>
      </c>
      <c r="B208" s="297"/>
      <c r="C208" s="297"/>
      <c r="D208" s="297"/>
      <c r="E208" s="175"/>
      <c r="H208" s="255"/>
    </row>
    <row r="209" spans="1:8" ht="12.6" customHeight="1">
      <c r="A209" s="173" t="s">
        <v>333</v>
      </c>
      <c r="B209" s="292">
        <v>7151872.2399999993</v>
      </c>
      <c r="C209" s="292">
        <v>300117.26999999996</v>
      </c>
      <c r="D209" s="292">
        <v>0</v>
      </c>
      <c r="E209" s="175">
        <f t="shared" ref="E209:E216" si="11">SUM(B209:C209)-D209</f>
        <v>7451989.5099999988</v>
      </c>
      <c r="H209" s="255"/>
    </row>
    <row r="210" spans="1:8" ht="12.6" customHeight="1">
      <c r="A210" s="173" t="s">
        <v>334</v>
      </c>
      <c r="B210" s="292">
        <v>115743412.2999998</v>
      </c>
      <c r="C210" s="292">
        <v>5648471.4800000004</v>
      </c>
      <c r="D210" s="292">
        <v>506117.67</v>
      </c>
      <c r="E210" s="175">
        <f t="shared" si="11"/>
        <v>120885766.10999981</v>
      </c>
      <c r="H210" s="255"/>
    </row>
    <row r="211" spans="1:8" ht="12.6" customHeight="1">
      <c r="A211" s="173" t="s">
        <v>335</v>
      </c>
      <c r="B211" s="292">
        <v>0</v>
      </c>
      <c r="C211" s="292">
        <v>0</v>
      </c>
      <c r="D211" s="292">
        <v>0</v>
      </c>
      <c r="E211" s="175">
        <f t="shared" si="11"/>
        <v>0</v>
      </c>
      <c r="H211" s="255"/>
    </row>
    <row r="212" spans="1:8" ht="12.6" customHeight="1">
      <c r="A212" s="173" t="s">
        <v>336</v>
      </c>
      <c r="B212" s="292">
        <v>42535526.430000044</v>
      </c>
      <c r="C212" s="292">
        <v>3751260.3999999994</v>
      </c>
      <c r="D212" s="292">
        <v>0</v>
      </c>
      <c r="E212" s="175">
        <f t="shared" si="11"/>
        <v>46286786.830000043</v>
      </c>
      <c r="H212" s="255"/>
    </row>
    <row r="213" spans="1:8" ht="12.6" customHeight="1">
      <c r="A213" s="173" t="s">
        <v>337</v>
      </c>
      <c r="B213" s="292">
        <v>72952317.910000205</v>
      </c>
      <c r="C213" s="292">
        <v>6893713.3200000003</v>
      </c>
      <c r="D213" s="292">
        <v>2538036.3099999996</v>
      </c>
      <c r="E213" s="175">
        <f t="shared" si="11"/>
        <v>77307994.920000196</v>
      </c>
      <c r="H213" s="255"/>
    </row>
    <row r="214" spans="1:8" ht="12.6" customHeight="1">
      <c r="A214" s="173" t="s">
        <v>338</v>
      </c>
      <c r="B214" s="292">
        <v>0</v>
      </c>
      <c r="C214" s="292">
        <v>0</v>
      </c>
      <c r="D214" s="292">
        <v>0</v>
      </c>
      <c r="E214" s="175">
        <f t="shared" si="11"/>
        <v>0</v>
      </c>
      <c r="H214" s="255"/>
    </row>
    <row r="215" spans="1:8" ht="12.6" customHeight="1">
      <c r="A215" s="173" t="s">
        <v>339</v>
      </c>
      <c r="B215" s="292">
        <v>0</v>
      </c>
      <c r="C215" s="292">
        <v>0</v>
      </c>
      <c r="D215" s="292">
        <v>0</v>
      </c>
      <c r="E215" s="175">
        <f t="shared" si="11"/>
        <v>0</v>
      </c>
      <c r="H215" s="255"/>
    </row>
    <row r="216" spans="1:8" ht="12.6" customHeight="1">
      <c r="A216" s="173" t="s">
        <v>340</v>
      </c>
      <c r="B216" s="292">
        <v>0</v>
      </c>
      <c r="C216" s="292">
        <v>0</v>
      </c>
      <c r="D216" s="292">
        <v>0</v>
      </c>
      <c r="E216" s="175">
        <f t="shared" si="11"/>
        <v>0</v>
      </c>
      <c r="H216" s="255"/>
    </row>
    <row r="217" spans="1:8" ht="12.6" customHeight="1">
      <c r="A217" s="173" t="s">
        <v>203</v>
      </c>
      <c r="B217" s="175">
        <f>SUM(B208:B216)</f>
        <v>238383128.88000005</v>
      </c>
      <c r="C217" s="191">
        <f>SUM(C208:C216)</f>
        <v>16593562.469999999</v>
      </c>
      <c r="D217" s="175">
        <f>SUM(D208:D216)</f>
        <v>3044153.9799999995</v>
      </c>
      <c r="E217" s="175">
        <f>SUM(E208:E216)</f>
        <v>251932537.37000006</v>
      </c>
    </row>
    <row r="218" spans="1:8" ht="21.75" customHeight="1">
      <c r="A218" s="173"/>
      <c r="B218" s="175"/>
      <c r="C218" s="191"/>
      <c r="D218" s="175"/>
      <c r="E218" s="175"/>
    </row>
    <row r="219" spans="1:8" ht="12.6" customHeight="1">
      <c r="A219" s="208" t="s">
        <v>342</v>
      </c>
      <c r="B219" s="208"/>
      <c r="C219" s="208"/>
      <c r="D219" s="208"/>
      <c r="E219" s="208"/>
    </row>
    <row r="220" spans="1:8" ht="12.6" customHeight="1">
      <c r="A220" s="208"/>
      <c r="B220" s="300" t="s">
        <v>1253</v>
      </c>
      <c r="C220" s="300"/>
      <c r="D220" s="208"/>
      <c r="E220" s="208"/>
    </row>
    <row r="221" spans="1:8" ht="12.6" customHeight="1">
      <c r="A221" s="268" t="s">
        <v>1253</v>
      </c>
      <c r="B221" s="208"/>
      <c r="C221" s="292">
        <v>6791461.2699999986</v>
      </c>
      <c r="D221" s="172">
        <f>C221</f>
        <v>6791461.2699999986</v>
      </c>
      <c r="E221" s="208"/>
    </row>
    <row r="222" spans="1:8" ht="12.6" customHeight="1">
      <c r="A222" s="253" t="s">
        <v>343</v>
      </c>
      <c r="B222" s="253"/>
      <c r="C222" s="293"/>
      <c r="D222" s="253"/>
      <c r="E222" s="253"/>
    </row>
    <row r="223" spans="1:8" ht="12.6" customHeight="1">
      <c r="A223" s="173" t="s">
        <v>344</v>
      </c>
      <c r="B223" s="172" t="s">
        <v>256</v>
      </c>
      <c r="C223" s="292">
        <v>632234862.09000003</v>
      </c>
      <c r="D223" s="175"/>
      <c r="E223" s="175"/>
    </row>
    <row r="224" spans="1:8" ht="12.6" customHeight="1">
      <c r="A224" s="173" t="s">
        <v>345</v>
      </c>
      <c r="B224" s="172" t="s">
        <v>256</v>
      </c>
      <c r="C224" s="292">
        <v>233293767.22999999</v>
      </c>
      <c r="D224" s="175"/>
      <c r="E224" s="175"/>
    </row>
    <row r="225" spans="1:5" ht="12.6" customHeight="1">
      <c r="A225" s="173" t="s">
        <v>346</v>
      </c>
      <c r="B225" s="172" t="s">
        <v>256</v>
      </c>
      <c r="C225" s="292">
        <v>7744957.6399999904</v>
      </c>
      <c r="D225" s="175"/>
      <c r="E225" s="175"/>
    </row>
    <row r="226" spans="1:5" ht="12.6" customHeight="1">
      <c r="A226" s="173" t="s">
        <v>347</v>
      </c>
      <c r="B226" s="172" t="s">
        <v>256</v>
      </c>
      <c r="C226" s="292">
        <v>22425683.080000002</v>
      </c>
      <c r="D226" s="175"/>
      <c r="E226" s="175"/>
    </row>
    <row r="227" spans="1:5" ht="12.6" customHeight="1">
      <c r="A227" s="173" t="s">
        <v>348</v>
      </c>
      <c r="B227" s="172" t="s">
        <v>256</v>
      </c>
      <c r="C227" s="292">
        <v>85899880.670000002</v>
      </c>
      <c r="D227" s="175"/>
      <c r="E227" s="175"/>
    </row>
    <row r="228" spans="1:5" ht="12.6" customHeight="1">
      <c r="A228" s="173" t="s">
        <v>349</v>
      </c>
      <c r="B228" s="172" t="s">
        <v>256</v>
      </c>
      <c r="C228" s="292">
        <v>982566.94000000099</v>
      </c>
      <c r="D228" s="175"/>
      <c r="E228" s="175"/>
    </row>
    <row r="229" spans="1:5" ht="12.6" customHeight="1">
      <c r="A229" s="173" t="s">
        <v>350</v>
      </c>
      <c r="B229" s="175"/>
      <c r="C229" s="288"/>
      <c r="D229" s="175">
        <f>SUM(C223:C228)</f>
        <v>982581717.6500001</v>
      </c>
      <c r="E229" s="175"/>
    </row>
    <row r="230" spans="1:5" ht="12.6" customHeight="1">
      <c r="A230" s="253" t="s">
        <v>351</v>
      </c>
      <c r="B230" s="253"/>
      <c r="C230" s="293"/>
      <c r="D230" s="253"/>
      <c r="E230" s="253"/>
    </row>
    <row r="231" spans="1:5" ht="12.6" customHeight="1">
      <c r="A231" s="171" t="s">
        <v>352</v>
      </c>
      <c r="B231" s="172" t="s">
        <v>256</v>
      </c>
      <c r="C231" s="292">
        <v>33365</v>
      </c>
      <c r="D231" s="175"/>
      <c r="E231" s="175"/>
    </row>
    <row r="232" spans="1:5" ht="12.6" customHeight="1">
      <c r="A232" s="171"/>
      <c r="B232" s="172"/>
      <c r="C232" s="288"/>
      <c r="D232" s="175"/>
      <c r="E232" s="175"/>
    </row>
    <row r="233" spans="1:5" ht="12.6" customHeight="1">
      <c r="A233" s="171" t="s">
        <v>353</v>
      </c>
      <c r="B233" s="172" t="s">
        <v>256</v>
      </c>
      <c r="C233" s="292">
        <v>11388113.772497891</v>
      </c>
      <c r="D233" s="175"/>
      <c r="E233" s="175"/>
    </row>
    <row r="234" spans="1:5" ht="12.6" customHeight="1">
      <c r="A234" s="171" t="s">
        <v>354</v>
      </c>
      <c r="B234" s="172" t="s">
        <v>256</v>
      </c>
      <c r="C234" s="292">
        <v>20861380.317502107</v>
      </c>
      <c r="D234" s="175"/>
      <c r="E234" s="175"/>
    </row>
    <row r="235" spans="1:5" ht="12.6" customHeight="1">
      <c r="A235" s="173"/>
      <c r="B235" s="175"/>
      <c r="C235" s="288"/>
      <c r="D235" s="175"/>
      <c r="E235" s="175"/>
    </row>
    <row r="236" spans="1:5" ht="12.6" customHeight="1">
      <c r="A236" s="171" t="s">
        <v>355</v>
      </c>
      <c r="B236" s="175"/>
      <c r="C236" s="288"/>
      <c r="D236" s="175">
        <f>SUM(C233:C235)</f>
        <v>32249494.089999996</v>
      </c>
      <c r="E236" s="175"/>
    </row>
    <row r="237" spans="1:5" ht="12.6" customHeight="1">
      <c r="A237" s="253" t="s">
        <v>356</v>
      </c>
      <c r="B237" s="253"/>
      <c r="C237" s="293"/>
      <c r="D237" s="253"/>
      <c r="E237" s="253"/>
    </row>
    <row r="238" spans="1:5" ht="12.6" customHeight="1">
      <c r="A238" s="173" t="s">
        <v>357</v>
      </c>
      <c r="B238" s="172" t="s">
        <v>256</v>
      </c>
      <c r="C238" s="292">
        <v>5204838.6800000099</v>
      </c>
      <c r="D238" s="175"/>
      <c r="E238" s="175"/>
    </row>
    <row r="239" spans="1:5" ht="12.6" customHeight="1">
      <c r="A239" s="173" t="s">
        <v>356</v>
      </c>
      <c r="B239" s="172" t="s">
        <v>256</v>
      </c>
      <c r="C239" s="292">
        <v>0</v>
      </c>
      <c r="D239" s="175"/>
      <c r="E239" s="175"/>
    </row>
    <row r="240" spans="1:5" ht="12.6" customHeight="1">
      <c r="A240" s="173" t="s">
        <v>358</v>
      </c>
      <c r="B240" s="175"/>
      <c r="C240" s="191"/>
      <c r="D240" s="175">
        <f>SUM(C238:C239)</f>
        <v>5204838.6800000099</v>
      </c>
      <c r="E240" s="175"/>
    </row>
    <row r="241" spans="1:5" ht="12.6" customHeight="1">
      <c r="A241" s="173"/>
      <c r="B241" s="175"/>
      <c r="C241" s="191"/>
      <c r="D241" s="175"/>
      <c r="E241" s="175"/>
    </row>
    <row r="242" spans="1:5" ht="12.6" customHeight="1">
      <c r="A242" s="173" t="s">
        <v>359</v>
      </c>
      <c r="B242" s="175"/>
      <c r="C242" s="191"/>
      <c r="D242" s="175">
        <f>D221+D229+D236+D240</f>
        <v>1026827511.6900002</v>
      </c>
      <c r="E242" s="175"/>
    </row>
    <row r="243" spans="1:5" ht="12.6" customHeight="1">
      <c r="A243" s="173"/>
      <c r="B243" s="173"/>
      <c r="C243" s="191"/>
      <c r="D243" s="175"/>
      <c r="E243" s="175"/>
    </row>
    <row r="244" spans="1:5" ht="12.6" customHeight="1">
      <c r="A244" s="173"/>
      <c r="B244" s="173"/>
      <c r="C244" s="191"/>
      <c r="D244" s="175"/>
      <c r="E244" s="175"/>
    </row>
    <row r="245" spans="1:5" ht="12.6" customHeight="1">
      <c r="A245" s="173"/>
      <c r="B245" s="173"/>
      <c r="C245" s="191"/>
      <c r="D245" s="175"/>
      <c r="E245" s="175"/>
    </row>
    <row r="246" spans="1:5" ht="12.6" customHeight="1">
      <c r="A246" s="173"/>
      <c r="B246" s="173"/>
      <c r="C246" s="191"/>
      <c r="D246" s="175"/>
      <c r="E246" s="175"/>
    </row>
    <row r="247" spans="1:5" ht="21.75" customHeight="1">
      <c r="A247" s="173"/>
      <c r="B247" s="173"/>
      <c r="C247" s="191"/>
      <c r="D247" s="175"/>
      <c r="E247" s="175"/>
    </row>
    <row r="248" spans="1:5" ht="12.45" customHeight="1">
      <c r="A248" s="208" t="s">
        <v>360</v>
      </c>
      <c r="B248" s="208"/>
      <c r="C248" s="208"/>
      <c r="D248" s="208"/>
      <c r="E248" s="208"/>
    </row>
    <row r="249" spans="1:5" ht="11.25" customHeight="1">
      <c r="A249" s="253" t="s">
        <v>361</v>
      </c>
      <c r="B249" s="253"/>
      <c r="C249" s="253"/>
      <c r="D249" s="253"/>
      <c r="E249" s="253"/>
    </row>
    <row r="250" spans="1:5" ht="12.45" customHeight="1">
      <c r="A250" s="173" t="s">
        <v>362</v>
      </c>
      <c r="B250" s="172" t="s">
        <v>256</v>
      </c>
      <c r="C250" s="292">
        <v>9216612.6500002407</v>
      </c>
      <c r="D250" s="175"/>
      <c r="E250" s="175"/>
    </row>
    <row r="251" spans="1:5" ht="12.45" customHeight="1">
      <c r="A251" s="173" t="s">
        <v>363</v>
      </c>
      <c r="B251" s="172" t="s">
        <v>256</v>
      </c>
      <c r="C251" s="292">
        <v>-1.1641500000000001E-10</v>
      </c>
      <c r="D251" s="175"/>
      <c r="E251" s="175"/>
    </row>
    <row r="252" spans="1:5" ht="12.45" customHeight="1">
      <c r="A252" s="173" t="s">
        <v>364</v>
      </c>
      <c r="B252" s="172" t="s">
        <v>256</v>
      </c>
      <c r="C252" s="292">
        <v>231023678.00000021</v>
      </c>
      <c r="D252" s="175"/>
      <c r="E252" s="175"/>
    </row>
    <row r="253" spans="1:5" ht="12.45" customHeight="1">
      <c r="A253" s="173" t="s">
        <v>365</v>
      </c>
      <c r="B253" s="172" t="s">
        <v>256</v>
      </c>
      <c r="C253" s="292">
        <v>148004565.09</v>
      </c>
      <c r="D253" s="175"/>
      <c r="E253" s="175"/>
    </row>
    <row r="254" spans="1:5" ht="12.45" customHeight="1">
      <c r="A254" s="173" t="s">
        <v>1239</v>
      </c>
      <c r="B254" s="172" t="s">
        <v>256</v>
      </c>
      <c r="C254" s="292">
        <v>0</v>
      </c>
      <c r="D254" s="175"/>
      <c r="E254" s="175"/>
    </row>
    <row r="255" spans="1:5" ht="12.45" customHeight="1">
      <c r="A255" s="173" t="s">
        <v>366</v>
      </c>
      <c r="B255" s="172" t="s">
        <v>256</v>
      </c>
      <c r="C255" s="292">
        <v>4.0675045000000003E-8</v>
      </c>
      <c r="D255" s="175"/>
      <c r="E255" s="175"/>
    </row>
    <row r="256" spans="1:5" ht="12.45" customHeight="1">
      <c r="A256" s="173" t="s">
        <v>367</v>
      </c>
      <c r="B256" s="172" t="s">
        <v>256</v>
      </c>
      <c r="C256" s="292">
        <v>0</v>
      </c>
      <c r="D256" s="175"/>
      <c r="E256" s="175"/>
    </row>
    <row r="257" spans="1:5" ht="12.45" customHeight="1">
      <c r="A257" s="173" t="s">
        <v>368</v>
      </c>
      <c r="B257" s="172" t="s">
        <v>256</v>
      </c>
      <c r="C257" s="292">
        <v>259991.56999999224</v>
      </c>
      <c r="D257" s="175"/>
      <c r="E257" s="175"/>
    </row>
    <row r="258" spans="1:5" ht="12.45" customHeight="1">
      <c r="A258" s="173" t="s">
        <v>369</v>
      </c>
      <c r="B258" s="172" t="s">
        <v>256</v>
      </c>
      <c r="C258" s="292">
        <v>0</v>
      </c>
      <c r="D258" s="175"/>
      <c r="E258" s="175"/>
    </row>
    <row r="259" spans="1:5" ht="12.45" customHeight="1">
      <c r="A259" s="173" t="s">
        <v>370</v>
      </c>
      <c r="B259" s="172" t="s">
        <v>256</v>
      </c>
      <c r="C259" s="292">
        <v>0</v>
      </c>
      <c r="D259" s="175"/>
      <c r="E259" s="175"/>
    </row>
    <row r="260" spans="1:5" ht="12.45" customHeight="1">
      <c r="A260" s="173" t="s">
        <v>371</v>
      </c>
      <c r="B260" s="175"/>
      <c r="C260" s="288"/>
      <c r="D260" s="175">
        <f>SUM(C250:C252)-C253+SUM(C254:C259)</f>
        <v>92495717.130000487</v>
      </c>
      <c r="E260" s="175"/>
    </row>
    <row r="261" spans="1:5" ht="11.25" customHeight="1">
      <c r="A261" s="253" t="s">
        <v>372</v>
      </c>
      <c r="B261" s="253"/>
      <c r="C261" s="293"/>
      <c r="D261" s="253"/>
      <c r="E261" s="253"/>
    </row>
    <row r="262" spans="1:5" ht="12.45" customHeight="1">
      <c r="A262" s="173" t="s">
        <v>362</v>
      </c>
      <c r="B262" s="172" t="s">
        <v>256</v>
      </c>
      <c r="C262" s="292">
        <v>0</v>
      </c>
      <c r="D262" s="175"/>
      <c r="E262" s="175"/>
    </row>
    <row r="263" spans="1:5" ht="12.45" customHeight="1">
      <c r="A263" s="173" t="s">
        <v>363</v>
      </c>
      <c r="B263" s="172" t="s">
        <v>256</v>
      </c>
      <c r="C263" s="292">
        <v>0</v>
      </c>
      <c r="D263" s="175"/>
      <c r="E263" s="175"/>
    </row>
    <row r="264" spans="1:5" ht="12.45" customHeight="1">
      <c r="A264" s="173" t="s">
        <v>373</v>
      </c>
      <c r="B264" s="172" t="s">
        <v>256</v>
      </c>
      <c r="C264" s="292">
        <v>0</v>
      </c>
      <c r="D264" s="175"/>
      <c r="E264" s="175"/>
    </row>
    <row r="265" spans="1:5" ht="12.45" customHeight="1">
      <c r="A265" s="173" t="s">
        <v>374</v>
      </c>
      <c r="B265" s="175"/>
      <c r="C265" s="288"/>
      <c r="D265" s="175">
        <f>SUM(C262:C264)</f>
        <v>0</v>
      </c>
      <c r="E265" s="175"/>
    </row>
    <row r="266" spans="1:5" ht="11.25" customHeight="1">
      <c r="A266" s="253" t="s">
        <v>375</v>
      </c>
      <c r="B266" s="253"/>
      <c r="C266" s="293"/>
      <c r="D266" s="253"/>
      <c r="E266" s="253"/>
    </row>
    <row r="267" spans="1:5" ht="12.45" customHeight="1">
      <c r="A267" s="173" t="s">
        <v>332</v>
      </c>
      <c r="B267" s="172" t="s">
        <v>256</v>
      </c>
      <c r="C267" s="292">
        <v>8561542.4499999993</v>
      </c>
      <c r="D267" s="175"/>
      <c r="E267" s="175"/>
    </row>
    <row r="268" spans="1:5" ht="12.45" customHeight="1">
      <c r="A268" s="173" t="s">
        <v>333</v>
      </c>
      <c r="B268" s="172" t="s">
        <v>256</v>
      </c>
      <c r="C268" s="292">
        <v>9805703.5999999996</v>
      </c>
      <c r="D268" s="175"/>
      <c r="E268" s="175"/>
    </row>
    <row r="269" spans="1:5" ht="12.45" customHeight="1">
      <c r="A269" s="173" t="s">
        <v>334</v>
      </c>
      <c r="B269" s="172" t="s">
        <v>256</v>
      </c>
      <c r="C269" s="292">
        <v>164722576.97</v>
      </c>
      <c r="D269" s="175"/>
      <c r="E269" s="175"/>
    </row>
    <row r="270" spans="1:5" ht="12.45" customHeight="1">
      <c r="A270" s="173" t="s">
        <v>376</v>
      </c>
      <c r="B270" s="172" t="s">
        <v>256</v>
      </c>
      <c r="C270" s="292">
        <v>0</v>
      </c>
      <c r="D270" s="175"/>
      <c r="E270" s="175"/>
    </row>
    <row r="271" spans="1:5" ht="12.45" customHeight="1">
      <c r="A271" s="173" t="s">
        <v>377</v>
      </c>
      <c r="B271" s="172" t="s">
        <v>256</v>
      </c>
      <c r="C271" s="292">
        <v>83436844.889999986</v>
      </c>
      <c r="D271" s="175"/>
      <c r="E271" s="175"/>
    </row>
    <row r="272" spans="1:5" ht="12.45" customHeight="1">
      <c r="A272" s="173" t="s">
        <v>378</v>
      </c>
      <c r="B272" s="172" t="s">
        <v>256</v>
      </c>
      <c r="C272" s="292">
        <v>106885960.96000001</v>
      </c>
      <c r="D272" s="175"/>
      <c r="E272" s="175"/>
    </row>
    <row r="273" spans="1:5" ht="12.45" customHeight="1">
      <c r="A273" s="173" t="s">
        <v>339</v>
      </c>
      <c r="B273" s="172" t="s">
        <v>256</v>
      </c>
      <c r="C273" s="292">
        <v>20405030.879999999</v>
      </c>
      <c r="D273" s="175"/>
      <c r="E273" s="175"/>
    </row>
    <row r="274" spans="1:5" ht="12.45" customHeight="1">
      <c r="A274" s="173" t="s">
        <v>340</v>
      </c>
      <c r="B274" s="172" t="s">
        <v>256</v>
      </c>
      <c r="C274" s="292">
        <v>4097923.5599999689</v>
      </c>
      <c r="D274" s="175"/>
      <c r="E274" s="175"/>
    </row>
    <row r="275" spans="1:5" ht="12.45" customHeight="1">
      <c r="A275" s="173" t="s">
        <v>379</v>
      </c>
      <c r="B275" s="175"/>
      <c r="C275" s="288"/>
      <c r="D275" s="175">
        <f>SUM(C267:C274)</f>
        <v>397915583.30999994</v>
      </c>
      <c r="E275" s="175"/>
    </row>
    <row r="276" spans="1:5" ht="12.6" customHeight="1">
      <c r="A276" s="173" t="s">
        <v>380</v>
      </c>
      <c r="B276" s="172" t="s">
        <v>256</v>
      </c>
      <c r="C276" s="292">
        <v>251932539.18000001</v>
      </c>
      <c r="D276" s="175"/>
      <c r="E276" s="175"/>
    </row>
    <row r="277" spans="1:5" ht="12.6" customHeight="1">
      <c r="A277" s="173" t="s">
        <v>381</v>
      </c>
      <c r="B277" s="175"/>
      <c r="C277" s="288"/>
      <c r="D277" s="175">
        <f>D275-C276</f>
        <v>145983044.12999994</v>
      </c>
      <c r="E277" s="175"/>
    </row>
    <row r="278" spans="1:5" ht="12.6" customHeight="1">
      <c r="A278" s="253" t="s">
        <v>382</v>
      </c>
      <c r="B278" s="253"/>
      <c r="C278" s="293"/>
      <c r="D278" s="253"/>
      <c r="E278" s="253"/>
    </row>
    <row r="279" spans="1:5" ht="12.6" customHeight="1">
      <c r="A279" s="173" t="s">
        <v>383</v>
      </c>
      <c r="B279" s="172" t="s">
        <v>256</v>
      </c>
      <c r="C279" s="292">
        <v>0</v>
      </c>
      <c r="D279" s="175"/>
      <c r="E279" s="175"/>
    </row>
    <row r="280" spans="1:5" ht="12.6" customHeight="1">
      <c r="A280" s="173" t="s">
        <v>384</v>
      </c>
      <c r="B280" s="172" t="s">
        <v>256</v>
      </c>
      <c r="C280" s="292">
        <v>0</v>
      </c>
      <c r="D280" s="175"/>
      <c r="E280" s="175"/>
    </row>
    <row r="281" spans="1:5" ht="12.6" customHeight="1">
      <c r="A281" s="173" t="s">
        <v>385</v>
      </c>
      <c r="B281" s="172" t="s">
        <v>256</v>
      </c>
      <c r="C281" s="292">
        <v>0</v>
      </c>
      <c r="D281" s="175"/>
      <c r="E281" s="175"/>
    </row>
    <row r="282" spans="1:5" ht="12.6" customHeight="1">
      <c r="A282" s="173" t="s">
        <v>373</v>
      </c>
      <c r="B282" s="172" t="s">
        <v>256</v>
      </c>
      <c r="C282" s="292">
        <v>7070</v>
      </c>
      <c r="D282" s="175"/>
      <c r="E282" s="175"/>
    </row>
    <row r="283" spans="1:5" ht="12.6" customHeight="1">
      <c r="A283" s="173" t="s">
        <v>386</v>
      </c>
      <c r="B283" s="175"/>
      <c r="C283" s="288"/>
      <c r="D283" s="175">
        <f>C279-C280+C281+C282</f>
        <v>7070</v>
      </c>
      <c r="E283" s="175"/>
    </row>
    <row r="284" spans="1:5" ht="12.6" customHeight="1">
      <c r="A284" s="173"/>
      <c r="B284" s="175"/>
      <c r="C284" s="288"/>
      <c r="D284" s="175"/>
      <c r="E284" s="175"/>
    </row>
    <row r="285" spans="1:5" ht="12.6" customHeight="1">
      <c r="A285" s="253" t="s">
        <v>387</v>
      </c>
      <c r="B285" s="253"/>
      <c r="C285" s="293"/>
      <c r="D285" s="253"/>
      <c r="E285" s="253"/>
    </row>
    <row r="286" spans="1:5" ht="12.6" customHeight="1">
      <c r="A286" s="173" t="s">
        <v>388</v>
      </c>
      <c r="B286" s="172" t="s">
        <v>256</v>
      </c>
      <c r="C286" s="292">
        <v>0</v>
      </c>
      <c r="D286" s="175"/>
      <c r="E286" s="175"/>
    </row>
    <row r="287" spans="1:5" ht="12.6" customHeight="1">
      <c r="A287" s="173" t="s">
        <v>389</v>
      </c>
      <c r="B287" s="172" t="s">
        <v>256</v>
      </c>
      <c r="C287" s="292">
        <v>0</v>
      </c>
      <c r="D287" s="175"/>
      <c r="E287" s="175"/>
    </row>
    <row r="288" spans="1:5" ht="12.6" customHeight="1">
      <c r="A288" s="173" t="s">
        <v>390</v>
      </c>
      <c r="B288" s="172" t="s">
        <v>256</v>
      </c>
      <c r="C288" s="292">
        <v>0</v>
      </c>
      <c r="D288" s="175"/>
      <c r="E288" s="175"/>
    </row>
    <row r="289" spans="1:5" ht="12.6" customHeight="1">
      <c r="A289" s="173" t="s">
        <v>391</v>
      </c>
      <c r="B289" s="172" t="s">
        <v>256</v>
      </c>
      <c r="C289" s="292">
        <v>0</v>
      </c>
      <c r="D289" s="175"/>
      <c r="E289" s="175"/>
    </row>
    <row r="290" spans="1:5" ht="12.6" customHeight="1">
      <c r="A290" s="173" t="s">
        <v>392</v>
      </c>
      <c r="B290" s="175"/>
      <c r="C290" s="191"/>
      <c r="D290" s="175">
        <f>SUM(C286:C289)</f>
        <v>0</v>
      </c>
      <c r="E290" s="175"/>
    </row>
    <row r="291" spans="1:5" ht="12.6" customHeight="1">
      <c r="A291" s="173"/>
      <c r="B291" s="175"/>
      <c r="C291" s="191"/>
      <c r="D291" s="175"/>
      <c r="E291" s="175"/>
    </row>
    <row r="292" spans="1:5" ht="12.6" customHeight="1">
      <c r="A292" s="173" t="s">
        <v>393</v>
      </c>
      <c r="B292" s="175"/>
      <c r="C292" s="191"/>
      <c r="D292" s="175">
        <f>D260+D265+D277+D283+D290</f>
        <v>238485831.26000041</v>
      </c>
      <c r="E292" s="175"/>
    </row>
    <row r="293" spans="1:5" ht="12.6" customHeight="1">
      <c r="A293" s="173"/>
      <c r="B293" s="173"/>
      <c r="C293" s="191"/>
      <c r="D293" s="175"/>
      <c r="E293" s="175"/>
    </row>
    <row r="294" spans="1:5" ht="12.6" customHeight="1">
      <c r="A294" s="173"/>
      <c r="B294" s="173"/>
      <c r="C294" s="191"/>
      <c r="D294" s="175"/>
      <c r="E294" s="175"/>
    </row>
    <row r="295" spans="1:5" ht="12.6" customHeight="1">
      <c r="A295" s="173"/>
      <c r="B295" s="173"/>
      <c r="C295" s="191"/>
      <c r="D295" s="175"/>
      <c r="E295" s="175"/>
    </row>
    <row r="296" spans="1:5" ht="12.6" customHeight="1">
      <c r="A296" s="173"/>
      <c r="B296" s="173"/>
      <c r="C296" s="191"/>
      <c r="D296" s="175"/>
      <c r="E296" s="175"/>
    </row>
    <row r="297" spans="1:5" ht="12.6" customHeight="1">
      <c r="A297" s="173"/>
      <c r="B297" s="173"/>
      <c r="C297" s="191"/>
      <c r="D297" s="175"/>
      <c r="E297" s="175"/>
    </row>
    <row r="298" spans="1:5" ht="12.6" customHeight="1">
      <c r="A298" s="173"/>
      <c r="B298" s="173"/>
      <c r="C298" s="191"/>
      <c r="D298" s="175"/>
      <c r="E298" s="175"/>
    </row>
    <row r="299" spans="1:5" ht="12.6" customHeight="1">
      <c r="A299" s="173"/>
      <c r="B299" s="173"/>
      <c r="C299" s="191"/>
      <c r="D299" s="175"/>
      <c r="E299" s="175"/>
    </row>
    <row r="300" spans="1:5" ht="12.6" customHeight="1">
      <c r="A300" s="173"/>
      <c r="B300" s="173"/>
      <c r="C300" s="191"/>
      <c r="D300" s="175"/>
      <c r="E300" s="175"/>
    </row>
    <row r="301" spans="1:5" ht="20.25" customHeight="1">
      <c r="A301" s="173"/>
      <c r="B301" s="173"/>
      <c r="C301" s="191"/>
      <c r="D301" s="175"/>
      <c r="E301" s="175"/>
    </row>
    <row r="302" spans="1:5" ht="12.6" customHeight="1">
      <c r="A302" s="208" t="s">
        <v>394</v>
      </c>
      <c r="B302" s="208"/>
      <c r="C302" s="208"/>
      <c r="D302" s="208"/>
      <c r="E302" s="208"/>
    </row>
    <row r="303" spans="1:5" ht="14.25" customHeight="1">
      <c r="A303" s="253" t="s">
        <v>395</v>
      </c>
      <c r="B303" s="253"/>
      <c r="C303" s="253"/>
      <c r="D303" s="253"/>
      <c r="E303" s="253"/>
    </row>
    <row r="304" spans="1:5" ht="12.6" customHeight="1">
      <c r="A304" s="173" t="s">
        <v>396</v>
      </c>
      <c r="B304" s="172" t="s">
        <v>256</v>
      </c>
      <c r="C304" s="292">
        <v>0</v>
      </c>
      <c r="D304" s="175"/>
      <c r="E304" s="175"/>
    </row>
    <row r="305" spans="1:5" ht="12.6" customHeight="1">
      <c r="A305" s="173" t="s">
        <v>397</v>
      </c>
      <c r="B305" s="172" t="s">
        <v>256</v>
      </c>
      <c r="C305" s="292">
        <v>9489219.8700001147</v>
      </c>
      <c r="D305" s="175"/>
      <c r="E305" s="175"/>
    </row>
    <row r="306" spans="1:5" ht="12.6" customHeight="1">
      <c r="A306" s="173" t="s">
        <v>398</v>
      </c>
      <c r="B306" s="172" t="s">
        <v>256</v>
      </c>
      <c r="C306" s="292">
        <v>0</v>
      </c>
      <c r="D306" s="175"/>
      <c r="E306" s="175"/>
    </row>
    <row r="307" spans="1:5" ht="12.6" customHeight="1">
      <c r="A307" s="173" t="s">
        <v>399</v>
      </c>
      <c r="B307" s="172" t="s">
        <v>256</v>
      </c>
      <c r="C307" s="292">
        <v>6583764.3000000427</v>
      </c>
      <c r="D307" s="175"/>
      <c r="E307" s="175"/>
    </row>
    <row r="308" spans="1:5" ht="12.6" customHeight="1">
      <c r="A308" s="173" t="s">
        <v>400</v>
      </c>
      <c r="B308" s="172" t="s">
        <v>256</v>
      </c>
      <c r="C308" s="292">
        <v>0</v>
      </c>
      <c r="D308" s="175"/>
      <c r="E308" s="175"/>
    </row>
    <row r="309" spans="1:5" ht="12.6" customHeight="1">
      <c r="A309" s="173" t="s">
        <v>1240</v>
      </c>
      <c r="B309" s="172" t="s">
        <v>256</v>
      </c>
      <c r="C309" s="292">
        <v>2744975.4899999984</v>
      </c>
      <c r="D309" s="175"/>
      <c r="E309" s="175"/>
    </row>
    <row r="310" spans="1:5" ht="12.6" customHeight="1">
      <c r="A310" s="173" t="s">
        <v>401</v>
      </c>
      <c r="B310" s="172" t="s">
        <v>256</v>
      </c>
      <c r="C310" s="292">
        <v>0</v>
      </c>
      <c r="D310" s="175"/>
      <c r="E310" s="175"/>
    </row>
    <row r="311" spans="1:5" ht="12.6" customHeight="1">
      <c r="A311" s="173" t="s">
        <v>402</v>
      </c>
      <c r="B311" s="172" t="s">
        <v>256</v>
      </c>
      <c r="C311" s="292">
        <v>0</v>
      </c>
      <c r="D311" s="175"/>
      <c r="E311" s="175"/>
    </row>
    <row r="312" spans="1:5" ht="12.6" customHeight="1">
      <c r="A312" s="173" t="s">
        <v>403</v>
      </c>
      <c r="B312" s="172" t="s">
        <v>256</v>
      </c>
      <c r="C312" s="292">
        <v>248563.93999999997</v>
      </c>
      <c r="D312" s="175"/>
      <c r="E312" s="175"/>
    </row>
    <row r="313" spans="1:5" ht="12.6" customHeight="1">
      <c r="A313" s="173" t="s">
        <v>404</v>
      </c>
      <c r="B313" s="172" t="s">
        <v>256</v>
      </c>
      <c r="C313" s="292">
        <v>0</v>
      </c>
      <c r="D313" s="175"/>
      <c r="E313" s="175"/>
    </row>
    <row r="314" spans="1:5" ht="12.6" customHeight="1">
      <c r="A314" s="173" t="s">
        <v>405</v>
      </c>
      <c r="B314" s="175"/>
      <c r="C314" s="288"/>
      <c r="D314" s="175">
        <f>SUM(C304:C313)</f>
        <v>19066523.600000158</v>
      </c>
      <c r="E314" s="175"/>
    </row>
    <row r="315" spans="1:5" ht="12.6" customHeight="1">
      <c r="A315" s="253" t="s">
        <v>406</v>
      </c>
      <c r="B315" s="253"/>
      <c r="C315" s="293"/>
      <c r="D315" s="253"/>
      <c r="E315" s="253"/>
    </row>
    <row r="316" spans="1:5" ht="12.6" customHeight="1">
      <c r="A316" s="173" t="s">
        <v>407</v>
      </c>
      <c r="B316" s="172" t="s">
        <v>256</v>
      </c>
      <c r="C316" s="292">
        <v>0</v>
      </c>
      <c r="D316" s="175"/>
      <c r="E316" s="175"/>
    </row>
    <row r="317" spans="1:5" ht="12.6" customHeight="1">
      <c r="A317" s="173" t="s">
        <v>408</v>
      </c>
      <c r="B317" s="172" t="s">
        <v>256</v>
      </c>
      <c r="C317" s="292">
        <v>0</v>
      </c>
      <c r="D317" s="175"/>
      <c r="E317" s="175"/>
    </row>
    <row r="318" spans="1:5" ht="12.6" customHeight="1">
      <c r="A318" s="173" t="s">
        <v>409</v>
      </c>
      <c r="B318" s="172" t="s">
        <v>256</v>
      </c>
      <c r="C318" s="292">
        <v>0</v>
      </c>
      <c r="D318" s="175"/>
      <c r="E318" s="175"/>
    </row>
    <row r="319" spans="1:5" ht="12.6" customHeight="1">
      <c r="A319" s="173" t="s">
        <v>410</v>
      </c>
      <c r="B319" s="175"/>
      <c r="C319" s="288"/>
      <c r="D319" s="175">
        <f>SUM(C316:C318)</f>
        <v>0</v>
      </c>
      <c r="E319" s="175"/>
    </row>
    <row r="320" spans="1:5" ht="12.6" customHeight="1">
      <c r="A320" s="253" t="s">
        <v>411</v>
      </c>
      <c r="B320" s="253"/>
      <c r="C320" s="293"/>
      <c r="D320" s="253"/>
      <c r="E320" s="253"/>
    </row>
    <row r="321" spans="1:5" ht="12.6" customHeight="1">
      <c r="A321" s="173" t="s">
        <v>412</v>
      </c>
      <c r="B321" s="172" t="s">
        <v>256</v>
      </c>
      <c r="C321" s="292">
        <v>0</v>
      </c>
      <c r="D321" s="175"/>
      <c r="E321" s="175"/>
    </row>
    <row r="322" spans="1:5" ht="12.6" customHeight="1">
      <c r="A322" s="173" t="s">
        <v>413</v>
      </c>
      <c r="B322" s="172" t="s">
        <v>256</v>
      </c>
      <c r="C322" s="292">
        <v>0</v>
      </c>
      <c r="D322" s="175"/>
      <c r="E322" s="175"/>
    </row>
    <row r="323" spans="1:5" ht="12.6" customHeight="1">
      <c r="A323" s="173" t="s">
        <v>414</v>
      </c>
      <c r="B323" s="172" t="s">
        <v>256</v>
      </c>
      <c r="C323" s="292">
        <v>0</v>
      </c>
      <c r="D323" s="175"/>
      <c r="E323" s="175"/>
    </row>
    <row r="324" spans="1:5" ht="12.6" customHeight="1">
      <c r="A324" s="171" t="s">
        <v>415</v>
      </c>
      <c r="B324" s="172" t="s">
        <v>256</v>
      </c>
      <c r="C324" s="292">
        <v>14016.36</v>
      </c>
      <c r="D324" s="175"/>
      <c r="E324" s="175"/>
    </row>
    <row r="325" spans="1:5" ht="12.6" customHeight="1">
      <c r="A325" s="173" t="s">
        <v>416</v>
      </c>
      <c r="B325" s="172" t="s">
        <v>256</v>
      </c>
      <c r="C325" s="292">
        <v>0</v>
      </c>
      <c r="D325" s="175"/>
      <c r="E325" s="175"/>
    </row>
    <row r="326" spans="1:5" ht="12.6" customHeight="1">
      <c r="A326" s="171" t="s">
        <v>417</v>
      </c>
      <c r="B326" s="172" t="s">
        <v>256</v>
      </c>
      <c r="C326" s="292">
        <v>0</v>
      </c>
      <c r="D326" s="175"/>
      <c r="E326" s="175"/>
    </row>
    <row r="327" spans="1:5" ht="12.6" customHeight="1">
      <c r="A327" s="173" t="s">
        <v>418</v>
      </c>
      <c r="B327" s="172" t="s">
        <v>256</v>
      </c>
      <c r="C327" s="292">
        <v>0</v>
      </c>
      <c r="D327" s="175"/>
      <c r="E327" s="175"/>
    </row>
    <row r="328" spans="1:5" ht="19.5" customHeight="1">
      <c r="A328" s="173" t="s">
        <v>203</v>
      </c>
      <c r="B328" s="175"/>
      <c r="C328" s="288"/>
      <c r="D328" s="175">
        <f>SUM(C321:C327)</f>
        <v>14016.36</v>
      </c>
      <c r="E328" s="175"/>
    </row>
    <row r="329" spans="1:5" ht="12.6" customHeight="1">
      <c r="A329" s="173" t="s">
        <v>419</v>
      </c>
      <c r="B329" s="175"/>
      <c r="C329" s="288"/>
      <c r="D329" s="175">
        <f>C313</f>
        <v>0</v>
      </c>
      <c r="E329" s="175"/>
    </row>
    <row r="330" spans="1:5" ht="12.6" customHeight="1">
      <c r="A330" s="173" t="s">
        <v>420</v>
      </c>
      <c r="B330" s="175"/>
      <c r="C330" s="288"/>
      <c r="D330" s="175">
        <f>D328-D329</f>
        <v>14016.36</v>
      </c>
      <c r="E330" s="175"/>
    </row>
    <row r="331" spans="1:5" ht="12.6" customHeight="1">
      <c r="A331" s="173"/>
      <c r="B331" s="175"/>
      <c r="C331" s="288"/>
      <c r="D331" s="175"/>
      <c r="E331" s="175"/>
    </row>
    <row r="332" spans="1:5" ht="12.6" customHeight="1">
      <c r="A332" s="173" t="s">
        <v>421</v>
      </c>
      <c r="B332" s="172" t="s">
        <v>256</v>
      </c>
      <c r="C332" s="298">
        <v>219405291.30000085</v>
      </c>
      <c r="D332" s="175"/>
      <c r="E332" s="175"/>
    </row>
    <row r="333" spans="1:5" ht="12.6" customHeight="1">
      <c r="A333" s="173"/>
      <c r="B333" s="172"/>
      <c r="C333" s="299"/>
      <c r="D333" s="175"/>
      <c r="E333" s="175"/>
    </row>
    <row r="334" spans="1:5" ht="12.6" customHeight="1">
      <c r="A334" s="173" t="s">
        <v>1140</v>
      </c>
      <c r="B334" s="172" t="s">
        <v>256</v>
      </c>
      <c r="C334" s="298">
        <v>0</v>
      </c>
      <c r="D334" s="175"/>
      <c r="E334" s="175"/>
    </row>
    <row r="335" spans="1:5" ht="12.6" customHeight="1">
      <c r="A335" s="173" t="s">
        <v>1141</v>
      </c>
      <c r="B335" s="172" t="s">
        <v>256</v>
      </c>
      <c r="C335" s="298">
        <v>0</v>
      </c>
      <c r="D335" s="175"/>
      <c r="E335" s="175"/>
    </row>
    <row r="336" spans="1:5" ht="12.6" customHeight="1">
      <c r="A336" s="173" t="s">
        <v>423</v>
      </c>
      <c r="B336" s="172" t="s">
        <v>256</v>
      </c>
      <c r="C336" s="298">
        <v>0</v>
      </c>
      <c r="D336" s="175"/>
      <c r="E336" s="175"/>
    </row>
    <row r="337" spans="1:5" ht="12.6" customHeight="1">
      <c r="A337" s="173" t="s">
        <v>422</v>
      </c>
      <c r="B337" s="172" t="s">
        <v>256</v>
      </c>
      <c r="C337" s="298">
        <v>0</v>
      </c>
      <c r="D337" s="175"/>
      <c r="E337" s="175"/>
    </row>
    <row r="338" spans="1:5" ht="12.6" customHeight="1">
      <c r="A338" s="173" t="s">
        <v>1251</v>
      </c>
      <c r="B338" s="172" t="s">
        <v>256</v>
      </c>
      <c r="C338" s="298">
        <v>0</v>
      </c>
      <c r="D338" s="175"/>
      <c r="E338" s="175"/>
    </row>
    <row r="339" spans="1:5" ht="12.6" customHeight="1">
      <c r="A339" s="173" t="s">
        <v>424</v>
      </c>
      <c r="B339" s="175"/>
      <c r="C339" s="191"/>
      <c r="D339" s="175">
        <f>D314+D319+D330+C332+C336+C337</f>
        <v>238485831.260001</v>
      </c>
      <c r="E339" s="175"/>
    </row>
    <row r="340" spans="1:5" ht="12.6" customHeight="1">
      <c r="A340" s="173"/>
      <c r="B340" s="175"/>
      <c r="C340" s="191"/>
      <c r="D340" s="175"/>
      <c r="E340" s="175"/>
    </row>
    <row r="341" spans="1:5" ht="12.6" customHeight="1">
      <c r="A341" s="173" t="s">
        <v>425</v>
      </c>
      <c r="B341" s="175"/>
      <c r="C341" s="191"/>
      <c r="D341" s="175">
        <f>D292</f>
        <v>238485831.26000041</v>
      </c>
      <c r="E341" s="175"/>
    </row>
    <row r="342" spans="1:5" ht="12.6" customHeight="1">
      <c r="A342" s="173"/>
      <c r="B342" s="173"/>
      <c r="C342" s="191"/>
      <c r="D342" s="175"/>
      <c r="E342" s="175"/>
    </row>
    <row r="343" spans="1:5" ht="12.6" customHeight="1">
      <c r="A343" s="173"/>
      <c r="B343" s="173"/>
      <c r="C343" s="191"/>
      <c r="D343" s="175"/>
      <c r="E343" s="175"/>
    </row>
    <row r="344" spans="1:5" ht="12.6" customHeight="1">
      <c r="A344" s="173"/>
      <c r="B344" s="173"/>
      <c r="C344" s="191"/>
      <c r="D344" s="175"/>
      <c r="E344" s="175"/>
    </row>
    <row r="345" spans="1:5" ht="12.6" customHeight="1">
      <c r="A345" s="173"/>
      <c r="B345" s="173"/>
      <c r="C345" s="191"/>
      <c r="D345" s="175"/>
      <c r="E345" s="175"/>
    </row>
    <row r="346" spans="1:5" ht="12.6" customHeight="1">
      <c r="A346" s="173"/>
      <c r="B346" s="173"/>
      <c r="C346" s="191"/>
      <c r="D346" s="175"/>
      <c r="E346" s="175"/>
    </row>
    <row r="347" spans="1:5" ht="12.6" customHeight="1">
      <c r="A347" s="173"/>
      <c r="B347" s="173"/>
      <c r="C347" s="191"/>
      <c r="D347" s="175"/>
      <c r="E347" s="175"/>
    </row>
    <row r="348" spans="1:5" ht="12.6" customHeight="1">
      <c r="A348" s="173"/>
      <c r="B348" s="173"/>
      <c r="C348" s="191"/>
      <c r="D348" s="175"/>
      <c r="E348" s="175"/>
    </row>
    <row r="349" spans="1:5" ht="12.6" customHeight="1">
      <c r="A349" s="173"/>
      <c r="B349" s="173"/>
      <c r="C349" s="191"/>
      <c r="D349" s="175"/>
      <c r="E349" s="175"/>
    </row>
    <row r="350" spans="1:5" ht="12.6" customHeight="1">
      <c r="A350" s="173"/>
      <c r="B350" s="173"/>
      <c r="C350" s="191"/>
      <c r="D350" s="175"/>
      <c r="E350" s="175"/>
    </row>
    <row r="351" spans="1:5" ht="12.6" customHeight="1">
      <c r="A351" s="173"/>
      <c r="B351" s="173"/>
      <c r="C351" s="191"/>
      <c r="D351" s="175"/>
      <c r="E351" s="175"/>
    </row>
    <row r="352" spans="1:5" ht="12.6" customHeight="1">
      <c r="A352" s="173"/>
      <c r="B352" s="173"/>
      <c r="C352" s="191"/>
      <c r="D352" s="175"/>
      <c r="E352" s="175"/>
    </row>
    <row r="353" spans="1:5" ht="12.6" customHeight="1">
      <c r="A353" s="173"/>
      <c r="B353" s="173"/>
      <c r="C353" s="191"/>
      <c r="D353" s="175"/>
      <c r="E353" s="175"/>
    </row>
    <row r="354" spans="1:5" ht="12.6" customHeight="1">
      <c r="A354" s="173"/>
      <c r="B354" s="173"/>
      <c r="C354" s="191"/>
      <c r="D354" s="175"/>
      <c r="E354" s="175"/>
    </row>
    <row r="355" spans="1:5" ht="12.6" customHeight="1">
      <c r="A355" s="173"/>
      <c r="B355" s="173"/>
      <c r="C355" s="191"/>
      <c r="D355" s="175"/>
      <c r="E355" s="175"/>
    </row>
    <row r="356" spans="1:5" ht="20.25" customHeight="1">
      <c r="A356" s="173"/>
      <c r="B356" s="173"/>
      <c r="C356" s="191"/>
      <c r="D356" s="175"/>
      <c r="E356" s="175"/>
    </row>
    <row r="357" spans="1:5" ht="12.6" customHeight="1">
      <c r="A357" s="208" t="s">
        <v>426</v>
      </c>
      <c r="B357" s="208"/>
      <c r="C357" s="208"/>
      <c r="D357" s="208"/>
      <c r="E357" s="208"/>
    </row>
    <row r="358" spans="1:5" ht="12.6" customHeight="1">
      <c r="A358" s="253" t="s">
        <v>427</v>
      </c>
      <c r="B358" s="253"/>
      <c r="C358" s="253"/>
      <c r="D358" s="253"/>
      <c r="E358" s="253"/>
    </row>
    <row r="359" spans="1:5" ht="12.6" customHeight="1">
      <c r="A359" s="173" t="s">
        <v>428</v>
      </c>
      <c r="B359" s="172" t="s">
        <v>256</v>
      </c>
      <c r="C359" s="292">
        <v>803716307.49000001</v>
      </c>
      <c r="D359" s="175"/>
      <c r="E359" s="175"/>
    </row>
    <row r="360" spans="1:5" ht="12.6" customHeight="1">
      <c r="A360" s="173" t="s">
        <v>429</v>
      </c>
      <c r="B360" s="172" t="s">
        <v>256</v>
      </c>
      <c r="C360" s="292">
        <v>827028950.53000021</v>
      </c>
      <c r="D360" s="175"/>
      <c r="E360" s="175"/>
    </row>
    <row r="361" spans="1:5" ht="12.6" customHeight="1">
      <c r="A361" s="173" t="s">
        <v>430</v>
      </c>
      <c r="B361" s="175"/>
      <c r="C361" s="288"/>
      <c r="D361" s="175">
        <f>SUM(C359:C360)</f>
        <v>1630745258.0200002</v>
      </c>
      <c r="E361" s="175"/>
    </row>
    <row r="362" spans="1:5" ht="12.6" customHeight="1">
      <c r="A362" s="253" t="s">
        <v>431</v>
      </c>
      <c r="B362" s="253"/>
      <c r="C362" s="293"/>
      <c r="D362" s="253"/>
      <c r="E362" s="253"/>
    </row>
    <row r="363" spans="1:5" ht="12.6" customHeight="1">
      <c r="A363" s="173" t="s">
        <v>1253</v>
      </c>
      <c r="B363" s="253"/>
      <c r="C363" s="292">
        <v>6791461.2699999986</v>
      </c>
      <c r="D363" s="175"/>
      <c r="E363" s="253"/>
    </row>
    <row r="364" spans="1:5" ht="12.6" customHeight="1">
      <c r="A364" s="173" t="s">
        <v>432</v>
      </c>
      <c r="B364" s="172" t="s">
        <v>256</v>
      </c>
      <c r="C364" s="292">
        <v>982581717.64999998</v>
      </c>
      <c r="D364" s="175"/>
      <c r="E364" s="175"/>
    </row>
    <row r="365" spans="1:5" ht="12.6" customHeight="1">
      <c r="A365" s="173" t="s">
        <v>433</v>
      </c>
      <c r="B365" s="172" t="s">
        <v>256</v>
      </c>
      <c r="C365" s="292">
        <v>32249494.09</v>
      </c>
      <c r="D365" s="175"/>
      <c r="E365" s="175"/>
    </row>
    <row r="366" spans="1:5" ht="12.6" customHeight="1">
      <c r="A366" s="173" t="s">
        <v>434</v>
      </c>
      <c r="B366" s="172" t="s">
        <v>256</v>
      </c>
      <c r="C366" s="292">
        <v>5204838.6800000099</v>
      </c>
      <c r="D366" s="175"/>
      <c r="E366" s="175"/>
    </row>
    <row r="367" spans="1:5" ht="12.6" customHeight="1">
      <c r="A367" s="173" t="s">
        <v>359</v>
      </c>
      <c r="B367" s="175"/>
      <c r="C367" s="288"/>
      <c r="D367" s="175">
        <f>SUM(C363:C366)</f>
        <v>1026827511.6900001</v>
      </c>
      <c r="E367" s="175"/>
    </row>
    <row r="368" spans="1:5" ht="12.6" customHeight="1">
      <c r="A368" s="173" t="s">
        <v>435</v>
      </c>
      <c r="B368" s="175"/>
      <c r="C368" s="288"/>
      <c r="D368" s="175">
        <f>D361-D367</f>
        <v>603917746.33000016</v>
      </c>
      <c r="E368" s="175"/>
    </row>
    <row r="369" spans="1:5" ht="12.6" customHeight="1">
      <c r="A369" s="253" t="s">
        <v>436</v>
      </c>
      <c r="B369" s="253"/>
      <c r="C369" s="293"/>
      <c r="D369" s="253"/>
      <c r="E369" s="253"/>
    </row>
    <row r="370" spans="1:5" ht="12.6" customHeight="1">
      <c r="A370" s="173" t="s">
        <v>437</v>
      </c>
      <c r="B370" s="172" t="s">
        <v>256</v>
      </c>
      <c r="C370" s="292">
        <v>7091564.9100000011</v>
      </c>
      <c r="D370" s="175"/>
      <c r="E370" s="175"/>
    </row>
    <row r="371" spans="1:5" ht="12.6" customHeight="1">
      <c r="A371" s="173" t="s">
        <v>438</v>
      </c>
      <c r="B371" s="172" t="s">
        <v>256</v>
      </c>
      <c r="C371" s="292">
        <v>0</v>
      </c>
      <c r="D371" s="175"/>
      <c r="E371" s="175"/>
    </row>
    <row r="372" spans="1:5" ht="12.6" customHeight="1">
      <c r="A372" s="173" t="s">
        <v>439</v>
      </c>
      <c r="B372" s="175"/>
      <c r="C372" s="288"/>
      <c r="D372" s="175">
        <f>SUM(C370:C371)</f>
        <v>7091564.9100000011</v>
      </c>
      <c r="E372" s="175"/>
    </row>
    <row r="373" spans="1:5" ht="12.6" customHeight="1">
      <c r="A373" s="173" t="s">
        <v>440</v>
      </c>
      <c r="B373" s="175"/>
      <c r="C373" s="288"/>
      <c r="D373" s="175">
        <f>D368+D372</f>
        <v>611009311.24000013</v>
      </c>
      <c r="E373" s="175"/>
    </row>
    <row r="374" spans="1:5" ht="12.6" customHeight="1">
      <c r="A374" s="173"/>
      <c r="B374" s="175"/>
      <c r="C374" s="288"/>
      <c r="D374" s="175"/>
      <c r="E374" s="175"/>
    </row>
    <row r="375" spans="1:5" ht="12.6" customHeight="1">
      <c r="A375" s="173"/>
      <c r="B375" s="175"/>
      <c r="C375" s="288"/>
      <c r="D375" s="175"/>
      <c r="E375" s="175"/>
    </row>
    <row r="376" spans="1:5" ht="12.6" customHeight="1">
      <c r="A376" s="173"/>
      <c r="B376" s="175"/>
      <c r="C376" s="288"/>
      <c r="D376" s="175"/>
      <c r="E376" s="175"/>
    </row>
    <row r="377" spans="1:5" ht="12.6" customHeight="1">
      <c r="A377" s="253" t="s">
        <v>441</v>
      </c>
      <c r="B377" s="253"/>
      <c r="C377" s="293"/>
      <c r="D377" s="253"/>
      <c r="E377" s="253"/>
    </row>
    <row r="378" spans="1:5" ht="12.6" customHeight="1">
      <c r="A378" s="173" t="s">
        <v>442</v>
      </c>
      <c r="B378" s="172" t="s">
        <v>256</v>
      </c>
      <c r="C378" s="292">
        <v>222945247.88000003</v>
      </c>
      <c r="D378" s="175"/>
      <c r="E378" s="175"/>
    </row>
    <row r="379" spans="1:5" ht="12.6" customHeight="1">
      <c r="A379" s="173" t="s">
        <v>3</v>
      </c>
      <c r="B379" s="172" t="s">
        <v>256</v>
      </c>
      <c r="C379" s="292">
        <v>57614744.289999999</v>
      </c>
      <c r="D379" s="175"/>
      <c r="E379" s="175"/>
    </row>
    <row r="380" spans="1:5" ht="12.6" customHeight="1">
      <c r="A380" s="173" t="s">
        <v>236</v>
      </c>
      <c r="B380" s="172" t="s">
        <v>256</v>
      </c>
      <c r="C380" s="292">
        <v>10169718.529999999</v>
      </c>
      <c r="D380" s="175"/>
      <c r="E380" s="175"/>
    </row>
    <row r="381" spans="1:5" ht="12.6" customHeight="1">
      <c r="A381" s="173" t="s">
        <v>443</v>
      </c>
      <c r="B381" s="172" t="s">
        <v>256</v>
      </c>
      <c r="C381" s="292">
        <v>92719246.88000001</v>
      </c>
      <c r="D381" s="175"/>
      <c r="E381" s="175"/>
    </row>
    <row r="382" spans="1:5" ht="12.6" customHeight="1">
      <c r="A382" s="173" t="s">
        <v>444</v>
      </c>
      <c r="B382" s="172" t="s">
        <v>256</v>
      </c>
      <c r="C382" s="292">
        <v>3502134.17</v>
      </c>
      <c r="D382" s="175"/>
      <c r="E382" s="175"/>
    </row>
    <row r="383" spans="1:5" ht="12.6" customHeight="1">
      <c r="A383" s="173" t="s">
        <v>445</v>
      </c>
      <c r="B383" s="172" t="s">
        <v>256</v>
      </c>
      <c r="C383" s="292">
        <v>113382601.82000001</v>
      </c>
      <c r="D383" s="175"/>
      <c r="E383" s="175"/>
    </row>
    <row r="384" spans="1:5" ht="12.6" customHeight="1">
      <c r="A384" s="173" t="s">
        <v>6</v>
      </c>
      <c r="B384" s="172" t="s">
        <v>256</v>
      </c>
      <c r="C384" s="292">
        <v>32655611.579999998</v>
      </c>
      <c r="D384" s="175"/>
      <c r="E384" s="175"/>
    </row>
    <row r="385" spans="1:6" ht="12.6" customHeight="1">
      <c r="A385" s="173" t="s">
        <v>446</v>
      </c>
      <c r="B385" s="172" t="s">
        <v>256</v>
      </c>
      <c r="C385" s="292">
        <v>5347303.919999999</v>
      </c>
      <c r="D385" s="175"/>
      <c r="E385" s="175"/>
    </row>
    <row r="386" spans="1:6" ht="12.6" customHeight="1">
      <c r="A386" s="173" t="s">
        <v>447</v>
      </c>
      <c r="B386" s="172" t="s">
        <v>256</v>
      </c>
      <c r="C386" s="292">
        <v>4686165.54</v>
      </c>
      <c r="D386" s="175"/>
      <c r="E386" s="175"/>
    </row>
    <row r="387" spans="1:6" ht="12.6" customHeight="1">
      <c r="A387" s="173" t="s">
        <v>448</v>
      </c>
      <c r="B387" s="172" t="s">
        <v>256</v>
      </c>
      <c r="C387" s="292">
        <v>20253295.700000003</v>
      </c>
      <c r="D387" s="175"/>
      <c r="E387" s="175"/>
    </row>
    <row r="388" spans="1:6" ht="12.6" customHeight="1">
      <c r="A388" s="173" t="s">
        <v>449</v>
      </c>
      <c r="B388" s="172" t="s">
        <v>256</v>
      </c>
      <c r="C388" s="292">
        <v>199940.87999999998</v>
      </c>
      <c r="D388" s="175"/>
      <c r="E388" s="175"/>
    </row>
    <row r="389" spans="1:6" ht="12.6" customHeight="1">
      <c r="A389" s="173" t="s">
        <v>451</v>
      </c>
      <c r="B389" s="172" t="s">
        <v>256</v>
      </c>
      <c r="C389" s="292">
        <v>2761023.87</v>
      </c>
      <c r="D389" s="175"/>
      <c r="E389" s="175"/>
    </row>
    <row r="390" spans="1:6" ht="12.6" customHeight="1">
      <c r="A390" s="173" t="s">
        <v>452</v>
      </c>
      <c r="B390" s="175"/>
      <c r="C390" s="288"/>
      <c r="D390" s="175">
        <f>SUM(C378:C389)</f>
        <v>566237035.05999994</v>
      </c>
      <c r="E390" s="175"/>
    </row>
    <row r="391" spans="1:6" ht="12.6" customHeight="1">
      <c r="A391" s="173" t="s">
        <v>453</v>
      </c>
      <c r="B391" s="175"/>
      <c r="C391" s="288"/>
      <c r="D391" s="175">
        <f>D373-D390</f>
        <v>44772276.180000186</v>
      </c>
      <c r="E391" s="175"/>
    </row>
    <row r="392" spans="1:6" ht="12.6" customHeight="1">
      <c r="A392" s="173" t="s">
        <v>454</v>
      </c>
      <c r="B392" s="172" t="s">
        <v>256</v>
      </c>
      <c r="C392" s="292">
        <v>72738.60000000002</v>
      </c>
      <c r="D392" s="175"/>
      <c r="E392" s="175"/>
    </row>
    <row r="393" spans="1:6" ht="12.6" customHeight="1">
      <c r="A393" s="173" t="s">
        <v>455</v>
      </c>
      <c r="B393" s="175"/>
      <c r="C393" s="288"/>
      <c r="D393" s="195">
        <f>D391+C392</f>
        <v>44845014.780000187</v>
      </c>
      <c r="E393" s="175"/>
      <c r="F393" s="197"/>
    </row>
    <row r="394" spans="1:6" ht="12.6" customHeight="1">
      <c r="A394" s="173" t="s">
        <v>456</v>
      </c>
      <c r="B394" s="172" t="s">
        <v>256</v>
      </c>
      <c r="C394" s="292">
        <v>0</v>
      </c>
      <c r="D394" s="175"/>
      <c r="E394" s="175"/>
    </row>
    <row r="395" spans="1:6" ht="12.6" customHeight="1">
      <c r="A395" s="173" t="s">
        <v>457</v>
      </c>
      <c r="B395" s="172" t="s">
        <v>256</v>
      </c>
      <c r="C395" s="292">
        <v>0</v>
      </c>
      <c r="D395" s="175"/>
      <c r="E395" s="175"/>
    </row>
    <row r="396" spans="1:6" ht="12.6" customHeight="1">
      <c r="A396" s="173" t="s">
        <v>458</v>
      </c>
      <c r="B396" s="175"/>
      <c r="C396" s="191"/>
      <c r="D396" s="175">
        <f>D393+C394-C395</f>
        <v>44845014.780000187</v>
      </c>
      <c r="E396" s="175"/>
    </row>
    <row r="397" spans="1:6" ht="13.5" customHeight="1">
      <c r="A397" s="179"/>
      <c r="B397" s="179"/>
    </row>
    <row r="398" spans="1:6" ht="12.6" customHeight="1">
      <c r="A398" s="179"/>
      <c r="B398" s="179"/>
    </row>
    <row r="399" spans="1:6" ht="12.6" customHeight="1">
      <c r="A399" s="179"/>
      <c r="B399" s="179"/>
    </row>
    <row r="400" spans="1:6" ht="12" customHeight="1">
      <c r="A400" s="179"/>
      <c r="B400" s="179"/>
    </row>
    <row r="401" spans="1:5" ht="12" customHeight="1">
      <c r="A401" s="179"/>
      <c r="B401" s="179"/>
    </row>
    <row r="402" spans="1:5" ht="12" customHeight="1">
      <c r="A402" s="179"/>
      <c r="B402" s="179"/>
    </row>
    <row r="403" spans="1:5" ht="12" customHeight="1">
      <c r="A403" s="179"/>
      <c r="B403" s="179"/>
    </row>
    <row r="404" spans="1:5" ht="12" customHeight="1">
      <c r="A404" s="179"/>
      <c r="B404" s="179"/>
    </row>
    <row r="405" spans="1:5" ht="12.6" customHeight="1">
      <c r="A405" s="179"/>
      <c r="B405" s="179"/>
    </row>
    <row r="406" spans="1:5" ht="12.6" customHeight="1">
      <c r="A406" s="179"/>
      <c r="B406" s="179"/>
    </row>
    <row r="407" spans="1:5" ht="12.6" customHeight="1">
      <c r="A407" s="179"/>
      <c r="B407" s="179"/>
    </row>
    <row r="408" spans="1:5" ht="12.6" customHeight="1">
      <c r="A408" s="179"/>
      <c r="B408" s="179"/>
    </row>
    <row r="409" spans="1:5" ht="12.6" customHeight="1">
      <c r="A409" s="179"/>
      <c r="B409" s="179"/>
    </row>
    <row r="410" spans="1:5" ht="12.6" customHeight="1">
      <c r="A410" s="179"/>
      <c r="B410" s="179"/>
    </row>
    <row r="411" spans="1:5" ht="12.6" customHeight="1">
      <c r="A411" s="179"/>
      <c r="B411" s="179"/>
      <c r="C411" s="181" t="s">
        <v>459</v>
      </c>
      <c r="D411" s="179"/>
      <c r="E411" s="256"/>
    </row>
    <row r="412" spans="1:5" ht="12.6" customHeight="1">
      <c r="A412" s="179" t="str">
        <f>C84&amp;"   "&amp;"H-"&amp;FIXED(C83,0,TRUE)&amp;"     FYE "&amp;C82</f>
        <v>PeaceHealth St. Joseph Medical Center   H-0     FYE 06/30/2019</v>
      </c>
      <c r="B412" s="179"/>
      <c r="C412" s="179"/>
      <c r="D412" s="179"/>
      <c r="E412" s="256"/>
    </row>
    <row r="413" spans="1:5" ht="12.6" customHeight="1">
      <c r="A413" s="179" t="s">
        <v>460</v>
      </c>
      <c r="B413" s="181" t="s">
        <v>461</v>
      </c>
      <c r="C413" s="181" t="s">
        <v>1241</v>
      </c>
      <c r="D413" s="181" t="s">
        <v>462</v>
      </c>
    </row>
    <row r="414" spans="1:5" ht="12.6" customHeight="1">
      <c r="A414" s="179" t="s">
        <v>463</v>
      </c>
      <c r="B414" s="179">
        <f>C111</f>
        <v>15031</v>
      </c>
      <c r="C414" s="194">
        <f>E138</f>
        <v>15031</v>
      </c>
      <c r="D414" s="179"/>
    </row>
    <row r="415" spans="1:5" ht="12.6" customHeight="1">
      <c r="A415" s="179" t="s">
        <v>464</v>
      </c>
      <c r="B415" s="179">
        <f>D111</f>
        <v>68092</v>
      </c>
      <c r="C415" s="179">
        <f>E139</f>
        <v>68092</v>
      </c>
      <c r="D415" s="194">
        <f>SUM(C59:H59)+N59</f>
        <v>68092</v>
      </c>
    </row>
    <row r="416" spans="1:5" ht="12.6" customHeight="1">
      <c r="A416" s="179"/>
      <c r="B416" s="179"/>
      <c r="C416" s="194"/>
      <c r="D416" s="179"/>
    </row>
    <row r="417" spans="1:7" ht="12.6" customHeight="1">
      <c r="A417" s="179" t="s">
        <v>465</v>
      </c>
      <c r="B417" s="179">
        <f>C112</f>
        <v>0</v>
      </c>
      <c r="C417" s="194">
        <f>E144</f>
        <v>0</v>
      </c>
      <c r="D417" s="179"/>
    </row>
    <row r="418" spans="1:7" ht="12.6" customHeight="1">
      <c r="A418" s="179" t="s">
        <v>466</v>
      </c>
      <c r="B418" s="179">
        <f>D112</f>
        <v>0</v>
      </c>
      <c r="C418" s="179">
        <f>E145</f>
        <v>0</v>
      </c>
      <c r="D418" s="179">
        <f>K59+L59</f>
        <v>0</v>
      </c>
    </row>
    <row r="419" spans="1:7" ht="12.6" customHeight="1">
      <c r="A419" s="179"/>
      <c r="B419" s="179"/>
      <c r="C419" s="194"/>
      <c r="D419" s="179"/>
    </row>
    <row r="420" spans="1:7" ht="12.6" customHeight="1">
      <c r="A420" s="179" t="s">
        <v>467</v>
      </c>
      <c r="B420" s="179">
        <f>C113</f>
        <v>0</v>
      </c>
      <c r="C420" s="179">
        <f>E150</f>
        <v>0</v>
      </c>
      <c r="D420" s="179"/>
    </row>
    <row r="421" spans="1:7" ht="12.6" customHeight="1">
      <c r="A421" s="179" t="s">
        <v>468</v>
      </c>
      <c r="B421" s="179">
        <f>D113</f>
        <v>0</v>
      </c>
      <c r="C421" s="179">
        <f>E151</f>
        <v>0</v>
      </c>
      <c r="D421" s="179">
        <f>I59</f>
        <v>0</v>
      </c>
    </row>
    <row r="422" spans="1:7" ht="12.6" customHeight="1">
      <c r="A422" s="206"/>
      <c r="B422" s="206"/>
      <c r="C422" s="181"/>
      <c r="D422" s="179"/>
    </row>
    <row r="423" spans="1:7" ht="12.6" customHeight="1">
      <c r="A423" s="180" t="s">
        <v>469</v>
      </c>
      <c r="B423" s="180">
        <f>C114</f>
        <v>1906</v>
      </c>
    </row>
    <row r="424" spans="1:7" ht="12.6" customHeight="1">
      <c r="A424" s="179" t="s">
        <v>1242</v>
      </c>
      <c r="B424" s="179">
        <f>D114</f>
        <v>3238</v>
      </c>
      <c r="D424" s="179">
        <f>J59</f>
        <v>3238</v>
      </c>
    </row>
    <row r="425" spans="1:7" ht="12.6" customHeight="1">
      <c r="A425" s="206"/>
      <c r="B425" s="206"/>
      <c r="C425" s="206"/>
      <c r="D425" s="206"/>
      <c r="F425" s="206"/>
      <c r="G425" s="206"/>
    </row>
    <row r="426" spans="1:7" ht="12.6" customHeight="1">
      <c r="A426" s="179" t="s">
        <v>470</v>
      </c>
      <c r="B426" s="181" t="s">
        <v>471</v>
      </c>
      <c r="C426" s="181" t="s">
        <v>462</v>
      </c>
      <c r="D426" s="181" t="s">
        <v>472</v>
      </c>
    </row>
    <row r="427" spans="1:7" ht="12.6" customHeight="1">
      <c r="A427" s="179" t="s">
        <v>473</v>
      </c>
      <c r="B427" s="179">
        <f t="shared" ref="B427:B437" si="12">C378</f>
        <v>222945247.88000003</v>
      </c>
      <c r="C427" s="179">
        <f t="shared" ref="C427:C434" si="13">CE61</f>
        <v>222945247.88000003</v>
      </c>
      <c r="D427" s="179"/>
    </row>
    <row r="428" spans="1:7" ht="12.6" customHeight="1">
      <c r="A428" s="179" t="s">
        <v>3</v>
      </c>
      <c r="B428" s="179">
        <f t="shared" si="12"/>
        <v>57614744.289999999</v>
      </c>
      <c r="C428" s="179">
        <f t="shared" si="13"/>
        <v>57614748</v>
      </c>
      <c r="D428" s="179">
        <f>D173</f>
        <v>57614744.289999999</v>
      </c>
    </row>
    <row r="429" spans="1:7" ht="12.6" customHeight="1">
      <c r="A429" s="179" t="s">
        <v>236</v>
      </c>
      <c r="B429" s="179">
        <f t="shared" si="12"/>
        <v>10169718.529999999</v>
      </c>
      <c r="C429" s="179">
        <f t="shared" si="13"/>
        <v>10169718.529999999</v>
      </c>
      <c r="D429" s="179"/>
    </row>
    <row r="430" spans="1:7" ht="12.6" customHeight="1">
      <c r="A430" s="179" t="s">
        <v>237</v>
      </c>
      <c r="B430" s="179">
        <f t="shared" si="12"/>
        <v>92719246.88000001</v>
      </c>
      <c r="C430" s="179">
        <f t="shared" si="13"/>
        <v>92719246.88000001</v>
      </c>
      <c r="D430" s="179"/>
    </row>
    <row r="431" spans="1:7" ht="12.6" customHeight="1">
      <c r="A431" s="179" t="s">
        <v>444</v>
      </c>
      <c r="B431" s="179">
        <f t="shared" si="12"/>
        <v>3502134.17</v>
      </c>
      <c r="C431" s="179">
        <f t="shared" si="13"/>
        <v>3502134.17</v>
      </c>
      <c r="D431" s="179"/>
    </row>
    <row r="432" spans="1:7" ht="12.6" customHeight="1">
      <c r="A432" s="179" t="s">
        <v>445</v>
      </c>
      <c r="B432" s="179">
        <f t="shared" si="12"/>
        <v>113382601.82000001</v>
      </c>
      <c r="C432" s="179">
        <f t="shared" si="13"/>
        <v>113382601.82000001</v>
      </c>
      <c r="D432" s="179"/>
    </row>
    <row r="433" spans="1:7" ht="12.6" customHeight="1">
      <c r="A433" s="179" t="s">
        <v>6</v>
      </c>
      <c r="B433" s="179">
        <f t="shared" si="12"/>
        <v>32655611.579999998</v>
      </c>
      <c r="C433" s="179">
        <f t="shared" si="13"/>
        <v>32655608</v>
      </c>
      <c r="D433" s="194">
        <f>C217</f>
        <v>16593562.469999999</v>
      </c>
      <c r="E433" s="301" t="s">
        <v>1282</v>
      </c>
    </row>
    <row r="434" spans="1:7" ht="12.6" customHeight="1">
      <c r="A434" s="179" t="s">
        <v>474</v>
      </c>
      <c r="B434" s="179">
        <f t="shared" si="12"/>
        <v>5347303.919999999</v>
      </c>
      <c r="C434" s="179">
        <f t="shared" si="13"/>
        <v>5347303.92</v>
      </c>
      <c r="D434" s="179">
        <f>D177</f>
        <v>5347303.919999999</v>
      </c>
      <c r="E434"/>
    </row>
    <row r="435" spans="1:7" ht="12.6" customHeight="1">
      <c r="A435" s="179" t="s">
        <v>447</v>
      </c>
      <c r="B435" s="179">
        <f t="shared" si="12"/>
        <v>4686165.54</v>
      </c>
      <c r="C435" s="179"/>
      <c r="D435" s="179">
        <f>D181</f>
        <v>4686165.54</v>
      </c>
      <c r="E435" t="s">
        <v>1283</v>
      </c>
    </row>
    <row r="436" spans="1:7" ht="12.6" customHeight="1">
      <c r="A436" s="179" t="s">
        <v>475</v>
      </c>
      <c r="B436" s="179">
        <f t="shared" si="12"/>
        <v>20253295.700000003</v>
      </c>
      <c r="C436" s="179"/>
      <c r="D436" s="179">
        <f>D186</f>
        <v>20253295.700000003</v>
      </c>
      <c r="E436" t="s">
        <v>1284</v>
      </c>
    </row>
    <row r="437" spans="1:7" ht="12.6" customHeight="1">
      <c r="A437" s="194" t="s">
        <v>449</v>
      </c>
      <c r="B437" s="194">
        <f t="shared" si="12"/>
        <v>199940.87999999998</v>
      </c>
      <c r="C437" s="194"/>
      <c r="D437" s="194">
        <f>D190</f>
        <v>199940.87999999998</v>
      </c>
    </row>
    <row r="438" spans="1:7" ht="12.6" customHeight="1">
      <c r="A438" s="194" t="s">
        <v>476</v>
      </c>
      <c r="B438" s="194">
        <f>C386+C387+C388</f>
        <v>25139402.120000001</v>
      </c>
      <c r="C438" s="194">
        <f>CD69</f>
        <v>25139402.120000005</v>
      </c>
      <c r="D438" s="194">
        <f>D181+D186+D190</f>
        <v>25139402.120000001</v>
      </c>
    </row>
    <row r="439" spans="1:7" ht="12.6" customHeight="1">
      <c r="A439" s="179" t="s">
        <v>451</v>
      </c>
      <c r="B439" s="194">
        <f>C389</f>
        <v>2761023.87</v>
      </c>
      <c r="C439" s="194">
        <f>SUM(C69:CC69)</f>
        <v>2761023.87</v>
      </c>
      <c r="D439" s="179"/>
    </row>
    <row r="440" spans="1:7" ht="12.6" customHeight="1">
      <c r="A440" s="179" t="s">
        <v>477</v>
      </c>
      <c r="B440" s="194">
        <f>B438+B439</f>
        <v>27900425.990000002</v>
      </c>
      <c r="C440" s="194">
        <f>CE69</f>
        <v>27900425.990000006</v>
      </c>
      <c r="D440" s="179"/>
    </row>
    <row r="441" spans="1:7" ht="12.6" customHeight="1">
      <c r="A441" s="179" t="s">
        <v>478</v>
      </c>
      <c r="B441" s="179">
        <f>D390</f>
        <v>566237035.05999994</v>
      </c>
      <c r="C441" s="179">
        <f>SUM(C427:C437)+C440</f>
        <v>566237035.18999994</v>
      </c>
      <c r="D441" s="179"/>
    </row>
    <row r="442" spans="1:7" ht="12.6" customHeight="1">
      <c r="A442" s="206"/>
      <c r="B442" s="206"/>
      <c r="C442" s="206"/>
      <c r="D442" s="206"/>
      <c r="F442" s="206"/>
      <c r="G442" s="206"/>
    </row>
    <row r="443" spans="1:7" ht="12.6" customHeight="1">
      <c r="A443" s="179" t="s">
        <v>479</v>
      </c>
      <c r="B443" s="181" t="s">
        <v>480</v>
      </c>
      <c r="C443" s="181" t="s">
        <v>471</v>
      </c>
      <c r="D443" s="179"/>
    </row>
    <row r="444" spans="1:7" ht="12.6" customHeight="1">
      <c r="A444" s="179" t="s">
        <v>1255</v>
      </c>
      <c r="B444" s="179">
        <f>D221</f>
        <v>6791461.2699999986</v>
      </c>
      <c r="C444" s="179">
        <f>C363</f>
        <v>6791461.2699999986</v>
      </c>
      <c r="D444" s="179"/>
    </row>
    <row r="445" spans="1:7" ht="12.6" customHeight="1">
      <c r="A445" s="179" t="s">
        <v>343</v>
      </c>
      <c r="B445" s="194">
        <f>D229</f>
        <v>982581717.6500001</v>
      </c>
      <c r="C445" s="194">
        <f>C364</f>
        <v>982581717.64999998</v>
      </c>
      <c r="D445" s="179"/>
    </row>
    <row r="446" spans="1:7" ht="12.6" customHeight="1">
      <c r="A446" s="179" t="s">
        <v>351</v>
      </c>
      <c r="B446" s="194">
        <f>D236</f>
        <v>32249494.089999996</v>
      </c>
      <c r="C446" s="194">
        <f>C365</f>
        <v>32249494.09</v>
      </c>
      <c r="D446" s="179"/>
    </row>
    <row r="447" spans="1:7" ht="12.6" customHeight="1">
      <c r="A447" s="179" t="s">
        <v>356</v>
      </c>
      <c r="B447" s="194">
        <f>D240</f>
        <v>5204838.6800000099</v>
      </c>
      <c r="C447" s="194">
        <f>C366</f>
        <v>5204838.6800000099</v>
      </c>
      <c r="D447" s="179"/>
    </row>
    <row r="448" spans="1:7" ht="12.6" customHeight="1">
      <c r="A448" s="179" t="s">
        <v>358</v>
      </c>
      <c r="B448" s="194">
        <f>D242</f>
        <v>1026827511.6900002</v>
      </c>
      <c r="C448" s="194">
        <f>D367</f>
        <v>1026827511.6900001</v>
      </c>
      <c r="D448" s="179"/>
    </row>
    <row r="449" spans="1:7" ht="12.6" customHeight="1">
      <c r="A449" s="206"/>
      <c r="B449" s="206"/>
      <c r="C449" s="206"/>
      <c r="D449" s="206"/>
      <c r="F449" s="206"/>
      <c r="G449" s="206"/>
    </row>
    <row r="450" spans="1:7" ht="12.6" customHeight="1">
      <c r="A450" s="180" t="s">
        <v>481</v>
      </c>
      <c r="B450" s="181" t="s">
        <v>482</v>
      </c>
      <c r="C450" s="206"/>
      <c r="D450" s="206"/>
      <c r="F450" s="206"/>
      <c r="G450" s="206"/>
    </row>
    <row r="451" spans="1:7" ht="12.6" customHeight="1">
      <c r="B451" s="181" t="s">
        <v>483</v>
      </c>
    </row>
    <row r="452" spans="1:7" ht="12.6" customHeight="1">
      <c r="B452" s="181" t="s">
        <v>472</v>
      </c>
    </row>
    <row r="453" spans="1:7" ht="12.6" customHeight="1">
      <c r="A453" s="199" t="s">
        <v>484</v>
      </c>
      <c r="B453" s="180">
        <f>C231</f>
        <v>33365</v>
      </c>
    </row>
    <row r="454" spans="1:7" ht="12.6" customHeight="1">
      <c r="A454" s="179" t="s">
        <v>168</v>
      </c>
      <c r="B454" s="179">
        <f>C233</f>
        <v>11388113.772497891</v>
      </c>
      <c r="C454" s="179"/>
      <c r="D454" s="179"/>
    </row>
    <row r="455" spans="1:7" ht="12.6" customHeight="1">
      <c r="A455" s="179" t="s">
        <v>131</v>
      </c>
      <c r="B455" s="179">
        <f>C234</f>
        <v>20861380.317502107</v>
      </c>
      <c r="C455" s="179"/>
      <c r="D455" s="179"/>
    </row>
    <row r="456" spans="1:7" ht="12.6" customHeight="1">
      <c r="A456" s="206"/>
      <c r="B456" s="206"/>
      <c r="C456" s="206"/>
      <c r="D456" s="206"/>
      <c r="F456" s="206"/>
      <c r="G456" s="206"/>
    </row>
    <row r="457" spans="1:7" ht="12.6" customHeight="1">
      <c r="A457" s="179" t="s">
        <v>485</v>
      </c>
      <c r="B457" s="181" t="s">
        <v>471</v>
      </c>
      <c r="C457" s="181" t="s">
        <v>486</v>
      </c>
      <c r="D457" s="179"/>
    </row>
    <row r="458" spans="1:7" ht="12.6" customHeight="1">
      <c r="A458" s="179" t="s">
        <v>487</v>
      </c>
      <c r="B458" s="194">
        <f>C370</f>
        <v>7091564.9100000011</v>
      </c>
      <c r="C458" s="194">
        <f>CE70</f>
        <v>7091564.9100000011</v>
      </c>
      <c r="D458" s="194"/>
    </row>
    <row r="459" spans="1:7" ht="12.6" customHeight="1">
      <c r="A459" s="179" t="s">
        <v>244</v>
      </c>
      <c r="B459" s="194">
        <f>C371</f>
        <v>0</v>
      </c>
      <c r="C459" s="194">
        <f>CE72</f>
        <v>0</v>
      </c>
      <c r="D459" s="194"/>
    </row>
    <row r="460" spans="1:7" ht="12.6" customHeight="1">
      <c r="A460" s="206"/>
      <c r="B460" s="206"/>
      <c r="C460" s="206"/>
      <c r="D460" s="206"/>
      <c r="F460" s="206"/>
      <c r="G460" s="206"/>
    </row>
    <row r="461" spans="1:7" ht="12.6" customHeight="1">
      <c r="A461" s="179" t="s">
        <v>488</v>
      </c>
      <c r="B461" s="181"/>
      <c r="C461" s="181"/>
      <c r="D461" s="181" t="s">
        <v>1243</v>
      </c>
    </row>
    <row r="462" spans="1:7" ht="12.6" customHeight="1">
      <c r="B462" s="181" t="s">
        <v>471</v>
      </c>
      <c r="C462" s="181" t="s">
        <v>486</v>
      </c>
      <c r="D462" s="181" t="s">
        <v>490</v>
      </c>
    </row>
    <row r="463" spans="1:7" ht="12.6" customHeight="1">
      <c r="A463" s="179" t="s">
        <v>245</v>
      </c>
      <c r="B463" s="194">
        <f>C359</f>
        <v>803716307.49000001</v>
      </c>
      <c r="C463" s="194">
        <f>CE73</f>
        <v>803716307.49000001</v>
      </c>
      <c r="D463" s="194">
        <f>E141+E147+E153</f>
        <v>803716307.49000001</v>
      </c>
    </row>
    <row r="464" spans="1:7" ht="12.6" customHeight="1">
      <c r="A464" s="179" t="s">
        <v>246</v>
      </c>
      <c r="B464" s="194">
        <f>C360</f>
        <v>827028950.53000021</v>
      </c>
      <c r="C464" s="194">
        <f>CE74</f>
        <v>827028950.53000021</v>
      </c>
      <c r="D464" s="194">
        <f>E142+E148+E154</f>
        <v>827028950.53000021</v>
      </c>
    </row>
    <row r="465" spans="1:7" ht="12.6" customHeight="1">
      <c r="A465" s="179" t="s">
        <v>247</v>
      </c>
      <c r="B465" s="194">
        <f>D361</f>
        <v>1630745258.0200002</v>
      </c>
      <c r="C465" s="194">
        <f>CE75</f>
        <v>1630745258.0199997</v>
      </c>
      <c r="D465" s="194">
        <f>D463+D464</f>
        <v>1630745258.0200002</v>
      </c>
    </row>
    <row r="466" spans="1:7" ht="12.6" customHeight="1">
      <c r="A466" s="206"/>
      <c r="B466" s="206"/>
      <c r="C466" s="206"/>
      <c r="D466" s="206"/>
      <c r="F466" s="206"/>
      <c r="G466" s="206"/>
    </row>
    <row r="467" spans="1:7" ht="12.6" customHeight="1">
      <c r="A467" s="179" t="s">
        <v>491</v>
      </c>
      <c r="B467" s="181" t="s">
        <v>492</v>
      </c>
      <c r="C467" s="181" t="s">
        <v>493</v>
      </c>
      <c r="D467" s="179"/>
    </row>
    <row r="468" spans="1:7" ht="12.6" customHeight="1">
      <c r="A468" s="179" t="s">
        <v>332</v>
      </c>
      <c r="B468" s="179">
        <f t="shared" ref="B468:B475" si="14">C267</f>
        <v>8561542.4499999993</v>
      </c>
      <c r="C468" s="179">
        <f>E195</f>
        <v>8561542.4499999993</v>
      </c>
      <c r="D468" s="179"/>
    </row>
    <row r="469" spans="1:7" ht="12.6" customHeight="1">
      <c r="A469" s="179" t="s">
        <v>333</v>
      </c>
      <c r="B469" s="179">
        <f t="shared" si="14"/>
        <v>9805703.5999999996</v>
      </c>
      <c r="C469" s="179">
        <f>E196</f>
        <v>9805703.5999999959</v>
      </c>
      <c r="D469" s="179"/>
    </row>
    <row r="470" spans="1:7" ht="12.6" customHeight="1">
      <c r="A470" s="179" t="s">
        <v>334</v>
      </c>
      <c r="B470" s="179">
        <f t="shared" si="14"/>
        <v>164722576.97</v>
      </c>
      <c r="C470" s="179">
        <f>E197</f>
        <v>164722576.47000009</v>
      </c>
      <c r="D470" s="179"/>
    </row>
    <row r="471" spans="1:7" ht="12.6" customHeight="1">
      <c r="A471" s="179" t="s">
        <v>494</v>
      </c>
      <c r="B471" s="179">
        <f t="shared" si="14"/>
        <v>0</v>
      </c>
      <c r="C471" s="179">
        <f>E198</f>
        <v>0</v>
      </c>
      <c r="D471" s="179"/>
    </row>
    <row r="472" spans="1:7" ht="12.6" customHeight="1">
      <c r="A472" s="179" t="s">
        <v>377</v>
      </c>
      <c r="B472" s="179">
        <f t="shared" si="14"/>
        <v>83436844.889999986</v>
      </c>
      <c r="C472" s="179">
        <f>E199</f>
        <v>83436844.89000003</v>
      </c>
      <c r="D472" s="179"/>
    </row>
    <row r="473" spans="1:7" ht="12.6" customHeight="1">
      <c r="A473" s="179" t="s">
        <v>495</v>
      </c>
      <c r="B473" s="179">
        <f t="shared" si="14"/>
        <v>106885960.96000001</v>
      </c>
      <c r="C473" s="179">
        <f>SUM(E200:E201)</f>
        <v>106885960.65999971</v>
      </c>
      <c r="D473" s="179"/>
    </row>
    <row r="474" spans="1:7" ht="12.6" customHeight="1">
      <c r="A474" s="179" t="s">
        <v>339</v>
      </c>
      <c r="B474" s="179">
        <f t="shared" si="14"/>
        <v>20405030.879999999</v>
      </c>
      <c r="C474" s="179">
        <f>E202</f>
        <v>20405030.879999992</v>
      </c>
      <c r="D474" s="179"/>
    </row>
    <row r="475" spans="1:7" ht="12.6" customHeight="1">
      <c r="A475" s="179" t="s">
        <v>340</v>
      </c>
      <c r="B475" s="179">
        <f t="shared" si="14"/>
        <v>4097923.5599999689</v>
      </c>
      <c r="C475" s="179">
        <f>E203</f>
        <v>4097923.5599999987</v>
      </c>
      <c r="D475" s="179"/>
    </row>
    <row r="476" spans="1:7" ht="12.6" customHeight="1">
      <c r="A476" s="179" t="s">
        <v>203</v>
      </c>
      <c r="B476" s="179">
        <f>D275</f>
        <v>397915583.30999994</v>
      </c>
      <c r="C476" s="179">
        <f>E204</f>
        <v>397915582.50999987</v>
      </c>
      <c r="D476" s="179"/>
    </row>
    <row r="477" spans="1:7" ht="12.6" customHeight="1">
      <c r="A477" s="179"/>
      <c r="B477" s="179"/>
      <c r="C477" s="179"/>
      <c r="D477" s="179"/>
    </row>
    <row r="478" spans="1:7" ht="12.6" customHeight="1">
      <c r="A478" s="179" t="s">
        <v>496</v>
      </c>
      <c r="B478" s="179">
        <f>C276</f>
        <v>251932539.18000001</v>
      </c>
      <c r="C478" s="179">
        <f>E217</f>
        <v>251932537.37000006</v>
      </c>
      <c r="D478" s="179"/>
    </row>
    <row r="480" spans="1:7" ht="12.6" customHeight="1">
      <c r="A480" s="180" t="s">
        <v>497</v>
      </c>
    </row>
    <row r="481" spans="1:12" ht="12.6" customHeight="1">
      <c r="A481" s="180" t="s">
        <v>498</v>
      </c>
      <c r="C481" s="180">
        <f>D341</f>
        <v>238485831.26000041</v>
      </c>
    </row>
    <row r="482" spans="1:12" ht="12.6" customHeight="1">
      <c r="A482" s="180" t="s">
        <v>499</v>
      </c>
      <c r="C482" s="180">
        <f>D339</f>
        <v>238485831.260001</v>
      </c>
    </row>
    <row r="485" spans="1:12" ht="12.6" customHeight="1">
      <c r="A485" s="199" t="s">
        <v>500</v>
      </c>
    </row>
    <row r="486" spans="1:12" ht="12.6" customHeight="1">
      <c r="A486" s="199" t="s">
        <v>501</v>
      </c>
    </row>
    <row r="487" spans="1:12" ht="12.6" customHeight="1">
      <c r="A487" s="199" t="s">
        <v>502</v>
      </c>
    </row>
    <row r="488" spans="1:12" ht="12.6" customHeight="1">
      <c r="A488" s="199"/>
    </row>
    <row r="489" spans="1:12" ht="12.6" customHeight="1">
      <c r="A489" s="198" t="s">
        <v>503</v>
      </c>
    </row>
    <row r="490" spans="1:12" ht="12.6" customHeight="1">
      <c r="A490" s="199" t="s">
        <v>504</v>
      </c>
    </row>
    <row r="491" spans="1:12" ht="12.6" customHeight="1">
      <c r="A491" s="199"/>
    </row>
    <row r="493" spans="1:12" ht="12.6" customHeight="1">
      <c r="A493" s="180" t="str">
        <f>C83</f>
        <v>145</v>
      </c>
      <c r="B493" s="257" t="str">
        <f>RIGHT('Prior Year'!C82,4)</f>
        <v>2018</v>
      </c>
      <c r="C493" s="257" t="str">
        <f>RIGHT(C82,4)</f>
        <v>2019</v>
      </c>
      <c r="D493" s="257" t="str">
        <f>RIGHT('Prior Year'!C82,4)</f>
        <v>2018</v>
      </c>
      <c r="E493" s="257" t="str">
        <f>RIGHT(C82,4)</f>
        <v>2019</v>
      </c>
      <c r="F493" s="257" t="str">
        <f>RIGHT('Prior Year'!C82,4)</f>
        <v>2018</v>
      </c>
      <c r="G493" s="257" t="str">
        <f>RIGHT(C82,4)</f>
        <v>2019</v>
      </c>
      <c r="H493" s="257"/>
      <c r="K493" s="257"/>
      <c r="L493" s="257"/>
    </row>
    <row r="494" spans="1:12" ht="12.6" customHeight="1">
      <c r="A494" s="198"/>
      <c r="B494" s="181" t="s">
        <v>505</v>
      </c>
      <c r="C494" s="181" t="s">
        <v>505</v>
      </c>
      <c r="D494" s="258" t="s">
        <v>506</v>
      </c>
      <c r="E494" s="258" t="s">
        <v>506</v>
      </c>
      <c r="F494" s="257" t="s">
        <v>507</v>
      </c>
      <c r="G494" s="257" t="s">
        <v>507</v>
      </c>
      <c r="H494" s="257" t="s">
        <v>508</v>
      </c>
      <c r="K494" s="257"/>
      <c r="L494" s="257"/>
    </row>
    <row r="495" spans="1:12" ht="12.6" customHeight="1">
      <c r="B495" s="181" t="s">
        <v>303</v>
      </c>
      <c r="C495" s="181" t="s">
        <v>303</v>
      </c>
      <c r="D495" s="181" t="s">
        <v>509</v>
      </c>
      <c r="E495" s="181" t="s">
        <v>509</v>
      </c>
      <c r="F495" s="257" t="s">
        <v>510</v>
      </c>
      <c r="G495" s="257" t="s">
        <v>510</v>
      </c>
      <c r="H495" s="257" t="s">
        <v>511</v>
      </c>
      <c r="K495" s="257"/>
      <c r="L495" s="257"/>
    </row>
    <row r="496" spans="1:12" ht="12.6" customHeight="1">
      <c r="A496" s="180" t="s">
        <v>512</v>
      </c>
      <c r="B496" s="236">
        <f>'Prior Year'!C71</f>
        <v>12993216.469999999</v>
      </c>
      <c r="C496" s="236">
        <f>C71</f>
        <v>13226374.479999999</v>
      </c>
      <c r="D496" s="236">
        <f>'Prior Year'!C59</f>
        <v>6672</v>
      </c>
      <c r="E496" s="180">
        <f>C59</f>
        <v>6991</v>
      </c>
      <c r="F496" s="259">
        <f t="shared" ref="F496:G511" si="15">IF(B496=0,"",IF(D496=0,"",B496/D496))</f>
        <v>1947.4245308752995</v>
      </c>
      <c r="G496" s="260">
        <f t="shared" si="15"/>
        <v>1891.9145301101414</v>
      </c>
      <c r="H496" s="261" t="str">
        <f>IF(B496=0,"",IF(C496=0,"",IF(D496=0,"",IF(E496=0,"",IF(G496/F496-1&lt;-0.25,G496/F496-1,IF(G496/F496-1&gt;0.25,G496/F496-1,""))))))</f>
        <v/>
      </c>
      <c r="I496" s="263"/>
      <c r="K496" s="257"/>
      <c r="L496" s="257"/>
    </row>
    <row r="497" spans="1:12" ht="12.6" customHeight="1">
      <c r="A497" s="180" t="s">
        <v>513</v>
      </c>
      <c r="B497" s="236">
        <f>'Prior Year'!D71</f>
        <v>8356138.5000000019</v>
      </c>
      <c r="C497" s="236">
        <f>D71</f>
        <v>8437063.7400000002</v>
      </c>
      <c r="D497" s="236">
        <f>'Prior Year'!D59</f>
        <v>9131</v>
      </c>
      <c r="E497" s="180">
        <f>D59</f>
        <v>9000</v>
      </c>
      <c r="F497" s="259">
        <f t="shared" si="15"/>
        <v>915.13946993757554</v>
      </c>
      <c r="G497" s="259">
        <f t="shared" si="15"/>
        <v>937.45152666666672</v>
      </c>
      <c r="H497" s="261" t="str">
        <f t="shared" ref="H497:H550" si="16">IF(B497=0,"",IF(C497=0,"",IF(D497=0,"",IF(E497=0,"",IF(G497/F497-1&lt;-0.25,G497/F497-1,IF(G497/F497-1&gt;0.25,G497/F497-1,""))))))</f>
        <v/>
      </c>
      <c r="I497" s="263"/>
      <c r="K497" s="257"/>
      <c r="L497" s="257"/>
    </row>
    <row r="498" spans="1:12" ht="12.6" customHeight="1">
      <c r="A498" s="180" t="s">
        <v>514</v>
      </c>
      <c r="B498" s="236">
        <f>'Prior Year'!E71</f>
        <v>34673004.840000011</v>
      </c>
      <c r="C498" s="236">
        <f>E71</f>
        <v>37740957.850000001</v>
      </c>
      <c r="D498" s="236">
        <f>'Prior Year'!E59</f>
        <v>45830</v>
      </c>
      <c r="E498" s="180">
        <f>E59</f>
        <v>46493</v>
      </c>
      <c r="F498" s="259">
        <f t="shared" si="15"/>
        <v>756.55694610517151</v>
      </c>
      <c r="G498" s="259">
        <f t="shared" si="15"/>
        <v>811.75570193362444</v>
      </c>
      <c r="H498" s="261" t="str">
        <f t="shared" si="16"/>
        <v/>
      </c>
      <c r="I498" s="263"/>
      <c r="K498" s="257"/>
      <c r="L498" s="257"/>
    </row>
    <row r="499" spans="1:12" ht="12.6" customHeight="1">
      <c r="A499" s="180" t="s">
        <v>515</v>
      </c>
      <c r="B499" s="236">
        <f>'Prior Year'!F71</f>
        <v>0</v>
      </c>
      <c r="C499" s="236">
        <f>F71</f>
        <v>0</v>
      </c>
      <c r="D499" s="236">
        <f>'Prior Year'!F59</f>
        <v>0</v>
      </c>
      <c r="E499" s="180">
        <f>F59</f>
        <v>0</v>
      </c>
      <c r="F499" s="259" t="str">
        <f t="shared" si="15"/>
        <v/>
      </c>
      <c r="G499" s="259" t="str">
        <f t="shared" si="15"/>
        <v/>
      </c>
      <c r="H499" s="261" t="str">
        <f t="shared" si="16"/>
        <v/>
      </c>
      <c r="I499" s="263"/>
      <c r="K499" s="257"/>
      <c r="L499" s="257"/>
    </row>
    <row r="500" spans="1:12" ht="12.6" customHeight="1">
      <c r="A500" s="283" t="s">
        <v>516</v>
      </c>
      <c r="B500" s="284">
        <f>'Prior Year'!G71</f>
        <v>2885047.73</v>
      </c>
      <c r="C500" s="284">
        <f>G71</f>
        <v>1210634.08</v>
      </c>
      <c r="D500" s="284">
        <f>'Prior Year'!G59</f>
        <v>3547</v>
      </c>
      <c r="E500" s="283">
        <f>G59</f>
        <v>979</v>
      </c>
      <c r="F500" s="285">
        <f t="shared" si="15"/>
        <v>813.37686213701716</v>
      </c>
      <c r="G500" s="285">
        <f t="shared" si="15"/>
        <v>1236.6027374872319</v>
      </c>
      <c r="H500" s="286">
        <f t="shared" si="16"/>
        <v>0.52033183515726855</v>
      </c>
      <c r="I500" s="263" t="s">
        <v>1285</v>
      </c>
      <c r="K500" s="257"/>
      <c r="L500" s="257"/>
    </row>
    <row r="501" spans="1:12" ht="12.6" customHeight="1">
      <c r="A501" s="180" t="s">
        <v>517</v>
      </c>
      <c r="B501" s="236">
        <f>'Prior Year'!H71</f>
        <v>4478566.09</v>
      </c>
      <c r="C501" s="236">
        <f>H71</f>
        <v>5092420.03</v>
      </c>
      <c r="D501" s="236">
        <f>'Prior Year'!H59</f>
        <v>4664</v>
      </c>
      <c r="E501" s="180">
        <f>H59</f>
        <v>4629</v>
      </c>
      <c r="F501" s="259">
        <f t="shared" si="15"/>
        <v>960.24144296740997</v>
      </c>
      <c r="G501" s="259">
        <f t="shared" si="15"/>
        <v>1100.1123417584793</v>
      </c>
      <c r="H501" s="261" t="str">
        <f t="shared" si="16"/>
        <v/>
      </c>
      <c r="I501" s="263"/>
      <c r="K501" s="257"/>
      <c r="L501" s="257"/>
    </row>
    <row r="502" spans="1:12" ht="12.6" customHeight="1">
      <c r="A502" s="180" t="s">
        <v>518</v>
      </c>
      <c r="B502" s="236">
        <f>'Prior Year'!I71</f>
        <v>0</v>
      </c>
      <c r="C502" s="236">
        <f>I71</f>
        <v>0</v>
      </c>
      <c r="D502" s="236">
        <f>'Prior Year'!I59</f>
        <v>0</v>
      </c>
      <c r="E502" s="180">
        <f>I59</f>
        <v>0</v>
      </c>
      <c r="F502" s="259" t="str">
        <f t="shared" si="15"/>
        <v/>
      </c>
      <c r="G502" s="259" t="str">
        <f t="shared" si="15"/>
        <v/>
      </c>
      <c r="H502" s="261" t="str">
        <f t="shared" si="16"/>
        <v/>
      </c>
      <c r="I502" s="263"/>
      <c r="K502" s="257"/>
      <c r="L502" s="257"/>
    </row>
    <row r="503" spans="1:12" ht="12.6" customHeight="1">
      <c r="A503" s="180" t="s">
        <v>519</v>
      </c>
      <c r="B503" s="236">
        <f>'Prior Year'!J71</f>
        <v>1413484.1099999999</v>
      </c>
      <c r="C503" s="236">
        <f>J71</f>
        <v>1478676.78</v>
      </c>
      <c r="D503" s="236">
        <f>'Prior Year'!J59</f>
        <v>3476</v>
      </c>
      <c r="E503" s="180">
        <f>J59</f>
        <v>3238</v>
      </c>
      <c r="F503" s="259">
        <f t="shared" si="15"/>
        <v>406.64099827387798</v>
      </c>
      <c r="G503" s="259">
        <f t="shared" si="15"/>
        <v>456.66361334156886</v>
      </c>
      <c r="H503" s="261" t="str">
        <f t="shared" si="16"/>
        <v/>
      </c>
      <c r="I503" s="263"/>
      <c r="K503" s="257"/>
      <c r="L503" s="257"/>
    </row>
    <row r="504" spans="1:12" ht="12.6" customHeight="1">
      <c r="A504" s="180" t="s">
        <v>520</v>
      </c>
      <c r="B504" s="236">
        <f>'Prior Year'!K71</f>
        <v>0</v>
      </c>
      <c r="C504" s="236">
        <f>K71</f>
        <v>0</v>
      </c>
      <c r="D504" s="236">
        <f>'Prior Year'!K59</f>
        <v>0</v>
      </c>
      <c r="E504" s="180">
        <f>K59</f>
        <v>0</v>
      </c>
      <c r="F504" s="259" t="str">
        <f t="shared" si="15"/>
        <v/>
      </c>
      <c r="G504" s="259" t="str">
        <f t="shared" si="15"/>
        <v/>
      </c>
      <c r="H504" s="261" t="str">
        <f t="shared" si="16"/>
        <v/>
      </c>
      <c r="I504" s="263"/>
      <c r="K504" s="257"/>
      <c r="L504" s="257"/>
    </row>
    <row r="505" spans="1:12" ht="12.6" customHeight="1">
      <c r="A505" s="180" t="s">
        <v>521</v>
      </c>
      <c r="B505" s="236">
        <f>'Prior Year'!L71</f>
        <v>0</v>
      </c>
      <c r="C505" s="236">
        <f>L71</f>
        <v>0</v>
      </c>
      <c r="D505" s="236">
        <f>'Prior Year'!L59</f>
        <v>0</v>
      </c>
      <c r="E505" s="180">
        <f>L59</f>
        <v>0</v>
      </c>
      <c r="F505" s="259" t="str">
        <f t="shared" si="15"/>
        <v/>
      </c>
      <c r="G505" s="259" t="str">
        <f t="shared" si="15"/>
        <v/>
      </c>
      <c r="H505" s="261" t="str">
        <f t="shared" si="16"/>
        <v/>
      </c>
      <c r="I505" s="263"/>
      <c r="K505" s="257"/>
      <c r="L505" s="257"/>
    </row>
    <row r="506" spans="1:12" ht="12.6" customHeight="1">
      <c r="A506" s="180" t="s">
        <v>522</v>
      </c>
      <c r="B506" s="236">
        <f>'Prior Year'!M71</f>
        <v>0</v>
      </c>
      <c r="C506" s="236">
        <f>M71</f>
        <v>0</v>
      </c>
      <c r="D506" s="236">
        <f>'Prior Year'!M59</f>
        <v>0</v>
      </c>
      <c r="E506" s="180">
        <f>M59</f>
        <v>0</v>
      </c>
      <c r="F506" s="259" t="str">
        <f t="shared" si="15"/>
        <v/>
      </c>
      <c r="G506" s="259" t="str">
        <f t="shared" si="15"/>
        <v/>
      </c>
      <c r="H506" s="261" t="str">
        <f t="shared" si="16"/>
        <v/>
      </c>
      <c r="I506" s="263"/>
      <c r="K506" s="257"/>
      <c r="L506" s="257"/>
    </row>
    <row r="507" spans="1:12" ht="12.6" customHeight="1">
      <c r="A507" s="180" t="s">
        <v>523</v>
      </c>
      <c r="B507" s="236">
        <f>'Prior Year'!N71</f>
        <v>10394589.42</v>
      </c>
      <c r="C507" s="236">
        <f>N71</f>
        <v>11857119.969999999</v>
      </c>
      <c r="D507" s="236">
        <f>'Prior Year'!N59</f>
        <v>0</v>
      </c>
      <c r="E507" s="180">
        <f>N59</f>
        <v>0</v>
      </c>
      <c r="F507" s="259" t="str">
        <f t="shared" si="15"/>
        <v/>
      </c>
      <c r="G507" s="259" t="str">
        <f t="shared" si="15"/>
        <v/>
      </c>
      <c r="H507" s="261" t="str">
        <f t="shared" si="16"/>
        <v/>
      </c>
      <c r="I507" s="263"/>
      <c r="K507" s="257"/>
      <c r="L507" s="257"/>
    </row>
    <row r="508" spans="1:12" ht="12.6" customHeight="1">
      <c r="A508" s="180" t="s">
        <v>524</v>
      </c>
      <c r="B508" s="236">
        <f>'Prior Year'!O71</f>
        <v>7640836.2299999995</v>
      </c>
      <c r="C508" s="236">
        <f>O71</f>
        <v>8035670.46</v>
      </c>
      <c r="D508" s="236">
        <f>'Prior Year'!O59</f>
        <v>2031</v>
      </c>
      <c r="E508" s="180">
        <f>O59</f>
        <v>1906</v>
      </c>
      <c r="F508" s="259">
        <f t="shared" si="15"/>
        <v>3762.1054800590841</v>
      </c>
      <c r="G508" s="259">
        <f t="shared" si="15"/>
        <v>4215.9866002098634</v>
      </c>
      <c r="H508" s="261" t="str">
        <f t="shared" si="16"/>
        <v/>
      </c>
      <c r="I508" s="263"/>
      <c r="K508" s="257"/>
      <c r="L508" s="257"/>
    </row>
    <row r="509" spans="1:12" ht="12.6" customHeight="1">
      <c r="A509" s="180" t="s">
        <v>525</v>
      </c>
      <c r="B509" s="236">
        <f>'Prior Year'!P71</f>
        <v>33088131.61999999</v>
      </c>
      <c r="C509" s="236">
        <f>P71</f>
        <v>34238293.080000013</v>
      </c>
      <c r="D509" s="236">
        <f>'Prior Year'!P59</f>
        <v>983815</v>
      </c>
      <c r="E509" s="180">
        <f>P59</f>
        <v>964829</v>
      </c>
      <c r="F509" s="259">
        <f t="shared" si="15"/>
        <v>33.632473198721293</v>
      </c>
      <c r="G509" s="259">
        <f t="shared" si="15"/>
        <v>35.486384716877303</v>
      </c>
      <c r="H509" s="261" t="str">
        <f t="shared" si="16"/>
        <v/>
      </c>
      <c r="I509" s="263"/>
      <c r="K509" s="257"/>
      <c r="L509" s="257"/>
    </row>
    <row r="510" spans="1:12" ht="12.6" customHeight="1">
      <c r="A510" s="180" t="s">
        <v>526</v>
      </c>
      <c r="B510" s="236">
        <f>'Prior Year'!Q71</f>
        <v>6676605.2799999993</v>
      </c>
      <c r="C510" s="236">
        <f>Q71</f>
        <v>7163898.3999999994</v>
      </c>
      <c r="D510" s="236">
        <f>'Prior Year'!Q59</f>
        <v>2254120</v>
      </c>
      <c r="E510" s="180">
        <f>Q59</f>
        <v>2439145</v>
      </c>
      <c r="F510" s="259">
        <f t="shared" si="15"/>
        <v>2.9619564530725957</v>
      </c>
      <c r="G510" s="259">
        <f t="shared" si="15"/>
        <v>2.9370531067238721</v>
      </c>
      <c r="H510" s="261" t="str">
        <f t="shared" si="16"/>
        <v/>
      </c>
      <c r="I510" s="263"/>
      <c r="K510" s="257"/>
      <c r="L510" s="257"/>
    </row>
    <row r="511" spans="1:12" ht="12.6" customHeight="1">
      <c r="A511" s="180" t="s">
        <v>527</v>
      </c>
      <c r="B511" s="236">
        <f>'Prior Year'!R71</f>
        <v>1177639.43</v>
      </c>
      <c r="C511" s="236">
        <f>R71</f>
        <v>1239569.3600000001</v>
      </c>
      <c r="D511" s="236">
        <f>'Prior Year'!R59</f>
        <v>1744989</v>
      </c>
      <c r="E511" s="180">
        <f>R59</f>
        <v>1714143</v>
      </c>
      <c r="F511" s="259">
        <f t="shared" si="15"/>
        <v>0.67486925705548861</v>
      </c>
      <c r="G511" s="259">
        <f t="shared" si="15"/>
        <v>0.72314232826549485</v>
      </c>
      <c r="H511" s="261" t="str">
        <f t="shared" si="16"/>
        <v/>
      </c>
      <c r="I511" s="263"/>
      <c r="K511" s="257"/>
      <c r="L511" s="257"/>
    </row>
    <row r="512" spans="1:12" ht="12.6" customHeight="1">
      <c r="A512" s="180" t="s">
        <v>528</v>
      </c>
      <c r="B512" s="236">
        <f>'Prior Year'!S71</f>
        <v>3733882.98</v>
      </c>
      <c r="C512" s="236">
        <f>S71</f>
        <v>2687769.1</v>
      </c>
      <c r="D512" s="181" t="s">
        <v>529</v>
      </c>
      <c r="E512" s="181" t="s">
        <v>529</v>
      </c>
      <c r="F512" s="259" t="str">
        <f t="shared" ref="F512:G527" si="17">IF(B512=0,"",IF(D512=0,"",B512/D512))</f>
        <v/>
      </c>
      <c r="G512" s="259" t="str">
        <f t="shared" si="17"/>
        <v/>
      </c>
      <c r="H512" s="261" t="str">
        <f t="shared" si="16"/>
        <v/>
      </c>
      <c r="I512" s="263"/>
      <c r="K512" s="257"/>
      <c r="L512" s="257"/>
    </row>
    <row r="513" spans="1:12" ht="12.6" customHeight="1">
      <c r="A513" s="180" t="s">
        <v>1244</v>
      </c>
      <c r="B513" s="236">
        <f>'Prior Year'!T71</f>
        <v>3314660.4900000007</v>
      </c>
      <c r="C513" s="236">
        <f>T71</f>
        <v>3662063.36</v>
      </c>
      <c r="D513" s="181" t="s">
        <v>529</v>
      </c>
      <c r="E513" s="181" t="s">
        <v>529</v>
      </c>
      <c r="F513" s="259" t="str">
        <f t="shared" si="17"/>
        <v/>
      </c>
      <c r="G513" s="259" t="str">
        <f t="shared" si="17"/>
        <v/>
      </c>
      <c r="H513" s="261" t="str">
        <f t="shared" si="16"/>
        <v/>
      </c>
      <c r="I513" s="263"/>
      <c r="K513" s="257"/>
      <c r="L513" s="257"/>
    </row>
    <row r="514" spans="1:12" ht="12.6" customHeight="1">
      <c r="A514" s="180" t="s">
        <v>530</v>
      </c>
      <c r="B514" s="236">
        <f>'Prior Year'!U71</f>
        <v>14511829.769999996</v>
      </c>
      <c r="C514" s="236">
        <f>U71</f>
        <v>15724407.060000001</v>
      </c>
      <c r="D514" s="236">
        <f>'Prior Year'!U59</f>
        <v>777357</v>
      </c>
      <c r="E514" s="180">
        <f>U59</f>
        <v>821906</v>
      </c>
      <c r="F514" s="259">
        <f t="shared" si="17"/>
        <v>18.668166325124744</v>
      </c>
      <c r="G514" s="259">
        <f t="shared" si="17"/>
        <v>19.131636780848417</v>
      </c>
      <c r="H514" s="261" t="str">
        <f t="shared" si="16"/>
        <v/>
      </c>
      <c r="I514" s="263"/>
      <c r="K514" s="257"/>
      <c r="L514" s="257"/>
    </row>
    <row r="515" spans="1:12" ht="12.6" customHeight="1">
      <c r="A515" s="283" t="s">
        <v>531</v>
      </c>
      <c r="B515" s="284">
        <f>'Prior Year'!V71</f>
        <v>351623.06999999995</v>
      </c>
      <c r="C515" s="284">
        <f>V71</f>
        <v>236234.37000000002</v>
      </c>
      <c r="D515" s="284">
        <f>'Prior Year'!V59</f>
        <v>33117</v>
      </c>
      <c r="E515" s="283">
        <f>V59</f>
        <v>35526</v>
      </c>
      <c r="F515" s="285">
        <f t="shared" si="17"/>
        <v>10.617600326116495</v>
      </c>
      <c r="G515" s="285">
        <f t="shared" si="17"/>
        <v>6.6496191521702421</v>
      </c>
      <c r="H515" s="286">
        <f t="shared" si="16"/>
        <v>-0.37371732331891094</v>
      </c>
      <c r="I515" s="263" t="s">
        <v>1286</v>
      </c>
      <c r="K515" s="257"/>
      <c r="L515" s="257"/>
    </row>
    <row r="516" spans="1:12" ht="12.6" customHeight="1">
      <c r="A516" s="180" t="s">
        <v>532</v>
      </c>
      <c r="B516" s="236">
        <f>'Prior Year'!W71</f>
        <v>866713.53000000014</v>
      </c>
      <c r="C516" s="236">
        <f>W71</f>
        <v>1223432.8100000003</v>
      </c>
      <c r="D516" s="236">
        <f>'Prior Year'!W59</f>
        <v>3397</v>
      </c>
      <c r="E516" s="180">
        <f>W59</f>
        <v>3948</v>
      </c>
      <c r="F516" s="259">
        <f t="shared" si="17"/>
        <v>255.1408684133059</v>
      </c>
      <c r="G516" s="259">
        <f t="shared" si="17"/>
        <v>309.88672998986834</v>
      </c>
      <c r="H516" s="261" t="str">
        <f t="shared" si="16"/>
        <v/>
      </c>
      <c r="I516" s="263"/>
      <c r="K516" s="257"/>
      <c r="L516" s="257"/>
    </row>
    <row r="517" spans="1:12" ht="12.6" customHeight="1">
      <c r="A517" s="180" t="s">
        <v>533</v>
      </c>
      <c r="B517" s="236">
        <f>'Prior Year'!X71</f>
        <v>2220248.48</v>
      </c>
      <c r="C517" s="236">
        <f>X71</f>
        <v>2067933.1899999997</v>
      </c>
      <c r="D517" s="236">
        <f>'Prior Year'!X59</f>
        <v>29396</v>
      </c>
      <c r="E517" s="180">
        <f>X59</f>
        <v>30490</v>
      </c>
      <c r="F517" s="259">
        <f t="shared" si="17"/>
        <v>75.528931827459516</v>
      </c>
      <c r="G517" s="259">
        <f t="shared" si="17"/>
        <v>67.823325352574599</v>
      </c>
      <c r="H517" s="261" t="str">
        <f t="shared" si="16"/>
        <v/>
      </c>
      <c r="I517" s="263"/>
      <c r="K517" s="257"/>
      <c r="L517" s="257"/>
    </row>
    <row r="518" spans="1:12" ht="12.6" customHeight="1">
      <c r="A518" s="180" t="s">
        <v>534</v>
      </c>
      <c r="B518" s="236">
        <f>'Prior Year'!Y71</f>
        <v>26063544.699999988</v>
      </c>
      <c r="C518" s="236">
        <f>Y71</f>
        <v>28161567.600000001</v>
      </c>
      <c r="D518" s="236">
        <f>'Prior Year'!Y59</f>
        <v>91761</v>
      </c>
      <c r="E518" s="180">
        <f>Y59</f>
        <v>91189</v>
      </c>
      <c r="F518" s="259">
        <f t="shared" si="17"/>
        <v>284.03727836444665</v>
      </c>
      <c r="G518" s="259">
        <f t="shared" si="17"/>
        <v>308.82636721534396</v>
      </c>
      <c r="H518" s="261" t="str">
        <f t="shared" si="16"/>
        <v/>
      </c>
      <c r="I518" s="263"/>
      <c r="K518" s="257"/>
      <c r="L518" s="257"/>
    </row>
    <row r="519" spans="1:12" ht="12.6" customHeight="1">
      <c r="A519" s="180" t="s">
        <v>535</v>
      </c>
      <c r="B519" s="236">
        <f>'Prior Year'!Z71</f>
        <v>3240351.7600000007</v>
      </c>
      <c r="C519" s="236">
        <f>Z71</f>
        <v>3601949.8099999996</v>
      </c>
      <c r="D519" s="236">
        <f>'Prior Year'!Z59</f>
        <v>22567</v>
      </c>
      <c r="E519" s="180">
        <f>Z59</f>
        <v>24023</v>
      </c>
      <c r="F519" s="259">
        <f t="shared" si="17"/>
        <v>143.58806044223869</v>
      </c>
      <c r="G519" s="259">
        <f t="shared" si="17"/>
        <v>149.93755192940097</v>
      </c>
      <c r="H519" s="261" t="str">
        <f t="shared" si="16"/>
        <v/>
      </c>
      <c r="I519" s="263"/>
      <c r="K519" s="257"/>
      <c r="L519" s="257"/>
    </row>
    <row r="520" spans="1:12" ht="12.6" customHeight="1">
      <c r="A520" s="180" t="s">
        <v>536</v>
      </c>
      <c r="B520" s="236">
        <f>'Prior Year'!AA71</f>
        <v>2256753.5500000003</v>
      </c>
      <c r="C520" s="236">
        <f>AA71</f>
        <v>2270035.0199999996</v>
      </c>
      <c r="D520" s="236">
        <f>'Prior Year'!AA59</f>
        <v>4020</v>
      </c>
      <c r="E520" s="180">
        <f>AA59</f>
        <v>4121</v>
      </c>
      <c r="F520" s="259">
        <f t="shared" si="17"/>
        <v>561.3814800995026</v>
      </c>
      <c r="G520" s="259">
        <f t="shared" si="17"/>
        <v>550.84567338024738</v>
      </c>
      <c r="H520" s="261" t="str">
        <f t="shared" si="16"/>
        <v/>
      </c>
      <c r="I520" s="263"/>
      <c r="K520" s="257"/>
      <c r="L520" s="257"/>
    </row>
    <row r="521" spans="1:12" ht="12.6" customHeight="1">
      <c r="A521" s="180" t="s">
        <v>537</v>
      </c>
      <c r="B521" s="236">
        <f>'Prior Year'!AB71</f>
        <v>44579105.239999995</v>
      </c>
      <c r="C521" s="236">
        <f>AB71</f>
        <v>45907227.069999993</v>
      </c>
      <c r="D521" s="181" t="s">
        <v>529</v>
      </c>
      <c r="E521" s="181" t="s">
        <v>529</v>
      </c>
      <c r="F521" s="259" t="str">
        <f t="shared" si="17"/>
        <v/>
      </c>
      <c r="G521" s="259" t="str">
        <f t="shared" si="17"/>
        <v/>
      </c>
      <c r="H521" s="261" t="str">
        <f t="shared" si="16"/>
        <v/>
      </c>
      <c r="I521" s="263"/>
      <c r="K521" s="257"/>
      <c r="L521" s="257"/>
    </row>
    <row r="522" spans="1:12" ht="12.6" customHeight="1">
      <c r="A522" s="180" t="s">
        <v>538</v>
      </c>
      <c r="B522" s="236">
        <f>'Prior Year'!AC71</f>
        <v>3689710.1800000006</v>
      </c>
      <c r="C522" s="236">
        <f>AC71</f>
        <v>3856162.08</v>
      </c>
      <c r="D522" s="236">
        <f>'Prior Year'!AC59</f>
        <v>25409</v>
      </c>
      <c r="E522" s="180">
        <f>AC59</f>
        <v>28927</v>
      </c>
      <c r="F522" s="259">
        <f t="shared" si="17"/>
        <v>145.21272698650088</v>
      </c>
      <c r="G522" s="259">
        <f t="shared" si="17"/>
        <v>133.30667127597056</v>
      </c>
      <c r="H522" s="261" t="str">
        <f t="shared" si="16"/>
        <v/>
      </c>
      <c r="I522" s="263"/>
      <c r="K522" s="257"/>
      <c r="L522" s="257"/>
    </row>
    <row r="523" spans="1:12" ht="12.6" customHeight="1">
      <c r="A523" s="180" t="s">
        <v>539</v>
      </c>
      <c r="B523" s="236">
        <f>'Prior Year'!AD71</f>
        <v>737670.77999999991</v>
      </c>
      <c r="C523" s="236">
        <f>AD71</f>
        <v>849420.3600000001</v>
      </c>
      <c r="D523" s="236">
        <f>'Prior Year'!AD59</f>
        <v>960</v>
      </c>
      <c r="E523" s="180">
        <f>AD59</f>
        <v>970</v>
      </c>
      <c r="F523" s="259">
        <f t="shared" si="17"/>
        <v>768.40706249999994</v>
      </c>
      <c r="G523" s="259">
        <f t="shared" si="17"/>
        <v>875.69109278350527</v>
      </c>
      <c r="H523" s="261" t="str">
        <f t="shared" si="16"/>
        <v/>
      </c>
      <c r="I523" s="263"/>
      <c r="K523" s="257"/>
      <c r="L523" s="257"/>
    </row>
    <row r="524" spans="1:12" ht="12.6" customHeight="1">
      <c r="A524" s="180" t="s">
        <v>540</v>
      </c>
      <c r="B524" s="236">
        <f>'Prior Year'!AE71</f>
        <v>8231814.4400000004</v>
      </c>
      <c r="C524" s="236">
        <f>AE71</f>
        <v>8340333.6100000013</v>
      </c>
      <c r="D524" s="236">
        <f>'Prior Year'!AE59</f>
        <v>175278</v>
      </c>
      <c r="E524" s="180">
        <f>AE59</f>
        <v>174104</v>
      </c>
      <c r="F524" s="259">
        <f t="shared" si="17"/>
        <v>46.96433345884823</v>
      </c>
      <c r="G524" s="259">
        <f t="shared" si="17"/>
        <v>47.904319314892255</v>
      </c>
      <c r="H524" s="261" t="str">
        <f t="shared" si="16"/>
        <v/>
      </c>
      <c r="I524" s="263"/>
      <c r="K524" s="257"/>
      <c r="L524" s="257"/>
    </row>
    <row r="525" spans="1:12" ht="12.6" customHeight="1">
      <c r="A525" s="180" t="s">
        <v>541</v>
      </c>
      <c r="B525" s="236">
        <f>'Prior Year'!AF71</f>
        <v>0</v>
      </c>
      <c r="C525" s="236">
        <f>AF71</f>
        <v>0</v>
      </c>
      <c r="D525" s="236">
        <f>'Prior Year'!AF59</f>
        <v>0</v>
      </c>
      <c r="E525" s="180">
        <f>AF59</f>
        <v>0</v>
      </c>
      <c r="F525" s="259" t="str">
        <f t="shared" si="17"/>
        <v/>
      </c>
      <c r="G525" s="259" t="str">
        <f t="shared" si="17"/>
        <v/>
      </c>
      <c r="H525" s="261" t="str">
        <f t="shared" si="16"/>
        <v/>
      </c>
      <c r="I525" s="263"/>
      <c r="K525" s="257"/>
      <c r="L525" s="257"/>
    </row>
    <row r="526" spans="1:12" ht="12.6" customHeight="1">
      <c r="A526" s="180" t="s">
        <v>542</v>
      </c>
      <c r="B526" s="236">
        <f>'Prior Year'!AG71</f>
        <v>16436044.429999996</v>
      </c>
      <c r="C526" s="236">
        <f>AG71</f>
        <v>17539796.100000001</v>
      </c>
      <c r="D526" s="236">
        <f>'Prior Year'!AG59</f>
        <v>66957</v>
      </c>
      <c r="E526" s="180">
        <f>AG59</f>
        <v>66896</v>
      </c>
      <c r="F526" s="259">
        <f t="shared" si="17"/>
        <v>245.47163746882322</v>
      </c>
      <c r="G526" s="259">
        <f t="shared" si="17"/>
        <v>262.19499073188234</v>
      </c>
      <c r="H526" s="261" t="str">
        <f t="shared" si="16"/>
        <v/>
      </c>
      <c r="I526" s="263"/>
      <c r="K526" s="257"/>
      <c r="L526" s="257"/>
    </row>
    <row r="527" spans="1:12" ht="12.6" customHeight="1">
      <c r="A527" s="180" t="s">
        <v>543</v>
      </c>
      <c r="B527" s="236">
        <f>'Prior Year'!AH71</f>
        <v>0</v>
      </c>
      <c r="C527" s="236">
        <f>AH71</f>
        <v>0</v>
      </c>
      <c r="D527" s="236">
        <f>'Prior Year'!AH59</f>
        <v>0</v>
      </c>
      <c r="E527" s="180">
        <f>AH59</f>
        <v>0</v>
      </c>
      <c r="F527" s="259" t="str">
        <f t="shared" si="17"/>
        <v/>
      </c>
      <c r="G527" s="259" t="str">
        <f t="shared" si="17"/>
        <v/>
      </c>
      <c r="H527" s="261" t="str">
        <f t="shared" si="16"/>
        <v/>
      </c>
      <c r="I527" s="263"/>
      <c r="K527" s="257"/>
      <c r="L527" s="257"/>
    </row>
    <row r="528" spans="1:12" ht="12.6" customHeight="1">
      <c r="A528" s="180" t="s">
        <v>544</v>
      </c>
      <c r="B528" s="236">
        <f>'Prior Year'!AI71</f>
        <v>8147361.3699999982</v>
      </c>
      <c r="C528" s="236">
        <f>AI71</f>
        <v>9014556.2800000012</v>
      </c>
      <c r="D528" s="236">
        <f>'Prior Year'!AI59</f>
        <v>10710</v>
      </c>
      <c r="E528" s="180">
        <f>AI59</f>
        <v>10655</v>
      </c>
      <c r="F528" s="259">
        <f t="shared" ref="F528:G540" si="18">IF(B528=0,"",IF(D528=0,"",B528/D528))</f>
        <v>760.72468440709599</v>
      </c>
      <c r="G528" s="259">
        <f t="shared" si="18"/>
        <v>846.04000750821217</v>
      </c>
      <c r="H528" s="261" t="str">
        <f t="shared" si="16"/>
        <v/>
      </c>
      <c r="I528" s="263"/>
      <c r="K528" s="257"/>
      <c r="L528" s="257"/>
    </row>
    <row r="529" spans="1:12" ht="12.6" customHeight="1">
      <c r="A529" s="180" t="s">
        <v>545</v>
      </c>
      <c r="B529" s="236">
        <f>'Prior Year'!AJ71</f>
        <v>90660434.910000026</v>
      </c>
      <c r="C529" s="236">
        <f>AJ71</f>
        <v>94425985.810000002</v>
      </c>
      <c r="D529" s="236">
        <f>'Prior Year'!AJ59</f>
        <v>354312</v>
      </c>
      <c r="E529" s="180">
        <f>AJ59</f>
        <v>364939</v>
      </c>
      <c r="F529" s="259">
        <f t="shared" si="18"/>
        <v>255.87740440628605</v>
      </c>
      <c r="G529" s="259">
        <f t="shared" si="18"/>
        <v>258.74457323004668</v>
      </c>
      <c r="H529" s="261" t="str">
        <f t="shared" si="16"/>
        <v/>
      </c>
      <c r="I529" s="263"/>
      <c r="K529" s="257"/>
      <c r="L529" s="257"/>
    </row>
    <row r="530" spans="1:12" ht="12.6" customHeight="1">
      <c r="A530" s="180" t="s">
        <v>546</v>
      </c>
      <c r="B530" s="236">
        <f>'Prior Year'!AK71</f>
        <v>0</v>
      </c>
      <c r="C530" s="236">
        <f>AK71</f>
        <v>0</v>
      </c>
      <c r="D530" s="236">
        <f>'Prior Year'!AK59</f>
        <v>0</v>
      </c>
      <c r="E530" s="180">
        <f>AK59</f>
        <v>0</v>
      </c>
      <c r="F530" s="259" t="str">
        <f t="shared" si="18"/>
        <v/>
      </c>
      <c r="G530" s="259" t="str">
        <f t="shared" si="18"/>
        <v/>
      </c>
      <c r="H530" s="261" t="str">
        <f t="shared" si="16"/>
        <v/>
      </c>
      <c r="I530" s="263"/>
      <c r="K530" s="257"/>
      <c r="L530" s="257"/>
    </row>
    <row r="531" spans="1:12" ht="12.6" customHeight="1">
      <c r="A531" s="180" t="s">
        <v>547</v>
      </c>
      <c r="B531" s="236">
        <f>'Prior Year'!AL71</f>
        <v>0</v>
      </c>
      <c r="C531" s="236">
        <f>AL71</f>
        <v>0</v>
      </c>
      <c r="D531" s="236">
        <f>'Prior Year'!AL59</f>
        <v>0</v>
      </c>
      <c r="E531" s="180">
        <f>AL59</f>
        <v>0</v>
      </c>
      <c r="F531" s="259" t="str">
        <f t="shared" si="18"/>
        <v/>
      </c>
      <c r="G531" s="259" t="str">
        <f t="shared" si="18"/>
        <v/>
      </c>
      <c r="H531" s="261" t="str">
        <f t="shared" si="16"/>
        <v/>
      </c>
      <c r="I531" s="263"/>
      <c r="K531" s="257"/>
      <c r="L531" s="257"/>
    </row>
    <row r="532" spans="1:12" ht="12.6" customHeight="1">
      <c r="A532" s="180" t="s">
        <v>548</v>
      </c>
      <c r="B532" s="236">
        <f>'Prior Year'!AM71</f>
        <v>0</v>
      </c>
      <c r="C532" s="236">
        <f>AM71</f>
        <v>0</v>
      </c>
      <c r="D532" s="236">
        <f>'Prior Year'!AM59</f>
        <v>0</v>
      </c>
      <c r="E532" s="180">
        <f>AM59</f>
        <v>0</v>
      </c>
      <c r="F532" s="259" t="str">
        <f t="shared" si="18"/>
        <v/>
      </c>
      <c r="G532" s="259" t="str">
        <f t="shared" si="18"/>
        <v/>
      </c>
      <c r="H532" s="261" t="str">
        <f t="shared" si="16"/>
        <v/>
      </c>
      <c r="I532" s="263"/>
      <c r="K532" s="257"/>
      <c r="L532" s="257"/>
    </row>
    <row r="533" spans="1:12" ht="12.6" customHeight="1">
      <c r="A533" s="180" t="s">
        <v>1245</v>
      </c>
      <c r="B533" s="236">
        <f>'Prior Year'!AN71</f>
        <v>0</v>
      </c>
      <c r="C533" s="236">
        <f>AN71</f>
        <v>0</v>
      </c>
      <c r="D533" s="236">
        <f>'Prior Year'!AN59</f>
        <v>0</v>
      </c>
      <c r="E533" s="180">
        <f>AN59</f>
        <v>0</v>
      </c>
      <c r="F533" s="259" t="str">
        <f t="shared" si="18"/>
        <v/>
      </c>
      <c r="G533" s="259" t="str">
        <f t="shared" si="18"/>
        <v/>
      </c>
      <c r="H533" s="261" t="str">
        <f t="shared" si="16"/>
        <v/>
      </c>
      <c r="I533" s="263"/>
      <c r="K533" s="257"/>
      <c r="L533" s="257"/>
    </row>
    <row r="534" spans="1:12" ht="12.6" customHeight="1">
      <c r="A534" s="180" t="s">
        <v>549</v>
      </c>
      <c r="B534" s="236">
        <f>'Prior Year'!AO71</f>
        <v>0</v>
      </c>
      <c r="C534" s="236">
        <f>AO71</f>
        <v>0</v>
      </c>
      <c r="D534" s="236">
        <f>'Prior Year'!AO59</f>
        <v>0</v>
      </c>
      <c r="E534" s="180">
        <f>AO59</f>
        <v>0</v>
      </c>
      <c r="F534" s="259" t="str">
        <f t="shared" si="18"/>
        <v/>
      </c>
      <c r="G534" s="259" t="str">
        <f t="shared" si="18"/>
        <v/>
      </c>
      <c r="H534" s="261" t="str">
        <f t="shared" si="16"/>
        <v/>
      </c>
      <c r="I534" s="263"/>
      <c r="K534" s="257"/>
      <c r="L534" s="257"/>
    </row>
    <row r="535" spans="1:12" ht="12.6" customHeight="1">
      <c r="A535" s="180" t="s">
        <v>550</v>
      </c>
      <c r="B535" s="236">
        <f>'Prior Year'!AP71</f>
        <v>3677973.32</v>
      </c>
      <c r="C535" s="236">
        <f>AP71</f>
        <v>3802562.5400000005</v>
      </c>
      <c r="D535" s="236">
        <f>'Prior Year'!AP59</f>
        <v>34018</v>
      </c>
      <c r="E535" s="180">
        <f>AP59</f>
        <v>31424</v>
      </c>
      <c r="F535" s="259">
        <f t="shared" si="18"/>
        <v>108.11844670468575</v>
      </c>
      <c r="G535" s="259">
        <f t="shared" si="18"/>
        <v>121.00822746945012</v>
      </c>
      <c r="H535" s="261" t="str">
        <f t="shared" si="16"/>
        <v/>
      </c>
      <c r="I535" s="263"/>
      <c r="K535" s="257"/>
      <c r="L535" s="257"/>
    </row>
    <row r="536" spans="1:12" ht="12.6" customHeight="1">
      <c r="A536" s="180" t="s">
        <v>551</v>
      </c>
      <c r="B536" s="236">
        <f>'Prior Year'!AQ71</f>
        <v>15542.24</v>
      </c>
      <c r="C536" s="236">
        <f>AQ71</f>
        <v>16541.09</v>
      </c>
      <c r="D536" s="236">
        <f>'Prior Year'!AQ59</f>
        <v>439</v>
      </c>
      <c r="E536" s="180">
        <f>AQ59</f>
        <v>456</v>
      </c>
      <c r="F536" s="259">
        <f t="shared" si="18"/>
        <v>35.403735763097949</v>
      </c>
      <c r="G536" s="259">
        <f t="shared" si="18"/>
        <v>36.274320175438596</v>
      </c>
      <c r="H536" s="261" t="str">
        <f t="shared" si="16"/>
        <v/>
      </c>
      <c r="I536" s="263"/>
      <c r="K536" s="257"/>
      <c r="L536" s="257"/>
    </row>
    <row r="537" spans="1:12" ht="12.6" customHeight="1">
      <c r="A537" s="180" t="s">
        <v>552</v>
      </c>
      <c r="B537" s="236">
        <f>'Prior Year'!AR71</f>
        <v>6443774.7999999989</v>
      </c>
      <c r="C537" s="236">
        <f>AR71</f>
        <v>8210841.2500000019</v>
      </c>
      <c r="D537" s="236">
        <f>'Prior Year'!AR59</f>
        <v>41295</v>
      </c>
      <c r="E537" s="180">
        <f>AR59</f>
        <v>46354</v>
      </c>
      <c r="F537" s="259">
        <f t="shared" si="18"/>
        <v>156.04249424869838</v>
      </c>
      <c r="G537" s="259">
        <f t="shared" si="18"/>
        <v>177.13339194028566</v>
      </c>
      <c r="H537" s="261" t="str">
        <f t="shared" si="16"/>
        <v/>
      </c>
      <c r="I537" s="263"/>
      <c r="K537" s="257"/>
      <c r="L537" s="257"/>
    </row>
    <row r="538" spans="1:12" ht="12.6" customHeight="1">
      <c r="A538" s="180" t="s">
        <v>553</v>
      </c>
      <c r="B538" s="236">
        <f>'Prior Year'!AS71</f>
        <v>0</v>
      </c>
      <c r="C538" s="236">
        <f>AS71</f>
        <v>0</v>
      </c>
      <c r="D538" s="236">
        <f>'Prior Year'!AS59</f>
        <v>0</v>
      </c>
      <c r="E538" s="180">
        <f>AS59</f>
        <v>0</v>
      </c>
      <c r="F538" s="259" t="str">
        <f t="shared" si="18"/>
        <v/>
      </c>
      <c r="G538" s="259" t="str">
        <f t="shared" si="18"/>
        <v/>
      </c>
      <c r="H538" s="261" t="str">
        <f t="shared" si="16"/>
        <v/>
      </c>
      <c r="I538" s="263"/>
      <c r="K538" s="257"/>
      <c r="L538" s="257"/>
    </row>
    <row r="539" spans="1:12" ht="12.6" customHeight="1">
      <c r="A539" s="180" t="s">
        <v>554</v>
      </c>
      <c r="B539" s="236">
        <f>'Prior Year'!AT71</f>
        <v>0</v>
      </c>
      <c r="C539" s="236">
        <f>AT71</f>
        <v>0</v>
      </c>
      <c r="D539" s="236">
        <f>'Prior Year'!AT59</f>
        <v>0</v>
      </c>
      <c r="E539" s="180">
        <f>AT59</f>
        <v>0</v>
      </c>
      <c r="F539" s="259" t="str">
        <f t="shared" si="18"/>
        <v/>
      </c>
      <c r="G539" s="259" t="str">
        <f t="shared" si="18"/>
        <v/>
      </c>
      <c r="H539" s="261" t="str">
        <f t="shared" si="16"/>
        <v/>
      </c>
      <c r="I539" s="263"/>
      <c r="K539" s="257"/>
      <c r="L539" s="257"/>
    </row>
    <row r="540" spans="1:12" ht="12.6" customHeight="1">
      <c r="A540" s="180" t="s">
        <v>555</v>
      </c>
      <c r="B540" s="236">
        <f>'Prior Year'!AU71</f>
        <v>0</v>
      </c>
      <c r="C540" s="236">
        <f>AU71</f>
        <v>0</v>
      </c>
      <c r="D540" s="236">
        <f>'Prior Year'!AU59</f>
        <v>0</v>
      </c>
      <c r="E540" s="180">
        <f>AU59</f>
        <v>0</v>
      </c>
      <c r="F540" s="259" t="str">
        <f t="shared" si="18"/>
        <v/>
      </c>
      <c r="G540" s="259" t="str">
        <f t="shared" si="18"/>
        <v/>
      </c>
      <c r="H540" s="261" t="str">
        <f t="shared" si="16"/>
        <v/>
      </c>
      <c r="I540" s="263"/>
      <c r="K540" s="257"/>
      <c r="L540" s="257"/>
    </row>
    <row r="541" spans="1:12" ht="12.6" customHeight="1">
      <c r="A541" s="180" t="s">
        <v>556</v>
      </c>
      <c r="B541" s="236">
        <f>'Prior Year'!AV71</f>
        <v>402272.43999999994</v>
      </c>
      <c r="C541" s="236">
        <f>AV71</f>
        <v>17763.670000000158</v>
      </c>
      <c r="D541" s="181" t="s">
        <v>529</v>
      </c>
      <c r="E541" s="181" t="s">
        <v>529</v>
      </c>
      <c r="F541" s="259"/>
      <c r="G541" s="259"/>
      <c r="H541" s="261"/>
      <c r="I541" s="263"/>
      <c r="K541" s="257"/>
      <c r="L541" s="257"/>
    </row>
    <row r="542" spans="1:12" ht="12.6" customHeight="1">
      <c r="A542" s="180" t="s">
        <v>1246</v>
      </c>
      <c r="B542" s="236">
        <f>'Prior Year'!AW71</f>
        <v>4179</v>
      </c>
      <c r="C542" s="236">
        <f>AW71</f>
        <v>4026</v>
      </c>
      <c r="D542" s="181" t="s">
        <v>529</v>
      </c>
      <c r="E542" s="181" t="s">
        <v>529</v>
      </c>
      <c r="F542" s="259"/>
      <c r="G542" s="259"/>
      <c r="H542" s="261"/>
      <c r="I542" s="263"/>
      <c r="K542" s="257"/>
      <c r="L542" s="257"/>
    </row>
    <row r="543" spans="1:12" ht="12.6" customHeight="1">
      <c r="A543" s="180" t="s">
        <v>557</v>
      </c>
      <c r="B543" s="236">
        <f>'Prior Year'!AX71</f>
        <v>330764.78999999998</v>
      </c>
      <c r="C543" s="236">
        <f>AX71</f>
        <v>5245</v>
      </c>
      <c r="D543" s="181" t="s">
        <v>529</v>
      </c>
      <c r="E543" s="181" t="s">
        <v>529</v>
      </c>
      <c r="F543" s="259"/>
      <c r="G543" s="259"/>
      <c r="H543" s="261"/>
      <c r="I543" s="263"/>
      <c r="K543" s="257"/>
      <c r="L543" s="257"/>
    </row>
    <row r="544" spans="1:12" ht="12.6" customHeight="1">
      <c r="A544" s="180" t="s">
        <v>558</v>
      </c>
      <c r="B544" s="236">
        <f>'Prior Year'!AY71</f>
        <v>5060289.6100000003</v>
      </c>
      <c r="C544" s="236">
        <f>AY71</f>
        <v>5043302.6199999992</v>
      </c>
      <c r="D544" s="236">
        <f>'Prior Year'!AY59</f>
        <v>209890</v>
      </c>
      <c r="E544" s="180">
        <f>AY59</f>
        <v>205923</v>
      </c>
      <c r="F544" s="259">
        <f t="shared" ref="F544:G550" si="19">IF(B544=0,"",IF(D544=0,"",B544/D544))</f>
        <v>24.109245843060652</v>
      </c>
      <c r="G544" s="259">
        <f t="shared" si="19"/>
        <v>24.491206033323131</v>
      </c>
      <c r="H544" s="261" t="str">
        <f t="shared" si="16"/>
        <v/>
      </c>
      <c r="I544" s="263"/>
      <c r="K544" s="257"/>
      <c r="L544" s="257"/>
    </row>
    <row r="545" spans="1:13" ht="12.6" customHeight="1">
      <c r="A545" s="180" t="s">
        <v>559</v>
      </c>
      <c r="B545" s="236">
        <f>'Prior Year'!AZ71</f>
        <v>0</v>
      </c>
      <c r="C545" s="236">
        <f>AZ71</f>
        <v>0</v>
      </c>
      <c r="D545" s="236">
        <f>'Prior Year'!AZ59</f>
        <v>0</v>
      </c>
      <c r="E545" s="180">
        <f>AZ59</f>
        <v>0</v>
      </c>
      <c r="F545" s="259" t="str">
        <f t="shared" si="19"/>
        <v/>
      </c>
      <c r="G545" s="259" t="str">
        <f t="shared" si="19"/>
        <v/>
      </c>
      <c r="H545" s="261" t="str">
        <f t="shared" si="16"/>
        <v/>
      </c>
      <c r="I545" s="263"/>
      <c r="K545" s="257"/>
      <c r="L545" s="257"/>
    </row>
    <row r="546" spans="1:13" ht="12.6" customHeight="1">
      <c r="A546" s="180" t="s">
        <v>560</v>
      </c>
      <c r="B546" s="236">
        <f>'Prior Year'!BA71</f>
        <v>1170227.0899999999</v>
      </c>
      <c r="C546" s="236">
        <f>BA71</f>
        <v>8269</v>
      </c>
      <c r="D546" s="236">
        <f>'Prior Year'!BA59</f>
        <v>0</v>
      </c>
      <c r="E546" s="180">
        <f>BA59</f>
        <v>0</v>
      </c>
      <c r="F546" s="259" t="str">
        <f t="shared" si="19"/>
        <v/>
      </c>
      <c r="G546" s="259" t="str">
        <f t="shared" si="19"/>
        <v/>
      </c>
      <c r="H546" s="261" t="str">
        <f t="shared" si="16"/>
        <v/>
      </c>
      <c r="I546" s="263"/>
      <c r="K546" s="257"/>
      <c r="L546" s="257"/>
    </row>
    <row r="547" spans="1:13" ht="12.6" customHeight="1">
      <c r="A547" s="180" t="s">
        <v>561</v>
      </c>
      <c r="B547" s="236">
        <f>'Prior Year'!BB71</f>
        <v>5207682.13</v>
      </c>
      <c r="C547" s="236">
        <f>BB71</f>
        <v>6187624.7999999998</v>
      </c>
      <c r="D547" s="181" t="s">
        <v>529</v>
      </c>
      <c r="E547" s="181" t="s">
        <v>529</v>
      </c>
      <c r="F547" s="259"/>
      <c r="G547" s="259"/>
      <c r="H547" s="261"/>
      <c r="I547" s="263"/>
      <c r="K547" s="257"/>
      <c r="L547" s="257"/>
    </row>
    <row r="548" spans="1:13" ht="12.6" customHeight="1">
      <c r="A548" s="180" t="s">
        <v>562</v>
      </c>
      <c r="B548" s="236">
        <f>'Prior Year'!BC71</f>
        <v>0</v>
      </c>
      <c r="C548" s="236">
        <f>BC71</f>
        <v>0</v>
      </c>
      <c r="D548" s="181" t="s">
        <v>529</v>
      </c>
      <c r="E548" s="181" t="s">
        <v>529</v>
      </c>
      <c r="F548" s="259"/>
      <c r="G548" s="259"/>
      <c r="H548" s="261"/>
      <c r="I548" s="263"/>
      <c r="K548" s="257"/>
      <c r="L548" s="257"/>
    </row>
    <row r="549" spans="1:13" ht="12.6" customHeight="1">
      <c r="A549" s="180" t="s">
        <v>563</v>
      </c>
      <c r="B549" s="236">
        <f>'Prior Year'!BD71</f>
        <v>29104</v>
      </c>
      <c r="C549" s="236">
        <f>BD71</f>
        <v>28041</v>
      </c>
      <c r="D549" s="181" t="s">
        <v>529</v>
      </c>
      <c r="E549" s="181" t="s">
        <v>529</v>
      </c>
      <c r="F549" s="259"/>
      <c r="G549" s="259"/>
      <c r="H549" s="261"/>
      <c r="I549" s="263"/>
      <c r="K549" s="257"/>
      <c r="L549" s="257"/>
    </row>
    <row r="550" spans="1:13" ht="12.6" customHeight="1">
      <c r="A550" s="283" t="s">
        <v>564</v>
      </c>
      <c r="B550" s="284">
        <f>'Prior Year'!BE71</f>
        <v>12082253.010000002</v>
      </c>
      <c r="C550" s="284">
        <f>BE71</f>
        <v>15913931.869999999</v>
      </c>
      <c r="D550" s="284">
        <f>'Prior Year'!BE59</f>
        <v>744456.8394520547</v>
      </c>
      <c r="E550" s="283">
        <f>BE59</f>
        <v>744456.8394520547</v>
      </c>
      <c r="F550" s="285">
        <f t="shared" si="19"/>
        <v>16.229621879614871</v>
      </c>
      <c r="G550" s="285">
        <f t="shared" si="19"/>
        <v>21.376567487395494</v>
      </c>
      <c r="H550" s="286">
        <f t="shared" si="16"/>
        <v>0.31713281097727952</v>
      </c>
      <c r="I550" s="263" t="s">
        <v>1287</v>
      </c>
      <c r="K550" s="257"/>
      <c r="L550" s="257"/>
    </row>
    <row r="551" spans="1:13" ht="12.6" customHeight="1">
      <c r="A551" s="180" t="s">
        <v>565</v>
      </c>
      <c r="B551" s="236">
        <f>'Prior Year'!BF71</f>
        <v>5272986.9399999995</v>
      </c>
      <c r="C551" s="236">
        <f>BF71</f>
        <v>5733761.8400000008</v>
      </c>
      <c r="D551" s="181" t="s">
        <v>529</v>
      </c>
      <c r="E551" s="181" t="s">
        <v>529</v>
      </c>
      <c r="F551" s="259"/>
      <c r="G551" s="259"/>
      <c r="H551" s="261"/>
      <c r="I551" s="263"/>
      <c r="J551" s="199"/>
      <c r="M551" s="261"/>
    </row>
    <row r="552" spans="1:13" ht="12.6" customHeight="1">
      <c r="A552" s="180" t="s">
        <v>566</v>
      </c>
      <c r="B552" s="236">
        <f>'Prior Year'!BG71</f>
        <v>509101.89</v>
      </c>
      <c r="C552" s="236">
        <f>BG71</f>
        <v>495714.02000000008</v>
      </c>
      <c r="D552" s="181" t="s">
        <v>529</v>
      </c>
      <c r="E552" s="181" t="s">
        <v>529</v>
      </c>
      <c r="F552" s="259"/>
      <c r="G552" s="259"/>
      <c r="H552" s="261"/>
      <c r="J552" s="199"/>
      <c r="M552" s="261"/>
    </row>
    <row r="553" spans="1:13" ht="12.6" customHeight="1">
      <c r="A553" s="180" t="s">
        <v>567</v>
      </c>
      <c r="B553" s="236">
        <f>'Prior Year'!BH71</f>
        <v>111417</v>
      </c>
      <c r="C553" s="236">
        <f>BH71</f>
        <v>107349</v>
      </c>
      <c r="D553" s="181" t="s">
        <v>529</v>
      </c>
      <c r="E553" s="181" t="s">
        <v>529</v>
      </c>
      <c r="F553" s="259"/>
      <c r="G553" s="259"/>
      <c r="H553" s="261"/>
      <c r="J553" s="199"/>
      <c r="M553" s="261"/>
    </row>
    <row r="554" spans="1:13" ht="12.6" customHeight="1">
      <c r="A554" s="180" t="s">
        <v>568</v>
      </c>
      <c r="B554" s="236">
        <f>'Prior Year'!BI71</f>
        <v>5105552.2399999984</v>
      </c>
      <c r="C554" s="236">
        <f>BI71</f>
        <v>5410445.3900000006</v>
      </c>
      <c r="D554" s="181" t="s">
        <v>529</v>
      </c>
      <c r="E554" s="181" t="s">
        <v>529</v>
      </c>
      <c r="F554" s="259"/>
      <c r="G554" s="259"/>
      <c r="H554" s="261"/>
      <c r="J554" s="199"/>
      <c r="M554" s="261"/>
    </row>
    <row r="555" spans="1:13" ht="12.6" customHeight="1">
      <c r="A555" s="180" t="s">
        <v>569</v>
      </c>
      <c r="B555" s="236">
        <f>'Prior Year'!BJ71</f>
        <v>26877</v>
      </c>
      <c r="C555" s="236">
        <f>BJ71</f>
        <v>25895</v>
      </c>
      <c r="D555" s="181" t="s">
        <v>529</v>
      </c>
      <c r="E555" s="181" t="s">
        <v>529</v>
      </c>
      <c r="F555" s="259"/>
      <c r="G555" s="259"/>
      <c r="H555" s="261"/>
      <c r="J555" s="199"/>
      <c r="M555" s="261"/>
    </row>
    <row r="556" spans="1:13" ht="12.6" customHeight="1">
      <c r="A556" s="180" t="s">
        <v>570</v>
      </c>
      <c r="B556" s="236">
        <f>'Prior Year'!BK71</f>
        <v>276250.21999999997</v>
      </c>
      <c r="C556" s="236">
        <f>BK71</f>
        <v>273412.56000000006</v>
      </c>
      <c r="D556" s="181" t="s">
        <v>529</v>
      </c>
      <c r="E556" s="181" t="s">
        <v>529</v>
      </c>
      <c r="F556" s="259"/>
      <c r="G556" s="259"/>
      <c r="H556" s="261"/>
      <c r="J556" s="199"/>
      <c r="M556" s="261"/>
    </row>
    <row r="557" spans="1:13" ht="12.6" customHeight="1">
      <c r="A557" s="180" t="s">
        <v>571</v>
      </c>
      <c r="B557" s="236">
        <f>'Prior Year'!BL71</f>
        <v>523779.79</v>
      </c>
      <c r="C557" s="236">
        <f>BL71</f>
        <v>18101</v>
      </c>
      <c r="D557" s="181" t="s">
        <v>529</v>
      </c>
      <c r="E557" s="181" t="s">
        <v>529</v>
      </c>
      <c r="F557" s="259"/>
      <c r="G557" s="259"/>
      <c r="H557" s="261"/>
      <c r="J557" s="199"/>
      <c r="M557" s="261"/>
    </row>
    <row r="558" spans="1:13" ht="12.6" customHeight="1">
      <c r="A558" s="180" t="s">
        <v>572</v>
      </c>
      <c r="B558" s="236">
        <f>'Prior Year'!BM71</f>
        <v>0</v>
      </c>
      <c r="C558" s="236">
        <f>BM71</f>
        <v>0</v>
      </c>
      <c r="D558" s="181" t="s">
        <v>529</v>
      </c>
      <c r="E558" s="181" t="s">
        <v>529</v>
      </c>
      <c r="F558" s="259"/>
      <c r="G558" s="259"/>
      <c r="H558" s="261"/>
      <c r="J558" s="199"/>
      <c r="M558" s="261"/>
    </row>
    <row r="559" spans="1:13" ht="12.6" customHeight="1">
      <c r="A559" s="180" t="s">
        <v>573</v>
      </c>
      <c r="B559" s="236">
        <f>'Prior Year'!BN71</f>
        <v>94976656.450000003</v>
      </c>
      <c r="C559" s="236">
        <f>BN71</f>
        <v>103512446.47000001</v>
      </c>
      <c r="D559" s="181" t="s">
        <v>529</v>
      </c>
      <c r="E559" s="181" t="s">
        <v>529</v>
      </c>
      <c r="F559" s="259"/>
      <c r="G559" s="259"/>
      <c r="H559" s="261"/>
      <c r="J559" s="199"/>
      <c r="M559" s="261"/>
    </row>
    <row r="560" spans="1:13" ht="12.6" customHeight="1">
      <c r="A560" s="180" t="s">
        <v>574</v>
      </c>
      <c r="B560" s="236">
        <f>'Prior Year'!BO71</f>
        <v>603776.81999999983</v>
      </c>
      <c r="C560" s="236">
        <f>BO71</f>
        <v>16830</v>
      </c>
      <c r="D560" s="181" t="s">
        <v>529</v>
      </c>
      <c r="E560" s="181" t="s">
        <v>529</v>
      </c>
      <c r="F560" s="259"/>
      <c r="G560" s="259"/>
      <c r="H560" s="261"/>
      <c r="J560" s="199"/>
      <c r="M560" s="261"/>
    </row>
    <row r="561" spans="1:13" ht="12.6" customHeight="1">
      <c r="A561" s="180" t="s">
        <v>575</v>
      </c>
      <c r="B561" s="236">
        <f>'Prior Year'!BP71</f>
        <v>806332.42</v>
      </c>
      <c r="C561" s="236">
        <f>BP71</f>
        <v>935387.22</v>
      </c>
      <c r="D561" s="181" t="s">
        <v>529</v>
      </c>
      <c r="E561" s="181" t="s">
        <v>529</v>
      </c>
      <c r="F561" s="259"/>
      <c r="G561" s="259"/>
      <c r="H561" s="261"/>
      <c r="J561" s="199"/>
      <c r="M561" s="261"/>
    </row>
    <row r="562" spans="1:13" ht="12.6" customHeight="1">
      <c r="A562" s="180" t="s">
        <v>576</v>
      </c>
      <c r="B562" s="236">
        <f>'Prior Year'!BQ71</f>
        <v>0</v>
      </c>
      <c r="C562" s="236">
        <f>BQ71</f>
        <v>0</v>
      </c>
      <c r="D562" s="181" t="s">
        <v>529</v>
      </c>
      <c r="E562" s="181" t="s">
        <v>529</v>
      </c>
      <c r="F562" s="259"/>
      <c r="G562" s="259"/>
      <c r="H562" s="261"/>
      <c r="J562" s="199"/>
      <c r="M562" s="261"/>
    </row>
    <row r="563" spans="1:13" ht="12.6" customHeight="1">
      <c r="A563" s="180" t="s">
        <v>577</v>
      </c>
      <c r="B563" s="236">
        <f>'Prior Year'!BR71</f>
        <v>225372.38000000003</v>
      </c>
      <c r="C563" s="236">
        <f>BR71</f>
        <v>368309.66</v>
      </c>
      <c r="D563" s="181" t="s">
        <v>529</v>
      </c>
      <c r="E563" s="181" t="s">
        <v>529</v>
      </c>
      <c r="F563" s="259"/>
      <c r="G563" s="259"/>
      <c r="H563" s="261"/>
      <c r="J563" s="199"/>
      <c r="M563" s="261"/>
    </row>
    <row r="564" spans="1:13" ht="12.6" customHeight="1">
      <c r="A564" s="180" t="s">
        <v>1247</v>
      </c>
      <c r="B564" s="236">
        <f>'Prior Year'!BS71</f>
        <v>337346.89999999997</v>
      </c>
      <c r="C564" s="236">
        <f>BS71</f>
        <v>307407.37000000005</v>
      </c>
      <c r="D564" s="181" t="s">
        <v>529</v>
      </c>
      <c r="E564" s="181" t="s">
        <v>529</v>
      </c>
      <c r="F564" s="259"/>
      <c r="G564" s="259"/>
      <c r="H564" s="261"/>
      <c r="J564" s="199"/>
      <c r="M564" s="261"/>
    </row>
    <row r="565" spans="1:13" ht="12.6" customHeight="1">
      <c r="A565" s="180" t="s">
        <v>578</v>
      </c>
      <c r="B565" s="236">
        <f>'Prior Year'!BT71</f>
        <v>736453.75000000012</v>
      </c>
      <c r="C565" s="236">
        <f>BT71</f>
        <v>758226.09</v>
      </c>
      <c r="D565" s="181" t="s">
        <v>529</v>
      </c>
      <c r="E565" s="181" t="s">
        <v>529</v>
      </c>
      <c r="F565" s="259"/>
      <c r="G565" s="259"/>
      <c r="H565" s="261"/>
      <c r="J565" s="199"/>
      <c r="M565" s="261"/>
    </row>
    <row r="566" spans="1:13" ht="12.6" customHeight="1">
      <c r="A566" s="180" t="s">
        <v>579</v>
      </c>
      <c r="B566" s="236">
        <f>'Prior Year'!BU71</f>
        <v>133559.38</v>
      </c>
      <c r="C566" s="236">
        <f>BU71</f>
        <v>125663.47</v>
      </c>
      <c r="D566" s="181" t="s">
        <v>529</v>
      </c>
      <c r="E566" s="181" t="s">
        <v>529</v>
      </c>
      <c r="F566" s="259"/>
      <c r="G566" s="259"/>
      <c r="H566" s="261"/>
      <c r="J566" s="199"/>
      <c r="M566" s="261"/>
    </row>
    <row r="567" spans="1:13" ht="12.6" customHeight="1">
      <c r="A567" s="180" t="s">
        <v>580</v>
      </c>
      <c r="B567" s="236">
        <f>'Prior Year'!BV71</f>
        <v>163173.75000000003</v>
      </c>
      <c r="C567" s="236">
        <f>BV71</f>
        <v>142274.20000000001</v>
      </c>
      <c r="D567" s="181" t="s">
        <v>529</v>
      </c>
      <c r="E567" s="181" t="s">
        <v>529</v>
      </c>
      <c r="F567" s="259"/>
      <c r="G567" s="259"/>
      <c r="H567" s="261"/>
      <c r="J567" s="199"/>
      <c r="M567" s="261"/>
    </row>
    <row r="568" spans="1:13" ht="12.6" customHeight="1">
      <c r="A568" s="180" t="s">
        <v>581</v>
      </c>
      <c r="B568" s="236">
        <f>'Prior Year'!BW71</f>
        <v>746928.79</v>
      </c>
      <c r="C568" s="236">
        <f>BW71</f>
        <v>801285.80999999994</v>
      </c>
      <c r="D568" s="181" t="s">
        <v>529</v>
      </c>
      <c r="E568" s="181" t="s">
        <v>529</v>
      </c>
      <c r="F568" s="259"/>
      <c r="G568" s="259"/>
      <c r="H568" s="261"/>
      <c r="J568" s="199"/>
      <c r="M568" s="261"/>
    </row>
    <row r="569" spans="1:13" ht="12.6" customHeight="1">
      <c r="A569" s="180" t="s">
        <v>582</v>
      </c>
      <c r="B569" s="236">
        <f>'Prior Year'!BX71</f>
        <v>20344</v>
      </c>
      <c r="C569" s="236">
        <f>BX71</f>
        <v>19601</v>
      </c>
      <c r="D569" s="181" t="s">
        <v>529</v>
      </c>
      <c r="E569" s="181" t="s">
        <v>529</v>
      </c>
      <c r="F569" s="259"/>
      <c r="G569" s="259"/>
      <c r="H569" s="261"/>
      <c r="J569" s="199"/>
      <c r="M569" s="261"/>
    </row>
    <row r="570" spans="1:13" ht="12.6" customHeight="1">
      <c r="A570" s="180" t="s">
        <v>583</v>
      </c>
      <c r="B570" s="236">
        <f>'Prior Year'!BY71</f>
        <v>4812705.8499999978</v>
      </c>
      <c r="C570" s="236">
        <f>BY71</f>
        <v>4988690.7799999993</v>
      </c>
      <c r="D570" s="181" t="s">
        <v>529</v>
      </c>
      <c r="E570" s="181" t="s">
        <v>529</v>
      </c>
      <c r="F570" s="259"/>
      <c r="G570" s="259"/>
      <c r="H570" s="261"/>
      <c r="J570" s="199"/>
      <c r="M570" s="261"/>
    </row>
    <row r="571" spans="1:13" ht="12.6" customHeight="1">
      <c r="A571" s="180" t="s">
        <v>584</v>
      </c>
      <c r="B571" s="236">
        <f>'Prior Year'!BZ71</f>
        <v>2171032.6100000003</v>
      </c>
      <c r="C571" s="236">
        <f>BZ71</f>
        <v>2696906.1100000003</v>
      </c>
      <c r="D571" s="181" t="s">
        <v>529</v>
      </c>
      <c r="E571" s="181" t="s">
        <v>529</v>
      </c>
      <c r="F571" s="259"/>
      <c r="G571" s="259"/>
      <c r="H571" s="261"/>
      <c r="J571" s="199"/>
      <c r="M571" s="261"/>
    </row>
    <row r="572" spans="1:13" ht="12.6" customHeight="1">
      <c r="A572" s="180" t="s">
        <v>585</v>
      </c>
      <c r="B572" s="236">
        <f>'Prior Year'!CA71</f>
        <v>15386</v>
      </c>
      <c r="C572" s="236">
        <f>CA71</f>
        <v>14824</v>
      </c>
      <c r="D572" s="181" t="s">
        <v>529</v>
      </c>
      <c r="E572" s="181" t="s">
        <v>529</v>
      </c>
      <c r="F572" s="259"/>
      <c r="G572" s="259"/>
      <c r="H572" s="261"/>
      <c r="J572" s="199"/>
      <c r="M572" s="261"/>
    </row>
    <row r="573" spans="1:13" ht="12.6" customHeight="1">
      <c r="A573" s="180" t="s">
        <v>586</v>
      </c>
      <c r="B573" s="236">
        <f>'Prior Year'!CB71</f>
        <v>316800.51</v>
      </c>
      <c r="C573" s="236">
        <f>CB71</f>
        <v>313946.75</v>
      </c>
      <c r="D573" s="181" t="s">
        <v>529</v>
      </c>
      <c r="E573" s="181" t="s">
        <v>529</v>
      </c>
      <c r="F573" s="259"/>
      <c r="G573" s="259"/>
      <c r="H573" s="261"/>
      <c r="J573" s="199"/>
      <c r="M573" s="261"/>
    </row>
    <row r="574" spans="1:13" ht="12.6" customHeight="1">
      <c r="A574" s="180" t="s">
        <v>587</v>
      </c>
      <c r="B574" s="236">
        <f>'Prior Year'!CC71</f>
        <v>-2855210.0200000023</v>
      </c>
      <c r="C574" s="236">
        <f>CC71</f>
        <v>-2802785.1600000011</v>
      </c>
      <c r="D574" s="181" t="s">
        <v>529</v>
      </c>
      <c r="E574" s="181" t="s">
        <v>529</v>
      </c>
      <c r="F574" s="259"/>
      <c r="G574" s="259"/>
      <c r="H574" s="261"/>
      <c r="J574" s="199"/>
      <c r="M574" s="261"/>
    </row>
    <row r="575" spans="1:13" ht="12.6" customHeight="1">
      <c r="A575" s="180" t="s">
        <v>588</v>
      </c>
      <c r="B575" s="236">
        <f>'Prior Year'!CD71</f>
        <v>28011916.790000003</v>
      </c>
      <c r="C575" s="236">
        <f>CD71</f>
        <v>26354077.000000004</v>
      </c>
      <c r="D575" s="181" t="s">
        <v>529</v>
      </c>
      <c r="E575" s="181" t="s">
        <v>529</v>
      </c>
      <c r="F575" s="259"/>
      <c r="G575" s="259"/>
      <c r="H575" s="261"/>
    </row>
    <row r="576" spans="1:13" ht="12.6" customHeight="1">
      <c r="M576" s="261"/>
    </row>
    <row r="577" spans="13:13" ht="12.6" customHeight="1">
      <c r="M577" s="261"/>
    </row>
    <row r="578" spans="13:13" ht="12.6" customHeight="1">
      <c r="M578" s="261"/>
    </row>
    <row r="612" spans="1:14" ht="12.6" customHeight="1">
      <c r="A612" s="196"/>
      <c r="C612" s="181" t="s">
        <v>589</v>
      </c>
      <c r="D612" s="180">
        <f>CE76-(BE76+CD76)</f>
        <v>656504.95278538798</v>
      </c>
      <c r="E612" s="180">
        <f>SUM(C624:D647)+SUM(C668:D713)</f>
        <v>451850734.35779721</v>
      </c>
      <c r="F612" s="180">
        <f>CE64-(AX64+BD64+BE64+BG64+BJ64+BN64+BP64+BQ64+CB64+CC64+CD64)</f>
        <v>91147209.350000009</v>
      </c>
      <c r="G612" s="180">
        <f>CE77-(AX77+AY77+BD77+BE77+BG77+BJ77+BN77+BP77+BQ77+CB77+CC77+CD77)</f>
        <v>205923</v>
      </c>
      <c r="H612" s="197">
        <f>CE60-(AX60+AY60+AZ60+BD60+BE60+BG60+BJ60+BN60+BO60+BP60+BQ60+BR60+CB60+CC60+CD60)</f>
        <v>2046.4992150296166</v>
      </c>
      <c r="I612" s="180">
        <f>CE78-(AX78+AY78+AZ78+BD78+BE78+BF78+BG78+BJ78+BN78+BO78+BP78+BQ78+BR78+CB78+CC78+CD78)</f>
        <v>97182.298350250901</v>
      </c>
      <c r="J612" s="180">
        <f>CE79-(AX79+AY79+AZ79+BA79+BD79+BE79+BF79+BG79+BJ79+BN79+BO79+BP79+BQ79+BR79+CB79+CC79+CD79)</f>
        <v>1653085</v>
      </c>
      <c r="K612" s="180">
        <f>CE75-(AW75+AX75+AY75+AZ75+BA75+BB75+BC75+BD75+BE75+BF75+BG75+BH75+BI75+BJ75+BK75+BL75+BM75+BN75+BO75+BP75+BQ75+BR75+BS75+BT75+BU75+BV75+BW75+BX75+CB75+CC75+CD75)</f>
        <v>1630745258.0199997</v>
      </c>
      <c r="L612" s="197">
        <f>CE80-(AW80+AX80+AY80+AZ80+BA80+BB80+BC80+BD80+BE80+BF80+BG80+BH80+BI80+BJ80+BK80+BL80+BM80+BN80+BO80+BP80+BQ80+BR80+BS80+BT80+BU80+BV80+BW80+BX80+BY80+BZ80+CA80+CB80+CC80+CD80)</f>
        <v>937.31783135505293</v>
      </c>
    </row>
    <row r="613" spans="1:14" ht="12.6" customHeight="1">
      <c r="A613" s="196"/>
      <c r="C613" s="181" t="s">
        <v>590</v>
      </c>
      <c r="D613" s="181" t="s">
        <v>591</v>
      </c>
      <c r="E613" s="198" t="s">
        <v>592</v>
      </c>
      <c r="F613" s="181" t="s">
        <v>593</v>
      </c>
      <c r="G613" s="181" t="s">
        <v>594</v>
      </c>
      <c r="H613" s="181" t="s">
        <v>595</v>
      </c>
      <c r="I613" s="181" t="s">
        <v>596</v>
      </c>
      <c r="J613" s="181" t="s">
        <v>597</v>
      </c>
      <c r="K613" s="181" t="s">
        <v>598</v>
      </c>
      <c r="L613" s="198" t="s">
        <v>599</v>
      </c>
    </row>
    <row r="614" spans="1:14" ht="12.6" customHeight="1">
      <c r="A614" s="196">
        <v>8430</v>
      </c>
      <c r="B614" s="198" t="s">
        <v>140</v>
      </c>
      <c r="C614" s="180">
        <f>BE71</f>
        <v>15913931.869999999</v>
      </c>
      <c r="N614" s="199" t="s">
        <v>600</v>
      </c>
    </row>
    <row r="615" spans="1:14" ht="12.6" customHeight="1">
      <c r="A615" s="196"/>
      <c r="B615" s="198" t="s">
        <v>601</v>
      </c>
      <c r="C615" s="269">
        <f>CD69-CD70</f>
        <v>26354077.000000004</v>
      </c>
      <c r="D615" s="262">
        <f>SUM(C614:C615)</f>
        <v>42268008.870000005</v>
      </c>
      <c r="N615" s="199" t="s">
        <v>602</v>
      </c>
    </row>
    <row r="616" spans="1:14" ht="12.6" customHeight="1">
      <c r="A616" s="196">
        <v>8310</v>
      </c>
      <c r="B616" s="200" t="s">
        <v>603</v>
      </c>
      <c r="C616" s="180">
        <f>AX71</f>
        <v>5245</v>
      </c>
      <c r="D616" s="180">
        <f>(D615/D612)*AX76</f>
        <v>32036.526829522227</v>
      </c>
      <c r="N616" s="199" t="s">
        <v>604</v>
      </c>
    </row>
    <row r="617" spans="1:14" ht="12.6" customHeight="1">
      <c r="A617" s="196">
        <v>8510</v>
      </c>
      <c r="B617" s="200" t="s">
        <v>145</v>
      </c>
      <c r="C617" s="180">
        <f>BJ71</f>
        <v>25895</v>
      </c>
      <c r="D617" s="180">
        <f>(D615/D612)*BJ76</f>
        <v>158168.50736120017</v>
      </c>
      <c r="N617" s="199" t="s">
        <v>605</v>
      </c>
    </row>
    <row r="618" spans="1:14" ht="12.6" customHeight="1">
      <c r="A618" s="196">
        <v>8470</v>
      </c>
      <c r="B618" s="200" t="s">
        <v>606</v>
      </c>
      <c r="C618" s="180">
        <f>BG71</f>
        <v>495714.02000000008</v>
      </c>
      <c r="D618" s="180">
        <f>(D615/D612)*BG76</f>
        <v>71142.134342857971</v>
      </c>
      <c r="N618" s="199" t="s">
        <v>607</v>
      </c>
    </row>
    <row r="619" spans="1:14" ht="12.6" customHeight="1">
      <c r="A619" s="196">
        <v>8610</v>
      </c>
      <c r="B619" s="200" t="s">
        <v>608</v>
      </c>
      <c r="C619" s="180">
        <f>BN71</f>
        <v>103512446.47000001</v>
      </c>
      <c r="D619" s="180">
        <f>(D615/D612)*BN76</f>
        <v>3015637.1129570208</v>
      </c>
      <c r="N619" s="199" t="s">
        <v>609</v>
      </c>
    </row>
    <row r="620" spans="1:14" ht="12.6" customHeight="1">
      <c r="A620" s="196">
        <v>8790</v>
      </c>
      <c r="B620" s="200" t="s">
        <v>610</v>
      </c>
      <c r="C620" s="180">
        <f>CC71</f>
        <v>-2802785.1600000011</v>
      </c>
      <c r="D620" s="180">
        <f>(D615/D612)*CC76</f>
        <v>17641.046546934402</v>
      </c>
      <c r="N620" s="199" t="s">
        <v>611</v>
      </c>
    </row>
    <row r="621" spans="1:14" ht="12.6" customHeight="1">
      <c r="A621" s="196">
        <v>8630</v>
      </c>
      <c r="B621" s="200" t="s">
        <v>612</v>
      </c>
      <c r="C621" s="180">
        <f>BP71</f>
        <v>935387.22</v>
      </c>
      <c r="D621" s="180">
        <f>(D615/D612)*BP76</f>
        <v>104107.92797953624</v>
      </c>
      <c r="N621" s="199" t="s">
        <v>613</v>
      </c>
    </row>
    <row r="622" spans="1:14" ht="12.6" customHeight="1">
      <c r="A622" s="196">
        <v>8770</v>
      </c>
      <c r="B622" s="198" t="s">
        <v>614</v>
      </c>
      <c r="C622" s="180">
        <f>CB71</f>
        <v>313946.75</v>
      </c>
      <c r="D622" s="180">
        <f>(D615/D612)*CB76</f>
        <v>1410153.3661858628</v>
      </c>
      <c r="N622" s="199" t="s">
        <v>615</v>
      </c>
    </row>
    <row r="623" spans="1:14" ht="12.6" customHeight="1">
      <c r="A623" s="196">
        <v>8640</v>
      </c>
      <c r="B623" s="200" t="s">
        <v>616</v>
      </c>
      <c r="C623" s="180">
        <f>BQ71</f>
        <v>0</v>
      </c>
      <c r="D623" s="180">
        <f>(D615/D612)*BQ76</f>
        <v>0</v>
      </c>
      <c r="E623" s="180">
        <f>SUM(C616:D623)</f>
        <v>107294735.92220293</v>
      </c>
      <c r="N623" s="199" t="s">
        <v>617</v>
      </c>
    </row>
    <row r="624" spans="1:14" ht="12.6" customHeight="1">
      <c r="A624" s="196">
        <v>8420</v>
      </c>
      <c r="B624" s="200" t="s">
        <v>139</v>
      </c>
      <c r="C624" s="180">
        <f>BD71</f>
        <v>28041</v>
      </c>
      <c r="D624" s="180">
        <f>(D615/D612)*BD76</f>
        <v>171277.60768025604</v>
      </c>
      <c r="E624" s="180">
        <f>(E623/E612)*SUM(C624:D624)</f>
        <v>47329.429276748509</v>
      </c>
      <c r="F624" s="180">
        <f>SUM(C624:E624)</f>
        <v>246648.03695700454</v>
      </c>
      <c r="N624" s="199" t="s">
        <v>618</v>
      </c>
    </row>
    <row r="625" spans="1:14" ht="12.6" customHeight="1">
      <c r="A625" s="196">
        <v>8320</v>
      </c>
      <c r="B625" s="200" t="s">
        <v>135</v>
      </c>
      <c r="C625" s="180">
        <f>AY71</f>
        <v>5043302.6199999992</v>
      </c>
      <c r="D625" s="180">
        <f>(D615/D612)*AY76</f>
        <v>714702.74977532704</v>
      </c>
      <c r="E625" s="180">
        <f>(E623/E612)*SUM(C625:D625)</f>
        <v>1367273.788913361</v>
      </c>
      <c r="F625" s="180">
        <f>(F624/F612)*AY64</f>
        <v>207.87553911921373</v>
      </c>
      <c r="G625" s="180">
        <f>SUM(C625:F625)</f>
        <v>7125487.0342278061</v>
      </c>
      <c r="N625" s="199" t="s">
        <v>619</v>
      </c>
    </row>
    <row r="626" spans="1:14" ht="12.6" customHeight="1">
      <c r="A626" s="196">
        <v>8650</v>
      </c>
      <c r="B626" s="200" t="s">
        <v>152</v>
      </c>
      <c r="C626" s="180">
        <f>BR71</f>
        <v>368309.66</v>
      </c>
      <c r="D626" s="180">
        <f>(D615/D612)*BR76</f>
        <v>82280.673963690613</v>
      </c>
      <c r="E626" s="180">
        <f>(E623/E612)*SUM(C626:D626)</f>
        <v>106995.44609669424</v>
      </c>
      <c r="F626" s="180">
        <f>(F624/F612)*BR64</f>
        <v>0</v>
      </c>
      <c r="G626" s="180">
        <f>(G625/G612)*BR77</f>
        <v>0</v>
      </c>
      <c r="N626" s="199" t="s">
        <v>620</v>
      </c>
    </row>
    <row r="627" spans="1:14" ht="12.6" customHeight="1">
      <c r="A627" s="196">
        <v>8620</v>
      </c>
      <c r="B627" s="198" t="s">
        <v>621</v>
      </c>
      <c r="C627" s="180">
        <f>BO71</f>
        <v>16830</v>
      </c>
      <c r="D627" s="180">
        <f>(D615/D612)*BO76</f>
        <v>102798.79922118709</v>
      </c>
      <c r="E627" s="180">
        <f>(E623/E612)*SUM(C627:D627)</f>
        <v>28406.594136380674</v>
      </c>
      <c r="F627" s="180">
        <f>(F624/F612)*BO64</f>
        <v>0</v>
      </c>
      <c r="G627" s="180">
        <f>(G625/G612)*BO77</f>
        <v>0</v>
      </c>
      <c r="N627" s="199" t="s">
        <v>622</v>
      </c>
    </row>
    <row r="628" spans="1:14" ht="12.6" customHeight="1">
      <c r="A628" s="196">
        <v>8330</v>
      </c>
      <c r="B628" s="200" t="s">
        <v>136</v>
      </c>
      <c r="C628" s="180">
        <f>AZ71</f>
        <v>0</v>
      </c>
      <c r="D628" s="180">
        <f>(D615/D612)*AZ76</f>
        <v>0</v>
      </c>
      <c r="E628" s="180">
        <f>(E623/E612)*SUM(C628:D628)</f>
        <v>0</v>
      </c>
      <c r="F628" s="180">
        <f>(F624/F612)*AZ64</f>
        <v>0</v>
      </c>
      <c r="G628" s="180">
        <f>(G625/G612)*AZ77</f>
        <v>0</v>
      </c>
      <c r="H628" s="180">
        <f>SUM(C626:G628)</f>
        <v>705621.17341795261</v>
      </c>
      <c r="N628" s="199" t="s">
        <v>623</v>
      </c>
    </row>
    <row r="629" spans="1:14" ht="12.6" customHeight="1">
      <c r="A629" s="196">
        <v>8460</v>
      </c>
      <c r="B629" s="200" t="s">
        <v>141</v>
      </c>
      <c r="C629" s="180">
        <f>BF71</f>
        <v>5733761.8400000008</v>
      </c>
      <c r="D629" s="180">
        <f>(D615/D612)*BF76</f>
        <v>264981.6104225383</v>
      </c>
      <c r="E629" s="180">
        <f>(E623/E612)*SUM(C629:D629)</f>
        <v>1424438.526791174</v>
      </c>
      <c r="F629" s="180">
        <f>(F624/F612)*BF64</f>
        <v>997.07489560607769</v>
      </c>
      <c r="G629" s="180">
        <f>(G625/G612)*BF77</f>
        <v>0</v>
      </c>
      <c r="H629" s="180">
        <f>(H628/H612)*BF60</f>
        <v>18675.838445934442</v>
      </c>
      <c r="I629" s="180">
        <f>SUM(C629:H629)</f>
        <v>7442854.8905552542</v>
      </c>
      <c r="N629" s="199" t="s">
        <v>624</v>
      </c>
    </row>
    <row r="630" spans="1:14" ht="12.6" customHeight="1">
      <c r="A630" s="196">
        <v>8350</v>
      </c>
      <c r="B630" s="200" t="s">
        <v>625</v>
      </c>
      <c r="C630" s="180">
        <f>BA71</f>
        <v>8269</v>
      </c>
      <c r="D630" s="180">
        <f>(D615/D612)*BA76</f>
        <v>50508.11899855682</v>
      </c>
      <c r="E630" s="180">
        <f>(E623/E612)*SUM(C630:D630)</f>
        <v>13956.988407203249</v>
      </c>
      <c r="F630" s="180">
        <f>(F624/F612)*BA64</f>
        <v>0</v>
      </c>
      <c r="G630" s="180">
        <f>(G625/G612)*BA77</f>
        <v>0</v>
      </c>
      <c r="H630" s="180">
        <f>(H628/H612)*BA60</f>
        <v>0</v>
      </c>
      <c r="I630" s="180">
        <f>(I629/I612)*BA78</f>
        <v>5429.3486940907151</v>
      </c>
      <c r="J630" s="180">
        <f>SUM(C630:I630)</f>
        <v>78163.45609985078</v>
      </c>
      <c r="N630" s="199" t="s">
        <v>626</v>
      </c>
    </row>
    <row r="631" spans="1:14" ht="12.6" customHeight="1">
      <c r="A631" s="196">
        <v>8200</v>
      </c>
      <c r="B631" s="200" t="s">
        <v>627</v>
      </c>
      <c r="C631" s="180">
        <f>AW71</f>
        <v>4026</v>
      </c>
      <c r="D631" s="180">
        <f>(D615/D612)*AW76</f>
        <v>24591.876419952787</v>
      </c>
      <c r="E631" s="180">
        <f>(E623/E612)*SUM(C631:D631)</f>
        <v>6795.4907664301036</v>
      </c>
      <c r="F631" s="180">
        <f>(F624/F612)*AW64</f>
        <v>0</v>
      </c>
      <c r="G631" s="180">
        <f>(G625/G612)*AW77</f>
        <v>0</v>
      </c>
      <c r="H631" s="180">
        <f>(H628/H612)*AW60</f>
        <v>0</v>
      </c>
      <c r="I631" s="180">
        <f>(I629/I612)*AW78</f>
        <v>0</v>
      </c>
      <c r="J631" s="180">
        <f>(J630/J612)*AW79</f>
        <v>0</v>
      </c>
      <c r="N631" s="199" t="s">
        <v>628</v>
      </c>
    </row>
    <row r="632" spans="1:14" ht="12.6" customHeight="1">
      <c r="A632" s="196">
        <v>8360</v>
      </c>
      <c r="B632" s="200" t="s">
        <v>629</v>
      </c>
      <c r="C632" s="180">
        <f>BB71</f>
        <v>6187624.7999999998</v>
      </c>
      <c r="D632" s="180">
        <f>(D615/D612)*BB76</f>
        <v>37857.428356194992</v>
      </c>
      <c r="E632" s="180">
        <f>(E623/E612)*SUM(C632:D632)</f>
        <v>1478279.0441387692</v>
      </c>
      <c r="F632" s="180">
        <f>(F624/F612)*BB64</f>
        <v>45.551158027005812</v>
      </c>
      <c r="G632" s="180">
        <f>(G625/G612)*BB77</f>
        <v>0</v>
      </c>
      <c r="H632" s="180">
        <f>(H628/H612)*BB60</f>
        <v>14082.534343352454</v>
      </c>
      <c r="I632" s="180">
        <f>(I629/I612)*BB78</f>
        <v>4069.4681030036586</v>
      </c>
      <c r="J632" s="180">
        <f>(J630/J612)*BB79</f>
        <v>0</v>
      </c>
      <c r="N632" s="199" t="s">
        <v>630</v>
      </c>
    </row>
    <row r="633" spans="1:14" ht="12.6" customHeight="1">
      <c r="A633" s="196">
        <v>8370</v>
      </c>
      <c r="B633" s="200" t="s">
        <v>631</v>
      </c>
      <c r="C633" s="180">
        <f>BC71</f>
        <v>0</v>
      </c>
      <c r="D633" s="180">
        <f>(D615/D612)*BC76</f>
        <v>0</v>
      </c>
      <c r="E633" s="180">
        <f>(E623/E612)*SUM(C633:D633)</f>
        <v>0</v>
      </c>
      <c r="F633" s="180">
        <f>(F624/F612)*BC64</f>
        <v>0</v>
      </c>
      <c r="G633" s="180">
        <f>(G625/G612)*BC77</f>
        <v>0</v>
      </c>
      <c r="H633" s="180">
        <f>(H628/H612)*BC60</f>
        <v>0</v>
      </c>
      <c r="I633" s="180">
        <f>(I629/I612)*BC78</f>
        <v>0</v>
      </c>
      <c r="J633" s="180">
        <f>(J630/J612)*BC79</f>
        <v>0</v>
      </c>
      <c r="N633" s="199" t="s">
        <v>632</v>
      </c>
    </row>
    <row r="634" spans="1:14" ht="12.6" customHeight="1">
      <c r="A634" s="196">
        <v>8490</v>
      </c>
      <c r="B634" s="200" t="s">
        <v>633</v>
      </c>
      <c r="C634" s="180">
        <f>BI71</f>
        <v>5410445.3900000006</v>
      </c>
      <c r="D634" s="180">
        <f>(D615/D612)*BI76</f>
        <v>4392008.9480618639</v>
      </c>
      <c r="E634" s="180">
        <f>(E623/E612)*SUM(C634:D634)</f>
        <v>2327653.0712882997</v>
      </c>
      <c r="F634" s="180">
        <f>(F624/F612)*BI64</f>
        <v>61.978176682048101</v>
      </c>
      <c r="G634" s="180">
        <f>(G625/G612)*BI77</f>
        <v>0</v>
      </c>
      <c r="H634" s="180">
        <f>(H628/H612)*BI60</f>
        <v>0</v>
      </c>
      <c r="I634" s="180">
        <f>(I629/I612)*BI78</f>
        <v>217841.1190648693</v>
      </c>
      <c r="J634" s="180">
        <f>(J630/J612)*BI79</f>
        <v>0</v>
      </c>
      <c r="N634" s="199" t="s">
        <v>634</v>
      </c>
    </row>
    <row r="635" spans="1:14" ht="12.6" customHeight="1">
      <c r="A635" s="196">
        <v>8530</v>
      </c>
      <c r="B635" s="200" t="s">
        <v>635</v>
      </c>
      <c r="C635" s="180">
        <f>BK71</f>
        <v>273412.56000000006</v>
      </c>
      <c r="D635" s="180">
        <f>(D615/D612)*BK76</f>
        <v>234226.74210856698</v>
      </c>
      <c r="E635" s="180">
        <f>(E623/E612)*SUM(C635:D635)</f>
        <v>120542.07445492492</v>
      </c>
      <c r="F635" s="180">
        <f>(F624/F612)*BK64</f>
        <v>0</v>
      </c>
      <c r="G635" s="180">
        <f>(G625/G612)*BK77</f>
        <v>0</v>
      </c>
      <c r="H635" s="180">
        <f>(H628/H612)*BK60</f>
        <v>0</v>
      </c>
      <c r="I635" s="180">
        <f>(I629/I612)*BK78</f>
        <v>25178.103671304951</v>
      </c>
      <c r="J635" s="180">
        <f>(J630/J612)*BK79</f>
        <v>0</v>
      </c>
      <c r="N635" s="199" t="s">
        <v>636</v>
      </c>
    </row>
    <row r="636" spans="1:14" ht="12.6" customHeight="1">
      <c r="A636" s="196">
        <v>8480</v>
      </c>
      <c r="B636" s="200" t="s">
        <v>637</v>
      </c>
      <c r="C636" s="180">
        <f>BH71</f>
        <v>107349</v>
      </c>
      <c r="D636" s="180">
        <f>(D615/D612)*BH76</f>
        <v>655686.58151513198</v>
      </c>
      <c r="E636" s="180">
        <f>(E623/E612)*SUM(C636:D636)</f>
        <v>181187.49178148343</v>
      </c>
      <c r="F636" s="180">
        <f>(F624/F612)*BH64</f>
        <v>0</v>
      </c>
      <c r="G636" s="180">
        <f>(G625/G612)*BH77</f>
        <v>0</v>
      </c>
      <c r="H636" s="180">
        <f>(H628/H612)*BH60</f>
        <v>0</v>
      </c>
      <c r="I636" s="180">
        <f>(I629/I612)*BH78</f>
        <v>0</v>
      </c>
      <c r="J636" s="180">
        <f>(J630/J612)*BH79</f>
        <v>0</v>
      </c>
      <c r="N636" s="199" t="s">
        <v>638</v>
      </c>
    </row>
    <row r="637" spans="1:14" ht="12.6" customHeight="1">
      <c r="A637" s="196">
        <v>8560</v>
      </c>
      <c r="B637" s="200" t="s">
        <v>147</v>
      </c>
      <c r="C637" s="180">
        <f>BL71</f>
        <v>18101</v>
      </c>
      <c r="D637" s="180">
        <f>(D615/D612)*BL76</f>
        <v>110563.00581455685</v>
      </c>
      <c r="E637" s="180">
        <f>(E623/E612)*SUM(C637:D637)</f>
        <v>30552.059511834759</v>
      </c>
      <c r="F637" s="180">
        <f>(F624/F612)*BL64</f>
        <v>0</v>
      </c>
      <c r="G637" s="180">
        <f>(G625/G612)*BL77</f>
        <v>0</v>
      </c>
      <c r="H637" s="180">
        <f>(H628/H612)*BL60</f>
        <v>0</v>
      </c>
      <c r="I637" s="180">
        <f>(I629/I612)*BL78</f>
        <v>0</v>
      </c>
      <c r="J637" s="180">
        <f>(J630/J612)*BL79</f>
        <v>0</v>
      </c>
      <c r="N637" s="199" t="s">
        <v>639</v>
      </c>
    </row>
    <row r="638" spans="1:14" ht="12.6" customHeight="1">
      <c r="A638" s="196">
        <v>8590</v>
      </c>
      <c r="B638" s="200" t="s">
        <v>640</v>
      </c>
      <c r="C638" s="180">
        <f>BM71</f>
        <v>0</v>
      </c>
      <c r="D638" s="180">
        <f>(D615/D612)*BM76</f>
        <v>0</v>
      </c>
      <c r="E638" s="180">
        <f>(E623/E612)*SUM(C638:D638)</f>
        <v>0</v>
      </c>
      <c r="F638" s="180">
        <f>(F624/F612)*BM64</f>
        <v>0</v>
      </c>
      <c r="G638" s="180">
        <f>(G625/G612)*BM77</f>
        <v>0</v>
      </c>
      <c r="H638" s="180">
        <f>(H628/H612)*BM60</f>
        <v>0</v>
      </c>
      <c r="I638" s="180">
        <f>(I629/I612)*BM78</f>
        <v>0</v>
      </c>
      <c r="J638" s="180">
        <f>(J630/J612)*BM79</f>
        <v>0</v>
      </c>
      <c r="N638" s="199" t="s">
        <v>641</v>
      </c>
    </row>
    <row r="639" spans="1:14" ht="12.6" customHeight="1">
      <c r="A639" s="196">
        <v>8660</v>
      </c>
      <c r="B639" s="200" t="s">
        <v>642</v>
      </c>
      <c r="C639" s="180">
        <f>BS71</f>
        <v>307407.37000000005</v>
      </c>
      <c r="D639" s="180">
        <f>(D615/D612)*BS76</f>
        <v>120451.00555425824</v>
      </c>
      <c r="E639" s="180">
        <f>(E623/E612)*SUM(C639:D639)</f>
        <v>101597.60276243245</v>
      </c>
      <c r="F639" s="180">
        <f>(F624/F612)*BS64</f>
        <v>116.75482199002639</v>
      </c>
      <c r="G639" s="180">
        <f>(G625/G612)*BS77</f>
        <v>0</v>
      </c>
      <c r="H639" s="180">
        <f>(H628/H612)*BS60</f>
        <v>772.79139081573692</v>
      </c>
      <c r="I639" s="180">
        <f>(I629/I612)*BS78</f>
        <v>12947.829431672391</v>
      </c>
      <c r="J639" s="180">
        <f>(J630/J612)*BS79</f>
        <v>0</v>
      </c>
      <c r="N639" s="199" t="s">
        <v>643</v>
      </c>
    </row>
    <row r="640" spans="1:14" ht="12.6" customHeight="1">
      <c r="A640" s="196">
        <v>8670</v>
      </c>
      <c r="B640" s="200" t="s">
        <v>644</v>
      </c>
      <c r="C640" s="180">
        <f>BT71</f>
        <v>758226.09</v>
      </c>
      <c r="D640" s="180">
        <f>(D615/D612)*BT76</f>
        <v>115237.6685382226</v>
      </c>
      <c r="E640" s="180">
        <f>(E623/E612)*SUM(C640:D640)</f>
        <v>207409.34158970055</v>
      </c>
      <c r="F640" s="180">
        <f>(F624/F612)*BT64</f>
        <v>37.113426186387414</v>
      </c>
      <c r="G640" s="180">
        <f>(G625/G612)*BT77</f>
        <v>0</v>
      </c>
      <c r="H640" s="180">
        <f>(H628/H612)*BT60</f>
        <v>2138.4643117372484</v>
      </c>
      <c r="I640" s="180">
        <f>(I629/I612)*BT78</f>
        <v>12387.423994267827</v>
      </c>
      <c r="J640" s="180">
        <f>(J630/J612)*BT79</f>
        <v>0</v>
      </c>
      <c r="N640" s="199" t="s">
        <v>645</v>
      </c>
    </row>
    <row r="641" spans="1:14" ht="12.6" customHeight="1">
      <c r="A641" s="196">
        <v>8680</v>
      </c>
      <c r="B641" s="200" t="s">
        <v>646</v>
      </c>
      <c r="C641" s="180">
        <f>BU71</f>
        <v>125663.47</v>
      </c>
      <c r="D641" s="180">
        <f>(D615/D612)*BU76</f>
        <v>67724.235227207391</v>
      </c>
      <c r="E641" s="180">
        <f>(E623/E612)*SUM(C641:D641)</f>
        <v>45921.100012030962</v>
      </c>
      <c r="F641" s="180">
        <f>(F624/F612)*BU64</f>
        <v>0.94208092818819311</v>
      </c>
      <c r="G641" s="180">
        <f>(G625/G612)*BU77</f>
        <v>0</v>
      </c>
      <c r="H641" s="180">
        <f>(H628/H612)*BU60</f>
        <v>232.07304150056996</v>
      </c>
      <c r="I641" s="180">
        <f>(I629/I612)*BU78</f>
        <v>7279.9877599804722</v>
      </c>
      <c r="J641" s="180">
        <f>(J630/J612)*BU79</f>
        <v>0</v>
      </c>
      <c r="N641" s="199" t="s">
        <v>647</v>
      </c>
    </row>
    <row r="642" spans="1:14" ht="12.6" customHeight="1">
      <c r="A642" s="196">
        <v>8690</v>
      </c>
      <c r="B642" s="200" t="s">
        <v>648</v>
      </c>
      <c r="C642" s="180">
        <f>BV71</f>
        <v>142274.20000000001</v>
      </c>
      <c r="D642" s="180">
        <f>(D615/D612)*BV76</f>
        <v>525947.84394856612</v>
      </c>
      <c r="E642" s="180">
        <f>(E623/E612)*SUM(C642:D642)</f>
        <v>158673.43414801924</v>
      </c>
      <c r="F642" s="180">
        <f>(F624/F612)*BV64</f>
        <v>0</v>
      </c>
      <c r="G642" s="180">
        <f>(G625/G612)*BV77</f>
        <v>0</v>
      </c>
      <c r="H642" s="180">
        <f>(H628/H612)*BV60</f>
        <v>0</v>
      </c>
      <c r="I642" s="180">
        <f>(I629/I612)*BV78</f>
        <v>21932.218398671077</v>
      </c>
      <c r="J642" s="180">
        <f>(J630/J612)*BV79</f>
        <v>0</v>
      </c>
      <c r="N642" s="199" t="s">
        <v>649</v>
      </c>
    </row>
    <row r="643" spans="1:14" ht="12.6" customHeight="1">
      <c r="A643" s="196">
        <v>8700</v>
      </c>
      <c r="B643" s="200" t="s">
        <v>650</v>
      </c>
      <c r="C643" s="180">
        <f>BW71</f>
        <v>801285.80999999994</v>
      </c>
      <c r="D643" s="180">
        <f>(D615/D612)*BW76</f>
        <v>169234.07914960021</v>
      </c>
      <c r="E643" s="180">
        <f>(E623/E612)*SUM(C643:D643)</f>
        <v>230455.91673443097</v>
      </c>
      <c r="F643" s="180">
        <f>(F624/F612)*BW64</f>
        <v>148.28855509584741</v>
      </c>
      <c r="G643" s="180">
        <f>(G625/G612)*BW77</f>
        <v>0</v>
      </c>
      <c r="H643" s="180">
        <f>(H628/H612)*BW60</f>
        <v>1493.0525675815372</v>
      </c>
      <c r="I643" s="180">
        <f>(I629/I612)*BW78</f>
        <v>18191.745106421022</v>
      </c>
      <c r="J643" s="180">
        <f>(J630/J612)*BW79</f>
        <v>0</v>
      </c>
      <c r="N643" s="199" t="s">
        <v>651</v>
      </c>
    </row>
    <row r="644" spans="1:14" ht="12.6" customHeight="1">
      <c r="A644" s="196">
        <v>8710</v>
      </c>
      <c r="B644" s="200" t="s">
        <v>652</v>
      </c>
      <c r="C644" s="180">
        <f>BX71</f>
        <v>19601</v>
      </c>
      <c r="D644" s="180">
        <f>(D615/D612)*BX76</f>
        <v>119723.04412010736</v>
      </c>
      <c r="E644" s="180">
        <f>(E623/E612)*SUM(C644:D644)</f>
        <v>33083.351170661459</v>
      </c>
      <c r="F644" s="180">
        <f>(F624/F612)*BX64</f>
        <v>0</v>
      </c>
      <c r="G644" s="180">
        <f>(G625/G612)*BX77</f>
        <v>0</v>
      </c>
      <c r="H644" s="180">
        <f>(H628/H612)*BX60</f>
        <v>0</v>
      </c>
      <c r="I644" s="180">
        <f>(I629/I612)*BX78</f>
        <v>5186.7262675641305</v>
      </c>
      <c r="J644" s="180">
        <f>(J630/J612)*BX79</f>
        <v>0</v>
      </c>
      <c r="K644" s="180">
        <f>SUM(C631:J644)</f>
        <v>25994963.29284491</v>
      </c>
      <c r="N644" s="199" t="s">
        <v>653</v>
      </c>
    </row>
    <row r="645" spans="1:14" ht="12.6" customHeight="1">
      <c r="A645" s="196">
        <v>8720</v>
      </c>
      <c r="B645" s="200" t="s">
        <v>654</v>
      </c>
      <c r="C645" s="180">
        <f>BY71</f>
        <v>4988690.7799999993</v>
      </c>
      <c r="D645" s="180">
        <f>(D615/D612)*BY76</f>
        <v>220478.31481063864</v>
      </c>
      <c r="E645" s="180">
        <f>(E623/E612)*SUM(C645:D645)</f>
        <v>1236949.2398771476</v>
      </c>
      <c r="F645" s="180">
        <f>(F624/F612)*BY64</f>
        <v>579.01553778887785</v>
      </c>
      <c r="G645" s="180">
        <f>(G625/G612)*BY77</f>
        <v>0</v>
      </c>
      <c r="H645" s="180">
        <f>(H628/H612)*BY60</f>
        <v>12042.6077645613</v>
      </c>
      <c r="I645" s="180">
        <f>(I629/I612)*BY78</f>
        <v>4764.7381125746579</v>
      </c>
      <c r="J645" s="180">
        <f>(J630/J612)*BY79</f>
        <v>1353.2505065243042</v>
      </c>
      <c r="K645" s="180">
        <v>0</v>
      </c>
      <c r="N645" s="199" t="s">
        <v>655</v>
      </c>
    </row>
    <row r="646" spans="1:14" ht="12.6" customHeight="1">
      <c r="A646" s="196">
        <v>8730</v>
      </c>
      <c r="B646" s="200" t="s">
        <v>656</v>
      </c>
      <c r="C646" s="180">
        <f>BZ71</f>
        <v>2696906.1100000003</v>
      </c>
      <c r="D646" s="180">
        <f>(D615/D612)*BZ76</f>
        <v>0</v>
      </c>
      <c r="E646" s="180">
        <f>(E623/E612)*SUM(C646:D646)</f>
        <v>640396.94278839731</v>
      </c>
      <c r="F646" s="180">
        <f>(F624/F612)*BZ64</f>
        <v>56.723073155500771</v>
      </c>
      <c r="G646" s="180">
        <f>(G625/G612)*BZ77</f>
        <v>0</v>
      </c>
      <c r="H646" s="180">
        <f>(H628/H612)*BZ60</f>
        <v>7404.6749399106639</v>
      </c>
      <c r="I646" s="180">
        <f>(I629/I612)*BZ78</f>
        <v>0</v>
      </c>
      <c r="J646" s="180">
        <f>(J630/J612)*BZ79</f>
        <v>0</v>
      </c>
      <c r="K646" s="180">
        <v>0</v>
      </c>
      <c r="N646" s="199" t="s">
        <v>657</v>
      </c>
    </row>
    <row r="647" spans="1:14" ht="12.6" customHeight="1">
      <c r="A647" s="196">
        <v>8740</v>
      </c>
      <c r="B647" s="200" t="s">
        <v>658</v>
      </c>
      <c r="C647" s="180">
        <f>CA71</f>
        <v>14824</v>
      </c>
      <c r="D647" s="180">
        <f>(D615/D612)*CA76</f>
        <v>90547.714767029538</v>
      </c>
      <c r="E647" s="180">
        <f>(E623/E612)*SUM(C647:D647)</f>
        <v>25021.161746404559</v>
      </c>
      <c r="F647" s="180">
        <f>(F624/F612)*CA64</f>
        <v>0</v>
      </c>
      <c r="G647" s="180">
        <f>(G625/G612)*CA77</f>
        <v>0</v>
      </c>
      <c r="H647" s="180">
        <f>(H628/H612)*CA60</f>
        <v>0</v>
      </c>
      <c r="I647" s="180">
        <f>(I629/I612)*CA78</f>
        <v>0</v>
      </c>
      <c r="J647" s="180">
        <f>(J630/J612)*CA79</f>
        <v>0</v>
      </c>
      <c r="K647" s="180">
        <v>0</v>
      </c>
      <c r="L647" s="180">
        <f>SUM(C645:K647)</f>
        <v>9940015.2739241328</v>
      </c>
      <c r="N647" s="199" t="s">
        <v>659</v>
      </c>
    </row>
    <row r="648" spans="1:14" ht="12.6" customHeight="1">
      <c r="A648" s="196"/>
      <c r="B648" s="196"/>
      <c r="C648" s="180">
        <f>SUM(C614:C647)</f>
        <v>177808209.87000003</v>
      </c>
      <c r="L648" s="262"/>
    </row>
    <row r="666" spans="1:14" ht="12.6" customHeight="1">
      <c r="C666" s="181" t="s">
        <v>660</v>
      </c>
      <c r="M666" s="181" t="s">
        <v>661</v>
      </c>
    </row>
    <row r="667" spans="1:14" ht="12.6" customHeight="1">
      <c r="C667" s="181" t="s">
        <v>590</v>
      </c>
      <c r="D667" s="181" t="s">
        <v>591</v>
      </c>
      <c r="E667" s="198" t="s">
        <v>592</v>
      </c>
      <c r="F667" s="181" t="s">
        <v>593</v>
      </c>
      <c r="G667" s="181" t="s">
        <v>594</v>
      </c>
      <c r="H667" s="181" t="s">
        <v>595</v>
      </c>
      <c r="I667" s="181" t="s">
        <v>596</v>
      </c>
      <c r="J667" s="181" t="s">
        <v>597</v>
      </c>
      <c r="K667" s="181" t="s">
        <v>598</v>
      </c>
      <c r="L667" s="198" t="s">
        <v>599</v>
      </c>
      <c r="M667" s="181" t="s">
        <v>662</v>
      </c>
    </row>
    <row r="668" spans="1:14" ht="12.6" customHeight="1">
      <c r="A668" s="196">
        <v>6010</v>
      </c>
      <c r="B668" s="198" t="s">
        <v>283</v>
      </c>
      <c r="C668" s="180">
        <f>C71</f>
        <v>13226374.479999999</v>
      </c>
      <c r="D668" s="180">
        <f>(D615/D612)*C76</f>
        <v>1069704.7750699336</v>
      </c>
      <c r="E668" s="180">
        <f>(E623/E612)*SUM(C668:D668)</f>
        <v>3394691.945285189</v>
      </c>
      <c r="F668" s="180">
        <f>(F624/F612)*C64</f>
        <v>2508.520078834691</v>
      </c>
      <c r="G668" s="180">
        <f>(G625/G612)*C77</f>
        <v>475440.78053588019</v>
      </c>
      <c r="H668" s="180">
        <f>(H628/H612)*C60</f>
        <v>26518.368638851582</v>
      </c>
      <c r="I668" s="180">
        <f>(I629/I612)*C78</f>
        <v>330190.730420615</v>
      </c>
      <c r="J668" s="180">
        <f>(J630/J612)*C79</f>
        <v>3905.8913816193804</v>
      </c>
      <c r="K668" s="180">
        <f>(K644/K612)*C75</f>
        <v>753694.61005279829</v>
      </c>
      <c r="L668" s="180">
        <f>(L647/L612)*C80</f>
        <v>629047.66000044066</v>
      </c>
      <c r="M668" s="180">
        <f t="shared" ref="M668:M713" si="20">ROUND(SUM(D668:L668),0)</f>
        <v>6685703</v>
      </c>
      <c r="N668" s="198" t="s">
        <v>663</v>
      </c>
    </row>
    <row r="669" spans="1:14" ht="12.6" customHeight="1">
      <c r="A669" s="196">
        <v>6030</v>
      </c>
      <c r="B669" s="198" t="s">
        <v>284</v>
      </c>
      <c r="C669" s="180">
        <f>D71</f>
        <v>8437063.7400000002</v>
      </c>
      <c r="D669" s="180">
        <f>(D615/D612)*D76</f>
        <v>873549.85797815013</v>
      </c>
      <c r="E669" s="180">
        <f>(E623/E612)*SUM(C669:D669)</f>
        <v>2210862.4625531686</v>
      </c>
      <c r="F669" s="180">
        <f>(F624/F612)*D64</f>
        <v>1256.3712380689049</v>
      </c>
      <c r="G669" s="180">
        <f>(G625/G612)*D77</f>
        <v>918216.63408297801</v>
      </c>
      <c r="H669" s="180">
        <f>(H628/H612)*D60</f>
        <v>22540.381266809225</v>
      </c>
      <c r="I669" s="180">
        <f>(I629/I612)*D78</f>
        <v>269642.68309054978</v>
      </c>
      <c r="J669" s="180">
        <f>(J630/J612)*D79</f>
        <v>4536.2262000147512</v>
      </c>
      <c r="K669" s="180">
        <f>(K644/K612)*D75</f>
        <v>680847.58440029388</v>
      </c>
      <c r="L669" s="180">
        <f>(L647/L612)*D80</f>
        <v>551546.98832761275</v>
      </c>
      <c r="M669" s="180">
        <f t="shared" si="20"/>
        <v>5532999</v>
      </c>
      <c r="N669" s="198" t="s">
        <v>664</v>
      </c>
    </row>
    <row r="670" spans="1:14" ht="12.6" customHeight="1">
      <c r="A670" s="196">
        <v>6070</v>
      </c>
      <c r="B670" s="198" t="s">
        <v>665</v>
      </c>
      <c r="C670" s="180">
        <f>E71</f>
        <v>37740957.850000001</v>
      </c>
      <c r="D670" s="180">
        <f>(D615/D612)*E76</f>
        <v>4642388.1929357406</v>
      </c>
      <c r="E670" s="180">
        <f>(E623/E612)*SUM(C670:D670)</f>
        <v>10064186.191130979</v>
      </c>
      <c r="F670" s="180">
        <f>(F624/F612)*E64</f>
        <v>7059.049657091362</v>
      </c>
      <c r="G670" s="180">
        <f>(G625/G612)*E77</f>
        <v>4817972.9228147278</v>
      </c>
      <c r="H670" s="180">
        <f>(H628/H612)*E60</f>
        <v>104870.07113842289</v>
      </c>
      <c r="I670" s="180">
        <f>(I629/I612)*E78</f>
        <v>1432987.478457575</v>
      </c>
      <c r="J670" s="180">
        <f>(J630/J612)*E79</f>
        <v>27967.17713483562</v>
      </c>
      <c r="K670" s="180">
        <f>(K644/K612)*E75</f>
        <v>3760814.0666416469</v>
      </c>
      <c r="L670" s="180">
        <f>(L647/L612)*E80</f>
        <v>2779449.898532459</v>
      </c>
      <c r="M670" s="180">
        <f t="shared" si="20"/>
        <v>27637695</v>
      </c>
      <c r="N670" s="198" t="s">
        <v>666</v>
      </c>
    </row>
    <row r="671" spans="1:14" ht="12.6" customHeight="1">
      <c r="A671" s="196">
        <v>6100</v>
      </c>
      <c r="B671" s="198" t="s">
        <v>667</v>
      </c>
      <c r="C671" s="180">
        <f>F71</f>
        <v>0</v>
      </c>
      <c r="D671" s="180">
        <f>(D615/D612)*F76</f>
        <v>0</v>
      </c>
      <c r="E671" s="180">
        <f>(E623/E612)*SUM(C671:D671)</f>
        <v>0</v>
      </c>
      <c r="F671" s="180">
        <f>(F624/F612)*F64</f>
        <v>0</v>
      </c>
      <c r="G671" s="180">
        <f>(G625/G612)*F77</f>
        <v>0</v>
      </c>
      <c r="H671" s="180">
        <f>(H628/H612)*F60</f>
        <v>0</v>
      </c>
      <c r="I671" s="180">
        <f>(I629/I612)*F78</f>
        <v>0</v>
      </c>
      <c r="J671" s="180">
        <f>(J630/J612)*F79</f>
        <v>0</v>
      </c>
      <c r="K671" s="180">
        <f>(K644/K612)*F75</f>
        <v>0</v>
      </c>
      <c r="L671" s="180">
        <f>(L647/L612)*F80</f>
        <v>0</v>
      </c>
      <c r="M671" s="180">
        <f t="shared" si="20"/>
        <v>0</v>
      </c>
      <c r="N671" s="198" t="s">
        <v>668</v>
      </c>
    </row>
    <row r="672" spans="1:14" ht="12.6" customHeight="1">
      <c r="A672" s="196">
        <v>6120</v>
      </c>
      <c r="B672" s="198" t="s">
        <v>669</v>
      </c>
      <c r="C672" s="180">
        <f>G71</f>
        <v>1210634.08</v>
      </c>
      <c r="D672" s="180">
        <f>(D615/D612)*G76</f>
        <v>128187.31268228611</v>
      </c>
      <c r="E672" s="180">
        <f>(E623/E612)*SUM(C672:D672)</f>
        <v>317911.37393857603</v>
      </c>
      <c r="F672" s="180">
        <f>(F624/F612)*G64</f>
        <v>77.646015684068061</v>
      </c>
      <c r="G672" s="180">
        <f>(G625/G612)*G77</f>
        <v>104880.7136684318</v>
      </c>
      <c r="H672" s="180">
        <f>(H628/H612)*G60</f>
        <v>1780.6429881860656</v>
      </c>
      <c r="I672" s="180">
        <f>(I629/I612)*G78</f>
        <v>25788.731419687243</v>
      </c>
      <c r="J672" s="180">
        <f>(J630/J612)*G79</f>
        <v>391.22273553396548</v>
      </c>
      <c r="K672" s="180">
        <f>(K644/K612)*G75</f>
        <v>38000.1001783307</v>
      </c>
      <c r="L672" s="180">
        <f>(L647/L612)*G80</f>
        <v>49396.037635054716</v>
      </c>
      <c r="M672" s="180">
        <f t="shared" si="20"/>
        <v>666414</v>
      </c>
      <c r="N672" s="198" t="s">
        <v>670</v>
      </c>
    </row>
    <row r="673" spans="1:14" ht="12.6" customHeight="1">
      <c r="A673" s="196">
        <v>6140</v>
      </c>
      <c r="B673" s="198" t="s">
        <v>671</v>
      </c>
      <c r="C673" s="180">
        <f>H71</f>
        <v>5092420.03</v>
      </c>
      <c r="D673" s="180">
        <f>(D615/D612)*H76</f>
        <v>498314.06736126245</v>
      </c>
      <c r="E673" s="180">
        <f>(E623/E612)*SUM(C673:D673)</f>
        <v>1327554.1964985211</v>
      </c>
      <c r="F673" s="180">
        <f>(F624/F612)*H64</f>
        <v>416.16190930213037</v>
      </c>
      <c r="G673" s="180">
        <f>(G625/G612)*H77</f>
        <v>468485.64248000598</v>
      </c>
      <c r="H673" s="180">
        <f>(H628/H612)*H60</f>
        <v>11768.639219930898</v>
      </c>
      <c r="I673" s="180">
        <f>(I629/I612)*H78</f>
        <v>126650.92911434153</v>
      </c>
      <c r="J673" s="180">
        <f>(J630/J612)*H79</f>
        <v>806.22901421194661</v>
      </c>
      <c r="K673" s="180">
        <f>(K644/K612)*H75</f>
        <v>274877.09642325237</v>
      </c>
      <c r="L673" s="180">
        <f>(L647/L612)*H80</f>
        <v>158669.28374805656</v>
      </c>
      <c r="M673" s="180">
        <f t="shared" si="20"/>
        <v>2867542</v>
      </c>
      <c r="N673" s="198" t="s">
        <v>672</v>
      </c>
    </row>
    <row r="674" spans="1:14" ht="12.6" customHeight="1">
      <c r="A674" s="196">
        <v>6150</v>
      </c>
      <c r="B674" s="198" t="s">
        <v>673</v>
      </c>
      <c r="C674" s="180">
        <f>I71</f>
        <v>0</v>
      </c>
      <c r="D674" s="180">
        <f>(D615/D612)*I76</f>
        <v>0</v>
      </c>
      <c r="E674" s="180">
        <f>(E623/E612)*SUM(C674:D674)</f>
        <v>0</v>
      </c>
      <c r="F674" s="180">
        <f>(F624/F612)*I64</f>
        <v>0</v>
      </c>
      <c r="G674" s="180">
        <f>(G625/G612)*I77</f>
        <v>0</v>
      </c>
      <c r="H674" s="180">
        <f>(H628/H612)*I60</f>
        <v>0</v>
      </c>
      <c r="I674" s="180">
        <f>(I629/I612)*I78</f>
        <v>0</v>
      </c>
      <c r="J674" s="180">
        <f>(J630/J612)*I79</f>
        <v>0</v>
      </c>
      <c r="K674" s="180">
        <f>(K644/K612)*I75</f>
        <v>0</v>
      </c>
      <c r="L674" s="180">
        <f>(L647/L612)*I80</f>
        <v>0</v>
      </c>
      <c r="M674" s="180">
        <f t="shared" si="20"/>
        <v>0</v>
      </c>
      <c r="N674" s="198" t="s">
        <v>674</v>
      </c>
    </row>
    <row r="675" spans="1:14" ht="12.6" customHeight="1">
      <c r="A675" s="196">
        <v>6170</v>
      </c>
      <c r="B675" s="198" t="s">
        <v>99</v>
      </c>
      <c r="C675" s="180">
        <f>J71</f>
        <v>1478676.78</v>
      </c>
      <c r="D675" s="180">
        <f>(D615/D612)*J76</f>
        <v>78344.917849040605</v>
      </c>
      <c r="E675" s="180">
        <f>(E623/E612)*SUM(C675:D675)</f>
        <v>369724.37841290858</v>
      </c>
      <c r="F675" s="180">
        <f>(F624/F612)*J64</f>
        <v>227.87932088234848</v>
      </c>
      <c r="G675" s="180">
        <f>(G625/G612)*J77</f>
        <v>11107.459283261831</v>
      </c>
      <c r="H675" s="180">
        <f>(H628/H612)*J60</f>
        <v>2704.6102210155068</v>
      </c>
      <c r="I675" s="180">
        <f>(I629/I612)*J78</f>
        <v>24183.088878542767</v>
      </c>
      <c r="J675" s="180">
        <f>(J630/J612)*J79</f>
        <v>0</v>
      </c>
      <c r="K675" s="180">
        <f>(K644/K612)*J75</f>
        <v>80518.339762309581</v>
      </c>
      <c r="L675" s="180">
        <f>(L647/L612)*J80</f>
        <v>78079.514502003163</v>
      </c>
      <c r="M675" s="180">
        <f t="shared" si="20"/>
        <v>644890</v>
      </c>
      <c r="N675" s="198" t="s">
        <v>675</v>
      </c>
    </row>
    <row r="676" spans="1:14" ht="12.6" customHeight="1">
      <c r="A676" s="196">
        <v>6200</v>
      </c>
      <c r="B676" s="198" t="s">
        <v>288</v>
      </c>
      <c r="C676" s="180">
        <f>K71</f>
        <v>0</v>
      </c>
      <c r="D676" s="180">
        <f>(D615/D612)*K76</f>
        <v>0</v>
      </c>
      <c r="E676" s="180">
        <f>(E623/E612)*SUM(C676:D676)</f>
        <v>0</v>
      </c>
      <c r="F676" s="180">
        <f>(F624/F612)*K64</f>
        <v>0</v>
      </c>
      <c r="G676" s="180">
        <f>(G625/G612)*K77</f>
        <v>0</v>
      </c>
      <c r="H676" s="180">
        <f>(H628/H612)*K60</f>
        <v>0</v>
      </c>
      <c r="I676" s="180">
        <f>(I629/I612)*K78</f>
        <v>0</v>
      </c>
      <c r="J676" s="180">
        <f>(J630/J612)*K79</f>
        <v>0</v>
      </c>
      <c r="K676" s="180">
        <f>(K644/K612)*K75</f>
        <v>0</v>
      </c>
      <c r="L676" s="180">
        <f>(L647/L612)*K80</f>
        <v>0</v>
      </c>
      <c r="M676" s="180">
        <f t="shared" si="20"/>
        <v>0</v>
      </c>
      <c r="N676" s="198" t="s">
        <v>676</v>
      </c>
    </row>
    <row r="677" spans="1:14" ht="12.6" customHeight="1">
      <c r="A677" s="196">
        <v>6210</v>
      </c>
      <c r="B677" s="198" t="s">
        <v>289</v>
      </c>
      <c r="C677" s="180">
        <f>L71</f>
        <v>0</v>
      </c>
      <c r="D677" s="180">
        <f>(D615/D612)*L76</f>
        <v>0</v>
      </c>
      <c r="E677" s="180">
        <f>(E623/E612)*SUM(C677:D677)</f>
        <v>0</v>
      </c>
      <c r="F677" s="180">
        <f>(F624/F612)*L64</f>
        <v>0</v>
      </c>
      <c r="G677" s="180">
        <f>(G625/G612)*L77</f>
        <v>0</v>
      </c>
      <c r="H677" s="180">
        <f>(H628/H612)*L60</f>
        <v>0</v>
      </c>
      <c r="I677" s="180">
        <f>(I629/I612)*L78</f>
        <v>0</v>
      </c>
      <c r="J677" s="180">
        <f>(J630/J612)*L79</f>
        <v>0</v>
      </c>
      <c r="K677" s="180">
        <f>(K644/K612)*L75</f>
        <v>0</v>
      </c>
      <c r="L677" s="180">
        <f>(L647/L612)*L80</f>
        <v>0</v>
      </c>
      <c r="M677" s="180">
        <f t="shared" si="20"/>
        <v>0</v>
      </c>
      <c r="N677" s="198" t="s">
        <v>677</v>
      </c>
    </row>
    <row r="678" spans="1:14" ht="12.6" customHeight="1">
      <c r="A678" s="196">
        <v>6330</v>
      </c>
      <c r="B678" s="198" t="s">
        <v>678</v>
      </c>
      <c r="C678" s="180">
        <f>M71</f>
        <v>0</v>
      </c>
      <c r="D678" s="180">
        <f>(D615/D612)*M76</f>
        <v>0</v>
      </c>
      <c r="E678" s="180">
        <f>(E623/E612)*SUM(C678:D678)</f>
        <v>0</v>
      </c>
      <c r="F678" s="180">
        <f>(F624/F612)*M64</f>
        <v>0</v>
      </c>
      <c r="G678" s="180">
        <f>(G625/G612)*M77</f>
        <v>0</v>
      </c>
      <c r="H678" s="180">
        <f>(H628/H612)*M60</f>
        <v>0</v>
      </c>
      <c r="I678" s="180">
        <f>(I629/I612)*M78</f>
        <v>0</v>
      </c>
      <c r="J678" s="180">
        <f>(J630/J612)*M79</f>
        <v>0</v>
      </c>
      <c r="K678" s="180">
        <f>(K644/K612)*M75</f>
        <v>0</v>
      </c>
      <c r="L678" s="180">
        <f>(L647/L612)*M80</f>
        <v>0</v>
      </c>
      <c r="M678" s="180">
        <f t="shared" si="20"/>
        <v>0</v>
      </c>
      <c r="N678" s="198" t="s">
        <v>679</v>
      </c>
    </row>
    <row r="679" spans="1:14" ht="12.6" customHeight="1">
      <c r="A679" s="196">
        <v>6400</v>
      </c>
      <c r="B679" s="198" t="s">
        <v>680</v>
      </c>
      <c r="C679" s="180">
        <f>N71</f>
        <v>11857119.969999999</v>
      </c>
      <c r="D679" s="180">
        <f>(D615/D612)*N76</f>
        <v>610313.25180710992</v>
      </c>
      <c r="E679" s="180">
        <f>(E623/E612)*SUM(C679:D679)</f>
        <v>2960468.6978382687</v>
      </c>
      <c r="F679" s="180">
        <f>(F624/F612)*N64</f>
        <v>558.41250336432176</v>
      </c>
      <c r="G679" s="180">
        <f>(G625/G612)*N77</f>
        <v>0</v>
      </c>
      <c r="H679" s="180">
        <f>(H628/H612)*N60</f>
        <v>18071.566565311281</v>
      </c>
      <c r="I679" s="180">
        <f>(I629/I612)*N78</f>
        <v>152267.95322446703</v>
      </c>
      <c r="J679" s="180">
        <f>(J630/J612)*N79</f>
        <v>0</v>
      </c>
      <c r="K679" s="180">
        <f>(K644/K612)*N75</f>
        <v>42070.611948556696</v>
      </c>
      <c r="L679" s="180">
        <f>(L647/L612)*N80</f>
        <v>203676.23670038584</v>
      </c>
      <c r="M679" s="180">
        <f t="shared" si="20"/>
        <v>3987427</v>
      </c>
      <c r="N679" s="198" t="s">
        <v>681</v>
      </c>
    </row>
    <row r="680" spans="1:14" ht="12.6" customHeight="1">
      <c r="A680" s="196">
        <v>7010</v>
      </c>
      <c r="B680" s="198" t="s">
        <v>682</v>
      </c>
      <c r="C680" s="180">
        <f>O71</f>
        <v>8035670.46</v>
      </c>
      <c r="D680" s="180">
        <f>(D615/D612)*O76</f>
        <v>685824.65703377605</v>
      </c>
      <c r="E680" s="180">
        <f>(E623/E612)*SUM(C680:D680)</f>
        <v>2070972.6559566306</v>
      </c>
      <c r="F680" s="180">
        <f>(F624/F612)*O64</f>
        <v>1998.8666362294077</v>
      </c>
      <c r="G680" s="180">
        <f>(G625/G612)*O77</f>
        <v>0</v>
      </c>
      <c r="H680" s="180">
        <f>(H628/H612)*O60</f>
        <v>17589.501608470113</v>
      </c>
      <c r="I680" s="180">
        <f>(I629/I612)*O78</f>
        <v>211696.67531085445</v>
      </c>
      <c r="J680" s="180">
        <f>(J630/J612)*O79</f>
        <v>0</v>
      </c>
      <c r="K680" s="180">
        <f>(K644/K612)*O75</f>
        <v>372892.18237643072</v>
      </c>
      <c r="L680" s="180">
        <f>(L647/L612)*O80</f>
        <v>334167.26208025374</v>
      </c>
      <c r="M680" s="180">
        <f t="shared" si="20"/>
        <v>3695142</v>
      </c>
      <c r="N680" s="198" t="s">
        <v>683</v>
      </c>
    </row>
    <row r="681" spans="1:14" ht="12.6" customHeight="1">
      <c r="A681" s="196">
        <v>7020</v>
      </c>
      <c r="B681" s="198" t="s">
        <v>684</v>
      </c>
      <c r="C681" s="180">
        <f>P71</f>
        <v>34238293.080000013</v>
      </c>
      <c r="D681" s="180">
        <f>(D615/D612)*P76</f>
        <v>1918737.4413507385</v>
      </c>
      <c r="E681" s="180">
        <f>(E623/E612)*SUM(C681:D681)</f>
        <v>8585709.2763899695</v>
      </c>
      <c r="F681" s="180">
        <f>(F624/F612)*P64</f>
        <v>56086.975371805209</v>
      </c>
      <c r="G681" s="180">
        <f>(G625/G612)*P77</f>
        <v>0</v>
      </c>
      <c r="H681" s="180">
        <f>(H628/H612)*P60</f>
        <v>23011.053247878503</v>
      </c>
      <c r="I681" s="180">
        <f>(I629/I612)*P78</f>
        <v>592265.57832609769</v>
      </c>
      <c r="J681" s="180">
        <f>(J630/J612)*P79</f>
        <v>6366.8497713143652</v>
      </c>
      <c r="K681" s="180">
        <f>(K644/K612)*P75</f>
        <v>2987759.4553522351</v>
      </c>
      <c r="L681" s="180">
        <f>(L647/L612)*P80</f>
        <v>251398.28739980864</v>
      </c>
      <c r="M681" s="180">
        <f t="shared" si="20"/>
        <v>14421335</v>
      </c>
      <c r="N681" s="198" t="s">
        <v>685</v>
      </c>
    </row>
    <row r="682" spans="1:14" ht="12.6" customHeight="1">
      <c r="A682" s="196">
        <v>7030</v>
      </c>
      <c r="B682" s="198" t="s">
        <v>686</v>
      </c>
      <c r="C682" s="180">
        <f>Q71</f>
        <v>7163898.3999999994</v>
      </c>
      <c r="D682" s="180">
        <f>(D615/D612)*Q76</f>
        <v>535464.99541049264</v>
      </c>
      <c r="E682" s="180">
        <f>(E623/E612)*SUM(C682:D682)</f>
        <v>1828261.1921694868</v>
      </c>
      <c r="F682" s="180">
        <f>(F624/F612)*Q64</f>
        <v>1418.1402043552569</v>
      </c>
      <c r="G682" s="180">
        <f>(G625/G612)*Q77</f>
        <v>3183.4462743304935</v>
      </c>
      <c r="H682" s="180">
        <f>(H628/H612)*Q60</f>
        <v>15045.84303202905</v>
      </c>
      <c r="I682" s="180">
        <f>(I629/I612)*Q78</f>
        <v>136504.67115396354</v>
      </c>
      <c r="J682" s="180">
        <f>(J630/J612)*Q79</f>
        <v>0</v>
      </c>
      <c r="K682" s="180">
        <f>(K644/K612)*Q75</f>
        <v>158634.75865457373</v>
      </c>
      <c r="L682" s="180">
        <f>(L647/L612)*Q80</f>
        <v>367052.48871139943</v>
      </c>
      <c r="M682" s="180">
        <f t="shared" si="20"/>
        <v>3045566</v>
      </c>
      <c r="N682" s="198" t="s">
        <v>687</v>
      </c>
    </row>
    <row r="683" spans="1:14" ht="12.6" customHeight="1">
      <c r="A683" s="196">
        <v>7040</v>
      </c>
      <c r="B683" s="198" t="s">
        <v>107</v>
      </c>
      <c r="C683" s="180">
        <f>R71</f>
        <v>1239569.3600000001</v>
      </c>
      <c r="D683" s="180">
        <f>(D615/D612)*R76</f>
        <v>37921.167903937567</v>
      </c>
      <c r="E683" s="180">
        <f>(E623/E612)*SUM(C683:D683)</f>
        <v>303347.98288948124</v>
      </c>
      <c r="F683" s="180">
        <f>(F624/F612)*R64</f>
        <v>1315.9784632749643</v>
      </c>
      <c r="G683" s="180">
        <f>(G625/G612)*R77</f>
        <v>0</v>
      </c>
      <c r="H683" s="180">
        <f>(H628/H612)*R60</f>
        <v>0.95647252633271762</v>
      </c>
      <c r="I683" s="180">
        <f>(I629/I612)*R78</f>
        <v>11705.302640894852</v>
      </c>
      <c r="J683" s="180">
        <f>(J630/J612)*R79</f>
        <v>0</v>
      </c>
      <c r="K683" s="180">
        <f>(K644/K612)*R75</f>
        <v>474753.52823602955</v>
      </c>
      <c r="L683" s="180">
        <f>(L647/L612)*R80</f>
        <v>0</v>
      </c>
      <c r="M683" s="180">
        <f t="shared" si="20"/>
        <v>829045</v>
      </c>
      <c r="N683" s="198" t="s">
        <v>688</v>
      </c>
    </row>
    <row r="684" spans="1:14" ht="12.6" customHeight="1">
      <c r="A684" s="196">
        <v>7050</v>
      </c>
      <c r="B684" s="198" t="s">
        <v>689</v>
      </c>
      <c r="C684" s="180">
        <f>S71</f>
        <v>2687769.1</v>
      </c>
      <c r="D684" s="180">
        <f>(D615/D612)*S76</f>
        <v>693374.89618910092</v>
      </c>
      <c r="E684" s="180">
        <f>(E623/E612)*SUM(C684:D684)</f>
        <v>802873.43717977812</v>
      </c>
      <c r="F684" s="180">
        <f>(F624/F612)*S64</f>
        <v>1464.2625263436362</v>
      </c>
      <c r="G684" s="180">
        <f>(G625/G612)*S77</f>
        <v>0</v>
      </c>
      <c r="H684" s="180">
        <f>(H628/H612)*S60</f>
        <v>7136.8500262142124</v>
      </c>
      <c r="I684" s="180">
        <f>(I629/I612)*S78</f>
        <v>214027.24262218017</v>
      </c>
      <c r="J684" s="180">
        <f>(J630/J612)*S79</f>
        <v>923.82279512480272</v>
      </c>
      <c r="K684" s="180">
        <f>(K644/K612)*S75</f>
        <v>0</v>
      </c>
      <c r="L684" s="180">
        <f>(L647/L612)*S80</f>
        <v>1465.0604923081771</v>
      </c>
      <c r="M684" s="180">
        <f t="shared" si="20"/>
        <v>1721266</v>
      </c>
      <c r="N684" s="198" t="s">
        <v>690</v>
      </c>
    </row>
    <row r="685" spans="1:14" ht="12.6" customHeight="1">
      <c r="A685" s="196">
        <v>7060</v>
      </c>
      <c r="B685" s="198" t="s">
        <v>691</v>
      </c>
      <c r="C685" s="180">
        <f>T71</f>
        <v>3662063.36</v>
      </c>
      <c r="D685" s="180">
        <f>(D615/D612)*T76</f>
        <v>625029.9698851076</v>
      </c>
      <c r="E685" s="180">
        <f>(E623/E612)*SUM(C685:D685)</f>
        <v>1017996.6783889828</v>
      </c>
      <c r="F685" s="180">
        <f>(F624/F612)*T64</f>
        <v>1468.2809423163512</v>
      </c>
      <c r="G685" s="180">
        <f>(G625/G612)*T77</f>
        <v>0</v>
      </c>
      <c r="H685" s="180">
        <f>(H628/H612)*T60</f>
        <v>7818.5568556097887</v>
      </c>
      <c r="I685" s="180">
        <f>(I629/I612)*T78</f>
        <v>160328.5079262926</v>
      </c>
      <c r="J685" s="180">
        <f>(J630/J612)*T79</f>
        <v>411.36545795812179</v>
      </c>
      <c r="K685" s="180">
        <f>(K644/K612)*T75</f>
        <v>255125.21130781376</v>
      </c>
      <c r="L685" s="180">
        <f>(L647/L612)*T80</f>
        <v>242047.72636695325</v>
      </c>
      <c r="M685" s="180">
        <f t="shared" si="20"/>
        <v>2310226</v>
      </c>
      <c r="N685" s="198" t="s">
        <v>692</v>
      </c>
    </row>
    <row r="686" spans="1:14" ht="12.6" customHeight="1">
      <c r="A686" s="196">
        <v>7070</v>
      </c>
      <c r="B686" s="198" t="s">
        <v>109</v>
      </c>
      <c r="C686" s="180">
        <f>U71</f>
        <v>15724407.060000001</v>
      </c>
      <c r="D686" s="180">
        <f>(D615/D612)*U76</f>
        <v>778894.69807898218</v>
      </c>
      <c r="E686" s="180">
        <f>(E623/E612)*SUM(C686:D686)</f>
        <v>3918810.5038584983</v>
      </c>
      <c r="F686" s="180">
        <f>(F624/F612)*U64</f>
        <v>3405.0581565401117</v>
      </c>
      <c r="G686" s="180">
        <f>(G625/G612)*U77</f>
        <v>0</v>
      </c>
      <c r="H686" s="180">
        <f>(H628/H612)*U60</f>
        <v>24689.7229557348</v>
      </c>
      <c r="I686" s="180">
        <f>(I629/I612)*U78</f>
        <v>198561.55964654445</v>
      </c>
      <c r="J686" s="180">
        <f>(J630/J612)*U79</f>
        <v>0</v>
      </c>
      <c r="K686" s="180">
        <f>(K644/K612)*U75</f>
        <v>1782194.8780333991</v>
      </c>
      <c r="L686" s="180">
        <f>(L647/L612)*U80</f>
        <v>0</v>
      </c>
      <c r="M686" s="180">
        <f t="shared" si="20"/>
        <v>6706556</v>
      </c>
      <c r="N686" s="198" t="s">
        <v>693</v>
      </c>
    </row>
    <row r="687" spans="1:14" ht="12.6" customHeight="1">
      <c r="A687" s="196">
        <v>7110</v>
      </c>
      <c r="B687" s="198" t="s">
        <v>694</v>
      </c>
      <c r="C687" s="180">
        <f>V71</f>
        <v>236234.37000000002</v>
      </c>
      <c r="D687" s="180">
        <f>(D615/D612)*V76</f>
        <v>13639.619383095085</v>
      </c>
      <c r="E687" s="180">
        <f>(E623/E612)*SUM(C687:D687)</f>
        <v>59334.115596361844</v>
      </c>
      <c r="F687" s="180">
        <f>(F624/F612)*V64</f>
        <v>9.3892839104411525</v>
      </c>
      <c r="G687" s="180">
        <f>(G625/G612)*V77</f>
        <v>0</v>
      </c>
      <c r="H687" s="180">
        <f>(H628/H612)*V60</f>
        <v>899.92844558022739</v>
      </c>
      <c r="I687" s="180">
        <f>(I629/I612)*V78</f>
        <v>2744.0194632148382</v>
      </c>
      <c r="J687" s="180">
        <f>(J630/J612)*V79</f>
        <v>0</v>
      </c>
      <c r="K687" s="180">
        <f>(K644/K612)*V75</f>
        <v>129838.39268135297</v>
      </c>
      <c r="L687" s="180">
        <f>(L647/L612)*V80</f>
        <v>402.05686050557136</v>
      </c>
      <c r="M687" s="180">
        <f t="shared" si="20"/>
        <v>206868</v>
      </c>
      <c r="N687" s="198" t="s">
        <v>695</v>
      </c>
    </row>
    <row r="688" spans="1:14" ht="12.6" customHeight="1">
      <c r="A688" s="196">
        <v>7120</v>
      </c>
      <c r="B688" s="198" t="s">
        <v>696</v>
      </c>
      <c r="C688" s="180">
        <f>W71</f>
        <v>1223432.8100000003</v>
      </c>
      <c r="D688" s="180">
        <f>(D615/D612)*W76</f>
        <v>152810.73695920242</v>
      </c>
      <c r="E688" s="180">
        <f>(E623/E612)*SUM(C688:D688)</f>
        <v>326797.49463170354</v>
      </c>
      <c r="F688" s="180">
        <f>(F624/F612)*W64</f>
        <v>200.85317468446522</v>
      </c>
      <c r="G688" s="180">
        <f>(G625/G612)*W77</f>
        <v>0</v>
      </c>
      <c r="H688" s="180">
        <f>(H628/H612)*W60</f>
        <v>1784.4196293760883</v>
      </c>
      <c r="I688" s="180">
        <f>(I629/I612)*W78</f>
        <v>30742.473424438322</v>
      </c>
      <c r="J688" s="180">
        <f>(J630/J612)*W79</f>
        <v>353.96342738787354</v>
      </c>
      <c r="K688" s="180">
        <f>(K644/K612)*W75</f>
        <v>282145.02874128136</v>
      </c>
      <c r="L688" s="180">
        <f>(L647/L612)*W80</f>
        <v>0</v>
      </c>
      <c r="M688" s="180">
        <f t="shared" si="20"/>
        <v>794835</v>
      </c>
      <c r="N688" s="198" t="s">
        <v>697</v>
      </c>
    </row>
    <row r="689" spans="1:14" ht="12.6" customHeight="1">
      <c r="A689" s="196">
        <v>7130</v>
      </c>
      <c r="B689" s="198" t="s">
        <v>698</v>
      </c>
      <c r="C689" s="180">
        <f>X71</f>
        <v>2067933.1899999997</v>
      </c>
      <c r="D689" s="180">
        <f>(D615/D612)*X76</f>
        <v>136098.09877433657</v>
      </c>
      <c r="E689" s="180">
        <f>(E623/E612)*SUM(C689:D689)</f>
        <v>523360.78512612963</v>
      </c>
      <c r="F689" s="180">
        <f>(F624/F612)*X64</f>
        <v>867.78574829362606</v>
      </c>
      <c r="G689" s="180">
        <f>(G625/G612)*X77</f>
        <v>0</v>
      </c>
      <c r="H689" s="180">
        <f>(H628/H612)*X60</f>
        <v>3890.1450423446231</v>
      </c>
      <c r="I689" s="180">
        <f>(I629/I612)*X78</f>
        <v>34695.127369863592</v>
      </c>
      <c r="J689" s="180">
        <f>(J630/J612)*X79</f>
        <v>96.079840295506159</v>
      </c>
      <c r="K689" s="180">
        <f>(K644/K612)*X75</f>
        <v>1533397.2687021289</v>
      </c>
      <c r="L689" s="180">
        <f>(L647/L612)*X80</f>
        <v>0</v>
      </c>
      <c r="M689" s="180">
        <f t="shared" si="20"/>
        <v>2232405</v>
      </c>
      <c r="N689" s="198" t="s">
        <v>699</v>
      </c>
    </row>
    <row r="690" spans="1:14" ht="12.6" customHeight="1">
      <c r="A690" s="196">
        <v>7140</v>
      </c>
      <c r="B690" s="198" t="s">
        <v>1248</v>
      </c>
      <c r="C690" s="180">
        <f>Y71</f>
        <v>28161567.600000001</v>
      </c>
      <c r="D690" s="180">
        <f>(D615/D612)*Y76</f>
        <v>1311744.4405305828</v>
      </c>
      <c r="E690" s="180">
        <f>(E623/E612)*SUM(C690:D690)</f>
        <v>6998619.2157813925</v>
      </c>
      <c r="F690" s="180">
        <f>(F624/F612)*Y64</f>
        <v>39155.014598852322</v>
      </c>
      <c r="G690" s="180">
        <f>(G625/G612)*Y77</f>
        <v>27163.101362493882</v>
      </c>
      <c r="H690" s="180">
        <f>(H628/H612)*Y60</f>
        <v>31174.937559511931</v>
      </c>
      <c r="I690" s="180">
        <f>(I629/I612)*Y78</f>
        <v>347566.50989376043</v>
      </c>
      <c r="J690" s="180">
        <f>(J630/J612)*Y79</f>
        <v>8377.0083591504153</v>
      </c>
      <c r="K690" s="180">
        <f>(K644/K612)*Y75</f>
        <v>2643810.0306700319</v>
      </c>
      <c r="L690" s="180">
        <f>(L647/L612)*Y80</f>
        <v>177644.44885945658</v>
      </c>
      <c r="M690" s="180">
        <f t="shared" si="20"/>
        <v>11585255</v>
      </c>
      <c r="N690" s="198" t="s">
        <v>700</v>
      </c>
    </row>
    <row r="691" spans="1:14" ht="12.6" customHeight="1">
      <c r="A691" s="196">
        <v>7150</v>
      </c>
      <c r="B691" s="198" t="s">
        <v>701</v>
      </c>
      <c r="C691" s="180">
        <f>Z71</f>
        <v>3601949.8099999996</v>
      </c>
      <c r="D691" s="180">
        <f>(D615/D612)*Z76</f>
        <v>761526.63706985442</v>
      </c>
      <c r="E691" s="180">
        <f>(E623/E612)*SUM(C691:D691)</f>
        <v>1036134.3193488898</v>
      </c>
      <c r="F691" s="180">
        <f>(F624/F612)*Z64</f>
        <v>197.97191809720618</v>
      </c>
      <c r="G691" s="180">
        <f>(G625/G612)*Z77</f>
        <v>0</v>
      </c>
      <c r="H691" s="180">
        <f>(H628/H612)*Z60</f>
        <v>6085.0469621845141</v>
      </c>
      <c r="I691" s="180">
        <f>(I629/I612)*Z78</f>
        <v>153203.97550580648</v>
      </c>
      <c r="J691" s="180">
        <f>(J630/J612)*Z79</f>
        <v>0</v>
      </c>
      <c r="K691" s="180">
        <f>(K644/K612)*Z75</f>
        <v>784867.62316670781</v>
      </c>
      <c r="L691" s="180">
        <f>(L647/L612)*Z80</f>
        <v>9040.3272285990661</v>
      </c>
      <c r="M691" s="180">
        <f t="shared" si="20"/>
        <v>2751056</v>
      </c>
      <c r="N691" s="198" t="s">
        <v>702</v>
      </c>
    </row>
    <row r="692" spans="1:14" ht="12.6" customHeight="1">
      <c r="A692" s="196">
        <v>7160</v>
      </c>
      <c r="B692" s="198" t="s">
        <v>703</v>
      </c>
      <c r="C692" s="180">
        <f>AA71</f>
        <v>2270035.0199999996</v>
      </c>
      <c r="D692" s="180">
        <f>(D615/D612)*AA76</f>
        <v>350821.82694130734</v>
      </c>
      <c r="E692" s="180">
        <f>(E623/E612)*SUM(C692:D692)</f>
        <v>622338.57754404773</v>
      </c>
      <c r="F692" s="180">
        <f>(F624/F612)*AA64</f>
        <v>2375.303276146788</v>
      </c>
      <c r="G692" s="180">
        <f>(G625/G612)*AA77</f>
        <v>449.8347996336567</v>
      </c>
      <c r="H692" s="180">
        <f>(H628/H612)*AA60</f>
        <v>2807.9656083935633</v>
      </c>
      <c r="I692" s="180">
        <f>(I629/I612)*AA78</f>
        <v>32489.380950957777</v>
      </c>
      <c r="J692" s="180">
        <f>(J630/J612)*AA79</f>
        <v>0</v>
      </c>
      <c r="K692" s="180">
        <f>(K644/K612)*AA75</f>
        <v>302493.0548992909</v>
      </c>
      <c r="L692" s="180">
        <f>(L647/L612)*AA80</f>
        <v>18380.834517400916</v>
      </c>
      <c r="M692" s="180">
        <f t="shared" si="20"/>
        <v>1332157</v>
      </c>
      <c r="N692" s="198" t="s">
        <v>704</v>
      </c>
    </row>
    <row r="693" spans="1:14" ht="12.6" customHeight="1">
      <c r="A693" s="196">
        <v>7170</v>
      </c>
      <c r="B693" s="198" t="s">
        <v>115</v>
      </c>
      <c r="C693" s="180">
        <f>AB71</f>
        <v>45907227.069999993</v>
      </c>
      <c r="D693" s="180">
        <f>(D615/D612)*AB76</f>
        <v>257913.38818381212</v>
      </c>
      <c r="E693" s="180">
        <f>(E623/E612)*SUM(C693:D693)</f>
        <v>10962196.534464397</v>
      </c>
      <c r="F693" s="180">
        <f>(F624/F612)*AB64</f>
        <v>95242.581511103621</v>
      </c>
      <c r="G693" s="180">
        <f>(G625/G612)*AB77</f>
        <v>0</v>
      </c>
      <c r="H693" s="180">
        <f>(H628/H612)*AB60</f>
        <v>24366.793537704372</v>
      </c>
      <c r="I693" s="180">
        <f>(I629/I612)*AB78</f>
        <v>51887.03123763192</v>
      </c>
      <c r="J693" s="180">
        <f>(J630/J612)*AB79</f>
        <v>195.70593453892715</v>
      </c>
      <c r="K693" s="180">
        <f>(K644/K612)*AB75</f>
        <v>2386244.4031990566</v>
      </c>
      <c r="L693" s="180">
        <f>(L647/L612)*AB80</f>
        <v>0</v>
      </c>
      <c r="M693" s="180">
        <f t="shared" si="20"/>
        <v>13778046</v>
      </c>
      <c r="N693" s="198" t="s">
        <v>705</v>
      </c>
    </row>
    <row r="694" spans="1:14" ht="12.6" customHeight="1">
      <c r="A694" s="196">
        <v>7180</v>
      </c>
      <c r="B694" s="198" t="s">
        <v>706</v>
      </c>
      <c r="C694" s="180">
        <f>AC71</f>
        <v>3856162.08</v>
      </c>
      <c r="D694" s="180">
        <f>(D615/D612)*AC76</f>
        <v>98417.08088361095</v>
      </c>
      <c r="E694" s="180">
        <f>(E623/E612)*SUM(C694:D694)</f>
        <v>939039.14387459704</v>
      </c>
      <c r="F694" s="180">
        <f>(F624/F612)*AC64</f>
        <v>1900.6421299078193</v>
      </c>
      <c r="G694" s="180">
        <f>(G625/G612)*AC77</f>
        <v>3321.8569819100803</v>
      </c>
      <c r="H694" s="180">
        <f>(H628/H612)*AC60</f>
        <v>8002.435144426302</v>
      </c>
      <c r="I694" s="180">
        <f>(I629/I612)*AC78</f>
        <v>19799.554362354655</v>
      </c>
      <c r="J694" s="180">
        <f>(J630/J612)*AC79</f>
        <v>0</v>
      </c>
      <c r="K694" s="180">
        <f>(K644/K612)*AC75</f>
        <v>246791.23228849506</v>
      </c>
      <c r="L694" s="180">
        <f>(L647/L612)*AC80</f>
        <v>11473.481577656989</v>
      </c>
      <c r="M694" s="180">
        <f t="shared" si="20"/>
        <v>1328745</v>
      </c>
      <c r="N694" s="198" t="s">
        <v>707</v>
      </c>
    </row>
    <row r="695" spans="1:14" ht="12.6" customHeight="1">
      <c r="A695" s="196">
        <v>7190</v>
      </c>
      <c r="B695" s="198" t="s">
        <v>117</v>
      </c>
      <c r="C695" s="180">
        <f>AD71</f>
        <v>849420.3600000001</v>
      </c>
      <c r="D695" s="180">
        <f>(D615/D612)*AD76</f>
        <v>67336.003436411716</v>
      </c>
      <c r="E695" s="180">
        <f>(E623/E612)*SUM(C695:D695)</f>
        <v>217689.43688828935</v>
      </c>
      <c r="F695" s="180">
        <f>(F624/F612)*AD64</f>
        <v>-2.7398118520479735</v>
      </c>
      <c r="G695" s="180">
        <f>(G625/G612)*AD77</f>
        <v>0</v>
      </c>
      <c r="H695" s="180">
        <f>(H628/H612)*AD60</f>
        <v>0</v>
      </c>
      <c r="I695" s="180">
        <f>(I629/I612)*AD78</f>
        <v>13546.661297134153</v>
      </c>
      <c r="J695" s="180">
        <f>(J630/J612)*AD79</f>
        <v>0</v>
      </c>
      <c r="K695" s="180">
        <f>(K644/K612)*AD75</f>
        <v>16376.946228462124</v>
      </c>
      <c r="L695" s="180">
        <f>(L647/L612)*AD80</f>
        <v>0</v>
      </c>
      <c r="M695" s="180">
        <f t="shared" si="20"/>
        <v>314946</v>
      </c>
      <c r="N695" s="198" t="s">
        <v>708</v>
      </c>
    </row>
    <row r="696" spans="1:14" ht="12.6" customHeight="1">
      <c r="A696" s="196">
        <v>7200</v>
      </c>
      <c r="B696" s="198" t="s">
        <v>709</v>
      </c>
      <c r="C696" s="180">
        <f>AE71</f>
        <v>8340333.6100000013</v>
      </c>
      <c r="D696" s="180">
        <f>(D615/D612)*AE76</f>
        <v>1462279.0103404324</v>
      </c>
      <c r="E696" s="180">
        <f>(E623/E612)*SUM(C696:D696)</f>
        <v>2327690.6563888402</v>
      </c>
      <c r="F696" s="180">
        <f>(F624/F612)*AE64</f>
        <v>292.16815845877994</v>
      </c>
      <c r="G696" s="180">
        <f>(G625/G612)*AE77</f>
        <v>0</v>
      </c>
      <c r="H696" s="180">
        <f>(H628/H612)*AE60</f>
        <v>23839.271678649438</v>
      </c>
      <c r="I696" s="180">
        <f>(I629/I612)*AE78</f>
        <v>272861.90120298706</v>
      </c>
      <c r="J696" s="180">
        <f>(J630/J612)*AE79</f>
        <v>1293.6734401993349</v>
      </c>
      <c r="K696" s="180">
        <f>(K644/K612)*AE75</f>
        <v>350122.79952371947</v>
      </c>
      <c r="L696" s="180">
        <f>(L647/L612)*AE80</f>
        <v>43.224465292547357</v>
      </c>
      <c r="M696" s="180">
        <f t="shared" si="20"/>
        <v>4438423</v>
      </c>
      <c r="N696" s="198" t="s">
        <v>710</v>
      </c>
    </row>
    <row r="697" spans="1:14" ht="12.6" customHeight="1">
      <c r="A697" s="196">
        <v>7220</v>
      </c>
      <c r="B697" s="198" t="s">
        <v>711</v>
      </c>
      <c r="C697" s="180">
        <f>AF71</f>
        <v>0</v>
      </c>
      <c r="D697" s="180">
        <f>(D615/D612)*AF76</f>
        <v>0</v>
      </c>
      <c r="E697" s="180">
        <f>(E623/E612)*SUM(C697:D697)</f>
        <v>0</v>
      </c>
      <c r="F697" s="180">
        <f>(F624/F612)*AF64</f>
        <v>0</v>
      </c>
      <c r="G697" s="180">
        <f>(G625/G612)*AF77</f>
        <v>0</v>
      </c>
      <c r="H697" s="180">
        <f>(H628/H612)*AF60</f>
        <v>0</v>
      </c>
      <c r="I697" s="180">
        <f>(I629/I612)*AF78</f>
        <v>0</v>
      </c>
      <c r="J697" s="180">
        <f>(J630/J612)*AF79</f>
        <v>0</v>
      </c>
      <c r="K697" s="180">
        <f>(K644/K612)*AF75</f>
        <v>0</v>
      </c>
      <c r="L697" s="180">
        <f>(L647/L612)*AF80</f>
        <v>0</v>
      </c>
      <c r="M697" s="180">
        <f t="shared" si="20"/>
        <v>0</v>
      </c>
      <c r="N697" s="198" t="s">
        <v>712</v>
      </c>
    </row>
    <row r="698" spans="1:14" ht="12.6" customHeight="1">
      <c r="A698" s="196">
        <v>7230</v>
      </c>
      <c r="B698" s="198" t="s">
        <v>713</v>
      </c>
      <c r="C698" s="180">
        <f>AG71</f>
        <v>17539796.100000001</v>
      </c>
      <c r="D698" s="180">
        <f>(D615/D612)*AG76</f>
        <v>2320125.3323340053</v>
      </c>
      <c r="E698" s="180">
        <f>(E623/E612)*SUM(C698:D698)</f>
        <v>4715860.4899613895</v>
      </c>
      <c r="F698" s="180">
        <f>(F624/F612)*AG64</f>
        <v>5733.8721174903831</v>
      </c>
      <c r="G698" s="180">
        <f>(G625/G612)*AG77</f>
        <v>252391.9252713763</v>
      </c>
      <c r="H698" s="180">
        <f>(H628/H612)*AG60</f>
        <v>38531.644653613737</v>
      </c>
      <c r="I698" s="180">
        <f>(I629/I612)*AG78</f>
        <v>716163.83885044698</v>
      </c>
      <c r="J698" s="180">
        <f>(J630/J612)*AG79</f>
        <v>14683.666380122171</v>
      </c>
      <c r="K698" s="180">
        <f>(K644/K612)*AG75</f>
        <v>2919417.739838358</v>
      </c>
      <c r="L698" s="180">
        <f>(L647/L612)*AG80</f>
        <v>985010.76209592819</v>
      </c>
      <c r="M698" s="180">
        <f t="shared" si="20"/>
        <v>11967919</v>
      </c>
      <c r="N698" s="198" t="s">
        <v>714</v>
      </c>
    </row>
    <row r="699" spans="1:14" ht="12.6" customHeight="1">
      <c r="A699" s="196">
        <v>7240</v>
      </c>
      <c r="B699" s="198" t="s">
        <v>119</v>
      </c>
      <c r="C699" s="180">
        <f>AH71</f>
        <v>0</v>
      </c>
      <c r="D699" s="180">
        <f>(D615/D612)*AH76</f>
        <v>0</v>
      </c>
      <c r="E699" s="180">
        <f>(E623/E612)*SUM(C699:D699)</f>
        <v>0</v>
      </c>
      <c r="F699" s="180">
        <f>(F624/F612)*AH64</f>
        <v>0</v>
      </c>
      <c r="G699" s="180">
        <f>(G625/G612)*AH77</f>
        <v>0</v>
      </c>
      <c r="H699" s="180">
        <f>(H628/H612)*AH60</f>
        <v>0</v>
      </c>
      <c r="I699" s="180">
        <f>(I629/I612)*AH78</f>
        <v>0</v>
      </c>
      <c r="J699" s="180">
        <f>(J630/J612)*AH79</f>
        <v>0</v>
      </c>
      <c r="K699" s="180">
        <f>(K644/K612)*AH75</f>
        <v>0</v>
      </c>
      <c r="L699" s="180">
        <f>(L647/L612)*AH80</f>
        <v>0</v>
      </c>
      <c r="M699" s="180">
        <f t="shared" si="20"/>
        <v>0</v>
      </c>
      <c r="N699" s="198" t="s">
        <v>715</v>
      </c>
    </row>
    <row r="700" spans="1:14" ht="12.6" customHeight="1">
      <c r="A700" s="196">
        <v>7250</v>
      </c>
      <c r="B700" s="198" t="s">
        <v>716</v>
      </c>
      <c r="C700" s="180">
        <f>AI71</f>
        <v>9014556.2800000012</v>
      </c>
      <c r="D700" s="180">
        <f>(D615/D612)*AI76</f>
        <v>987774.99053573457</v>
      </c>
      <c r="E700" s="180">
        <f>(E623/E612)*SUM(C700:D700)</f>
        <v>2375115.0782211954</v>
      </c>
      <c r="F700" s="180">
        <f>(F624/F612)*AI64</f>
        <v>3518.7220849878991</v>
      </c>
      <c r="G700" s="180">
        <f>(G625/G612)*AI77</f>
        <v>42872.716672776973</v>
      </c>
      <c r="H700" s="180">
        <f>(H628/H612)*AI60</f>
        <v>18241.651241181087</v>
      </c>
      <c r="I700" s="180">
        <f>(I629/I612)*AI78</f>
        <v>304901.0841284573</v>
      </c>
      <c r="J700" s="180">
        <f>(J630/J612)*AI79</f>
        <v>2973.0374597738878</v>
      </c>
      <c r="K700" s="180">
        <f>(K644/K612)*AI75</f>
        <v>166762.62455283993</v>
      </c>
      <c r="L700" s="180">
        <f>(L647/L612)*AI80</f>
        <v>361817.51593069837</v>
      </c>
      <c r="M700" s="180">
        <f t="shared" si="20"/>
        <v>4263977</v>
      </c>
      <c r="N700" s="198" t="s">
        <v>717</v>
      </c>
    </row>
    <row r="701" spans="1:14" ht="12.6" customHeight="1">
      <c r="A701" s="196">
        <v>7260</v>
      </c>
      <c r="B701" s="198" t="s">
        <v>121</v>
      </c>
      <c r="C701" s="180">
        <f>AJ71</f>
        <v>94425985.810000002</v>
      </c>
      <c r="D701" s="180">
        <f>(D615/D612)*AJ76</f>
        <v>7209157.4609568911</v>
      </c>
      <c r="E701" s="180">
        <f>(E623/E612)*SUM(C701:D701)</f>
        <v>24133889.863367002</v>
      </c>
      <c r="F701" s="180">
        <f>(F624/F612)*AJ64</f>
        <v>11545.129280122195</v>
      </c>
      <c r="G701" s="180">
        <f>(G625/G612)*AJ77</f>
        <v>0</v>
      </c>
      <c r="H701" s="180">
        <f>(H628/H612)*AJ60</f>
        <v>179634.62711561605</v>
      </c>
      <c r="I701" s="180">
        <f>(I629/I612)*AJ78</f>
        <v>1118545.75430547</v>
      </c>
      <c r="J701" s="180">
        <f>(J630/J612)*AJ79</f>
        <v>3162.4074205925408</v>
      </c>
      <c r="K701" s="180">
        <f>(K644/K612)*AJ75</f>
        <v>2249122.3321322775</v>
      </c>
      <c r="L701" s="180">
        <f>(L647/L612)*AJ80</f>
        <v>2353012.9679412404</v>
      </c>
      <c r="M701" s="180">
        <f t="shared" si="20"/>
        <v>37258071</v>
      </c>
      <c r="N701" s="198" t="s">
        <v>718</v>
      </c>
    </row>
    <row r="702" spans="1:14" ht="12.6" customHeight="1">
      <c r="A702" s="196">
        <v>7310</v>
      </c>
      <c r="B702" s="198" t="s">
        <v>719</v>
      </c>
      <c r="C702" s="180">
        <f>AK71</f>
        <v>0</v>
      </c>
      <c r="D702" s="180">
        <f>(D615/D612)*AK76</f>
        <v>0</v>
      </c>
      <c r="E702" s="180">
        <f>(E623/E612)*SUM(C702:D702)</f>
        <v>0</v>
      </c>
      <c r="F702" s="180">
        <f>(F624/F612)*AK64</f>
        <v>0</v>
      </c>
      <c r="G702" s="180">
        <f>(G625/G612)*AK77</f>
        <v>0</v>
      </c>
      <c r="H702" s="180">
        <f>(H628/H612)*AK60</f>
        <v>0</v>
      </c>
      <c r="I702" s="180">
        <f>(I629/I612)*AK78</f>
        <v>0</v>
      </c>
      <c r="J702" s="180">
        <f>(J630/J612)*AK79</f>
        <v>0</v>
      </c>
      <c r="K702" s="180">
        <f>(K644/K612)*AK75</f>
        <v>0</v>
      </c>
      <c r="L702" s="180">
        <f>(L647/L612)*AK80</f>
        <v>0</v>
      </c>
      <c r="M702" s="180">
        <f t="shared" si="20"/>
        <v>0</v>
      </c>
      <c r="N702" s="198" t="s">
        <v>720</v>
      </c>
    </row>
    <row r="703" spans="1:14" ht="12.6" customHeight="1">
      <c r="A703" s="196">
        <v>7320</v>
      </c>
      <c r="B703" s="198" t="s">
        <v>721</v>
      </c>
      <c r="C703" s="180">
        <f>AL71</f>
        <v>0</v>
      </c>
      <c r="D703" s="180">
        <f>(D615/D612)*AL76</f>
        <v>0</v>
      </c>
      <c r="E703" s="180">
        <f>(E623/E612)*SUM(C703:D703)</f>
        <v>0</v>
      </c>
      <c r="F703" s="180">
        <f>(F624/F612)*AL64</f>
        <v>0</v>
      </c>
      <c r="G703" s="180">
        <f>(G625/G612)*AL77</f>
        <v>0</v>
      </c>
      <c r="H703" s="180">
        <f>(H628/H612)*AL60</f>
        <v>0</v>
      </c>
      <c r="I703" s="180">
        <f>(I629/I612)*AL78</f>
        <v>0</v>
      </c>
      <c r="J703" s="180">
        <f>(J630/J612)*AL79</f>
        <v>0</v>
      </c>
      <c r="K703" s="180">
        <f>(K644/K612)*AL75</f>
        <v>0</v>
      </c>
      <c r="L703" s="180">
        <f>(L647/L612)*AL80</f>
        <v>0</v>
      </c>
      <c r="M703" s="180">
        <f t="shared" si="20"/>
        <v>0</v>
      </c>
      <c r="N703" s="198" t="s">
        <v>722</v>
      </c>
    </row>
    <row r="704" spans="1:14" ht="12.6" customHeight="1">
      <c r="A704" s="196">
        <v>7330</v>
      </c>
      <c r="B704" s="198" t="s">
        <v>723</v>
      </c>
      <c r="C704" s="180">
        <f>AM71</f>
        <v>0</v>
      </c>
      <c r="D704" s="180">
        <f>(D615/D612)*AM76</f>
        <v>0</v>
      </c>
      <c r="E704" s="180">
        <f>(E623/E612)*SUM(C704:D704)</f>
        <v>0</v>
      </c>
      <c r="F704" s="180">
        <f>(F624/F612)*AM64</f>
        <v>0</v>
      </c>
      <c r="G704" s="180">
        <f>(G625/G612)*AM77</f>
        <v>0</v>
      </c>
      <c r="H704" s="180">
        <f>(H628/H612)*AM60</f>
        <v>0</v>
      </c>
      <c r="I704" s="180">
        <f>(I629/I612)*AM78</f>
        <v>0</v>
      </c>
      <c r="J704" s="180">
        <f>(J630/J612)*AM79</f>
        <v>0</v>
      </c>
      <c r="K704" s="180">
        <f>(K644/K612)*AM75</f>
        <v>0</v>
      </c>
      <c r="L704" s="180">
        <f>(L647/L612)*AM80</f>
        <v>0</v>
      </c>
      <c r="M704" s="180">
        <f t="shared" si="20"/>
        <v>0</v>
      </c>
      <c r="N704" s="198" t="s">
        <v>724</v>
      </c>
    </row>
    <row r="705" spans="1:15" ht="12.6" customHeight="1">
      <c r="A705" s="196">
        <v>7340</v>
      </c>
      <c r="B705" s="198" t="s">
        <v>725</v>
      </c>
      <c r="C705" s="180">
        <f>AN71</f>
        <v>0</v>
      </c>
      <c r="D705" s="180">
        <f>(D615/D612)*AN76</f>
        <v>0</v>
      </c>
      <c r="E705" s="180">
        <f>(E623/E612)*SUM(C705:D705)</f>
        <v>0</v>
      </c>
      <c r="F705" s="180">
        <f>(F624/F612)*AN64</f>
        <v>0</v>
      </c>
      <c r="G705" s="180">
        <f>(G625/G612)*AN77</f>
        <v>0</v>
      </c>
      <c r="H705" s="180">
        <f>(H628/H612)*AN60</f>
        <v>0</v>
      </c>
      <c r="I705" s="180">
        <f>(I629/I612)*AN78</f>
        <v>0</v>
      </c>
      <c r="J705" s="180">
        <f>(J630/J612)*AN79</f>
        <v>0</v>
      </c>
      <c r="K705" s="180">
        <f>(K644/K612)*AN75</f>
        <v>0</v>
      </c>
      <c r="L705" s="180">
        <f>(L647/L612)*AN80</f>
        <v>0</v>
      </c>
      <c r="M705" s="180">
        <f t="shared" si="20"/>
        <v>0</v>
      </c>
      <c r="N705" s="198" t="s">
        <v>726</v>
      </c>
    </row>
    <row r="706" spans="1:15" ht="12.6" customHeight="1">
      <c r="A706" s="196">
        <v>7350</v>
      </c>
      <c r="B706" s="198" t="s">
        <v>727</v>
      </c>
      <c r="C706" s="180">
        <f>AO71</f>
        <v>0</v>
      </c>
      <c r="D706" s="180">
        <f>(D615/D612)*AO76</f>
        <v>0</v>
      </c>
      <c r="E706" s="180">
        <f>(E623/E612)*SUM(C706:D706)</f>
        <v>0</v>
      </c>
      <c r="F706" s="180">
        <f>(F624/F612)*AO64</f>
        <v>0</v>
      </c>
      <c r="G706" s="180">
        <f>(G625/G612)*AO77</f>
        <v>0</v>
      </c>
      <c r="H706" s="180">
        <f>(H628/H612)*AO60</f>
        <v>0</v>
      </c>
      <c r="I706" s="180">
        <f>(I629/I612)*AO78</f>
        <v>0</v>
      </c>
      <c r="J706" s="180">
        <f>(J630/J612)*AO79</f>
        <v>0</v>
      </c>
      <c r="K706" s="180">
        <f>(K644/K612)*AO75</f>
        <v>0</v>
      </c>
      <c r="L706" s="180">
        <f>(L647/L612)*AO80</f>
        <v>0</v>
      </c>
      <c r="M706" s="180">
        <f t="shared" si="20"/>
        <v>0</v>
      </c>
      <c r="N706" s="198" t="s">
        <v>728</v>
      </c>
    </row>
    <row r="707" spans="1:15" ht="12.6" customHeight="1">
      <c r="A707" s="196">
        <v>7380</v>
      </c>
      <c r="B707" s="198" t="s">
        <v>729</v>
      </c>
      <c r="C707" s="180">
        <f>AP71</f>
        <v>3802562.5400000005</v>
      </c>
      <c r="D707" s="180">
        <f>(D615/D612)*AP76</f>
        <v>441240.77494522056</v>
      </c>
      <c r="E707" s="180">
        <f>(E623/E612)*SUM(C707:D707)</f>
        <v>1007717.1980919222</v>
      </c>
      <c r="F707" s="180">
        <f>(F624/F612)*AP64</f>
        <v>1378.5243672469931</v>
      </c>
      <c r="G707" s="180">
        <f>(G625/G612)*AP77</f>
        <v>0</v>
      </c>
      <c r="H707" s="180">
        <f>(H628/H612)*AP60</f>
        <v>6755.027727219569</v>
      </c>
      <c r="I707" s="180">
        <f>(I629/I612)*AP78</f>
        <v>37413.566003042208</v>
      </c>
      <c r="J707" s="180">
        <f>(J630/J612)*AP79</f>
        <v>365.87884065286744</v>
      </c>
      <c r="K707" s="180">
        <f>(K644/K612)*AP75</f>
        <v>136022.48355223573</v>
      </c>
      <c r="L707" s="180">
        <f>(L647/L612)*AP80</f>
        <v>65073.494983982957</v>
      </c>
      <c r="M707" s="180">
        <f t="shared" si="20"/>
        <v>1695967</v>
      </c>
      <c r="N707" s="198" t="s">
        <v>730</v>
      </c>
    </row>
    <row r="708" spans="1:15" ht="12.6" customHeight="1">
      <c r="A708" s="196">
        <v>7390</v>
      </c>
      <c r="B708" s="198" t="s">
        <v>731</v>
      </c>
      <c r="C708" s="180">
        <f>AQ71</f>
        <v>16541.09</v>
      </c>
      <c r="D708" s="180">
        <f>(D615/D612)*AQ76</f>
        <v>63546.397597898744</v>
      </c>
      <c r="E708" s="180">
        <f>(E623/E612)*SUM(C708:D708)</f>
        <v>19017.266497756584</v>
      </c>
      <c r="F708" s="180">
        <f>(F624/F612)*AQ64</f>
        <v>1.1111002157582353</v>
      </c>
      <c r="G708" s="180">
        <f>(G625/G612)*AQ77</f>
        <v>0</v>
      </c>
      <c r="H708" s="180">
        <f>(H628/H612)*AQ60</f>
        <v>0</v>
      </c>
      <c r="I708" s="180">
        <f>(I629/I612)*AQ78</f>
        <v>2537.9288315691438</v>
      </c>
      <c r="J708" s="180">
        <f>(J630/J612)*AQ79</f>
        <v>0</v>
      </c>
      <c r="K708" s="180">
        <f>(K644/K612)*AQ75</f>
        <v>0</v>
      </c>
      <c r="L708" s="180">
        <f>(L647/L612)*AQ80</f>
        <v>0</v>
      </c>
      <c r="M708" s="180">
        <f t="shared" si="20"/>
        <v>85103</v>
      </c>
      <c r="N708" s="198" t="s">
        <v>732</v>
      </c>
    </row>
    <row r="709" spans="1:15" ht="12.6" customHeight="1">
      <c r="A709" s="196">
        <v>7400</v>
      </c>
      <c r="B709" s="198" t="s">
        <v>733</v>
      </c>
      <c r="C709" s="180">
        <f>AR71</f>
        <v>8210841.2500000019</v>
      </c>
      <c r="D709" s="180">
        <f>(D615/D612)*AR76</f>
        <v>261514.35071435972</v>
      </c>
      <c r="E709" s="180">
        <f>(E623/E612)*SUM(C709:D709)</f>
        <v>2011812.9455065203</v>
      </c>
      <c r="F709" s="180">
        <f>(F624/F612)*AR64</f>
        <v>2640.9907449846219</v>
      </c>
      <c r="G709" s="180">
        <f>(G625/G612)*AR77</f>
        <v>0</v>
      </c>
      <c r="H709" s="180">
        <f>(H628/H612)*AR60</f>
        <v>17538.168331133551</v>
      </c>
      <c r="I709" s="180">
        <f>(I629/I612)*AR78</f>
        <v>66667.159855967024</v>
      </c>
      <c r="J709" s="180">
        <f>(J630/J612)*AR79</f>
        <v>0</v>
      </c>
      <c r="K709" s="180">
        <f>(K644/K612)*AR75</f>
        <v>184894.31218136946</v>
      </c>
      <c r="L709" s="180">
        <f>(L647/L612)*AR80</f>
        <v>312119.71496663633</v>
      </c>
      <c r="M709" s="180">
        <f t="shared" si="20"/>
        <v>2857188</v>
      </c>
      <c r="N709" s="198" t="s">
        <v>734</v>
      </c>
    </row>
    <row r="710" spans="1:15" ht="12.6" customHeight="1">
      <c r="A710" s="196">
        <v>7410</v>
      </c>
      <c r="B710" s="198" t="s">
        <v>129</v>
      </c>
      <c r="C710" s="180">
        <f>AS71</f>
        <v>0</v>
      </c>
      <c r="D710" s="180">
        <f>(D615/D612)*AS76</f>
        <v>0</v>
      </c>
      <c r="E710" s="180">
        <f>(E623/E612)*SUM(C710:D710)</f>
        <v>0</v>
      </c>
      <c r="F710" s="180">
        <f>(F624/F612)*AS64</f>
        <v>0</v>
      </c>
      <c r="G710" s="180">
        <f>(G625/G612)*AS77</f>
        <v>0</v>
      </c>
      <c r="H710" s="180">
        <f>(H628/H612)*AS60</f>
        <v>0</v>
      </c>
      <c r="I710" s="180">
        <f>(I629/I612)*AS78</f>
        <v>0</v>
      </c>
      <c r="J710" s="180">
        <f>(J630/J612)*AS79</f>
        <v>0</v>
      </c>
      <c r="K710" s="180">
        <f>(K644/K612)*AS75</f>
        <v>0</v>
      </c>
      <c r="L710" s="180">
        <f>(L647/L612)*AS80</f>
        <v>0</v>
      </c>
      <c r="M710" s="180">
        <f t="shared" si="20"/>
        <v>0</v>
      </c>
      <c r="N710" s="198" t="s">
        <v>735</v>
      </c>
    </row>
    <row r="711" spans="1:15" ht="12.6" customHeight="1">
      <c r="A711" s="196">
        <v>7420</v>
      </c>
      <c r="B711" s="198" t="s">
        <v>736</v>
      </c>
      <c r="C711" s="180">
        <f>AT71</f>
        <v>0</v>
      </c>
      <c r="D711" s="180">
        <f>(D615/D612)*AT76</f>
        <v>0</v>
      </c>
      <c r="E711" s="180">
        <f>(E623/E612)*SUM(C711:D711)</f>
        <v>0</v>
      </c>
      <c r="F711" s="180">
        <f>(F624/F612)*AT64</f>
        <v>0</v>
      </c>
      <c r="G711" s="180">
        <f>(G625/G612)*AT77</f>
        <v>0</v>
      </c>
      <c r="H711" s="180">
        <f>(H628/H612)*AT60</f>
        <v>0</v>
      </c>
      <c r="I711" s="180">
        <f>(I629/I612)*AT78</f>
        <v>0</v>
      </c>
      <c r="J711" s="180">
        <f>(J630/J612)*AT79</f>
        <v>0</v>
      </c>
      <c r="K711" s="180">
        <f>(K644/K612)*AT75</f>
        <v>0</v>
      </c>
      <c r="L711" s="180">
        <f>(L647/L612)*AT80</f>
        <v>0</v>
      </c>
      <c r="M711" s="180">
        <f t="shared" si="20"/>
        <v>0</v>
      </c>
      <c r="N711" s="198" t="s">
        <v>737</v>
      </c>
    </row>
    <row r="712" spans="1:15" ht="12.6" customHeight="1">
      <c r="A712" s="196">
        <v>7430</v>
      </c>
      <c r="B712" s="198" t="s">
        <v>738</v>
      </c>
      <c r="C712" s="180">
        <f>AU71</f>
        <v>0</v>
      </c>
      <c r="D712" s="180">
        <f>(D615/D612)*AU76</f>
        <v>0</v>
      </c>
      <c r="E712" s="180">
        <f>(E623/E612)*SUM(C712:D712)</f>
        <v>0</v>
      </c>
      <c r="F712" s="180">
        <f>(F624/F612)*AU64</f>
        <v>0</v>
      </c>
      <c r="G712" s="180">
        <f>(G625/G612)*AU77</f>
        <v>0</v>
      </c>
      <c r="H712" s="180">
        <f>(H628/H612)*AU60</f>
        <v>0</v>
      </c>
      <c r="I712" s="180">
        <f>(I629/I612)*AU78</f>
        <v>0</v>
      </c>
      <c r="J712" s="180">
        <f>(J630/J612)*AU79</f>
        <v>0</v>
      </c>
      <c r="K712" s="180">
        <f>(K644/K612)*AU75</f>
        <v>0</v>
      </c>
      <c r="L712" s="180">
        <f>(L647/L612)*AU80</f>
        <v>0</v>
      </c>
      <c r="M712" s="180">
        <f t="shared" si="20"/>
        <v>0</v>
      </c>
      <c r="N712" s="198" t="s">
        <v>739</v>
      </c>
    </row>
    <row r="713" spans="1:15" ht="12.6" customHeight="1">
      <c r="A713" s="196">
        <v>7490</v>
      </c>
      <c r="B713" s="198" t="s">
        <v>740</v>
      </c>
      <c r="C713" s="180">
        <f>AV71</f>
        <v>17763.670000000158</v>
      </c>
      <c r="D713" s="180">
        <f>(D615/D612)*AV76</f>
        <v>116297.84822121353</v>
      </c>
      <c r="E713" s="180">
        <f>(E623/E612)*SUM(C713:D713)</f>
        <v>31833.732029490733</v>
      </c>
      <c r="F713" s="180">
        <f>(F624/F612)*AV64</f>
        <v>77.796985681723086</v>
      </c>
      <c r="G713" s="180">
        <f>(G625/G612)*AV77</f>
        <v>0</v>
      </c>
      <c r="H713" s="180">
        <f>(H628/H612)*AV60</f>
        <v>1680.3096986332102</v>
      </c>
      <c r="I713" s="180">
        <f>(I629/I612)*AV78</f>
        <v>15079.083035126527</v>
      </c>
      <c r="J713" s="180">
        <f>(J630/J612)*AV79</f>
        <v>0</v>
      </c>
      <c r="K713" s="180">
        <f>(K644/K612)*AV75</f>
        <v>474.59711963782883</v>
      </c>
      <c r="L713" s="180">
        <f>(L647/L612)*AV80</f>
        <v>0</v>
      </c>
      <c r="M713" s="180">
        <f t="shared" si="20"/>
        <v>165443</v>
      </c>
      <c r="N713" s="199" t="s">
        <v>741</v>
      </c>
    </row>
    <row r="715" spans="1:15" ht="12.6" customHeight="1">
      <c r="C715" s="180">
        <f>SUM(C614:C647)+SUM(C668:C713)</f>
        <v>559145470.28000009</v>
      </c>
      <c r="D715" s="180">
        <f>SUM(D616:D647)+SUM(D668:D713)</f>
        <v>42268008.870000012</v>
      </c>
      <c r="E715" s="180">
        <f>SUM(E624:E647)+SUM(E668:E713)</f>
        <v>107294735.92220291</v>
      </c>
      <c r="F715" s="180">
        <f>SUM(F625:F648)+SUM(F668:F713)</f>
        <v>246648.03695700454</v>
      </c>
      <c r="G715" s="180">
        <f>SUM(G626:G647)+SUM(G668:G713)</f>
        <v>7125487.0342278071</v>
      </c>
      <c r="H715" s="180">
        <f>SUM(H629:H647)+SUM(H668:H713)</f>
        <v>705621.17341795261</v>
      </c>
      <c r="I715" s="180">
        <f>SUM(I630:I647)+SUM(I668:I713)</f>
        <v>7442854.8905552551</v>
      </c>
      <c r="J715" s="180">
        <f>SUM(J631:J647)+SUM(J668:J713)</f>
        <v>78163.45609985078</v>
      </c>
      <c r="K715" s="180">
        <f>SUM(K668:K713)</f>
        <v>25994963.292844914</v>
      </c>
      <c r="L715" s="180">
        <f>SUM(L668:L713)</f>
        <v>9940015.2739241347</v>
      </c>
      <c r="M715" s="180">
        <f>SUM(M668:M713)</f>
        <v>177808210</v>
      </c>
      <c r="N715" s="198" t="s">
        <v>742</v>
      </c>
    </row>
    <row r="716" spans="1:15" ht="12.6" customHeight="1">
      <c r="C716" s="180">
        <f>CE71</f>
        <v>559145470.27999997</v>
      </c>
      <c r="D716" s="180">
        <f>D615</f>
        <v>42268008.870000005</v>
      </c>
      <c r="E716" s="180">
        <f>E623</f>
        <v>107294735.92220293</v>
      </c>
      <c r="F716" s="180">
        <f>F624</f>
        <v>246648.03695700454</v>
      </c>
      <c r="G716" s="180">
        <f>G625</f>
        <v>7125487.0342278061</v>
      </c>
      <c r="H716" s="180">
        <f>H628</f>
        <v>705621.17341795261</v>
      </c>
      <c r="I716" s="180">
        <f>I629</f>
        <v>7442854.8905552542</v>
      </c>
      <c r="J716" s="180">
        <f>J630</f>
        <v>78163.45609985078</v>
      </c>
      <c r="K716" s="180">
        <f>K644</f>
        <v>25994963.29284491</v>
      </c>
      <c r="L716" s="180">
        <f>L647</f>
        <v>9940015.2739241328</v>
      </c>
      <c r="M716" s="180">
        <f>C648</f>
        <v>177808209.87000003</v>
      </c>
      <c r="N716" s="198" t="s">
        <v>743</v>
      </c>
    </row>
    <row r="717" spans="1:15" ht="12.6" customHeight="1">
      <c r="O717" s="198"/>
    </row>
    <row r="718" spans="1:15" ht="12.6" customHeight="1">
      <c r="O718" s="198"/>
    </row>
    <row r="719" spans="1:15" ht="12.6" customHeight="1">
      <c r="O719" s="198"/>
    </row>
  </sheetData>
  <mergeCells count="1">
    <mergeCell ref="B220:C220"/>
  </mergeCells>
  <phoneticPr fontId="0" type="noConversion"/>
  <hyperlinks>
    <hyperlink ref="F16" r:id="rId1"/>
    <hyperlink ref="C17" r:id="rId2"/>
  </hyperlinks>
  <printOptions horizontalCentered="1" gridLinesSet="0"/>
  <pageMargins left="0.25" right="0.25" top="0.5" bottom="0.5" header="0.5" footer="0.5"/>
  <pageSetup scale="95"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384"/>
  <sheetViews>
    <sheetView showGridLines="0" zoomScale="65" workbookViewId="0">
      <selection activeCell="A386" sqref="A386"/>
    </sheetView>
  </sheetViews>
  <sheetFormatPr defaultColWidth="8.9140625" defaultRowHeight="20.100000000000001" customHeight="1"/>
  <cols>
    <col min="1" max="1" width="5.75" style="78" customWidth="1"/>
    <col min="2" max="2" width="22.4140625" style="78" customWidth="1"/>
    <col min="3" max="8" width="13.75" style="78" customWidth="1"/>
    <col min="9" max="9" width="15.75" style="78" customWidth="1"/>
    <col min="10" max="16384" width="8.9140625" style="78"/>
  </cols>
  <sheetData>
    <row r="1" spans="1:13" ht="20.100000000000001" customHeight="1">
      <c r="A1" s="4" t="s">
        <v>1171</v>
      </c>
      <c r="B1" s="5"/>
      <c r="C1" s="5"/>
      <c r="D1" s="6"/>
      <c r="E1" s="5"/>
      <c r="F1" s="5"/>
      <c r="G1" s="5"/>
      <c r="H1" s="5"/>
      <c r="I1"/>
    </row>
    <row r="2" spans="1:13" ht="20.100000000000001" customHeight="1">
      <c r="A2" s="45"/>
      <c r="B2" s="77"/>
      <c r="C2" s="77"/>
      <c r="D2" s="77"/>
      <c r="E2" s="77"/>
      <c r="F2" s="77"/>
      <c r="G2" s="77"/>
      <c r="H2" s="77"/>
      <c r="I2" s="168" t="s">
        <v>1172</v>
      </c>
    </row>
    <row r="3" spans="1:13" ht="20.100000000000001" customHeight="1">
      <c r="A3" s="45"/>
      <c r="B3" s="77"/>
      <c r="C3" s="77"/>
      <c r="D3" s="77"/>
      <c r="E3" s="77"/>
      <c r="F3" s="77"/>
      <c r="G3" s="77"/>
      <c r="H3" s="77"/>
      <c r="I3" s="45"/>
    </row>
    <row r="4" spans="1:13" ht="20.100000000000001" customHeight="1">
      <c r="A4" s="79" t="str">
        <f>"HOSPITAL NAME: "&amp;data!C84</f>
        <v>HOSPITAL NAME: PeaceHealth St. Joseph Medical Center</v>
      </c>
      <c r="B4" s="77"/>
      <c r="C4" s="77"/>
      <c r="D4" s="77"/>
      <c r="E4" s="77"/>
      <c r="F4" s="77"/>
      <c r="G4" s="80"/>
      <c r="H4" s="79" t="str">
        <f>"FYE: "&amp;data!C82</f>
        <v>FYE: 06/30/2019</v>
      </c>
    </row>
    <row r="5" spans="1:13" ht="20.100000000000001" customHeight="1">
      <c r="A5" s="23">
        <v>1</v>
      </c>
      <c r="B5" s="14" t="s">
        <v>209</v>
      </c>
      <c r="C5" s="89" t="s">
        <v>10</v>
      </c>
      <c r="D5" s="15" t="s">
        <v>11</v>
      </c>
      <c r="E5" s="15" t="s">
        <v>12</v>
      </c>
      <c r="F5" s="15" t="s">
        <v>13</v>
      </c>
      <c r="G5" s="15" t="s">
        <v>14</v>
      </c>
      <c r="H5" s="15" t="s">
        <v>15</v>
      </c>
      <c r="I5" s="15" t="s">
        <v>16</v>
      </c>
    </row>
    <row r="6" spans="1:13" ht="20.100000000000001" customHeight="1">
      <c r="A6" s="81">
        <v>2</v>
      </c>
      <c r="B6" s="17" t="s">
        <v>1173</v>
      </c>
      <c r="C6" s="88" t="s">
        <v>92</v>
      </c>
      <c r="D6" s="18" t="s">
        <v>1174</v>
      </c>
      <c r="E6" s="18" t="s">
        <v>94</v>
      </c>
      <c r="F6" s="18" t="s">
        <v>95</v>
      </c>
      <c r="G6" s="18" t="s">
        <v>96</v>
      </c>
      <c r="H6" s="18" t="s">
        <v>97</v>
      </c>
      <c r="I6" s="18" t="s">
        <v>98</v>
      </c>
    </row>
    <row r="7" spans="1:13" ht="20.100000000000001" customHeight="1">
      <c r="A7" s="82"/>
      <c r="B7" s="83"/>
      <c r="C7" s="18" t="s">
        <v>163</v>
      </c>
      <c r="D7" s="18" t="s">
        <v>1175</v>
      </c>
      <c r="E7" s="18" t="s">
        <v>163</v>
      </c>
      <c r="F7" s="18" t="s">
        <v>1176</v>
      </c>
      <c r="G7" s="18" t="s">
        <v>165</v>
      </c>
      <c r="H7" s="18" t="s">
        <v>163</v>
      </c>
      <c r="I7" s="18" t="s">
        <v>166</v>
      </c>
    </row>
    <row r="8" spans="1:13" ht="20.100000000000001" customHeight="1">
      <c r="A8" s="23">
        <v>3</v>
      </c>
      <c r="B8" s="14" t="s">
        <v>1177</v>
      </c>
      <c r="C8" s="15" t="s">
        <v>215</v>
      </c>
      <c r="D8" s="15" t="s">
        <v>215</v>
      </c>
      <c r="E8" s="15" t="s">
        <v>215</v>
      </c>
      <c r="F8" s="15" t="s">
        <v>215</v>
      </c>
      <c r="G8" s="15" t="s">
        <v>215</v>
      </c>
      <c r="H8" s="15" t="s">
        <v>215</v>
      </c>
      <c r="I8" s="15" t="s">
        <v>215</v>
      </c>
    </row>
    <row r="9" spans="1:13" ht="20.100000000000001" customHeight="1">
      <c r="A9" s="23">
        <v>4</v>
      </c>
      <c r="B9" s="14" t="s">
        <v>233</v>
      </c>
      <c r="C9" s="14">
        <f>data!C59</f>
        <v>6991</v>
      </c>
      <c r="D9" s="14">
        <f>data!D59</f>
        <v>9000</v>
      </c>
      <c r="E9" s="14">
        <f>data!E59</f>
        <v>46493</v>
      </c>
      <c r="F9" s="14">
        <f>data!F59</f>
        <v>0</v>
      </c>
      <c r="G9" s="14">
        <f>data!G59</f>
        <v>979</v>
      </c>
      <c r="H9" s="14">
        <f>data!H59</f>
        <v>4629</v>
      </c>
      <c r="I9" s="14">
        <f>data!I59</f>
        <v>0</v>
      </c>
    </row>
    <row r="10" spans="1:13" ht="20.100000000000001" customHeight="1">
      <c r="A10" s="23">
        <v>5</v>
      </c>
      <c r="B10" s="14" t="s">
        <v>234</v>
      </c>
      <c r="C10" s="26">
        <f>data!C60</f>
        <v>76.9107031474107</v>
      </c>
      <c r="D10" s="26">
        <f>data!D60</f>
        <v>65.373424589217024</v>
      </c>
      <c r="E10" s="26">
        <f>data!E60</f>
        <v>304.15260532121408</v>
      </c>
      <c r="F10" s="26">
        <f>data!F60</f>
        <v>0</v>
      </c>
      <c r="G10" s="26">
        <f>data!G60</f>
        <v>5.1643638468489019</v>
      </c>
      <c r="H10" s="26">
        <f>data!H60</f>
        <v>34.132352929394926</v>
      </c>
      <c r="I10" s="26">
        <f>data!I60</f>
        <v>0</v>
      </c>
    </row>
    <row r="11" spans="1:13" ht="20.100000000000001" customHeight="1">
      <c r="A11" s="23">
        <v>6</v>
      </c>
      <c r="B11" s="14" t="s">
        <v>235</v>
      </c>
      <c r="C11" s="14">
        <f>data!C61</f>
        <v>8749952.0099999998</v>
      </c>
      <c r="D11" s="14">
        <f>data!D61</f>
        <v>5669972.3999999994</v>
      </c>
      <c r="E11" s="14">
        <f>data!E61</f>
        <v>25482209.069999997</v>
      </c>
      <c r="F11" s="14">
        <f>data!F61</f>
        <v>0</v>
      </c>
      <c r="G11" s="14">
        <f>data!G61</f>
        <v>580494.94999999995</v>
      </c>
      <c r="H11" s="14">
        <f>data!H61</f>
        <v>3442650.03</v>
      </c>
      <c r="I11" s="14">
        <f>data!I61</f>
        <v>0</v>
      </c>
    </row>
    <row r="12" spans="1:13" ht="20.100000000000001" customHeight="1">
      <c r="A12" s="23">
        <v>7</v>
      </c>
      <c r="B12" s="14" t="s">
        <v>3</v>
      </c>
      <c r="C12" s="14">
        <f>data!C62</f>
        <v>2097960</v>
      </c>
      <c r="D12" s="14">
        <f>data!D62</f>
        <v>1588991</v>
      </c>
      <c r="E12" s="14">
        <f>data!E62</f>
        <v>6957053</v>
      </c>
      <c r="F12" s="14">
        <f>data!F62</f>
        <v>0</v>
      </c>
      <c r="G12" s="14">
        <f>data!G62</f>
        <v>138504</v>
      </c>
      <c r="H12" s="14">
        <f>data!H62</f>
        <v>845180</v>
      </c>
      <c r="I12" s="14">
        <f>data!I62</f>
        <v>0</v>
      </c>
    </row>
    <row r="13" spans="1:13" ht="20.100000000000001" customHeight="1">
      <c r="A13" s="23">
        <v>8</v>
      </c>
      <c r="B13" s="14" t="s">
        <v>236</v>
      </c>
      <c r="C13" s="14">
        <f>data!C63</f>
        <v>0</v>
      </c>
      <c r="D13" s="14">
        <f>data!D63</f>
        <v>0</v>
      </c>
      <c r="E13" s="14">
        <f>data!E63</f>
        <v>1395.25</v>
      </c>
      <c r="F13" s="14">
        <f>data!F63</f>
        <v>0</v>
      </c>
      <c r="G13" s="14">
        <f>data!G63</f>
        <v>0</v>
      </c>
      <c r="H13" s="14">
        <f>data!H63</f>
        <v>132100</v>
      </c>
      <c r="I13" s="14">
        <f>data!I63</f>
        <v>0</v>
      </c>
    </row>
    <row r="14" spans="1:13" ht="20.100000000000001" customHeight="1">
      <c r="A14" s="23">
        <v>9</v>
      </c>
      <c r="B14" s="14" t="s">
        <v>237</v>
      </c>
      <c r="C14" s="14">
        <f>data!C64</f>
        <v>927007.60000000009</v>
      </c>
      <c r="D14" s="14">
        <f>data!D64</f>
        <v>464283.98000000004</v>
      </c>
      <c r="E14" s="14">
        <f>data!E64</f>
        <v>2608626.79</v>
      </c>
      <c r="F14" s="14">
        <f>data!F64</f>
        <v>0</v>
      </c>
      <c r="G14" s="14">
        <f>data!G64</f>
        <v>28693.59</v>
      </c>
      <c r="H14" s="14">
        <f>data!H64</f>
        <v>153789.98000000001</v>
      </c>
      <c r="I14" s="14">
        <f>data!I64</f>
        <v>0</v>
      </c>
    </row>
    <row r="15" spans="1:13" ht="20.100000000000001" customHeight="1">
      <c r="A15" s="23">
        <v>10</v>
      </c>
      <c r="B15" s="14" t="s">
        <v>444</v>
      </c>
      <c r="C15" s="14">
        <f>data!C65</f>
        <v>600</v>
      </c>
      <c r="D15" s="14">
        <f>data!D65</f>
        <v>1550</v>
      </c>
      <c r="E15" s="14">
        <f>data!E65</f>
        <v>3300</v>
      </c>
      <c r="F15" s="14">
        <f>data!F65</f>
        <v>0</v>
      </c>
      <c r="G15" s="14">
        <f>data!G65</f>
        <v>0</v>
      </c>
      <c r="H15" s="14">
        <f>data!H65</f>
        <v>1100</v>
      </c>
      <c r="I15" s="14">
        <f>data!I65</f>
        <v>0</v>
      </c>
      <c r="M15" s="264"/>
    </row>
    <row r="16" spans="1:13" ht="20.100000000000001" customHeight="1">
      <c r="A16" s="23">
        <v>11</v>
      </c>
      <c r="B16" s="14" t="s">
        <v>445</v>
      </c>
      <c r="C16" s="14">
        <f>data!C66</f>
        <v>1093803.6699999997</v>
      </c>
      <c r="D16" s="14">
        <f>data!D66</f>
        <v>291782.84999999998</v>
      </c>
      <c r="E16" s="14">
        <f>data!E66</f>
        <v>1475540.0699999998</v>
      </c>
      <c r="F16" s="14">
        <f>data!F66</f>
        <v>0</v>
      </c>
      <c r="G16" s="14">
        <f>data!G66</f>
        <v>368339.16999999993</v>
      </c>
      <c r="H16" s="14">
        <f>data!H66</f>
        <v>343356.36000000004</v>
      </c>
      <c r="I16" s="14">
        <f>data!I66</f>
        <v>0</v>
      </c>
    </row>
    <row r="17" spans="1:9" ht="20.100000000000001" customHeight="1">
      <c r="A17" s="23">
        <v>12</v>
      </c>
      <c r="B17" s="14" t="s">
        <v>6</v>
      </c>
      <c r="C17" s="14">
        <f>data!C67</f>
        <v>314233</v>
      </c>
      <c r="D17" s="14">
        <f>data!D67</f>
        <v>408980</v>
      </c>
      <c r="E17" s="14">
        <f>data!E67</f>
        <v>1068193</v>
      </c>
      <c r="F17" s="14">
        <f>data!F67</f>
        <v>0</v>
      </c>
      <c r="G17" s="14">
        <f>data!G67</f>
        <v>88638</v>
      </c>
      <c r="H17" s="14">
        <f>data!H67</f>
        <v>90961</v>
      </c>
      <c r="I17" s="14">
        <f>data!I67</f>
        <v>0</v>
      </c>
    </row>
    <row r="18" spans="1:9" ht="20.100000000000001" customHeight="1">
      <c r="A18" s="23">
        <v>13</v>
      </c>
      <c r="B18" s="14" t="s">
        <v>474</v>
      </c>
      <c r="C18" s="14">
        <f>data!C68</f>
        <v>22380.95</v>
      </c>
      <c r="D18" s="14">
        <f>data!D68</f>
        <v>10000.330000000002</v>
      </c>
      <c r="E18" s="14">
        <f>data!E68</f>
        <v>157918.35</v>
      </c>
      <c r="F18" s="14">
        <f>data!F68</f>
        <v>0</v>
      </c>
      <c r="G18" s="14">
        <f>data!G68</f>
        <v>5002.29</v>
      </c>
      <c r="H18" s="14">
        <f>data!H68</f>
        <v>0</v>
      </c>
      <c r="I18" s="14">
        <f>data!I68</f>
        <v>0</v>
      </c>
    </row>
    <row r="19" spans="1:9" ht="20.100000000000001" customHeight="1">
      <c r="A19" s="23">
        <v>14</v>
      </c>
      <c r="B19" s="14" t="s">
        <v>241</v>
      </c>
      <c r="C19" s="14">
        <f>data!C69</f>
        <v>20437.25</v>
      </c>
      <c r="D19" s="14">
        <f>data!D69</f>
        <v>1503.18</v>
      </c>
      <c r="E19" s="14">
        <f>data!E69</f>
        <v>16722.32</v>
      </c>
      <c r="F19" s="14">
        <f>data!F69</f>
        <v>0</v>
      </c>
      <c r="G19" s="14">
        <f>data!G69</f>
        <v>962.08</v>
      </c>
      <c r="H19" s="14">
        <f>data!H69</f>
        <v>82108.28</v>
      </c>
      <c r="I19" s="14">
        <f>data!I69</f>
        <v>0</v>
      </c>
    </row>
    <row r="20" spans="1:9" ht="20.100000000000001" customHeight="1">
      <c r="A20" s="23">
        <v>15</v>
      </c>
      <c r="B20" s="14" t="s">
        <v>242</v>
      </c>
      <c r="C20" s="14">
        <f>-data!C70</f>
        <v>0</v>
      </c>
      <c r="D20" s="14">
        <f>-data!D70</f>
        <v>0</v>
      </c>
      <c r="E20" s="14">
        <f>-data!E70</f>
        <v>-30000</v>
      </c>
      <c r="F20" s="14">
        <f>-data!F70</f>
        <v>0</v>
      </c>
      <c r="G20" s="14">
        <f>-data!G70</f>
        <v>0</v>
      </c>
      <c r="H20" s="14">
        <f>-data!H70</f>
        <v>1174.3800000000001</v>
      </c>
      <c r="I20" s="14">
        <f>-data!I70</f>
        <v>0</v>
      </c>
    </row>
    <row r="21" spans="1:9" ht="20.100000000000001" customHeight="1">
      <c r="A21" s="23">
        <v>16</v>
      </c>
      <c r="B21" s="48" t="s">
        <v>1178</v>
      </c>
      <c r="C21" s="14">
        <f>data!C71</f>
        <v>13226374.479999999</v>
      </c>
      <c r="D21" s="14">
        <f>data!D71</f>
        <v>8437063.7400000002</v>
      </c>
      <c r="E21" s="14">
        <f>data!E71</f>
        <v>37740957.850000001</v>
      </c>
      <c r="F21" s="14">
        <f>data!F71</f>
        <v>0</v>
      </c>
      <c r="G21" s="14">
        <f>data!G71</f>
        <v>1210634.08</v>
      </c>
      <c r="H21" s="14">
        <f>data!H71</f>
        <v>5092420.03</v>
      </c>
      <c r="I21" s="14">
        <f>data!I71</f>
        <v>0</v>
      </c>
    </row>
    <row r="22" spans="1:9" ht="20.100000000000001" customHeight="1">
      <c r="A22" s="23">
        <v>17</v>
      </c>
      <c r="B22" s="14" t="s">
        <v>244</v>
      </c>
      <c r="C22" s="210"/>
      <c r="D22" s="211"/>
      <c r="E22" s="211"/>
      <c r="F22" s="211"/>
      <c r="G22" s="211"/>
      <c r="H22" s="211"/>
      <c r="I22" s="211"/>
    </row>
    <row r="23" spans="1:9" ht="20.100000000000001" customHeight="1">
      <c r="A23" s="23">
        <v>18</v>
      </c>
      <c r="B23" s="14" t="s">
        <v>1179</v>
      </c>
      <c r="C23" s="48">
        <f>+data!M668</f>
        <v>6685703</v>
      </c>
      <c r="D23" s="48">
        <f>+data!M669</f>
        <v>5532999</v>
      </c>
      <c r="E23" s="48">
        <f>+data!M670</f>
        <v>27637695</v>
      </c>
      <c r="F23" s="48">
        <f>+data!M671</f>
        <v>0</v>
      </c>
      <c r="G23" s="48">
        <f>+data!M672</f>
        <v>666414</v>
      </c>
      <c r="H23" s="48">
        <f>+data!M673</f>
        <v>2867542</v>
      </c>
      <c r="I23" s="48">
        <f>+data!M674</f>
        <v>0</v>
      </c>
    </row>
    <row r="24" spans="1:9" ht="20.100000000000001" customHeight="1">
      <c r="A24" s="23">
        <v>19</v>
      </c>
      <c r="B24" s="48" t="s">
        <v>1180</v>
      </c>
      <c r="C24" s="14">
        <f>data!C73</f>
        <v>44508253</v>
      </c>
      <c r="D24" s="14">
        <f>data!D73</f>
        <v>41199366</v>
      </c>
      <c r="E24" s="14">
        <f>data!E73</f>
        <v>215580752.5</v>
      </c>
      <c r="F24" s="14">
        <f>data!F73</f>
        <v>0</v>
      </c>
      <c r="G24" s="14">
        <f>data!G73</f>
        <v>2383865</v>
      </c>
      <c r="H24" s="14">
        <f>data!H73</f>
        <v>16136204</v>
      </c>
      <c r="I24" s="14">
        <f>data!I73</f>
        <v>0</v>
      </c>
    </row>
    <row r="25" spans="1:9" ht="20.100000000000001" customHeight="1">
      <c r="A25" s="23">
        <v>20</v>
      </c>
      <c r="B25" s="48" t="s">
        <v>1181</v>
      </c>
      <c r="C25" s="14">
        <f>data!C74</f>
        <v>2773364.5</v>
      </c>
      <c r="D25" s="14">
        <f>data!D74</f>
        <v>1512330</v>
      </c>
      <c r="E25" s="14">
        <f>data!E74</f>
        <v>20346863.030000001</v>
      </c>
      <c r="F25" s="14">
        <f>data!F74</f>
        <v>0</v>
      </c>
      <c r="G25" s="14">
        <f>data!G74</f>
        <v>0</v>
      </c>
      <c r="H25" s="14">
        <f>data!H74</f>
        <v>1107695</v>
      </c>
      <c r="I25" s="14">
        <f>data!I74</f>
        <v>0</v>
      </c>
    </row>
    <row r="26" spans="1:9" ht="18" customHeight="1">
      <c r="A26" s="23">
        <v>21</v>
      </c>
      <c r="B26" s="48" t="s">
        <v>1182</v>
      </c>
      <c r="C26" s="14">
        <f>data!C75</f>
        <v>47281617.5</v>
      </c>
      <c r="D26" s="14">
        <f>data!D75</f>
        <v>42711696</v>
      </c>
      <c r="E26" s="14">
        <f>data!E75</f>
        <v>235927615.53</v>
      </c>
      <c r="F26" s="14">
        <f>data!F75</f>
        <v>0</v>
      </c>
      <c r="G26" s="14">
        <f>data!G75</f>
        <v>2383865</v>
      </c>
      <c r="H26" s="14">
        <f>data!H75</f>
        <v>17243899</v>
      </c>
      <c r="I26" s="14">
        <f>data!I75</f>
        <v>0</v>
      </c>
    </row>
    <row r="27" spans="1:9" ht="20.100000000000001" customHeight="1">
      <c r="A27" s="23" t="s">
        <v>1183</v>
      </c>
      <c r="B27" s="60"/>
      <c r="C27" s="211"/>
      <c r="D27" s="211"/>
      <c r="E27" s="211"/>
      <c r="F27" s="211"/>
      <c r="G27" s="211"/>
      <c r="H27" s="211"/>
      <c r="I27" s="211"/>
    </row>
    <row r="28" spans="1:9" ht="20.100000000000001" customHeight="1">
      <c r="A28" s="23">
        <v>22</v>
      </c>
      <c r="B28" s="14" t="s">
        <v>1184</v>
      </c>
      <c r="C28" s="14">
        <f>data!C76</f>
        <v>16614.61</v>
      </c>
      <c r="D28" s="14">
        <f>data!D76</f>
        <v>13567.939999999999</v>
      </c>
      <c r="E28" s="14">
        <f>data!E76</f>
        <v>72105.38</v>
      </c>
      <c r="F28" s="14">
        <f>data!F76</f>
        <v>0</v>
      </c>
      <c r="G28" s="14">
        <f>data!G76</f>
        <v>1991</v>
      </c>
      <c r="H28" s="14">
        <f>data!H76</f>
        <v>7739.793333333334</v>
      </c>
      <c r="I28" s="14">
        <f>data!I76</f>
        <v>0</v>
      </c>
    </row>
    <row r="29" spans="1:9" ht="20.100000000000001" customHeight="1">
      <c r="A29" s="23">
        <v>23</v>
      </c>
      <c r="B29" s="14" t="s">
        <v>1185</v>
      </c>
      <c r="C29" s="14">
        <f>data!C77</f>
        <v>13740</v>
      </c>
      <c r="D29" s="14">
        <f>data!D77</f>
        <v>26536</v>
      </c>
      <c r="E29" s="14">
        <f>data!E77</f>
        <v>139237</v>
      </c>
      <c r="F29" s="14">
        <f>data!F77</f>
        <v>0</v>
      </c>
      <c r="G29" s="14">
        <f>data!G77</f>
        <v>3031</v>
      </c>
      <c r="H29" s="14">
        <f>data!H77</f>
        <v>13539</v>
      </c>
      <c r="I29" s="14">
        <f>data!I77</f>
        <v>0</v>
      </c>
    </row>
    <row r="30" spans="1:9" ht="20.100000000000001" customHeight="1">
      <c r="A30" s="23">
        <v>24</v>
      </c>
      <c r="B30" s="14" t="s">
        <v>1186</v>
      </c>
      <c r="C30" s="14">
        <f>data!C78</f>
        <v>4311.3421594371002</v>
      </c>
      <c r="D30" s="14">
        <f>data!D78</f>
        <v>3520.7586418647811</v>
      </c>
      <c r="E30" s="14">
        <f>data!E78</f>
        <v>18710.698879855307</v>
      </c>
      <c r="F30" s="14">
        <f>data!F78</f>
        <v>0</v>
      </c>
      <c r="G30" s="14">
        <f>data!G78</f>
        <v>336.72673023396351</v>
      </c>
      <c r="H30" s="14">
        <f>data!H78</f>
        <v>1653.6972116902571</v>
      </c>
      <c r="I30" s="14">
        <f>data!I78</f>
        <v>0</v>
      </c>
    </row>
    <row r="31" spans="1:9" ht="20.100000000000001" customHeight="1">
      <c r="A31" s="23">
        <v>25</v>
      </c>
      <c r="B31" s="14" t="s">
        <v>1187</v>
      </c>
      <c r="C31" s="14">
        <f>data!C79</f>
        <v>82606</v>
      </c>
      <c r="D31" s="14">
        <f>data!D79</f>
        <v>95937</v>
      </c>
      <c r="E31" s="14">
        <f>data!E79</f>
        <v>591480</v>
      </c>
      <c r="F31" s="14">
        <f>data!F79</f>
        <v>0</v>
      </c>
      <c r="G31" s="14">
        <f>data!G79</f>
        <v>8274</v>
      </c>
      <c r="H31" s="14">
        <f>data!H79</f>
        <v>17051</v>
      </c>
      <c r="I31" s="14">
        <f>data!I79</f>
        <v>0</v>
      </c>
    </row>
    <row r="32" spans="1:9" ht="20.100000000000001" customHeight="1">
      <c r="A32" s="23">
        <v>26</v>
      </c>
      <c r="B32" s="14" t="s">
        <v>252</v>
      </c>
      <c r="C32" s="84">
        <f>data!C80</f>
        <v>59.317573689986261</v>
      </c>
      <c r="D32" s="84">
        <f>data!D80</f>
        <v>52.0094600202316</v>
      </c>
      <c r="E32" s="84">
        <f>data!E80</f>
        <v>262.09496459093174</v>
      </c>
      <c r="F32" s="84">
        <f>data!F80</f>
        <v>0</v>
      </c>
      <c r="G32" s="84">
        <f>data!G80</f>
        <v>4.6579190874164293</v>
      </c>
      <c r="H32" s="84">
        <f>data!H80</f>
        <v>14.962104669550939</v>
      </c>
      <c r="I32" s="84">
        <f>data!I80</f>
        <v>0</v>
      </c>
    </row>
    <row r="33" spans="1:9" ht="20.100000000000001" customHeight="1">
      <c r="A33" s="4" t="s">
        <v>1171</v>
      </c>
      <c r="B33" s="5"/>
      <c r="C33" s="5"/>
      <c r="D33" s="6"/>
      <c r="E33" s="5"/>
      <c r="F33" s="5"/>
      <c r="G33" s="5"/>
      <c r="H33" s="5"/>
      <c r="I33" s="4"/>
    </row>
    <row r="34" spans="1:9" ht="20.100000000000001" customHeight="1">
      <c r="A34" s="45"/>
      <c r="B34" s="77"/>
      <c r="C34" s="77"/>
      <c r="D34" s="77"/>
      <c r="E34" s="77"/>
      <c r="F34" s="77"/>
      <c r="G34" s="77"/>
      <c r="H34" s="77"/>
      <c r="I34" s="168" t="s">
        <v>1188</v>
      </c>
    </row>
    <row r="35" spans="1:9" ht="20.100000000000001" customHeight="1">
      <c r="A35" s="45"/>
      <c r="B35" s="77"/>
      <c r="C35" s="77"/>
      <c r="D35" s="77"/>
      <c r="E35" s="77"/>
      <c r="F35" s="77"/>
      <c r="G35" s="77"/>
      <c r="H35" s="77"/>
      <c r="I35" s="45"/>
    </row>
    <row r="36" spans="1:9" ht="20.100000000000001" customHeight="1">
      <c r="A36" s="79" t="str">
        <f>"HOSPITAL NAME: "&amp;data!C84</f>
        <v>HOSPITAL NAME: PeaceHealth St. Joseph Medical Center</v>
      </c>
      <c r="B36" s="77"/>
      <c r="C36" s="77"/>
      <c r="D36" s="77"/>
      <c r="E36" s="77"/>
      <c r="F36" s="77"/>
      <c r="G36" s="80"/>
      <c r="H36" s="79" t="str">
        <f>"FYE: "&amp;data!C82</f>
        <v>FYE: 06/30/2019</v>
      </c>
    </row>
    <row r="37" spans="1:9" ht="20.100000000000001" customHeight="1">
      <c r="A37" s="23">
        <v>1</v>
      </c>
      <c r="B37" s="14" t="s">
        <v>209</v>
      </c>
      <c r="C37" s="15" t="s">
        <v>17</v>
      </c>
      <c r="D37" s="15" t="s">
        <v>18</v>
      </c>
      <c r="E37" s="15" t="s">
        <v>19</v>
      </c>
      <c r="F37" s="15" t="s">
        <v>20</v>
      </c>
      <c r="G37" s="15" t="s">
        <v>21</v>
      </c>
      <c r="H37" s="15" t="s">
        <v>22</v>
      </c>
      <c r="I37" s="15" t="s">
        <v>23</v>
      </c>
    </row>
    <row r="38" spans="1:9" ht="20.100000000000001" customHeight="1">
      <c r="A38" s="81">
        <v>2</v>
      </c>
      <c r="B38" s="17" t="s">
        <v>1173</v>
      </c>
      <c r="C38" s="25"/>
      <c r="D38" s="18" t="s">
        <v>100</v>
      </c>
      <c r="E38" s="18" t="s">
        <v>101</v>
      </c>
      <c r="F38" s="18" t="s">
        <v>1189</v>
      </c>
      <c r="G38" s="18" t="s">
        <v>103</v>
      </c>
      <c r="H38" s="18" t="s">
        <v>1190</v>
      </c>
      <c r="I38" s="18" t="s">
        <v>105</v>
      </c>
    </row>
    <row r="39" spans="1:9" ht="20.100000000000001" customHeight="1">
      <c r="A39" s="82"/>
      <c r="B39" s="83"/>
      <c r="C39" s="18" t="s">
        <v>99</v>
      </c>
      <c r="D39" s="18" t="s">
        <v>157</v>
      </c>
      <c r="E39" s="88" t="s">
        <v>167</v>
      </c>
      <c r="F39" s="18" t="s">
        <v>168</v>
      </c>
      <c r="G39" s="18" t="s">
        <v>169</v>
      </c>
      <c r="H39" s="18" t="s">
        <v>170</v>
      </c>
      <c r="I39" s="18" t="s">
        <v>169</v>
      </c>
    </row>
    <row r="40" spans="1:9" ht="20.100000000000001" customHeight="1">
      <c r="A40" s="23">
        <v>3</v>
      </c>
      <c r="B40" s="14" t="s">
        <v>1177</v>
      </c>
      <c r="C40" s="15" t="s">
        <v>216</v>
      </c>
      <c r="D40" s="15" t="s">
        <v>215</v>
      </c>
      <c r="E40" s="15" t="s">
        <v>215</v>
      </c>
      <c r="F40" s="15" t="s">
        <v>215</v>
      </c>
      <c r="G40" s="15" t="s">
        <v>215</v>
      </c>
      <c r="H40" s="15" t="s">
        <v>217</v>
      </c>
      <c r="I40" s="89" t="s">
        <v>218</v>
      </c>
    </row>
    <row r="41" spans="1:9" ht="20.100000000000001" customHeight="1">
      <c r="A41" s="23">
        <v>4</v>
      </c>
      <c r="B41" s="14" t="s">
        <v>233</v>
      </c>
      <c r="C41" s="14">
        <f>data!J59</f>
        <v>3238</v>
      </c>
      <c r="D41" s="14">
        <f>data!K59</f>
        <v>0</v>
      </c>
      <c r="E41" s="14">
        <f>data!L59</f>
        <v>0</v>
      </c>
      <c r="F41" s="14">
        <f>data!M59</f>
        <v>0</v>
      </c>
      <c r="G41" s="14">
        <f>data!N59</f>
        <v>0</v>
      </c>
      <c r="H41" s="14">
        <f>data!O59</f>
        <v>1906</v>
      </c>
      <c r="I41" s="14">
        <f>data!P59</f>
        <v>964829</v>
      </c>
    </row>
    <row r="42" spans="1:9" ht="20.100000000000001" customHeight="1">
      <c r="A42" s="23">
        <v>5</v>
      </c>
      <c r="B42" s="14" t="s">
        <v>234</v>
      </c>
      <c r="C42" s="26">
        <f>data!J60</f>
        <v>7.8441278447732161</v>
      </c>
      <c r="D42" s="26">
        <f>data!K60</f>
        <v>0</v>
      </c>
      <c r="E42" s="26">
        <f>data!L60</f>
        <v>0</v>
      </c>
      <c r="F42" s="26">
        <f>data!M60</f>
        <v>0</v>
      </c>
      <c r="G42" s="26">
        <f>data!N60</f>
        <v>52.412609178266557</v>
      </c>
      <c r="H42" s="26">
        <f>data!O60</f>
        <v>51.014485662513735</v>
      </c>
      <c r="I42" s="26">
        <f>data!P60</f>
        <v>66.738505281352332</v>
      </c>
    </row>
    <row r="43" spans="1:9" ht="20.100000000000001" customHeight="1">
      <c r="A43" s="23">
        <v>6</v>
      </c>
      <c r="B43" s="14" t="s">
        <v>235</v>
      </c>
      <c r="C43" s="14">
        <f>data!J61</f>
        <v>1023001.2099999998</v>
      </c>
      <c r="D43" s="14">
        <f>data!K61</f>
        <v>0</v>
      </c>
      <c r="E43" s="14">
        <f>data!L61</f>
        <v>0</v>
      </c>
      <c r="F43" s="14">
        <f>data!M61</f>
        <v>0</v>
      </c>
      <c r="G43" s="14">
        <f>data!N61</f>
        <v>2949017.34</v>
      </c>
      <c r="H43" s="14">
        <f>data!O61</f>
        <v>5345783.8100000005</v>
      </c>
      <c r="I43" s="14">
        <f>data!P61</f>
        <v>5965362.9800000004</v>
      </c>
    </row>
    <row r="44" spans="1:9" ht="20.100000000000001" customHeight="1">
      <c r="A44" s="23">
        <v>7</v>
      </c>
      <c r="B44" s="14" t="s">
        <v>3</v>
      </c>
      <c r="C44" s="14">
        <f>data!J62</f>
        <v>268671</v>
      </c>
      <c r="D44" s="14">
        <f>data!K62</f>
        <v>0</v>
      </c>
      <c r="E44" s="14">
        <f>data!L62</f>
        <v>0</v>
      </c>
      <c r="F44" s="14">
        <f>data!M62</f>
        <v>0</v>
      </c>
      <c r="G44" s="14">
        <f>data!N62</f>
        <v>750758</v>
      </c>
      <c r="H44" s="14">
        <f>data!O62</f>
        <v>1495811</v>
      </c>
      <c r="I44" s="14">
        <f>data!P62</f>
        <v>1644360</v>
      </c>
    </row>
    <row r="45" spans="1:9" ht="20.100000000000001" customHeight="1">
      <c r="A45" s="23">
        <v>8</v>
      </c>
      <c r="B45" s="14" t="s">
        <v>236</v>
      </c>
      <c r="C45" s="14">
        <f>data!J63</f>
        <v>0</v>
      </c>
      <c r="D45" s="14">
        <f>data!K63</f>
        <v>0</v>
      </c>
      <c r="E45" s="14">
        <f>data!L63</f>
        <v>0</v>
      </c>
      <c r="F45" s="14">
        <f>data!M63</f>
        <v>0</v>
      </c>
      <c r="G45" s="14">
        <f>data!N63</f>
        <v>4792416.1500000004</v>
      </c>
      <c r="H45" s="14">
        <f>data!O63</f>
        <v>0</v>
      </c>
      <c r="I45" s="14">
        <f>data!P63</f>
        <v>2194093.87</v>
      </c>
    </row>
    <row r="46" spans="1:9" ht="20.100000000000001" customHeight="1">
      <c r="A46" s="23">
        <v>9</v>
      </c>
      <c r="B46" s="14" t="s">
        <v>237</v>
      </c>
      <c r="C46" s="14">
        <f>data!J64</f>
        <v>84211.35</v>
      </c>
      <c r="D46" s="14">
        <f>data!K64</f>
        <v>0</v>
      </c>
      <c r="E46" s="14">
        <f>data!L64</f>
        <v>0</v>
      </c>
      <c r="F46" s="14">
        <f>data!M64</f>
        <v>0</v>
      </c>
      <c r="G46" s="14">
        <f>data!N64</f>
        <v>206357.78000000003</v>
      </c>
      <c r="H46" s="14">
        <f>data!O64</f>
        <v>738668.41999999993</v>
      </c>
      <c r="I46" s="14">
        <f>data!P64</f>
        <v>20726584.120000001</v>
      </c>
    </row>
    <row r="47" spans="1:9" ht="20.100000000000001" customHeight="1">
      <c r="A47" s="23">
        <v>10</v>
      </c>
      <c r="B47" s="14" t="s">
        <v>444</v>
      </c>
      <c r="C47" s="14">
        <f>data!J65</f>
        <v>0</v>
      </c>
      <c r="D47" s="14">
        <f>data!K65</f>
        <v>0</v>
      </c>
      <c r="E47" s="14">
        <f>data!L65</f>
        <v>0</v>
      </c>
      <c r="F47" s="14">
        <f>data!M65</f>
        <v>0</v>
      </c>
      <c r="G47" s="14">
        <f>data!N65</f>
        <v>39115.179999999993</v>
      </c>
      <c r="H47" s="14">
        <f>data!O65</f>
        <v>247.29</v>
      </c>
      <c r="I47" s="14">
        <f>data!P65</f>
        <v>1200</v>
      </c>
    </row>
    <row r="48" spans="1:9" ht="20.100000000000001" customHeight="1">
      <c r="A48" s="23">
        <v>11</v>
      </c>
      <c r="B48" s="14" t="s">
        <v>445</v>
      </c>
      <c r="C48" s="14">
        <f>data!J66</f>
        <v>48544.25</v>
      </c>
      <c r="D48" s="14">
        <f>data!K66</f>
        <v>0</v>
      </c>
      <c r="E48" s="14">
        <f>data!L66</f>
        <v>0</v>
      </c>
      <c r="F48" s="14">
        <f>data!M66</f>
        <v>0</v>
      </c>
      <c r="G48" s="14">
        <f>data!N66</f>
        <v>2869913.6200000006</v>
      </c>
      <c r="H48" s="14">
        <f>data!O66</f>
        <v>323525.68</v>
      </c>
      <c r="I48" s="14">
        <f>data!P66</f>
        <v>1727164.3499999999</v>
      </c>
    </row>
    <row r="49" spans="1:9" ht="20.100000000000001" customHeight="1">
      <c r="A49" s="23">
        <v>12</v>
      </c>
      <c r="B49" s="14" t="s">
        <v>6</v>
      </c>
      <c r="C49" s="14">
        <f>data!J67</f>
        <v>51124</v>
      </c>
      <c r="D49" s="14">
        <f>data!K67</f>
        <v>0</v>
      </c>
      <c r="E49" s="14">
        <f>data!L67</f>
        <v>0</v>
      </c>
      <c r="F49" s="14">
        <f>data!M67</f>
        <v>0</v>
      </c>
      <c r="G49" s="14">
        <f>data!N67</f>
        <v>156290</v>
      </c>
      <c r="H49" s="14">
        <f>data!O67</f>
        <v>128933</v>
      </c>
      <c r="I49" s="14">
        <f>data!P67</f>
        <v>1683756</v>
      </c>
    </row>
    <row r="50" spans="1:9" ht="20.100000000000001" customHeight="1">
      <c r="A50" s="23">
        <v>13</v>
      </c>
      <c r="B50" s="14" t="s">
        <v>474</v>
      </c>
      <c r="C50" s="14">
        <f>data!J68</f>
        <v>0</v>
      </c>
      <c r="D50" s="14">
        <f>data!K68</f>
        <v>0</v>
      </c>
      <c r="E50" s="14">
        <f>data!L68</f>
        <v>0</v>
      </c>
      <c r="F50" s="14">
        <f>data!M68</f>
        <v>0</v>
      </c>
      <c r="G50" s="14">
        <f>data!N68</f>
        <v>1946.36</v>
      </c>
      <c r="H50" s="14">
        <f>data!O68</f>
        <v>674.16</v>
      </c>
      <c r="I50" s="14">
        <f>data!P68</f>
        <v>89569.07</v>
      </c>
    </row>
    <row r="51" spans="1:9" ht="20.100000000000001" customHeight="1">
      <c r="A51" s="23">
        <v>14</v>
      </c>
      <c r="B51" s="14" t="s">
        <v>241</v>
      </c>
      <c r="C51" s="14">
        <f>data!J69</f>
        <v>3124.97</v>
      </c>
      <c r="D51" s="14">
        <f>data!K69</f>
        <v>0</v>
      </c>
      <c r="E51" s="14">
        <f>data!L69</f>
        <v>0</v>
      </c>
      <c r="F51" s="14">
        <f>data!M69</f>
        <v>0</v>
      </c>
      <c r="G51" s="14">
        <f>data!N69</f>
        <v>12807.54</v>
      </c>
      <c r="H51" s="14">
        <f>data!O69</f>
        <v>4120.8099999999977</v>
      </c>
      <c r="I51" s="14">
        <f>data!P69</f>
        <v>207779.08999999997</v>
      </c>
    </row>
    <row r="52" spans="1:9" ht="20.100000000000001" customHeight="1">
      <c r="A52" s="23">
        <v>15</v>
      </c>
      <c r="B52" s="14" t="s">
        <v>242</v>
      </c>
      <c r="C52" s="14">
        <f>-data!J70</f>
        <v>0</v>
      </c>
      <c r="D52" s="14">
        <f>-data!K70</f>
        <v>0</v>
      </c>
      <c r="E52" s="14">
        <f>-data!L70</f>
        <v>0</v>
      </c>
      <c r="F52" s="14">
        <f>-data!M70</f>
        <v>0</v>
      </c>
      <c r="G52" s="14">
        <f>-data!N70</f>
        <v>78498</v>
      </c>
      <c r="H52" s="14">
        <f>-data!O70</f>
        <v>-2093.71</v>
      </c>
      <c r="I52" s="14">
        <f>-data!P70</f>
        <v>-1576.3999999999996</v>
      </c>
    </row>
    <row r="53" spans="1:9" ht="20.100000000000001" customHeight="1">
      <c r="A53" s="23">
        <v>16</v>
      </c>
      <c r="B53" s="48" t="s">
        <v>1178</v>
      </c>
      <c r="C53" s="14">
        <f>data!J71</f>
        <v>1478676.78</v>
      </c>
      <c r="D53" s="14">
        <f>data!K71</f>
        <v>0</v>
      </c>
      <c r="E53" s="14">
        <f>data!L71</f>
        <v>0</v>
      </c>
      <c r="F53" s="14">
        <f>data!M71</f>
        <v>0</v>
      </c>
      <c r="G53" s="14">
        <f>data!N71</f>
        <v>11857119.969999999</v>
      </c>
      <c r="H53" s="14">
        <f>data!O71</f>
        <v>8035670.46</v>
      </c>
      <c r="I53" s="14">
        <f>data!P71</f>
        <v>34238293.080000013</v>
      </c>
    </row>
    <row r="54" spans="1:9" ht="20.100000000000001" customHeight="1">
      <c r="A54" s="23">
        <v>17</v>
      </c>
      <c r="B54" s="14" t="s">
        <v>244</v>
      </c>
      <c r="C54" s="211"/>
      <c r="D54" s="211"/>
      <c r="E54" s="211"/>
      <c r="F54" s="211"/>
      <c r="G54" s="211"/>
      <c r="H54" s="211"/>
      <c r="I54" s="211"/>
    </row>
    <row r="55" spans="1:9" ht="20.100000000000001" customHeight="1">
      <c r="A55" s="23">
        <v>18</v>
      </c>
      <c r="B55" s="14" t="s">
        <v>1179</v>
      </c>
      <c r="C55" s="48">
        <f>+data!M675</f>
        <v>644890</v>
      </c>
      <c r="D55" s="48">
        <f>+data!M676</f>
        <v>0</v>
      </c>
      <c r="E55" s="48">
        <f>+data!M677</f>
        <v>0</v>
      </c>
      <c r="F55" s="48">
        <f>+data!M678</f>
        <v>0</v>
      </c>
      <c r="G55" s="48">
        <f>+data!M679</f>
        <v>3987427</v>
      </c>
      <c r="H55" s="48">
        <f>+data!M680</f>
        <v>3695142</v>
      </c>
      <c r="I55" s="48">
        <f>+data!M681</f>
        <v>14421335</v>
      </c>
    </row>
    <row r="56" spans="1:9" ht="20.100000000000001" customHeight="1">
      <c r="A56" s="23">
        <v>19</v>
      </c>
      <c r="B56" s="48" t="s">
        <v>1180</v>
      </c>
      <c r="C56" s="14">
        <f>data!J73</f>
        <v>5050045</v>
      </c>
      <c r="D56" s="14">
        <f>data!K73</f>
        <v>0</v>
      </c>
      <c r="E56" s="14">
        <f>data!L73</f>
        <v>0</v>
      </c>
      <c r="F56" s="14">
        <f>data!M73</f>
        <v>0</v>
      </c>
      <c r="G56" s="14">
        <f>data!N73</f>
        <v>0</v>
      </c>
      <c r="H56" s="14">
        <f>data!O73</f>
        <v>20945700.550000001</v>
      </c>
      <c r="I56" s="14">
        <f>data!P73</f>
        <v>117560592.19</v>
      </c>
    </row>
    <row r="57" spans="1:9" ht="20.100000000000001" customHeight="1">
      <c r="A57" s="23">
        <v>20</v>
      </c>
      <c r="B57" s="48" t="s">
        <v>1181</v>
      </c>
      <c r="C57" s="14">
        <f>data!J74</f>
        <v>1122</v>
      </c>
      <c r="D57" s="14">
        <f>data!K74</f>
        <v>0</v>
      </c>
      <c r="E57" s="14">
        <f>data!L74</f>
        <v>0</v>
      </c>
      <c r="F57" s="14">
        <f>data!M74</f>
        <v>0</v>
      </c>
      <c r="G57" s="14">
        <f>data!N74</f>
        <v>2639220.92</v>
      </c>
      <c r="H57" s="14">
        <f>data!O74</f>
        <v>2446991</v>
      </c>
      <c r="I57" s="14">
        <f>data!P74</f>
        <v>69870892.480000004</v>
      </c>
    </row>
    <row r="58" spans="1:9" ht="20.100000000000001" customHeight="1">
      <c r="A58" s="23">
        <v>21</v>
      </c>
      <c r="B58" s="48" t="s">
        <v>1182</v>
      </c>
      <c r="C58" s="14">
        <f>data!J75</f>
        <v>5051167</v>
      </c>
      <c r="D58" s="14">
        <f>data!K75</f>
        <v>0</v>
      </c>
      <c r="E58" s="14">
        <f>data!L75</f>
        <v>0</v>
      </c>
      <c r="F58" s="14">
        <f>data!M75</f>
        <v>0</v>
      </c>
      <c r="G58" s="14">
        <f>data!N75</f>
        <v>2639220.92</v>
      </c>
      <c r="H58" s="14">
        <f>data!O75</f>
        <v>23392691.550000001</v>
      </c>
      <c r="I58" s="14">
        <f>data!P75</f>
        <v>187431484.67000002</v>
      </c>
    </row>
    <row r="59" spans="1:9" ht="20.100000000000001" customHeight="1">
      <c r="A59" s="23" t="s">
        <v>1183</v>
      </c>
      <c r="B59" s="60"/>
      <c r="C59" s="211"/>
      <c r="D59" s="211"/>
      <c r="E59" s="211"/>
      <c r="F59" s="211"/>
      <c r="G59" s="211"/>
      <c r="H59" s="211"/>
      <c r="I59" s="211"/>
    </row>
    <row r="60" spans="1:9" ht="20.100000000000001" customHeight="1">
      <c r="A60" s="23">
        <v>22</v>
      </c>
      <c r="B60" s="14" t="s">
        <v>1184</v>
      </c>
      <c r="C60" s="14">
        <f>data!J76</f>
        <v>1216.8499999999999</v>
      </c>
      <c r="D60" s="14">
        <f>data!K76</f>
        <v>0</v>
      </c>
      <c r="E60" s="14">
        <f>data!L76</f>
        <v>0</v>
      </c>
      <c r="F60" s="14">
        <f>data!M76</f>
        <v>0</v>
      </c>
      <c r="G60" s="14">
        <f>data!N76</f>
        <v>9479.36</v>
      </c>
      <c r="H60" s="14">
        <f>data!O76</f>
        <v>10652.2</v>
      </c>
      <c r="I60" s="14">
        <f>data!P76</f>
        <v>29801.750000000004</v>
      </c>
    </row>
    <row r="61" spans="1:9" ht="20.100000000000001" customHeight="1">
      <c r="A61" s="23">
        <v>23</v>
      </c>
      <c r="B61" s="14" t="s">
        <v>1185</v>
      </c>
      <c r="C61" s="14">
        <f>data!J77</f>
        <v>321</v>
      </c>
      <c r="D61" s="14">
        <f>data!K77</f>
        <v>0</v>
      </c>
      <c r="E61" s="14">
        <f>data!L77</f>
        <v>0</v>
      </c>
      <c r="F61" s="14">
        <f>data!M77</f>
        <v>0</v>
      </c>
      <c r="G61" s="14">
        <f>data!N77</f>
        <v>0</v>
      </c>
      <c r="H61" s="14">
        <f>data!O77</f>
        <v>0</v>
      </c>
      <c r="I61" s="14">
        <f>data!P77</f>
        <v>0</v>
      </c>
    </row>
    <row r="62" spans="1:9" ht="20.100000000000001" customHeight="1">
      <c r="A62" s="23">
        <v>24</v>
      </c>
      <c r="B62" s="14" t="s">
        <v>1186</v>
      </c>
      <c r="C62" s="14">
        <f>data!J78</f>
        <v>315.7616523476047</v>
      </c>
      <c r="D62" s="14">
        <f>data!K78</f>
        <v>0</v>
      </c>
      <c r="E62" s="14">
        <f>data!L78</f>
        <v>0</v>
      </c>
      <c r="F62" s="14">
        <f>data!M78</f>
        <v>0</v>
      </c>
      <c r="G62" s="14">
        <f>data!N78</f>
        <v>1988.1819378502296</v>
      </c>
      <c r="H62" s="14">
        <f>data!O78</f>
        <v>2764.1502840425314</v>
      </c>
      <c r="I62" s="14">
        <f>data!P78</f>
        <v>7733.2866194273984</v>
      </c>
    </row>
    <row r="63" spans="1:9" ht="20.100000000000001" customHeight="1">
      <c r="A63" s="23">
        <v>25</v>
      </c>
      <c r="B63" s="14" t="s">
        <v>1187</v>
      </c>
      <c r="C63" s="14">
        <f>data!J79</f>
        <v>0</v>
      </c>
      <c r="D63" s="14">
        <f>data!K79</f>
        <v>0</v>
      </c>
      <c r="E63" s="14">
        <f>data!L79</f>
        <v>0</v>
      </c>
      <c r="F63" s="14">
        <f>data!M79</f>
        <v>0</v>
      </c>
      <c r="G63" s="14">
        <f>data!N79</f>
        <v>0</v>
      </c>
      <c r="H63" s="14">
        <f>data!O79</f>
        <v>0</v>
      </c>
      <c r="I63" s="14">
        <f>data!P79</f>
        <v>134653</v>
      </c>
    </row>
    <row r="64" spans="1:9" ht="20.100000000000001" customHeight="1">
      <c r="A64" s="23">
        <v>26</v>
      </c>
      <c r="B64" s="14" t="s">
        <v>252</v>
      </c>
      <c r="C64" s="26">
        <f>data!J80</f>
        <v>7.3626970572431336</v>
      </c>
      <c r="D64" s="26">
        <f>data!K80</f>
        <v>0</v>
      </c>
      <c r="E64" s="26">
        <f>data!L80</f>
        <v>0</v>
      </c>
      <c r="F64" s="26">
        <f>data!M80</f>
        <v>0</v>
      </c>
      <c r="G64" s="26">
        <f>data!N80</f>
        <v>19.206144379212471</v>
      </c>
      <c r="H64" s="26">
        <f>data!O80</f>
        <v>31.511111881749176</v>
      </c>
      <c r="I64" s="26">
        <f>data!P80</f>
        <v>23.706210811378025</v>
      </c>
    </row>
    <row r="65" spans="1:9" ht="20.100000000000001" customHeight="1">
      <c r="A65" s="4" t="s">
        <v>1171</v>
      </c>
      <c r="B65" s="5"/>
      <c r="C65" s="5"/>
      <c r="D65" s="6"/>
      <c r="E65" s="5"/>
      <c r="F65" s="5"/>
      <c r="G65" s="5"/>
      <c r="H65" s="5"/>
      <c r="I65" s="4"/>
    </row>
    <row r="66" spans="1:9" ht="20.100000000000001" customHeight="1">
      <c r="A66" s="77"/>
      <c r="B66" s="77"/>
      <c r="C66" s="77"/>
      <c r="D66" s="45"/>
      <c r="E66" s="77"/>
      <c r="F66" s="77"/>
      <c r="G66" s="77"/>
      <c r="H66" s="77"/>
      <c r="I66" s="168" t="s">
        <v>1191</v>
      </c>
    </row>
    <row r="67" spans="1:9" ht="20.100000000000001" customHeight="1">
      <c r="A67" s="45"/>
      <c r="B67" s="77"/>
      <c r="C67" s="77"/>
      <c r="D67" s="77"/>
      <c r="E67" s="77"/>
      <c r="F67" s="77"/>
      <c r="G67" s="77"/>
      <c r="H67" s="77"/>
    </row>
    <row r="68" spans="1:9" ht="20.100000000000001" customHeight="1">
      <c r="A68" s="79" t="str">
        <f>"HOSPITAL NAME: "&amp;data!C84</f>
        <v>HOSPITAL NAME: PeaceHealth St. Joseph Medical Center</v>
      </c>
      <c r="B68" s="77"/>
      <c r="C68" s="77"/>
      <c r="D68" s="77"/>
      <c r="E68" s="77"/>
      <c r="F68" s="77"/>
      <c r="G68" s="80"/>
      <c r="H68" s="79" t="str">
        <f>"FYE: "&amp;data!C82</f>
        <v>FYE: 06/30/2019</v>
      </c>
    </row>
    <row r="69" spans="1:9" ht="20.100000000000001" customHeight="1">
      <c r="A69" s="23">
        <v>1</v>
      </c>
      <c r="B69" s="14" t="s">
        <v>209</v>
      </c>
      <c r="C69" s="15" t="s">
        <v>24</v>
      </c>
      <c r="D69" s="15" t="s">
        <v>25</v>
      </c>
      <c r="E69" s="15" t="s">
        <v>26</v>
      </c>
      <c r="F69" s="15" t="s">
        <v>27</v>
      </c>
      <c r="G69" s="15" t="s">
        <v>28</v>
      </c>
      <c r="H69" s="15" t="s">
        <v>29</v>
      </c>
      <c r="I69" s="15" t="s">
        <v>30</v>
      </c>
    </row>
    <row r="70" spans="1:9" ht="20.100000000000001" customHeight="1">
      <c r="A70" s="81">
        <v>2</v>
      </c>
      <c r="B70" s="17" t="s">
        <v>1173</v>
      </c>
      <c r="C70" s="18" t="s">
        <v>106</v>
      </c>
      <c r="D70" s="25"/>
      <c r="E70" s="18" t="s">
        <v>108</v>
      </c>
      <c r="F70" s="18" t="s">
        <v>1192</v>
      </c>
      <c r="G70" s="25"/>
      <c r="H70" s="18" t="s">
        <v>110</v>
      </c>
      <c r="I70" s="18" t="s">
        <v>111</v>
      </c>
    </row>
    <row r="71" spans="1:9" ht="20.100000000000001" customHeight="1">
      <c r="A71" s="82"/>
      <c r="B71" s="83"/>
      <c r="C71" s="18" t="s">
        <v>171</v>
      </c>
      <c r="D71" s="18" t="s">
        <v>1193</v>
      </c>
      <c r="E71" s="18" t="s">
        <v>169</v>
      </c>
      <c r="F71" s="18" t="s">
        <v>172</v>
      </c>
      <c r="G71" s="18" t="s">
        <v>109</v>
      </c>
      <c r="H71" s="18" t="s">
        <v>173</v>
      </c>
      <c r="I71" s="18" t="s">
        <v>174</v>
      </c>
    </row>
    <row r="72" spans="1:9" ht="20.100000000000001" customHeight="1">
      <c r="A72" s="23">
        <v>3</v>
      </c>
      <c r="B72" s="14" t="s">
        <v>1177</v>
      </c>
      <c r="C72" s="15" t="s">
        <v>1194</v>
      </c>
      <c r="D72" s="89" t="s">
        <v>1195</v>
      </c>
      <c r="E72" s="212"/>
      <c r="F72" s="212"/>
      <c r="G72" s="89" t="s">
        <v>1196</v>
      </c>
      <c r="H72" s="89" t="s">
        <v>1196</v>
      </c>
      <c r="I72" s="15" t="s">
        <v>223</v>
      </c>
    </row>
    <row r="73" spans="1:9" ht="20.100000000000001" customHeight="1">
      <c r="A73" s="23">
        <v>4</v>
      </c>
      <c r="B73" s="14" t="s">
        <v>233</v>
      </c>
      <c r="C73" s="14">
        <f>data!Q59</f>
        <v>2439145</v>
      </c>
      <c r="D73" s="48">
        <f>data!R59</f>
        <v>1714143</v>
      </c>
      <c r="E73" s="212"/>
      <c r="F73" s="212"/>
      <c r="G73" s="14">
        <f>data!U59</f>
        <v>821906</v>
      </c>
      <c r="H73" s="14">
        <f>data!V59</f>
        <v>35526</v>
      </c>
      <c r="I73" s="14">
        <f>data!W59</f>
        <v>3948</v>
      </c>
    </row>
    <row r="74" spans="1:9" ht="20.100000000000001" customHeight="1">
      <c r="A74" s="23">
        <v>5</v>
      </c>
      <c r="B74" s="14" t="s">
        <v>234</v>
      </c>
      <c r="C74" s="26">
        <f>data!Q60</f>
        <v>43.637162707797614</v>
      </c>
      <c r="D74" s="26">
        <f>data!R60</f>
        <v>2.774038461538461E-3</v>
      </c>
      <c r="E74" s="26">
        <f>data!S60</f>
        <v>20.69886580313873</v>
      </c>
      <c r="F74" s="26">
        <f>data!T60</f>
        <v>22.676006716414619</v>
      </c>
      <c r="G74" s="26">
        <f>data!U60</f>
        <v>71.607118028304384</v>
      </c>
      <c r="H74" s="26">
        <f>data!V60</f>
        <v>2.6100447759266476</v>
      </c>
      <c r="I74" s="26">
        <f>data!W60</f>
        <v>5.1753171650343415</v>
      </c>
    </row>
    <row r="75" spans="1:9" ht="20.100000000000001" customHeight="1">
      <c r="A75" s="23">
        <v>6</v>
      </c>
      <c r="B75" s="14" t="s">
        <v>235</v>
      </c>
      <c r="C75" s="14">
        <f>data!Q61</f>
        <v>4755869.51</v>
      </c>
      <c r="D75" s="14">
        <f>data!R61</f>
        <v>0</v>
      </c>
      <c r="E75" s="14">
        <f>data!S61</f>
        <v>1061407.4300000002</v>
      </c>
      <c r="F75" s="14">
        <f>data!T61</f>
        <v>2335806.19</v>
      </c>
      <c r="G75" s="14">
        <f>data!U61</f>
        <v>4784500.8800000008</v>
      </c>
      <c r="H75" s="14">
        <f>data!V61</f>
        <v>144557.38</v>
      </c>
      <c r="I75" s="14">
        <f>data!W61</f>
        <v>497479.81000000006</v>
      </c>
    </row>
    <row r="76" spans="1:9" ht="20.100000000000001" customHeight="1">
      <c r="A76" s="23">
        <v>7</v>
      </c>
      <c r="B76" s="14" t="s">
        <v>3</v>
      </c>
      <c r="C76" s="14">
        <f>data!Q62</f>
        <v>1333518</v>
      </c>
      <c r="D76" s="14">
        <f>data!R62</f>
        <v>0</v>
      </c>
      <c r="E76" s="14">
        <f>data!S62</f>
        <v>350266</v>
      </c>
      <c r="F76" s="14">
        <f>data!T62</f>
        <v>616738</v>
      </c>
      <c r="G76" s="14">
        <f>data!U62</f>
        <v>1627249</v>
      </c>
      <c r="H76" s="14">
        <f>data!V62</f>
        <v>48261</v>
      </c>
      <c r="I76" s="14">
        <f>data!W62</f>
        <v>151241</v>
      </c>
    </row>
    <row r="77" spans="1:9" ht="20.100000000000001" customHeight="1">
      <c r="A77" s="23">
        <v>8</v>
      </c>
      <c r="B77" s="14" t="s">
        <v>236</v>
      </c>
      <c r="C77" s="14">
        <f>data!Q63</f>
        <v>0</v>
      </c>
      <c r="D77" s="14">
        <f>data!R63</f>
        <v>736661</v>
      </c>
      <c r="E77" s="14">
        <f>data!S63</f>
        <v>0</v>
      </c>
      <c r="F77" s="14">
        <f>data!T63</f>
        <v>0</v>
      </c>
      <c r="G77" s="14">
        <f>data!U63</f>
        <v>176574</v>
      </c>
      <c r="H77" s="14">
        <f>data!V63</f>
        <v>0</v>
      </c>
      <c r="I77" s="14">
        <f>data!W63</f>
        <v>0</v>
      </c>
    </row>
    <row r="78" spans="1:9" ht="20.100000000000001" customHeight="1">
      <c r="A78" s="23">
        <v>9</v>
      </c>
      <c r="B78" s="14" t="s">
        <v>237</v>
      </c>
      <c r="C78" s="14">
        <f>data!Q64</f>
        <v>524064.67</v>
      </c>
      <c r="D78" s="14">
        <f>data!R64</f>
        <v>486311.45</v>
      </c>
      <c r="E78" s="14">
        <f>data!S64</f>
        <v>541108.87999999989</v>
      </c>
      <c r="F78" s="14">
        <f>data!T64</f>
        <v>542593.86</v>
      </c>
      <c r="G78" s="14">
        <f>data!U64</f>
        <v>1258317.53</v>
      </c>
      <c r="H78" s="14">
        <f>data!V64</f>
        <v>3469.75</v>
      </c>
      <c r="I78" s="14">
        <f>data!W64</f>
        <v>74224.009999999995</v>
      </c>
    </row>
    <row r="79" spans="1:9" ht="20.100000000000001" customHeight="1">
      <c r="A79" s="23">
        <v>10</v>
      </c>
      <c r="B79" s="14" t="s">
        <v>444</v>
      </c>
      <c r="C79" s="14">
        <f>data!Q65</f>
        <v>0</v>
      </c>
      <c r="D79" s="14">
        <f>data!R65</f>
        <v>0</v>
      </c>
      <c r="E79" s="14">
        <f>data!S65</f>
        <v>0</v>
      </c>
      <c r="F79" s="14">
        <f>data!T65</f>
        <v>0</v>
      </c>
      <c r="G79" s="14">
        <f>data!U65</f>
        <v>0</v>
      </c>
      <c r="H79" s="14">
        <f>data!V65</f>
        <v>0</v>
      </c>
      <c r="I79" s="14">
        <f>data!W65</f>
        <v>0</v>
      </c>
    </row>
    <row r="80" spans="1:9" ht="20.100000000000001" customHeight="1">
      <c r="A80" s="23">
        <v>11</v>
      </c>
      <c r="B80" s="14" t="s">
        <v>445</v>
      </c>
      <c r="C80" s="14">
        <f>data!Q66</f>
        <v>439299.29</v>
      </c>
      <c r="D80" s="14">
        <f>data!R66</f>
        <v>-846.42000000000007</v>
      </c>
      <c r="E80" s="14">
        <f>data!S66</f>
        <v>432639.44</v>
      </c>
      <c r="F80" s="14">
        <f>data!T66</f>
        <v>12345</v>
      </c>
      <c r="G80" s="14">
        <f>data!U66</f>
        <v>7728411.0299999993</v>
      </c>
      <c r="H80" s="14">
        <f>data!V66</f>
        <v>757.64</v>
      </c>
      <c r="I80" s="14">
        <f>data!W66</f>
        <v>57271.4</v>
      </c>
    </row>
    <row r="81" spans="1:9" ht="20.100000000000001" customHeight="1">
      <c r="A81" s="23">
        <v>12</v>
      </c>
      <c r="B81" s="14" t="s">
        <v>6</v>
      </c>
      <c r="C81" s="14">
        <f>data!Q67</f>
        <v>93869</v>
      </c>
      <c r="D81" s="14">
        <f>data!R67</f>
        <v>13569</v>
      </c>
      <c r="E81" s="14">
        <f>data!S67</f>
        <v>266022</v>
      </c>
      <c r="F81" s="14">
        <f>data!T67</f>
        <v>148647</v>
      </c>
      <c r="G81" s="14">
        <f>data!U67</f>
        <v>143761</v>
      </c>
      <c r="H81" s="14">
        <f>data!V67</f>
        <v>38974</v>
      </c>
      <c r="I81" s="14">
        <f>data!W67</f>
        <v>442064</v>
      </c>
    </row>
    <row r="82" spans="1:9" ht="20.100000000000001" customHeight="1">
      <c r="A82" s="23">
        <v>13</v>
      </c>
      <c r="B82" s="14" t="s">
        <v>474</v>
      </c>
      <c r="C82" s="14">
        <f>data!Q68</f>
        <v>0</v>
      </c>
      <c r="D82" s="14">
        <f>data!R68</f>
        <v>0</v>
      </c>
      <c r="E82" s="14">
        <f>data!S68</f>
        <v>0</v>
      </c>
      <c r="F82" s="14">
        <f>data!T68</f>
        <v>397.10999999999996</v>
      </c>
      <c r="G82" s="14">
        <f>data!U68</f>
        <v>0</v>
      </c>
      <c r="H82" s="14">
        <f>data!V68</f>
        <v>183.89</v>
      </c>
      <c r="I82" s="14">
        <f>data!W68</f>
        <v>0</v>
      </c>
    </row>
    <row r="83" spans="1:9" ht="20.100000000000001" customHeight="1">
      <c r="A83" s="23">
        <v>14</v>
      </c>
      <c r="B83" s="14" t="s">
        <v>241</v>
      </c>
      <c r="C83" s="14">
        <f>data!Q69</f>
        <v>21116.1</v>
      </c>
      <c r="D83" s="14">
        <f>data!R69</f>
        <v>3874.3300000000004</v>
      </c>
      <c r="E83" s="14">
        <f>data!S69</f>
        <v>36325.35</v>
      </c>
      <c r="F83" s="14">
        <f>data!T69</f>
        <v>5536.2</v>
      </c>
      <c r="G83" s="14">
        <f>data!U69</f>
        <v>5593.619999999999</v>
      </c>
      <c r="H83" s="14">
        <f>data!V69</f>
        <v>30.71</v>
      </c>
      <c r="I83" s="14">
        <f>data!W69</f>
        <v>1152.5899999999999</v>
      </c>
    </row>
    <row r="84" spans="1:9" ht="20.100000000000001" customHeight="1">
      <c r="A84" s="23">
        <v>15</v>
      </c>
      <c r="B84" s="14" t="s">
        <v>242</v>
      </c>
      <c r="C84" s="14">
        <f>-data!Q70</f>
        <v>-3838.17</v>
      </c>
      <c r="D84" s="14">
        <f>-data!R70</f>
        <v>0</v>
      </c>
      <c r="E84" s="14">
        <f>-data!S70</f>
        <v>0</v>
      </c>
      <c r="F84" s="14">
        <f>-data!T70</f>
        <v>0</v>
      </c>
      <c r="G84" s="14">
        <f>-data!U70</f>
        <v>0</v>
      </c>
      <c r="H84" s="14">
        <f>-data!V70</f>
        <v>0</v>
      </c>
      <c r="I84" s="14">
        <f>-data!W70</f>
        <v>0</v>
      </c>
    </row>
    <row r="85" spans="1:9" ht="20.100000000000001" customHeight="1">
      <c r="A85" s="23">
        <v>16</v>
      </c>
      <c r="B85" s="48" t="s">
        <v>1178</v>
      </c>
      <c r="C85" s="14">
        <f>data!Q71</f>
        <v>7163898.3999999994</v>
      </c>
      <c r="D85" s="14">
        <f>data!R71</f>
        <v>1239569.3600000001</v>
      </c>
      <c r="E85" s="14">
        <f>data!S71</f>
        <v>2687769.1</v>
      </c>
      <c r="F85" s="14">
        <f>data!T71</f>
        <v>3662063.36</v>
      </c>
      <c r="G85" s="14">
        <f>data!U71</f>
        <v>15724407.060000001</v>
      </c>
      <c r="H85" s="14">
        <f>data!V71</f>
        <v>236234.37000000002</v>
      </c>
      <c r="I85" s="14">
        <f>data!W71</f>
        <v>1223432.8100000003</v>
      </c>
    </row>
    <row r="86" spans="1:9" ht="20.100000000000001" customHeight="1">
      <c r="A86" s="23">
        <v>17</v>
      </c>
      <c r="B86" s="14" t="s">
        <v>244</v>
      </c>
      <c r="C86" s="211"/>
      <c r="D86" s="211"/>
      <c r="E86" s="211"/>
      <c r="F86" s="211"/>
      <c r="G86" s="211"/>
      <c r="H86" s="211"/>
      <c r="I86" s="211"/>
    </row>
    <row r="87" spans="1:9" ht="20.100000000000001" customHeight="1">
      <c r="A87" s="23">
        <v>18</v>
      </c>
      <c r="B87" s="14" t="s">
        <v>1179</v>
      </c>
      <c r="C87" s="48">
        <f>+data!M682</f>
        <v>3045566</v>
      </c>
      <c r="D87" s="48">
        <f>+data!M683</f>
        <v>829045</v>
      </c>
      <c r="E87" s="48">
        <f>+data!M684</f>
        <v>1721266</v>
      </c>
      <c r="F87" s="48">
        <f>+data!M685</f>
        <v>2310226</v>
      </c>
      <c r="G87" s="48">
        <f>+data!M686</f>
        <v>6706556</v>
      </c>
      <c r="H87" s="48">
        <f>+data!M687</f>
        <v>206868</v>
      </c>
      <c r="I87" s="48">
        <f>+data!M688</f>
        <v>794835</v>
      </c>
    </row>
    <row r="88" spans="1:9" ht="20.100000000000001" customHeight="1">
      <c r="A88" s="23">
        <v>19</v>
      </c>
      <c r="B88" s="48" t="s">
        <v>1180</v>
      </c>
      <c r="C88" s="14">
        <f>data!Q73</f>
        <v>3610326</v>
      </c>
      <c r="D88" s="14">
        <f>data!R73</f>
        <v>16336067</v>
      </c>
      <c r="E88" s="14">
        <f>data!S73</f>
        <v>0</v>
      </c>
      <c r="F88" s="14">
        <f>data!T73</f>
        <v>2742647.1999999997</v>
      </c>
      <c r="G88" s="14">
        <f>data!U73</f>
        <v>62872931.82</v>
      </c>
      <c r="H88" s="14">
        <f>data!V73</f>
        <v>3255946</v>
      </c>
      <c r="I88" s="14">
        <f>data!W73</f>
        <v>10019255.9</v>
      </c>
    </row>
    <row r="89" spans="1:9" ht="20.100000000000001" customHeight="1">
      <c r="A89" s="23">
        <v>20</v>
      </c>
      <c r="B89" s="48" t="s">
        <v>1181</v>
      </c>
      <c r="C89" s="14">
        <f>data!Q74</f>
        <v>6341327.9999999991</v>
      </c>
      <c r="D89" s="14">
        <f>data!R74</f>
        <v>13446705</v>
      </c>
      <c r="E89" s="14">
        <f>data!S74</f>
        <v>0</v>
      </c>
      <c r="F89" s="14">
        <f>data!T74</f>
        <v>13262154.34</v>
      </c>
      <c r="G89" s="14">
        <f>data!U74</f>
        <v>48929720.620000005</v>
      </c>
      <c r="H89" s="14">
        <f>data!V74</f>
        <v>4889222</v>
      </c>
      <c r="I89" s="14">
        <f>data!W74</f>
        <v>7680583.2000000002</v>
      </c>
    </row>
    <row r="90" spans="1:9" ht="20.100000000000001" customHeight="1">
      <c r="A90" s="23">
        <v>21</v>
      </c>
      <c r="B90" s="48" t="s">
        <v>1182</v>
      </c>
      <c r="C90" s="14">
        <f>data!Q75</f>
        <v>9951654</v>
      </c>
      <c r="D90" s="14">
        <f>data!R75</f>
        <v>29782772</v>
      </c>
      <c r="E90" s="14">
        <f>data!S75</f>
        <v>0</v>
      </c>
      <c r="F90" s="14">
        <f>data!T75</f>
        <v>16004801.539999999</v>
      </c>
      <c r="G90" s="14">
        <f>data!U75</f>
        <v>111802652.44</v>
      </c>
      <c r="H90" s="14">
        <f>data!V75</f>
        <v>8145168</v>
      </c>
      <c r="I90" s="14">
        <f>data!W75</f>
        <v>17699839.100000001</v>
      </c>
    </row>
    <row r="91" spans="1:9" ht="20.100000000000001" customHeight="1">
      <c r="A91" s="23" t="s">
        <v>1183</v>
      </c>
      <c r="B91" s="60"/>
      <c r="C91" s="211"/>
      <c r="D91" s="211"/>
      <c r="E91" s="211"/>
      <c r="F91" s="211"/>
      <c r="G91" s="211"/>
      <c r="H91" s="211"/>
      <c r="I91" s="211"/>
    </row>
    <row r="92" spans="1:9" ht="20.100000000000001" customHeight="1">
      <c r="A92" s="23">
        <v>22</v>
      </c>
      <c r="B92" s="14" t="s">
        <v>1184</v>
      </c>
      <c r="C92" s="14">
        <f>data!Q76</f>
        <v>8316.82</v>
      </c>
      <c r="D92" s="14">
        <f>data!R76</f>
        <v>588.99</v>
      </c>
      <c r="E92" s="14">
        <f>data!S76</f>
        <v>10769.470000000001</v>
      </c>
      <c r="F92" s="14">
        <f>data!T76</f>
        <v>9707.9394520547939</v>
      </c>
      <c r="G92" s="14">
        <f>data!U76</f>
        <v>12097.759999999998</v>
      </c>
      <c r="H92" s="14">
        <f>data!V76</f>
        <v>211.85000000000002</v>
      </c>
      <c r="I92" s="14">
        <f>data!W76</f>
        <v>2373.4500000000003</v>
      </c>
    </row>
    <row r="93" spans="1:9" ht="20.100000000000001" customHeight="1">
      <c r="A93" s="23">
        <v>23</v>
      </c>
      <c r="B93" s="14" t="s">
        <v>1185</v>
      </c>
      <c r="C93" s="14">
        <f>data!Q77</f>
        <v>92</v>
      </c>
      <c r="D93" s="14">
        <f>data!R77</f>
        <v>0</v>
      </c>
      <c r="E93" s="14">
        <f>data!S77</f>
        <v>0</v>
      </c>
      <c r="F93" s="14">
        <f>data!T77</f>
        <v>0</v>
      </c>
      <c r="G93" s="14">
        <f>data!U77</f>
        <v>0</v>
      </c>
      <c r="H93" s="14">
        <f>data!V77</f>
        <v>0</v>
      </c>
      <c r="I93" s="14">
        <f>data!W77</f>
        <v>0</v>
      </c>
    </row>
    <row r="94" spans="1:9" ht="20.100000000000001" customHeight="1">
      <c r="A94" s="23">
        <v>24</v>
      </c>
      <c r="B94" s="14" t="s">
        <v>1186</v>
      </c>
      <c r="C94" s="14">
        <f>data!Q78</f>
        <v>1782.358768692548</v>
      </c>
      <c r="D94" s="14">
        <f>data!R78</f>
        <v>152.83761812566516</v>
      </c>
      <c r="E94" s="14">
        <f>data!S78</f>
        <v>2794.5807964070823</v>
      </c>
      <c r="F94" s="14">
        <f>data!T78</f>
        <v>2093.4296208186788</v>
      </c>
      <c r="G94" s="14">
        <f>data!U78</f>
        <v>2592.6434162982919</v>
      </c>
      <c r="H94" s="14">
        <f>data!V78</f>
        <v>35.829009442523947</v>
      </c>
      <c r="I94" s="14">
        <f>data!W78</f>
        <v>401.40836658653984</v>
      </c>
    </row>
    <row r="95" spans="1:9" ht="20.100000000000001" customHeight="1">
      <c r="A95" s="23">
        <v>25</v>
      </c>
      <c r="B95" s="14" t="s">
        <v>1187</v>
      </c>
      <c r="C95" s="14">
        <f>data!Q79</f>
        <v>0</v>
      </c>
      <c r="D95" s="14">
        <f>data!R79</f>
        <v>0</v>
      </c>
      <c r="E95" s="14">
        <f>data!S79</f>
        <v>19538</v>
      </c>
      <c r="F95" s="14">
        <f>data!T79</f>
        <v>8700</v>
      </c>
      <c r="G95" s="14">
        <f>data!U79</f>
        <v>0</v>
      </c>
      <c r="H95" s="14">
        <f>data!V79</f>
        <v>0</v>
      </c>
      <c r="I95" s="14">
        <f>data!W79</f>
        <v>7486</v>
      </c>
    </row>
    <row r="96" spans="1:9" ht="20.100000000000001" customHeight="1">
      <c r="A96" s="23">
        <v>26</v>
      </c>
      <c r="B96" s="14" t="s">
        <v>252</v>
      </c>
      <c r="C96" s="84">
        <f>data!Q80</f>
        <v>34.612104029154217</v>
      </c>
      <c r="D96" s="84">
        <f>data!R80</f>
        <v>0</v>
      </c>
      <c r="E96" s="84">
        <f>data!S80</f>
        <v>0.13815142991346152</v>
      </c>
      <c r="F96" s="84">
        <f>data!T80</f>
        <v>22.824476996314274</v>
      </c>
      <c r="G96" s="84">
        <f>data!U80</f>
        <v>0</v>
      </c>
      <c r="H96" s="84">
        <f>data!V80</f>
        <v>3.7912926105769233E-2</v>
      </c>
      <c r="I96" s="84">
        <f>data!W80</f>
        <v>0</v>
      </c>
    </row>
    <row r="97" spans="1:9" ht="20.100000000000001" customHeight="1">
      <c r="A97" s="4" t="s">
        <v>1171</v>
      </c>
      <c r="B97" s="5"/>
      <c r="C97" s="5"/>
      <c r="D97" s="6"/>
      <c r="E97" s="5"/>
      <c r="F97" s="5"/>
      <c r="G97" s="5"/>
      <c r="H97" s="5"/>
      <c r="I97" s="4"/>
    </row>
    <row r="98" spans="1:9" ht="20.100000000000001" customHeight="1">
      <c r="A98" s="77"/>
      <c r="B98" s="77"/>
      <c r="C98" s="77"/>
      <c r="D98" s="45"/>
      <c r="E98" s="77"/>
      <c r="F98" s="77"/>
      <c r="G98" s="77"/>
      <c r="H98" s="77"/>
      <c r="I98" s="168" t="s">
        <v>1197</v>
      </c>
    </row>
    <row r="99" spans="1:9" ht="20.100000000000001" customHeight="1">
      <c r="A99" s="45"/>
      <c r="B99" s="77"/>
      <c r="C99" s="77"/>
      <c r="D99" s="77"/>
      <c r="E99" s="77"/>
      <c r="F99" s="77"/>
      <c r="G99" s="77"/>
      <c r="H99" s="77"/>
      <c r="I99" s="77"/>
    </row>
    <row r="100" spans="1:9" ht="20.100000000000001" customHeight="1">
      <c r="A100" s="79" t="str">
        <f>"HOSPITAL NAME: "&amp;data!C84</f>
        <v>HOSPITAL NAME: PeaceHealth St. Joseph Medical Center</v>
      </c>
      <c r="B100" s="77"/>
      <c r="C100" s="77"/>
      <c r="D100" s="77"/>
      <c r="E100" s="77"/>
      <c r="F100" s="77"/>
      <c r="G100" s="80"/>
      <c r="H100" s="79" t="str">
        <f>"FYE: "&amp;data!C82</f>
        <v>FYE: 06/30/2019</v>
      </c>
    </row>
    <row r="101" spans="1:9" ht="20.100000000000001" customHeight="1">
      <c r="A101" s="23">
        <v>1</v>
      </c>
      <c r="B101" s="14" t="s">
        <v>209</v>
      </c>
      <c r="C101" s="15" t="s">
        <v>31</v>
      </c>
      <c r="D101" s="15" t="s">
        <v>32</v>
      </c>
      <c r="E101" s="15" t="s">
        <v>33</v>
      </c>
      <c r="F101" s="15" t="s">
        <v>34</v>
      </c>
      <c r="G101" s="15" t="s">
        <v>35</v>
      </c>
      <c r="H101" s="15" t="s">
        <v>36</v>
      </c>
      <c r="I101" s="15" t="s">
        <v>37</v>
      </c>
    </row>
    <row r="102" spans="1:9" ht="20.100000000000001" customHeight="1">
      <c r="A102" s="81">
        <v>2</v>
      </c>
      <c r="B102" s="17" t="s">
        <v>1173</v>
      </c>
      <c r="C102" s="18" t="s">
        <v>1198</v>
      </c>
      <c r="D102" s="18" t="s">
        <v>1199</v>
      </c>
      <c r="E102" s="18" t="s">
        <v>1199</v>
      </c>
      <c r="F102" s="18" t="s">
        <v>114</v>
      </c>
      <c r="G102" s="25"/>
      <c r="H102" s="18" t="s">
        <v>116</v>
      </c>
      <c r="I102" s="25"/>
    </row>
    <row r="103" spans="1:9" ht="20.100000000000001" customHeight="1">
      <c r="A103" s="82"/>
      <c r="B103" s="83"/>
      <c r="C103" s="18" t="s">
        <v>175</v>
      </c>
      <c r="D103" s="18" t="s">
        <v>176</v>
      </c>
      <c r="E103" s="18" t="s">
        <v>177</v>
      </c>
      <c r="F103" s="18" t="s">
        <v>178</v>
      </c>
      <c r="G103" s="18" t="s">
        <v>115</v>
      </c>
      <c r="H103" s="18" t="s">
        <v>172</v>
      </c>
      <c r="I103" s="18" t="s">
        <v>117</v>
      </c>
    </row>
    <row r="104" spans="1:9" ht="20.100000000000001" customHeight="1">
      <c r="A104" s="23">
        <v>3</v>
      </c>
      <c r="B104" s="14" t="s">
        <v>1177</v>
      </c>
      <c r="C104" s="89" t="s">
        <v>224</v>
      </c>
      <c r="D104" s="15" t="s">
        <v>1200</v>
      </c>
      <c r="E104" s="15" t="s">
        <v>1200</v>
      </c>
      <c r="F104" s="15" t="s">
        <v>1200</v>
      </c>
      <c r="G104" s="212"/>
      <c r="H104" s="15" t="s">
        <v>226</v>
      </c>
      <c r="I104" s="15" t="s">
        <v>227</v>
      </c>
    </row>
    <row r="105" spans="1:9" ht="20.100000000000001" customHeight="1">
      <c r="A105" s="23">
        <v>4</v>
      </c>
      <c r="B105" s="14" t="s">
        <v>233</v>
      </c>
      <c r="C105" s="14">
        <f>data!X59</f>
        <v>30490</v>
      </c>
      <c r="D105" s="14">
        <f>data!Y59</f>
        <v>91189</v>
      </c>
      <c r="E105" s="14">
        <f>data!Z59</f>
        <v>24023</v>
      </c>
      <c r="F105" s="14">
        <f>data!AA59</f>
        <v>4121</v>
      </c>
      <c r="G105" s="212"/>
      <c r="H105" s="14">
        <f>data!AC59</f>
        <v>28927</v>
      </c>
      <c r="I105" s="14">
        <f>data!AD59</f>
        <v>970</v>
      </c>
    </row>
    <row r="106" spans="1:9" ht="20.100000000000001" customHeight="1">
      <c r="A106" s="23">
        <v>5</v>
      </c>
      <c r="B106" s="14" t="s">
        <v>234</v>
      </c>
      <c r="C106" s="26">
        <f>data!X60</f>
        <v>11.282511176565942</v>
      </c>
      <c r="D106" s="26">
        <f>data!Y60</f>
        <v>90.416058428491695</v>
      </c>
      <c r="E106" s="26">
        <f>data!Z60</f>
        <v>17.64834205754876</v>
      </c>
      <c r="F106" s="26">
        <f>data!AA60</f>
        <v>8.1438874425666192</v>
      </c>
      <c r="G106" s="26">
        <f>data!AB60</f>
        <v>70.670532186771268</v>
      </c>
      <c r="H106" s="26">
        <f>data!AC60</f>
        <v>23.209305301973206</v>
      </c>
      <c r="I106" s="26">
        <f>data!AD60</f>
        <v>0</v>
      </c>
    </row>
    <row r="107" spans="1:9" ht="20.100000000000001" customHeight="1">
      <c r="A107" s="23">
        <v>6</v>
      </c>
      <c r="B107" s="14" t="s">
        <v>235</v>
      </c>
      <c r="C107" s="14">
        <f>data!X61</f>
        <v>1005594.69</v>
      </c>
      <c r="D107" s="14">
        <f>data!Y61</f>
        <v>8925647.4399999995</v>
      </c>
      <c r="E107" s="14">
        <f>data!Z61</f>
        <v>1904552.39</v>
      </c>
      <c r="F107" s="14">
        <f>data!AA61</f>
        <v>845456.68</v>
      </c>
      <c r="G107" s="14">
        <f>data!AB61</f>
        <v>7676580.8300000001</v>
      </c>
      <c r="H107" s="14">
        <f>data!AC61</f>
        <v>2052377.61</v>
      </c>
      <c r="I107" s="14">
        <f>data!AD61</f>
        <v>0</v>
      </c>
    </row>
    <row r="108" spans="1:9" ht="20.100000000000001" customHeight="1">
      <c r="A108" s="23">
        <v>7</v>
      </c>
      <c r="B108" s="14" t="s">
        <v>3</v>
      </c>
      <c r="C108" s="14">
        <f>data!X62</f>
        <v>298159</v>
      </c>
      <c r="D108" s="14">
        <f>data!Y62</f>
        <v>2394629</v>
      </c>
      <c r="E108" s="14">
        <f>data!Z62</f>
        <v>549428</v>
      </c>
      <c r="F108" s="14">
        <f>data!AA62</f>
        <v>212723</v>
      </c>
      <c r="G108" s="14">
        <f>data!AB62</f>
        <v>1876884</v>
      </c>
      <c r="H108" s="14">
        <f>data!AC62</f>
        <v>615401</v>
      </c>
      <c r="I108" s="14">
        <f>data!AD62</f>
        <v>0</v>
      </c>
    </row>
    <row r="109" spans="1:9" ht="20.100000000000001" customHeight="1">
      <c r="A109" s="23">
        <v>8</v>
      </c>
      <c r="B109" s="14" t="s">
        <v>236</v>
      </c>
      <c r="C109" s="14">
        <f>data!X63</f>
        <v>0</v>
      </c>
      <c r="D109" s="14">
        <f>data!Y63</f>
        <v>0</v>
      </c>
      <c r="E109" s="14">
        <f>data!Z63</f>
        <v>63680</v>
      </c>
      <c r="F109" s="14">
        <f>data!AA63</f>
        <v>0</v>
      </c>
      <c r="G109" s="14">
        <f>data!AB63</f>
        <v>0</v>
      </c>
      <c r="H109" s="14">
        <f>data!AC63</f>
        <v>0</v>
      </c>
      <c r="I109" s="14">
        <f>data!AD63</f>
        <v>0</v>
      </c>
    </row>
    <row r="110" spans="1:9" ht="20.100000000000001" customHeight="1">
      <c r="A110" s="23">
        <v>9</v>
      </c>
      <c r="B110" s="14" t="s">
        <v>237</v>
      </c>
      <c r="C110" s="14">
        <f>data!X64</f>
        <v>320684.69</v>
      </c>
      <c r="D110" s="14">
        <f>data!Y64</f>
        <v>14469485.98</v>
      </c>
      <c r="E110" s="14">
        <f>data!Z64</f>
        <v>73159.260000000009</v>
      </c>
      <c r="F110" s="14">
        <f>data!AA64</f>
        <v>877778.17999999993</v>
      </c>
      <c r="G110" s="14">
        <f>data!AB64</f>
        <v>35196288.700000003</v>
      </c>
      <c r="H110" s="14">
        <f>data!AC64</f>
        <v>702370.17999999993</v>
      </c>
      <c r="I110" s="14">
        <f>data!AD64</f>
        <v>-1012.4799999999998</v>
      </c>
    </row>
    <row r="111" spans="1:9" ht="20.100000000000001" customHeight="1">
      <c r="A111" s="23">
        <v>10</v>
      </c>
      <c r="B111" s="14" t="s">
        <v>444</v>
      </c>
      <c r="C111" s="14">
        <f>data!X65</f>
        <v>0</v>
      </c>
      <c r="D111" s="14">
        <f>data!Y65</f>
        <v>600</v>
      </c>
      <c r="E111" s="14">
        <f>data!Z65</f>
        <v>0</v>
      </c>
      <c r="F111" s="14">
        <f>data!AA65</f>
        <v>624.65</v>
      </c>
      <c r="G111" s="14">
        <f>data!AB65</f>
        <v>3682.66</v>
      </c>
      <c r="H111" s="14">
        <f>data!AC65</f>
        <v>600</v>
      </c>
      <c r="I111" s="14">
        <f>data!AD65</f>
        <v>0</v>
      </c>
    </row>
    <row r="112" spans="1:9" ht="20.100000000000001" customHeight="1">
      <c r="A112" s="23">
        <v>11</v>
      </c>
      <c r="B112" s="14" t="s">
        <v>445</v>
      </c>
      <c r="C112" s="14">
        <f>data!X66</f>
        <v>97160.639999999999</v>
      </c>
      <c r="D112" s="14">
        <f>data!Y66</f>
        <v>280130.07</v>
      </c>
      <c r="E112" s="14">
        <f>data!Z66</f>
        <v>609898.94999999995</v>
      </c>
      <c r="F112" s="14">
        <f>data!AA66</f>
        <v>45993.890000000014</v>
      </c>
      <c r="G112" s="14">
        <f>data!AB66</f>
        <v>873595.44000000006</v>
      </c>
      <c r="H112" s="14">
        <f>data!AC66</f>
        <v>212998.41</v>
      </c>
      <c r="I112" s="14">
        <f>data!AD66</f>
        <v>839408.84000000008</v>
      </c>
    </row>
    <row r="113" spans="1:9" ht="20.100000000000001" customHeight="1">
      <c r="A113" s="23">
        <v>12</v>
      </c>
      <c r="B113" s="14" t="s">
        <v>6</v>
      </c>
      <c r="C113" s="14">
        <f>data!X67</f>
        <v>342560</v>
      </c>
      <c r="D113" s="14">
        <f>data!Y67</f>
        <v>1924542</v>
      </c>
      <c r="E113" s="14">
        <f>data!Z67</f>
        <v>396097</v>
      </c>
      <c r="F113" s="14">
        <f>data!AA67</f>
        <v>196942</v>
      </c>
      <c r="G113" s="14">
        <f>data!AB67</f>
        <v>534550</v>
      </c>
      <c r="H113" s="14">
        <f>data!AC67</f>
        <v>220998</v>
      </c>
      <c r="I113" s="14">
        <f>data!AD67</f>
        <v>11024</v>
      </c>
    </row>
    <row r="114" spans="1:9" ht="20.100000000000001" customHeight="1">
      <c r="A114" s="23">
        <v>13</v>
      </c>
      <c r="B114" s="14" t="s">
        <v>474</v>
      </c>
      <c r="C114" s="14">
        <f>data!X68</f>
        <v>0</v>
      </c>
      <c r="D114" s="14">
        <f>data!Y68</f>
        <v>111406.55</v>
      </c>
      <c r="E114" s="14">
        <f>data!Z68</f>
        <v>397.12</v>
      </c>
      <c r="F114" s="14">
        <f>data!AA68</f>
        <v>89312.609999999986</v>
      </c>
      <c r="G114" s="14">
        <f>data!AB68</f>
        <v>-35331.379999999997</v>
      </c>
      <c r="H114" s="14">
        <f>data!AC68</f>
        <v>39701.71</v>
      </c>
      <c r="I114" s="14">
        <f>data!AD68</f>
        <v>0</v>
      </c>
    </row>
    <row r="115" spans="1:9" ht="20.100000000000001" customHeight="1">
      <c r="A115" s="23">
        <v>14</v>
      </c>
      <c r="B115" s="14" t="s">
        <v>241</v>
      </c>
      <c r="C115" s="14">
        <f>data!X69</f>
        <v>3774.1699999999996</v>
      </c>
      <c r="D115" s="14">
        <f>data!Y69</f>
        <v>57027</v>
      </c>
      <c r="E115" s="14">
        <f>data!Z69</f>
        <v>4737.09</v>
      </c>
      <c r="F115" s="14">
        <f>data!AA69</f>
        <v>1204.0099999999984</v>
      </c>
      <c r="G115" s="14">
        <f>data!AB69</f>
        <v>20571.419999999998</v>
      </c>
      <c r="H115" s="14">
        <f>data!AC69</f>
        <v>11715.17</v>
      </c>
      <c r="I115" s="14">
        <f>data!AD69</f>
        <v>0</v>
      </c>
    </row>
    <row r="116" spans="1:9" ht="20.100000000000001" customHeight="1">
      <c r="A116" s="23">
        <v>15</v>
      </c>
      <c r="B116" s="14" t="s">
        <v>242</v>
      </c>
      <c r="C116" s="14">
        <f>-data!X70</f>
        <v>0</v>
      </c>
      <c r="D116" s="14">
        <f>-data!Y70</f>
        <v>-1900.4399999999998</v>
      </c>
      <c r="E116" s="14">
        <f>-data!Z70</f>
        <v>0</v>
      </c>
      <c r="F116" s="14">
        <f>-data!AA70</f>
        <v>0</v>
      </c>
      <c r="G116" s="14">
        <f>-data!AB70</f>
        <v>-239594.6</v>
      </c>
      <c r="H116" s="14">
        <f>-data!AC70</f>
        <v>0</v>
      </c>
      <c r="I116" s="14">
        <f>-data!AD70</f>
        <v>0</v>
      </c>
    </row>
    <row r="117" spans="1:9" ht="20.100000000000001" customHeight="1">
      <c r="A117" s="23">
        <v>16</v>
      </c>
      <c r="B117" s="48" t="s">
        <v>1178</v>
      </c>
      <c r="C117" s="14">
        <f>data!X71</f>
        <v>2067933.1899999997</v>
      </c>
      <c r="D117" s="14">
        <f>data!Y71</f>
        <v>28161567.600000001</v>
      </c>
      <c r="E117" s="14">
        <f>data!Z71</f>
        <v>3601949.8099999996</v>
      </c>
      <c r="F117" s="14">
        <f>data!AA71</f>
        <v>2270035.0199999996</v>
      </c>
      <c r="G117" s="14">
        <f>data!AB71</f>
        <v>45907227.069999993</v>
      </c>
      <c r="H117" s="14">
        <f>data!AC71</f>
        <v>3856162.08</v>
      </c>
      <c r="I117" s="14">
        <f>data!AD71</f>
        <v>849420.3600000001</v>
      </c>
    </row>
    <row r="118" spans="1:9" ht="20.100000000000001" customHeight="1">
      <c r="A118" s="23">
        <v>17</v>
      </c>
      <c r="B118" s="14" t="s">
        <v>244</v>
      </c>
      <c r="C118" s="211"/>
      <c r="D118" s="211"/>
      <c r="E118" s="211"/>
      <c r="F118" s="211"/>
      <c r="G118" s="211"/>
      <c r="H118" s="211"/>
      <c r="I118" s="211"/>
    </row>
    <row r="119" spans="1:9" ht="20.100000000000001" customHeight="1">
      <c r="A119" s="23">
        <v>18</v>
      </c>
      <c r="B119" s="14" t="s">
        <v>1179</v>
      </c>
      <c r="C119" s="48">
        <f>+data!M689</f>
        <v>2232405</v>
      </c>
      <c r="D119" s="48">
        <f>+data!M690</f>
        <v>11585255</v>
      </c>
      <c r="E119" s="48">
        <f>+data!M691</f>
        <v>2751056</v>
      </c>
      <c r="F119" s="48">
        <f>+data!M692</f>
        <v>1332157</v>
      </c>
      <c r="G119" s="48">
        <f>+data!M693</f>
        <v>13778046</v>
      </c>
      <c r="H119" s="48">
        <f>+data!M694</f>
        <v>1328745</v>
      </c>
      <c r="I119" s="48">
        <f>+data!M695</f>
        <v>314946</v>
      </c>
    </row>
    <row r="120" spans="1:9" ht="20.100000000000001" customHeight="1">
      <c r="A120" s="23">
        <v>19</v>
      </c>
      <c r="B120" s="48" t="s">
        <v>1180</v>
      </c>
      <c r="C120" s="14">
        <f>data!X73</f>
        <v>36903895.399999999</v>
      </c>
      <c r="D120" s="14">
        <f>data!Y73</f>
        <v>71833910.88000001</v>
      </c>
      <c r="E120" s="14">
        <f>data!Z73</f>
        <v>1705495</v>
      </c>
      <c r="F120" s="14">
        <f>data!AA73</f>
        <v>2437835.1</v>
      </c>
      <c r="G120" s="14">
        <f>data!AB73</f>
        <v>54459694.960000001</v>
      </c>
      <c r="H120" s="14">
        <f>data!AC73</f>
        <v>14927712.000000002</v>
      </c>
      <c r="I120" s="14">
        <f>data!AD73</f>
        <v>1001299</v>
      </c>
    </row>
    <row r="121" spans="1:9" ht="20.100000000000001" customHeight="1">
      <c r="A121" s="23">
        <v>20</v>
      </c>
      <c r="B121" s="48" t="s">
        <v>1181</v>
      </c>
      <c r="C121" s="14">
        <f>data!X74</f>
        <v>59290905.74000001</v>
      </c>
      <c r="D121" s="14">
        <f>data!Y74</f>
        <v>94020551.850000009</v>
      </c>
      <c r="E121" s="14">
        <f>data!Z74</f>
        <v>47531703</v>
      </c>
      <c r="F121" s="14">
        <f>data!AA74</f>
        <v>16538499.25</v>
      </c>
      <c r="G121" s="14">
        <f>data!AB74</f>
        <v>95236871.299999997</v>
      </c>
      <c r="H121" s="14">
        <f>data!AC74</f>
        <v>554273</v>
      </c>
      <c r="I121" s="14">
        <f>data!AD74</f>
        <v>26078</v>
      </c>
    </row>
    <row r="122" spans="1:9" ht="20.100000000000001" customHeight="1">
      <c r="A122" s="23">
        <v>21</v>
      </c>
      <c r="B122" s="48" t="s">
        <v>1182</v>
      </c>
      <c r="C122" s="14">
        <f>data!X75</f>
        <v>96194801.140000015</v>
      </c>
      <c r="D122" s="14">
        <f>data!Y75</f>
        <v>165854462.73000002</v>
      </c>
      <c r="E122" s="14">
        <f>data!Z75</f>
        <v>49237198</v>
      </c>
      <c r="F122" s="14">
        <f>data!AA75</f>
        <v>18976334.350000001</v>
      </c>
      <c r="G122" s="14">
        <f>data!AB75</f>
        <v>149696566.25999999</v>
      </c>
      <c r="H122" s="14">
        <f>data!AC75</f>
        <v>15481985.000000002</v>
      </c>
      <c r="I122" s="14">
        <f>data!AD75</f>
        <v>1027377</v>
      </c>
    </row>
    <row r="123" spans="1:9" ht="20.100000000000001" customHeight="1">
      <c r="A123" s="23" t="s">
        <v>1183</v>
      </c>
      <c r="B123" s="60"/>
      <c r="C123" s="211"/>
      <c r="D123" s="211"/>
      <c r="E123" s="211"/>
      <c r="F123" s="211"/>
      <c r="G123" s="211"/>
      <c r="H123" s="211"/>
      <c r="I123" s="211"/>
    </row>
    <row r="124" spans="1:9" ht="20.100000000000001" customHeight="1">
      <c r="A124" s="23">
        <v>22</v>
      </c>
      <c r="B124" s="14" t="s">
        <v>1184</v>
      </c>
      <c r="C124" s="14">
        <f>data!X76</f>
        <v>2113.87</v>
      </c>
      <c r="D124" s="14">
        <f>data!Y76</f>
        <v>20373.960000000003</v>
      </c>
      <c r="E124" s="14">
        <f>data!Z76</f>
        <v>11828</v>
      </c>
      <c r="F124" s="14">
        <f>data!AA76</f>
        <v>5448.95</v>
      </c>
      <c r="G124" s="14">
        <f>data!AB76</f>
        <v>4005.9</v>
      </c>
      <c r="H124" s="14">
        <f>data!AC76</f>
        <v>1528.6100000000001</v>
      </c>
      <c r="I124" s="14">
        <f>data!AD76</f>
        <v>1045.8599999999999</v>
      </c>
    </row>
    <row r="125" spans="1:9" ht="20.100000000000001" customHeight="1">
      <c r="A125" s="23">
        <v>23</v>
      </c>
      <c r="B125" s="14" t="s">
        <v>1185</v>
      </c>
      <c r="C125" s="14">
        <f>data!X77</f>
        <v>0</v>
      </c>
      <c r="D125" s="14">
        <f>data!Y77</f>
        <v>785</v>
      </c>
      <c r="E125" s="14">
        <f>data!Z77</f>
        <v>0</v>
      </c>
      <c r="F125" s="14">
        <f>data!AA77</f>
        <v>13</v>
      </c>
      <c r="G125" s="14">
        <f>data!AB77</f>
        <v>0</v>
      </c>
      <c r="H125" s="14">
        <f>data!AC77</f>
        <v>96</v>
      </c>
      <c r="I125" s="14">
        <f>data!AD77</f>
        <v>0</v>
      </c>
    </row>
    <row r="126" spans="1:9" ht="20.100000000000001" customHeight="1">
      <c r="A126" s="23">
        <v>24</v>
      </c>
      <c r="B126" s="14" t="s">
        <v>1186</v>
      </c>
      <c r="C126" s="14">
        <f>data!X78</f>
        <v>453.01866944049726</v>
      </c>
      <c r="D126" s="14">
        <f>data!Y78</f>
        <v>4538.2199112753351</v>
      </c>
      <c r="E126" s="14">
        <f>data!Z78</f>
        <v>2000.4036992502865</v>
      </c>
      <c r="F126" s="14">
        <f>data!AA78</f>
        <v>424.21795926688935</v>
      </c>
      <c r="G126" s="14">
        <f>data!AB78</f>
        <v>677.49553422613496</v>
      </c>
      <c r="H126" s="14">
        <f>data!AC78</f>
        <v>258.52528734451982</v>
      </c>
      <c r="I126" s="14">
        <f>data!AD78</f>
        <v>176.88047116147317</v>
      </c>
    </row>
    <row r="127" spans="1:9" ht="20.100000000000001" customHeight="1">
      <c r="A127" s="23">
        <v>25</v>
      </c>
      <c r="B127" s="14" t="s">
        <v>1187</v>
      </c>
      <c r="C127" s="14">
        <f>data!X79</f>
        <v>2032</v>
      </c>
      <c r="D127" s="14">
        <f>data!Y79</f>
        <v>177166</v>
      </c>
      <c r="E127" s="14">
        <f>data!Z79</f>
        <v>0</v>
      </c>
      <c r="F127" s="14">
        <f>data!AA79</f>
        <v>0</v>
      </c>
      <c r="G127" s="14">
        <f>data!AB79</f>
        <v>4139</v>
      </c>
      <c r="H127" s="14">
        <f>data!AC79</f>
        <v>0</v>
      </c>
      <c r="I127" s="14">
        <f>data!AD79</f>
        <v>0</v>
      </c>
    </row>
    <row r="128" spans="1:9" ht="20.100000000000001" customHeight="1">
      <c r="A128" s="23">
        <v>26</v>
      </c>
      <c r="B128" s="14" t="s">
        <v>252</v>
      </c>
      <c r="C128" s="26">
        <f>data!X80</f>
        <v>0</v>
      </c>
      <c r="D128" s="26">
        <f>data!Y80</f>
        <v>16.751413852855649</v>
      </c>
      <c r="E128" s="26">
        <f>data!Z80</f>
        <v>0.85247956659379143</v>
      </c>
      <c r="F128" s="26">
        <f>data!AA80</f>
        <v>1.7332653394952746</v>
      </c>
      <c r="G128" s="26">
        <f>data!AB80</f>
        <v>0</v>
      </c>
      <c r="H128" s="26">
        <f>data!AC80</f>
        <v>1.0819197530484279</v>
      </c>
      <c r="I128" s="26">
        <f>data!AD80</f>
        <v>0</v>
      </c>
    </row>
    <row r="129" spans="1:9" ht="20.100000000000001" customHeight="1">
      <c r="A129" s="4" t="s">
        <v>1171</v>
      </c>
      <c r="B129" s="5"/>
      <c r="C129" s="5"/>
      <c r="D129" s="6"/>
      <c r="E129" s="5"/>
      <c r="F129" s="5"/>
      <c r="G129" s="5"/>
      <c r="H129" s="5"/>
      <c r="I129" s="4"/>
    </row>
    <row r="130" spans="1:9" ht="20.100000000000001" customHeight="1">
      <c r="A130" s="77"/>
      <c r="B130" s="77"/>
      <c r="C130" s="77"/>
      <c r="D130" s="45"/>
      <c r="E130" s="77"/>
      <c r="F130" s="77"/>
      <c r="G130" s="77"/>
      <c r="H130" s="77"/>
      <c r="I130" s="168" t="s">
        <v>1201</v>
      </c>
    </row>
    <row r="131" spans="1:9" ht="20.100000000000001" customHeight="1">
      <c r="A131" s="45"/>
      <c r="B131" s="77"/>
      <c r="C131" s="77"/>
      <c r="D131" s="77"/>
      <c r="E131" s="77"/>
      <c r="F131" s="77"/>
      <c r="G131" s="77"/>
      <c r="H131" s="77"/>
      <c r="I131" s="77"/>
    </row>
    <row r="132" spans="1:9" ht="20.100000000000001" customHeight="1">
      <c r="A132" s="79" t="str">
        <f>"HOSPITAL NAME: "&amp;data!C84</f>
        <v>HOSPITAL NAME: PeaceHealth St. Joseph Medical Center</v>
      </c>
      <c r="B132" s="77"/>
      <c r="C132" s="77"/>
      <c r="D132" s="77"/>
      <c r="E132" s="77"/>
      <c r="F132" s="77"/>
      <c r="G132" s="80"/>
      <c r="H132" s="79" t="str">
        <f>"FYE: "&amp;data!C82</f>
        <v>FYE: 06/30/2019</v>
      </c>
    </row>
    <row r="133" spans="1:9" ht="20.100000000000001" customHeight="1">
      <c r="A133" s="23">
        <v>1</v>
      </c>
      <c r="B133" s="14" t="s">
        <v>209</v>
      </c>
      <c r="C133" s="15" t="s">
        <v>38</v>
      </c>
      <c r="D133" s="15" t="s">
        <v>39</v>
      </c>
      <c r="E133" s="15" t="s">
        <v>40</v>
      </c>
      <c r="F133" s="15" t="s">
        <v>41</v>
      </c>
      <c r="G133" s="15" t="s">
        <v>42</v>
      </c>
      <c r="H133" s="15" t="s">
        <v>43</v>
      </c>
      <c r="I133" s="15" t="s">
        <v>44</v>
      </c>
    </row>
    <row r="134" spans="1:9" ht="20.100000000000001" customHeight="1">
      <c r="A134" s="81">
        <v>2</v>
      </c>
      <c r="B134" s="17" t="s">
        <v>1173</v>
      </c>
      <c r="C134" s="18" t="s">
        <v>96</v>
      </c>
      <c r="D134" s="18" t="s">
        <v>97</v>
      </c>
      <c r="E134" s="18" t="s">
        <v>118</v>
      </c>
      <c r="F134" s="25"/>
      <c r="G134" s="18" t="s">
        <v>1202</v>
      </c>
      <c r="H134" s="25"/>
      <c r="I134" s="18" t="s">
        <v>122</v>
      </c>
    </row>
    <row r="135" spans="1:9" ht="20.100000000000001" customHeight="1">
      <c r="A135" s="82"/>
      <c r="B135" s="83"/>
      <c r="C135" s="18" t="s">
        <v>172</v>
      </c>
      <c r="D135" s="18" t="s">
        <v>179</v>
      </c>
      <c r="E135" s="18" t="s">
        <v>171</v>
      </c>
      <c r="F135" s="18" t="s">
        <v>119</v>
      </c>
      <c r="G135" s="18" t="s">
        <v>180</v>
      </c>
      <c r="H135" s="18" t="s">
        <v>121</v>
      </c>
      <c r="I135" s="18" t="s">
        <v>172</v>
      </c>
    </row>
    <row r="136" spans="1:9" ht="20.100000000000001" customHeight="1">
      <c r="A136" s="23">
        <v>3</v>
      </c>
      <c r="B136" s="14" t="s">
        <v>1177</v>
      </c>
      <c r="C136" s="15" t="s">
        <v>226</v>
      </c>
      <c r="D136" s="15" t="s">
        <v>228</v>
      </c>
      <c r="E136" s="15" t="s">
        <v>228</v>
      </c>
      <c r="F136" s="15" t="s">
        <v>229</v>
      </c>
      <c r="G136" s="89" t="s">
        <v>1203</v>
      </c>
      <c r="H136" s="15" t="s">
        <v>228</v>
      </c>
      <c r="I136" s="15" t="s">
        <v>226</v>
      </c>
    </row>
    <row r="137" spans="1:9" ht="20.100000000000001" customHeight="1">
      <c r="A137" s="23">
        <v>4</v>
      </c>
      <c r="B137" s="14" t="s">
        <v>233</v>
      </c>
      <c r="C137" s="14">
        <f>data!AE59</f>
        <v>174104</v>
      </c>
      <c r="D137" s="14">
        <f>data!AF59</f>
        <v>0</v>
      </c>
      <c r="E137" s="14">
        <f>data!AG59</f>
        <v>66896</v>
      </c>
      <c r="F137" s="14">
        <f>data!AH59</f>
        <v>0</v>
      </c>
      <c r="G137" s="14">
        <f>data!AI59</f>
        <v>10655</v>
      </c>
      <c r="H137" s="14">
        <f>data!AJ59</f>
        <v>364939</v>
      </c>
      <c r="I137" s="14">
        <f>data!AK59</f>
        <v>0</v>
      </c>
    </row>
    <row r="138" spans="1:9" ht="20.100000000000001" customHeight="1">
      <c r="A138" s="23">
        <v>5</v>
      </c>
      <c r="B138" s="14" t="s">
        <v>234</v>
      </c>
      <c r="C138" s="26">
        <f>data!AE60</f>
        <v>69.140570911321504</v>
      </c>
      <c r="D138" s="26">
        <f>data!AF60</f>
        <v>0</v>
      </c>
      <c r="E138" s="26">
        <f>data!AG60</f>
        <v>111.75257136269826</v>
      </c>
      <c r="F138" s="26">
        <f>data!AH60</f>
        <v>0</v>
      </c>
      <c r="G138" s="26">
        <f>data!AI60</f>
        <v>52.905902419411902</v>
      </c>
      <c r="H138" s="26">
        <f>data!AJ60</f>
        <v>520.99077696821985</v>
      </c>
      <c r="I138" s="26">
        <f>data!AK60</f>
        <v>0</v>
      </c>
    </row>
    <row r="139" spans="1:9" ht="20.100000000000001" customHeight="1">
      <c r="A139" s="23">
        <v>6</v>
      </c>
      <c r="B139" s="14" t="s">
        <v>235</v>
      </c>
      <c r="C139" s="14">
        <f>data!AE61</f>
        <v>6090708.1600000001</v>
      </c>
      <c r="D139" s="14">
        <f>data!AF61</f>
        <v>0</v>
      </c>
      <c r="E139" s="14">
        <f>data!AG61</f>
        <v>10367057.710000001</v>
      </c>
      <c r="F139" s="14">
        <f>data!AH61</f>
        <v>0</v>
      </c>
      <c r="G139" s="14">
        <f>data!AI61</f>
        <v>5329417.01</v>
      </c>
      <c r="H139" s="14">
        <f>data!AJ61</f>
        <v>70794433.890000001</v>
      </c>
      <c r="I139" s="14">
        <f>data!AK61</f>
        <v>0</v>
      </c>
    </row>
    <row r="140" spans="1:9" ht="20.100000000000001" customHeight="1">
      <c r="A140" s="23">
        <v>7</v>
      </c>
      <c r="B140" s="14" t="s">
        <v>3</v>
      </c>
      <c r="C140" s="14">
        <f>data!AE62</f>
        <v>1837886</v>
      </c>
      <c r="D140" s="14">
        <f>data!AF62</f>
        <v>0</v>
      </c>
      <c r="E140" s="14">
        <f>data!AG62</f>
        <v>2869418</v>
      </c>
      <c r="F140" s="14">
        <f>data!AH62</f>
        <v>0</v>
      </c>
      <c r="G140" s="14">
        <f>data!AI62</f>
        <v>1533446</v>
      </c>
      <c r="H140" s="14">
        <f>data!AJ62</f>
        <v>14982350</v>
      </c>
      <c r="I140" s="14">
        <f>data!AK62</f>
        <v>0</v>
      </c>
    </row>
    <row r="141" spans="1:9" ht="20.100000000000001" customHeight="1">
      <c r="A141" s="23">
        <v>8</v>
      </c>
      <c r="B141" s="14" t="s">
        <v>236</v>
      </c>
      <c r="C141" s="14">
        <f>data!AE63</f>
        <v>0</v>
      </c>
      <c r="D141" s="14">
        <f>data!AF63</f>
        <v>0</v>
      </c>
      <c r="E141" s="14">
        <f>data!AG63</f>
        <v>818200</v>
      </c>
      <c r="F141" s="14">
        <f>data!AH63</f>
        <v>0</v>
      </c>
      <c r="G141" s="14">
        <f>data!AI63</f>
        <v>0</v>
      </c>
      <c r="H141" s="14">
        <f>data!AJ63</f>
        <v>951296.13000000012</v>
      </c>
      <c r="I141" s="14">
        <f>data!AK63</f>
        <v>0</v>
      </c>
    </row>
    <row r="142" spans="1:9" ht="20.100000000000001" customHeight="1">
      <c r="A142" s="23">
        <v>9</v>
      </c>
      <c r="B142" s="14" t="s">
        <v>237</v>
      </c>
      <c r="C142" s="14">
        <f>data!AE64</f>
        <v>107968.88</v>
      </c>
      <c r="D142" s="14">
        <f>data!AF64</f>
        <v>0</v>
      </c>
      <c r="E142" s="14">
        <f>data!AG64</f>
        <v>2118915.88</v>
      </c>
      <c r="F142" s="14">
        <f>data!AH64</f>
        <v>0</v>
      </c>
      <c r="G142" s="14">
        <f>data!AI64</f>
        <v>1300321.31</v>
      </c>
      <c r="H142" s="14">
        <f>data!AJ64</f>
        <v>4266428.91</v>
      </c>
      <c r="I142" s="14">
        <f>data!AK64</f>
        <v>0</v>
      </c>
    </row>
    <row r="143" spans="1:9" ht="20.100000000000001" customHeight="1">
      <c r="A143" s="23">
        <v>10</v>
      </c>
      <c r="B143" s="14" t="s">
        <v>444</v>
      </c>
      <c r="C143" s="14">
        <f>data!AE65</f>
        <v>600</v>
      </c>
      <c r="D143" s="14">
        <f>data!AF65</f>
        <v>0</v>
      </c>
      <c r="E143" s="14">
        <f>data!AG65</f>
        <v>1000</v>
      </c>
      <c r="F143" s="14">
        <f>data!AH65</f>
        <v>0</v>
      </c>
      <c r="G143" s="14">
        <f>data!AI65</f>
        <v>600</v>
      </c>
      <c r="H143" s="14">
        <f>data!AJ65</f>
        <v>39266.980000000003</v>
      </c>
      <c r="I143" s="14">
        <f>data!AK65</f>
        <v>0</v>
      </c>
    </row>
    <row r="144" spans="1:9" ht="20.100000000000001" customHeight="1">
      <c r="A144" s="23">
        <v>11</v>
      </c>
      <c r="B144" s="14" t="s">
        <v>445</v>
      </c>
      <c r="C144" s="14">
        <f>data!AE66</f>
        <v>87217.94</v>
      </c>
      <c r="D144" s="14">
        <f>data!AF66</f>
        <v>0</v>
      </c>
      <c r="E144" s="14">
        <f>data!AG66</f>
        <v>806220.03</v>
      </c>
      <c r="F144" s="14">
        <f>data!AH66</f>
        <v>0</v>
      </c>
      <c r="G144" s="14">
        <f>data!AI66</f>
        <v>453361.68</v>
      </c>
      <c r="H144" s="14">
        <f>data!AJ66</f>
        <v>1405945.5599999996</v>
      </c>
      <c r="I144" s="14">
        <f>data!AK66</f>
        <v>0</v>
      </c>
    </row>
    <row r="145" spans="1:9" ht="20.100000000000001" customHeight="1">
      <c r="A145" s="23">
        <v>12</v>
      </c>
      <c r="B145" s="14" t="s">
        <v>6</v>
      </c>
      <c r="C145" s="14">
        <f>data!AE67</f>
        <v>312719</v>
      </c>
      <c r="D145" s="14">
        <f>data!AF67</f>
        <v>0</v>
      </c>
      <c r="E145" s="14">
        <f>data!AG67</f>
        <v>446529</v>
      </c>
      <c r="F145" s="14">
        <f>data!AH67</f>
        <v>0</v>
      </c>
      <c r="G145" s="14">
        <f>data!AI67</f>
        <v>391589</v>
      </c>
      <c r="H145" s="14">
        <f>data!AJ67</f>
        <v>1428959</v>
      </c>
      <c r="I145" s="14">
        <f>data!AK67</f>
        <v>0</v>
      </c>
    </row>
    <row r="146" spans="1:9" ht="20.100000000000001" customHeight="1">
      <c r="A146" s="23">
        <v>13</v>
      </c>
      <c r="B146" s="14" t="s">
        <v>474</v>
      </c>
      <c r="C146" s="14">
        <f>data!AE68</f>
        <v>1830.85</v>
      </c>
      <c r="D146" s="14">
        <f>data!AF68</f>
        <v>0</v>
      </c>
      <c r="E146" s="14">
        <f>data!AG68</f>
        <v>2620.7300000000009</v>
      </c>
      <c r="F146" s="14">
        <f>data!AH68</f>
        <v>0</v>
      </c>
      <c r="G146" s="14">
        <f>data!AI68</f>
        <v>647.64</v>
      </c>
      <c r="H146" s="14">
        <f>data!AJ68</f>
        <v>4449511.3100000005</v>
      </c>
      <c r="I146" s="14">
        <f>data!AK68</f>
        <v>0</v>
      </c>
    </row>
    <row r="147" spans="1:9" ht="20.100000000000001" customHeight="1">
      <c r="A147" s="23">
        <v>14</v>
      </c>
      <c r="B147" s="14" t="s">
        <v>241</v>
      </c>
      <c r="C147" s="14">
        <f>data!AE69</f>
        <v>33086.71</v>
      </c>
      <c r="D147" s="14">
        <f>data!AF69</f>
        <v>0</v>
      </c>
      <c r="E147" s="14">
        <f>data!AG69</f>
        <v>109834.75000000001</v>
      </c>
      <c r="F147" s="14">
        <f>data!AH69</f>
        <v>0</v>
      </c>
      <c r="G147" s="14">
        <f>data!AI69</f>
        <v>5173.6400000000012</v>
      </c>
      <c r="H147" s="14">
        <f>data!AJ69</f>
        <v>542545.84000000008</v>
      </c>
      <c r="I147" s="14">
        <f>data!AK69</f>
        <v>0</v>
      </c>
    </row>
    <row r="148" spans="1:9" ht="20.100000000000001" customHeight="1">
      <c r="A148" s="23">
        <v>15</v>
      </c>
      <c r="B148" s="14" t="s">
        <v>242</v>
      </c>
      <c r="C148" s="14">
        <f>-data!AE70</f>
        <v>-131683.93000000002</v>
      </c>
      <c r="D148" s="14">
        <f>-data!AF70</f>
        <v>0</v>
      </c>
      <c r="E148" s="14">
        <f>-data!AG70</f>
        <v>0</v>
      </c>
      <c r="F148" s="14">
        <f>-data!AH70</f>
        <v>0</v>
      </c>
      <c r="G148" s="14">
        <f>-data!AI70</f>
        <v>0</v>
      </c>
      <c r="H148" s="14">
        <f>-data!AJ70</f>
        <v>-4434751.8100000005</v>
      </c>
      <c r="I148" s="14">
        <f>-data!AK70</f>
        <v>0</v>
      </c>
    </row>
    <row r="149" spans="1:9" ht="20.100000000000001" customHeight="1">
      <c r="A149" s="23">
        <v>16</v>
      </c>
      <c r="B149" s="48" t="s">
        <v>1178</v>
      </c>
      <c r="C149" s="14">
        <f>data!AE71</f>
        <v>8340333.6100000013</v>
      </c>
      <c r="D149" s="14">
        <f>data!AF71</f>
        <v>0</v>
      </c>
      <c r="E149" s="14">
        <f>data!AG71</f>
        <v>17539796.100000001</v>
      </c>
      <c r="F149" s="14">
        <f>data!AH71</f>
        <v>0</v>
      </c>
      <c r="G149" s="14">
        <f>data!AI71</f>
        <v>9014556.2800000012</v>
      </c>
      <c r="H149" s="14">
        <f>data!AJ71</f>
        <v>94425985.810000002</v>
      </c>
      <c r="I149" s="14">
        <f>data!AK71</f>
        <v>0</v>
      </c>
    </row>
    <row r="150" spans="1:9" ht="20.100000000000001" customHeight="1">
      <c r="A150" s="23">
        <v>17</v>
      </c>
      <c r="B150" s="14" t="s">
        <v>244</v>
      </c>
      <c r="C150" s="211"/>
      <c r="D150" s="211"/>
      <c r="E150" s="211"/>
      <c r="F150" s="211"/>
      <c r="G150" s="211"/>
      <c r="H150" s="211"/>
      <c r="I150" s="211"/>
    </row>
    <row r="151" spans="1:9" ht="20.100000000000001" customHeight="1">
      <c r="A151" s="23">
        <v>18</v>
      </c>
      <c r="B151" s="14" t="s">
        <v>1179</v>
      </c>
      <c r="C151" s="48">
        <f>+data!M696</f>
        <v>4438423</v>
      </c>
      <c r="D151" s="48">
        <f>+data!M697</f>
        <v>0</v>
      </c>
      <c r="E151" s="48">
        <f>+data!M698</f>
        <v>11967919</v>
      </c>
      <c r="F151" s="48">
        <f>+data!M699</f>
        <v>0</v>
      </c>
      <c r="G151" s="48">
        <f>+data!M700</f>
        <v>4263977</v>
      </c>
      <c r="H151" s="48">
        <f>+data!M701</f>
        <v>37258071</v>
      </c>
      <c r="I151" s="48">
        <f>+data!M702</f>
        <v>0</v>
      </c>
    </row>
    <row r="152" spans="1:9" ht="20.100000000000001" customHeight="1">
      <c r="A152" s="23">
        <v>19</v>
      </c>
      <c r="B152" s="48" t="s">
        <v>1180</v>
      </c>
      <c r="C152" s="14">
        <f>data!AE73</f>
        <v>10291949.24</v>
      </c>
      <c r="D152" s="14">
        <f>data!AF73</f>
        <v>0</v>
      </c>
      <c r="E152" s="14">
        <f>data!AG73</f>
        <v>43664873.039999999</v>
      </c>
      <c r="F152" s="14">
        <f>data!AH73</f>
        <v>0</v>
      </c>
      <c r="G152" s="14">
        <f>data!AI73</f>
        <v>4252742.959999999</v>
      </c>
      <c r="H152" s="14">
        <f>data!AJ73</f>
        <v>4979.5</v>
      </c>
      <c r="I152" s="14">
        <f>data!AK73</f>
        <v>0</v>
      </c>
    </row>
    <row r="153" spans="1:9" ht="20.100000000000001" customHeight="1">
      <c r="A153" s="23">
        <v>20</v>
      </c>
      <c r="B153" s="48" t="s">
        <v>1181</v>
      </c>
      <c r="C153" s="14">
        <f>data!AE74</f>
        <v>11672347.789999999</v>
      </c>
      <c r="D153" s="14">
        <f>data!AF74</f>
        <v>0</v>
      </c>
      <c r="E153" s="14">
        <f>data!AG74</f>
        <v>139479322.31</v>
      </c>
      <c r="F153" s="14">
        <f>data!AH74</f>
        <v>0</v>
      </c>
      <c r="G153" s="14">
        <f>data!AI74</f>
        <v>6208797.46</v>
      </c>
      <c r="H153" s="14">
        <f>data!AJ74</f>
        <v>141089490.86000001</v>
      </c>
      <c r="I153" s="14">
        <f>data!AK74</f>
        <v>0</v>
      </c>
    </row>
    <row r="154" spans="1:9" ht="20.100000000000001" customHeight="1">
      <c r="A154" s="23">
        <v>21</v>
      </c>
      <c r="B154" s="48" t="s">
        <v>1182</v>
      </c>
      <c r="C154" s="14">
        <f>data!AE75</f>
        <v>21964297.030000001</v>
      </c>
      <c r="D154" s="14">
        <f>data!AF75</f>
        <v>0</v>
      </c>
      <c r="E154" s="14">
        <f>data!AG75</f>
        <v>183144195.34999999</v>
      </c>
      <c r="F154" s="14">
        <f>data!AH75</f>
        <v>0</v>
      </c>
      <c r="G154" s="14">
        <f>data!AI75</f>
        <v>10461540.419999998</v>
      </c>
      <c r="H154" s="14">
        <f>data!AJ75</f>
        <v>141094470.36000001</v>
      </c>
      <c r="I154" s="14">
        <f>data!AK75</f>
        <v>0</v>
      </c>
    </row>
    <row r="155" spans="1:9" ht="20.100000000000001" customHeight="1">
      <c r="A155" s="23" t="s">
        <v>1183</v>
      </c>
      <c r="B155" s="60"/>
      <c r="C155" s="211"/>
      <c r="D155" s="211"/>
      <c r="E155" s="211"/>
      <c r="F155" s="211"/>
      <c r="G155" s="211"/>
      <c r="H155" s="211"/>
      <c r="I155" s="211"/>
    </row>
    <row r="156" spans="1:9" ht="20.100000000000001" customHeight="1">
      <c r="A156" s="23">
        <v>22</v>
      </c>
      <c r="B156" s="14" t="s">
        <v>1184</v>
      </c>
      <c r="C156" s="14">
        <f>data!AE76</f>
        <v>22712.056666666667</v>
      </c>
      <c r="D156" s="14">
        <f>data!AF76</f>
        <v>0</v>
      </c>
      <c r="E156" s="14">
        <f>data!AG76</f>
        <v>36036.090000000004</v>
      </c>
      <c r="F156" s="14">
        <f>data!AH76</f>
        <v>0</v>
      </c>
      <c r="G156" s="14">
        <f>data!AI76</f>
        <v>15342.079999999996</v>
      </c>
      <c r="H156" s="14">
        <f>data!AJ76</f>
        <v>111972.33333333334</v>
      </c>
      <c r="I156" s="14">
        <f>data!AK76</f>
        <v>0</v>
      </c>
    </row>
    <row r="157" spans="1:9" ht="20.100000000000001" customHeight="1">
      <c r="A157" s="23">
        <v>23</v>
      </c>
      <c r="B157" s="14" t="s">
        <v>1185</v>
      </c>
      <c r="C157" s="14">
        <f>data!AE77</f>
        <v>0</v>
      </c>
      <c r="D157" s="14">
        <f>data!AF77</f>
        <v>0</v>
      </c>
      <c r="E157" s="14">
        <f>data!AG77</f>
        <v>7294</v>
      </c>
      <c r="F157" s="14">
        <f>data!AH77</f>
        <v>0</v>
      </c>
      <c r="G157" s="14">
        <f>data!AI77</f>
        <v>1239</v>
      </c>
      <c r="H157" s="14">
        <f>data!AJ77</f>
        <v>0</v>
      </c>
      <c r="I157" s="14">
        <f>data!AK77</f>
        <v>0</v>
      </c>
    </row>
    <row r="158" spans="1:9" ht="20.100000000000001" customHeight="1">
      <c r="A158" s="23">
        <v>24</v>
      </c>
      <c r="B158" s="14" t="s">
        <v>1186</v>
      </c>
      <c r="C158" s="14">
        <f>data!AE78</f>
        <v>3562.7923802162318</v>
      </c>
      <c r="D158" s="14">
        <f>data!AF78</f>
        <v>0</v>
      </c>
      <c r="E158" s="14">
        <f>data!AG78</f>
        <v>9351.0418889320754</v>
      </c>
      <c r="F158" s="14">
        <f>data!AH78</f>
        <v>0</v>
      </c>
      <c r="G158" s="14">
        <f>data!AI78</f>
        <v>3981.1320468826375</v>
      </c>
      <c r="H158" s="14">
        <f>data!AJ78</f>
        <v>14604.993488622367</v>
      </c>
      <c r="I158" s="14">
        <f>data!AK78</f>
        <v>0</v>
      </c>
    </row>
    <row r="159" spans="1:9" ht="20.100000000000001" customHeight="1">
      <c r="A159" s="23">
        <v>25</v>
      </c>
      <c r="B159" s="14" t="s">
        <v>1187</v>
      </c>
      <c r="C159" s="14">
        <f>data!AE79</f>
        <v>27360</v>
      </c>
      <c r="D159" s="14">
        <f>data!AF79</f>
        <v>0</v>
      </c>
      <c r="E159" s="14">
        <f>data!AG79</f>
        <v>310546</v>
      </c>
      <c r="F159" s="14">
        <f>data!AH79</f>
        <v>0</v>
      </c>
      <c r="G159" s="14">
        <f>data!AI79</f>
        <v>62877</v>
      </c>
      <c r="H159" s="14">
        <f>data!AJ79</f>
        <v>66882</v>
      </c>
      <c r="I159" s="14">
        <f>data!AK79</f>
        <v>0</v>
      </c>
    </row>
    <row r="160" spans="1:9" ht="20.100000000000001" customHeight="1">
      <c r="A160" s="23">
        <v>26</v>
      </c>
      <c r="B160" s="14" t="s">
        <v>252</v>
      </c>
      <c r="C160" s="26">
        <f>data!AE80</f>
        <v>4.0759557156593434E-3</v>
      </c>
      <c r="D160" s="26">
        <f>data!AF80</f>
        <v>0</v>
      </c>
      <c r="E160" s="26">
        <f>data!AG80</f>
        <v>92.883977131420878</v>
      </c>
      <c r="F160" s="26">
        <f>data!AH80</f>
        <v>0</v>
      </c>
      <c r="G160" s="26">
        <f>data!AI80</f>
        <v>34.118459583065523</v>
      </c>
      <c r="H160" s="26">
        <f>data!AJ80</f>
        <v>221.88306068772283</v>
      </c>
      <c r="I160" s="26">
        <f>data!AK80</f>
        <v>0</v>
      </c>
    </row>
    <row r="161" spans="1:9" ht="20.100000000000001" customHeight="1">
      <c r="A161" s="4" t="s">
        <v>1171</v>
      </c>
      <c r="B161" s="5"/>
      <c r="C161" s="5"/>
      <c r="D161" s="6"/>
      <c r="E161" s="5"/>
      <c r="F161" s="5"/>
      <c r="G161" s="5"/>
      <c r="H161" s="5"/>
      <c r="I161" s="4"/>
    </row>
    <row r="162" spans="1:9" ht="20.100000000000001" customHeight="1">
      <c r="A162" s="77"/>
      <c r="B162" s="77"/>
      <c r="C162" s="77"/>
      <c r="D162" s="45"/>
      <c r="E162" s="77"/>
      <c r="F162" s="77"/>
      <c r="G162" s="77"/>
      <c r="H162" s="77"/>
      <c r="I162" s="168" t="s">
        <v>1204</v>
      </c>
    </row>
    <row r="163" spans="1:9" ht="20.100000000000001" customHeight="1">
      <c r="A163" s="45"/>
      <c r="B163" s="77"/>
      <c r="C163" s="77"/>
      <c r="D163" s="77"/>
      <c r="E163" s="77"/>
      <c r="F163" s="77"/>
      <c r="G163" s="77"/>
      <c r="H163" s="77"/>
      <c r="I163" s="77"/>
    </row>
    <row r="164" spans="1:9" ht="20.100000000000001" customHeight="1">
      <c r="A164" s="79" t="str">
        <f>"HOSPITAL NAME: "&amp;data!C84</f>
        <v>HOSPITAL NAME: PeaceHealth St. Joseph Medical Center</v>
      </c>
      <c r="B164" s="77"/>
      <c r="C164" s="77"/>
      <c r="D164" s="77"/>
      <c r="E164" s="77"/>
      <c r="F164" s="77"/>
      <c r="G164" s="80"/>
      <c r="H164" s="79" t="str">
        <f>"FYE: "&amp;data!C82</f>
        <v>FYE: 06/30/2019</v>
      </c>
    </row>
    <row r="165" spans="1:9" ht="20.100000000000001" customHeight="1">
      <c r="A165" s="23">
        <v>1</v>
      </c>
      <c r="B165" s="14" t="s">
        <v>209</v>
      </c>
      <c r="C165" s="15" t="s">
        <v>45</v>
      </c>
      <c r="D165" s="15" t="s">
        <v>46</v>
      </c>
      <c r="E165" s="15" t="s">
        <v>47</v>
      </c>
      <c r="F165" s="15" t="s">
        <v>48</v>
      </c>
      <c r="G165" s="15" t="s">
        <v>49</v>
      </c>
      <c r="H165" s="15" t="s">
        <v>50</v>
      </c>
      <c r="I165" s="15" t="s">
        <v>51</v>
      </c>
    </row>
    <row r="166" spans="1:9" ht="20.100000000000001" customHeight="1">
      <c r="A166" s="81">
        <v>2</v>
      </c>
      <c r="B166" s="17" t="s">
        <v>1173</v>
      </c>
      <c r="C166" s="18" t="s">
        <v>123</v>
      </c>
      <c r="D166" s="18" t="s">
        <v>124</v>
      </c>
      <c r="E166" s="18" t="s">
        <v>110</v>
      </c>
      <c r="F166" s="18" t="s">
        <v>125</v>
      </c>
      <c r="G166" s="18" t="s">
        <v>1205</v>
      </c>
      <c r="H166" s="18" t="s">
        <v>127</v>
      </c>
      <c r="I166" s="18" t="s">
        <v>128</v>
      </c>
    </row>
    <row r="167" spans="1:9" ht="20.100000000000001" customHeight="1">
      <c r="A167" s="82"/>
      <c r="B167" s="83"/>
      <c r="C167" s="18" t="s">
        <v>172</v>
      </c>
      <c r="D167" s="18" t="s">
        <v>172</v>
      </c>
      <c r="E167" s="18" t="s">
        <v>1206</v>
      </c>
      <c r="F167" s="18" t="s">
        <v>182</v>
      </c>
      <c r="G167" s="18" t="s">
        <v>121</v>
      </c>
      <c r="H167" s="88" t="s">
        <v>1207</v>
      </c>
      <c r="I167" s="18" t="s">
        <v>169</v>
      </c>
    </row>
    <row r="168" spans="1:9" ht="20.100000000000001" customHeight="1">
      <c r="A168" s="23">
        <v>3</v>
      </c>
      <c r="B168" s="14" t="s">
        <v>1177</v>
      </c>
      <c r="C168" s="15" t="s">
        <v>226</v>
      </c>
      <c r="D168" s="15" t="s">
        <v>226</v>
      </c>
      <c r="E168" s="15" t="s">
        <v>217</v>
      </c>
      <c r="F168" s="15" t="s">
        <v>227</v>
      </c>
      <c r="G168" s="15" t="s">
        <v>228</v>
      </c>
      <c r="H168" s="15" t="s">
        <v>229</v>
      </c>
      <c r="I168" s="15" t="s">
        <v>228</v>
      </c>
    </row>
    <row r="169" spans="1:9" ht="20.100000000000001" customHeight="1">
      <c r="A169" s="23">
        <v>4</v>
      </c>
      <c r="B169" s="14" t="s">
        <v>233</v>
      </c>
      <c r="C169" s="14">
        <f>data!AL59</f>
        <v>0</v>
      </c>
      <c r="D169" s="14">
        <f>data!AM59</f>
        <v>0</v>
      </c>
      <c r="E169" s="14">
        <f>data!AN59</f>
        <v>0</v>
      </c>
      <c r="F169" s="14">
        <f>data!AO59</f>
        <v>0</v>
      </c>
      <c r="G169" s="14">
        <f>data!AP59</f>
        <v>31424</v>
      </c>
      <c r="H169" s="14">
        <f>data!AQ59</f>
        <v>456</v>
      </c>
      <c r="I169" s="14">
        <f>data!AR59</f>
        <v>46354</v>
      </c>
    </row>
    <row r="170" spans="1:9" ht="20.100000000000001" customHeight="1">
      <c r="A170" s="23">
        <v>5</v>
      </c>
      <c r="B170" s="14" t="s">
        <v>234</v>
      </c>
      <c r="C170" s="26">
        <f>data!AL60</f>
        <v>0</v>
      </c>
      <c r="D170" s="26">
        <f>data!AM60</f>
        <v>0</v>
      </c>
      <c r="E170" s="26">
        <f>data!AN60</f>
        <v>0</v>
      </c>
      <c r="F170" s="26">
        <f>data!AO60</f>
        <v>0</v>
      </c>
      <c r="G170" s="26">
        <f>data!AP60</f>
        <v>19.591474096922873</v>
      </c>
      <c r="H170" s="26">
        <f>data!AQ60</f>
        <v>0</v>
      </c>
      <c r="I170" s="26">
        <f>data!AR60</f>
        <v>50.865604767592025</v>
      </c>
    </row>
    <row r="171" spans="1:9" ht="20.100000000000001" customHeight="1">
      <c r="A171" s="23">
        <v>6</v>
      </c>
      <c r="B171" s="14" t="s">
        <v>235</v>
      </c>
      <c r="C171" s="14">
        <f>data!AL61</f>
        <v>0</v>
      </c>
      <c r="D171" s="14">
        <f>data!AM61</f>
        <v>0</v>
      </c>
      <c r="E171" s="14">
        <f>data!AN61</f>
        <v>0</v>
      </c>
      <c r="F171" s="14">
        <f>data!AO61</f>
        <v>0</v>
      </c>
      <c r="G171" s="14">
        <f>data!AP61</f>
        <v>2380728.06</v>
      </c>
      <c r="H171" s="14">
        <f>data!AQ61</f>
        <v>0</v>
      </c>
      <c r="I171" s="14">
        <f>data!AR61</f>
        <v>4732306.62</v>
      </c>
    </row>
    <row r="172" spans="1:9" ht="20.100000000000001" customHeight="1">
      <c r="A172" s="23">
        <v>7</v>
      </c>
      <c r="B172" s="14" t="s">
        <v>3</v>
      </c>
      <c r="C172" s="14">
        <f>data!AL62</f>
        <v>0</v>
      </c>
      <c r="D172" s="14">
        <f>data!AM62</f>
        <v>0</v>
      </c>
      <c r="E172" s="14">
        <f>data!AN62</f>
        <v>0</v>
      </c>
      <c r="F172" s="14">
        <f>data!AO62</f>
        <v>0</v>
      </c>
      <c r="G172" s="14">
        <f>data!AP62</f>
        <v>549589</v>
      </c>
      <c r="H172" s="14">
        <f>data!AQ62</f>
        <v>0</v>
      </c>
      <c r="I172" s="14">
        <f>data!AR62</f>
        <v>1286446</v>
      </c>
    </row>
    <row r="173" spans="1:9" ht="20.100000000000001" customHeight="1">
      <c r="A173" s="23">
        <v>8</v>
      </c>
      <c r="B173" s="14" t="s">
        <v>236</v>
      </c>
      <c r="C173" s="14">
        <f>data!AL63</f>
        <v>0</v>
      </c>
      <c r="D173" s="14">
        <f>data!AM63</f>
        <v>0</v>
      </c>
      <c r="E173" s="14">
        <f>data!AN63</f>
        <v>0</v>
      </c>
      <c r="F173" s="14">
        <f>data!AO63</f>
        <v>0</v>
      </c>
      <c r="G173" s="14">
        <f>data!AP63</f>
        <v>0</v>
      </c>
      <c r="H173" s="14">
        <f>data!AQ63</f>
        <v>0</v>
      </c>
      <c r="I173" s="14">
        <f>data!AR63</f>
        <v>46724.480000000003</v>
      </c>
    </row>
    <row r="174" spans="1:9" ht="20.100000000000001" customHeight="1">
      <c r="A174" s="23">
        <v>9</v>
      </c>
      <c r="B174" s="14" t="s">
        <v>237</v>
      </c>
      <c r="C174" s="14">
        <f>data!AL64</f>
        <v>0</v>
      </c>
      <c r="D174" s="14">
        <f>data!AM64</f>
        <v>0</v>
      </c>
      <c r="E174" s="14">
        <f>data!AN64</f>
        <v>0</v>
      </c>
      <c r="F174" s="14">
        <f>data!AO64</f>
        <v>0</v>
      </c>
      <c r="G174" s="14">
        <f>data!AP64</f>
        <v>509424.88999999996</v>
      </c>
      <c r="H174" s="14">
        <f>data!AQ64</f>
        <v>410.59999999999991</v>
      </c>
      <c r="I174" s="14">
        <f>data!AR64</f>
        <v>975961.29</v>
      </c>
    </row>
    <row r="175" spans="1:9" ht="20.100000000000001" customHeight="1">
      <c r="A175" s="23">
        <v>10</v>
      </c>
      <c r="B175" s="14" t="s">
        <v>444</v>
      </c>
      <c r="C175" s="14">
        <f>data!AL65</f>
        <v>0</v>
      </c>
      <c r="D175" s="14">
        <f>data!AM65</f>
        <v>0</v>
      </c>
      <c r="E175" s="14">
        <f>data!AN65</f>
        <v>0</v>
      </c>
      <c r="F175" s="14">
        <f>data!AO65</f>
        <v>0</v>
      </c>
      <c r="G175" s="14">
        <f>data!AP65</f>
        <v>3627.48</v>
      </c>
      <c r="H175" s="14">
        <f>data!AQ65</f>
        <v>84.55</v>
      </c>
      <c r="I175" s="14">
        <f>data!AR65</f>
        <v>12191.62</v>
      </c>
    </row>
    <row r="176" spans="1:9" ht="20.100000000000001" customHeight="1">
      <c r="A176" s="23">
        <v>11</v>
      </c>
      <c r="B176" s="14" t="s">
        <v>445</v>
      </c>
      <c r="C176" s="14">
        <f>data!AL66</f>
        <v>0</v>
      </c>
      <c r="D176" s="14">
        <f>data!AM66</f>
        <v>0</v>
      </c>
      <c r="E176" s="14">
        <f>data!AN66</f>
        <v>0</v>
      </c>
      <c r="F176" s="14">
        <f>data!AO66</f>
        <v>0</v>
      </c>
      <c r="G176" s="14">
        <f>data!AP66</f>
        <v>56043.350000000006</v>
      </c>
      <c r="H176" s="14">
        <f>data!AQ66</f>
        <v>5641.94</v>
      </c>
      <c r="I176" s="14">
        <f>data!AR66</f>
        <v>1424888.9400000004</v>
      </c>
    </row>
    <row r="177" spans="1:9" ht="20.100000000000001" customHeight="1">
      <c r="A177" s="23">
        <v>12</v>
      </c>
      <c r="B177" s="14" t="s">
        <v>6</v>
      </c>
      <c r="C177" s="14">
        <f>data!AL67</f>
        <v>0</v>
      </c>
      <c r="D177" s="14">
        <f>data!AM67</f>
        <v>0</v>
      </c>
      <c r="E177" s="14">
        <f>data!AN67</f>
        <v>0</v>
      </c>
      <c r="F177" s="14">
        <f>data!AO67</f>
        <v>0</v>
      </c>
      <c r="G177" s="14">
        <f>data!AP67</f>
        <v>104905</v>
      </c>
      <c r="H177" s="14">
        <f>data!AQ67</f>
        <v>10404</v>
      </c>
      <c r="I177" s="14">
        <f>data!AR67</f>
        <v>44032</v>
      </c>
    </row>
    <row r="178" spans="1:9" ht="20.100000000000001" customHeight="1">
      <c r="A178" s="23">
        <v>13</v>
      </c>
      <c r="B178" s="14" t="s">
        <v>474</v>
      </c>
      <c r="C178" s="14">
        <f>data!AL68</f>
        <v>0</v>
      </c>
      <c r="D178" s="14">
        <f>data!AM68</f>
        <v>0</v>
      </c>
      <c r="E178" s="14">
        <f>data!AN68</f>
        <v>0</v>
      </c>
      <c r="F178" s="14">
        <f>data!AO68</f>
        <v>0</v>
      </c>
      <c r="G178" s="14">
        <f>data!AP68</f>
        <v>187243.44</v>
      </c>
      <c r="H178" s="14">
        <f>data!AQ68</f>
        <v>0</v>
      </c>
      <c r="I178" s="14">
        <f>data!AR68</f>
        <v>129410.15</v>
      </c>
    </row>
    <row r="179" spans="1:9" ht="20.100000000000001" customHeight="1">
      <c r="A179" s="23">
        <v>14</v>
      </c>
      <c r="B179" s="14" t="s">
        <v>241</v>
      </c>
      <c r="C179" s="14">
        <f>data!AL69</f>
        <v>0</v>
      </c>
      <c r="D179" s="14">
        <f>data!AM69</f>
        <v>0</v>
      </c>
      <c r="E179" s="14">
        <f>data!AN69</f>
        <v>0</v>
      </c>
      <c r="F179" s="14">
        <f>data!AO69</f>
        <v>0</v>
      </c>
      <c r="G179" s="14">
        <f>data!AP69</f>
        <v>17466.68</v>
      </c>
      <c r="H179" s="14">
        <f>data!AQ69</f>
        <v>0</v>
      </c>
      <c r="I179" s="14">
        <f>data!AR69</f>
        <v>221424.32</v>
      </c>
    </row>
    <row r="180" spans="1:9" ht="20.100000000000001" customHeight="1">
      <c r="A180" s="23">
        <v>15</v>
      </c>
      <c r="B180" s="14" t="s">
        <v>242</v>
      </c>
      <c r="C180" s="14">
        <f>-data!AL70</f>
        <v>0</v>
      </c>
      <c r="D180" s="14">
        <f>-data!AM70</f>
        <v>0</v>
      </c>
      <c r="E180" s="14">
        <f>-data!AN70</f>
        <v>0</v>
      </c>
      <c r="F180" s="14">
        <f>-data!AO70</f>
        <v>0</v>
      </c>
      <c r="G180" s="14">
        <f>-data!AP70</f>
        <v>-6465.3600000000006</v>
      </c>
      <c r="H180" s="14">
        <f>-data!AQ70</f>
        <v>0</v>
      </c>
      <c r="I180" s="14">
        <f>-data!AR70</f>
        <v>-662544.17000000004</v>
      </c>
    </row>
    <row r="181" spans="1:9" ht="20.100000000000001" customHeight="1">
      <c r="A181" s="23">
        <v>16</v>
      </c>
      <c r="B181" s="48" t="s">
        <v>1178</v>
      </c>
      <c r="C181" s="14">
        <f>data!AL71</f>
        <v>0</v>
      </c>
      <c r="D181" s="14">
        <f>data!AM71</f>
        <v>0</v>
      </c>
      <c r="E181" s="14">
        <f>data!AN71</f>
        <v>0</v>
      </c>
      <c r="F181" s="14">
        <f>data!AO71</f>
        <v>0</v>
      </c>
      <c r="G181" s="14">
        <f>data!AP71</f>
        <v>3802562.5400000005</v>
      </c>
      <c r="H181" s="14">
        <f>data!AQ71</f>
        <v>16541.09</v>
      </c>
      <c r="I181" s="14">
        <f>data!AR71</f>
        <v>8210841.2500000019</v>
      </c>
    </row>
    <row r="182" spans="1:9" ht="20.100000000000001" customHeight="1">
      <c r="A182" s="23">
        <v>17</v>
      </c>
      <c r="B182" s="14" t="s">
        <v>244</v>
      </c>
      <c r="C182" s="211"/>
      <c r="D182" s="211"/>
      <c r="E182" s="211"/>
      <c r="F182" s="211"/>
      <c r="G182" s="211"/>
      <c r="H182" s="211"/>
      <c r="I182" s="211"/>
    </row>
    <row r="183" spans="1:9" ht="20.100000000000001" customHeight="1">
      <c r="A183" s="23">
        <v>18</v>
      </c>
      <c r="B183" s="14" t="s">
        <v>1179</v>
      </c>
      <c r="C183" s="48">
        <f>+data!M703</f>
        <v>0</v>
      </c>
      <c r="D183" s="48">
        <f>+data!M704</f>
        <v>0</v>
      </c>
      <c r="E183" s="48">
        <f>+data!M705</f>
        <v>0</v>
      </c>
      <c r="F183" s="48">
        <f>+data!M706</f>
        <v>0</v>
      </c>
      <c r="G183" s="48">
        <f>+data!M707</f>
        <v>1695967</v>
      </c>
      <c r="H183" s="48">
        <f>+data!M708</f>
        <v>85103</v>
      </c>
      <c r="I183" s="48">
        <f>+data!M709</f>
        <v>2857188</v>
      </c>
    </row>
    <row r="184" spans="1:9" ht="20.100000000000001" customHeight="1">
      <c r="A184" s="23">
        <v>19</v>
      </c>
      <c r="B184" s="48" t="s">
        <v>1180</v>
      </c>
      <c r="C184" s="14">
        <f>data!AL73</f>
        <v>0</v>
      </c>
      <c r="D184" s="14">
        <f>data!AM73</f>
        <v>0</v>
      </c>
      <c r="E184" s="14">
        <f>data!AN73</f>
        <v>0</v>
      </c>
      <c r="F184" s="14">
        <f>data!AO73</f>
        <v>0</v>
      </c>
      <c r="G184" s="14">
        <f>data!AP73</f>
        <v>29968.25</v>
      </c>
      <c r="H184" s="14">
        <f>data!AQ73</f>
        <v>0</v>
      </c>
      <c r="I184" s="14">
        <f>data!AR73</f>
        <v>0</v>
      </c>
    </row>
    <row r="185" spans="1:9" ht="20.100000000000001" customHeight="1">
      <c r="A185" s="23">
        <v>20</v>
      </c>
      <c r="B185" s="48" t="s">
        <v>1181</v>
      </c>
      <c r="C185" s="14">
        <f>data!AL74</f>
        <v>0</v>
      </c>
      <c r="D185" s="14">
        <f>data!AM74</f>
        <v>0</v>
      </c>
      <c r="E185" s="14">
        <f>data!AN74</f>
        <v>0</v>
      </c>
      <c r="F185" s="14">
        <f>data!AO74</f>
        <v>0</v>
      </c>
      <c r="G185" s="14">
        <f>data!AP74</f>
        <v>8503147.0899999999</v>
      </c>
      <c r="H185" s="14">
        <f>data!AQ74</f>
        <v>0</v>
      </c>
      <c r="I185" s="14">
        <f>data!AR74</f>
        <v>11598997.829999998</v>
      </c>
    </row>
    <row r="186" spans="1:9" ht="20.100000000000001" customHeight="1">
      <c r="A186" s="23">
        <v>21</v>
      </c>
      <c r="B186" s="48" t="s">
        <v>1182</v>
      </c>
      <c r="C186" s="14">
        <f>data!AL75</f>
        <v>0</v>
      </c>
      <c r="D186" s="14">
        <f>data!AM75</f>
        <v>0</v>
      </c>
      <c r="E186" s="14">
        <f>data!AN75</f>
        <v>0</v>
      </c>
      <c r="F186" s="14">
        <f>data!AO75</f>
        <v>0</v>
      </c>
      <c r="G186" s="14">
        <f>data!AP75</f>
        <v>8533115.3399999999</v>
      </c>
      <c r="H186" s="14">
        <f>data!AQ75</f>
        <v>0</v>
      </c>
      <c r="I186" s="14">
        <f>data!AR75</f>
        <v>11598997.829999998</v>
      </c>
    </row>
    <row r="187" spans="1:9" ht="20.100000000000001" customHeight="1">
      <c r="A187" s="23" t="s">
        <v>1183</v>
      </c>
      <c r="B187" s="60"/>
      <c r="C187" s="211"/>
      <c r="D187" s="211"/>
      <c r="E187" s="211"/>
      <c r="F187" s="211"/>
      <c r="G187" s="211"/>
      <c r="H187" s="211"/>
      <c r="I187" s="211"/>
    </row>
    <row r="188" spans="1:9" ht="20.100000000000001" customHeight="1">
      <c r="A188" s="23">
        <v>22</v>
      </c>
      <c r="B188" s="14" t="s">
        <v>1184</v>
      </c>
      <c r="C188" s="14">
        <f>data!AL76</f>
        <v>0</v>
      </c>
      <c r="D188" s="14">
        <f>data!AM76</f>
        <v>0</v>
      </c>
      <c r="E188" s="14">
        <f>data!AN76</f>
        <v>0</v>
      </c>
      <c r="F188" s="14">
        <f>data!AO76</f>
        <v>0</v>
      </c>
      <c r="G188" s="14">
        <f>data!AP76</f>
        <v>6853.333333333333</v>
      </c>
      <c r="H188" s="14">
        <f>data!AQ76</f>
        <v>987</v>
      </c>
      <c r="I188" s="14">
        <f>data!AR76</f>
        <v>4061.83</v>
      </c>
    </row>
    <row r="189" spans="1:9" ht="20.100000000000001" customHeight="1">
      <c r="A189" s="23">
        <v>23</v>
      </c>
      <c r="B189" s="14" t="s">
        <v>1185</v>
      </c>
      <c r="C189" s="14">
        <f>data!AL77</f>
        <v>0</v>
      </c>
      <c r="D189" s="14">
        <f>data!AM77</f>
        <v>0</v>
      </c>
      <c r="E189" s="14">
        <f>data!AN77</f>
        <v>0</v>
      </c>
      <c r="F189" s="14">
        <f>data!AO77</f>
        <v>0</v>
      </c>
      <c r="G189" s="14">
        <f>data!AP77</f>
        <v>0</v>
      </c>
      <c r="H189" s="14">
        <f>data!AQ77</f>
        <v>0</v>
      </c>
      <c r="I189" s="14">
        <f>data!AR77</f>
        <v>0</v>
      </c>
    </row>
    <row r="190" spans="1:9" ht="20.100000000000001" customHeight="1">
      <c r="A190" s="23">
        <v>24</v>
      </c>
      <c r="B190" s="14" t="s">
        <v>1186</v>
      </c>
      <c r="C190" s="14">
        <f>data!AL78</f>
        <v>0</v>
      </c>
      <c r="D190" s="14">
        <f>data!AM78</f>
        <v>0</v>
      </c>
      <c r="E190" s="14">
        <f>data!AN78</f>
        <v>0</v>
      </c>
      <c r="F190" s="14">
        <f>data!AO78</f>
        <v>0</v>
      </c>
      <c r="G190" s="14">
        <f>data!AP78</f>
        <v>488.51366674746532</v>
      </c>
      <c r="H190" s="14">
        <f>data!AQ78</f>
        <v>33.138057980175958</v>
      </c>
      <c r="I190" s="14">
        <f>data!AR78</f>
        <v>870.48154432084038</v>
      </c>
    </row>
    <row r="191" spans="1:9" ht="20.100000000000001" customHeight="1">
      <c r="A191" s="23">
        <v>25</v>
      </c>
      <c r="B191" s="14" t="s">
        <v>1187</v>
      </c>
      <c r="C191" s="14">
        <f>data!AL79</f>
        <v>0</v>
      </c>
      <c r="D191" s="14">
        <f>data!AM79</f>
        <v>0</v>
      </c>
      <c r="E191" s="14">
        <f>data!AN79</f>
        <v>0</v>
      </c>
      <c r="F191" s="14">
        <f>data!AO79</f>
        <v>0</v>
      </c>
      <c r="G191" s="14">
        <f>data!AP79</f>
        <v>7738</v>
      </c>
      <c r="H191" s="14">
        <f>data!AQ79</f>
        <v>0</v>
      </c>
      <c r="I191" s="14">
        <f>data!AR79</f>
        <v>0</v>
      </c>
    </row>
    <row r="192" spans="1:9" ht="20.100000000000001" customHeight="1">
      <c r="A192" s="23">
        <v>26</v>
      </c>
      <c r="B192" s="14" t="s">
        <v>252</v>
      </c>
      <c r="C192" s="26">
        <f>data!AL80</f>
        <v>0</v>
      </c>
      <c r="D192" s="26">
        <f>data!AM80</f>
        <v>0</v>
      </c>
      <c r="E192" s="26">
        <f>data!AN80</f>
        <v>0</v>
      </c>
      <c r="F192" s="26">
        <f>data!AO80</f>
        <v>0</v>
      </c>
      <c r="G192" s="26">
        <f>data!AP80</f>
        <v>6.1362629247752967</v>
      </c>
      <c r="H192" s="26">
        <f>data!AQ80</f>
        <v>0</v>
      </c>
      <c r="I192" s="26">
        <f>data!AR80</f>
        <v>29.432084991172193</v>
      </c>
    </row>
    <row r="193" spans="1:9" ht="20.100000000000001" customHeight="1">
      <c r="A193" s="4" t="s">
        <v>1171</v>
      </c>
      <c r="B193" s="5"/>
      <c r="C193" s="5"/>
      <c r="D193" s="6"/>
      <c r="E193" s="5"/>
      <c r="F193" s="5"/>
      <c r="G193" s="5"/>
      <c r="H193" s="5"/>
      <c r="I193" s="4"/>
    </row>
    <row r="194" spans="1:9" ht="20.100000000000001" customHeight="1">
      <c r="A194" s="77"/>
      <c r="B194" s="77"/>
      <c r="C194" s="77"/>
      <c r="D194" s="45"/>
      <c r="E194" s="77"/>
      <c r="F194" s="77"/>
      <c r="G194" s="77"/>
      <c r="H194" s="77"/>
      <c r="I194" s="168" t="s">
        <v>1208</v>
      </c>
    </row>
    <row r="195" spans="1:9" ht="20.100000000000001" customHeight="1">
      <c r="A195" s="45"/>
      <c r="B195" s="77"/>
      <c r="C195" s="77"/>
      <c r="D195" s="77"/>
      <c r="E195" s="77"/>
      <c r="F195" s="77"/>
      <c r="G195" s="77"/>
      <c r="H195" s="77"/>
      <c r="I195" s="77"/>
    </row>
    <row r="196" spans="1:9" ht="20.100000000000001" customHeight="1">
      <c r="A196" s="79" t="str">
        <f>"HOSPITAL NAME: "&amp;data!C84</f>
        <v>HOSPITAL NAME: PeaceHealth St. Joseph Medical Center</v>
      </c>
      <c r="B196" s="77"/>
      <c r="C196" s="77"/>
      <c r="D196" s="77"/>
      <c r="E196" s="77"/>
      <c r="F196" s="77"/>
      <c r="G196" s="80"/>
      <c r="H196" s="79" t="str">
        <f>"FYE: "&amp;data!C82</f>
        <v>FYE: 06/30/2019</v>
      </c>
    </row>
    <row r="197" spans="1:9" ht="20.100000000000001" customHeight="1">
      <c r="A197" s="23">
        <v>1</v>
      </c>
      <c r="B197" s="14" t="s">
        <v>209</v>
      </c>
      <c r="C197" s="15" t="s">
        <v>52</v>
      </c>
      <c r="D197" s="15" t="s">
        <v>53</v>
      </c>
      <c r="E197" s="15" t="s">
        <v>54</v>
      </c>
      <c r="F197" s="15" t="s">
        <v>55</v>
      </c>
      <c r="G197" s="15" t="s">
        <v>56</v>
      </c>
      <c r="H197" s="15" t="s">
        <v>57</v>
      </c>
      <c r="I197" s="15" t="s">
        <v>58</v>
      </c>
    </row>
    <row r="198" spans="1:9" ht="20.100000000000001" customHeight="1">
      <c r="A198" s="81">
        <v>2</v>
      </c>
      <c r="B198" s="17" t="s">
        <v>1173</v>
      </c>
      <c r="C198" s="25"/>
      <c r="D198" s="18" t="s">
        <v>130</v>
      </c>
      <c r="E198" s="18" t="s">
        <v>131</v>
      </c>
      <c r="F198" s="18" t="s">
        <v>132</v>
      </c>
      <c r="G198" s="18" t="s">
        <v>1209</v>
      </c>
      <c r="H198" s="18" t="s">
        <v>134</v>
      </c>
      <c r="I198" s="25"/>
    </row>
    <row r="199" spans="1:9" ht="20.100000000000001" customHeight="1">
      <c r="A199" s="82"/>
      <c r="B199" s="83"/>
      <c r="C199" s="18" t="s">
        <v>129</v>
      </c>
      <c r="D199" s="18" t="s">
        <v>1210</v>
      </c>
      <c r="E199" s="18" t="s">
        <v>1211</v>
      </c>
      <c r="F199" s="18" t="s">
        <v>186</v>
      </c>
      <c r="G199" s="18" t="s">
        <v>201</v>
      </c>
      <c r="H199" s="18" t="s">
        <v>188</v>
      </c>
      <c r="I199" s="18" t="s">
        <v>135</v>
      </c>
    </row>
    <row r="200" spans="1:9" ht="20.100000000000001" customHeight="1">
      <c r="A200" s="23">
        <v>3</v>
      </c>
      <c r="B200" s="14" t="s">
        <v>1177</v>
      </c>
      <c r="C200" s="15" t="s">
        <v>226</v>
      </c>
      <c r="D200" s="15" t="s">
        <v>1210</v>
      </c>
      <c r="E200" s="15" t="s">
        <v>228</v>
      </c>
      <c r="F200" s="212"/>
      <c r="G200" s="212"/>
      <c r="H200" s="212"/>
      <c r="I200" s="15" t="s">
        <v>231</v>
      </c>
    </row>
    <row r="201" spans="1:9" ht="20.100000000000001" customHeight="1">
      <c r="A201" s="23">
        <v>4</v>
      </c>
      <c r="B201" s="14" t="s">
        <v>233</v>
      </c>
      <c r="C201" s="14">
        <f>data!AS59</f>
        <v>0</v>
      </c>
      <c r="D201" s="14">
        <f>data!AT59</f>
        <v>0</v>
      </c>
      <c r="E201" s="14">
        <f>data!AU59</f>
        <v>0</v>
      </c>
      <c r="F201" s="212"/>
      <c r="G201" s="212"/>
      <c r="H201" s="212"/>
      <c r="I201" s="14">
        <f>data!AY59</f>
        <v>205923</v>
      </c>
    </row>
    <row r="202" spans="1:9" ht="20.100000000000001" customHeight="1">
      <c r="A202" s="23">
        <v>5</v>
      </c>
      <c r="B202" s="14" t="s">
        <v>234</v>
      </c>
      <c r="C202" s="26">
        <f>data!AS60</f>
        <v>0</v>
      </c>
      <c r="D202" s="26">
        <f>data!AT60</f>
        <v>0</v>
      </c>
      <c r="E202" s="26">
        <f>data!AU60</f>
        <v>0</v>
      </c>
      <c r="F202" s="26">
        <f>data!AV60</f>
        <v>4.8733691799561107</v>
      </c>
      <c r="G202" s="26">
        <f>data!AW60</f>
        <v>0</v>
      </c>
      <c r="H202" s="26">
        <f>data!AX60</f>
        <v>0</v>
      </c>
      <c r="I202" s="26">
        <f>data!AY60</f>
        <v>64.056287710913466</v>
      </c>
    </row>
    <row r="203" spans="1:9" ht="20.100000000000001" customHeight="1">
      <c r="A203" s="23">
        <v>6</v>
      </c>
      <c r="B203" s="14" t="s">
        <v>235</v>
      </c>
      <c r="C203" s="14">
        <f>data!AS61</f>
        <v>0</v>
      </c>
      <c r="D203" s="14">
        <f>data!AT61</f>
        <v>0</v>
      </c>
      <c r="E203" s="14">
        <f>data!AU61</f>
        <v>0</v>
      </c>
      <c r="F203" s="14">
        <f>data!AV61</f>
        <v>364548.82000000007</v>
      </c>
      <c r="G203" s="14">
        <f>data!AW61</f>
        <v>0</v>
      </c>
      <c r="H203" s="14">
        <f>data!AX61</f>
        <v>0</v>
      </c>
      <c r="I203" s="14">
        <f>data!AY61</f>
        <v>2852430.05</v>
      </c>
    </row>
    <row r="204" spans="1:9" ht="20.100000000000001" customHeight="1">
      <c r="A204" s="23">
        <v>7</v>
      </c>
      <c r="B204" s="14" t="s">
        <v>3</v>
      </c>
      <c r="C204" s="14">
        <f>data!AS62</f>
        <v>0</v>
      </c>
      <c r="D204" s="14">
        <f>data!AT62</f>
        <v>0</v>
      </c>
      <c r="E204" s="14">
        <f>data!AU62</f>
        <v>0</v>
      </c>
      <c r="F204" s="14">
        <f>data!AV62</f>
        <v>116513</v>
      </c>
      <c r="G204" s="14">
        <f>data!AW62</f>
        <v>0</v>
      </c>
      <c r="H204" s="14">
        <f>data!AX62</f>
        <v>0</v>
      </c>
      <c r="I204" s="14">
        <f>data!AY62</f>
        <v>979523</v>
      </c>
    </row>
    <row r="205" spans="1:9" ht="20.100000000000001" customHeight="1">
      <c r="A205" s="23">
        <v>8</v>
      </c>
      <c r="B205" s="14" t="s">
        <v>236</v>
      </c>
      <c r="C205" s="14">
        <f>data!AS63</f>
        <v>0</v>
      </c>
      <c r="D205" s="14">
        <f>data!AT63</f>
        <v>0</v>
      </c>
      <c r="E205" s="14">
        <f>data!AU63</f>
        <v>0</v>
      </c>
      <c r="F205" s="14">
        <f>data!AV63</f>
        <v>0</v>
      </c>
      <c r="G205" s="14">
        <f>data!AW63</f>
        <v>0</v>
      </c>
      <c r="H205" s="14">
        <f>data!AX63</f>
        <v>0</v>
      </c>
      <c r="I205" s="14">
        <f>data!AY63</f>
        <v>159.04</v>
      </c>
    </row>
    <row r="206" spans="1:9" ht="20.100000000000001" customHeight="1">
      <c r="A206" s="23">
        <v>9</v>
      </c>
      <c r="B206" s="14" t="s">
        <v>237</v>
      </c>
      <c r="C206" s="14">
        <f>data!AS64</f>
        <v>0</v>
      </c>
      <c r="D206" s="14">
        <f>data!AT64</f>
        <v>0</v>
      </c>
      <c r="E206" s="14">
        <f>data!AU64</f>
        <v>0</v>
      </c>
      <c r="F206" s="14">
        <f>data!AV64</f>
        <v>28749.38</v>
      </c>
      <c r="G206" s="14">
        <f>data!AW64</f>
        <v>0</v>
      </c>
      <c r="H206" s="14">
        <f>data!AX64</f>
        <v>0</v>
      </c>
      <c r="I206" s="14">
        <f>data!AY64</f>
        <v>76819.08</v>
      </c>
    </row>
    <row r="207" spans="1:9" ht="20.100000000000001" customHeight="1">
      <c r="A207" s="23">
        <v>10</v>
      </c>
      <c r="B207" s="14" t="s">
        <v>444</v>
      </c>
      <c r="C207" s="14">
        <f>data!AS65</f>
        <v>0</v>
      </c>
      <c r="D207" s="14">
        <f>data!AT65</f>
        <v>0</v>
      </c>
      <c r="E207" s="14">
        <f>data!AU65</f>
        <v>0</v>
      </c>
      <c r="F207" s="14">
        <f>data!AV65</f>
        <v>0</v>
      </c>
      <c r="G207" s="14">
        <f>data!AW65</f>
        <v>0</v>
      </c>
      <c r="H207" s="14">
        <f>data!AX65</f>
        <v>0</v>
      </c>
      <c r="I207" s="14">
        <f>data!AY65</f>
        <v>0</v>
      </c>
    </row>
    <row r="208" spans="1:9" ht="20.100000000000001" customHeight="1">
      <c r="A208" s="23">
        <v>11</v>
      </c>
      <c r="B208" s="14" t="s">
        <v>445</v>
      </c>
      <c r="C208" s="14">
        <f>data!AS66</f>
        <v>0</v>
      </c>
      <c r="D208" s="14">
        <f>data!AT66</f>
        <v>0</v>
      </c>
      <c r="E208" s="14">
        <f>data!AU66</f>
        <v>0</v>
      </c>
      <c r="F208" s="14">
        <f>data!AV66</f>
        <v>8788.35</v>
      </c>
      <c r="G208" s="14">
        <f>data!AW66</f>
        <v>0</v>
      </c>
      <c r="H208" s="14">
        <f>data!AX66</f>
        <v>0</v>
      </c>
      <c r="I208" s="14">
        <f>data!AY66</f>
        <v>946452.88000000012</v>
      </c>
    </row>
    <row r="209" spans="1:9" ht="20.100000000000001" customHeight="1">
      <c r="A209" s="23">
        <v>12</v>
      </c>
      <c r="B209" s="14" t="s">
        <v>6</v>
      </c>
      <c r="C209" s="14">
        <f>data!AS67</f>
        <v>0</v>
      </c>
      <c r="D209" s="14">
        <f>data!AT67</f>
        <v>0</v>
      </c>
      <c r="E209" s="14">
        <f>data!AU67</f>
        <v>0</v>
      </c>
      <c r="F209" s="14">
        <f>data!AV67</f>
        <v>19040</v>
      </c>
      <c r="G209" s="14">
        <f>data!AW67</f>
        <v>4026</v>
      </c>
      <c r="H209" s="14">
        <f>data!AX67</f>
        <v>5245</v>
      </c>
      <c r="I209" s="14">
        <f>data!AY67</f>
        <v>186515</v>
      </c>
    </row>
    <row r="210" spans="1:9" ht="20.100000000000001" customHeight="1">
      <c r="A210" s="23">
        <v>13</v>
      </c>
      <c r="B210" s="14" t="s">
        <v>474</v>
      </c>
      <c r="C210" s="14">
        <f>data!AS68</f>
        <v>0</v>
      </c>
      <c r="D210" s="14">
        <f>data!AT68</f>
        <v>0</v>
      </c>
      <c r="E210" s="14">
        <f>data!AU68</f>
        <v>0</v>
      </c>
      <c r="F210" s="14">
        <f>data!AV68</f>
        <v>7464.119999999999</v>
      </c>
      <c r="G210" s="14">
        <f>data!AW68</f>
        <v>0</v>
      </c>
      <c r="H210" s="14">
        <f>data!AX68</f>
        <v>0</v>
      </c>
      <c r="I210" s="14">
        <f>data!AY68</f>
        <v>844.3900000000001</v>
      </c>
    </row>
    <row r="211" spans="1:9" ht="20.100000000000001" customHeight="1">
      <c r="A211" s="23">
        <v>14</v>
      </c>
      <c r="B211" s="14" t="s">
        <v>241</v>
      </c>
      <c r="C211" s="14">
        <f>data!AS69</f>
        <v>0</v>
      </c>
      <c r="D211" s="14">
        <f>data!AT69</f>
        <v>0</v>
      </c>
      <c r="E211" s="14">
        <f>data!AU69</f>
        <v>0</v>
      </c>
      <c r="F211" s="14">
        <f>data!AV69</f>
        <v>5923.67</v>
      </c>
      <c r="G211" s="14">
        <f>data!AW69</f>
        <v>0</v>
      </c>
      <c r="H211" s="14">
        <f>data!AX69</f>
        <v>0</v>
      </c>
      <c r="I211" s="14">
        <f>data!AY69</f>
        <v>559.17999999999995</v>
      </c>
    </row>
    <row r="212" spans="1:9" ht="20.100000000000001" customHeight="1">
      <c r="A212" s="23">
        <v>15</v>
      </c>
      <c r="B212" s="14" t="s">
        <v>242</v>
      </c>
      <c r="C212" s="14">
        <f>-data!AS70</f>
        <v>0</v>
      </c>
      <c r="D212" s="14">
        <f>-data!AT70</f>
        <v>0</v>
      </c>
      <c r="E212" s="14">
        <f>-data!AU70</f>
        <v>0</v>
      </c>
      <c r="F212" s="14">
        <f>-data!AV70</f>
        <v>-533263.66999999993</v>
      </c>
      <c r="G212" s="14">
        <f>-data!AW70</f>
        <v>0</v>
      </c>
      <c r="H212" s="14">
        <f>-data!AX70</f>
        <v>0</v>
      </c>
      <c r="I212" s="14">
        <f>-data!AY70</f>
        <v>0</v>
      </c>
    </row>
    <row r="213" spans="1:9" ht="20.100000000000001" customHeight="1">
      <c r="A213" s="23">
        <v>16</v>
      </c>
      <c r="B213" s="48" t="s">
        <v>1178</v>
      </c>
      <c r="C213" s="14">
        <f>data!AS71</f>
        <v>0</v>
      </c>
      <c r="D213" s="14">
        <f>data!AT71</f>
        <v>0</v>
      </c>
      <c r="E213" s="14">
        <f>data!AU71</f>
        <v>0</v>
      </c>
      <c r="F213" s="14">
        <f>data!AV71</f>
        <v>17763.670000000158</v>
      </c>
      <c r="G213" s="14">
        <f>data!AW71</f>
        <v>4026</v>
      </c>
      <c r="H213" s="14">
        <f>data!AX71</f>
        <v>5245</v>
      </c>
      <c r="I213" s="14">
        <f>data!AY71</f>
        <v>5043302.6199999992</v>
      </c>
    </row>
    <row r="214" spans="1:9" ht="20.100000000000001" customHeight="1">
      <c r="A214" s="23">
        <v>17</v>
      </c>
      <c r="B214" s="14" t="s">
        <v>244</v>
      </c>
      <c r="C214" s="211"/>
      <c r="D214" s="211"/>
      <c r="E214" s="211"/>
      <c r="F214" s="211"/>
      <c r="G214" s="211"/>
      <c r="H214" s="211"/>
      <c r="I214" s="211"/>
    </row>
    <row r="215" spans="1:9" ht="20.100000000000001" customHeight="1">
      <c r="A215" s="23">
        <v>18</v>
      </c>
      <c r="B215" s="14" t="s">
        <v>1179</v>
      </c>
      <c r="C215" s="48">
        <f>+data!M710</f>
        <v>0</v>
      </c>
      <c r="D215" s="48">
        <f>+data!M711</f>
        <v>0</v>
      </c>
      <c r="E215" s="48">
        <f>+data!M712</f>
        <v>0</v>
      </c>
      <c r="F215" s="48">
        <f>+data!M713</f>
        <v>165443</v>
      </c>
      <c r="G215" s="22"/>
      <c r="H215" s="14"/>
      <c r="I215" s="14"/>
    </row>
    <row r="216" spans="1:9" ht="20.100000000000001" customHeight="1">
      <c r="A216" s="23">
        <v>19</v>
      </c>
      <c r="B216" s="48" t="s">
        <v>1180</v>
      </c>
      <c r="C216" s="14">
        <f>data!AS73</f>
        <v>0</v>
      </c>
      <c r="D216" s="14">
        <f>data!AT73</f>
        <v>0</v>
      </c>
      <c r="E216" s="14">
        <f>data!AU73</f>
        <v>0</v>
      </c>
      <c r="F216" s="14">
        <f>data!AV73</f>
        <v>0</v>
      </c>
      <c r="G216" s="213" t="str">
        <f>IF(data!AW73&gt;0,data!AW73,"")</f>
        <v>x</v>
      </c>
      <c r="H216" s="213" t="str">
        <f>IF(data!AX73&gt;0,data!AX73,"")</f>
        <v>x</v>
      </c>
      <c r="I216" s="213" t="str">
        <f>IF(data!AY73&gt;0,data!AY73,"")</f>
        <v>x</v>
      </c>
    </row>
    <row r="217" spans="1:9" ht="20.100000000000001" customHeight="1">
      <c r="A217" s="23">
        <v>20</v>
      </c>
      <c r="B217" s="48" t="s">
        <v>1181</v>
      </c>
      <c r="C217" s="14">
        <f>data!AS74</f>
        <v>0</v>
      </c>
      <c r="D217" s="14">
        <f>data!AT74</f>
        <v>0</v>
      </c>
      <c r="E217" s="14">
        <f>data!AU74</f>
        <v>0</v>
      </c>
      <c r="F217" s="14">
        <f>data!AV74</f>
        <v>29772.959999999999</v>
      </c>
      <c r="G217" s="213" t="str">
        <f>IF(data!AW74&gt;0,data!AW74,"")</f>
        <v>x</v>
      </c>
      <c r="H217" s="213" t="str">
        <f>IF(data!AX74&gt;0,data!AX74,"")</f>
        <v>x</v>
      </c>
      <c r="I217" s="213" t="str">
        <f>IF(data!AY74&gt;0,data!AY74,"")</f>
        <v>x</v>
      </c>
    </row>
    <row r="218" spans="1:9" ht="20.100000000000001" customHeight="1">
      <c r="A218" s="23">
        <v>21</v>
      </c>
      <c r="B218" s="48" t="s">
        <v>1182</v>
      </c>
      <c r="C218" s="14">
        <f>data!AS75</f>
        <v>0</v>
      </c>
      <c r="D218" s="14">
        <f>data!AT75</f>
        <v>0</v>
      </c>
      <c r="E218" s="14">
        <f>data!AU75</f>
        <v>0</v>
      </c>
      <c r="F218" s="14">
        <f>data!AV75</f>
        <v>29772.959999999999</v>
      </c>
      <c r="G218" s="213" t="str">
        <f>IF(data!AW75&gt;0,data!AW75,"")</f>
        <v>x</v>
      </c>
      <c r="H218" s="213" t="str">
        <f>IF(data!AX75&gt;0,data!AX75,"")</f>
        <v>x</v>
      </c>
      <c r="I218" s="213" t="str">
        <f>IF(data!AY75&gt;0,data!AY75,"")</f>
        <v>x</v>
      </c>
    </row>
    <row r="219" spans="1:9" ht="20.100000000000001" customHeight="1">
      <c r="A219" s="23" t="s">
        <v>1183</v>
      </c>
      <c r="B219" s="60"/>
      <c r="C219" s="211"/>
      <c r="D219" s="211"/>
      <c r="E219" s="211"/>
      <c r="F219" s="211"/>
      <c r="G219" s="211"/>
      <c r="H219" s="211"/>
      <c r="I219" s="211"/>
    </row>
    <row r="220" spans="1:9" ht="20.100000000000001" customHeight="1">
      <c r="A220" s="23">
        <v>22</v>
      </c>
      <c r="B220" s="14" t="s">
        <v>1184</v>
      </c>
      <c r="C220" s="14">
        <f>data!AS76</f>
        <v>0</v>
      </c>
      <c r="D220" s="14">
        <f>data!AT76</f>
        <v>0</v>
      </c>
      <c r="E220" s="14">
        <f>data!AU76</f>
        <v>0</v>
      </c>
      <c r="F220" s="14">
        <f>data!AV76</f>
        <v>1806.3333333333333</v>
      </c>
      <c r="G220" s="14">
        <f>data!AW76</f>
        <v>381.96</v>
      </c>
      <c r="H220" s="14">
        <f>data!AX76</f>
        <v>497.59000000000003</v>
      </c>
      <c r="I220" s="85">
        <f>data!AY76</f>
        <v>11100.733333333334</v>
      </c>
    </row>
    <row r="221" spans="1:9" ht="20.100000000000001" customHeight="1">
      <c r="A221" s="23">
        <v>23</v>
      </c>
      <c r="B221" s="14" t="s">
        <v>1185</v>
      </c>
      <c r="C221" s="14">
        <f>data!AS77</f>
        <v>0</v>
      </c>
      <c r="D221" s="14">
        <f>data!AT77</f>
        <v>0</v>
      </c>
      <c r="E221" s="14">
        <f>data!AU77</f>
        <v>0</v>
      </c>
      <c r="F221" s="14">
        <f>data!AV77</f>
        <v>0</v>
      </c>
      <c r="G221" s="14">
        <f>data!AW77</f>
        <v>0</v>
      </c>
      <c r="H221" s="213" t="str">
        <f>IF(data!AX77&gt;0,data!AX77,"")</f>
        <v>x</v>
      </c>
      <c r="I221" s="213" t="str">
        <f>IF(data!AY77&gt;0,data!AY77,"")</f>
        <v>x</v>
      </c>
    </row>
    <row r="222" spans="1:9" ht="20.100000000000001" customHeight="1">
      <c r="A222" s="23">
        <v>24</v>
      </c>
      <c r="B222" s="14" t="s">
        <v>1186</v>
      </c>
      <c r="C222" s="14">
        <f>data!AS78</f>
        <v>0</v>
      </c>
      <c r="D222" s="14">
        <f>data!AT78</f>
        <v>0</v>
      </c>
      <c r="E222" s="14">
        <f>data!AU78</f>
        <v>0</v>
      </c>
      <c r="F222" s="14">
        <f>data!AV78</f>
        <v>196.88949575349699</v>
      </c>
      <c r="G222" s="14">
        <f>data!AW78</f>
        <v>0</v>
      </c>
      <c r="H222" s="213" t="str">
        <f>IF(data!AX78&gt;0,data!AX78,"")</f>
        <v>x</v>
      </c>
      <c r="I222" s="213" t="str">
        <f>IF(data!AY78&gt;0,data!AY78,"")</f>
        <v>x</v>
      </c>
    </row>
    <row r="223" spans="1:9" ht="20.100000000000001" customHeight="1">
      <c r="A223" s="23">
        <v>25</v>
      </c>
      <c r="B223" s="14" t="s">
        <v>1187</v>
      </c>
      <c r="C223" s="14">
        <f>data!AS79</f>
        <v>0</v>
      </c>
      <c r="D223" s="14">
        <f>data!AT79</f>
        <v>0</v>
      </c>
      <c r="E223" s="14">
        <f>data!AU79</f>
        <v>0</v>
      </c>
      <c r="F223" s="14">
        <f>data!AV79</f>
        <v>0</v>
      </c>
      <c r="G223" s="14">
        <f>data!AW79</f>
        <v>0</v>
      </c>
      <c r="H223" s="213" t="str">
        <f>IF(data!AX79&gt;0,data!AX79,"")</f>
        <v>x</v>
      </c>
      <c r="I223" s="213" t="str">
        <f>IF(data!AY79&gt;0,data!AY79,"")</f>
        <v>x</v>
      </c>
    </row>
    <row r="224" spans="1:9" ht="20.100000000000001" customHeight="1">
      <c r="A224" s="23">
        <v>26</v>
      </c>
      <c r="B224" s="14" t="s">
        <v>252</v>
      </c>
      <c r="C224" s="26">
        <f>data!AS80</f>
        <v>0</v>
      </c>
      <c r="D224" s="26">
        <f>data!AT80</f>
        <v>0</v>
      </c>
      <c r="E224" s="26">
        <f>data!AU80</f>
        <v>0</v>
      </c>
      <c r="F224" s="26">
        <f>data!AV80</f>
        <v>0</v>
      </c>
      <c r="G224" s="213" t="str">
        <f>IF(data!AW80&gt;0,data!AW80,"")</f>
        <v>x</v>
      </c>
      <c r="H224" s="213" t="str">
        <f>IF(data!AX80&gt;0,data!AX80,"")</f>
        <v>x</v>
      </c>
      <c r="I224" s="213" t="str">
        <f>IF(data!AY80&gt;0,data!AY80,"")</f>
        <v>x</v>
      </c>
    </row>
    <row r="225" spans="1:9" ht="20.100000000000001" customHeight="1">
      <c r="A225" s="4" t="s">
        <v>1171</v>
      </c>
      <c r="B225" s="5"/>
      <c r="C225" s="5"/>
      <c r="D225" s="6"/>
      <c r="E225" s="5"/>
      <c r="F225" s="5"/>
      <c r="G225" s="5"/>
      <c r="H225" s="5"/>
      <c r="I225" s="4"/>
    </row>
    <row r="226" spans="1:9" ht="20.100000000000001" customHeight="1">
      <c r="A226" s="77"/>
      <c r="B226" s="77"/>
      <c r="C226" s="77"/>
      <c r="D226" s="45"/>
      <c r="E226" s="77"/>
      <c r="F226" s="77"/>
      <c r="G226" s="77"/>
      <c r="H226" s="77"/>
      <c r="I226" s="168" t="s">
        <v>1212</v>
      </c>
    </row>
    <row r="227" spans="1:9" ht="20.100000000000001" customHeight="1">
      <c r="A227" s="45"/>
      <c r="B227" s="77"/>
      <c r="C227" s="77"/>
      <c r="D227" s="77"/>
      <c r="E227" s="77"/>
      <c r="F227" s="77"/>
      <c r="G227" s="77"/>
      <c r="H227" s="77"/>
      <c r="I227" s="77"/>
    </row>
    <row r="228" spans="1:9" ht="20.100000000000001" customHeight="1">
      <c r="A228" s="79" t="str">
        <f>"HOSPITAL NAME: "&amp;data!C84</f>
        <v>HOSPITAL NAME: PeaceHealth St. Joseph Medical Center</v>
      </c>
      <c r="B228" s="77"/>
      <c r="C228" s="77"/>
      <c r="D228" s="77"/>
      <c r="E228" s="77"/>
      <c r="F228" s="77"/>
      <c r="G228" s="80"/>
      <c r="H228" s="79" t="str">
        <f>"FYE: "&amp;data!C82</f>
        <v>FYE: 06/30/2019</v>
      </c>
    </row>
    <row r="229" spans="1:9" ht="20.100000000000001" customHeight="1">
      <c r="A229" s="23">
        <v>1</v>
      </c>
      <c r="B229" s="14" t="s">
        <v>209</v>
      </c>
      <c r="C229" s="15" t="s">
        <v>59</v>
      </c>
      <c r="D229" s="15" t="s">
        <v>60</v>
      </c>
      <c r="E229" s="15" t="s">
        <v>61</v>
      </c>
      <c r="F229" s="15" t="s">
        <v>62</v>
      </c>
      <c r="G229" s="15" t="s">
        <v>63</v>
      </c>
      <c r="H229" s="15" t="s">
        <v>64</v>
      </c>
      <c r="I229" s="15" t="s">
        <v>65</v>
      </c>
    </row>
    <row r="230" spans="1:9" ht="20.100000000000001" customHeight="1">
      <c r="A230" s="81">
        <v>2</v>
      </c>
      <c r="B230" s="17" t="s">
        <v>1173</v>
      </c>
      <c r="C230" s="25"/>
      <c r="D230" s="18" t="s">
        <v>137</v>
      </c>
      <c r="E230" s="18" t="s">
        <v>138</v>
      </c>
      <c r="F230" s="18" t="s">
        <v>108</v>
      </c>
      <c r="G230" s="25"/>
      <c r="H230" s="25"/>
      <c r="I230" s="25"/>
    </row>
    <row r="231" spans="1:9" ht="20.100000000000001" customHeight="1">
      <c r="A231" s="82"/>
      <c r="B231" s="83"/>
      <c r="C231" s="18" t="s">
        <v>136</v>
      </c>
      <c r="D231" s="18" t="s">
        <v>189</v>
      </c>
      <c r="E231" s="18" t="s">
        <v>1213</v>
      </c>
      <c r="F231" s="18" t="s">
        <v>1214</v>
      </c>
      <c r="G231" s="18" t="s">
        <v>139</v>
      </c>
      <c r="H231" s="18" t="s">
        <v>140</v>
      </c>
      <c r="I231" s="18" t="s">
        <v>141</v>
      </c>
    </row>
    <row r="232" spans="1:9" ht="20.100000000000001" customHeight="1">
      <c r="A232" s="23">
        <v>3</v>
      </c>
      <c r="B232" s="14" t="s">
        <v>1177</v>
      </c>
      <c r="C232" s="15" t="s">
        <v>1215</v>
      </c>
      <c r="D232" s="15" t="s">
        <v>1216</v>
      </c>
      <c r="E232" s="212"/>
      <c r="F232" s="212"/>
      <c r="G232" s="212"/>
      <c r="H232" s="15" t="s">
        <v>232</v>
      </c>
      <c r="I232" s="212"/>
    </row>
    <row r="233" spans="1:9" ht="20.100000000000001" customHeight="1">
      <c r="A233" s="23">
        <v>4</v>
      </c>
      <c r="B233" s="14" t="s">
        <v>233</v>
      </c>
      <c r="C233" s="14">
        <f>data!AZ59</f>
        <v>0</v>
      </c>
      <c r="D233" s="14">
        <f>data!BA59</f>
        <v>0</v>
      </c>
      <c r="E233" s="212"/>
      <c r="F233" s="212"/>
      <c r="G233" s="212"/>
      <c r="H233" s="14">
        <f>data!BE59</f>
        <v>744456.8394520547</v>
      </c>
      <c r="I233" s="212"/>
    </row>
    <row r="234" spans="1:9" ht="20.100000000000001" customHeight="1">
      <c r="A234" s="23">
        <v>5</v>
      </c>
      <c r="B234" s="14" t="s">
        <v>234</v>
      </c>
      <c r="C234" s="26">
        <f>data!AZ60</f>
        <v>0</v>
      </c>
      <c r="D234" s="26">
        <f>data!BA60</f>
        <v>0</v>
      </c>
      <c r="E234" s="26">
        <f>data!BB60</f>
        <v>40.84329745902884</v>
      </c>
      <c r="F234" s="26">
        <f>data!BC60</f>
        <v>0</v>
      </c>
      <c r="G234" s="26">
        <f>data!BD60</f>
        <v>0</v>
      </c>
      <c r="H234" s="26">
        <f>data!BE60</f>
        <v>32.597395224493816</v>
      </c>
      <c r="I234" s="26">
        <f>data!BF60</f>
        <v>54.165167032177891</v>
      </c>
    </row>
    <row r="235" spans="1:9" ht="20.100000000000001" customHeight="1">
      <c r="A235" s="23">
        <v>6</v>
      </c>
      <c r="B235" s="14" t="s">
        <v>235</v>
      </c>
      <c r="C235" s="14">
        <f>data!AZ61</f>
        <v>0</v>
      </c>
      <c r="D235" s="14">
        <f>data!BA61</f>
        <v>0</v>
      </c>
      <c r="E235" s="14">
        <f>data!BB61</f>
        <v>4210793.17</v>
      </c>
      <c r="F235" s="14">
        <f>data!BC61</f>
        <v>0</v>
      </c>
      <c r="G235" s="14">
        <f>data!BD61</f>
        <v>0</v>
      </c>
      <c r="H235" s="14">
        <f>data!BE61</f>
        <v>2102206.89</v>
      </c>
      <c r="I235" s="14">
        <f>data!BF61</f>
        <v>2218597.4000000004</v>
      </c>
    </row>
    <row r="236" spans="1:9" ht="20.100000000000001" customHeight="1">
      <c r="A236" s="23">
        <v>7</v>
      </c>
      <c r="B236" s="14" t="s">
        <v>3</v>
      </c>
      <c r="C236" s="14">
        <f>data!AZ62</f>
        <v>0</v>
      </c>
      <c r="D236" s="14">
        <f>data!BA62</f>
        <v>0</v>
      </c>
      <c r="E236" s="14">
        <f>data!BB62</f>
        <v>1175594</v>
      </c>
      <c r="F236" s="14">
        <f>data!BC62</f>
        <v>0</v>
      </c>
      <c r="G236" s="14">
        <f>data!BD62</f>
        <v>0</v>
      </c>
      <c r="H236" s="14">
        <f>data!BE62</f>
        <v>664596</v>
      </c>
      <c r="I236" s="14">
        <f>data!BF62</f>
        <v>869919</v>
      </c>
    </row>
    <row r="237" spans="1:9" ht="20.100000000000001" customHeight="1">
      <c r="A237" s="23">
        <v>8</v>
      </c>
      <c r="B237" s="14" t="s">
        <v>236</v>
      </c>
      <c r="C237" s="14">
        <f>data!AZ63</f>
        <v>0</v>
      </c>
      <c r="D237" s="14">
        <f>data!BA63</f>
        <v>0</v>
      </c>
      <c r="E237" s="14">
        <f>data!BB63</f>
        <v>90750</v>
      </c>
      <c r="F237" s="14">
        <f>data!BC63</f>
        <v>0</v>
      </c>
      <c r="G237" s="14">
        <f>data!BD63</f>
        <v>0</v>
      </c>
      <c r="H237" s="14">
        <f>data!BE63</f>
        <v>0</v>
      </c>
      <c r="I237" s="14">
        <f>data!BF63</f>
        <v>0</v>
      </c>
    </row>
    <row r="238" spans="1:9" ht="20.100000000000001" customHeight="1">
      <c r="A238" s="23">
        <v>9</v>
      </c>
      <c r="B238" s="14" t="s">
        <v>237</v>
      </c>
      <c r="C238" s="14">
        <f>data!AZ64</f>
        <v>0</v>
      </c>
      <c r="D238" s="14">
        <f>data!BA64</f>
        <v>0</v>
      </c>
      <c r="E238" s="14">
        <f>data!BB64</f>
        <v>16833.140000000003</v>
      </c>
      <c r="F238" s="14">
        <f>data!BC64</f>
        <v>0</v>
      </c>
      <c r="G238" s="14">
        <f>data!BD64</f>
        <v>0</v>
      </c>
      <c r="H238" s="14">
        <f>data!BE64</f>
        <v>543203.27</v>
      </c>
      <c r="I238" s="14">
        <f>data!BF64</f>
        <v>368462.67</v>
      </c>
    </row>
    <row r="239" spans="1:9" ht="20.100000000000001" customHeight="1">
      <c r="A239" s="23">
        <v>10</v>
      </c>
      <c r="B239" s="14" t="s">
        <v>444</v>
      </c>
      <c r="C239" s="14">
        <f>data!AZ65</f>
        <v>0</v>
      </c>
      <c r="D239" s="14">
        <f>data!BA65</f>
        <v>0</v>
      </c>
      <c r="E239" s="14">
        <f>data!BB65</f>
        <v>0</v>
      </c>
      <c r="F239" s="14">
        <f>data!BC65</f>
        <v>0</v>
      </c>
      <c r="G239" s="14">
        <f>data!BD65</f>
        <v>0</v>
      </c>
      <c r="H239" s="14">
        <f>data!BE65</f>
        <v>1928673.19</v>
      </c>
      <c r="I239" s="14">
        <f>data!BF65</f>
        <v>615712</v>
      </c>
    </row>
    <row r="240" spans="1:9" ht="20.100000000000001" customHeight="1">
      <c r="A240" s="23">
        <v>11</v>
      </c>
      <c r="B240" s="14" t="s">
        <v>445</v>
      </c>
      <c r="C240" s="14">
        <f>data!AZ66</f>
        <v>0</v>
      </c>
      <c r="D240" s="14">
        <f>data!BA66</f>
        <v>0</v>
      </c>
      <c r="E240" s="14">
        <f>data!BB66</f>
        <v>665380.99</v>
      </c>
      <c r="F240" s="14">
        <f>data!BC66</f>
        <v>0</v>
      </c>
      <c r="G240" s="14">
        <f>data!BD66</f>
        <v>0</v>
      </c>
      <c r="H240" s="14">
        <f>data!BE66</f>
        <v>9501559.0399999991</v>
      </c>
      <c r="I240" s="14">
        <f>data!BF66</f>
        <v>1577683.41</v>
      </c>
    </row>
    <row r="241" spans="1:9" ht="20.100000000000001" customHeight="1">
      <c r="A241" s="23">
        <v>12</v>
      </c>
      <c r="B241" s="14" t="s">
        <v>6</v>
      </c>
      <c r="C241" s="14">
        <f>data!AZ67</f>
        <v>0</v>
      </c>
      <c r="D241" s="14">
        <f>data!BA67</f>
        <v>8269</v>
      </c>
      <c r="E241" s="14">
        <f>data!BB67</f>
        <v>6322</v>
      </c>
      <c r="F241" s="14">
        <f>data!BC67</f>
        <v>0</v>
      </c>
      <c r="G241" s="14">
        <f>data!BD67</f>
        <v>28041</v>
      </c>
      <c r="H241" s="14">
        <f>data!BE67</f>
        <v>1045158</v>
      </c>
      <c r="I241" s="14">
        <f>data!BF67</f>
        <v>80864</v>
      </c>
    </row>
    <row r="242" spans="1:9" ht="20.100000000000001" customHeight="1">
      <c r="A242" s="23">
        <v>13</v>
      </c>
      <c r="B242" s="14" t="s">
        <v>474</v>
      </c>
      <c r="C242" s="14">
        <f>data!AZ68</f>
        <v>0</v>
      </c>
      <c r="D242" s="14">
        <f>data!BA68</f>
        <v>0</v>
      </c>
      <c r="E242" s="14">
        <f>data!BB68</f>
        <v>4219.8</v>
      </c>
      <c r="F242" s="14">
        <f>data!BC68</f>
        <v>0</v>
      </c>
      <c r="G242" s="14">
        <f>data!BD68</f>
        <v>0</v>
      </c>
      <c r="H242" s="14">
        <f>data!BE68</f>
        <v>125639.71</v>
      </c>
      <c r="I242" s="14">
        <f>data!BF68</f>
        <v>0</v>
      </c>
    </row>
    <row r="243" spans="1:9" ht="20.100000000000001" customHeight="1">
      <c r="A243" s="23">
        <v>14</v>
      </c>
      <c r="B243" s="14" t="s">
        <v>241</v>
      </c>
      <c r="C243" s="14">
        <f>data!AZ69</f>
        <v>0</v>
      </c>
      <c r="D243" s="14">
        <f>data!BA69</f>
        <v>0</v>
      </c>
      <c r="E243" s="14">
        <f>data!BB69</f>
        <v>17731.7</v>
      </c>
      <c r="F243" s="14">
        <f>data!BC69</f>
        <v>0</v>
      </c>
      <c r="G243" s="14">
        <f>data!BD69</f>
        <v>0</v>
      </c>
      <c r="H243" s="14">
        <f>data!BE69</f>
        <v>34810.479999999996</v>
      </c>
      <c r="I243" s="14">
        <f>data!BF69</f>
        <v>2523.36</v>
      </c>
    </row>
    <row r="244" spans="1:9" ht="20.100000000000001" customHeight="1">
      <c r="A244" s="23">
        <v>15</v>
      </c>
      <c r="B244" s="14" t="s">
        <v>242</v>
      </c>
      <c r="C244" s="14">
        <f>-data!AZ70</f>
        <v>0</v>
      </c>
      <c r="D244" s="14">
        <f>-data!BA70</f>
        <v>0</v>
      </c>
      <c r="E244" s="14">
        <f>-data!BB70</f>
        <v>0</v>
      </c>
      <c r="F244" s="14">
        <f>-data!BC70</f>
        <v>0</v>
      </c>
      <c r="G244" s="14">
        <f>-data!BD70</f>
        <v>0</v>
      </c>
      <c r="H244" s="14">
        <f>-data!BE70</f>
        <v>-31914.71</v>
      </c>
      <c r="I244" s="14">
        <f>-data!BF70</f>
        <v>0</v>
      </c>
    </row>
    <row r="245" spans="1:9" ht="20.100000000000001" customHeight="1">
      <c r="A245" s="23">
        <v>16</v>
      </c>
      <c r="B245" s="48" t="s">
        <v>1178</v>
      </c>
      <c r="C245" s="14">
        <f>data!AZ71</f>
        <v>0</v>
      </c>
      <c r="D245" s="14">
        <f>data!BA71</f>
        <v>8269</v>
      </c>
      <c r="E245" s="14">
        <f>data!BB71</f>
        <v>6187624.7999999998</v>
      </c>
      <c r="F245" s="14">
        <f>data!BC71</f>
        <v>0</v>
      </c>
      <c r="G245" s="14">
        <f>data!BD71</f>
        <v>28041</v>
      </c>
      <c r="H245" s="14">
        <f>data!BE71</f>
        <v>15913931.869999999</v>
      </c>
      <c r="I245" s="14">
        <f>data!BF71</f>
        <v>5733761.8400000008</v>
      </c>
    </row>
    <row r="246" spans="1:9" ht="20.100000000000001" customHeight="1">
      <c r="A246" s="23">
        <v>17</v>
      </c>
      <c r="B246" s="14" t="s">
        <v>244</v>
      </c>
      <c r="C246" s="211"/>
      <c r="D246" s="211"/>
      <c r="E246" s="211"/>
      <c r="F246" s="211"/>
      <c r="G246" s="211"/>
      <c r="H246" s="211"/>
      <c r="I246" s="211"/>
    </row>
    <row r="247" spans="1:9" ht="20.100000000000001" customHeight="1">
      <c r="A247" s="23">
        <v>18</v>
      </c>
      <c r="B247" s="14" t="s">
        <v>1179</v>
      </c>
      <c r="C247" s="14"/>
      <c r="D247" s="14"/>
      <c r="E247" s="14"/>
      <c r="F247" s="14"/>
      <c r="G247" s="14"/>
      <c r="H247" s="14"/>
      <c r="I247" s="14"/>
    </row>
    <row r="248" spans="1:9" ht="20.100000000000001" customHeight="1">
      <c r="A248" s="23">
        <v>19</v>
      </c>
      <c r="B248" s="48" t="s">
        <v>1180</v>
      </c>
      <c r="C248" s="213" t="str">
        <f>IF(data!AZ73&gt;0,data!AZ73,"")</f>
        <v>x</v>
      </c>
      <c r="D248" s="213" t="str">
        <f>IF(data!BA73&gt;0,data!BA73,"")</f>
        <v>x</v>
      </c>
      <c r="E248" s="213" t="str">
        <f>IF(data!BB73&gt;0,data!BB73,"")</f>
        <v>x</v>
      </c>
      <c r="F248" s="213" t="str">
        <f>IF(data!BC73&gt;0,data!BC73,"")</f>
        <v>x</v>
      </c>
      <c r="G248" s="213" t="str">
        <f>IF(data!BD73&gt;0,data!BD73,"")</f>
        <v>x</v>
      </c>
      <c r="H248" s="213" t="str">
        <f>IF(data!BE73&gt;0,data!BE73,"")</f>
        <v>x</v>
      </c>
      <c r="I248" s="213" t="str">
        <f>IF(data!BF73&gt;0,data!BF73,"")</f>
        <v>x</v>
      </c>
    </row>
    <row r="249" spans="1:9" ht="20.100000000000001" customHeight="1">
      <c r="A249" s="23">
        <v>20</v>
      </c>
      <c r="B249" s="48" t="s">
        <v>1181</v>
      </c>
      <c r="C249" s="213" t="str">
        <f>IF(data!AZ74&gt;0,data!AZ74,"")</f>
        <v>x</v>
      </c>
      <c r="D249" s="213" t="str">
        <f>IF(data!BA74&gt;0,data!BA74,"")</f>
        <v>x</v>
      </c>
      <c r="E249" s="213" t="str">
        <f>IF(data!BB74&gt;0,data!BB74,"")</f>
        <v>x</v>
      </c>
      <c r="F249" s="213" t="str">
        <f>IF(data!BC74&gt;0,data!BC74,"")</f>
        <v>x</v>
      </c>
      <c r="G249" s="213" t="str">
        <f>IF(data!BD74&gt;0,data!BD74,"")</f>
        <v>x</v>
      </c>
      <c r="H249" s="213" t="str">
        <f>IF(data!BE74&gt;0,data!BE74,"")</f>
        <v>x</v>
      </c>
      <c r="I249" s="213" t="str">
        <f>IF(data!BF74&gt;0,data!BF74,"")</f>
        <v>x</v>
      </c>
    </row>
    <row r="250" spans="1:9" ht="20.100000000000001" customHeight="1">
      <c r="A250" s="23">
        <v>21</v>
      </c>
      <c r="B250" s="48" t="s">
        <v>1182</v>
      </c>
      <c r="C250" s="213" t="str">
        <f>IF(data!AZ75&gt;0,data!AZ75,"")</f>
        <v>x</v>
      </c>
      <c r="D250" s="213" t="str">
        <f>IF(data!BA75&gt;0,data!BA75,"")</f>
        <v>x</v>
      </c>
      <c r="E250" s="213" t="str">
        <f>IF(data!BB75&gt;0,data!BB75,"")</f>
        <v>x</v>
      </c>
      <c r="F250" s="213" t="str">
        <f>IF(data!BC75&gt;0,data!BC75,"")</f>
        <v>x</v>
      </c>
      <c r="G250" s="213" t="str">
        <f>IF(data!BD75&gt;0,data!BD75,"")</f>
        <v>x</v>
      </c>
      <c r="H250" s="213" t="str">
        <f>IF(data!BE75&gt;0,data!BE75,"")</f>
        <v>x</v>
      </c>
      <c r="I250" s="213" t="str">
        <f>IF(data!BF75&gt;0,data!BF75,"")</f>
        <v>x</v>
      </c>
    </row>
    <row r="251" spans="1:9" ht="20.100000000000001" customHeight="1">
      <c r="A251" s="23" t="s">
        <v>1183</v>
      </c>
      <c r="B251" s="60"/>
      <c r="C251" s="211"/>
      <c r="D251" s="211"/>
      <c r="E251" s="211"/>
      <c r="F251" s="211"/>
      <c r="G251" s="211"/>
      <c r="H251" s="211"/>
      <c r="I251" s="211"/>
    </row>
    <row r="252" spans="1:9" ht="20.100000000000001" customHeight="1">
      <c r="A252" s="23">
        <v>22</v>
      </c>
      <c r="B252" s="14" t="s">
        <v>1184</v>
      </c>
      <c r="C252" s="85">
        <f>data!AZ76</f>
        <v>0</v>
      </c>
      <c r="D252" s="85">
        <f>data!BA76</f>
        <v>784.49</v>
      </c>
      <c r="E252" s="85">
        <f>data!BB76</f>
        <v>588</v>
      </c>
      <c r="F252" s="85">
        <f>data!BC76</f>
        <v>0</v>
      </c>
      <c r="G252" s="85">
        <f>data!BD76</f>
        <v>2660.2766666666662</v>
      </c>
      <c r="H252" s="85">
        <f>data!BE76</f>
        <v>87951.886666666673</v>
      </c>
      <c r="I252" s="85">
        <f>data!BF76</f>
        <v>4115.6833333333343</v>
      </c>
    </row>
    <row r="253" spans="1:9" ht="20.100000000000001" customHeight="1">
      <c r="A253" s="23">
        <v>23</v>
      </c>
      <c r="B253" s="14" t="s">
        <v>1185</v>
      </c>
      <c r="C253" s="85">
        <f>data!AZ77</f>
        <v>0</v>
      </c>
      <c r="D253" s="85">
        <f>data!BA77</f>
        <v>0</v>
      </c>
      <c r="E253" s="85">
        <f>data!BB77</f>
        <v>0</v>
      </c>
      <c r="F253" s="85">
        <f>data!BC77</f>
        <v>0</v>
      </c>
      <c r="G253" s="213" t="str">
        <f>IF(data!BD77&gt;0,data!BD77,"")</f>
        <v>x</v>
      </c>
      <c r="H253" s="213" t="str">
        <f>IF(data!BE77&gt;0,data!BE77,"")</f>
        <v>x</v>
      </c>
      <c r="I253" s="85">
        <f>data!BF77</f>
        <v>0</v>
      </c>
    </row>
    <row r="254" spans="1:9" ht="20.100000000000001" customHeight="1">
      <c r="A254" s="23">
        <v>24</v>
      </c>
      <c r="B254" s="14" t="s">
        <v>1186</v>
      </c>
      <c r="C254" s="213" t="str">
        <f>IF(data!AZ78&gt;0,data!AZ78,"")</f>
        <v>x</v>
      </c>
      <c r="D254" s="85">
        <f>data!BA78</f>
        <v>70.89169309295859</v>
      </c>
      <c r="E254" s="85">
        <f>data!BB78</f>
        <v>53.135560094659773</v>
      </c>
      <c r="F254" s="85">
        <f>data!BC78</f>
        <v>0</v>
      </c>
      <c r="G254" s="213" t="str">
        <f>IF(data!BD78&gt;0,data!BD78,"")</f>
        <v>x</v>
      </c>
      <c r="H254" s="213" t="str">
        <f>IF(data!BE78&gt;0,data!BE78,"")</f>
        <v>x</v>
      </c>
      <c r="I254" s="213" t="str">
        <f>IF(data!BF78&gt;0,data!BF78,"")</f>
        <v>x</v>
      </c>
    </row>
    <row r="255" spans="1:9" ht="20.100000000000001" customHeight="1">
      <c r="A255" s="23">
        <v>25</v>
      </c>
      <c r="B255" s="14" t="s">
        <v>1187</v>
      </c>
      <c r="C255" s="213" t="str">
        <f>IF(data!AZ79&gt;0,data!AZ79,"")</f>
        <v>x</v>
      </c>
      <c r="D255" s="213" t="str">
        <f>IF(data!BA79&gt;0,data!BA79,"")</f>
        <v>x</v>
      </c>
      <c r="E255" s="85">
        <f>data!BB79</f>
        <v>0</v>
      </c>
      <c r="F255" s="85">
        <f>data!BC79</f>
        <v>0</v>
      </c>
      <c r="G255" s="213" t="str">
        <f>IF(data!BD79&gt;0,data!BD79,"")</f>
        <v>x</v>
      </c>
      <c r="H255" s="213" t="str">
        <f>IF(data!BE79&gt;0,data!BE79,"")</f>
        <v>x</v>
      </c>
      <c r="I255" s="213" t="str">
        <f>IF(data!BF79&gt;0,data!BF79,"")</f>
        <v>x</v>
      </c>
    </row>
    <row r="256" spans="1:9" ht="20.100000000000001" customHeight="1">
      <c r="A256" s="23">
        <v>26</v>
      </c>
      <c r="B256" s="14" t="s">
        <v>252</v>
      </c>
      <c r="C256" s="213" t="str">
        <f>IF(data!AZ80&gt;0,data!AZ80,"")</f>
        <v>x</v>
      </c>
      <c r="D256" s="213" t="str">
        <f>IF(data!BA80&gt;0,data!BA80,"")</f>
        <v>x</v>
      </c>
      <c r="E256" s="213" t="str">
        <f>IF(data!BB80&gt;0,data!BB80,"")</f>
        <v>x</v>
      </c>
      <c r="F256" s="213" t="str">
        <f>IF(data!BC80&gt;0,data!BC80,"")</f>
        <v>x</v>
      </c>
      <c r="G256" s="213" t="str">
        <f>IF(data!BD80&gt;0,data!BD80,"")</f>
        <v>x</v>
      </c>
      <c r="H256" s="213" t="str">
        <f>IF(data!BE80&gt;0,data!BE80,"")</f>
        <v>x</v>
      </c>
      <c r="I256" s="213" t="str">
        <f>IF(data!BF80&gt;0,data!BF80,"")</f>
        <v>x</v>
      </c>
    </row>
    <row r="257" spans="1:9" ht="20.100000000000001" customHeight="1">
      <c r="A257" s="4" t="s">
        <v>1171</v>
      </c>
      <c r="B257" s="5"/>
      <c r="C257" s="5"/>
      <c r="D257" s="6"/>
      <c r="E257" s="5"/>
      <c r="F257" s="5"/>
      <c r="G257" s="5"/>
      <c r="H257" s="5"/>
      <c r="I257" s="4"/>
    </row>
    <row r="258" spans="1:9" ht="20.100000000000001" customHeight="1">
      <c r="A258" s="77"/>
      <c r="C258" s="77"/>
      <c r="D258" s="45"/>
      <c r="E258" s="77"/>
      <c r="F258" s="77"/>
      <c r="G258" s="77"/>
      <c r="H258" s="77"/>
      <c r="I258" s="168" t="s">
        <v>1217</v>
      </c>
    </row>
    <row r="259" spans="1:9" ht="20.100000000000001" customHeight="1">
      <c r="A259" s="45"/>
      <c r="B259" s="77"/>
      <c r="C259" s="77"/>
      <c r="D259" s="77"/>
      <c r="E259" s="77"/>
      <c r="F259" s="77"/>
      <c r="G259" s="77"/>
      <c r="H259" s="77"/>
      <c r="I259" s="77"/>
    </row>
    <row r="260" spans="1:9" ht="20.100000000000001" customHeight="1">
      <c r="A260" s="79" t="str">
        <f>"HOSPITAL NAME: "&amp;data!C84</f>
        <v>HOSPITAL NAME: PeaceHealth St. Joseph Medical Center</v>
      </c>
      <c r="B260" s="77"/>
      <c r="C260" s="77"/>
      <c r="D260" s="77"/>
      <c r="E260" s="77"/>
      <c r="F260" s="77"/>
      <c r="G260" s="80"/>
      <c r="H260" s="79" t="str">
        <f>"FYE: "&amp;data!C82</f>
        <v>FYE: 06/30/2019</v>
      </c>
    </row>
    <row r="261" spans="1:9" ht="20.100000000000001" customHeight="1">
      <c r="A261" s="23">
        <v>1</v>
      </c>
      <c r="B261" s="14" t="s">
        <v>209</v>
      </c>
      <c r="C261" s="15" t="s">
        <v>66</v>
      </c>
      <c r="D261" s="15" t="s">
        <v>67</v>
      </c>
      <c r="E261" s="15" t="s">
        <v>68</v>
      </c>
      <c r="F261" s="15" t="s">
        <v>69</v>
      </c>
      <c r="G261" s="15" t="s">
        <v>70</v>
      </c>
      <c r="H261" s="15" t="s">
        <v>71</v>
      </c>
      <c r="I261" s="15" t="s">
        <v>72</v>
      </c>
    </row>
    <row r="262" spans="1:9" ht="20.100000000000001" customHeight="1">
      <c r="A262" s="81">
        <v>2</v>
      </c>
      <c r="B262" s="17" t="s">
        <v>1173</v>
      </c>
      <c r="C262" s="18" t="s">
        <v>1218</v>
      </c>
      <c r="D262" s="18" t="s">
        <v>143</v>
      </c>
      <c r="E262" s="18" t="s">
        <v>144</v>
      </c>
      <c r="F262" s="25"/>
      <c r="G262" s="18" t="s">
        <v>146</v>
      </c>
      <c r="H262" s="25"/>
      <c r="I262" s="18" t="s">
        <v>132</v>
      </c>
    </row>
    <row r="263" spans="1:9" ht="20.100000000000001" customHeight="1">
      <c r="A263" s="82"/>
      <c r="B263" s="83"/>
      <c r="C263" s="18" t="s">
        <v>1219</v>
      </c>
      <c r="D263" s="18" t="s">
        <v>190</v>
      </c>
      <c r="E263" s="18" t="s">
        <v>169</v>
      </c>
      <c r="F263" s="18" t="s">
        <v>145</v>
      </c>
      <c r="G263" s="18" t="s">
        <v>191</v>
      </c>
      <c r="H263" s="18" t="s">
        <v>147</v>
      </c>
      <c r="I263" s="18" t="s">
        <v>1220</v>
      </c>
    </row>
    <row r="264" spans="1:9" ht="20.100000000000001" customHeight="1">
      <c r="A264" s="23">
        <v>3</v>
      </c>
      <c r="B264" s="14" t="s">
        <v>1177</v>
      </c>
      <c r="C264" s="212"/>
      <c r="D264" s="212"/>
      <c r="E264" s="212"/>
      <c r="F264" s="212"/>
      <c r="G264" s="212"/>
      <c r="H264" s="212"/>
      <c r="I264" s="212"/>
    </row>
    <row r="265" spans="1:9" ht="20.100000000000001" customHeight="1">
      <c r="A265" s="23">
        <v>4</v>
      </c>
      <c r="B265" s="14" t="s">
        <v>233</v>
      </c>
      <c r="C265" s="212"/>
      <c r="D265" s="212"/>
      <c r="E265" s="212"/>
      <c r="F265" s="212"/>
      <c r="G265" s="212"/>
      <c r="H265" s="212"/>
      <c r="I265" s="212"/>
    </row>
    <row r="266" spans="1:9" ht="20.100000000000001" customHeight="1">
      <c r="A266" s="23">
        <v>5</v>
      </c>
      <c r="B266" s="14" t="s">
        <v>234</v>
      </c>
      <c r="C266" s="26">
        <f>data!BG60</f>
        <v>7.9026525987432654</v>
      </c>
      <c r="D266" s="26">
        <f>data!BH60</f>
        <v>0</v>
      </c>
      <c r="E266" s="26">
        <f>data!BI60</f>
        <v>0</v>
      </c>
      <c r="F266" s="26">
        <f>data!BJ60</f>
        <v>0</v>
      </c>
      <c r="G266" s="26">
        <f>data!BK60</f>
        <v>0</v>
      </c>
      <c r="H266" s="26">
        <f>data!BL60</f>
        <v>0</v>
      </c>
      <c r="I266" s="26">
        <f>data!BM60</f>
        <v>0</v>
      </c>
    </row>
    <row r="267" spans="1:9" ht="20.100000000000001" customHeight="1">
      <c r="A267" s="23">
        <v>6</v>
      </c>
      <c r="B267" s="14" t="s">
        <v>235</v>
      </c>
      <c r="C267" s="14">
        <f>data!BG61</f>
        <v>329781.51000000007</v>
      </c>
      <c r="D267" s="14">
        <f>data!BH61</f>
        <v>0</v>
      </c>
      <c r="E267" s="14">
        <f>data!BI61</f>
        <v>0</v>
      </c>
      <c r="F267" s="14">
        <f>data!BJ61</f>
        <v>0</v>
      </c>
      <c r="G267" s="14">
        <f>data!BK61</f>
        <v>0</v>
      </c>
      <c r="H267" s="14">
        <f>data!BL61</f>
        <v>0</v>
      </c>
      <c r="I267" s="14">
        <f>data!BM61</f>
        <v>0</v>
      </c>
    </row>
    <row r="268" spans="1:9" ht="20.100000000000001" customHeight="1">
      <c r="A268" s="23">
        <v>7</v>
      </c>
      <c r="B268" s="14" t="s">
        <v>3</v>
      </c>
      <c r="C268" s="14">
        <f>data!BG62</f>
        <v>125802</v>
      </c>
      <c r="D268" s="14">
        <f>data!BH62</f>
        <v>0</v>
      </c>
      <c r="E268" s="14">
        <f>data!BI62</f>
        <v>0</v>
      </c>
      <c r="F268" s="14">
        <f>data!BJ62</f>
        <v>0</v>
      </c>
      <c r="G268" s="14">
        <f>data!BK62</f>
        <v>0</v>
      </c>
      <c r="H268" s="14">
        <f>data!BL62</f>
        <v>0</v>
      </c>
      <c r="I268" s="14">
        <f>data!BM62</f>
        <v>0</v>
      </c>
    </row>
    <row r="269" spans="1:9" ht="20.100000000000001" customHeight="1">
      <c r="A269" s="23">
        <v>8</v>
      </c>
      <c r="B269" s="14" t="s">
        <v>236</v>
      </c>
      <c r="C269" s="14">
        <f>data!BG63</f>
        <v>0</v>
      </c>
      <c r="D269" s="14">
        <f>data!BH63</f>
        <v>0</v>
      </c>
      <c r="E269" s="14">
        <f>data!BI63</f>
        <v>0</v>
      </c>
      <c r="F269" s="14">
        <f>data!BJ63</f>
        <v>0</v>
      </c>
      <c r="G269" s="14">
        <f>data!BK63</f>
        <v>0</v>
      </c>
      <c r="H269" s="14">
        <f>data!BL63</f>
        <v>0</v>
      </c>
      <c r="I269" s="14">
        <f>data!BM63</f>
        <v>0</v>
      </c>
    </row>
    <row r="270" spans="1:9" ht="20.100000000000001" customHeight="1">
      <c r="A270" s="23">
        <v>9</v>
      </c>
      <c r="B270" s="14" t="s">
        <v>237</v>
      </c>
      <c r="C270" s="14">
        <f>data!BG64</f>
        <v>489.28</v>
      </c>
      <c r="D270" s="14">
        <f>data!BH64</f>
        <v>0</v>
      </c>
      <c r="E270" s="14">
        <f>data!BI64</f>
        <v>22903.64</v>
      </c>
      <c r="F270" s="14">
        <f>data!BJ64</f>
        <v>0</v>
      </c>
      <c r="G270" s="14">
        <f>data!BK64</f>
        <v>0</v>
      </c>
      <c r="H270" s="14">
        <f>data!BL64</f>
        <v>0</v>
      </c>
      <c r="I270" s="14">
        <f>data!BM64</f>
        <v>0</v>
      </c>
    </row>
    <row r="271" spans="1:9" ht="20.100000000000001" customHeight="1">
      <c r="A271" s="23">
        <v>10</v>
      </c>
      <c r="B271" s="14" t="s">
        <v>444</v>
      </c>
      <c r="C271" s="14">
        <f>data!BG65</f>
        <v>0</v>
      </c>
      <c r="D271" s="14">
        <f>data!BH65</f>
        <v>0</v>
      </c>
      <c r="E271" s="14">
        <f>data!BI65</f>
        <v>835308.57000000007</v>
      </c>
      <c r="F271" s="14">
        <f>data!BJ65</f>
        <v>0</v>
      </c>
      <c r="G271" s="14">
        <f>data!BK65</f>
        <v>0</v>
      </c>
      <c r="H271" s="14">
        <f>data!BL65</f>
        <v>0</v>
      </c>
      <c r="I271" s="14">
        <f>data!BM65</f>
        <v>0</v>
      </c>
    </row>
    <row r="272" spans="1:9" ht="20.100000000000001" customHeight="1">
      <c r="A272" s="23">
        <v>11</v>
      </c>
      <c r="B272" s="14" t="s">
        <v>445</v>
      </c>
      <c r="C272" s="14">
        <f>data!BG66</f>
        <v>26066.25</v>
      </c>
      <c r="D272" s="14">
        <f>data!BH66</f>
        <v>0</v>
      </c>
      <c r="E272" s="14">
        <f>data!BI66</f>
        <v>1376967.79</v>
      </c>
      <c r="F272" s="14">
        <f>data!BJ66</f>
        <v>0</v>
      </c>
      <c r="G272" s="14">
        <f>data!BK66</f>
        <v>235065.56000000003</v>
      </c>
      <c r="H272" s="14">
        <f>data!BL66</f>
        <v>0</v>
      </c>
      <c r="I272" s="14">
        <f>data!BM66</f>
        <v>0</v>
      </c>
    </row>
    <row r="273" spans="1:9" ht="20.100000000000001" customHeight="1">
      <c r="A273" s="23">
        <v>12</v>
      </c>
      <c r="B273" s="14" t="s">
        <v>6</v>
      </c>
      <c r="C273" s="14">
        <f>data!BG67</f>
        <v>11721</v>
      </c>
      <c r="D273" s="14">
        <f>data!BH67</f>
        <v>107349</v>
      </c>
      <c r="E273" s="14">
        <f>data!BI67</f>
        <v>1686691</v>
      </c>
      <c r="F273" s="14">
        <f>data!BJ67</f>
        <v>25895</v>
      </c>
      <c r="G273" s="14">
        <f>data!BK67</f>
        <v>38347</v>
      </c>
      <c r="H273" s="14">
        <f>data!BL67</f>
        <v>18101</v>
      </c>
      <c r="I273" s="14">
        <f>data!BM67</f>
        <v>0</v>
      </c>
    </row>
    <row r="274" spans="1:9" ht="20.100000000000001" customHeight="1">
      <c r="A274" s="23">
        <v>13</v>
      </c>
      <c r="B274" s="14" t="s">
        <v>474</v>
      </c>
      <c r="C274" s="14">
        <f>data!BG68</f>
        <v>0</v>
      </c>
      <c r="D274" s="14">
        <f>data!BH68</f>
        <v>0</v>
      </c>
      <c r="E274" s="14">
        <f>data!BI68</f>
        <v>2902733.8200000003</v>
      </c>
      <c r="F274" s="14">
        <f>data!BJ68</f>
        <v>0</v>
      </c>
      <c r="G274" s="14">
        <f>data!BK68</f>
        <v>0</v>
      </c>
      <c r="H274" s="14">
        <f>data!BL68</f>
        <v>0</v>
      </c>
      <c r="I274" s="14">
        <f>data!BM68</f>
        <v>0</v>
      </c>
    </row>
    <row r="275" spans="1:9" ht="20.100000000000001" customHeight="1">
      <c r="A275" s="23">
        <v>14</v>
      </c>
      <c r="B275" s="14" t="s">
        <v>241</v>
      </c>
      <c r="C275" s="14">
        <f>data!BG69</f>
        <v>1853.9799999999998</v>
      </c>
      <c r="D275" s="14">
        <f>data!BH69</f>
        <v>0</v>
      </c>
      <c r="E275" s="14">
        <f>data!BI69</f>
        <v>11690.460000000006</v>
      </c>
      <c r="F275" s="14">
        <f>data!BJ69</f>
        <v>0</v>
      </c>
      <c r="G275" s="14">
        <f>data!BK69</f>
        <v>0</v>
      </c>
      <c r="H275" s="14">
        <f>data!BL69</f>
        <v>0</v>
      </c>
      <c r="I275" s="14">
        <f>data!BM69</f>
        <v>0</v>
      </c>
    </row>
    <row r="276" spans="1:9" ht="20.100000000000001" customHeight="1">
      <c r="A276" s="23">
        <v>15</v>
      </c>
      <c r="B276" s="14" t="s">
        <v>242</v>
      </c>
      <c r="C276" s="14">
        <f>-data!BG70</f>
        <v>0</v>
      </c>
      <c r="D276" s="14">
        <f>-data!BH70</f>
        <v>0</v>
      </c>
      <c r="E276" s="14">
        <f>-data!BI70</f>
        <v>-1425849.89</v>
      </c>
      <c r="F276" s="14">
        <f>-data!BJ70</f>
        <v>0</v>
      </c>
      <c r="G276" s="14">
        <f>-data!BK70</f>
        <v>0</v>
      </c>
      <c r="H276" s="14">
        <f>-data!BL70</f>
        <v>0</v>
      </c>
      <c r="I276" s="14">
        <f>-data!BM70</f>
        <v>0</v>
      </c>
    </row>
    <row r="277" spans="1:9" ht="20.100000000000001" customHeight="1">
      <c r="A277" s="23">
        <v>16</v>
      </c>
      <c r="B277" s="48" t="s">
        <v>1178</v>
      </c>
      <c r="C277" s="14">
        <f>data!BG71</f>
        <v>495714.02000000008</v>
      </c>
      <c r="D277" s="14">
        <f>data!BH71</f>
        <v>107349</v>
      </c>
      <c r="E277" s="14">
        <f>data!BI71</f>
        <v>5410445.3900000006</v>
      </c>
      <c r="F277" s="14">
        <f>data!BJ71</f>
        <v>25895</v>
      </c>
      <c r="G277" s="14">
        <f>data!BK71</f>
        <v>273412.56000000006</v>
      </c>
      <c r="H277" s="14">
        <f>data!BL71</f>
        <v>18101</v>
      </c>
      <c r="I277" s="14">
        <f>data!BM71</f>
        <v>0</v>
      </c>
    </row>
    <row r="278" spans="1:9" ht="20.100000000000001" customHeight="1">
      <c r="A278" s="23">
        <v>17</v>
      </c>
      <c r="B278" s="14" t="s">
        <v>244</v>
      </c>
      <c r="C278" s="211"/>
      <c r="D278" s="211"/>
      <c r="E278" s="211"/>
      <c r="F278" s="211"/>
      <c r="G278" s="211"/>
      <c r="H278" s="211"/>
      <c r="I278" s="211"/>
    </row>
    <row r="279" spans="1:9" ht="20.100000000000001" customHeight="1">
      <c r="A279" s="23">
        <v>18</v>
      </c>
      <c r="B279" s="14" t="s">
        <v>1179</v>
      </c>
      <c r="C279" s="14"/>
      <c r="D279" s="14"/>
      <c r="E279" s="14"/>
      <c r="F279" s="14"/>
      <c r="G279" s="14"/>
      <c r="H279" s="14"/>
      <c r="I279" s="14"/>
    </row>
    <row r="280" spans="1:9" ht="20.100000000000001" customHeight="1">
      <c r="A280" s="23">
        <v>19</v>
      </c>
      <c r="B280" s="48" t="s">
        <v>1180</v>
      </c>
      <c r="C280" s="213" t="str">
        <f>IF(data!BG73&gt;0,data!BG73,"")</f>
        <v>x</v>
      </c>
      <c r="D280" s="213" t="str">
        <f>IF(data!BH73&gt;0,data!BH73,"")</f>
        <v>x</v>
      </c>
      <c r="E280" s="213" t="str">
        <f>IF(data!BI73&gt;0,data!BI73,"")</f>
        <v>x</v>
      </c>
      <c r="F280" s="213" t="str">
        <f>IF(data!BJ73&gt;0,data!BJ73,"")</f>
        <v>x</v>
      </c>
      <c r="G280" s="213" t="str">
        <f>IF(data!BK73&gt;0,data!BK73,"")</f>
        <v>x</v>
      </c>
      <c r="H280" s="213" t="str">
        <f>IF(data!BL73&gt;0,data!BL73,"")</f>
        <v>x</v>
      </c>
      <c r="I280" s="213" t="str">
        <f>IF(data!BM73&gt;0,data!BM73,"")</f>
        <v>x</v>
      </c>
    </row>
    <row r="281" spans="1:9" ht="20.100000000000001" customHeight="1">
      <c r="A281" s="23">
        <v>20</v>
      </c>
      <c r="B281" s="48" t="s">
        <v>1181</v>
      </c>
      <c r="C281" s="213" t="str">
        <f>IF(data!BG74&gt;0,data!BG74,"")</f>
        <v>x</v>
      </c>
      <c r="D281" s="213" t="str">
        <f>IF(data!BH74&gt;0,data!BH74,"")</f>
        <v>x</v>
      </c>
      <c r="E281" s="213" t="str">
        <f>IF(data!BI74&gt;0,data!BI74,"")</f>
        <v>x</v>
      </c>
      <c r="F281" s="213" t="str">
        <f>IF(data!BJ74&gt;0,data!BJ74,"")</f>
        <v>x</v>
      </c>
      <c r="G281" s="213" t="str">
        <f>IF(data!BK74&gt;0,data!BK74,"")</f>
        <v>x</v>
      </c>
      <c r="H281" s="213" t="str">
        <f>IF(data!BL74&gt;0,data!BL74,"")</f>
        <v>x</v>
      </c>
      <c r="I281" s="213" t="str">
        <f>IF(data!BM74&gt;0,data!BM74,"")</f>
        <v>x</v>
      </c>
    </row>
    <row r="282" spans="1:9" ht="20.100000000000001" customHeight="1">
      <c r="A282" s="23">
        <v>21</v>
      </c>
      <c r="B282" s="48" t="s">
        <v>1182</v>
      </c>
      <c r="C282" s="213" t="str">
        <f>IF(data!BG75&gt;0,data!BG75,"")</f>
        <v>x</v>
      </c>
      <c r="D282" s="213" t="str">
        <f>IF(data!BH75&gt;0,data!BH75,"")</f>
        <v>x</v>
      </c>
      <c r="E282" s="213" t="str">
        <f>IF(data!BI75&gt;0,data!BI75,"")</f>
        <v>x</v>
      </c>
      <c r="F282" s="213" t="str">
        <f>IF(data!BJ75&gt;0,data!BJ75,"")</f>
        <v>x</v>
      </c>
      <c r="G282" s="213" t="str">
        <f>IF(data!BK75&gt;0,data!BK75,"")</f>
        <v>x</v>
      </c>
      <c r="H282" s="213" t="str">
        <f>IF(data!BL75&gt;0,data!BL75,"")</f>
        <v>x</v>
      </c>
      <c r="I282" s="213" t="str">
        <f>IF(data!BM75&gt;0,data!BM75,"")</f>
        <v>x</v>
      </c>
    </row>
    <row r="283" spans="1:9" ht="20.100000000000001" customHeight="1">
      <c r="A283" s="23" t="s">
        <v>1183</v>
      </c>
      <c r="B283" s="60"/>
      <c r="C283" s="215"/>
      <c r="D283" s="215"/>
      <c r="E283" s="215"/>
      <c r="F283" s="215"/>
      <c r="G283" s="215"/>
      <c r="H283" s="215"/>
      <c r="I283" s="215"/>
    </row>
    <row r="284" spans="1:9" ht="20.100000000000001" customHeight="1">
      <c r="A284" s="23">
        <v>22</v>
      </c>
      <c r="B284" s="14" t="s">
        <v>1184</v>
      </c>
      <c r="C284" s="85">
        <f>data!BG76</f>
        <v>1104.9766666666665</v>
      </c>
      <c r="D284" s="85">
        <f>data!BH76</f>
        <v>10184.096666666666</v>
      </c>
      <c r="E284" s="85">
        <f>data!BI76</f>
        <v>68216.5</v>
      </c>
      <c r="F284" s="85">
        <f>data!BJ76</f>
        <v>2456.6666666666665</v>
      </c>
      <c r="G284" s="85">
        <f>data!BK76</f>
        <v>3638</v>
      </c>
      <c r="H284" s="85">
        <f>data!BL76</f>
        <v>1717.2600000000002</v>
      </c>
      <c r="I284" s="85">
        <f>data!BM76</f>
        <v>0</v>
      </c>
    </row>
    <row r="285" spans="1:9" ht="20.100000000000001" customHeight="1">
      <c r="A285" s="23">
        <v>23</v>
      </c>
      <c r="B285" s="14" t="s">
        <v>1185</v>
      </c>
      <c r="C285" s="213" t="str">
        <f>IF(data!BG77&gt;0,data!BG77,"")</f>
        <v>x</v>
      </c>
      <c r="D285" s="85">
        <f>data!BH77</f>
        <v>0</v>
      </c>
      <c r="E285" s="85">
        <f>data!BI77</f>
        <v>0</v>
      </c>
      <c r="F285" s="213" t="str">
        <f>IF(data!BJ77&gt;0,data!BJ77,"")</f>
        <v>x</v>
      </c>
      <c r="G285" s="85">
        <f>data!BK77</f>
        <v>0</v>
      </c>
      <c r="H285" s="85">
        <f>data!BL77</f>
        <v>0</v>
      </c>
      <c r="I285" s="85">
        <f>data!BM77</f>
        <v>0</v>
      </c>
    </row>
    <row r="286" spans="1:9" ht="20.100000000000001" customHeight="1">
      <c r="A286" s="23">
        <v>24</v>
      </c>
      <c r="B286" s="14" t="s">
        <v>1186</v>
      </c>
      <c r="C286" s="213" t="str">
        <f>IF(data!BG78&gt;0,data!BG78,"")</f>
        <v>x</v>
      </c>
      <c r="D286" s="85">
        <f>data!BH78</f>
        <v>0</v>
      </c>
      <c r="E286" s="85">
        <f>data!BI78</f>
        <v>2844.3790638427058</v>
      </c>
      <c r="F286" s="213" t="str">
        <f>IF(data!BJ78&gt;0,data!BJ78,"")</f>
        <v>x</v>
      </c>
      <c r="G286" s="85">
        <f>data!BK78</f>
        <v>328.75368643600729</v>
      </c>
      <c r="H286" s="85">
        <f>data!BL78</f>
        <v>0</v>
      </c>
      <c r="I286" s="85">
        <f>data!BM78</f>
        <v>0</v>
      </c>
    </row>
    <row r="287" spans="1:9" ht="20.100000000000001" customHeight="1">
      <c r="A287" s="23">
        <v>25</v>
      </c>
      <c r="B287" s="14" t="s">
        <v>1187</v>
      </c>
      <c r="C287" s="213" t="str">
        <f>IF(data!BG79&gt;0,data!BG79,"")</f>
        <v>x</v>
      </c>
      <c r="D287" s="85">
        <f>data!BH79</f>
        <v>0</v>
      </c>
      <c r="E287" s="85">
        <f>data!BI79</f>
        <v>0</v>
      </c>
      <c r="F287" s="213" t="str">
        <f>IF(data!BJ79&gt;0,data!BJ79,"")</f>
        <v>x</v>
      </c>
      <c r="G287" s="85">
        <f>data!BK79</f>
        <v>0</v>
      </c>
      <c r="H287" s="85">
        <f>data!BL79</f>
        <v>0</v>
      </c>
      <c r="I287" s="85">
        <f>data!BM79</f>
        <v>0</v>
      </c>
    </row>
    <row r="288" spans="1:9" ht="20.100000000000001" customHeight="1">
      <c r="A288" s="23">
        <v>26</v>
      </c>
      <c r="B288" s="14" t="s">
        <v>252</v>
      </c>
      <c r="C288" s="213" t="str">
        <f>IF(data!BG80&gt;0,data!BG80,"")</f>
        <v>x</v>
      </c>
      <c r="D288" s="213" t="str">
        <f>IF(data!BH80&gt;0,data!BH80,"")</f>
        <v>x</v>
      </c>
      <c r="E288" s="213" t="str">
        <f>IF(data!BI80&gt;0,data!BI80,"")</f>
        <v>x</v>
      </c>
      <c r="F288" s="213" t="str">
        <f>IF(data!BJ80&gt;0,data!BJ80,"")</f>
        <v>x</v>
      </c>
      <c r="G288" s="213" t="str">
        <f>IF(data!BK80&gt;0,data!BK80,"")</f>
        <v>x</v>
      </c>
      <c r="H288" s="213" t="str">
        <f>IF(data!BL80&gt;0,data!BL80,"")</f>
        <v>x</v>
      </c>
      <c r="I288" s="213" t="str">
        <f>IF(data!BM80&gt;0,data!BM80,"")</f>
        <v>x</v>
      </c>
    </row>
    <row r="289" spans="1:9" ht="20.100000000000001" customHeight="1">
      <c r="A289" s="4" t="s">
        <v>1171</v>
      </c>
      <c r="B289" s="5"/>
      <c r="C289" s="5"/>
      <c r="D289" s="6"/>
      <c r="E289" s="5"/>
      <c r="F289" s="5"/>
      <c r="G289" s="5"/>
      <c r="H289" s="5"/>
      <c r="I289" s="4"/>
    </row>
    <row r="290" spans="1:9" ht="20.100000000000001" customHeight="1">
      <c r="A290" s="77"/>
      <c r="B290" s="77"/>
      <c r="C290" s="77"/>
      <c r="D290" s="45"/>
      <c r="E290" s="77"/>
      <c r="F290" s="77"/>
      <c r="G290" s="77"/>
      <c r="H290" s="77"/>
      <c r="I290" s="168" t="s">
        <v>1221</v>
      </c>
    </row>
    <row r="291" spans="1:9" ht="20.100000000000001" customHeight="1">
      <c r="A291" s="45"/>
      <c r="B291" s="77"/>
      <c r="C291" s="77"/>
      <c r="D291" s="77"/>
      <c r="E291" s="77"/>
      <c r="F291" s="77"/>
      <c r="G291" s="77"/>
      <c r="H291" s="77"/>
      <c r="I291" s="77"/>
    </row>
    <row r="292" spans="1:9" ht="20.100000000000001" customHeight="1">
      <c r="A292" s="79" t="str">
        <f>"HOSPITAL NAME: "&amp;data!C84</f>
        <v>HOSPITAL NAME: PeaceHealth St. Joseph Medical Center</v>
      </c>
      <c r="B292" s="77"/>
      <c r="C292" s="77"/>
      <c r="D292" s="77"/>
      <c r="E292" s="77"/>
      <c r="F292" s="77"/>
      <c r="G292" s="80"/>
      <c r="H292" s="79" t="str">
        <f>"FYE: "&amp;data!C82</f>
        <v>FYE: 06/30/2019</v>
      </c>
    </row>
    <row r="293" spans="1:9" ht="20.100000000000001" customHeight="1">
      <c r="A293" s="23">
        <v>1</v>
      </c>
      <c r="B293" s="14" t="s">
        <v>209</v>
      </c>
      <c r="C293" s="15" t="s">
        <v>73</v>
      </c>
      <c r="D293" s="15" t="s">
        <v>74</v>
      </c>
      <c r="E293" s="15" t="s">
        <v>75</v>
      </c>
      <c r="F293" s="15" t="s">
        <v>76</v>
      </c>
      <c r="G293" s="15" t="s">
        <v>77</v>
      </c>
      <c r="H293" s="15" t="s">
        <v>78</v>
      </c>
      <c r="I293" s="15" t="s">
        <v>79</v>
      </c>
    </row>
    <row r="294" spans="1:9" ht="20.100000000000001" customHeight="1">
      <c r="A294" s="81">
        <v>2</v>
      </c>
      <c r="B294" s="17" t="s">
        <v>1173</v>
      </c>
      <c r="C294" s="18" t="s">
        <v>148</v>
      </c>
      <c r="D294" s="18" t="s">
        <v>149</v>
      </c>
      <c r="E294" s="18" t="s">
        <v>150</v>
      </c>
      <c r="F294" s="18" t="s">
        <v>151</v>
      </c>
      <c r="G294" s="25"/>
      <c r="H294" s="18" t="s">
        <v>153</v>
      </c>
      <c r="I294" s="18" t="s">
        <v>154</v>
      </c>
    </row>
    <row r="295" spans="1:9" ht="20.100000000000001" customHeight="1">
      <c r="A295" s="82"/>
      <c r="B295" s="83"/>
      <c r="C295" s="18" t="s">
        <v>1222</v>
      </c>
      <c r="D295" s="18" t="s">
        <v>194</v>
      </c>
      <c r="E295" s="18" t="s">
        <v>195</v>
      </c>
      <c r="F295" s="18" t="s">
        <v>196</v>
      </c>
      <c r="G295" s="18" t="s">
        <v>152</v>
      </c>
      <c r="H295" s="18" t="s">
        <v>197</v>
      </c>
      <c r="I295" s="18" t="s">
        <v>169</v>
      </c>
    </row>
    <row r="296" spans="1:9" ht="20.100000000000001" customHeight="1">
      <c r="A296" s="23">
        <v>3</v>
      </c>
      <c r="B296" s="14" t="s">
        <v>1177</v>
      </c>
      <c r="C296" s="212"/>
      <c r="D296" s="212"/>
      <c r="E296" s="212"/>
      <c r="F296" s="212"/>
      <c r="G296" s="212"/>
      <c r="H296" s="212"/>
      <c r="I296" s="212"/>
    </row>
    <row r="297" spans="1:9" ht="20.100000000000001" customHeight="1">
      <c r="A297" s="23">
        <v>4</v>
      </c>
      <c r="B297" s="14" t="s">
        <v>233</v>
      </c>
      <c r="C297" s="212"/>
      <c r="D297" s="212"/>
      <c r="E297" s="212"/>
      <c r="F297" s="212"/>
      <c r="G297" s="212"/>
      <c r="H297" s="212"/>
      <c r="I297" s="212"/>
    </row>
    <row r="298" spans="1:9" ht="20.100000000000001" customHeight="1">
      <c r="A298" s="23">
        <v>5</v>
      </c>
      <c r="B298" s="14" t="s">
        <v>234</v>
      </c>
      <c r="C298" s="26">
        <f>data!BN60</f>
        <v>36.960670790061947</v>
      </c>
      <c r="D298" s="26">
        <f>data!BO60</f>
        <v>0</v>
      </c>
      <c r="E298" s="26">
        <f>data!BP60</f>
        <v>5.7163113957884599</v>
      </c>
      <c r="F298" s="26">
        <f>data!BQ60</f>
        <v>0</v>
      </c>
      <c r="G298" s="26">
        <f>data!BR60</f>
        <v>4.3496129459024715</v>
      </c>
      <c r="H298" s="26">
        <f>data!BS60</f>
        <v>2.2413116758179945</v>
      </c>
      <c r="I298" s="26">
        <f>data!BT60</f>
        <v>6.2021459959038454</v>
      </c>
    </row>
    <row r="299" spans="1:9" ht="20.100000000000001" customHeight="1">
      <c r="A299" s="23">
        <v>6</v>
      </c>
      <c r="B299" s="14" t="s">
        <v>235</v>
      </c>
      <c r="C299" s="14">
        <f>data!BN61</f>
        <v>5038415.12</v>
      </c>
      <c r="D299" s="14">
        <f>data!BO61</f>
        <v>0</v>
      </c>
      <c r="E299" s="14">
        <f>data!BP61</f>
        <v>526818.28</v>
      </c>
      <c r="F299" s="14">
        <f>data!BQ61</f>
        <v>0</v>
      </c>
      <c r="G299" s="14">
        <f>data!BR61</f>
        <v>262980.65999999997</v>
      </c>
      <c r="H299" s="14">
        <f>data!BS61</f>
        <v>173520.22000000003</v>
      </c>
      <c r="I299" s="14">
        <f>data!BT61</f>
        <v>500334.70999999996</v>
      </c>
    </row>
    <row r="300" spans="1:9" ht="20.100000000000001" customHeight="1">
      <c r="A300" s="23">
        <v>7</v>
      </c>
      <c r="B300" s="14" t="s">
        <v>3</v>
      </c>
      <c r="C300" s="14">
        <f>data!BN62</f>
        <v>1931221</v>
      </c>
      <c r="D300" s="14">
        <f>data!BO62</f>
        <v>0</v>
      </c>
      <c r="E300" s="14">
        <f>data!BP62</f>
        <v>167400</v>
      </c>
      <c r="F300" s="14">
        <f>data!BQ62</f>
        <v>0</v>
      </c>
      <c r="G300" s="14">
        <f>data!BR62</f>
        <v>91858</v>
      </c>
      <c r="H300" s="14">
        <f>data!BS62</f>
        <v>57618</v>
      </c>
      <c r="I300" s="14">
        <f>data!BT62</f>
        <v>141870</v>
      </c>
    </row>
    <row r="301" spans="1:9" ht="20.100000000000001" customHeight="1">
      <c r="A301" s="23">
        <v>8</v>
      </c>
      <c r="B301" s="14" t="s">
        <v>236</v>
      </c>
      <c r="C301" s="14">
        <f>data!BN63</f>
        <v>24048</v>
      </c>
      <c r="D301" s="14">
        <f>data!BO63</f>
        <v>0</v>
      </c>
      <c r="E301" s="14">
        <f>data!BP63</f>
        <v>0</v>
      </c>
      <c r="F301" s="14">
        <f>data!BQ63</f>
        <v>0</v>
      </c>
      <c r="G301" s="14">
        <f>data!BR63</f>
        <v>0</v>
      </c>
      <c r="H301" s="14">
        <f>data!BS63</f>
        <v>0</v>
      </c>
      <c r="I301" s="14">
        <f>data!BT63</f>
        <v>0</v>
      </c>
    </row>
    <row r="302" spans="1:9" ht="20.100000000000001" customHeight="1">
      <c r="A302" s="23">
        <v>9</v>
      </c>
      <c r="B302" s="14" t="s">
        <v>237</v>
      </c>
      <c r="C302" s="14">
        <f>data!BN64</f>
        <v>1315302.74</v>
      </c>
      <c r="D302" s="14">
        <f>data!BO64</f>
        <v>0</v>
      </c>
      <c r="E302" s="14">
        <f>data!BP64</f>
        <v>30103.84</v>
      </c>
      <c r="F302" s="14">
        <f>data!BQ64</f>
        <v>0</v>
      </c>
      <c r="G302" s="14">
        <f>data!BR64</f>
        <v>0</v>
      </c>
      <c r="H302" s="14">
        <f>data!BS64</f>
        <v>43146.000000000007</v>
      </c>
      <c r="I302" s="14">
        <f>data!BT64</f>
        <v>13715.03</v>
      </c>
    </row>
    <row r="303" spans="1:9" ht="20.100000000000001" customHeight="1">
      <c r="A303" s="23">
        <v>10</v>
      </c>
      <c r="B303" s="14" t="s">
        <v>444</v>
      </c>
      <c r="C303" s="14">
        <f>data!BN65</f>
        <v>4800</v>
      </c>
      <c r="D303" s="14">
        <f>data!BO65</f>
        <v>0</v>
      </c>
      <c r="E303" s="14">
        <f>data!BP65</f>
        <v>150</v>
      </c>
      <c r="F303" s="14">
        <f>data!BQ65</f>
        <v>0</v>
      </c>
      <c r="G303" s="14">
        <f>data!BR65</f>
        <v>0</v>
      </c>
      <c r="H303" s="14">
        <f>data!BS65</f>
        <v>0</v>
      </c>
      <c r="I303" s="14">
        <f>data!BT65</f>
        <v>850</v>
      </c>
    </row>
    <row r="304" spans="1:9" ht="20.100000000000001" customHeight="1">
      <c r="A304" s="23">
        <v>11</v>
      </c>
      <c r="B304" s="14" t="s">
        <v>445</v>
      </c>
      <c r="C304" s="14">
        <f>data!BN66</f>
        <v>77559546.760000005</v>
      </c>
      <c r="D304" s="14">
        <f>data!BO66</f>
        <v>0</v>
      </c>
      <c r="E304" s="14">
        <f>data!BP66</f>
        <v>149574.09999999998</v>
      </c>
      <c r="F304" s="14">
        <f>data!BQ66</f>
        <v>0</v>
      </c>
      <c r="G304" s="14">
        <f>data!BR66</f>
        <v>0</v>
      </c>
      <c r="H304" s="14">
        <f>data!BS66</f>
        <v>7520.5800000000008</v>
      </c>
      <c r="I304" s="14">
        <f>data!BT66</f>
        <v>71554.509999999995</v>
      </c>
    </row>
    <row r="305" spans="1:9" ht="20.100000000000001" customHeight="1">
      <c r="A305" s="23">
        <v>12</v>
      </c>
      <c r="B305" s="14" t="s">
        <v>6</v>
      </c>
      <c r="C305" s="14">
        <f>data!BN67</f>
        <v>16810722</v>
      </c>
      <c r="D305" s="14">
        <f>data!BO67</f>
        <v>16830</v>
      </c>
      <c r="E305" s="14">
        <f>data!BP67</f>
        <v>17044</v>
      </c>
      <c r="F305" s="14">
        <f>data!BQ67</f>
        <v>0</v>
      </c>
      <c r="G305" s="14">
        <f>data!BR67</f>
        <v>13471</v>
      </c>
      <c r="H305" s="14">
        <f>data!BS67</f>
        <v>19720</v>
      </c>
      <c r="I305" s="14">
        <f>data!BT67</f>
        <v>19114</v>
      </c>
    </row>
    <row r="306" spans="1:9" ht="20.100000000000001" customHeight="1">
      <c r="A306" s="23">
        <v>13</v>
      </c>
      <c r="B306" s="14" t="s">
        <v>474</v>
      </c>
      <c r="C306" s="14">
        <f>data!BN68</f>
        <v>978861.0399999998</v>
      </c>
      <c r="D306" s="14">
        <f>data!BO68</f>
        <v>0</v>
      </c>
      <c r="E306" s="14">
        <f>data!BP68</f>
        <v>0</v>
      </c>
      <c r="F306" s="14">
        <f>data!BQ68</f>
        <v>0</v>
      </c>
      <c r="G306" s="14">
        <f>data!BR68</f>
        <v>0</v>
      </c>
      <c r="H306" s="14">
        <f>data!BS68</f>
        <v>0</v>
      </c>
      <c r="I306" s="14">
        <f>data!BT68</f>
        <v>0</v>
      </c>
    </row>
    <row r="307" spans="1:9" ht="20.100000000000001" customHeight="1">
      <c r="A307" s="23">
        <v>14</v>
      </c>
      <c r="B307" s="14" t="s">
        <v>241</v>
      </c>
      <c r="C307" s="14">
        <f>data!BN69</f>
        <v>349297.39999999997</v>
      </c>
      <c r="D307" s="14">
        <f>data!BO69</f>
        <v>0</v>
      </c>
      <c r="E307" s="14">
        <f>data!BP69</f>
        <v>50931.53</v>
      </c>
      <c r="F307" s="14">
        <f>data!BQ69</f>
        <v>0</v>
      </c>
      <c r="G307" s="14">
        <f>data!BR69</f>
        <v>0</v>
      </c>
      <c r="H307" s="14">
        <f>data!BS69</f>
        <v>5882.57</v>
      </c>
      <c r="I307" s="14">
        <f>data!BT69</f>
        <v>28646.13</v>
      </c>
    </row>
    <row r="308" spans="1:9" ht="20.100000000000001" customHeight="1">
      <c r="A308" s="23">
        <v>15</v>
      </c>
      <c r="B308" s="14" t="s">
        <v>242</v>
      </c>
      <c r="C308" s="14">
        <f>-data!BN70</f>
        <v>-499767.59</v>
      </c>
      <c r="D308" s="14">
        <f>-data!BO70</f>
        <v>0</v>
      </c>
      <c r="E308" s="14">
        <f>-data!BP70</f>
        <v>-6634.53</v>
      </c>
      <c r="F308" s="14">
        <f>-data!BQ70</f>
        <v>0</v>
      </c>
      <c r="G308" s="14">
        <f>-data!BR70</f>
        <v>0</v>
      </c>
      <c r="H308" s="14">
        <f>-data!BS70</f>
        <v>0</v>
      </c>
      <c r="I308" s="14">
        <f>-data!BT70</f>
        <v>-17858.29</v>
      </c>
    </row>
    <row r="309" spans="1:9" ht="20.100000000000001" customHeight="1">
      <c r="A309" s="23">
        <v>16</v>
      </c>
      <c r="B309" s="48" t="s">
        <v>1178</v>
      </c>
      <c r="C309" s="14">
        <f>data!BN71</f>
        <v>103512446.47000001</v>
      </c>
      <c r="D309" s="14">
        <f>data!BO71</f>
        <v>16830</v>
      </c>
      <c r="E309" s="14">
        <f>data!BP71</f>
        <v>935387.22</v>
      </c>
      <c r="F309" s="14">
        <f>data!BQ71</f>
        <v>0</v>
      </c>
      <c r="G309" s="14">
        <f>data!BR71</f>
        <v>368309.66</v>
      </c>
      <c r="H309" s="14">
        <f>data!BS71</f>
        <v>307407.37000000005</v>
      </c>
      <c r="I309" s="14">
        <f>data!BT71</f>
        <v>758226.09</v>
      </c>
    </row>
    <row r="310" spans="1:9" ht="20.100000000000001" customHeight="1">
      <c r="A310" s="23">
        <v>17</v>
      </c>
      <c r="B310" s="14" t="s">
        <v>244</v>
      </c>
      <c r="C310" s="211"/>
      <c r="D310" s="211"/>
      <c r="E310" s="211"/>
      <c r="F310" s="211"/>
      <c r="G310" s="211"/>
      <c r="H310" s="211"/>
      <c r="I310" s="211"/>
    </row>
    <row r="311" spans="1:9" ht="20.100000000000001" customHeight="1">
      <c r="A311" s="23">
        <v>18</v>
      </c>
      <c r="B311" s="14" t="s">
        <v>1179</v>
      </c>
      <c r="C311" s="14"/>
      <c r="D311" s="14"/>
      <c r="E311" s="14"/>
      <c r="F311" s="14"/>
      <c r="G311" s="14"/>
      <c r="H311" s="14"/>
      <c r="I311" s="14"/>
    </row>
    <row r="312" spans="1:9" ht="20.100000000000001" customHeight="1">
      <c r="A312" s="23">
        <v>19</v>
      </c>
      <c r="B312" s="48" t="s">
        <v>1180</v>
      </c>
      <c r="C312" s="213" t="str">
        <f>IF(data!BN73&gt;0,data!BN73,"")</f>
        <v>x</v>
      </c>
      <c r="D312" s="213" t="str">
        <f>IF(data!BO73&gt;0,data!BO73,"")</f>
        <v>x</v>
      </c>
      <c r="E312" s="213" t="str">
        <f>IF(data!BP73&gt;0,data!BP73,"")</f>
        <v>x</v>
      </c>
      <c r="F312" s="213" t="str">
        <f>IF(data!BQ73&gt;0,data!BQ73,"")</f>
        <v>x</v>
      </c>
      <c r="G312" s="213" t="str">
        <f>IF(data!BR73&gt;0,data!BR73,"")</f>
        <v>x</v>
      </c>
      <c r="H312" s="213" t="str">
        <f>IF(data!BS73&gt;0,data!BS73,"")</f>
        <v>x</v>
      </c>
      <c r="I312" s="213" t="str">
        <f>IF(data!BT73&gt;0,data!BT73,"")</f>
        <v>x</v>
      </c>
    </row>
    <row r="313" spans="1:9" ht="20.100000000000001" customHeight="1">
      <c r="A313" s="23">
        <v>20</v>
      </c>
      <c r="B313" s="48" t="s">
        <v>1181</v>
      </c>
      <c r="C313" s="213" t="str">
        <f>IF(data!BN74&gt;0,data!BN74,"")</f>
        <v>x</v>
      </c>
      <c r="D313" s="213" t="str">
        <f>IF(data!BO74&gt;0,data!BO74,"")</f>
        <v>x</v>
      </c>
      <c r="E313" s="213" t="str">
        <f>IF(data!BP74&gt;0,data!BP74,"")</f>
        <v>x</v>
      </c>
      <c r="F313" s="213" t="str">
        <f>IF(data!BQ74&gt;0,data!BQ74,"")</f>
        <v>x</v>
      </c>
      <c r="G313" s="213" t="str">
        <f>IF(data!BR74&gt;0,data!BR74,"")</f>
        <v>x</v>
      </c>
      <c r="H313" s="213" t="str">
        <f>IF(data!BS74&gt;0,data!BS74,"")</f>
        <v>x</v>
      </c>
      <c r="I313" s="213" t="str">
        <f>IF(data!BT74&gt;0,data!BT74,"")</f>
        <v>x</v>
      </c>
    </row>
    <row r="314" spans="1:9" ht="20.100000000000001" customHeight="1">
      <c r="A314" s="23">
        <v>21</v>
      </c>
      <c r="B314" s="48" t="s">
        <v>1182</v>
      </c>
      <c r="C314" s="213" t="str">
        <f>IF(data!BN75&gt;0,data!BN75,"")</f>
        <v>x</v>
      </c>
      <c r="D314" s="213" t="str">
        <f>IF(data!BO75&gt;0,data!BO75,"")</f>
        <v>x</v>
      </c>
      <c r="E314" s="213" t="str">
        <f>IF(data!BP75&gt;0,data!BP75,"")</f>
        <v>x</v>
      </c>
      <c r="F314" s="213" t="str">
        <f>IF(data!BQ75&gt;0,data!BQ75,"")</f>
        <v>x</v>
      </c>
      <c r="G314" s="213" t="str">
        <f>IF(data!BR75&gt;0,data!BR75,"")</f>
        <v>x</v>
      </c>
      <c r="H314" s="213" t="str">
        <f>IF(data!BS75&gt;0,data!BS75,"")</f>
        <v>x</v>
      </c>
      <c r="I314" s="213" t="str">
        <f>IF(data!BT75&gt;0,data!BT75,"")</f>
        <v>x</v>
      </c>
    </row>
    <row r="315" spans="1:9" ht="20.100000000000001" customHeight="1">
      <c r="A315" s="23" t="s">
        <v>1183</v>
      </c>
      <c r="B315" s="60"/>
      <c r="C315" s="211"/>
      <c r="D315" s="211"/>
      <c r="E315" s="211"/>
      <c r="F315" s="211"/>
      <c r="G315" s="211"/>
      <c r="H315" s="211"/>
      <c r="I315" s="211"/>
    </row>
    <row r="316" spans="1:9" ht="20.100000000000001" customHeight="1">
      <c r="A316" s="23">
        <v>22</v>
      </c>
      <c r="B316" s="14" t="s">
        <v>1184</v>
      </c>
      <c r="C316" s="85">
        <f>data!BN76</f>
        <v>46838.75</v>
      </c>
      <c r="D316" s="85">
        <f>data!BO76</f>
        <v>1596.6666666666667</v>
      </c>
      <c r="E316" s="85">
        <f>data!BP76</f>
        <v>1617</v>
      </c>
      <c r="F316" s="85">
        <f>data!BQ76</f>
        <v>0</v>
      </c>
      <c r="G316" s="85">
        <f>data!BR76</f>
        <v>1277.98</v>
      </c>
      <c r="H316" s="85">
        <f>data!BS76</f>
        <v>1870.8400000000001</v>
      </c>
      <c r="I316" s="85">
        <f>data!BT76</f>
        <v>1789.8666666666668</v>
      </c>
    </row>
    <row r="317" spans="1:9" ht="20.100000000000001" customHeight="1">
      <c r="A317" s="23">
        <v>23</v>
      </c>
      <c r="B317" s="14" t="s">
        <v>1185</v>
      </c>
      <c r="C317" s="213" t="str">
        <f>IF(data!BN77&gt;0,data!BN77,"")</f>
        <v>x</v>
      </c>
      <c r="D317" s="213" t="str">
        <f>IF(data!BO77&gt;0,data!BO77,"")</f>
        <v>x</v>
      </c>
      <c r="E317" s="213" t="str">
        <f>IF(data!BP77&gt;0,data!BP77,"")</f>
        <v>x</v>
      </c>
      <c r="F317" s="213" t="str">
        <f>IF(data!BQ77&gt;0,data!BQ77,"")</f>
        <v>x</v>
      </c>
      <c r="G317" s="85">
        <f>data!BR77</f>
        <v>0</v>
      </c>
      <c r="H317" s="85">
        <f>data!BS77</f>
        <v>0</v>
      </c>
      <c r="I317" s="85">
        <f>data!BT77</f>
        <v>0</v>
      </c>
    </row>
    <row r="318" spans="1:9" ht="20.100000000000001" customHeight="1">
      <c r="A318" s="23">
        <v>24</v>
      </c>
      <c r="B318" s="14" t="s">
        <v>1186</v>
      </c>
      <c r="C318" s="213" t="str">
        <f>IF(data!BN78&gt;0,data!BN78,"")</f>
        <v>x</v>
      </c>
      <c r="D318" s="213" t="str">
        <f>IF(data!BO78&gt;0,data!BO78,"")</f>
        <v>x</v>
      </c>
      <c r="E318" s="213" t="str">
        <f>IF(data!BP78&gt;0,data!BP78,"")</f>
        <v>x</v>
      </c>
      <c r="F318" s="213" t="str">
        <f>IF(data!BQ78&gt;0,data!BQ78,"")</f>
        <v>x</v>
      </c>
      <c r="G318" s="213" t="str">
        <f>IF(data!BR78&gt;0,data!BR78,"")</f>
        <v>x</v>
      </c>
      <c r="H318" s="85">
        <f>data!BS78</f>
        <v>169.06144769981856</v>
      </c>
      <c r="I318" s="85">
        <f>data!BT78</f>
        <v>161.74416297295076</v>
      </c>
    </row>
    <row r="319" spans="1:9" ht="20.100000000000001" customHeight="1">
      <c r="A319" s="23">
        <v>25</v>
      </c>
      <c r="B319" s="14" t="s">
        <v>1187</v>
      </c>
      <c r="C319" s="213" t="str">
        <f>IF(data!BN79&gt;0,data!BN79,"")</f>
        <v>x</v>
      </c>
      <c r="D319" s="213" t="str">
        <f>IF(data!BO79&gt;0,data!BO79,"")</f>
        <v>x</v>
      </c>
      <c r="E319" s="213" t="str">
        <f>IF(data!BP79&gt;0,data!BP79,"")</f>
        <v>x</v>
      </c>
      <c r="F319" s="213" t="str">
        <f>IF(data!BQ79&gt;0,data!BQ79,"")</f>
        <v>x</v>
      </c>
      <c r="G319" s="213" t="str">
        <f>IF(data!BR79&gt;0,data!BR79,"")</f>
        <v>x</v>
      </c>
      <c r="H319" s="85">
        <f>data!BS79</f>
        <v>0</v>
      </c>
      <c r="I319" s="85">
        <f>data!BT79</f>
        <v>0</v>
      </c>
    </row>
    <row r="320" spans="1:9" ht="20.100000000000001" customHeight="1">
      <c r="A320" s="23">
        <v>26</v>
      </c>
      <c r="B320" s="14" t="s">
        <v>252</v>
      </c>
      <c r="C320" s="216" t="str">
        <f>IF(data!BN80&gt;0,data!BN80,"")</f>
        <v>x</v>
      </c>
      <c r="D320" s="216" t="str">
        <f>IF(data!BO80&gt;0,data!BO80,"")</f>
        <v>x</v>
      </c>
      <c r="E320" s="216" t="str">
        <f>IF(data!BP80&gt;0,data!BP80,"")</f>
        <v>x</v>
      </c>
      <c r="F320" s="216" t="str">
        <f>IF(data!BQ80&gt;0,data!BQ80,"")</f>
        <v>x</v>
      </c>
      <c r="G320" s="216" t="str">
        <f>IF(data!BR80&gt;0,data!BR80,"")</f>
        <v>x</v>
      </c>
      <c r="H320" s="216" t="str">
        <f>IF(data!BS80&gt;0,data!BS80,"")</f>
        <v>x</v>
      </c>
      <c r="I320" s="216" t="str">
        <f>IF(data!BT80&gt;0,data!BT80,"")</f>
        <v>x</v>
      </c>
    </row>
    <row r="321" spans="1:9" ht="20.100000000000001" customHeight="1">
      <c r="A321" s="4" t="s">
        <v>1171</v>
      </c>
      <c r="B321" s="5"/>
      <c r="C321" s="5"/>
      <c r="D321" s="6"/>
      <c r="E321" s="5"/>
      <c r="F321" s="5"/>
      <c r="G321" s="5"/>
      <c r="H321" s="5"/>
      <c r="I321" s="4"/>
    </row>
    <row r="322" spans="1:9" ht="20.100000000000001" customHeight="1">
      <c r="A322" s="77"/>
      <c r="B322" s="77"/>
      <c r="C322" s="77"/>
      <c r="D322" s="45"/>
      <c r="E322" s="77"/>
      <c r="F322" s="77"/>
      <c r="G322" s="77"/>
      <c r="H322" s="77"/>
      <c r="I322" s="168" t="s">
        <v>1223</v>
      </c>
    </row>
    <row r="323" spans="1:9" ht="20.100000000000001" customHeight="1">
      <c r="A323" s="45"/>
      <c r="B323" s="77"/>
      <c r="C323" s="77"/>
      <c r="D323" s="77"/>
      <c r="E323" s="77"/>
      <c r="F323" s="77"/>
      <c r="G323" s="77"/>
      <c r="H323" s="77"/>
      <c r="I323" s="77"/>
    </row>
    <row r="324" spans="1:9" ht="20.100000000000001" customHeight="1">
      <c r="A324" s="79" t="str">
        <f>"HOSPITAL NAME: "&amp;data!C84</f>
        <v>HOSPITAL NAME: PeaceHealth St. Joseph Medical Center</v>
      </c>
      <c r="B324" s="77"/>
      <c r="C324" s="77"/>
      <c r="D324" s="77"/>
      <c r="E324" s="77"/>
      <c r="F324" s="77"/>
      <c r="G324" s="80"/>
      <c r="H324" s="79" t="str">
        <f>"FYE: "&amp;data!C82</f>
        <v>FYE: 06/30/2019</v>
      </c>
    </row>
    <row r="325" spans="1:9" ht="20.100000000000001" customHeight="1">
      <c r="A325" s="23">
        <v>1</v>
      </c>
      <c r="B325" s="14" t="s">
        <v>209</v>
      </c>
      <c r="C325" s="15" t="s">
        <v>80</v>
      </c>
      <c r="D325" s="15" t="s">
        <v>81</v>
      </c>
      <c r="E325" s="15" t="s">
        <v>82</v>
      </c>
      <c r="F325" s="15" t="s">
        <v>83</v>
      </c>
      <c r="G325" s="15" t="s">
        <v>84</v>
      </c>
      <c r="H325" s="15" t="s">
        <v>85</v>
      </c>
      <c r="I325" s="15" t="s">
        <v>86</v>
      </c>
    </row>
    <row r="326" spans="1:9" ht="20.100000000000001" customHeight="1">
      <c r="A326" s="81">
        <v>2</v>
      </c>
      <c r="B326" s="17" t="s">
        <v>1173</v>
      </c>
      <c r="C326" s="18" t="s">
        <v>155</v>
      </c>
      <c r="D326" s="18" t="s">
        <v>155</v>
      </c>
      <c r="E326" s="18" t="s">
        <v>155</v>
      </c>
      <c r="F326" s="18" t="s">
        <v>156</v>
      </c>
      <c r="G326" s="18" t="s">
        <v>157</v>
      </c>
      <c r="H326" s="18" t="s">
        <v>158</v>
      </c>
      <c r="I326" s="18" t="s">
        <v>159</v>
      </c>
    </row>
    <row r="327" spans="1:9" ht="20.100000000000001" customHeight="1">
      <c r="A327" s="82"/>
      <c r="B327" s="83"/>
      <c r="C327" s="18" t="s">
        <v>198</v>
      </c>
      <c r="D327" s="18" t="s">
        <v>199</v>
      </c>
      <c r="E327" s="18" t="s">
        <v>200</v>
      </c>
      <c r="F327" s="18" t="s">
        <v>151</v>
      </c>
      <c r="G327" s="18" t="s">
        <v>1222</v>
      </c>
      <c r="H327" s="18" t="s">
        <v>152</v>
      </c>
      <c r="I327" s="18" t="s">
        <v>201</v>
      </c>
    </row>
    <row r="328" spans="1:9" ht="20.100000000000001" customHeight="1">
      <c r="A328" s="23">
        <v>3</v>
      </c>
      <c r="B328" s="14" t="s">
        <v>1177</v>
      </c>
      <c r="C328" s="212"/>
      <c r="D328" s="212"/>
      <c r="E328" s="212"/>
      <c r="F328" s="212"/>
      <c r="G328" s="212"/>
      <c r="H328" s="212"/>
      <c r="I328" s="212"/>
    </row>
    <row r="329" spans="1:9" ht="20.100000000000001" customHeight="1">
      <c r="A329" s="23">
        <v>4</v>
      </c>
      <c r="B329" s="14" t="s">
        <v>233</v>
      </c>
      <c r="C329" s="212"/>
      <c r="D329" s="212"/>
      <c r="E329" s="212"/>
      <c r="F329" s="212"/>
      <c r="G329" s="212"/>
      <c r="H329" s="212"/>
      <c r="I329" s="212"/>
    </row>
    <row r="330" spans="1:9" ht="20.100000000000001" customHeight="1">
      <c r="A330" s="23">
        <v>5</v>
      </c>
      <c r="B330" s="14" t="s">
        <v>234</v>
      </c>
      <c r="C330" s="26">
        <f>data!BU60</f>
        <v>0.6730768791416889</v>
      </c>
      <c r="D330" s="26">
        <f>data!BV60</f>
        <v>0</v>
      </c>
      <c r="E330" s="26">
        <f>data!BW60</f>
        <v>4.3302710046991759</v>
      </c>
      <c r="F330" s="26">
        <f>data!BX60</f>
        <v>0</v>
      </c>
      <c r="G330" s="26">
        <f>data!BY60</f>
        <v>34.926938512496221</v>
      </c>
      <c r="H330" s="26">
        <f>data!BZ60</f>
        <v>21.475633134241068</v>
      </c>
      <c r="I330" s="26">
        <f>data!CA60</f>
        <v>0</v>
      </c>
    </row>
    <row r="331" spans="1:9" ht="20.100000000000001" customHeight="1">
      <c r="A331" s="23">
        <v>6</v>
      </c>
      <c r="B331" s="14" t="s">
        <v>235</v>
      </c>
      <c r="C331" s="86">
        <f>data!BU61</f>
        <v>61788.58</v>
      </c>
      <c r="D331" s="86">
        <f>data!BV61</f>
        <v>0</v>
      </c>
      <c r="E331" s="86">
        <f>data!BW61</f>
        <v>434006.45999999996</v>
      </c>
      <c r="F331" s="86">
        <f>data!BX61</f>
        <v>0</v>
      </c>
      <c r="G331" s="86">
        <f>data!BY61</f>
        <v>3340839.58</v>
      </c>
      <c r="H331" s="86">
        <f>data!BZ61</f>
        <v>2157486.4600000004</v>
      </c>
      <c r="I331" s="86">
        <f>data!CA61</f>
        <v>0</v>
      </c>
    </row>
    <row r="332" spans="1:9" ht="20.100000000000001" customHeight="1">
      <c r="A332" s="23">
        <v>7</v>
      </c>
      <c r="B332" s="14" t="s">
        <v>3</v>
      </c>
      <c r="C332" s="86">
        <f>data!BU62</f>
        <v>27114</v>
      </c>
      <c r="D332" s="86">
        <f>data!BV62</f>
        <v>0</v>
      </c>
      <c r="E332" s="86">
        <f>data!BW62</f>
        <v>136255</v>
      </c>
      <c r="F332" s="86">
        <f>data!BX62</f>
        <v>0</v>
      </c>
      <c r="G332" s="86">
        <f>data!BY62</f>
        <v>886305</v>
      </c>
      <c r="H332" s="86">
        <f>data!BZ62</f>
        <v>515394</v>
      </c>
      <c r="I332" s="86">
        <f>data!CA62</f>
        <v>0</v>
      </c>
    </row>
    <row r="333" spans="1:9" ht="20.100000000000001" customHeight="1">
      <c r="A333" s="23">
        <v>8</v>
      </c>
      <c r="B333" s="14" t="s">
        <v>236</v>
      </c>
      <c r="C333" s="86">
        <f>data!BU63</f>
        <v>0</v>
      </c>
      <c r="D333" s="86">
        <f>data!BV63</f>
        <v>0</v>
      </c>
      <c r="E333" s="86">
        <f>data!BW63</f>
        <v>116195.61000000002</v>
      </c>
      <c r="F333" s="86">
        <f>data!BX63</f>
        <v>0</v>
      </c>
      <c r="G333" s="86">
        <f>data!BY63</f>
        <v>25425</v>
      </c>
      <c r="H333" s="86">
        <f>data!BZ63</f>
        <v>0</v>
      </c>
      <c r="I333" s="86">
        <f>data!CA63</f>
        <v>0</v>
      </c>
    </row>
    <row r="334" spans="1:9" ht="20.100000000000001" customHeight="1">
      <c r="A334" s="23">
        <v>9</v>
      </c>
      <c r="B334" s="14" t="s">
        <v>237</v>
      </c>
      <c r="C334" s="86">
        <f>data!BU64</f>
        <v>348.14</v>
      </c>
      <c r="D334" s="86">
        <f>data!BV64</f>
        <v>0</v>
      </c>
      <c r="E334" s="86">
        <f>data!BW64</f>
        <v>54799.089999999989</v>
      </c>
      <c r="F334" s="86">
        <f>data!BX64</f>
        <v>0</v>
      </c>
      <c r="G334" s="86">
        <f>data!BY64</f>
        <v>213971.49999999997</v>
      </c>
      <c r="H334" s="86">
        <f>data!BZ64</f>
        <v>20961.650000000001</v>
      </c>
      <c r="I334" s="86">
        <f>data!CA64</f>
        <v>0</v>
      </c>
    </row>
    <row r="335" spans="1:9" ht="20.100000000000001" customHeight="1">
      <c r="A335" s="23">
        <v>10</v>
      </c>
      <c r="B335" s="14" t="s">
        <v>444</v>
      </c>
      <c r="C335" s="86">
        <f>data!BU65</f>
        <v>0</v>
      </c>
      <c r="D335" s="86">
        <f>data!BV65</f>
        <v>0</v>
      </c>
      <c r="E335" s="86">
        <f>data!BW65</f>
        <v>600</v>
      </c>
      <c r="F335" s="86">
        <f>data!BX65</f>
        <v>0</v>
      </c>
      <c r="G335" s="86">
        <f>data!BY65</f>
        <v>3000</v>
      </c>
      <c r="H335" s="86">
        <f>data!BZ65</f>
        <v>0</v>
      </c>
      <c r="I335" s="86">
        <f>data!CA65</f>
        <v>0</v>
      </c>
    </row>
    <row r="336" spans="1:9" ht="20.100000000000001" customHeight="1">
      <c r="A336" s="23">
        <v>11</v>
      </c>
      <c r="B336" s="14" t="s">
        <v>445</v>
      </c>
      <c r="C336" s="86">
        <f>data!BU66</f>
        <v>1003.48</v>
      </c>
      <c r="D336" s="86">
        <f>data!BV66</f>
        <v>54503.58</v>
      </c>
      <c r="E336" s="86">
        <f>data!BW66</f>
        <v>10647.99</v>
      </c>
      <c r="F336" s="86">
        <f>data!BX66</f>
        <v>0</v>
      </c>
      <c r="G336" s="86">
        <f>data!BY66</f>
        <v>174971.68</v>
      </c>
      <c r="H336" s="86">
        <f>data!BZ66</f>
        <v>2619</v>
      </c>
      <c r="I336" s="86">
        <f>data!CA66</f>
        <v>0</v>
      </c>
    </row>
    <row r="337" spans="1:9" ht="20.100000000000001" customHeight="1">
      <c r="A337" s="23">
        <v>12</v>
      </c>
      <c r="B337" s="14" t="s">
        <v>6</v>
      </c>
      <c r="C337" s="86">
        <f>data!BU67</f>
        <v>11663</v>
      </c>
      <c r="D337" s="86">
        <f>data!BV67</f>
        <v>86108</v>
      </c>
      <c r="E337" s="86">
        <f>data!BW67</f>
        <v>30262</v>
      </c>
      <c r="F337" s="86">
        <f>data!BX67</f>
        <v>19601</v>
      </c>
      <c r="G337" s="86">
        <f>data!BY67</f>
        <v>541461</v>
      </c>
      <c r="H337" s="86">
        <f>data!BZ67</f>
        <v>0</v>
      </c>
      <c r="I337" s="86">
        <f>data!CA67</f>
        <v>14824</v>
      </c>
    </row>
    <row r="338" spans="1:9" ht="20.100000000000001" customHeight="1">
      <c r="A338" s="23">
        <v>13</v>
      </c>
      <c r="B338" s="14" t="s">
        <v>474</v>
      </c>
      <c r="C338" s="86">
        <f>data!BU68</f>
        <v>0</v>
      </c>
      <c r="D338" s="86">
        <f>data!BV68</f>
        <v>0</v>
      </c>
      <c r="E338" s="86">
        <f>data!BW68</f>
        <v>0</v>
      </c>
      <c r="F338" s="86">
        <f>data!BX68</f>
        <v>0</v>
      </c>
      <c r="G338" s="86">
        <f>data!BY68</f>
        <v>0</v>
      </c>
      <c r="H338" s="86">
        <f>data!BZ68</f>
        <v>0</v>
      </c>
      <c r="I338" s="86">
        <f>data!CA68</f>
        <v>0</v>
      </c>
    </row>
    <row r="339" spans="1:9" ht="20.100000000000001" customHeight="1">
      <c r="A339" s="23">
        <v>14</v>
      </c>
      <c r="B339" s="14" t="s">
        <v>241</v>
      </c>
      <c r="C339" s="86">
        <f>data!BU69</f>
        <v>23746.270000000004</v>
      </c>
      <c r="D339" s="86">
        <f>data!BV69</f>
        <v>1662.62</v>
      </c>
      <c r="E339" s="86">
        <f>data!BW69</f>
        <v>19369.66</v>
      </c>
      <c r="F339" s="86">
        <f>data!BX69</f>
        <v>0</v>
      </c>
      <c r="G339" s="86">
        <f>data!BY69</f>
        <v>91011.049999999988</v>
      </c>
      <c r="H339" s="86">
        <f>data!BZ69</f>
        <v>445</v>
      </c>
      <c r="I339" s="86">
        <f>data!CA69</f>
        <v>0</v>
      </c>
    </row>
    <row r="340" spans="1:9" ht="20.100000000000001" customHeight="1">
      <c r="A340" s="23">
        <v>15</v>
      </c>
      <c r="B340" s="14" t="s">
        <v>242</v>
      </c>
      <c r="C340" s="14">
        <f>-data!BU70</f>
        <v>0</v>
      </c>
      <c r="D340" s="14">
        <f>-data!BV70</f>
        <v>0</v>
      </c>
      <c r="E340" s="14">
        <f>-data!BW70</f>
        <v>-850</v>
      </c>
      <c r="F340" s="14">
        <f>-data!BX70</f>
        <v>0</v>
      </c>
      <c r="G340" s="14">
        <f>-data!BY70</f>
        <v>-288294.03000000003</v>
      </c>
      <c r="H340" s="14">
        <f>-data!BZ70</f>
        <v>0</v>
      </c>
      <c r="I340" s="14">
        <f>-data!CA70</f>
        <v>0</v>
      </c>
    </row>
    <row r="341" spans="1:9" ht="20.100000000000001" customHeight="1">
      <c r="A341" s="23">
        <v>16</v>
      </c>
      <c r="B341" s="48" t="s">
        <v>1178</v>
      </c>
      <c r="C341" s="14">
        <f>data!BU71</f>
        <v>125663.47</v>
      </c>
      <c r="D341" s="14">
        <f>data!BV71</f>
        <v>142274.20000000001</v>
      </c>
      <c r="E341" s="14">
        <f>data!BW71</f>
        <v>801285.80999999994</v>
      </c>
      <c r="F341" s="14">
        <f>data!BX71</f>
        <v>19601</v>
      </c>
      <c r="G341" s="14">
        <f>data!BY71</f>
        <v>4988690.7799999993</v>
      </c>
      <c r="H341" s="14">
        <f>data!BZ71</f>
        <v>2696906.1100000003</v>
      </c>
      <c r="I341" s="14">
        <f>data!CA71</f>
        <v>14824</v>
      </c>
    </row>
    <row r="342" spans="1:9" ht="20.100000000000001" customHeight="1">
      <c r="A342" s="23">
        <v>17</v>
      </c>
      <c r="B342" s="14" t="s">
        <v>244</v>
      </c>
      <c r="C342" s="211"/>
      <c r="D342" s="211"/>
      <c r="E342" s="211"/>
      <c r="F342" s="211"/>
      <c r="G342" s="211"/>
      <c r="H342" s="211"/>
      <c r="I342" s="211"/>
    </row>
    <row r="343" spans="1:9" ht="20.100000000000001" customHeight="1">
      <c r="A343" s="23">
        <v>18</v>
      </c>
      <c r="B343" s="14" t="s">
        <v>1179</v>
      </c>
      <c r="C343" s="14"/>
      <c r="D343" s="14"/>
      <c r="E343" s="14"/>
      <c r="F343" s="14"/>
      <c r="G343" s="14"/>
      <c r="H343" s="14"/>
      <c r="I343" s="14"/>
    </row>
    <row r="344" spans="1:9" ht="20.100000000000001" customHeight="1">
      <c r="A344" s="23">
        <v>19</v>
      </c>
      <c r="B344" s="48" t="s">
        <v>1180</v>
      </c>
      <c r="C344" s="213" t="str">
        <f>IF(data!BU73&gt;0,data!BU73,"")</f>
        <v>x</v>
      </c>
      <c r="D344" s="213" t="str">
        <f>IF(data!BV73&gt;0,data!BV73,"")</f>
        <v>x</v>
      </c>
      <c r="E344" s="213" t="str">
        <f>IF(data!BW73&gt;0,data!BW73,"")</f>
        <v>x</v>
      </c>
      <c r="F344" s="213" t="str">
        <f>IF(data!BX73&gt;0,data!BX73,"")</f>
        <v>x</v>
      </c>
      <c r="G344" s="213" t="str">
        <f>IF(data!BY73&gt;0,data!BY73,"")</f>
        <v>x</v>
      </c>
      <c r="H344" s="213" t="str">
        <f>IF(data!BZ73&gt;0,data!BZ73,"")</f>
        <v>x</v>
      </c>
      <c r="I344" s="213" t="str">
        <f>IF(data!CA73&gt;0,data!CA73,"")</f>
        <v>x</v>
      </c>
    </row>
    <row r="345" spans="1:9" ht="20.100000000000001" customHeight="1">
      <c r="A345" s="23">
        <v>20</v>
      </c>
      <c r="B345" s="48" t="s">
        <v>1181</v>
      </c>
      <c r="C345" s="213" t="str">
        <f>IF(data!BU74&gt;0,data!BU74,"")</f>
        <v>x</v>
      </c>
      <c r="D345" s="213" t="str">
        <f>IF(data!BV74&gt;0,data!BV74,"")</f>
        <v>x</v>
      </c>
      <c r="E345" s="213" t="str">
        <f>IF(data!BW74&gt;0,data!BW74,"")</f>
        <v>x</v>
      </c>
      <c r="F345" s="213" t="str">
        <f>IF(data!BX74&gt;0,data!BX74,"")</f>
        <v>x</v>
      </c>
      <c r="G345" s="213" t="str">
        <f>IF(data!BY74&gt;0,data!BY74,"")</f>
        <v>x</v>
      </c>
      <c r="H345" s="213" t="str">
        <f>IF(data!BZ74&gt;0,data!BZ74,"")</f>
        <v>x</v>
      </c>
      <c r="I345" s="213" t="str">
        <f>IF(data!CA74&gt;0,data!CA74,"")</f>
        <v>x</v>
      </c>
    </row>
    <row r="346" spans="1:9" ht="20.100000000000001" customHeight="1">
      <c r="A346" s="23">
        <v>21</v>
      </c>
      <c r="B346" s="48" t="s">
        <v>1182</v>
      </c>
      <c r="C346" s="213" t="str">
        <f>IF(data!BU75&gt;0,data!BU75,"")</f>
        <v>x</v>
      </c>
      <c r="D346" s="213" t="str">
        <f>IF(data!BV75&gt;0,data!BV75,"")</f>
        <v>x</v>
      </c>
      <c r="E346" s="213" t="str">
        <f>IF(data!BW75&gt;0,data!BW75,"")</f>
        <v>x</v>
      </c>
      <c r="F346" s="213" t="str">
        <f>IF(data!BX75&gt;0,data!BX75,"")</f>
        <v>x</v>
      </c>
      <c r="G346" s="213" t="str">
        <f>IF(data!BY75&gt;0,data!BY75,"")</f>
        <v>x</v>
      </c>
      <c r="H346" s="213" t="str">
        <f>IF(data!BZ75&gt;0,data!BZ75,"")</f>
        <v>x</v>
      </c>
      <c r="I346" s="213" t="str">
        <f>IF(data!CA75&gt;0,data!CA75,"")</f>
        <v>x</v>
      </c>
    </row>
    <row r="347" spans="1:9" ht="20.100000000000001" customHeight="1">
      <c r="A347" s="23" t="s">
        <v>1183</v>
      </c>
      <c r="B347" s="60"/>
      <c r="C347" s="211"/>
      <c r="D347" s="211"/>
      <c r="E347" s="211"/>
      <c r="F347" s="211"/>
      <c r="G347" s="211"/>
      <c r="H347" s="211"/>
      <c r="I347" s="211"/>
    </row>
    <row r="348" spans="1:9" ht="20.100000000000001" customHeight="1">
      <c r="A348" s="23">
        <v>22</v>
      </c>
      <c r="B348" s="14" t="s">
        <v>1184</v>
      </c>
      <c r="C348" s="85">
        <f>data!BU76</f>
        <v>1051.8899999999999</v>
      </c>
      <c r="D348" s="85">
        <f>data!BV76</f>
        <v>8169</v>
      </c>
      <c r="E348" s="85">
        <f>data!BW76</f>
        <v>2628.5366666666664</v>
      </c>
      <c r="F348" s="85">
        <f>data!BX76</f>
        <v>1859.5333333333331</v>
      </c>
      <c r="G348" s="85">
        <f>data!BY76</f>
        <v>3424.46</v>
      </c>
      <c r="H348" s="85">
        <f>data!BZ76</f>
        <v>0</v>
      </c>
      <c r="I348" s="85">
        <f>data!CA76</f>
        <v>1406.3833333333332</v>
      </c>
    </row>
    <row r="349" spans="1:9" ht="20.100000000000001" customHeight="1">
      <c r="A349" s="23">
        <v>23</v>
      </c>
      <c r="B349" s="14" t="s">
        <v>1185</v>
      </c>
      <c r="C349" s="85">
        <f>data!BU77</f>
        <v>0</v>
      </c>
      <c r="D349" s="85">
        <f>data!BV77</f>
        <v>0</v>
      </c>
      <c r="E349" s="85">
        <f>data!BW77</f>
        <v>0</v>
      </c>
      <c r="F349" s="85">
        <f>data!BX77</f>
        <v>0</v>
      </c>
      <c r="G349" s="85">
        <f>data!BY77</f>
        <v>0</v>
      </c>
      <c r="H349" s="85">
        <f>data!BZ77</f>
        <v>0</v>
      </c>
      <c r="I349" s="85">
        <f>data!CA77</f>
        <v>0</v>
      </c>
    </row>
    <row r="350" spans="1:9" ht="20.100000000000001" customHeight="1">
      <c r="A350" s="23">
        <v>24</v>
      </c>
      <c r="B350" s="14" t="s">
        <v>1186</v>
      </c>
      <c r="C350" s="85">
        <f>data!BU78</f>
        <v>95.055721612196706</v>
      </c>
      <c r="D350" s="85">
        <f>data!BV78</f>
        <v>286.37175159860004</v>
      </c>
      <c r="E350" s="85">
        <f>data!BW78</f>
        <v>237.53191838891726</v>
      </c>
      <c r="F350" s="85">
        <f>data!BX78</f>
        <v>67.723741361011093</v>
      </c>
      <c r="G350" s="85">
        <f>data!BY78</f>
        <v>62.213788610152157</v>
      </c>
      <c r="H350" s="85">
        <f>data!BZ78</f>
        <v>0</v>
      </c>
      <c r="I350" s="85">
        <f>data!CA78</f>
        <v>0</v>
      </c>
    </row>
    <row r="351" spans="1:9" ht="20.100000000000001" customHeight="1">
      <c r="A351" s="23">
        <v>25</v>
      </c>
      <c r="B351" s="14" t="s">
        <v>1187</v>
      </c>
      <c r="C351" s="85">
        <f>data!BU79</f>
        <v>0</v>
      </c>
      <c r="D351" s="85">
        <f>data!BV79</f>
        <v>0</v>
      </c>
      <c r="E351" s="85">
        <f>data!BW79</f>
        <v>0</v>
      </c>
      <c r="F351" s="85">
        <f>data!BX79</f>
        <v>0</v>
      </c>
      <c r="G351" s="85">
        <f>data!BY79</f>
        <v>28620</v>
      </c>
      <c r="H351" s="85">
        <f>data!BZ79</f>
        <v>0</v>
      </c>
      <c r="I351" s="85">
        <f>data!CA79</f>
        <v>0</v>
      </c>
    </row>
    <row r="352" spans="1:9" ht="20.100000000000001" customHeight="1">
      <c r="A352" s="23">
        <v>26</v>
      </c>
      <c r="B352" s="14" t="s">
        <v>252</v>
      </c>
      <c r="C352" s="216" t="str">
        <f>IF(data!BU80&gt;0,data!BU80,"")</f>
        <v/>
      </c>
      <c r="D352" s="216" t="str">
        <f>IF(data!BV80&gt;0,data!BV80,"")</f>
        <v/>
      </c>
      <c r="E352" s="216" t="str">
        <f>IF(data!BW80&gt;0,data!BW80,"")</f>
        <v/>
      </c>
      <c r="F352" s="216" t="str">
        <f>IF(data!BX80&gt;0,data!BX80,"")</f>
        <v/>
      </c>
      <c r="G352" s="216" t="str">
        <f>IF(data!BY80&gt;0,data!BY80,"")</f>
        <v/>
      </c>
      <c r="H352" s="216" t="str">
        <f>IF(data!BZ80&gt;0,data!BZ80,"")</f>
        <v/>
      </c>
      <c r="I352" s="216" t="str">
        <f>IF(data!CA80&gt;0,data!CA80,"")</f>
        <v/>
      </c>
    </row>
    <row r="353" spans="1:9" ht="20.100000000000001" customHeight="1">
      <c r="A353" s="4" t="s">
        <v>1171</v>
      </c>
      <c r="B353" s="5"/>
      <c r="C353" s="5"/>
      <c r="D353" s="6"/>
      <c r="E353" s="5"/>
      <c r="F353" s="5"/>
      <c r="G353" s="5"/>
      <c r="H353" s="5"/>
      <c r="I353" s="4"/>
    </row>
    <row r="354" spans="1:9" ht="20.100000000000001" customHeight="1">
      <c r="A354" s="77"/>
      <c r="B354" s="77"/>
      <c r="C354" s="77"/>
      <c r="D354" s="45"/>
      <c r="E354" s="77"/>
      <c r="F354" s="77"/>
      <c r="G354" s="77"/>
      <c r="H354" s="77"/>
      <c r="I354" s="168" t="s">
        <v>1224</v>
      </c>
    </row>
    <row r="355" spans="1:9" ht="20.100000000000001" customHeight="1">
      <c r="A355" s="45"/>
      <c r="B355" s="77"/>
      <c r="C355" s="77"/>
      <c r="D355" s="77"/>
      <c r="E355" s="77"/>
      <c r="F355" s="77"/>
      <c r="G355" s="77"/>
      <c r="H355" s="77"/>
      <c r="I355" s="77"/>
    </row>
    <row r="356" spans="1:9" ht="20.100000000000001" customHeight="1">
      <c r="A356" s="79" t="str">
        <f>"HOSPITAL NAME: "&amp;data!C84</f>
        <v>HOSPITAL NAME: PeaceHealth St. Joseph Medical Center</v>
      </c>
      <c r="B356" s="77"/>
      <c r="C356" s="77"/>
      <c r="D356" s="77"/>
      <c r="E356" s="77"/>
      <c r="F356" s="77"/>
      <c r="G356" s="80"/>
      <c r="H356" s="79" t="str">
        <f>"FYE: "&amp;data!C82</f>
        <v>FYE: 06/30/2019</v>
      </c>
    </row>
    <row r="357" spans="1:9" ht="20.100000000000001" customHeight="1">
      <c r="A357" s="23">
        <v>1</v>
      </c>
      <c r="B357" s="14" t="s">
        <v>209</v>
      </c>
      <c r="C357" s="15" t="s">
        <v>87</v>
      </c>
      <c r="D357" s="15" t="s">
        <v>88</v>
      </c>
      <c r="E357" s="15" t="s">
        <v>89</v>
      </c>
      <c r="F357" s="90"/>
      <c r="G357" s="90"/>
      <c r="H357" s="90"/>
      <c r="I357" s="15"/>
    </row>
    <row r="358" spans="1:9" ht="20.100000000000001" customHeight="1">
      <c r="A358" s="81">
        <v>2</v>
      </c>
      <c r="B358" s="17" t="s">
        <v>1173</v>
      </c>
      <c r="C358" s="18" t="s">
        <v>160</v>
      </c>
      <c r="D358" s="18" t="s">
        <v>132</v>
      </c>
      <c r="E358" s="18" t="s">
        <v>211</v>
      </c>
      <c r="F358" s="91"/>
      <c r="G358" s="91"/>
      <c r="H358" s="91"/>
      <c r="I358" s="18" t="s">
        <v>161</v>
      </c>
    </row>
    <row r="359" spans="1:9" ht="20.100000000000001" customHeight="1">
      <c r="A359" s="82"/>
      <c r="B359" s="83"/>
      <c r="C359" s="18" t="s">
        <v>201</v>
      </c>
      <c r="D359" s="18" t="s">
        <v>1225</v>
      </c>
      <c r="E359" s="18" t="s">
        <v>213</v>
      </c>
      <c r="F359" s="91"/>
      <c r="G359" s="91"/>
      <c r="H359" s="91"/>
      <c r="I359" s="18" t="s">
        <v>203</v>
      </c>
    </row>
    <row r="360" spans="1:9" ht="20.100000000000001" customHeight="1">
      <c r="A360" s="23">
        <v>3</v>
      </c>
      <c r="B360" s="14" t="s">
        <v>1177</v>
      </c>
      <c r="C360" s="212"/>
      <c r="D360" s="212"/>
      <c r="E360" s="212"/>
      <c r="F360" s="212"/>
      <c r="G360" s="212"/>
      <c r="H360" s="212"/>
      <c r="I360" s="212"/>
    </row>
    <row r="361" spans="1:9" ht="20.100000000000001" customHeight="1">
      <c r="A361" s="23">
        <v>4</v>
      </c>
      <c r="B361" s="14" t="s">
        <v>233</v>
      </c>
      <c r="C361" s="212"/>
      <c r="D361" s="212"/>
      <c r="E361" s="212"/>
      <c r="F361" s="212"/>
      <c r="G361" s="212"/>
      <c r="H361" s="212"/>
      <c r="I361" s="212"/>
    </row>
    <row r="362" spans="1:9" ht="20.100000000000001" customHeight="1">
      <c r="A362" s="23">
        <v>5</v>
      </c>
      <c r="B362" s="14" t="s">
        <v>234</v>
      </c>
      <c r="C362" s="26">
        <f>data!CB60</f>
        <v>1.1111777489759613</v>
      </c>
      <c r="D362" s="26">
        <f>data!CC60</f>
        <v>24.404531696109959</v>
      </c>
      <c r="E362" s="217"/>
      <c r="F362" s="211"/>
      <c r="G362" s="211"/>
      <c r="H362" s="211"/>
      <c r="I362" s="87">
        <f>data!CE60</f>
        <v>2223.597855140606</v>
      </c>
    </row>
    <row r="363" spans="1:9" ht="20.100000000000001" customHeight="1">
      <c r="A363" s="23">
        <v>6</v>
      </c>
      <c r="B363" s="14" t="s">
        <v>235</v>
      </c>
      <c r="C363" s="86">
        <f>data!CB61</f>
        <v>57654.439999999995</v>
      </c>
      <c r="D363" s="86">
        <f>data!CC61</f>
        <v>3420119.44</v>
      </c>
      <c r="E363" s="218"/>
      <c r="F363" s="219"/>
      <c r="G363" s="219"/>
      <c r="H363" s="219"/>
      <c r="I363" s="86">
        <f>data!CE61</f>
        <v>222945247.88000003</v>
      </c>
    </row>
    <row r="364" spans="1:9" ht="20.100000000000001" customHeight="1">
      <c r="A364" s="23">
        <v>7</v>
      </c>
      <c r="B364" s="14" t="s">
        <v>3</v>
      </c>
      <c r="C364" s="86">
        <f>data!CB62</f>
        <v>24072</v>
      </c>
      <c r="D364" s="86">
        <f>data!CC62</f>
        <v>782774</v>
      </c>
      <c r="E364" s="218"/>
      <c r="F364" s="219"/>
      <c r="G364" s="219"/>
      <c r="H364" s="219"/>
      <c r="I364" s="86">
        <f>data!CE62</f>
        <v>57614748</v>
      </c>
    </row>
    <row r="365" spans="1:9" ht="20.100000000000001" customHeight="1">
      <c r="A365" s="23">
        <v>8</v>
      </c>
      <c r="B365" s="14" t="s">
        <v>236</v>
      </c>
      <c r="C365" s="86">
        <f>data!CB63</f>
        <v>0</v>
      </c>
      <c r="D365" s="86">
        <f>data!CC63</f>
        <v>0</v>
      </c>
      <c r="E365" s="218"/>
      <c r="F365" s="219"/>
      <c r="G365" s="219"/>
      <c r="H365" s="219"/>
      <c r="I365" s="86">
        <f>data!CE63</f>
        <v>10169718.529999999</v>
      </c>
    </row>
    <row r="366" spans="1:9" ht="20.100000000000001" customHeight="1">
      <c r="A366" s="23">
        <v>9</v>
      </c>
      <c r="B366" s="14" t="s">
        <v>237</v>
      </c>
      <c r="C366" s="86">
        <f>data!CB64</f>
        <v>1057.81</v>
      </c>
      <c r="D366" s="86">
        <f>data!CC64</f>
        <v>-318119.40999999997</v>
      </c>
      <c r="E366" s="218"/>
      <c r="F366" s="219"/>
      <c r="G366" s="219"/>
      <c r="H366" s="219"/>
      <c r="I366" s="86">
        <f>data!CE64</f>
        <v>92719246.88000001</v>
      </c>
    </row>
    <row r="367" spans="1:9" ht="20.100000000000001" customHeight="1">
      <c r="A367" s="23">
        <v>10</v>
      </c>
      <c r="B367" s="14" t="s">
        <v>444</v>
      </c>
      <c r="C367" s="86">
        <f>data!CB65</f>
        <v>0</v>
      </c>
      <c r="D367" s="86">
        <f>data!CC65</f>
        <v>3050</v>
      </c>
      <c r="E367" s="218"/>
      <c r="F367" s="219"/>
      <c r="G367" s="219"/>
      <c r="H367" s="219"/>
      <c r="I367" s="86">
        <f>data!CE65</f>
        <v>3502134.17</v>
      </c>
    </row>
    <row r="368" spans="1:9" ht="20.100000000000001" customHeight="1">
      <c r="A368" s="23">
        <v>11</v>
      </c>
      <c r="B368" s="14" t="s">
        <v>445</v>
      </c>
      <c r="C368" s="86">
        <f>data!CB66</f>
        <v>220.13</v>
      </c>
      <c r="D368" s="86">
        <f>data!CC66</f>
        <v>-3397877.34</v>
      </c>
      <c r="E368" s="218"/>
      <c r="F368" s="219"/>
      <c r="G368" s="219"/>
      <c r="H368" s="219"/>
      <c r="I368" s="86">
        <f>data!CE66</f>
        <v>113382601.82000001</v>
      </c>
    </row>
    <row r="369" spans="1:9" ht="20.100000000000001" customHeight="1">
      <c r="A369" s="23">
        <v>12</v>
      </c>
      <c r="B369" s="14" t="s">
        <v>6</v>
      </c>
      <c r="C369" s="86">
        <f>data!CB67</f>
        <v>230869</v>
      </c>
      <c r="D369" s="86">
        <f>data!CC67</f>
        <v>48471</v>
      </c>
      <c r="E369" s="218"/>
      <c r="F369" s="219"/>
      <c r="G369" s="219"/>
      <c r="H369" s="219"/>
      <c r="I369" s="86">
        <f>data!CE67</f>
        <v>32655608</v>
      </c>
    </row>
    <row r="370" spans="1:9" ht="20.100000000000001" customHeight="1">
      <c r="A370" s="23">
        <v>13</v>
      </c>
      <c r="B370" s="14" t="s">
        <v>474</v>
      </c>
      <c r="C370" s="86">
        <f>data!CB68</f>
        <v>0</v>
      </c>
      <c r="D370" s="86">
        <f>data!CC68</f>
        <v>-3937282.2000000007</v>
      </c>
      <c r="E370" s="218"/>
      <c r="F370" s="219"/>
      <c r="G370" s="219"/>
      <c r="H370" s="219"/>
      <c r="I370" s="86">
        <f>data!CE68</f>
        <v>5347303.92</v>
      </c>
    </row>
    <row r="371" spans="1:9" ht="20.100000000000001" customHeight="1">
      <c r="A371" s="23">
        <v>14</v>
      </c>
      <c r="B371" s="14" t="s">
        <v>241</v>
      </c>
      <c r="C371" s="86">
        <f>data!CB69</f>
        <v>73.37</v>
      </c>
      <c r="D371" s="86">
        <f>data!CC69</f>
        <v>663110.22</v>
      </c>
      <c r="E371" s="86">
        <f>data!CD69</f>
        <v>25139402.120000005</v>
      </c>
      <c r="F371" s="219"/>
      <c r="G371" s="219"/>
      <c r="H371" s="219"/>
      <c r="I371" s="86">
        <f>data!CE69</f>
        <v>27900425.990000006</v>
      </c>
    </row>
    <row r="372" spans="1:9" ht="20.100000000000001" customHeight="1">
      <c r="A372" s="23">
        <v>15</v>
      </c>
      <c r="B372" s="14" t="s">
        <v>242</v>
      </c>
      <c r="C372" s="14">
        <f>-data!CB70</f>
        <v>0</v>
      </c>
      <c r="D372" s="14">
        <f>-data!CC70</f>
        <v>-67030.87</v>
      </c>
      <c r="E372" s="226">
        <f>data!CD70</f>
        <v>-1214674.8799999997</v>
      </c>
      <c r="F372" s="220"/>
      <c r="G372" s="220"/>
      <c r="H372" s="220"/>
      <c r="I372" s="14">
        <f>-data!CE70</f>
        <v>-7091564.9100000011</v>
      </c>
    </row>
    <row r="373" spans="1:9" ht="20.100000000000001" customHeight="1">
      <c r="A373" s="23">
        <v>16</v>
      </c>
      <c r="B373" s="48" t="s">
        <v>1178</v>
      </c>
      <c r="C373" s="86">
        <f>data!CB71</f>
        <v>313946.75</v>
      </c>
      <c r="D373" s="86">
        <f>data!CC71</f>
        <v>-2802785.1600000011</v>
      </c>
      <c r="E373" s="86">
        <f>data!CD71</f>
        <v>26354077.000000004</v>
      </c>
      <c r="F373" s="219"/>
      <c r="G373" s="219"/>
      <c r="H373" s="219"/>
      <c r="I373" s="14">
        <f>data!CE71</f>
        <v>559145470.27999997</v>
      </c>
    </row>
    <row r="374" spans="1:9" ht="20.100000000000001" customHeight="1">
      <c r="A374" s="23">
        <v>17</v>
      </c>
      <c r="B374" s="14" t="s">
        <v>244</v>
      </c>
      <c r="C374" s="219"/>
      <c r="D374" s="219"/>
      <c r="E374" s="219"/>
      <c r="F374" s="219"/>
      <c r="G374" s="219"/>
      <c r="H374" s="219"/>
      <c r="I374" s="14">
        <f>-data!CE72</f>
        <v>0</v>
      </c>
    </row>
    <row r="375" spans="1:9" ht="20.100000000000001" customHeight="1">
      <c r="A375" s="23">
        <v>18</v>
      </c>
      <c r="B375" s="14" t="s">
        <v>1179</v>
      </c>
      <c r="C375" s="14"/>
      <c r="D375" s="14"/>
      <c r="E375" s="14"/>
      <c r="F375" s="14"/>
      <c r="G375" s="14"/>
      <c r="H375" s="14"/>
      <c r="I375" s="14"/>
    </row>
    <row r="376" spans="1:9" ht="20.100000000000001" customHeight="1">
      <c r="A376" s="23">
        <v>19</v>
      </c>
      <c r="B376" s="48" t="s">
        <v>1180</v>
      </c>
      <c r="C376" s="213" t="str">
        <f>IF(data!CB73&gt;0,data!CB73,"")</f>
        <v>x</v>
      </c>
      <c r="D376" s="213" t="str">
        <f>IF(data!CC73&gt;0,data!CC73,"")</f>
        <v>x</v>
      </c>
      <c r="E376" s="214"/>
      <c r="F376" s="211"/>
      <c r="G376" s="211"/>
      <c r="H376" s="211"/>
      <c r="I376" s="85">
        <f>data!CE73</f>
        <v>803716307.49000001</v>
      </c>
    </row>
    <row r="377" spans="1:9" ht="20.100000000000001" customHeight="1">
      <c r="A377" s="23">
        <v>20</v>
      </c>
      <c r="B377" s="48" t="s">
        <v>1181</v>
      </c>
      <c r="C377" s="213" t="str">
        <f>IF(data!CB74&gt;0,data!CB74,"")</f>
        <v>x</v>
      </c>
      <c r="D377" s="213" t="str">
        <f>IF(data!CC74&gt;0,data!CC74,"")</f>
        <v>x</v>
      </c>
      <c r="E377" s="214"/>
      <c r="F377" s="211"/>
      <c r="G377" s="211"/>
      <c r="H377" s="211"/>
      <c r="I377" s="85">
        <f>data!CE74</f>
        <v>827028950.53000021</v>
      </c>
    </row>
    <row r="378" spans="1:9" ht="20.100000000000001" customHeight="1">
      <c r="A378" s="23">
        <v>21</v>
      </c>
      <c r="B378" s="48" t="s">
        <v>1182</v>
      </c>
      <c r="C378" s="213" t="str">
        <f>IF(data!CB75&gt;0,data!CB75,"")</f>
        <v>x</v>
      </c>
      <c r="D378" s="213" t="str">
        <f>IF(data!CC75&gt;0,data!CC75,"")</f>
        <v>x</v>
      </c>
      <c r="E378" s="214"/>
      <c r="F378" s="211"/>
      <c r="G378" s="211"/>
      <c r="H378" s="211"/>
      <c r="I378" s="85">
        <f>data!CE75</f>
        <v>1630745258.0199997</v>
      </c>
    </row>
    <row r="379" spans="1:9" ht="20.100000000000001" customHeight="1">
      <c r="A379" s="23" t="s">
        <v>1183</v>
      </c>
      <c r="B379" s="60"/>
      <c r="C379" s="211"/>
      <c r="D379" s="211"/>
      <c r="E379" s="211"/>
      <c r="F379" s="211"/>
      <c r="G379" s="211"/>
      <c r="H379" s="211"/>
      <c r="I379" s="211"/>
    </row>
    <row r="380" spans="1:9" ht="20.100000000000001" customHeight="1">
      <c r="A380" s="23">
        <v>22</v>
      </c>
      <c r="B380" s="14" t="s">
        <v>1184</v>
      </c>
      <c r="C380" s="85">
        <f>data!CB76</f>
        <v>21902.443333333333</v>
      </c>
      <c r="D380" s="85">
        <f>data!CC76</f>
        <v>274</v>
      </c>
      <c r="E380" s="214"/>
      <c r="F380" s="211"/>
      <c r="G380" s="211"/>
      <c r="H380" s="211"/>
      <c r="I380" s="14">
        <f>data!CE76</f>
        <v>744456.8394520547</v>
      </c>
    </row>
    <row r="381" spans="1:9" ht="20.100000000000001" customHeight="1">
      <c r="A381" s="23">
        <v>23</v>
      </c>
      <c r="B381" s="14" t="s">
        <v>1185</v>
      </c>
      <c r="C381" s="14" t="str">
        <f>IF(data!CB77&gt;0,data!CB77,"")</f>
        <v/>
      </c>
      <c r="D381" s="213" t="str">
        <f>IF(data!CC77&gt;0,data!CC77,"")</f>
        <v>x</v>
      </c>
      <c r="E381" s="214"/>
      <c r="F381" s="211"/>
      <c r="G381" s="211"/>
      <c r="H381" s="211"/>
      <c r="I381" s="14">
        <f>data!CE77</f>
        <v>205923</v>
      </c>
    </row>
    <row r="382" spans="1:9" ht="20.100000000000001" customHeight="1">
      <c r="A382" s="23">
        <v>24</v>
      </c>
      <c r="B382" s="14" t="s">
        <v>1186</v>
      </c>
      <c r="C382" s="14">
        <f>IF(data!CB78&gt;0,data!CB78,"")</f>
        <v>2968.8739641791167</v>
      </c>
      <c r="D382" s="213" t="str">
        <f>IF(data!CC78&gt;0,data!CC78,"")</f>
        <v>x</v>
      </c>
      <c r="E382" s="214"/>
      <c r="F382" s="211"/>
      <c r="G382" s="211"/>
      <c r="H382" s="211"/>
      <c r="I382" s="14">
        <f>data!CE78</f>
        <v>100151.17231443002</v>
      </c>
    </row>
    <row r="383" spans="1:9" ht="20.100000000000001" customHeight="1">
      <c r="A383" s="23">
        <v>25</v>
      </c>
      <c r="B383" s="14" t="s">
        <v>1187</v>
      </c>
      <c r="C383" s="14" t="str">
        <f>IF(data!CB79&gt;0,data!CB79,"")</f>
        <v/>
      </c>
      <c r="D383" s="213" t="str">
        <f>IF(data!CC79&gt;0,data!CC79,"")</f>
        <v>x</v>
      </c>
      <c r="E383" s="214"/>
      <c r="F383" s="211"/>
      <c r="G383" s="211"/>
      <c r="H383" s="211"/>
      <c r="I383" s="14">
        <f>data!CE79</f>
        <v>1653085</v>
      </c>
    </row>
    <row r="384" spans="1:9" ht="20.100000000000001" customHeight="1">
      <c r="A384" s="23">
        <v>26</v>
      </c>
      <c r="B384" s="14" t="s">
        <v>252</v>
      </c>
      <c r="C384" s="213" t="str">
        <f>IF(data!CB80&gt;0,data!CB80,"")</f>
        <v/>
      </c>
      <c r="D384" s="213" t="str">
        <f>IF(data!CC80&gt;0,data!CC80,"")</f>
        <v>x</v>
      </c>
      <c r="E384" s="217"/>
      <c r="F384" s="211"/>
      <c r="G384" s="211"/>
      <c r="H384" s="211"/>
      <c r="I384" s="84">
        <f>data!CE80</f>
        <v>937.31783135505293</v>
      </c>
    </row>
  </sheetData>
  <phoneticPr fontId="0" type="noConversion"/>
  <printOptions horizontalCentered="1" verticalCentered="1"/>
  <pageMargins left="0" right="0" top="0" bottom="0" header="0" footer="0"/>
  <pageSetup scale="83" fitToHeight="12" orientation="landscape" r:id="rId1"/>
  <headerFooter alignWithMargins="0"/>
  <rowBreaks count="12" manualBreakCount="12">
    <brk id="32" max="65535" man="1"/>
    <brk id="64" max="65535" man="1"/>
    <brk id="96" max="65535" man="1"/>
    <brk id="128" max="65535" man="1"/>
    <brk id="160" max="65535" man="1"/>
    <brk id="192" max="65535" man="1"/>
    <brk id="224" max="65535" man="1"/>
    <brk id="256" max="65535" man="1"/>
    <brk id="288" max="65535" man="1"/>
    <brk id="320" max="65535" man="1"/>
    <brk id="352" max="65535" man="1"/>
    <brk id="410" max="6553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M44"/>
  <sheetViews>
    <sheetView showGridLines="0" zoomScale="75" workbookViewId="0">
      <selection activeCell="F14" sqref="F14"/>
    </sheetView>
  </sheetViews>
  <sheetFormatPr defaultColWidth="10.75" defaultRowHeight="15"/>
  <cols>
    <col min="1" max="1" width="2.75" customWidth="1"/>
    <col min="2" max="3" width="10.75" customWidth="1"/>
    <col min="4" max="4" width="2.75" customWidth="1"/>
    <col min="5" max="6" width="10.75" customWidth="1"/>
    <col min="7" max="7" width="2.75" customWidth="1"/>
    <col min="8" max="8" width="10.75" customWidth="1"/>
    <col min="9" max="10" width="8.75" customWidth="1"/>
    <col min="11" max="11" width="2.75" customWidth="1"/>
  </cols>
  <sheetData>
    <row r="1" spans="2:13" ht="15.6" thickBot="1">
      <c r="J1" s="166" t="s">
        <v>1008</v>
      </c>
    </row>
    <row r="2" spans="2:13" ht="15.6" thickTop="1">
      <c r="B2" s="141"/>
      <c r="C2" s="142"/>
      <c r="D2" s="142"/>
      <c r="E2" s="142"/>
      <c r="F2" s="142"/>
      <c r="G2" s="142"/>
      <c r="H2" s="142"/>
      <c r="I2" s="142"/>
      <c r="J2" s="143"/>
    </row>
    <row r="3" spans="2:13">
      <c r="B3" s="144"/>
      <c r="C3" s="8"/>
      <c r="D3" s="8"/>
      <c r="E3" s="8"/>
      <c r="F3" s="76" t="s">
        <v>1009</v>
      </c>
      <c r="G3" s="76"/>
      <c r="H3" s="8"/>
      <c r="I3" s="8"/>
      <c r="J3" s="145"/>
    </row>
    <row r="4" spans="2:13">
      <c r="B4" s="144"/>
      <c r="C4" s="8"/>
      <c r="D4" s="8"/>
      <c r="E4" s="8"/>
      <c r="F4" s="76" t="s">
        <v>1010</v>
      </c>
      <c r="G4" s="76"/>
      <c r="H4" s="8"/>
      <c r="I4" s="8"/>
      <c r="J4" s="145"/>
    </row>
    <row r="5" spans="2:13">
      <c r="B5" s="144"/>
      <c r="C5" s="8"/>
      <c r="D5" s="8"/>
      <c r="E5" s="8"/>
      <c r="F5" s="8"/>
      <c r="G5" s="8"/>
      <c r="H5" s="8"/>
      <c r="I5" s="8"/>
      <c r="J5" s="145"/>
    </row>
    <row r="6" spans="2:13" ht="15.6" thickBot="1">
      <c r="B6" s="146"/>
      <c r="C6" s="147"/>
      <c r="D6" s="147"/>
      <c r="E6" s="147"/>
      <c r="F6" s="147"/>
      <c r="G6" s="147"/>
      <c r="H6" s="147"/>
      <c r="I6" s="147"/>
      <c r="J6" s="281" t="s">
        <v>1262</v>
      </c>
    </row>
    <row r="7" spans="2:13" ht="15.6" thickTop="1">
      <c r="B7" s="144"/>
      <c r="C7" s="8"/>
      <c r="D7" s="8"/>
      <c r="E7" s="8"/>
      <c r="F7" s="8"/>
      <c r="G7" s="8"/>
      <c r="H7" s="8"/>
      <c r="I7" s="8"/>
      <c r="J7" s="145"/>
    </row>
    <row r="8" spans="2:13" ht="15.6" thickBot="1">
      <c r="B8" s="144"/>
      <c r="C8" s="8"/>
      <c r="D8" s="8"/>
      <c r="E8" s="8"/>
      <c r="F8" s="76" t="s">
        <v>1011</v>
      </c>
      <c r="G8" s="76"/>
      <c r="H8" s="8"/>
      <c r="I8" s="8"/>
      <c r="J8" s="145"/>
    </row>
    <row r="9" spans="2:13" ht="15.6" thickTop="1">
      <c r="B9" s="141"/>
      <c r="C9" s="142"/>
      <c r="D9" s="142"/>
      <c r="E9" s="142"/>
      <c r="F9" s="149" t="s">
        <v>1012</v>
      </c>
      <c r="G9" s="149"/>
      <c r="H9" s="142"/>
      <c r="I9" s="142"/>
      <c r="J9" s="143"/>
    </row>
    <row r="10" spans="2:13">
      <c r="B10" s="144"/>
      <c r="C10" s="8"/>
      <c r="D10" s="8"/>
      <c r="E10" s="8"/>
      <c r="F10" s="76" t="s">
        <v>1259</v>
      </c>
      <c r="G10" s="76"/>
      <c r="H10" s="8"/>
      <c r="I10" s="8"/>
      <c r="J10" s="145"/>
    </row>
    <row r="11" spans="2:13">
      <c r="B11" s="144"/>
      <c r="C11" s="8"/>
      <c r="D11" s="8"/>
      <c r="E11" s="8"/>
      <c r="F11" s="76"/>
      <c r="G11" s="76"/>
      <c r="H11" s="8"/>
      <c r="I11" s="8"/>
      <c r="J11" s="145"/>
    </row>
    <row r="12" spans="2:13">
      <c r="B12" s="144"/>
      <c r="C12" s="8"/>
      <c r="D12" s="8"/>
      <c r="E12" s="8"/>
      <c r="F12" s="76" t="s">
        <v>1260</v>
      </c>
      <c r="G12" s="76"/>
      <c r="H12" s="8"/>
      <c r="I12" s="8"/>
      <c r="J12" s="145"/>
    </row>
    <row r="13" spans="2:13">
      <c r="B13" s="144"/>
      <c r="C13" s="8"/>
      <c r="D13" s="8"/>
      <c r="E13" s="8"/>
      <c r="F13" s="76" t="s">
        <v>1261</v>
      </c>
      <c r="G13" s="76"/>
      <c r="H13" s="8"/>
      <c r="I13" s="8"/>
      <c r="J13" s="145"/>
    </row>
    <row r="14" spans="2:13" ht="15.6" thickBot="1">
      <c r="B14" s="146"/>
      <c r="C14" s="147"/>
      <c r="D14" s="147"/>
      <c r="E14" s="147"/>
      <c r="F14" s="147"/>
      <c r="G14" s="147"/>
      <c r="H14" s="147"/>
      <c r="I14" s="147"/>
      <c r="J14" s="148"/>
    </row>
    <row r="15" spans="2:13" ht="15.6" thickTop="1">
      <c r="B15" s="144"/>
      <c r="C15" s="8"/>
      <c r="D15" s="8"/>
      <c r="E15" s="8"/>
      <c r="F15" s="8"/>
      <c r="G15" s="8"/>
      <c r="H15" s="8"/>
      <c r="I15" s="8"/>
      <c r="J15" s="145"/>
      <c r="M15" s="255"/>
    </row>
    <row r="16" spans="2:13" ht="15.6" thickBot="1">
      <c r="B16" s="144"/>
      <c r="C16" s="8"/>
      <c r="D16" s="8"/>
      <c r="E16" s="8"/>
      <c r="F16" s="8" t="s">
        <v>1013</v>
      </c>
      <c r="G16" s="8"/>
      <c r="H16" s="8"/>
      <c r="I16" s="8"/>
      <c r="J16" s="145"/>
    </row>
    <row r="17" spans="2:10" ht="15.6" thickTop="1">
      <c r="B17" s="141"/>
      <c r="C17" s="150" t="s">
        <v>1014</v>
      </c>
      <c r="D17" s="150"/>
      <c r="E17" s="142" t="str">
        <f>+data!C84</f>
        <v>PeaceHealth St. Joseph Medical Center</v>
      </c>
      <c r="F17" s="149"/>
      <c r="G17" s="149"/>
      <c r="H17" s="142"/>
      <c r="I17" s="142"/>
      <c r="J17" s="143"/>
    </row>
    <row r="18" spans="2:10">
      <c r="B18" s="144"/>
      <c r="C18" s="151" t="s">
        <v>1015</v>
      </c>
      <c r="D18" s="151"/>
      <c r="E18" s="8" t="str">
        <f>+"H-"&amp;data!C83</f>
        <v>H-145</v>
      </c>
      <c r="F18" s="76"/>
      <c r="G18" s="76"/>
      <c r="H18" s="8"/>
      <c r="I18" s="8"/>
      <c r="J18" s="145"/>
    </row>
    <row r="19" spans="2:10">
      <c r="B19" s="144"/>
      <c r="C19" s="151" t="s">
        <v>1016</v>
      </c>
      <c r="D19" s="151"/>
      <c r="E19" s="8" t="str">
        <f>+data!C85</f>
        <v>2901 Squalicum Parkway</v>
      </c>
      <c r="F19" s="76"/>
      <c r="G19" s="76"/>
      <c r="H19" s="8"/>
      <c r="I19" s="8"/>
      <c r="J19" s="145"/>
    </row>
    <row r="20" spans="2:10">
      <c r="B20" s="144"/>
      <c r="C20" s="151" t="s">
        <v>1017</v>
      </c>
      <c r="D20" s="151"/>
      <c r="E20" s="8" t="str">
        <f>+data!C86</f>
        <v>2901 Squalicum Parkway</v>
      </c>
      <c r="F20" s="76"/>
      <c r="G20" s="76"/>
      <c r="H20" s="8"/>
      <c r="I20" s="8"/>
      <c r="J20" s="145"/>
    </row>
    <row r="21" spans="2:10">
      <c r="B21" s="144"/>
      <c r="C21" s="151" t="s">
        <v>1018</v>
      </c>
      <c r="D21" s="151"/>
      <c r="E21" s="8" t="str">
        <f>+data!C87</f>
        <v>Bellingham, WA  98225</v>
      </c>
      <c r="F21" s="76"/>
      <c r="G21" s="76"/>
      <c r="H21" s="8"/>
      <c r="I21" s="8"/>
      <c r="J21" s="145"/>
    </row>
    <row r="22" spans="2:10" ht="15.6" thickBot="1">
      <c r="B22" s="146"/>
      <c r="C22" s="147"/>
      <c r="D22" s="147"/>
      <c r="E22" s="147"/>
      <c r="F22" s="147"/>
      <c r="G22" s="147"/>
      <c r="H22" s="147"/>
      <c r="I22" s="147"/>
      <c r="J22" s="148"/>
    </row>
    <row r="23" spans="2:10" ht="15.6" thickTop="1">
      <c r="B23" s="144"/>
      <c r="C23" s="8"/>
      <c r="D23" s="8"/>
      <c r="E23" s="8"/>
      <c r="F23" s="8"/>
      <c r="G23" s="8"/>
      <c r="H23" s="8"/>
      <c r="I23" s="8"/>
      <c r="J23" s="145"/>
    </row>
    <row r="24" spans="2:10">
      <c r="B24" s="144"/>
      <c r="C24" s="8"/>
      <c r="D24" s="8"/>
      <c r="E24" s="8"/>
      <c r="F24" s="8"/>
      <c r="G24" s="8"/>
      <c r="H24" s="8"/>
      <c r="I24" s="8"/>
      <c r="J24" s="145"/>
    </row>
    <row r="25" spans="2:10">
      <c r="B25" s="144"/>
      <c r="C25" s="8"/>
      <c r="D25" s="8"/>
      <c r="E25" s="8"/>
      <c r="F25" s="8"/>
      <c r="G25" s="8"/>
      <c r="H25" s="8"/>
      <c r="I25" s="8"/>
      <c r="J25" s="145"/>
    </row>
    <row r="26" spans="2:10">
      <c r="B26" s="152"/>
      <c r="C26" s="70"/>
      <c r="D26" s="70"/>
      <c r="E26" s="70"/>
      <c r="F26" s="153" t="s">
        <v>1019</v>
      </c>
      <c r="G26" s="70"/>
      <c r="H26" s="70"/>
      <c r="I26" s="70"/>
      <c r="J26" s="154"/>
    </row>
    <row r="27" spans="2:10">
      <c r="B27" s="155" t="s">
        <v>1280</v>
      </c>
      <c r="C27" s="120"/>
      <c r="D27" s="120"/>
      <c r="E27" s="120"/>
      <c r="F27" s="120"/>
      <c r="G27" s="120"/>
      <c r="H27" s="120"/>
      <c r="I27" s="120"/>
      <c r="J27" s="156"/>
    </row>
    <row r="28" spans="2:10">
      <c r="B28" s="144" t="str">
        <f>+"specified by the Department of Health for the fiscal year ended "&amp;data!C82&amp;"."</f>
        <v>specified by the Department of Health for the fiscal year ended 06/30/2019.</v>
      </c>
      <c r="C28" s="8"/>
      <c r="D28" s="8"/>
      <c r="E28" s="8"/>
      <c r="F28" s="8"/>
      <c r="G28" s="8"/>
      <c r="H28" s="8"/>
      <c r="I28" s="8"/>
      <c r="J28" s="145"/>
    </row>
    <row r="29" spans="2:10">
      <c r="B29" s="144" t="s">
        <v>1020</v>
      </c>
      <c r="C29" s="8"/>
      <c r="D29" s="8"/>
      <c r="E29" s="8"/>
      <c r="F29" s="8"/>
      <c r="G29" s="8"/>
      <c r="H29" s="8"/>
      <c r="I29" s="8"/>
      <c r="J29" s="145"/>
    </row>
    <row r="30" spans="2:10">
      <c r="B30" s="157" t="s">
        <v>1021</v>
      </c>
      <c r="C30" s="119"/>
      <c r="D30" s="119"/>
      <c r="E30" s="119"/>
      <c r="F30" s="119"/>
      <c r="G30" s="119"/>
      <c r="H30" s="119"/>
      <c r="I30" s="119"/>
      <c r="J30" s="158"/>
    </row>
    <row r="31" spans="2:10">
      <c r="B31" s="155"/>
      <c r="C31" s="120"/>
      <c r="D31" s="120"/>
      <c r="E31" s="120"/>
      <c r="F31" s="120"/>
      <c r="G31" s="120"/>
      <c r="H31" s="120"/>
      <c r="I31" s="120"/>
      <c r="J31" s="156"/>
    </row>
    <row r="32" spans="2:10">
      <c r="B32" s="144"/>
      <c r="C32" s="8"/>
      <c r="D32" s="8"/>
      <c r="E32" s="8"/>
      <c r="F32" s="8"/>
      <c r="G32" s="8"/>
      <c r="H32" s="8"/>
      <c r="I32" s="8"/>
      <c r="J32" s="145"/>
    </row>
    <row r="33" spans="2:10">
      <c r="B33" s="159" t="s">
        <v>221</v>
      </c>
      <c r="C33" s="119"/>
      <c r="D33" s="119"/>
      <c r="E33" s="119"/>
      <c r="F33" s="119"/>
      <c r="G33" s="119"/>
      <c r="H33" s="119"/>
      <c r="I33" s="119"/>
      <c r="J33" s="158"/>
    </row>
    <row r="34" spans="2:10">
      <c r="B34" s="152" t="s">
        <v>1022</v>
      </c>
      <c r="C34" s="70"/>
      <c r="D34" s="70"/>
      <c r="E34" s="70"/>
      <c r="F34" s="153"/>
      <c r="G34" s="70"/>
      <c r="H34" s="70"/>
      <c r="I34" s="70"/>
      <c r="J34" s="154"/>
    </row>
    <row r="35" spans="2:10">
      <c r="B35" s="152" t="s">
        <v>1023</v>
      </c>
      <c r="C35" s="70"/>
      <c r="D35" s="70"/>
      <c r="E35" s="70"/>
      <c r="F35" s="153"/>
      <c r="G35" s="70"/>
      <c r="H35" s="70"/>
      <c r="I35" s="70"/>
      <c r="J35" s="154"/>
    </row>
    <row r="36" spans="2:10">
      <c r="B36" s="152" t="s">
        <v>1024</v>
      </c>
      <c r="C36" s="70"/>
      <c r="D36" s="70"/>
      <c r="E36" s="70"/>
      <c r="F36" s="153"/>
      <c r="G36" s="70"/>
      <c r="H36" s="70"/>
      <c r="I36" s="70"/>
      <c r="J36" s="154"/>
    </row>
    <row r="37" spans="2:10">
      <c r="B37" s="155"/>
      <c r="C37" s="120"/>
      <c r="D37" s="120"/>
      <c r="E37" s="120"/>
      <c r="F37" s="120"/>
      <c r="G37" s="120"/>
      <c r="H37" s="120"/>
      <c r="I37" s="120"/>
      <c r="J37" s="156"/>
    </row>
    <row r="38" spans="2:10">
      <c r="B38" s="144"/>
      <c r="C38" s="8"/>
      <c r="D38" s="8"/>
      <c r="E38" s="8"/>
      <c r="F38" s="8"/>
      <c r="G38" s="8"/>
      <c r="H38" s="8"/>
      <c r="I38" s="8"/>
      <c r="J38" s="145"/>
    </row>
    <row r="39" spans="2:10">
      <c r="B39" s="159" t="s">
        <v>221</v>
      </c>
      <c r="C39" s="119"/>
      <c r="D39" s="119"/>
      <c r="E39" s="119"/>
      <c r="F39" s="119"/>
      <c r="G39" s="119"/>
      <c r="H39" s="119"/>
      <c r="I39" s="119"/>
      <c r="J39" s="158"/>
    </row>
    <row r="40" spans="2:10">
      <c r="B40" s="152" t="s">
        <v>1281</v>
      </c>
      <c r="C40" s="70"/>
      <c r="D40" s="70"/>
      <c r="E40" s="70"/>
      <c r="F40" s="153"/>
      <c r="G40" s="70"/>
      <c r="H40" s="70"/>
      <c r="I40" s="70"/>
      <c r="J40" s="154"/>
    </row>
    <row r="41" spans="2:10">
      <c r="B41" s="152" t="s">
        <v>1023</v>
      </c>
      <c r="C41" s="70"/>
      <c r="D41" s="70"/>
      <c r="E41" s="70"/>
      <c r="F41" s="153"/>
      <c r="G41" s="70"/>
      <c r="H41" s="70"/>
      <c r="I41" s="70"/>
      <c r="J41" s="154"/>
    </row>
    <row r="42" spans="2:10" ht="15.6" thickBot="1">
      <c r="B42" s="160" t="s">
        <v>1024</v>
      </c>
      <c r="C42" s="161"/>
      <c r="D42" s="161"/>
      <c r="E42" s="161"/>
      <c r="F42" s="162"/>
      <c r="G42" s="161"/>
      <c r="H42" s="161"/>
      <c r="I42" s="161"/>
      <c r="J42" s="163"/>
    </row>
    <row r="43" spans="2:10" ht="15.6" thickTop="1"/>
    <row r="44" spans="2:10">
      <c r="B44" s="164"/>
      <c r="C44" s="164"/>
      <c r="D44" s="164"/>
      <c r="E44" s="164"/>
      <c r="F44" s="164"/>
      <c r="G44" s="164"/>
      <c r="H44" s="164"/>
      <c r="I44" s="164"/>
      <c r="J44" s="164"/>
    </row>
  </sheetData>
  <sheetProtection sheet="1" objects="1" scenarios="1"/>
  <phoneticPr fontId="0" type="noConversion"/>
  <pageMargins left="0.75" right="0.75" top="1" bottom="1" header="0.5" footer="0.5"/>
  <pageSetup scale="9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codeName="Sheet10">
    <pageSetUpPr autoPageBreaks="0" fitToPage="1"/>
  </sheetPr>
  <dimension ref="A1:CF817"/>
  <sheetViews>
    <sheetView showGridLines="0" zoomScale="75" workbookViewId="0">
      <selection activeCell="B43" sqref="B43"/>
    </sheetView>
  </sheetViews>
  <sheetFormatPr defaultColWidth="11.75" defaultRowHeight="12.6" customHeight="1"/>
  <cols>
    <col min="1" max="1" width="29.58203125" style="180" customWidth="1"/>
    <col min="2" max="2" width="15.58203125" style="180" customWidth="1"/>
    <col min="3" max="3" width="14.75" style="180" customWidth="1"/>
    <col min="4" max="4" width="13.25" style="180" customWidth="1"/>
    <col min="5" max="16384" width="11.75" style="180"/>
  </cols>
  <sheetData>
    <row r="1" spans="1:6" ht="12.75" customHeight="1">
      <c r="A1" s="229" t="s">
        <v>1230</v>
      </c>
      <c r="B1" s="230"/>
      <c r="C1" s="230"/>
      <c r="D1" s="230"/>
      <c r="E1" s="230"/>
      <c r="F1" s="230"/>
    </row>
    <row r="2" spans="1:6" ht="12.75" customHeight="1">
      <c r="A2" s="230" t="s">
        <v>1231</v>
      </c>
      <c r="B2" s="230"/>
      <c r="C2" s="231"/>
      <c r="D2" s="230"/>
      <c r="E2" s="230"/>
      <c r="F2" s="230"/>
    </row>
    <row r="3" spans="1:6" ht="12.75" customHeight="1">
      <c r="A3" s="199"/>
      <c r="C3" s="232"/>
    </row>
    <row r="4" spans="1:6" ht="12.75" customHeight="1">
      <c r="C4" s="232"/>
    </row>
    <row r="5" spans="1:6" ht="12.75" customHeight="1">
      <c r="A5" s="199" t="s">
        <v>1256</v>
      </c>
      <c r="C5" s="232"/>
    </row>
    <row r="6" spans="1:6" ht="12.75" customHeight="1">
      <c r="A6" s="199" t="s">
        <v>0</v>
      </c>
      <c r="C6" s="232"/>
    </row>
    <row r="7" spans="1:6" ht="12.75" customHeight="1">
      <c r="A7" s="199" t="s">
        <v>1</v>
      </c>
      <c r="C7" s="232"/>
    </row>
    <row r="8" spans="1:6" ht="12.75" customHeight="1">
      <c r="C8" s="232"/>
    </row>
    <row r="9" spans="1:6" ht="12.75" customHeight="1">
      <c r="C9" s="232"/>
    </row>
    <row r="10" spans="1:6" ht="12.75" customHeight="1">
      <c r="A10" s="198" t="s">
        <v>1226</v>
      </c>
      <c r="C10" s="232"/>
    </row>
    <row r="11" spans="1:6" ht="12.75" customHeight="1">
      <c r="A11" s="198" t="s">
        <v>1229</v>
      </c>
      <c r="C11" s="232"/>
    </row>
    <row r="12" spans="1:6" ht="12.75" customHeight="1">
      <c r="C12" s="232"/>
    </row>
    <row r="13" spans="1:6" ht="12.75" customHeight="1">
      <c r="C13" s="232"/>
    </row>
    <row r="14" spans="1:6" ht="12.75" customHeight="1">
      <c r="A14" s="199" t="s">
        <v>2</v>
      </c>
      <c r="C14" s="232"/>
    </row>
    <row r="15" spans="1:6" ht="12.75" customHeight="1">
      <c r="A15" s="199"/>
      <c r="C15" s="232"/>
    </row>
    <row r="16" spans="1:6" ht="12.75" customHeight="1">
      <c r="A16" s="180" t="s">
        <v>1258</v>
      </c>
      <c r="C16" s="232"/>
      <c r="F16" s="279" t="s">
        <v>1257</v>
      </c>
    </row>
    <row r="17" spans="1:6" ht="12.75" customHeight="1">
      <c r="A17" s="180" t="s">
        <v>1228</v>
      </c>
      <c r="C17" s="279" t="s">
        <v>1257</v>
      </c>
    </row>
    <row r="18" spans="1:6" ht="12.75" customHeight="1">
      <c r="A18" s="225"/>
      <c r="C18" s="232"/>
    </row>
    <row r="19" spans="1:6" ht="12.75" customHeight="1">
      <c r="C19" s="232"/>
    </row>
    <row r="20" spans="1:6" ht="12.75" customHeight="1">
      <c r="A20" s="269" t="s">
        <v>1232</v>
      </c>
      <c r="B20" s="269"/>
      <c r="C20" s="280"/>
      <c r="D20" s="269"/>
      <c r="E20" s="269"/>
      <c r="F20" s="269"/>
    </row>
    <row r="21" spans="1:6" ht="22.5" customHeight="1">
      <c r="A21" s="199"/>
      <c r="C21" s="232"/>
    </row>
    <row r="22" spans="1:6" ht="12.6" customHeight="1">
      <c r="A22" s="233" t="s">
        <v>1252</v>
      </c>
      <c r="B22" s="234"/>
      <c r="C22" s="235"/>
      <c r="D22" s="233"/>
      <c r="E22" s="233"/>
    </row>
    <row r="23" spans="1:6" ht="12.6" customHeight="1">
      <c r="B23" s="199"/>
      <c r="C23" s="232"/>
    </row>
    <row r="24" spans="1:6" ht="12.6" customHeight="1">
      <c r="A24" s="236" t="s">
        <v>3</v>
      </c>
      <c r="C24" s="232"/>
    </row>
    <row r="25" spans="1:6" ht="12.6" customHeight="1">
      <c r="A25" s="198" t="s">
        <v>1233</v>
      </c>
      <c r="C25" s="232"/>
    </row>
    <row r="26" spans="1:6" ht="12.6" customHeight="1">
      <c r="A26" s="199" t="s">
        <v>4</v>
      </c>
      <c r="C26" s="232"/>
    </row>
    <row r="27" spans="1:6" ht="12.6" customHeight="1">
      <c r="A27" s="198" t="s">
        <v>1234</v>
      </c>
      <c r="C27" s="232"/>
    </row>
    <row r="28" spans="1:6" ht="12.6" customHeight="1">
      <c r="A28" s="199" t="s">
        <v>5</v>
      </c>
      <c r="C28" s="232"/>
    </row>
    <row r="29" spans="1:6" ht="12.6" customHeight="1">
      <c r="A29" s="198"/>
      <c r="C29" s="232"/>
    </row>
    <row r="30" spans="1:6" ht="12.6" customHeight="1">
      <c r="A30" s="180" t="s">
        <v>6</v>
      </c>
      <c r="C30" s="232"/>
    </row>
    <row r="31" spans="1:6" ht="12.6" customHeight="1">
      <c r="A31" s="199" t="s">
        <v>7</v>
      </c>
      <c r="C31" s="232"/>
    </row>
    <row r="32" spans="1:6" ht="12.6" customHeight="1">
      <c r="A32" s="199" t="s">
        <v>8</v>
      </c>
      <c r="C32" s="232"/>
    </row>
    <row r="33" spans="1:83" ht="12.6" customHeight="1">
      <c r="A33" s="198" t="s">
        <v>1235</v>
      </c>
      <c r="C33" s="232"/>
    </row>
    <row r="34" spans="1:83" ht="12.6" customHeight="1">
      <c r="A34" s="199" t="s">
        <v>9</v>
      </c>
      <c r="C34" s="232"/>
    </row>
    <row r="35" spans="1:83" ht="12.6" customHeight="1">
      <c r="A35" s="199"/>
      <c r="C35" s="232"/>
    </row>
    <row r="36" spans="1:83" ht="12.6" customHeight="1">
      <c r="A36" s="198" t="s">
        <v>1236</v>
      </c>
      <c r="C36" s="232"/>
    </row>
    <row r="37" spans="1:83" ht="12.6" customHeight="1">
      <c r="A37" s="199" t="s">
        <v>1227</v>
      </c>
      <c r="C37" s="232"/>
    </row>
    <row r="38" spans="1:83" ht="12" customHeight="1">
      <c r="A38" s="198"/>
      <c r="C38" s="232"/>
    </row>
    <row r="39" spans="1:83" ht="12.6" customHeight="1">
      <c r="A39" s="199"/>
      <c r="C39" s="232"/>
    </row>
    <row r="40" spans="1:83" ht="12" customHeight="1">
      <c r="A40" s="199"/>
      <c r="C40" s="232"/>
    </row>
    <row r="41" spans="1:83" ht="12" customHeight="1">
      <c r="A41" s="199"/>
      <c r="C41" s="237"/>
      <c r="D41" s="238"/>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c r="BR41" s="237"/>
      <c r="BS41" s="237"/>
      <c r="BT41" s="237"/>
      <c r="BU41" s="237"/>
      <c r="BV41" s="237"/>
      <c r="BW41" s="237"/>
      <c r="BX41" s="237"/>
      <c r="BY41" s="237"/>
      <c r="BZ41" s="237"/>
      <c r="CA41" s="237"/>
      <c r="CB41" s="237"/>
      <c r="CC41" s="237"/>
    </row>
    <row r="42" spans="1:83" ht="12" customHeight="1">
      <c r="A42" s="199"/>
      <c r="C42" s="237"/>
      <c r="D42" s="238"/>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237"/>
      <c r="CB42" s="237"/>
      <c r="CC42" s="237"/>
      <c r="CD42" s="239"/>
    </row>
    <row r="43" spans="1:83" ht="12" customHeight="1">
      <c r="A43" s="199"/>
      <c r="C43" s="232"/>
      <c r="F43" s="181"/>
    </row>
    <row r="44" spans="1:83" ht="12" customHeight="1">
      <c r="A44" s="175"/>
      <c r="B44" s="175"/>
      <c r="C44" s="182" t="s">
        <v>10</v>
      </c>
      <c r="D44" s="170" t="s">
        <v>11</v>
      </c>
      <c r="E44" s="170" t="s">
        <v>12</v>
      </c>
      <c r="F44" s="170" t="s">
        <v>13</v>
      </c>
      <c r="G44" s="170" t="s">
        <v>14</v>
      </c>
      <c r="H44" s="170" t="s">
        <v>15</v>
      </c>
      <c r="I44" s="170" t="s">
        <v>16</v>
      </c>
      <c r="J44" s="170" t="s">
        <v>17</v>
      </c>
      <c r="K44" s="170" t="s">
        <v>18</v>
      </c>
      <c r="L44" s="170" t="s">
        <v>19</v>
      </c>
      <c r="M44" s="170" t="s">
        <v>20</v>
      </c>
      <c r="N44" s="170" t="s">
        <v>21</v>
      </c>
      <c r="O44" s="170" t="s">
        <v>22</v>
      </c>
      <c r="P44" s="170" t="s">
        <v>23</v>
      </c>
      <c r="Q44" s="170" t="s">
        <v>24</v>
      </c>
      <c r="R44" s="170" t="s">
        <v>25</v>
      </c>
      <c r="S44" s="170" t="s">
        <v>26</v>
      </c>
      <c r="T44" s="170" t="s">
        <v>27</v>
      </c>
      <c r="U44" s="170" t="s">
        <v>28</v>
      </c>
      <c r="V44" s="170" t="s">
        <v>29</v>
      </c>
      <c r="W44" s="170" t="s">
        <v>30</v>
      </c>
      <c r="X44" s="170" t="s">
        <v>31</v>
      </c>
      <c r="Y44" s="170" t="s">
        <v>32</v>
      </c>
      <c r="Z44" s="170" t="s">
        <v>33</v>
      </c>
      <c r="AA44" s="170" t="s">
        <v>34</v>
      </c>
      <c r="AB44" s="170" t="s">
        <v>35</v>
      </c>
      <c r="AC44" s="170" t="s">
        <v>36</v>
      </c>
      <c r="AD44" s="170" t="s">
        <v>37</v>
      </c>
      <c r="AE44" s="170" t="s">
        <v>38</v>
      </c>
      <c r="AF44" s="170" t="s">
        <v>39</v>
      </c>
      <c r="AG44" s="170" t="s">
        <v>40</v>
      </c>
      <c r="AH44" s="170" t="s">
        <v>41</v>
      </c>
      <c r="AI44" s="170" t="s">
        <v>42</v>
      </c>
      <c r="AJ44" s="170" t="s">
        <v>43</v>
      </c>
      <c r="AK44" s="170" t="s">
        <v>44</v>
      </c>
      <c r="AL44" s="170" t="s">
        <v>45</v>
      </c>
      <c r="AM44" s="170" t="s">
        <v>46</v>
      </c>
      <c r="AN44" s="170" t="s">
        <v>47</v>
      </c>
      <c r="AO44" s="170" t="s">
        <v>48</v>
      </c>
      <c r="AP44" s="170" t="s">
        <v>49</v>
      </c>
      <c r="AQ44" s="170" t="s">
        <v>50</v>
      </c>
      <c r="AR44" s="170" t="s">
        <v>51</v>
      </c>
      <c r="AS44" s="170" t="s">
        <v>52</v>
      </c>
      <c r="AT44" s="170" t="s">
        <v>53</v>
      </c>
      <c r="AU44" s="170" t="s">
        <v>54</v>
      </c>
      <c r="AV44" s="170" t="s">
        <v>55</v>
      </c>
      <c r="AW44" s="170" t="s">
        <v>56</v>
      </c>
      <c r="AX44" s="170" t="s">
        <v>57</v>
      </c>
      <c r="AY44" s="170" t="s">
        <v>58</v>
      </c>
      <c r="AZ44" s="170" t="s">
        <v>59</v>
      </c>
      <c r="BA44" s="170" t="s">
        <v>60</v>
      </c>
      <c r="BB44" s="170" t="s">
        <v>61</v>
      </c>
      <c r="BC44" s="170" t="s">
        <v>62</v>
      </c>
      <c r="BD44" s="170" t="s">
        <v>63</v>
      </c>
      <c r="BE44" s="170" t="s">
        <v>64</v>
      </c>
      <c r="BF44" s="170" t="s">
        <v>65</v>
      </c>
      <c r="BG44" s="170" t="s">
        <v>66</v>
      </c>
      <c r="BH44" s="170" t="s">
        <v>67</v>
      </c>
      <c r="BI44" s="170" t="s">
        <v>68</v>
      </c>
      <c r="BJ44" s="170" t="s">
        <v>69</v>
      </c>
      <c r="BK44" s="170" t="s">
        <v>70</v>
      </c>
      <c r="BL44" s="170" t="s">
        <v>71</v>
      </c>
      <c r="BM44" s="170" t="s">
        <v>72</v>
      </c>
      <c r="BN44" s="170" t="s">
        <v>73</v>
      </c>
      <c r="BO44" s="170" t="s">
        <v>74</v>
      </c>
      <c r="BP44" s="170" t="s">
        <v>75</v>
      </c>
      <c r="BQ44" s="170" t="s">
        <v>76</v>
      </c>
      <c r="BR44" s="170" t="s">
        <v>77</v>
      </c>
      <c r="BS44" s="170" t="s">
        <v>78</v>
      </c>
      <c r="BT44" s="170" t="s">
        <v>79</v>
      </c>
      <c r="BU44" s="170" t="s">
        <v>80</v>
      </c>
      <c r="BV44" s="170" t="s">
        <v>81</v>
      </c>
      <c r="BW44" s="170" t="s">
        <v>82</v>
      </c>
      <c r="BX44" s="170" t="s">
        <v>83</v>
      </c>
      <c r="BY44" s="170" t="s">
        <v>84</v>
      </c>
      <c r="BZ44" s="170" t="s">
        <v>85</v>
      </c>
      <c r="CA44" s="170" t="s">
        <v>86</v>
      </c>
      <c r="CB44" s="170" t="s">
        <v>87</v>
      </c>
      <c r="CC44" s="170" t="s">
        <v>88</v>
      </c>
      <c r="CD44" s="170" t="s">
        <v>89</v>
      </c>
      <c r="CE44" s="170" t="s">
        <v>90</v>
      </c>
    </row>
    <row r="45" spans="1:83" ht="12" customHeight="1">
      <c r="A45" s="175"/>
      <c r="B45" s="240" t="s">
        <v>91</v>
      </c>
      <c r="C45" s="182" t="s">
        <v>92</v>
      </c>
      <c r="D45" s="170" t="s">
        <v>93</v>
      </c>
      <c r="E45" s="170" t="s">
        <v>94</v>
      </c>
      <c r="F45" s="170" t="s">
        <v>95</v>
      </c>
      <c r="G45" s="170" t="s">
        <v>96</v>
      </c>
      <c r="H45" s="170" t="s">
        <v>97</v>
      </c>
      <c r="I45" s="170" t="s">
        <v>98</v>
      </c>
      <c r="J45" s="170" t="s">
        <v>99</v>
      </c>
      <c r="K45" s="170" t="s">
        <v>100</v>
      </c>
      <c r="L45" s="170" t="s">
        <v>101</v>
      </c>
      <c r="M45" s="170" t="s">
        <v>102</v>
      </c>
      <c r="N45" s="170" t="s">
        <v>103</v>
      </c>
      <c r="O45" s="170" t="s">
        <v>104</v>
      </c>
      <c r="P45" s="170" t="s">
        <v>105</v>
      </c>
      <c r="Q45" s="170" t="s">
        <v>106</v>
      </c>
      <c r="R45" s="170" t="s">
        <v>107</v>
      </c>
      <c r="S45" s="170" t="s">
        <v>108</v>
      </c>
      <c r="T45" s="170" t="s">
        <v>1192</v>
      </c>
      <c r="U45" s="170" t="s">
        <v>109</v>
      </c>
      <c r="V45" s="170" t="s">
        <v>110</v>
      </c>
      <c r="W45" s="170" t="s">
        <v>111</v>
      </c>
      <c r="X45" s="170" t="s">
        <v>112</v>
      </c>
      <c r="Y45" s="170" t="s">
        <v>113</v>
      </c>
      <c r="Z45" s="170" t="s">
        <v>113</v>
      </c>
      <c r="AA45" s="170" t="s">
        <v>114</v>
      </c>
      <c r="AB45" s="170" t="s">
        <v>115</v>
      </c>
      <c r="AC45" s="170" t="s">
        <v>116</v>
      </c>
      <c r="AD45" s="170" t="s">
        <v>117</v>
      </c>
      <c r="AE45" s="170" t="s">
        <v>96</v>
      </c>
      <c r="AF45" s="170" t="s">
        <v>97</v>
      </c>
      <c r="AG45" s="170" t="s">
        <v>118</v>
      </c>
      <c r="AH45" s="170" t="s">
        <v>119</v>
      </c>
      <c r="AI45" s="170" t="s">
        <v>120</v>
      </c>
      <c r="AJ45" s="170" t="s">
        <v>121</v>
      </c>
      <c r="AK45" s="170" t="s">
        <v>122</v>
      </c>
      <c r="AL45" s="170" t="s">
        <v>123</v>
      </c>
      <c r="AM45" s="170" t="s">
        <v>124</v>
      </c>
      <c r="AN45" s="170" t="s">
        <v>110</v>
      </c>
      <c r="AO45" s="170" t="s">
        <v>125</v>
      </c>
      <c r="AP45" s="170" t="s">
        <v>126</v>
      </c>
      <c r="AQ45" s="170" t="s">
        <v>127</v>
      </c>
      <c r="AR45" s="170" t="s">
        <v>128</v>
      </c>
      <c r="AS45" s="170" t="s">
        <v>129</v>
      </c>
      <c r="AT45" s="170" t="s">
        <v>130</v>
      </c>
      <c r="AU45" s="170" t="s">
        <v>131</v>
      </c>
      <c r="AV45" s="170" t="s">
        <v>132</v>
      </c>
      <c r="AW45" s="170" t="s">
        <v>133</v>
      </c>
      <c r="AX45" s="170" t="s">
        <v>134</v>
      </c>
      <c r="AY45" s="170" t="s">
        <v>135</v>
      </c>
      <c r="AZ45" s="170" t="s">
        <v>136</v>
      </c>
      <c r="BA45" s="170" t="s">
        <v>137</v>
      </c>
      <c r="BB45" s="170" t="s">
        <v>138</v>
      </c>
      <c r="BC45" s="170" t="s">
        <v>108</v>
      </c>
      <c r="BD45" s="170" t="s">
        <v>139</v>
      </c>
      <c r="BE45" s="170" t="s">
        <v>140</v>
      </c>
      <c r="BF45" s="170" t="s">
        <v>141</v>
      </c>
      <c r="BG45" s="170" t="s">
        <v>142</v>
      </c>
      <c r="BH45" s="170" t="s">
        <v>143</v>
      </c>
      <c r="BI45" s="170" t="s">
        <v>144</v>
      </c>
      <c r="BJ45" s="170" t="s">
        <v>145</v>
      </c>
      <c r="BK45" s="170" t="s">
        <v>146</v>
      </c>
      <c r="BL45" s="170" t="s">
        <v>147</v>
      </c>
      <c r="BM45" s="170" t="s">
        <v>132</v>
      </c>
      <c r="BN45" s="170" t="s">
        <v>148</v>
      </c>
      <c r="BO45" s="170" t="s">
        <v>149</v>
      </c>
      <c r="BP45" s="170" t="s">
        <v>150</v>
      </c>
      <c r="BQ45" s="170" t="s">
        <v>151</v>
      </c>
      <c r="BR45" s="170" t="s">
        <v>152</v>
      </c>
      <c r="BS45" s="170" t="s">
        <v>153</v>
      </c>
      <c r="BT45" s="170" t="s">
        <v>154</v>
      </c>
      <c r="BU45" s="170" t="s">
        <v>155</v>
      </c>
      <c r="BV45" s="170" t="s">
        <v>155</v>
      </c>
      <c r="BW45" s="170" t="s">
        <v>155</v>
      </c>
      <c r="BX45" s="170" t="s">
        <v>156</v>
      </c>
      <c r="BY45" s="170" t="s">
        <v>157</v>
      </c>
      <c r="BZ45" s="170" t="s">
        <v>158</v>
      </c>
      <c r="CA45" s="170" t="s">
        <v>159</v>
      </c>
      <c r="CB45" s="170" t="s">
        <v>160</v>
      </c>
      <c r="CC45" s="170" t="s">
        <v>132</v>
      </c>
      <c r="CD45" s="170"/>
      <c r="CE45" s="170" t="s">
        <v>161</v>
      </c>
    </row>
    <row r="46" spans="1:83" ht="12.6" customHeight="1">
      <c r="A46" s="175" t="s">
        <v>3</v>
      </c>
      <c r="B46" s="170" t="s">
        <v>162</v>
      </c>
      <c r="C46" s="182" t="s">
        <v>163</v>
      </c>
      <c r="D46" s="170" t="s">
        <v>163</v>
      </c>
      <c r="E46" s="170" t="s">
        <v>163</v>
      </c>
      <c r="F46" s="170" t="s">
        <v>164</v>
      </c>
      <c r="G46" s="170" t="s">
        <v>165</v>
      </c>
      <c r="H46" s="170" t="s">
        <v>163</v>
      </c>
      <c r="I46" s="170" t="s">
        <v>166</v>
      </c>
      <c r="J46" s="170"/>
      <c r="K46" s="170" t="s">
        <v>157</v>
      </c>
      <c r="L46" s="170" t="s">
        <v>167</v>
      </c>
      <c r="M46" s="170" t="s">
        <v>168</v>
      </c>
      <c r="N46" s="170" t="s">
        <v>169</v>
      </c>
      <c r="O46" s="170" t="s">
        <v>170</v>
      </c>
      <c r="P46" s="170" t="s">
        <v>169</v>
      </c>
      <c r="Q46" s="170" t="s">
        <v>171</v>
      </c>
      <c r="R46" s="170"/>
      <c r="S46" s="170" t="s">
        <v>169</v>
      </c>
      <c r="T46" s="170" t="s">
        <v>172</v>
      </c>
      <c r="U46" s="170"/>
      <c r="V46" s="170" t="s">
        <v>173</v>
      </c>
      <c r="W46" s="170" t="s">
        <v>174</v>
      </c>
      <c r="X46" s="170" t="s">
        <v>175</v>
      </c>
      <c r="Y46" s="170" t="s">
        <v>176</v>
      </c>
      <c r="Z46" s="170" t="s">
        <v>177</v>
      </c>
      <c r="AA46" s="170" t="s">
        <v>178</v>
      </c>
      <c r="AB46" s="170"/>
      <c r="AC46" s="170" t="s">
        <v>172</v>
      </c>
      <c r="AD46" s="170"/>
      <c r="AE46" s="170" t="s">
        <v>172</v>
      </c>
      <c r="AF46" s="170" t="s">
        <v>179</v>
      </c>
      <c r="AG46" s="170" t="s">
        <v>171</v>
      </c>
      <c r="AH46" s="170"/>
      <c r="AI46" s="170" t="s">
        <v>180</v>
      </c>
      <c r="AJ46" s="170"/>
      <c r="AK46" s="170" t="s">
        <v>172</v>
      </c>
      <c r="AL46" s="170" t="s">
        <v>172</v>
      </c>
      <c r="AM46" s="170" t="s">
        <v>172</v>
      </c>
      <c r="AN46" s="170" t="s">
        <v>181</v>
      </c>
      <c r="AO46" s="170" t="s">
        <v>182</v>
      </c>
      <c r="AP46" s="170" t="s">
        <v>121</v>
      </c>
      <c r="AQ46" s="170" t="s">
        <v>183</v>
      </c>
      <c r="AR46" s="170" t="s">
        <v>169</v>
      </c>
      <c r="AS46" s="170"/>
      <c r="AT46" s="170" t="s">
        <v>184</v>
      </c>
      <c r="AU46" s="170" t="s">
        <v>185</v>
      </c>
      <c r="AV46" s="170" t="s">
        <v>186</v>
      </c>
      <c r="AW46" s="170" t="s">
        <v>187</v>
      </c>
      <c r="AX46" s="170" t="s">
        <v>188</v>
      </c>
      <c r="AY46" s="170"/>
      <c r="AZ46" s="170"/>
      <c r="BA46" s="170" t="s">
        <v>189</v>
      </c>
      <c r="BB46" s="170" t="s">
        <v>169</v>
      </c>
      <c r="BC46" s="170" t="s">
        <v>183</v>
      </c>
      <c r="BD46" s="170"/>
      <c r="BE46" s="170"/>
      <c r="BF46" s="170"/>
      <c r="BG46" s="170"/>
      <c r="BH46" s="170" t="s">
        <v>190</v>
      </c>
      <c r="BI46" s="170" t="s">
        <v>169</v>
      </c>
      <c r="BJ46" s="170"/>
      <c r="BK46" s="170" t="s">
        <v>191</v>
      </c>
      <c r="BL46" s="170"/>
      <c r="BM46" s="170" t="s">
        <v>192</v>
      </c>
      <c r="BN46" s="170" t="s">
        <v>193</v>
      </c>
      <c r="BO46" s="170" t="s">
        <v>194</v>
      </c>
      <c r="BP46" s="170" t="s">
        <v>195</v>
      </c>
      <c r="BQ46" s="170" t="s">
        <v>196</v>
      </c>
      <c r="BR46" s="170"/>
      <c r="BS46" s="170" t="s">
        <v>197</v>
      </c>
      <c r="BT46" s="170" t="s">
        <v>169</v>
      </c>
      <c r="BU46" s="170" t="s">
        <v>198</v>
      </c>
      <c r="BV46" s="170" t="s">
        <v>199</v>
      </c>
      <c r="BW46" s="170" t="s">
        <v>200</v>
      </c>
      <c r="BX46" s="170" t="s">
        <v>151</v>
      </c>
      <c r="BY46" s="170" t="s">
        <v>193</v>
      </c>
      <c r="BZ46" s="170" t="s">
        <v>152</v>
      </c>
      <c r="CA46" s="170" t="s">
        <v>201</v>
      </c>
      <c r="CB46" s="170" t="s">
        <v>201</v>
      </c>
      <c r="CC46" s="170" t="s">
        <v>202</v>
      </c>
      <c r="CD46" s="170"/>
      <c r="CE46" s="170" t="s">
        <v>203</v>
      </c>
    </row>
    <row r="47" spans="1:83" ht="12.6" customHeight="1">
      <c r="A47" s="175" t="s">
        <v>204</v>
      </c>
      <c r="B47" s="183">
        <v>54903661.36999999</v>
      </c>
      <c r="C47" s="184">
        <v>1974321.5299999998</v>
      </c>
      <c r="D47" s="184">
        <v>1536335.3399999999</v>
      </c>
      <c r="E47" s="184">
        <v>6383692.9099999974</v>
      </c>
      <c r="F47" s="184">
        <v>0</v>
      </c>
      <c r="G47" s="184">
        <v>479408.18000000005</v>
      </c>
      <c r="H47" s="184">
        <v>816035.26000000013</v>
      </c>
      <c r="I47" s="184">
        <v>0</v>
      </c>
      <c r="J47" s="184">
        <v>272540.81999999995</v>
      </c>
      <c r="K47" s="184">
        <v>0</v>
      </c>
      <c r="L47" s="184">
        <v>0</v>
      </c>
      <c r="M47" s="184">
        <v>0</v>
      </c>
      <c r="N47" s="184">
        <v>703599.45</v>
      </c>
      <c r="O47" s="184">
        <v>1454915.8599999996</v>
      </c>
      <c r="P47" s="184">
        <v>1460144.5899999999</v>
      </c>
      <c r="Q47" s="184">
        <v>1279872.9799999997</v>
      </c>
      <c r="R47" s="184">
        <v>0</v>
      </c>
      <c r="S47" s="184">
        <v>766854.89999999991</v>
      </c>
      <c r="T47" s="184">
        <v>545979.84</v>
      </c>
      <c r="U47" s="184">
        <v>1483124.61</v>
      </c>
      <c r="V47" s="184">
        <v>80981.069999999992</v>
      </c>
      <c r="W47" s="184">
        <v>141521.24</v>
      </c>
      <c r="X47" s="184">
        <v>259288.01</v>
      </c>
      <c r="Y47" s="184">
        <v>2181791.33</v>
      </c>
      <c r="Z47" s="184">
        <v>459323.76000000013</v>
      </c>
      <c r="AA47" s="184">
        <v>201086.84</v>
      </c>
      <c r="AB47" s="184">
        <v>1670551.4600000002</v>
      </c>
      <c r="AC47" s="184">
        <v>576490.92999999993</v>
      </c>
      <c r="AD47" s="184">
        <v>0</v>
      </c>
      <c r="AE47" s="184">
        <v>1744765.1700000002</v>
      </c>
      <c r="AF47" s="184">
        <v>0</v>
      </c>
      <c r="AG47" s="184">
        <v>2496490.3899999997</v>
      </c>
      <c r="AH47" s="184">
        <v>0</v>
      </c>
      <c r="AI47" s="184">
        <v>1368909.25</v>
      </c>
      <c r="AJ47" s="184">
        <v>13847532.779999997</v>
      </c>
      <c r="AK47" s="184">
        <v>0</v>
      </c>
      <c r="AL47" s="184">
        <v>0</v>
      </c>
      <c r="AM47" s="184">
        <v>0</v>
      </c>
      <c r="AN47" s="184">
        <v>0</v>
      </c>
      <c r="AO47" s="184">
        <v>0</v>
      </c>
      <c r="AP47" s="184">
        <v>505953.32999999996</v>
      </c>
      <c r="AQ47" s="184">
        <v>0</v>
      </c>
      <c r="AR47" s="184">
        <v>1077337.0900000001</v>
      </c>
      <c r="AS47" s="184">
        <v>0</v>
      </c>
      <c r="AT47" s="184">
        <v>0</v>
      </c>
      <c r="AU47" s="184">
        <v>0</v>
      </c>
      <c r="AV47" s="184">
        <v>208911.03000000006</v>
      </c>
      <c r="AW47" s="184">
        <v>0</v>
      </c>
      <c r="AX47" s="184">
        <v>0</v>
      </c>
      <c r="AY47" s="184">
        <v>958954.56</v>
      </c>
      <c r="AZ47" s="184">
        <v>0</v>
      </c>
      <c r="BA47" s="184">
        <v>98078.85</v>
      </c>
      <c r="BB47" s="184">
        <v>929212.78</v>
      </c>
      <c r="BC47" s="184">
        <v>0</v>
      </c>
      <c r="BD47" s="184">
        <v>0</v>
      </c>
      <c r="BE47" s="184">
        <v>880780.1100000001</v>
      </c>
      <c r="BF47" s="184">
        <v>889209.43000000017</v>
      </c>
      <c r="BG47" s="184">
        <v>144243.32999999996</v>
      </c>
      <c r="BH47" s="184">
        <v>0</v>
      </c>
      <c r="BI47" s="184">
        <v>0</v>
      </c>
      <c r="BJ47" s="184">
        <v>0</v>
      </c>
      <c r="BK47" s="184">
        <v>0</v>
      </c>
      <c r="BL47" s="184">
        <v>135831.47999999998</v>
      </c>
      <c r="BM47" s="184">
        <v>0</v>
      </c>
      <c r="BN47" s="184">
        <v>2067994.5799999998</v>
      </c>
      <c r="BO47" s="184">
        <v>88471.829999999987</v>
      </c>
      <c r="BP47" s="184">
        <v>150635.66999999998</v>
      </c>
      <c r="BQ47" s="184">
        <v>0</v>
      </c>
      <c r="BR47" s="184">
        <v>57956.93</v>
      </c>
      <c r="BS47" s="184">
        <v>59542.58</v>
      </c>
      <c r="BT47" s="184">
        <v>153939.33000000002</v>
      </c>
      <c r="BU47" s="184">
        <v>30104.149999999998</v>
      </c>
      <c r="BV47" s="184">
        <v>0</v>
      </c>
      <c r="BW47" s="184">
        <v>111717.38</v>
      </c>
      <c r="BX47" s="184">
        <v>0</v>
      </c>
      <c r="BY47" s="184">
        <v>877466.9099999998</v>
      </c>
      <c r="BZ47" s="184">
        <v>422034.83</v>
      </c>
      <c r="CA47" s="184">
        <v>0</v>
      </c>
      <c r="CB47" s="184">
        <v>22068.100000000002</v>
      </c>
      <c r="CC47" s="184">
        <v>847658.58999999985</v>
      </c>
      <c r="CD47" s="195"/>
      <c r="CE47" s="195">
        <f>SUM(C47:CC47)</f>
        <v>54903661.36999999</v>
      </c>
    </row>
    <row r="48" spans="1:83" ht="12.6" customHeight="1">
      <c r="A48" s="175" t="s">
        <v>205</v>
      </c>
      <c r="B48" s="183">
        <v>1739773.1500000001</v>
      </c>
      <c r="C48" s="241">
        <f>ROUND(((B48/CE61)*C61),0)</f>
        <v>68978</v>
      </c>
      <c r="D48" s="241">
        <f>ROUND(((B48/CE61)*D61),0)</f>
        <v>46467</v>
      </c>
      <c r="E48" s="195">
        <f>ROUND(((B48/CE61)*E61),0)</f>
        <v>195372</v>
      </c>
      <c r="F48" s="195">
        <f>ROUND(((B48/CE61)*F61),0)</f>
        <v>0</v>
      </c>
      <c r="G48" s="195">
        <f>ROUND(((B48/CE61)*G61),0)</f>
        <v>14931</v>
      </c>
      <c r="H48" s="195">
        <f>ROUND(((B48/CE61)*H61),0)</f>
        <v>26749</v>
      </c>
      <c r="I48" s="195">
        <f>ROUND(((B48/CE61)*I61),0)</f>
        <v>0</v>
      </c>
      <c r="J48" s="195">
        <f>ROUND(((B48/CE61)*J61),0)</f>
        <v>8301</v>
      </c>
      <c r="K48" s="195">
        <f>ROUND(((B48/CE61)*K61),0)</f>
        <v>0</v>
      </c>
      <c r="L48" s="195">
        <f>ROUND(((B48/CE61)*L61),0)</f>
        <v>0</v>
      </c>
      <c r="M48" s="195">
        <f>ROUND(((B48/CE61)*M61),0)</f>
        <v>0</v>
      </c>
      <c r="N48" s="195">
        <f>ROUND(((B48/CE61)*N61),0)</f>
        <v>21378</v>
      </c>
      <c r="O48" s="195">
        <f>ROUND(((B48/CE61)*O61),0)</f>
        <v>43029</v>
      </c>
      <c r="P48" s="195">
        <f>ROUND(((B48/CE61)*P61),0)</f>
        <v>44050</v>
      </c>
      <c r="Q48" s="195">
        <f>ROUND(((B48/CE61)*Q61),0)</f>
        <v>37694</v>
      </c>
      <c r="R48" s="195">
        <f>ROUND(((B48/CE61)*R61),0)</f>
        <v>0</v>
      </c>
      <c r="S48" s="195">
        <f>ROUND(((B48/CE61)*S61),0)</f>
        <v>16413</v>
      </c>
      <c r="T48" s="195">
        <f>ROUND(((B48/CE61)*T61),0)</f>
        <v>16783</v>
      </c>
      <c r="U48" s="195">
        <f>ROUND(((B48/CE61)*U61),0)</f>
        <v>35211</v>
      </c>
      <c r="V48" s="195">
        <f>ROUND(((B48/CE61)*V61),0)</f>
        <v>1868</v>
      </c>
      <c r="W48" s="195">
        <f>ROUND(((B48/CE61)*W61),0)</f>
        <v>3957</v>
      </c>
      <c r="X48" s="195">
        <f>ROUND(((B48/CE61)*X61),0)</f>
        <v>7486</v>
      </c>
      <c r="Y48" s="195">
        <f>ROUND(((B48/CE61)*Y61),0)</f>
        <v>66598</v>
      </c>
      <c r="Z48" s="195">
        <f>ROUND(((B48/CE61)*Z61),0)</f>
        <v>13729</v>
      </c>
      <c r="AA48" s="195">
        <f>ROUND(((B48/CE61)*AA61),0)</f>
        <v>6479</v>
      </c>
      <c r="AB48" s="195">
        <f>ROUND(((B48/CE61)*AB61),0)</f>
        <v>57603</v>
      </c>
      <c r="AC48" s="195">
        <f>ROUND(((B48/CE61)*AC61),0)</f>
        <v>16298</v>
      </c>
      <c r="AD48" s="195">
        <f>ROUND(((B48/CE61)*AD61),0)</f>
        <v>0</v>
      </c>
      <c r="AE48" s="195">
        <f>ROUND(((B48/CE61)*AE61),0)</f>
        <v>49469</v>
      </c>
      <c r="AF48" s="195">
        <f>ROUND(((B48/CE61)*AF61),0)</f>
        <v>0</v>
      </c>
      <c r="AG48" s="195">
        <f>ROUND(((B48/CE61)*AG61),0)</f>
        <v>77793</v>
      </c>
      <c r="AH48" s="195">
        <f>ROUND(((B48/CE61)*AH61),0)</f>
        <v>0</v>
      </c>
      <c r="AI48" s="195">
        <f>ROUND(((B48/CE61)*AI61),0)</f>
        <v>40112</v>
      </c>
      <c r="AJ48" s="195">
        <f>ROUND(((B48/CE61)*AJ61),0)</f>
        <v>546150</v>
      </c>
      <c r="AK48" s="195">
        <f>ROUND(((B48/CE61)*AK61),0)</f>
        <v>0</v>
      </c>
      <c r="AL48" s="195">
        <f>ROUND(((B48/CE61)*AL61),0)</f>
        <v>0</v>
      </c>
      <c r="AM48" s="195">
        <f>ROUND(((B48/CE61)*AM61),0)</f>
        <v>0</v>
      </c>
      <c r="AN48" s="195">
        <f>ROUND(((B48/CE61)*AN61),0)</f>
        <v>0</v>
      </c>
      <c r="AO48" s="195">
        <f>ROUND(((B48/CE61)*AO61),0)</f>
        <v>0</v>
      </c>
      <c r="AP48" s="195">
        <f>ROUND(((B48/CE61)*AP61),0)</f>
        <v>18500</v>
      </c>
      <c r="AQ48" s="195">
        <f>ROUND(((B48/CE61)*AQ61),0)</f>
        <v>0</v>
      </c>
      <c r="AR48" s="195">
        <f>ROUND(((B48/CE61)*AR61),0)</f>
        <v>31972</v>
      </c>
      <c r="AS48" s="195">
        <f>ROUND(((B48/CE61)*AS61),0)</f>
        <v>0</v>
      </c>
      <c r="AT48" s="195">
        <f>ROUND(((B48/CE61)*AT61),0)</f>
        <v>0</v>
      </c>
      <c r="AU48" s="195">
        <f>ROUND(((B48/CE61)*AU61),0)</f>
        <v>0</v>
      </c>
      <c r="AV48" s="195">
        <f>ROUND(((B48/CE61)*AV61),0)</f>
        <v>5013</v>
      </c>
      <c r="AW48" s="195">
        <f>ROUND(((B48/CE61)*AW61),0)</f>
        <v>0</v>
      </c>
      <c r="AX48" s="195">
        <f>ROUND(((B48/CE61)*AX61),0)</f>
        <v>0</v>
      </c>
      <c r="AY48" s="195">
        <f>ROUND(((B48/CE61)*AY61),0)</f>
        <v>22170</v>
      </c>
      <c r="AZ48" s="195">
        <f>ROUND(((B48/CE61)*AZ61),0)</f>
        <v>0</v>
      </c>
      <c r="BA48" s="195">
        <f>ROUND(((B48/CE61)*BA61),0)</f>
        <v>1715</v>
      </c>
      <c r="BB48" s="195">
        <f>ROUND(((B48/CE61)*BB61),0)</f>
        <v>28205</v>
      </c>
      <c r="BC48" s="195">
        <f>ROUND(((B48/CE61)*BC61),0)</f>
        <v>0</v>
      </c>
      <c r="BD48" s="195">
        <f>ROUND(((B48/CE61)*BD61),0)</f>
        <v>0</v>
      </c>
      <c r="BE48" s="195">
        <f>ROUND(((B48/CE61)*BE61),0)</f>
        <v>23099</v>
      </c>
      <c r="BF48" s="195">
        <f>ROUND(((B48/CE61)*BF61),0)</f>
        <v>17521</v>
      </c>
      <c r="BG48" s="195">
        <f>ROUND(((B48/CE61)*BG61),0)</f>
        <v>2832</v>
      </c>
      <c r="BH48" s="195">
        <f>ROUND(((B48/CE61)*BH61),0)</f>
        <v>0</v>
      </c>
      <c r="BI48" s="195">
        <f>ROUND(((B48/CE61)*BI61),0)</f>
        <v>0</v>
      </c>
      <c r="BJ48" s="195">
        <f>ROUND(((B48/CE61)*BJ61),0)</f>
        <v>0</v>
      </c>
      <c r="BK48" s="195">
        <f>ROUND(((B48/CE61)*BK61),0)</f>
        <v>0</v>
      </c>
      <c r="BL48" s="195">
        <f>ROUND(((B48/CE61)*BL61),0)</f>
        <v>2733</v>
      </c>
      <c r="BM48" s="195">
        <f>ROUND(((B48/CE61)*BM61),0)</f>
        <v>0</v>
      </c>
      <c r="BN48" s="195">
        <f>ROUND(((B48/CE61)*BN61),0)</f>
        <v>40871</v>
      </c>
      <c r="BO48" s="195">
        <f>ROUND(((B48/CE61)*BO61),0)</f>
        <v>2508</v>
      </c>
      <c r="BP48" s="195">
        <f>ROUND(((B48/CE61)*BP61),0)</f>
        <v>4139</v>
      </c>
      <c r="BQ48" s="195">
        <f>ROUND(((B48/CE61)*BQ61),0)</f>
        <v>0</v>
      </c>
      <c r="BR48" s="195">
        <f>ROUND(((B48/CE61)*BR61),0)</f>
        <v>1238</v>
      </c>
      <c r="BS48" s="195">
        <f>ROUND(((B48/CE61)*BS61),0)</f>
        <v>1546</v>
      </c>
      <c r="BT48" s="195">
        <f>ROUND(((B48/CE61)*BT61),0)</f>
        <v>4258</v>
      </c>
      <c r="BU48" s="195">
        <f>ROUND(((B48/CE61)*BU61),0)</f>
        <v>611</v>
      </c>
      <c r="BV48" s="195">
        <f>ROUND(((B48/CE61)*BV61),0)</f>
        <v>0</v>
      </c>
      <c r="BW48" s="195">
        <f>ROUND(((B48/CE61)*BW61),0)</f>
        <v>3214</v>
      </c>
      <c r="BX48" s="195">
        <f>ROUND(((B48/CE61)*BX61),0)</f>
        <v>0</v>
      </c>
      <c r="BY48" s="195">
        <f>ROUND(((B48/CE61)*BY61),0)</f>
        <v>26373</v>
      </c>
      <c r="BZ48" s="195">
        <f>ROUND(((B48/CE61)*BZ61),0)</f>
        <v>14040</v>
      </c>
      <c r="CA48" s="195">
        <f>ROUND(((B48/CE61)*CA61),0)</f>
        <v>0</v>
      </c>
      <c r="CB48" s="195">
        <f>ROUND(((B48/CE61)*CB61),0)</f>
        <v>399</v>
      </c>
      <c r="CC48" s="195">
        <f>ROUND(((B48/CE61)*CC61),0)</f>
        <v>23917</v>
      </c>
      <c r="CD48" s="195"/>
      <c r="CE48" s="195">
        <f>SUM(C48:CD48)</f>
        <v>1739772</v>
      </c>
    </row>
    <row r="49" spans="1:84" ht="12.6" customHeight="1">
      <c r="A49" s="175" t="s">
        <v>206</v>
      </c>
      <c r="B49" s="195">
        <f>B47+B48</f>
        <v>56643434.519999988</v>
      </c>
      <c r="C49" s="195"/>
      <c r="D49" s="195"/>
      <c r="E49" s="195"/>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row>
    <row r="50" spans="1:84" ht="12.6" customHeight="1">
      <c r="A50" s="175" t="s">
        <v>6</v>
      </c>
      <c r="B50" s="195"/>
      <c r="C50" s="195"/>
      <c r="D50" s="195"/>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row>
    <row r="51" spans="1:84" ht="12.6" customHeight="1">
      <c r="A51" s="171" t="s">
        <v>207</v>
      </c>
      <c r="B51" s="184">
        <v>23520663.829999998</v>
      </c>
      <c r="C51" s="184">
        <v>136444.65999999997</v>
      </c>
      <c r="D51" s="184">
        <v>273833.63</v>
      </c>
      <c r="E51" s="184">
        <v>310961.24</v>
      </c>
      <c r="F51" s="184">
        <v>0</v>
      </c>
      <c r="G51" s="184">
        <v>68940.23000000001</v>
      </c>
      <c r="H51" s="184">
        <v>10517.860000000002</v>
      </c>
      <c r="I51" s="184">
        <v>0</v>
      </c>
      <c r="J51" s="184">
        <v>24166.04</v>
      </c>
      <c r="K51" s="184">
        <v>0</v>
      </c>
      <c r="L51" s="184">
        <v>0</v>
      </c>
      <c r="M51" s="184">
        <v>0</v>
      </c>
      <c r="N51" s="184">
        <v>48219.260000000009</v>
      </c>
      <c r="O51" s="184">
        <v>16376.550000000001</v>
      </c>
      <c r="P51" s="184">
        <v>1216142.54</v>
      </c>
      <c r="Q51" s="184">
        <v>5900.17</v>
      </c>
      <c r="R51" s="184">
        <v>5520.38</v>
      </c>
      <c r="S51" s="184">
        <v>137154.41999999998</v>
      </c>
      <c r="T51" s="184">
        <v>47030.09</v>
      </c>
      <c r="U51" s="184">
        <v>20796.870000000003</v>
      </c>
      <c r="V51" s="184">
        <v>26110.32</v>
      </c>
      <c r="W51" s="184">
        <v>8195.74</v>
      </c>
      <c r="X51" s="184">
        <v>673534.66</v>
      </c>
      <c r="Y51" s="184">
        <v>1192346.4800000002</v>
      </c>
      <c r="Z51" s="184">
        <v>301422.68000000005</v>
      </c>
      <c r="AA51" s="184">
        <v>139506.18999999997</v>
      </c>
      <c r="AB51" s="184">
        <v>529823.77999999991</v>
      </c>
      <c r="AC51" s="184">
        <v>53280.71</v>
      </c>
      <c r="AD51" s="184">
        <v>0</v>
      </c>
      <c r="AE51" s="184">
        <v>46873.399999999994</v>
      </c>
      <c r="AF51" s="184">
        <v>0</v>
      </c>
      <c r="AG51" s="184">
        <v>77383.7</v>
      </c>
      <c r="AH51" s="184">
        <v>0</v>
      </c>
      <c r="AI51" s="184">
        <v>201567.19000000003</v>
      </c>
      <c r="AJ51" s="184">
        <v>256346.59999999995</v>
      </c>
      <c r="AK51" s="184">
        <v>0</v>
      </c>
      <c r="AL51" s="184">
        <v>0</v>
      </c>
      <c r="AM51" s="184">
        <v>0</v>
      </c>
      <c r="AN51" s="184">
        <v>0</v>
      </c>
      <c r="AO51" s="184">
        <v>0</v>
      </c>
      <c r="AP51" s="184">
        <v>32454.169999999995</v>
      </c>
      <c r="AQ51" s="184">
        <v>1471.29</v>
      </c>
      <c r="AR51" s="184">
        <v>1216.5900000000001</v>
      </c>
      <c r="AS51" s="184">
        <v>0</v>
      </c>
      <c r="AT51" s="184">
        <v>0</v>
      </c>
      <c r="AU51" s="184">
        <v>0</v>
      </c>
      <c r="AV51" s="184">
        <v>111.82</v>
      </c>
      <c r="AW51" s="184">
        <v>0</v>
      </c>
      <c r="AX51" s="184">
        <v>157920.02000000002</v>
      </c>
      <c r="AY51" s="184">
        <v>67350.670000000013</v>
      </c>
      <c r="AZ51" s="184">
        <v>0</v>
      </c>
      <c r="BA51" s="184">
        <v>15932.7</v>
      </c>
      <c r="BB51" s="184">
        <v>124.23000000000002</v>
      </c>
      <c r="BC51" s="184">
        <v>0</v>
      </c>
      <c r="BD51" s="184">
        <v>0</v>
      </c>
      <c r="BE51" s="184">
        <v>142319.75</v>
      </c>
      <c r="BF51" s="184">
        <v>30646.45</v>
      </c>
      <c r="BG51" s="184">
        <v>74.430000000000007</v>
      </c>
      <c r="BH51" s="184">
        <v>0</v>
      </c>
      <c r="BI51" s="184">
        <v>981833.3899999999</v>
      </c>
      <c r="BJ51" s="184">
        <v>0</v>
      </c>
      <c r="BK51" s="184">
        <v>0</v>
      </c>
      <c r="BL51" s="184">
        <v>0</v>
      </c>
      <c r="BM51" s="184">
        <v>0</v>
      </c>
      <c r="BN51" s="184">
        <v>15657807.92</v>
      </c>
      <c r="BO51" s="184">
        <v>1483.7100000000003</v>
      </c>
      <c r="BP51" s="184">
        <v>0</v>
      </c>
      <c r="BQ51" s="184">
        <v>0</v>
      </c>
      <c r="BR51" s="184">
        <v>0</v>
      </c>
      <c r="BS51" s="184">
        <v>0</v>
      </c>
      <c r="BT51" s="184">
        <v>247.28999999999994</v>
      </c>
      <c r="BU51" s="184">
        <v>575.31999999999994</v>
      </c>
      <c r="BV51" s="184">
        <v>0</v>
      </c>
      <c r="BW51" s="184">
        <v>2554.9900000000002</v>
      </c>
      <c r="BX51" s="184">
        <v>0</v>
      </c>
      <c r="BY51" s="184">
        <v>546656.56000000006</v>
      </c>
      <c r="BZ51" s="184">
        <v>0</v>
      </c>
      <c r="CA51" s="184">
        <v>0</v>
      </c>
      <c r="CB51" s="184">
        <v>0</v>
      </c>
      <c r="CC51" s="184">
        <v>51487.140000000007</v>
      </c>
      <c r="CD51" s="195"/>
      <c r="CE51" s="195">
        <f>SUM(C51:CD51)</f>
        <v>23520663.829999998</v>
      </c>
    </row>
    <row r="52" spans="1:84" ht="12.6" customHeight="1">
      <c r="A52" s="171" t="s">
        <v>208</v>
      </c>
      <c r="B52" s="184">
        <v>8144607.5399999991</v>
      </c>
      <c r="C52" s="195">
        <f>ROUND((B52/(CE76+CF76)*C76),0)</f>
        <v>181769</v>
      </c>
      <c r="D52" s="195">
        <f>ROUND((B52/(CE76+CF76)*D76),0)</f>
        <v>148438</v>
      </c>
      <c r="E52" s="195">
        <f>ROUND((B52/(CE76+CF76)*E76),0)</f>
        <v>788857</v>
      </c>
      <c r="F52" s="195">
        <f>ROUND((B52/(CE76+CF76)*F76),0)</f>
        <v>0</v>
      </c>
      <c r="G52" s="195">
        <f>ROUND((B52/(CE76+CF76)*G76),0)</f>
        <v>21782</v>
      </c>
      <c r="H52" s="195">
        <f>ROUND((B52/(CE76+CF76)*H76),0)</f>
        <v>84676</v>
      </c>
      <c r="I52" s="195">
        <f>ROUND((B52/(CE76+CF76)*I76),0)</f>
        <v>0</v>
      </c>
      <c r="J52" s="195">
        <f>ROUND((B52/(CE76+CF76)*J76),0)</f>
        <v>13313</v>
      </c>
      <c r="K52" s="195">
        <f>ROUND((B52/(CE76+CF76)*K76),0)</f>
        <v>0</v>
      </c>
      <c r="L52" s="195">
        <f>ROUND((B52/(CE76+CF76)*L76),0)</f>
        <v>0</v>
      </c>
      <c r="M52" s="195">
        <f>ROUND((B52/(CE76+CF76)*M76),0)</f>
        <v>0</v>
      </c>
      <c r="N52" s="195">
        <f>ROUND((B52/(CE76+CF76)*N76),0)</f>
        <v>103707</v>
      </c>
      <c r="O52" s="195">
        <f>ROUND((B52/(CE76+CF76)*O76),0)</f>
        <v>116539</v>
      </c>
      <c r="P52" s="195">
        <f>ROUND((B52/(CE76+CF76)*P76),0)</f>
        <v>326041</v>
      </c>
      <c r="Q52" s="195">
        <f>ROUND((B52/(CE76+CF76)*Q76),0)</f>
        <v>90989</v>
      </c>
      <c r="R52" s="195">
        <f>ROUND((B52/(CE76+CF76)*R76),0)</f>
        <v>6444</v>
      </c>
      <c r="S52" s="195">
        <f>ROUND((B52/(CE76+CF76)*S76),0)</f>
        <v>117822</v>
      </c>
      <c r="T52" s="195">
        <f>ROUND((B52/(CE76+CF76)*T76),0)</f>
        <v>106208</v>
      </c>
      <c r="U52" s="195">
        <f>ROUND((B52/(CE76+CF76)*U76),0)</f>
        <v>132354</v>
      </c>
      <c r="V52" s="195">
        <f>ROUND((B52/(CE76+CF76)*V76),0)</f>
        <v>2318</v>
      </c>
      <c r="W52" s="195">
        <f>ROUND((B52/(CE76+CF76)*W76),0)</f>
        <v>25966</v>
      </c>
      <c r="X52" s="195">
        <f>ROUND((B52/(CE76+CF76)*X76),0)</f>
        <v>23126</v>
      </c>
      <c r="Y52" s="195">
        <f>ROUND((B52/(CE76+CF76)*Y76),0)</f>
        <v>222898</v>
      </c>
      <c r="Z52" s="195">
        <f>ROUND((B52/(CE76+CF76)*Z76),0)</f>
        <v>129402</v>
      </c>
      <c r="AA52" s="195">
        <f>ROUND((B52/(CE76+CF76)*AA76),0)</f>
        <v>59613</v>
      </c>
      <c r="AB52" s="195">
        <f>ROUND((B52/(CE76+CF76)*AB76),0)</f>
        <v>43826</v>
      </c>
      <c r="AC52" s="195">
        <f>ROUND((B52/(CE76+CF76)*AC76),0)</f>
        <v>16724</v>
      </c>
      <c r="AD52" s="195">
        <f>ROUND((B52/(CE76+CF76)*AD76),0)</f>
        <v>11442</v>
      </c>
      <c r="AE52" s="195">
        <f>ROUND((B52/(CE76+CF76)*AE76),0)</f>
        <v>248478</v>
      </c>
      <c r="AF52" s="195">
        <f>ROUND((B52/(CE76+CF76)*AF76),0)</f>
        <v>0</v>
      </c>
      <c r="AG52" s="195">
        <f>ROUND((B52/(CE76+CF76)*AG76),0)</f>
        <v>394247</v>
      </c>
      <c r="AH52" s="195">
        <f>ROUND((B52/(CE76+CF76)*AH76),0)</f>
        <v>0</v>
      </c>
      <c r="AI52" s="195">
        <f>ROUND((B52/(CE76+CF76)*AI76),0)</f>
        <v>167848</v>
      </c>
      <c r="AJ52" s="195">
        <f>ROUND((B52/(CE76+CF76)*AJ76),0)</f>
        <v>1225015</v>
      </c>
      <c r="AK52" s="195">
        <f>ROUND((B52/(CE76+CF76)*AK76),0)</f>
        <v>0</v>
      </c>
      <c r="AL52" s="195">
        <f>ROUND((B52/(CE76+CF76)*AL76),0)</f>
        <v>0</v>
      </c>
      <c r="AM52" s="195">
        <f>ROUND((B52/(CE76+CF76)*AM76),0)</f>
        <v>0</v>
      </c>
      <c r="AN52" s="195">
        <f>ROUND((B52/(CE76+CF76)*AN76),0)</f>
        <v>0</v>
      </c>
      <c r="AO52" s="195">
        <f>ROUND((B52/(CE76+CF76)*AO76),0)</f>
        <v>0</v>
      </c>
      <c r="AP52" s="195">
        <f>ROUND((B52/(CE76+CF76)*AP76),0)</f>
        <v>74978</v>
      </c>
      <c r="AQ52" s="195">
        <f>ROUND((B52/(CE76+CF76)*AQ76),0)</f>
        <v>10798</v>
      </c>
      <c r="AR52" s="195">
        <f>ROUND((B52/(CE76+CF76)*AR76),0)</f>
        <v>44438</v>
      </c>
      <c r="AS52" s="195">
        <f>ROUND((B52/(CE76+CF76)*AS76),0)</f>
        <v>0</v>
      </c>
      <c r="AT52" s="195">
        <f>ROUND((B52/(CE76+CF76)*AT76),0)</f>
        <v>0</v>
      </c>
      <c r="AU52" s="195">
        <f>ROUND((B52/(CE76+CF76)*AU76),0)</f>
        <v>0</v>
      </c>
      <c r="AV52" s="195">
        <f>ROUND((B52/(CE76+CF76)*AV76),0)</f>
        <v>19762</v>
      </c>
      <c r="AW52" s="195">
        <f>ROUND((B52/(CE76+CF76)*AW76),0)</f>
        <v>4179</v>
      </c>
      <c r="AX52" s="195">
        <f>ROUND((B52/(CE76+CF76)*AX76),0)</f>
        <v>5444</v>
      </c>
      <c r="AY52" s="195">
        <f>ROUND((B52/(CE76+CF76)*AY76),0)</f>
        <v>121446</v>
      </c>
      <c r="AZ52" s="195">
        <f>ROUND((B52/(CE76+CF76)*AZ76),0)</f>
        <v>0</v>
      </c>
      <c r="BA52" s="195">
        <f>ROUND((B52/(CE76+CF76)*BA76),0)</f>
        <v>8583</v>
      </c>
      <c r="BB52" s="195">
        <f>ROUND((B52/(CE76+CF76)*BB76),0)</f>
        <v>6433</v>
      </c>
      <c r="BC52" s="195">
        <f>ROUND((B52/(CE76+CF76)*BC76),0)</f>
        <v>0</v>
      </c>
      <c r="BD52" s="195">
        <f>ROUND((B52/(CE76+CF76)*BD76),0)</f>
        <v>29104</v>
      </c>
      <c r="BE52" s="195">
        <f>ROUND((B52/(CE76+CF76)*BE76),0)</f>
        <v>962223</v>
      </c>
      <c r="BF52" s="195">
        <f>ROUND((B52/(CE76+CF76)*BF76),0)</f>
        <v>45027</v>
      </c>
      <c r="BG52" s="195">
        <f>ROUND((B52/(CE76+CF76)*BG76),0)</f>
        <v>12089</v>
      </c>
      <c r="BH52" s="195">
        <f>ROUND((B52/(CE76+CF76)*BH76),0)</f>
        <v>111417</v>
      </c>
      <c r="BI52" s="195">
        <f>ROUND((B52/(CE76+CF76)*BI76),0)</f>
        <v>746311</v>
      </c>
      <c r="BJ52" s="195">
        <f>ROUND((B52/(CE76+CF76)*BJ76),0)</f>
        <v>26877</v>
      </c>
      <c r="BK52" s="195">
        <f>ROUND((B52/(CE76+CF76)*BK76),0)</f>
        <v>39801</v>
      </c>
      <c r="BL52" s="195">
        <f>ROUND((B52/(CE76+CF76)*BL76),0)</f>
        <v>18787</v>
      </c>
      <c r="BM52" s="195">
        <f>ROUND((B52/(CE76+CF76)*BM76),0)</f>
        <v>0</v>
      </c>
      <c r="BN52" s="195">
        <f>ROUND((B52/(CE76+CF76)*BN76),0)</f>
        <v>512432</v>
      </c>
      <c r="BO52" s="195">
        <f>ROUND((B52/(CE76+CF76)*BO76),0)</f>
        <v>17468</v>
      </c>
      <c r="BP52" s="195">
        <f>ROUND((B52/(CE76+CF76)*BP76),0)</f>
        <v>17691</v>
      </c>
      <c r="BQ52" s="195">
        <f>ROUND((B52/(CE76+CF76)*BQ76),0)</f>
        <v>0</v>
      </c>
      <c r="BR52" s="195">
        <f>ROUND((B52/(CE76+CF76)*BR76),0)</f>
        <v>13982</v>
      </c>
      <c r="BS52" s="195">
        <f>ROUND((B52/(CE76+CF76)*BS76),0)</f>
        <v>20468</v>
      </c>
      <c r="BT52" s="195">
        <f>ROUND((B52/(CE76+CF76)*BT76),0)</f>
        <v>19582</v>
      </c>
      <c r="BU52" s="195">
        <f>ROUND((B52/(CE76+CF76)*BU76),0)</f>
        <v>11508</v>
      </c>
      <c r="BV52" s="195">
        <f>ROUND((B52/(CE76+CF76)*BV76),0)</f>
        <v>89372</v>
      </c>
      <c r="BW52" s="195">
        <f>ROUND((B52/(CE76+CF76)*BW76),0)</f>
        <v>28757</v>
      </c>
      <c r="BX52" s="195">
        <f>ROUND((B52/(CE76+CF76)*BX76),0)</f>
        <v>20344</v>
      </c>
      <c r="BY52" s="195">
        <f>ROUND((B52/(CE76+CF76)*BY76),0)</f>
        <v>37465</v>
      </c>
      <c r="BZ52" s="195">
        <f>ROUND((B52/(CE76+CF76)*BZ76),0)</f>
        <v>0</v>
      </c>
      <c r="CA52" s="195">
        <f>ROUND((B52/(CE76+CF76)*CA76),0)</f>
        <v>15386</v>
      </c>
      <c r="CB52" s="195">
        <f>ROUND((B52/(CE76+CF76)*CB76),0)</f>
        <v>239620</v>
      </c>
      <c r="CC52" s="195">
        <f>ROUND((B52/(CE76+CF76)*CC76),0)</f>
        <v>2998</v>
      </c>
      <c r="CD52" s="195"/>
      <c r="CE52" s="195">
        <f>SUM(C52:CD52)</f>
        <v>8144612</v>
      </c>
    </row>
    <row r="53" spans="1:84" ht="12.6" customHeight="1">
      <c r="A53" s="175" t="s">
        <v>206</v>
      </c>
      <c r="B53" s="195">
        <f>B51+B52</f>
        <v>31665271.369999997</v>
      </c>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row>
    <row r="54" spans="1:84" ht="15.75" customHeight="1">
      <c r="A54" s="175"/>
      <c r="B54" s="175"/>
      <c r="C54" s="191"/>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row>
    <row r="55" spans="1:84" ht="12.6" customHeight="1">
      <c r="A55" s="171" t="s">
        <v>209</v>
      </c>
      <c r="B55" s="175"/>
      <c r="C55" s="182" t="s">
        <v>10</v>
      </c>
      <c r="D55" s="170" t="s">
        <v>11</v>
      </c>
      <c r="E55" s="170" t="s">
        <v>12</v>
      </c>
      <c r="F55" s="170" t="s">
        <v>13</v>
      </c>
      <c r="G55" s="170" t="s">
        <v>14</v>
      </c>
      <c r="H55" s="170" t="s">
        <v>15</v>
      </c>
      <c r="I55" s="170" t="s">
        <v>16</v>
      </c>
      <c r="J55" s="170" t="s">
        <v>17</v>
      </c>
      <c r="K55" s="170" t="s">
        <v>18</v>
      </c>
      <c r="L55" s="170" t="s">
        <v>19</v>
      </c>
      <c r="M55" s="170" t="s">
        <v>20</v>
      </c>
      <c r="N55" s="170" t="s">
        <v>21</v>
      </c>
      <c r="O55" s="170" t="s">
        <v>22</v>
      </c>
      <c r="P55" s="170" t="s">
        <v>23</v>
      </c>
      <c r="Q55" s="170" t="s">
        <v>24</v>
      </c>
      <c r="R55" s="170" t="s">
        <v>25</v>
      </c>
      <c r="S55" s="170" t="s">
        <v>26</v>
      </c>
      <c r="T55" s="242" t="s">
        <v>27</v>
      </c>
      <c r="U55" s="170" t="s">
        <v>28</v>
      </c>
      <c r="V55" s="170" t="s">
        <v>29</v>
      </c>
      <c r="W55" s="170" t="s">
        <v>30</v>
      </c>
      <c r="X55" s="170" t="s">
        <v>31</v>
      </c>
      <c r="Y55" s="170" t="s">
        <v>32</v>
      </c>
      <c r="Z55" s="170" t="s">
        <v>33</v>
      </c>
      <c r="AA55" s="170" t="s">
        <v>34</v>
      </c>
      <c r="AB55" s="170" t="s">
        <v>35</v>
      </c>
      <c r="AC55" s="170" t="s">
        <v>36</v>
      </c>
      <c r="AD55" s="170" t="s">
        <v>37</v>
      </c>
      <c r="AE55" s="170" t="s">
        <v>38</v>
      </c>
      <c r="AF55" s="170" t="s">
        <v>39</v>
      </c>
      <c r="AG55" s="170" t="s">
        <v>40</v>
      </c>
      <c r="AH55" s="170" t="s">
        <v>41</v>
      </c>
      <c r="AI55" s="170" t="s">
        <v>42</v>
      </c>
      <c r="AJ55" s="170" t="s">
        <v>43</v>
      </c>
      <c r="AK55" s="170" t="s">
        <v>44</v>
      </c>
      <c r="AL55" s="170" t="s">
        <v>45</v>
      </c>
      <c r="AM55" s="170" t="s">
        <v>46</v>
      </c>
      <c r="AN55" s="170" t="s">
        <v>47</v>
      </c>
      <c r="AO55" s="170" t="s">
        <v>48</v>
      </c>
      <c r="AP55" s="170" t="s">
        <v>49</v>
      </c>
      <c r="AQ55" s="170" t="s">
        <v>50</v>
      </c>
      <c r="AR55" s="170" t="s">
        <v>51</v>
      </c>
      <c r="AS55" s="170" t="s">
        <v>52</v>
      </c>
      <c r="AT55" s="170" t="s">
        <v>53</v>
      </c>
      <c r="AU55" s="170" t="s">
        <v>54</v>
      </c>
      <c r="AV55" s="170" t="s">
        <v>55</v>
      </c>
      <c r="AW55" s="170" t="s">
        <v>56</v>
      </c>
      <c r="AX55" s="170" t="s">
        <v>57</v>
      </c>
      <c r="AY55" s="170" t="s">
        <v>58</v>
      </c>
      <c r="AZ55" s="170" t="s">
        <v>59</v>
      </c>
      <c r="BA55" s="170" t="s">
        <v>60</v>
      </c>
      <c r="BB55" s="170" t="s">
        <v>61</v>
      </c>
      <c r="BC55" s="170" t="s">
        <v>62</v>
      </c>
      <c r="BD55" s="170" t="s">
        <v>63</v>
      </c>
      <c r="BE55" s="170" t="s">
        <v>64</v>
      </c>
      <c r="BF55" s="170" t="s">
        <v>65</v>
      </c>
      <c r="BG55" s="170" t="s">
        <v>66</v>
      </c>
      <c r="BH55" s="170" t="s">
        <v>67</v>
      </c>
      <c r="BI55" s="170" t="s">
        <v>68</v>
      </c>
      <c r="BJ55" s="170" t="s">
        <v>69</v>
      </c>
      <c r="BK55" s="170" t="s">
        <v>70</v>
      </c>
      <c r="BL55" s="170" t="s">
        <v>71</v>
      </c>
      <c r="BM55" s="170" t="s">
        <v>72</v>
      </c>
      <c r="BN55" s="170" t="s">
        <v>73</v>
      </c>
      <c r="BO55" s="170" t="s">
        <v>74</v>
      </c>
      <c r="BP55" s="170" t="s">
        <v>75</v>
      </c>
      <c r="BQ55" s="170" t="s">
        <v>76</v>
      </c>
      <c r="BR55" s="170" t="s">
        <v>77</v>
      </c>
      <c r="BS55" s="170" t="s">
        <v>78</v>
      </c>
      <c r="BT55" s="170" t="s">
        <v>79</v>
      </c>
      <c r="BU55" s="170" t="s">
        <v>80</v>
      </c>
      <c r="BV55" s="170" t="s">
        <v>81</v>
      </c>
      <c r="BW55" s="170" t="s">
        <v>82</v>
      </c>
      <c r="BX55" s="170" t="s">
        <v>83</v>
      </c>
      <c r="BY55" s="170" t="s">
        <v>84</v>
      </c>
      <c r="BZ55" s="170" t="s">
        <v>85</v>
      </c>
      <c r="CA55" s="170" t="s">
        <v>86</v>
      </c>
      <c r="CB55" s="170" t="s">
        <v>87</v>
      </c>
      <c r="CC55" s="170" t="s">
        <v>88</v>
      </c>
      <c r="CD55" s="170" t="s">
        <v>89</v>
      </c>
      <c r="CE55" s="170" t="s">
        <v>90</v>
      </c>
    </row>
    <row r="56" spans="1:84" ht="12.6" customHeight="1">
      <c r="A56" s="171" t="s">
        <v>210</v>
      </c>
      <c r="B56" s="175"/>
      <c r="C56" s="182" t="s">
        <v>92</v>
      </c>
      <c r="D56" s="170" t="s">
        <v>93</v>
      </c>
      <c r="E56" s="170" t="s">
        <v>94</v>
      </c>
      <c r="F56" s="170" t="s">
        <v>95</v>
      </c>
      <c r="G56" s="170" t="s">
        <v>96</v>
      </c>
      <c r="H56" s="170" t="s">
        <v>97</v>
      </c>
      <c r="I56" s="170" t="s">
        <v>98</v>
      </c>
      <c r="J56" s="170" t="s">
        <v>99</v>
      </c>
      <c r="K56" s="170" t="s">
        <v>100</v>
      </c>
      <c r="L56" s="170" t="s">
        <v>101</v>
      </c>
      <c r="M56" s="170" t="s">
        <v>102</v>
      </c>
      <c r="N56" s="170" t="s">
        <v>103</v>
      </c>
      <c r="O56" s="170" t="s">
        <v>104</v>
      </c>
      <c r="P56" s="170" t="s">
        <v>105</v>
      </c>
      <c r="Q56" s="170" t="s">
        <v>106</v>
      </c>
      <c r="R56" s="170" t="s">
        <v>107</v>
      </c>
      <c r="S56" s="170" t="s">
        <v>108</v>
      </c>
      <c r="T56" s="170" t="s">
        <v>1192</v>
      </c>
      <c r="U56" s="170" t="s">
        <v>109</v>
      </c>
      <c r="V56" s="170" t="s">
        <v>110</v>
      </c>
      <c r="W56" s="170" t="s">
        <v>111</v>
      </c>
      <c r="X56" s="170" t="s">
        <v>112</v>
      </c>
      <c r="Y56" s="170" t="s">
        <v>113</v>
      </c>
      <c r="Z56" s="170" t="s">
        <v>113</v>
      </c>
      <c r="AA56" s="170" t="s">
        <v>114</v>
      </c>
      <c r="AB56" s="170" t="s">
        <v>115</v>
      </c>
      <c r="AC56" s="170" t="s">
        <v>116</v>
      </c>
      <c r="AD56" s="170" t="s">
        <v>117</v>
      </c>
      <c r="AE56" s="170" t="s">
        <v>96</v>
      </c>
      <c r="AF56" s="170" t="s">
        <v>97</v>
      </c>
      <c r="AG56" s="170" t="s">
        <v>118</v>
      </c>
      <c r="AH56" s="170" t="s">
        <v>119</v>
      </c>
      <c r="AI56" s="170" t="s">
        <v>120</v>
      </c>
      <c r="AJ56" s="170" t="s">
        <v>121</v>
      </c>
      <c r="AK56" s="170" t="s">
        <v>122</v>
      </c>
      <c r="AL56" s="170" t="s">
        <v>123</v>
      </c>
      <c r="AM56" s="170" t="s">
        <v>124</v>
      </c>
      <c r="AN56" s="170" t="s">
        <v>110</v>
      </c>
      <c r="AO56" s="170" t="s">
        <v>125</v>
      </c>
      <c r="AP56" s="170" t="s">
        <v>126</v>
      </c>
      <c r="AQ56" s="170" t="s">
        <v>127</v>
      </c>
      <c r="AR56" s="170" t="s">
        <v>128</v>
      </c>
      <c r="AS56" s="170" t="s">
        <v>129</v>
      </c>
      <c r="AT56" s="170" t="s">
        <v>130</v>
      </c>
      <c r="AU56" s="170" t="s">
        <v>131</v>
      </c>
      <c r="AV56" s="170" t="s">
        <v>132</v>
      </c>
      <c r="AW56" s="170" t="s">
        <v>133</v>
      </c>
      <c r="AX56" s="170" t="s">
        <v>134</v>
      </c>
      <c r="AY56" s="170" t="s">
        <v>135</v>
      </c>
      <c r="AZ56" s="170" t="s">
        <v>136</v>
      </c>
      <c r="BA56" s="170" t="s">
        <v>137</v>
      </c>
      <c r="BB56" s="170" t="s">
        <v>138</v>
      </c>
      <c r="BC56" s="170" t="s">
        <v>108</v>
      </c>
      <c r="BD56" s="170" t="s">
        <v>139</v>
      </c>
      <c r="BE56" s="170" t="s">
        <v>140</v>
      </c>
      <c r="BF56" s="170" t="s">
        <v>141</v>
      </c>
      <c r="BG56" s="170" t="s">
        <v>142</v>
      </c>
      <c r="BH56" s="170" t="s">
        <v>143</v>
      </c>
      <c r="BI56" s="170" t="s">
        <v>144</v>
      </c>
      <c r="BJ56" s="170" t="s">
        <v>145</v>
      </c>
      <c r="BK56" s="170" t="s">
        <v>146</v>
      </c>
      <c r="BL56" s="170" t="s">
        <v>147</v>
      </c>
      <c r="BM56" s="170" t="s">
        <v>132</v>
      </c>
      <c r="BN56" s="170" t="s">
        <v>148</v>
      </c>
      <c r="BO56" s="170" t="s">
        <v>149</v>
      </c>
      <c r="BP56" s="170" t="s">
        <v>150</v>
      </c>
      <c r="BQ56" s="170" t="s">
        <v>151</v>
      </c>
      <c r="BR56" s="170" t="s">
        <v>152</v>
      </c>
      <c r="BS56" s="170" t="s">
        <v>153</v>
      </c>
      <c r="BT56" s="170" t="s">
        <v>154</v>
      </c>
      <c r="BU56" s="170" t="s">
        <v>155</v>
      </c>
      <c r="BV56" s="170" t="s">
        <v>155</v>
      </c>
      <c r="BW56" s="170" t="s">
        <v>155</v>
      </c>
      <c r="BX56" s="170" t="s">
        <v>156</v>
      </c>
      <c r="BY56" s="170" t="s">
        <v>157</v>
      </c>
      <c r="BZ56" s="170" t="s">
        <v>158</v>
      </c>
      <c r="CA56" s="170" t="s">
        <v>159</v>
      </c>
      <c r="CB56" s="170" t="s">
        <v>160</v>
      </c>
      <c r="CC56" s="170" t="s">
        <v>132</v>
      </c>
      <c r="CD56" s="170" t="s">
        <v>211</v>
      </c>
      <c r="CE56" s="170" t="s">
        <v>161</v>
      </c>
    </row>
    <row r="57" spans="1:84" ht="12.6" customHeight="1">
      <c r="A57" s="171" t="s">
        <v>212</v>
      </c>
      <c r="B57" s="175"/>
      <c r="C57" s="182" t="s">
        <v>163</v>
      </c>
      <c r="D57" s="170" t="s">
        <v>163</v>
      </c>
      <c r="E57" s="170" t="s">
        <v>163</v>
      </c>
      <c r="F57" s="170" t="s">
        <v>164</v>
      </c>
      <c r="G57" s="170" t="s">
        <v>165</v>
      </c>
      <c r="H57" s="170" t="s">
        <v>163</v>
      </c>
      <c r="I57" s="170" t="s">
        <v>166</v>
      </c>
      <c r="J57" s="170"/>
      <c r="K57" s="170" t="s">
        <v>157</v>
      </c>
      <c r="L57" s="170" t="s">
        <v>167</v>
      </c>
      <c r="M57" s="170" t="s">
        <v>168</v>
      </c>
      <c r="N57" s="170" t="s">
        <v>169</v>
      </c>
      <c r="O57" s="170" t="s">
        <v>170</v>
      </c>
      <c r="P57" s="170" t="s">
        <v>169</v>
      </c>
      <c r="Q57" s="170" t="s">
        <v>171</v>
      </c>
      <c r="R57" s="170"/>
      <c r="S57" s="170" t="s">
        <v>169</v>
      </c>
      <c r="T57" s="170" t="s">
        <v>172</v>
      </c>
      <c r="U57" s="170"/>
      <c r="V57" s="170" t="s">
        <v>173</v>
      </c>
      <c r="W57" s="170" t="s">
        <v>174</v>
      </c>
      <c r="X57" s="170" t="s">
        <v>175</v>
      </c>
      <c r="Y57" s="170" t="s">
        <v>176</v>
      </c>
      <c r="Z57" s="170" t="s">
        <v>177</v>
      </c>
      <c r="AA57" s="170" t="s">
        <v>178</v>
      </c>
      <c r="AB57" s="170"/>
      <c r="AC57" s="170" t="s">
        <v>172</v>
      </c>
      <c r="AD57" s="170"/>
      <c r="AE57" s="170" t="s">
        <v>172</v>
      </c>
      <c r="AF57" s="170" t="s">
        <v>179</v>
      </c>
      <c r="AG57" s="170" t="s">
        <v>171</v>
      </c>
      <c r="AH57" s="170"/>
      <c r="AI57" s="170" t="s">
        <v>180</v>
      </c>
      <c r="AJ57" s="170"/>
      <c r="AK57" s="170" t="s">
        <v>172</v>
      </c>
      <c r="AL57" s="170" t="s">
        <v>172</v>
      </c>
      <c r="AM57" s="170" t="s">
        <v>172</v>
      </c>
      <c r="AN57" s="170" t="s">
        <v>181</v>
      </c>
      <c r="AO57" s="170" t="s">
        <v>182</v>
      </c>
      <c r="AP57" s="170" t="s">
        <v>121</v>
      </c>
      <c r="AQ57" s="170" t="s">
        <v>183</v>
      </c>
      <c r="AR57" s="170" t="s">
        <v>169</v>
      </c>
      <c r="AS57" s="170"/>
      <c r="AT57" s="170" t="s">
        <v>184</v>
      </c>
      <c r="AU57" s="170" t="s">
        <v>185</v>
      </c>
      <c r="AV57" s="170" t="s">
        <v>186</v>
      </c>
      <c r="AW57" s="170" t="s">
        <v>187</v>
      </c>
      <c r="AX57" s="170" t="s">
        <v>188</v>
      </c>
      <c r="AY57" s="170"/>
      <c r="AZ57" s="170"/>
      <c r="BA57" s="170" t="s">
        <v>189</v>
      </c>
      <c r="BB57" s="170" t="s">
        <v>169</v>
      </c>
      <c r="BC57" s="170" t="s">
        <v>183</v>
      </c>
      <c r="BD57" s="170"/>
      <c r="BE57" s="170"/>
      <c r="BF57" s="170"/>
      <c r="BG57" s="170"/>
      <c r="BH57" s="170" t="s">
        <v>190</v>
      </c>
      <c r="BI57" s="170" t="s">
        <v>169</v>
      </c>
      <c r="BJ57" s="170"/>
      <c r="BK57" s="170" t="s">
        <v>191</v>
      </c>
      <c r="BL57" s="170"/>
      <c r="BM57" s="170" t="s">
        <v>192</v>
      </c>
      <c r="BN57" s="170" t="s">
        <v>193</v>
      </c>
      <c r="BO57" s="170" t="s">
        <v>194</v>
      </c>
      <c r="BP57" s="170" t="s">
        <v>195</v>
      </c>
      <c r="BQ57" s="170" t="s">
        <v>196</v>
      </c>
      <c r="BR57" s="170"/>
      <c r="BS57" s="170" t="s">
        <v>197</v>
      </c>
      <c r="BT57" s="170" t="s">
        <v>169</v>
      </c>
      <c r="BU57" s="170" t="s">
        <v>198</v>
      </c>
      <c r="BV57" s="170" t="s">
        <v>199</v>
      </c>
      <c r="BW57" s="170" t="s">
        <v>200</v>
      </c>
      <c r="BX57" s="170" t="s">
        <v>151</v>
      </c>
      <c r="BY57" s="170" t="s">
        <v>193</v>
      </c>
      <c r="BZ57" s="170" t="s">
        <v>152</v>
      </c>
      <c r="CA57" s="170" t="s">
        <v>201</v>
      </c>
      <c r="CB57" s="170" t="s">
        <v>201</v>
      </c>
      <c r="CC57" s="170" t="s">
        <v>202</v>
      </c>
      <c r="CD57" s="170" t="s">
        <v>213</v>
      </c>
      <c r="CE57" s="170" t="s">
        <v>203</v>
      </c>
    </row>
    <row r="58" spans="1:84" ht="12.6" customHeight="1">
      <c r="A58" s="171" t="s">
        <v>214</v>
      </c>
      <c r="B58" s="175"/>
      <c r="C58" s="182" t="s">
        <v>215</v>
      </c>
      <c r="D58" s="170" t="s">
        <v>215</v>
      </c>
      <c r="E58" s="170" t="s">
        <v>215</v>
      </c>
      <c r="F58" s="170" t="s">
        <v>215</v>
      </c>
      <c r="G58" s="170" t="s">
        <v>215</v>
      </c>
      <c r="H58" s="170" t="s">
        <v>215</v>
      </c>
      <c r="I58" s="170" t="s">
        <v>215</v>
      </c>
      <c r="J58" s="170" t="s">
        <v>216</v>
      </c>
      <c r="K58" s="170" t="s">
        <v>215</v>
      </c>
      <c r="L58" s="170" t="s">
        <v>215</v>
      </c>
      <c r="M58" s="170" t="s">
        <v>215</v>
      </c>
      <c r="N58" s="170" t="s">
        <v>215</v>
      </c>
      <c r="O58" s="170" t="s">
        <v>217</v>
      </c>
      <c r="P58" s="170" t="s">
        <v>218</v>
      </c>
      <c r="Q58" s="170" t="s">
        <v>219</v>
      </c>
      <c r="R58" s="240" t="s">
        <v>220</v>
      </c>
      <c r="S58" s="243" t="s">
        <v>221</v>
      </c>
      <c r="T58" s="243" t="s">
        <v>221</v>
      </c>
      <c r="U58" s="170" t="s">
        <v>222</v>
      </c>
      <c r="V58" s="170" t="s">
        <v>222</v>
      </c>
      <c r="W58" s="170" t="s">
        <v>223</v>
      </c>
      <c r="X58" s="170" t="s">
        <v>224</v>
      </c>
      <c r="Y58" s="170" t="s">
        <v>225</v>
      </c>
      <c r="Z58" s="170" t="s">
        <v>225</v>
      </c>
      <c r="AA58" s="170" t="s">
        <v>225</v>
      </c>
      <c r="AB58" s="243" t="s">
        <v>221</v>
      </c>
      <c r="AC58" s="170" t="s">
        <v>226</v>
      </c>
      <c r="AD58" s="170" t="s">
        <v>227</v>
      </c>
      <c r="AE58" s="170" t="s">
        <v>226</v>
      </c>
      <c r="AF58" s="170" t="s">
        <v>228</v>
      </c>
      <c r="AG58" s="170" t="s">
        <v>228</v>
      </c>
      <c r="AH58" s="170" t="s">
        <v>229</v>
      </c>
      <c r="AI58" s="170" t="s">
        <v>230</v>
      </c>
      <c r="AJ58" s="170" t="s">
        <v>228</v>
      </c>
      <c r="AK58" s="170" t="s">
        <v>226</v>
      </c>
      <c r="AL58" s="170" t="s">
        <v>226</v>
      </c>
      <c r="AM58" s="170" t="s">
        <v>226</v>
      </c>
      <c r="AN58" s="170" t="s">
        <v>217</v>
      </c>
      <c r="AO58" s="170" t="s">
        <v>227</v>
      </c>
      <c r="AP58" s="170" t="s">
        <v>228</v>
      </c>
      <c r="AQ58" s="170" t="s">
        <v>229</v>
      </c>
      <c r="AR58" s="170" t="s">
        <v>228</v>
      </c>
      <c r="AS58" s="170" t="s">
        <v>226</v>
      </c>
      <c r="AT58" s="170" t="s">
        <v>1210</v>
      </c>
      <c r="AU58" s="170" t="s">
        <v>228</v>
      </c>
      <c r="AV58" s="243" t="s">
        <v>221</v>
      </c>
      <c r="AW58" s="243" t="s">
        <v>221</v>
      </c>
      <c r="AX58" s="243" t="s">
        <v>221</v>
      </c>
      <c r="AY58" s="170" t="s">
        <v>231</v>
      </c>
      <c r="AZ58" s="170" t="s">
        <v>231</v>
      </c>
      <c r="BA58" s="243" t="s">
        <v>221</v>
      </c>
      <c r="BB58" s="243" t="s">
        <v>221</v>
      </c>
      <c r="BC58" s="243" t="s">
        <v>221</v>
      </c>
      <c r="BD58" s="243" t="s">
        <v>221</v>
      </c>
      <c r="BE58" s="170" t="s">
        <v>232</v>
      </c>
      <c r="BF58" s="243" t="s">
        <v>221</v>
      </c>
      <c r="BG58" s="243" t="s">
        <v>221</v>
      </c>
      <c r="BH58" s="243" t="s">
        <v>221</v>
      </c>
      <c r="BI58" s="243" t="s">
        <v>221</v>
      </c>
      <c r="BJ58" s="243" t="s">
        <v>221</v>
      </c>
      <c r="BK58" s="243" t="s">
        <v>221</v>
      </c>
      <c r="BL58" s="243" t="s">
        <v>221</v>
      </c>
      <c r="BM58" s="243" t="s">
        <v>221</v>
      </c>
      <c r="BN58" s="243" t="s">
        <v>221</v>
      </c>
      <c r="BO58" s="243" t="s">
        <v>221</v>
      </c>
      <c r="BP58" s="243" t="s">
        <v>221</v>
      </c>
      <c r="BQ58" s="243" t="s">
        <v>221</v>
      </c>
      <c r="BR58" s="243" t="s">
        <v>221</v>
      </c>
      <c r="BS58" s="243" t="s">
        <v>221</v>
      </c>
      <c r="BT58" s="243" t="s">
        <v>221</v>
      </c>
      <c r="BU58" s="243" t="s">
        <v>221</v>
      </c>
      <c r="BV58" s="243" t="s">
        <v>221</v>
      </c>
      <c r="BW58" s="243" t="s">
        <v>221</v>
      </c>
      <c r="BX58" s="243" t="s">
        <v>221</v>
      </c>
      <c r="BY58" s="243" t="s">
        <v>221</v>
      </c>
      <c r="BZ58" s="243" t="s">
        <v>221</v>
      </c>
      <c r="CA58" s="243" t="s">
        <v>221</v>
      </c>
      <c r="CB58" s="243" t="s">
        <v>221</v>
      </c>
      <c r="CC58" s="243" t="s">
        <v>221</v>
      </c>
      <c r="CD58" s="243" t="s">
        <v>221</v>
      </c>
      <c r="CE58" s="243" t="s">
        <v>221</v>
      </c>
    </row>
    <row r="59" spans="1:84" ht="12.6" customHeight="1">
      <c r="A59" s="171" t="s">
        <v>233</v>
      </c>
      <c r="B59" s="175"/>
      <c r="C59" s="184">
        <v>6672</v>
      </c>
      <c r="D59" s="184">
        <v>9131</v>
      </c>
      <c r="E59" s="184">
        <v>45830</v>
      </c>
      <c r="F59" s="184">
        <v>0</v>
      </c>
      <c r="G59" s="184">
        <v>3547</v>
      </c>
      <c r="H59" s="184">
        <v>4664</v>
      </c>
      <c r="I59" s="184">
        <v>0</v>
      </c>
      <c r="J59" s="184">
        <v>3476</v>
      </c>
      <c r="K59" s="184">
        <v>0</v>
      </c>
      <c r="L59" s="184">
        <v>0</v>
      </c>
      <c r="M59" s="184">
        <v>0</v>
      </c>
      <c r="N59" s="184">
        <v>0</v>
      </c>
      <c r="O59" s="184">
        <v>2031</v>
      </c>
      <c r="P59" s="184">
        <v>983815</v>
      </c>
      <c r="Q59" s="184">
        <v>2254120</v>
      </c>
      <c r="R59" s="184">
        <v>1744989</v>
      </c>
      <c r="S59" s="244"/>
      <c r="T59" s="244"/>
      <c r="U59" s="184">
        <v>777357</v>
      </c>
      <c r="V59" s="184">
        <v>33117</v>
      </c>
      <c r="W59" s="184">
        <v>3397</v>
      </c>
      <c r="X59" s="184">
        <v>29396</v>
      </c>
      <c r="Y59" s="184">
        <v>91761</v>
      </c>
      <c r="Z59" s="184">
        <v>22567</v>
      </c>
      <c r="AA59" s="184">
        <v>4020</v>
      </c>
      <c r="AB59" s="244"/>
      <c r="AC59" s="184">
        <v>25409</v>
      </c>
      <c r="AD59" s="184">
        <v>960</v>
      </c>
      <c r="AE59" s="184">
        <v>175278</v>
      </c>
      <c r="AF59" s="184">
        <v>0</v>
      </c>
      <c r="AG59" s="184">
        <v>66957</v>
      </c>
      <c r="AH59" s="184">
        <v>0</v>
      </c>
      <c r="AI59" s="184">
        <v>10710</v>
      </c>
      <c r="AJ59" s="184">
        <v>354312</v>
      </c>
      <c r="AK59" s="184">
        <v>0</v>
      </c>
      <c r="AL59" s="184">
        <v>0</v>
      </c>
      <c r="AM59" s="184">
        <v>0</v>
      </c>
      <c r="AN59" s="184">
        <v>0</v>
      </c>
      <c r="AO59" s="184">
        <v>0</v>
      </c>
      <c r="AP59" s="184">
        <v>34018</v>
      </c>
      <c r="AQ59" s="184">
        <v>439</v>
      </c>
      <c r="AR59" s="184">
        <v>41295</v>
      </c>
      <c r="AS59" s="184">
        <v>0</v>
      </c>
      <c r="AT59" s="184">
        <v>0</v>
      </c>
      <c r="AU59" s="184">
        <v>0</v>
      </c>
      <c r="AV59" s="244"/>
      <c r="AW59" s="244"/>
      <c r="AX59" s="244"/>
      <c r="AY59" s="184">
        <v>209890</v>
      </c>
      <c r="AZ59" s="184">
        <v>0</v>
      </c>
      <c r="BA59" s="244"/>
      <c r="BB59" s="244"/>
      <c r="BC59" s="244"/>
      <c r="BD59" s="244"/>
      <c r="BE59" s="185">
        <v>744456.8394520547</v>
      </c>
      <c r="BF59" s="244"/>
      <c r="BG59" s="244"/>
      <c r="BH59" s="244"/>
      <c r="BI59" s="244"/>
      <c r="BJ59" s="244"/>
      <c r="BK59" s="244"/>
      <c r="BL59" s="244"/>
      <c r="BM59" s="244"/>
      <c r="BN59" s="244"/>
      <c r="BO59" s="244"/>
      <c r="BP59" s="244"/>
      <c r="BQ59" s="244"/>
      <c r="BR59" s="244"/>
      <c r="BS59" s="244"/>
      <c r="BT59" s="244"/>
      <c r="BU59" s="244"/>
      <c r="BV59" s="244"/>
      <c r="BW59" s="244"/>
      <c r="BX59" s="244"/>
      <c r="BY59" s="244"/>
      <c r="BZ59" s="244"/>
      <c r="CA59" s="244"/>
      <c r="CB59" s="244"/>
      <c r="CC59" s="244"/>
      <c r="CD59" s="245"/>
      <c r="CE59" s="195"/>
    </row>
    <row r="60" spans="1:84" ht="12.6" customHeight="1">
      <c r="A60" s="246" t="s">
        <v>234</v>
      </c>
      <c r="B60" s="175"/>
      <c r="C60" s="186">
        <v>69.148606525755483</v>
      </c>
      <c r="D60" s="186">
        <v>64.059417546504122</v>
      </c>
      <c r="E60" s="186">
        <v>284.50225971462896</v>
      </c>
      <c r="F60" s="186">
        <v>0</v>
      </c>
      <c r="G60" s="186">
        <v>18.443244665178572</v>
      </c>
      <c r="H60" s="186">
        <v>32.111828850103016</v>
      </c>
      <c r="I60" s="186">
        <v>0</v>
      </c>
      <c r="J60" s="186">
        <v>7.5715132702609882</v>
      </c>
      <c r="K60" s="186">
        <v>0</v>
      </c>
      <c r="L60" s="186">
        <v>0</v>
      </c>
      <c r="M60" s="186">
        <v>0</v>
      </c>
      <c r="N60" s="186">
        <v>48.117477203351655</v>
      </c>
      <c r="O60" s="186">
        <v>50.193759168956049</v>
      </c>
      <c r="P60" s="186">
        <v>60.846341383070062</v>
      </c>
      <c r="Q60" s="186">
        <v>42.138959922039838</v>
      </c>
      <c r="R60" s="186">
        <v>8.1730769230769338E-5</v>
      </c>
      <c r="S60" s="186">
        <v>45.56571668200548</v>
      </c>
      <c r="T60" s="186">
        <v>20.01210161418269</v>
      </c>
      <c r="U60" s="186">
        <v>69.786091136449159</v>
      </c>
      <c r="V60" s="186">
        <v>3.9987802005494499</v>
      </c>
      <c r="W60" s="186">
        <v>5.38064809478022</v>
      </c>
      <c r="X60" s="186">
        <v>10.692615135645601</v>
      </c>
      <c r="Y60" s="186">
        <v>86.80167786412774</v>
      </c>
      <c r="Z60" s="186">
        <v>15.100023433035712</v>
      </c>
      <c r="AA60" s="186">
        <v>8.1799353222870881</v>
      </c>
      <c r="AB60" s="186">
        <v>65.738991382211509</v>
      </c>
      <c r="AC60" s="186">
        <v>23.034379686126375</v>
      </c>
      <c r="AD60" s="186">
        <v>0</v>
      </c>
      <c r="AE60" s="186">
        <v>70.009229504114003</v>
      </c>
      <c r="AF60" s="186">
        <v>0</v>
      </c>
      <c r="AG60" s="186">
        <v>99.276058167925797</v>
      </c>
      <c r="AH60" s="186">
        <v>0</v>
      </c>
      <c r="AI60" s="186">
        <v>46.973134552369494</v>
      </c>
      <c r="AJ60" s="186">
        <v>496.89784687273345</v>
      </c>
      <c r="AK60" s="186">
        <v>0</v>
      </c>
      <c r="AL60" s="186">
        <v>0</v>
      </c>
      <c r="AM60" s="186">
        <v>0</v>
      </c>
      <c r="AN60" s="186">
        <v>0</v>
      </c>
      <c r="AO60" s="186">
        <v>0</v>
      </c>
      <c r="AP60" s="186">
        <v>19.436310531421704</v>
      </c>
      <c r="AQ60" s="186">
        <v>0</v>
      </c>
      <c r="AR60" s="186">
        <v>43.333167999079677</v>
      </c>
      <c r="AS60" s="186">
        <v>0</v>
      </c>
      <c r="AT60" s="186">
        <v>0</v>
      </c>
      <c r="AU60" s="186">
        <v>0</v>
      </c>
      <c r="AV60" s="186">
        <v>8.0929418451236259</v>
      </c>
      <c r="AW60" s="186">
        <v>0</v>
      </c>
      <c r="AX60" s="186">
        <v>0</v>
      </c>
      <c r="AY60" s="186">
        <v>64.115946018379105</v>
      </c>
      <c r="AZ60" s="186">
        <v>0</v>
      </c>
      <c r="BA60" s="186">
        <v>4.9884177869162079</v>
      </c>
      <c r="BB60" s="186">
        <v>34.809137865556309</v>
      </c>
      <c r="BC60" s="186">
        <v>0</v>
      </c>
      <c r="BD60" s="186">
        <v>0</v>
      </c>
      <c r="BE60" s="186">
        <v>39.862171797149735</v>
      </c>
      <c r="BF60" s="186">
        <v>55.289553628605766</v>
      </c>
      <c r="BG60" s="186">
        <v>8.836476745020601</v>
      </c>
      <c r="BH60" s="186">
        <v>0</v>
      </c>
      <c r="BI60" s="186">
        <v>0</v>
      </c>
      <c r="BJ60" s="186">
        <v>0</v>
      </c>
      <c r="BK60" s="186">
        <v>0</v>
      </c>
      <c r="BL60" s="186">
        <v>7.4884218059752721</v>
      </c>
      <c r="BM60" s="186">
        <v>0</v>
      </c>
      <c r="BN60" s="186">
        <v>34.078757934333787</v>
      </c>
      <c r="BO60" s="186">
        <v>3.9389672551510979</v>
      </c>
      <c r="BP60" s="186">
        <v>5.692946243138735</v>
      </c>
      <c r="BQ60" s="186">
        <v>0</v>
      </c>
      <c r="BR60" s="186">
        <v>3.1344264244505493</v>
      </c>
      <c r="BS60" s="186">
        <v>2.5068677197802187</v>
      </c>
      <c r="BT60" s="186">
        <v>6.5312058269230766</v>
      </c>
      <c r="BU60" s="186">
        <v>0.80219767032966993</v>
      </c>
      <c r="BV60" s="186">
        <v>0</v>
      </c>
      <c r="BW60" s="186">
        <v>4.3673413346497245</v>
      </c>
      <c r="BX60" s="186">
        <v>0</v>
      </c>
      <c r="BY60" s="186">
        <v>36.143529010645601</v>
      </c>
      <c r="BZ60" s="186">
        <v>15.937443166380493</v>
      </c>
      <c r="CA60" s="186">
        <v>0</v>
      </c>
      <c r="CB60" s="186">
        <v>1.0167494895260987</v>
      </c>
      <c r="CC60" s="186">
        <v>29.43507280082417</v>
      </c>
      <c r="CD60" s="245" t="s">
        <v>221</v>
      </c>
      <c r="CE60" s="247">
        <f t="shared" ref="CE60:CE70" si="0">SUM(C60:CD60)</f>
        <v>2174.4187705285226</v>
      </c>
    </row>
    <row r="61" spans="1:84" ht="12.6" customHeight="1">
      <c r="A61" s="171" t="s">
        <v>235</v>
      </c>
      <c r="B61" s="175"/>
      <c r="C61" s="184">
        <v>8480655.3200000003</v>
      </c>
      <c r="D61" s="184">
        <v>5712947.0300000012</v>
      </c>
      <c r="E61" s="184">
        <v>24020336.760000017</v>
      </c>
      <c r="F61" s="184">
        <v>0</v>
      </c>
      <c r="G61" s="184">
        <v>1835677.0399999998</v>
      </c>
      <c r="H61" s="184">
        <v>3288700.6100000003</v>
      </c>
      <c r="I61" s="184">
        <v>0</v>
      </c>
      <c r="J61" s="184">
        <v>1020601.2500000001</v>
      </c>
      <c r="K61" s="184">
        <v>0</v>
      </c>
      <c r="L61" s="184">
        <v>0</v>
      </c>
      <c r="M61" s="184">
        <v>0</v>
      </c>
      <c r="N61" s="184">
        <v>2628345.38</v>
      </c>
      <c r="O61" s="184">
        <v>5290219.4000000004</v>
      </c>
      <c r="P61" s="184">
        <v>5415822.6600000001</v>
      </c>
      <c r="Q61" s="184">
        <v>4634293.33</v>
      </c>
      <c r="R61" s="184">
        <v>0</v>
      </c>
      <c r="S61" s="184">
        <v>2017961.8600000006</v>
      </c>
      <c r="T61" s="184">
        <v>2063464.8300000003</v>
      </c>
      <c r="U61" s="184">
        <v>4329062.4399999995</v>
      </c>
      <c r="V61" s="184">
        <v>229605.59</v>
      </c>
      <c r="W61" s="184">
        <v>486545.06000000006</v>
      </c>
      <c r="X61" s="184">
        <v>920424.21000000008</v>
      </c>
      <c r="Y61" s="184">
        <v>8187939.6199999982</v>
      </c>
      <c r="Z61" s="184">
        <v>1687941.9400000002</v>
      </c>
      <c r="AA61" s="184">
        <v>796574.43</v>
      </c>
      <c r="AB61" s="184">
        <v>7082107.8700000029</v>
      </c>
      <c r="AC61" s="184">
        <v>2003811.11</v>
      </c>
      <c r="AD61" s="184">
        <v>0</v>
      </c>
      <c r="AE61" s="184">
        <v>6082002.9299999997</v>
      </c>
      <c r="AF61" s="184">
        <v>0</v>
      </c>
      <c r="AG61" s="184">
        <v>9564398.2899999972</v>
      </c>
      <c r="AH61" s="184">
        <v>0</v>
      </c>
      <c r="AI61" s="184">
        <v>4931667.629999999</v>
      </c>
      <c r="AJ61" s="184">
        <v>67147342.690000013</v>
      </c>
      <c r="AK61" s="184">
        <v>0</v>
      </c>
      <c r="AL61" s="184">
        <v>0</v>
      </c>
      <c r="AM61" s="184">
        <v>0</v>
      </c>
      <c r="AN61" s="184">
        <v>0</v>
      </c>
      <c r="AO61" s="184">
        <v>0</v>
      </c>
      <c r="AP61" s="184">
        <v>2274529.87</v>
      </c>
      <c r="AQ61" s="184">
        <v>0</v>
      </c>
      <c r="AR61" s="184">
        <v>3930791.81</v>
      </c>
      <c r="AS61" s="184">
        <v>0</v>
      </c>
      <c r="AT61" s="184">
        <v>0</v>
      </c>
      <c r="AU61" s="184">
        <v>0</v>
      </c>
      <c r="AV61" s="184">
        <v>616305.75999999989</v>
      </c>
      <c r="AW61" s="184">
        <v>0</v>
      </c>
      <c r="AX61" s="184">
        <v>0</v>
      </c>
      <c r="AY61" s="184">
        <v>2725696.94</v>
      </c>
      <c r="AZ61" s="184">
        <v>0</v>
      </c>
      <c r="BA61" s="184">
        <v>210872.37</v>
      </c>
      <c r="BB61" s="184">
        <v>3467732.7799999993</v>
      </c>
      <c r="BC61" s="184">
        <v>0</v>
      </c>
      <c r="BD61" s="184">
        <v>0</v>
      </c>
      <c r="BE61" s="184">
        <v>2839993.9000000008</v>
      </c>
      <c r="BF61" s="184">
        <v>2154136.27</v>
      </c>
      <c r="BG61" s="184">
        <v>348181.89</v>
      </c>
      <c r="BH61" s="184">
        <v>0</v>
      </c>
      <c r="BI61" s="184">
        <v>0</v>
      </c>
      <c r="BJ61" s="184">
        <v>0</v>
      </c>
      <c r="BK61" s="184">
        <v>0</v>
      </c>
      <c r="BL61" s="184">
        <v>336040.41000000003</v>
      </c>
      <c r="BM61" s="184">
        <v>0</v>
      </c>
      <c r="BN61" s="184">
        <v>5024999.71</v>
      </c>
      <c r="BO61" s="184">
        <v>308386.84999999992</v>
      </c>
      <c r="BP61" s="184">
        <v>508916.03</v>
      </c>
      <c r="BQ61" s="184">
        <v>0</v>
      </c>
      <c r="BR61" s="184">
        <v>152195.38000000003</v>
      </c>
      <c r="BS61" s="184">
        <v>190026.83</v>
      </c>
      <c r="BT61" s="184">
        <v>523566.91000000009</v>
      </c>
      <c r="BU61" s="184">
        <v>75079.260000000009</v>
      </c>
      <c r="BV61" s="184">
        <v>0</v>
      </c>
      <c r="BW61" s="184">
        <v>395168.43000000005</v>
      </c>
      <c r="BX61" s="184">
        <v>0</v>
      </c>
      <c r="BY61" s="184">
        <v>3242413.6399999987</v>
      </c>
      <c r="BZ61" s="184">
        <v>1726159.33</v>
      </c>
      <c r="CA61" s="184">
        <v>0</v>
      </c>
      <c r="CB61" s="184">
        <v>49075.160000000011</v>
      </c>
      <c r="CC61" s="184">
        <v>2940512.0299999984</v>
      </c>
      <c r="CD61" s="245" t="s">
        <v>221</v>
      </c>
      <c r="CE61" s="195">
        <f t="shared" si="0"/>
        <v>213899230.84000003</v>
      </c>
      <c r="CF61" s="248"/>
    </row>
    <row r="62" spans="1:84" ht="12.6" customHeight="1">
      <c r="A62" s="171" t="s">
        <v>3</v>
      </c>
      <c r="B62" s="175"/>
      <c r="C62" s="195">
        <f t="shared" ref="C62:BN62" si="1">ROUND(C47+C48,0)</f>
        <v>2043300</v>
      </c>
      <c r="D62" s="195">
        <f t="shared" si="1"/>
        <v>1582802</v>
      </c>
      <c r="E62" s="195">
        <f t="shared" si="1"/>
        <v>6579065</v>
      </c>
      <c r="F62" s="195">
        <f t="shared" si="1"/>
        <v>0</v>
      </c>
      <c r="G62" s="195">
        <f t="shared" si="1"/>
        <v>494339</v>
      </c>
      <c r="H62" s="195">
        <f t="shared" si="1"/>
        <v>842784</v>
      </c>
      <c r="I62" s="195">
        <f t="shared" si="1"/>
        <v>0</v>
      </c>
      <c r="J62" s="195">
        <f>ROUND(J47+J48,0)</f>
        <v>280842</v>
      </c>
      <c r="K62" s="195">
        <f t="shared" si="1"/>
        <v>0</v>
      </c>
      <c r="L62" s="195">
        <f t="shared" si="1"/>
        <v>0</v>
      </c>
      <c r="M62" s="195">
        <f t="shared" si="1"/>
        <v>0</v>
      </c>
      <c r="N62" s="195">
        <f t="shared" si="1"/>
        <v>724977</v>
      </c>
      <c r="O62" s="195">
        <f t="shared" si="1"/>
        <v>1497945</v>
      </c>
      <c r="P62" s="195">
        <f t="shared" si="1"/>
        <v>1504195</v>
      </c>
      <c r="Q62" s="195">
        <f t="shared" si="1"/>
        <v>1317567</v>
      </c>
      <c r="R62" s="195">
        <f t="shared" si="1"/>
        <v>0</v>
      </c>
      <c r="S62" s="195">
        <f t="shared" si="1"/>
        <v>783268</v>
      </c>
      <c r="T62" s="195">
        <f t="shared" si="1"/>
        <v>562763</v>
      </c>
      <c r="U62" s="195">
        <f t="shared" si="1"/>
        <v>1518336</v>
      </c>
      <c r="V62" s="195">
        <f t="shared" si="1"/>
        <v>82849</v>
      </c>
      <c r="W62" s="195">
        <f t="shared" si="1"/>
        <v>145478</v>
      </c>
      <c r="X62" s="195">
        <f t="shared" si="1"/>
        <v>266774</v>
      </c>
      <c r="Y62" s="195">
        <f t="shared" si="1"/>
        <v>2248389</v>
      </c>
      <c r="Z62" s="195">
        <f t="shared" si="1"/>
        <v>473053</v>
      </c>
      <c r="AA62" s="195">
        <f t="shared" si="1"/>
        <v>207566</v>
      </c>
      <c r="AB62" s="195">
        <f t="shared" si="1"/>
        <v>1728154</v>
      </c>
      <c r="AC62" s="195">
        <f t="shared" si="1"/>
        <v>592789</v>
      </c>
      <c r="AD62" s="195">
        <f t="shared" si="1"/>
        <v>0</v>
      </c>
      <c r="AE62" s="195">
        <f t="shared" si="1"/>
        <v>1794234</v>
      </c>
      <c r="AF62" s="195">
        <f t="shared" si="1"/>
        <v>0</v>
      </c>
      <c r="AG62" s="195">
        <f t="shared" si="1"/>
        <v>2574283</v>
      </c>
      <c r="AH62" s="195">
        <f t="shared" si="1"/>
        <v>0</v>
      </c>
      <c r="AI62" s="195">
        <f t="shared" si="1"/>
        <v>1409021</v>
      </c>
      <c r="AJ62" s="195">
        <f t="shared" si="1"/>
        <v>14393683</v>
      </c>
      <c r="AK62" s="195">
        <f t="shared" si="1"/>
        <v>0</v>
      </c>
      <c r="AL62" s="195">
        <f t="shared" si="1"/>
        <v>0</v>
      </c>
      <c r="AM62" s="195">
        <f t="shared" si="1"/>
        <v>0</v>
      </c>
      <c r="AN62" s="195">
        <f t="shared" si="1"/>
        <v>0</v>
      </c>
      <c r="AO62" s="195">
        <f t="shared" si="1"/>
        <v>0</v>
      </c>
      <c r="AP62" s="195">
        <f t="shared" si="1"/>
        <v>524453</v>
      </c>
      <c r="AQ62" s="195">
        <f t="shared" si="1"/>
        <v>0</v>
      </c>
      <c r="AR62" s="195">
        <f t="shared" si="1"/>
        <v>1109309</v>
      </c>
      <c r="AS62" s="195">
        <f t="shared" si="1"/>
        <v>0</v>
      </c>
      <c r="AT62" s="195">
        <f t="shared" si="1"/>
        <v>0</v>
      </c>
      <c r="AU62" s="195">
        <f t="shared" si="1"/>
        <v>0</v>
      </c>
      <c r="AV62" s="195">
        <f t="shared" si="1"/>
        <v>213924</v>
      </c>
      <c r="AW62" s="195">
        <f t="shared" si="1"/>
        <v>0</v>
      </c>
      <c r="AX62" s="195">
        <f t="shared" si="1"/>
        <v>0</v>
      </c>
      <c r="AY62" s="195">
        <f>ROUND(AY47+AY48,0)</f>
        <v>981125</v>
      </c>
      <c r="AZ62" s="195">
        <f>ROUND(AZ47+AZ48,0)</f>
        <v>0</v>
      </c>
      <c r="BA62" s="195">
        <f>ROUND(BA47+BA48,0)</f>
        <v>99794</v>
      </c>
      <c r="BB62" s="195">
        <f t="shared" si="1"/>
        <v>957418</v>
      </c>
      <c r="BC62" s="195">
        <f t="shared" si="1"/>
        <v>0</v>
      </c>
      <c r="BD62" s="195">
        <f t="shared" si="1"/>
        <v>0</v>
      </c>
      <c r="BE62" s="195">
        <f t="shared" si="1"/>
        <v>903879</v>
      </c>
      <c r="BF62" s="195">
        <f t="shared" si="1"/>
        <v>906730</v>
      </c>
      <c r="BG62" s="195">
        <f t="shared" si="1"/>
        <v>147075</v>
      </c>
      <c r="BH62" s="195">
        <f t="shared" si="1"/>
        <v>0</v>
      </c>
      <c r="BI62" s="195">
        <f t="shared" si="1"/>
        <v>0</v>
      </c>
      <c r="BJ62" s="195">
        <f t="shared" si="1"/>
        <v>0</v>
      </c>
      <c r="BK62" s="195">
        <f t="shared" si="1"/>
        <v>0</v>
      </c>
      <c r="BL62" s="195">
        <f t="shared" si="1"/>
        <v>138564</v>
      </c>
      <c r="BM62" s="195">
        <f t="shared" si="1"/>
        <v>0</v>
      </c>
      <c r="BN62" s="195">
        <f t="shared" si="1"/>
        <v>2108866</v>
      </c>
      <c r="BO62" s="195">
        <f t="shared" ref="BO62:CC62" si="2">ROUND(BO47+BO48,0)</f>
        <v>90980</v>
      </c>
      <c r="BP62" s="195">
        <f t="shared" si="2"/>
        <v>154775</v>
      </c>
      <c r="BQ62" s="195">
        <f t="shared" si="2"/>
        <v>0</v>
      </c>
      <c r="BR62" s="195">
        <f t="shared" si="2"/>
        <v>59195</v>
      </c>
      <c r="BS62" s="195">
        <f t="shared" si="2"/>
        <v>61089</v>
      </c>
      <c r="BT62" s="195">
        <f t="shared" si="2"/>
        <v>158197</v>
      </c>
      <c r="BU62" s="195">
        <f t="shared" si="2"/>
        <v>30715</v>
      </c>
      <c r="BV62" s="195">
        <f t="shared" si="2"/>
        <v>0</v>
      </c>
      <c r="BW62" s="195">
        <f t="shared" si="2"/>
        <v>114931</v>
      </c>
      <c r="BX62" s="195">
        <f t="shared" si="2"/>
        <v>0</v>
      </c>
      <c r="BY62" s="195">
        <f t="shared" si="2"/>
        <v>903840</v>
      </c>
      <c r="BZ62" s="195">
        <f t="shared" si="2"/>
        <v>436075</v>
      </c>
      <c r="CA62" s="195">
        <f t="shared" si="2"/>
        <v>0</v>
      </c>
      <c r="CB62" s="195">
        <f t="shared" si="2"/>
        <v>22467</v>
      </c>
      <c r="CC62" s="195">
        <f t="shared" si="2"/>
        <v>871576</v>
      </c>
      <c r="CD62" s="245" t="s">
        <v>221</v>
      </c>
      <c r="CE62" s="195">
        <f t="shared" si="0"/>
        <v>56643433</v>
      </c>
      <c r="CF62" s="248"/>
    </row>
    <row r="63" spans="1:84" ht="12.6" customHeight="1">
      <c r="A63" s="171" t="s">
        <v>236</v>
      </c>
      <c r="B63" s="175"/>
      <c r="C63" s="184">
        <v>0</v>
      </c>
      <c r="D63" s="184">
        <v>208</v>
      </c>
      <c r="E63" s="184">
        <v>2724.02</v>
      </c>
      <c r="F63" s="184">
        <v>0</v>
      </c>
      <c r="G63" s="184">
        <v>6110</v>
      </c>
      <c r="H63" s="184">
        <v>81572</v>
      </c>
      <c r="I63" s="184">
        <v>0</v>
      </c>
      <c r="J63" s="184">
        <v>0</v>
      </c>
      <c r="K63" s="184">
        <v>0</v>
      </c>
      <c r="L63" s="184">
        <v>0</v>
      </c>
      <c r="M63" s="184">
        <v>0</v>
      </c>
      <c r="N63" s="184">
        <v>4154938.09</v>
      </c>
      <c r="O63" s="184">
        <v>0</v>
      </c>
      <c r="P63" s="184">
        <v>880437.14999999991</v>
      </c>
      <c r="Q63" s="184">
        <v>0</v>
      </c>
      <c r="R63" s="184">
        <v>613425.17999999993</v>
      </c>
      <c r="S63" s="184">
        <v>0</v>
      </c>
      <c r="T63" s="184">
        <v>0</v>
      </c>
      <c r="U63" s="184">
        <v>251236.55</v>
      </c>
      <c r="V63" s="184">
        <v>0</v>
      </c>
      <c r="W63" s="184">
        <v>0</v>
      </c>
      <c r="X63" s="184">
        <v>0</v>
      </c>
      <c r="Y63" s="184">
        <v>0</v>
      </c>
      <c r="Z63" s="184">
        <v>71656</v>
      </c>
      <c r="AA63" s="184">
        <v>0</v>
      </c>
      <c r="AB63" s="184">
        <v>0</v>
      </c>
      <c r="AC63" s="184">
        <v>0</v>
      </c>
      <c r="AD63" s="184">
        <v>0</v>
      </c>
      <c r="AE63" s="184">
        <v>0</v>
      </c>
      <c r="AF63" s="184">
        <v>0</v>
      </c>
      <c r="AG63" s="184">
        <v>1244737.6599999999</v>
      </c>
      <c r="AH63" s="184">
        <v>0</v>
      </c>
      <c r="AI63" s="184">
        <v>0</v>
      </c>
      <c r="AJ63" s="184">
        <v>971421.64999999991</v>
      </c>
      <c r="AK63" s="184">
        <v>0</v>
      </c>
      <c r="AL63" s="184">
        <v>0</v>
      </c>
      <c r="AM63" s="184">
        <v>0</v>
      </c>
      <c r="AN63" s="184">
        <v>0</v>
      </c>
      <c r="AO63" s="184">
        <v>0</v>
      </c>
      <c r="AP63" s="184">
        <v>0</v>
      </c>
      <c r="AQ63" s="184">
        <v>0</v>
      </c>
      <c r="AR63" s="184">
        <v>39753.06</v>
      </c>
      <c r="AS63" s="184">
        <v>0</v>
      </c>
      <c r="AT63" s="184">
        <v>0</v>
      </c>
      <c r="AU63" s="184">
        <v>0</v>
      </c>
      <c r="AV63" s="184">
        <v>0</v>
      </c>
      <c r="AW63" s="184">
        <v>0</v>
      </c>
      <c r="AX63" s="184">
        <v>0</v>
      </c>
      <c r="AY63" s="184">
        <v>0</v>
      </c>
      <c r="AZ63" s="184">
        <v>0</v>
      </c>
      <c r="BA63" s="184">
        <v>0</v>
      </c>
      <c r="BB63" s="184">
        <v>110394.06999999999</v>
      </c>
      <c r="BC63" s="184">
        <v>0</v>
      </c>
      <c r="BD63" s="184">
        <v>0</v>
      </c>
      <c r="BE63" s="184">
        <v>0</v>
      </c>
      <c r="BF63" s="184">
        <v>1009</v>
      </c>
      <c r="BG63" s="184">
        <v>0</v>
      </c>
      <c r="BH63" s="184">
        <v>0</v>
      </c>
      <c r="BI63" s="184">
        <v>0</v>
      </c>
      <c r="BJ63" s="184">
        <v>0</v>
      </c>
      <c r="BK63" s="184">
        <v>0</v>
      </c>
      <c r="BL63" s="184">
        <v>0</v>
      </c>
      <c r="BM63" s="184">
        <v>0</v>
      </c>
      <c r="BN63" s="184">
        <v>49120.000000000007</v>
      </c>
      <c r="BO63" s="184">
        <v>15500</v>
      </c>
      <c r="BP63" s="184">
        <v>0</v>
      </c>
      <c r="BQ63" s="184">
        <v>0</v>
      </c>
      <c r="BR63" s="184">
        <v>0</v>
      </c>
      <c r="BS63" s="184">
        <v>0</v>
      </c>
      <c r="BT63" s="184">
        <v>0</v>
      </c>
      <c r="BU63" s="184">
        <v>0</v>
      </c>
      <c r="BV63" s="184">
        <v>0</v>
      </c>
      <c r="BW63" s="184">
        <v>106351.49999999999</v>
      </c>
      <c r="BX63" s="184">
        <v>0</v>
      </c>
      <c r="BY63" s="184">
        <v>29730</v>
      </c>
      <c r="BZ63" s="184">
        <v>0</v>
      </c>
      <c r="CA63" s="184">
        <v>0</v>
      </c>
      <c r="CB63" s="184">
        <v>0</v>
      </c>
      <c r="CC63" s="184">
        <v>3150</v>
      </c>
      <c r="CD63" s="245" t="s">
        <v>221</v>
      </c>
      <c r="CE63" s="195">
        <f t="shared" si="0"/>
        <v>8633473.9299999978</v>
      </c>
      <c r="CF63" s="248"/>
    </row>
    <row r="64" spans="1:84" ht="12.6" customHeight="1">
      <c r="A64" s="171" t="s">
        <v>237</v>
      </c>
      <c r="B64" s="175"/>
      <c r="C64" s="184">
        <v>1031705.4500000002</v>
      </c>
      <c r="D64" s="184">
        <v>457896.96000000014</v>
      </c>
      <c r="E64" s="184">
        <v>2350433.9600000004</v>
      </c>
      <c r="F64" s="184">
        <v>0</v>
      </c>
      <c r="G64" s="184">
        <v>81861.429999999993</v>
      </c>
      <c r="H64" s="184">
        <v>62347.96</v>
      </c>
      <c r="I64" s="184">
        <v>0</v>
      </c>
      <c r="J64" s="184">
        <v>83148.23000000001</v>
      </c>
      <c r="K64" s="184">
        <v>0</v>
      </c>
      <c r="L64" s="184">
        <v>0</v>
      </c>
      <c r="M64" s="184">
        <v>0</v>
      </c>
      <c r="N64" s="184">
        <v>186991.43999999997</v>
      </c>
      <c r="O64" s="184">
        <v>663599.35</v>
      </c>
      <c r="P64" s="184">
        <v>22007145.339999992</v>
      </c>
      <c r="Q64" s="184">
        <v>439321.1399999999</v>
      </c>
      <c r="R64" s="184">
        <v>544437.79999999993</v>
      </c>
      <c r="S64" s="184">
        <v>528048.77000000014</v>
      </c>
      <c r="T64" s="184">
        <v>504817.82000000007</v>
      </c>
      <c r="U64" s="184">
        <v>1348445.76</v>
      </c>
      <c r="V64" s="184">
        <v>3123.0600000000004</v>
      </c>
      <c r="W64" s="184">
        <v>62306.13</v>
      </c>
      <c r="X64" s="184">
        <v>306621.13</v>
      </c>
      <c r="Y64" s="184">
        <v>13686097.469999989</v>
      </c>
      <c r="Z64" s="184">
        <v>82849.579999999987</v>
      </c>
      <c r="AA64" s="184">
        <v>904024.44000000006</v>
      </c>
      <c r="AB64" s="184">
        <v>35070062.129999995</v>
      </c>
      <c r="AC64" s="184">
        <v>761510.6</v>
      </c>
      <c r="AD64" s="184">
        <v>1094.01</v>
      </c>
      <c r="AE64" s="184">
        <v>87023.039999999994</v>
      </c>
      <c r="AF64" s="184">
        <v>0</v>
      </c>
      <c r="AG64" s="184">
        <v>1507611.0599999996</v>
      </c>
      <c r="AH64" s="184">
        <v>0</v>
      </c>
      <c r="AI64" s="184">
        <v>977093.05000000016</v>
      </c>
      <c r="AJ64" s="184">
        <v>3850699.1399999978</v>
      </c>
      <c r="AK64" s="184">
        <v>0</v>
      </c>
      <c r="AL64" s="184">
        <v>0</v>
      </c>
      <c r="AM64" s="184">
        <v>0</v>
      </c>
      <c r="AN64" s="184">
        <v>0</v>
      </c>
      <c r="AO64" s="184">
        <v>0</v>
      </c>
      <c r="AP64" s="184">
        <v>521706.52999999991</v>
      </c>
      <c r="AQ64" s="184">
        <v>587.29999999999995</v>
      </c>
      <c r="AR64" s="184">
        <v>730194.00000000023</v>
      </c>
      <c r="AS64" s="184">
        <v>0</v>
      </c>
      <c r="AT64" s="184">
        <v>0</v>
      </c>
      <c r="AU64" s="184">
        <v>0</v>
      </c>
      <c r="AV64" s="184">
        <v>15985.589999999998</v>
      </c>
      <c r="AW64" s="184">
        <v>0</v>
      </c>
      <c r="AX64" s="184">
        <v>2643.5099999999998</v>
      </c>
      <c r="AY64" s="184">
        <v>63632.22</v>
      </c>
      <c r="AZ64" s="184">
        <v>0</v>
      </c>
      <c r="BA64" s="184">
        <v>64683.069999999992</v>
      </c>
      <c r="BB64" s="184">
        <v>28772.3</v>
      </c>
      <c r="BC64" s="184">
        <v>0</v>
      </c>
      <c r="BD64" s="184">
        <v>0</v>
      </c>
      <c r="BE64" s="184">
        <v>408432.97000000003</v>
      </c>
      <c r="BF64" s="184">
        <v>297377.45</v>
      </c>
      <c r="BG64" s="184">
        <v>3645.26</v>
      </c>
      <c r="BH64" s="184">
        <v>0</v>
      </c>
      <c r="BI64" s="184">
        <v>24288.010000000006</v>
      </c>
      <c r="BJ64" s="184">
        <v>0</v>
      </c>
      <c r="BK64" s="184">
        <v>0</v>
      </c>
      <c r="BL64" s="184">
        <v>27669.089999999997</v>
      </c>
      <c r="BM64" s="184">
        <v>0</v>
      </c>
      <c r="BN64" s="184">
        <v>380845.43000000005</v>
      </c>
      <c r="BO64" s="184">
        <v>57482.67</v>
      </c>
      <c r="BP64" s="184">
        <v>20009.2</v>
      </c>
      <c r="BQ64" s="184">
        <v>0</v>
      </c>
      <c r="BR64" s="184">
        <v>0</v>
      </c>
      <c r="BS64" s="184">
        <v>52646.590000000004</v>
      </c>
      <c r="BT64" s="184">
        <v>16456.39</v>
      </c>
      <c r="BU64" s="184">
        <v>490.21</v>
      </c>
      <c r="BV64" s="184">
        <v>0</v>
      </c>
      <c r="BW64" s="184">
        <v>40349.770000000004</v>
      </c>
      <c r="BX64" s="184">
        <v>0</v>
      </c>
      <c r="BY64" s="184">
        <v>84190.77</v>
      </c>
      <c r="BZ64" s="184">
        <v>7079.04</v>
      </c>
      <c r="CA64" s="184">
        <v>0</v>
      </c>
      <c r="CB64" s="184">
        <v>1490.49</v>
      </c>
      <c r="CC64" s="184">
        <v>-279830.06</v>
      </c>
      <c r="CD64" s="245" t="s">
        <v>221</v>
      </c>
      <c r="CE64" s="195">
        <f t="shared" si="0"/>
        <v>90161144.049999982</v>
      </c>
      <c r="CF64" s="248"/>
    </row>
    <row r="65" spans="1:84" ht="12.6" customHeight="1">
      <c r="A65" s="171" t="s">
        <v>238</v>
      </c>
      <c r="B65" s="175"/>
      <c r="C65" s="184">
        <v>350</v>
      </c>
      <c r="D65" s="184">
        <v>1250</v>
      </c>
      <c r="E65" s="184">
        <v>1800</v>
      </c>
      <c r="F65" s="184">
        <v>0</v>
      </c>
      <c r="G65" s="184">
        <v>0</v>
      </c>
      <c r="H65" s="184">
        <v>1200</v>
      </c>
      <c r="I65" s="184">
        <v>0</v>
      </c>
      <c r="J65" s="184">
        <v>0</v>
      </c>
      <c r="K65" s="184">
        <v>0</v>
      </c>
      <c r="L65" s="184">
        <v>0</v>
      </c>
      <c r="M65" s="184">
        <v>0</v>
      </c>
      <c r="N65" s="184">
        <v>38965.31</v>
      </c>
      <c r="O65" s="184">
        <v>0</v>
      </c>
      <c r="P65" s="184">
        <v>1750</v>
      </c>
      <c r="Q65" s="184">
        <v>0</v>
      </c>
      <c r="R65" s="184">
        <v>0</v>
      </c>
      <c r="S65" s="184">
        <v>0</v>
      </c>
      <c r="T65" s="184">
        <v>0</v>
      </c>
      <c r="U65" s="184">
        <v>0</v>
      </c>
      <c r="V65" s="184">
        <v>0</v>
      </c>
      <c r="W65" s="184">
        <v>0</v>
      </c>
      <c r="X65" s="184">
        <v>0</v>
      </c>
      <c r="Y65" s="184">
        <v>600</v>
      </c>
      <c r="Z65" s="184">
        <v>0</v>
      </c>
      <c r="AA65" s="184">
        <v>2033.84</v>
      </c>
      <c r="AB65" s="184">
        <v>2388.69</v>
      </c>
      <c r="AC65" s="184">
        <v>241.07999999999998</v>
      </c>
      <c r="AD65" s="184">
        <v>0</v>
      </c>
      <c r="AE65" s="184">
        <v>2534.44</v>
      </c>
      <c r="AF65" s="184">
        <v>0</v>
      </c>
      <c r="AG65" s="184">
        <v>1164</v>
      </c>
      <c r="AH65" s="184">
        <v>0</v>
      </c>
      <c r="AI65" s="184">
        <v>600</v>
      </c>
      <c r="AJ65" s="184">
        <v>37711.919999999998</v>
      </c>
      <c r="AK65" s="184">
        <v>0</v>
      </c>
      <c r="AL65" s="184">
        <v>0</v>
      </c>
      <c r="AM65" s="184">
        <v>0</v>
      </c>
      <c r="AN65" s="184">
        <v>0</v>
      </c>
      <c r="AO65" s="184">
        <v>0</v>
      </c>
      <c r="AP65" s="184">
        <v>3658.16</v>
      </c>
      <c r="AQ65" s="184">
        <v>328</v>
      </c>
      <c r="AR65" s="184">
        <v>11594.18</v>
      </c>
      <c r="AS65" s="184">
        <v>0</v>
      </c>
      <c r="AT65" s="184">
        <v>0</v>
      </c>
      <c r="AU65" s="184">
        <v>0</v>
      </c>
      <c r="AV65" s="184">
        <v>0</v>
      </c>
      <c r="AW65" s="184">
        <v>0</v>
      </c>
      <c r="AX65" s="184">
        <v>0</v>
      </c>
      <c r="AY65" s="184">
        <v>0</v>
      </c>
      <c r="AZ65" s="184">
        <v>0</v>
      </c>
      <c r="BA65" s="184">
        <v>0</v>
      </c>
      <c r="BB65" s="184">
        <v>0</v>
      </c>
      <c r="BC65" s="184">
        <v>0</v>
      </c>
      <c r="BD65" s="184">
        <v>0</v>
      </c>
      <c r="BE65" s="184">
        <v>1885259.3</v>
      </c>
      <c r="BF65" s="184">
        <v>471803.25</v>
      </c>
      <c r="BG65" s="184">
        <v>0</v>
      </c>
      <c r="BH65" s="184">
        <v>0</v>
      </c>
      <c r="BI65" s="184">
        <v>862401.96999999962</v>
      </c>
      <c r="BJ65" s="184">
        <v>0</v>
      </c>
      <c r="BK65" s="184">
        <v>0</v>
      </c>
      <c r="BL65" s="184">
        <v>0</v>
      </c>
      <c r="BM65" s="184">
        <v>0</v>
      </c>
      <c r="BN65" s="184">
        <v>4893.49</v>
      </c>
      <c r="BO65" s="184">
        <v>400</v>
      </c>
      <c r="BP65" s="184">
        <v>0</v>
      </c>
      <c r="BQ65" s="184">
        <v>0</v>
      </c>
      <c r="BR65" s="184">
        <v>0</v>
      </c>
      <c r="BS65" s="184">
        <v>0</v>
      </c>
      <c r="BT65" s="184">
        <v>1200</v>
      </c>
      <c r="BU65" s="184">
        <v>0</v>
      </c>
      <c r="BV65" s="184">
        <v>0</v>
      </c>
      <c r="BW65" s="184">
        <v>600</v>
      </c>
      <c r="BX65" s="184">
        <v>0</v>
      </c>
      <c r="BY65" s="184">
        <v>2800</v>
      </c>
      <c r="BZ65" s="184">
        <v>0</v>
      </c>
      <c r="CA65" s="184">
        <v>0</v>
      </c>
      <c r="CB65" s="184">
        <v>2230.92</v>
      </c>
      <c r="CC65" s="184">
        <v>4150</v>
      </c>
      <c r="CD65" s="245" t="s">
        <v>221</v>
      </c>
      <c r="CE65" s="195">
        <f t="shared" si="0"/>
        <v>3343908.55</v>
      </c>
      <c r="CF65" s="248"/>
    </row>
    <row r="66" spans="1:84" ht="12.6" customHeight="1">
      <c r="A66" s="171" t="s">
        <v>239</v>
      </c>
      <c r="B66" s="175"/>
      <c r="C66" s="184">
        <v>1083597.48</v>
      </c>
      <c r="D66" s="184">
        <v>142610.16</v>
      </c>
      <c r="E66" s="184">
        <v>400637.16000000003</v>
      </c>
      <c r="F66" s="184">
        <v>0</v>
      </c>
      <c r="G66" s="184">
        <v>365938.1399999999</v>
      </c>
      <c r="H66" s="184">
        <v>80707.759999999995</v>
      </c>
      <c r="I66" s="184">
        <v>0</v>
      </c>
      <c r="J66" s="184">
        <v>0</v>
      </c>
      <c r="K66" s="184">
        <v>0</v>
      </c>
      <c r="L66" s="184">
        <v>0</v>
      </c>
      <c r="M66" s="184">
        <v>0</v>
      </c>
      <c r="N66" s="184">
        <v>2569474.13</v>
      </c>
      <c r="O66" s="184">
        <v>41756.18</v>
      </c>
      <c r="P66" s="184">
        <v>1479418.7899999998</v>
      </c>
      <c r="Q66" s="184">
        <v>188584.08000000002</v>
      </c>
      <c r="R66" s="184">
        <v>4834.0300000000007</v>
      </c>
      <c r="S66" s="184">
        <v>128409.99999999997</v>
      </c>
      <c r="T66" s="184">
        <v>29666.989999999998</v>
      </c>
      <c r="U66" s="184">
        <v>6884047.7899999972</v>
      </c>
      <c r="V66" s="184">
        <v>320.67000000000007</v>
      </c>
      <c r="W66" s="184">
        <v>137854.54000000004</v>
      </c>
      <c r="X66" s="184">
        <v>28065.7</v>
      </c>
      <c r="Y66" s="184">
        <v>356248.56</v>
      </c>
      <c r="Z66" s="184">
        <v>491871.8600000001</v>
      </c>
      <c r="AA66" s="184">
        <v>56518.22</v>
      </c>
      <c r="AB66" s="184">
        <v>891628.21000000008</v>
      </c>
      <c r="AC66" s="184">
        <v>172448.36</v>
      </c>
      <c r="AD66" s="184">
        <v>725134.7699999999</v>
      </c>
      <c r="AE66" s="184">
        <v>63743.119999999995</v>
      </c>
      <c r="AF66" s="184">
        <v>0</v>
      </c>
      <c r="AG66" s="184">
        <v>1011224.9499999997</v>
      </c>
      <c r="AH66" s="184">
        <v>0</v>
      </c>
      <c r="AI66" s="184">
        <v>447953.90999999992</v>
      </c>
      <c r="AJ66" s="184">
        <v>1687268.5400000028</v>
      </c>
      <c r="AK66" s="184">
        <v>0</v>
      </c>
      <c r="AL66" s="184">
        <v>0</v>
      </c>
      <c r="AM66" s="184">
        <v>0</v>
      </c>
      <c r="AN66" s="184">
        <v>0</v>
      </c>
      <c r="AO66" s="184">
        <v>0</v>
      </c>
      <c r="AP66" s="184">
        <v>39360.549999999988</v>
      </c>
      <c r="AQ66" s="184">
        <v>2261.1999999999998</v>
      </c>
      <c r="AR66" s="184">
        <v>676182.71999999986</v>
      </c>
      <c r="AS66" s="184">
        <v>0</v>
      </c>
      <c r="AT66" s="184">
        <v>0</v>
      </c>
      <c r="AU66" s="184">
        <v>0</v>
      </c>
      <c r="AV66" s="184">
        <v>9558.0600000000013</v>
      </c>
      <c r="AW66" s="184">
        <v>0</v>
      </c>
      <c r="AX66" s="184">
        <v>798.73</v>
      </c>
      <c r="AY66" s="184">
        <v>1085711.3700000001</v>
      </c>
      <c r="AZ66" s="184">
        <v>0</v>
      </c>
      <c r="BA66" s="184">
        <v>765739.46</v>
      </c>
      <c r="BB66" s="184">
        <v>632206.85000000009</v>
      </c>
      <c r="BC66" s="184">
        <v>0</v>
      </c>
      <c r="BD66" s="184">
        <v>0</v>
      </c>
      <c r="BE66" s="184">
        <v>4803076.8599999994</v>
      </c>
      <c r="BF66" s="184">
        <v>1342239.96</v>
      </c>
      <c r="BG66" s="184">
        <v>-1214.72</v>
      </c>
      <c r="BH66" s="184">
        <v>0</v>
      </c>
      <c r="BI66" s="184">
        <v>1022936.8199999998</v>
      </c>
      <c r="BJ66" s="184">
        <v>0</v>
      </c>
      <c r="BK66" s="184">
        <v>236449.22</v>
      </c>
      <c r="BL66" s="184">
        <v>1671.25</v>
      </c>
      <c r="BM66" s="184">
        <v>0</v>
      </c>
      <c r="BN66" s="184">
        <v>69930125.070000008</v>
      </c>
      <c r="BO66" s="184">
        <v>106800.97</v>
      </c>
      <c r="BP66" s="184">
        <v>91191.920000000013</v>
      </c>
      <c r="BQ66" s="184">
        <v>0</v>
      </c>
      <c r="BR66" s="184">
        <v>0</v>
      </c>
      <c r="BS66" s="184">
        <v>6500.3200000000015</v>
      </c>
      <c r="BT66" s="184">
        <v>-3985.7799999999997</v>
      </c>
      <c r="BU66" s="184">
        <v>572.75</v>
      </c>
      <c r="BV66" s="184">
        <v>72206.080000000016</v>
      </c>
      <c r="BW66" s="184">
        <v>42365.22</v>
      </c>
      <c r="BX66" s="184">
        <v>0</v>
      </c>
      <c r="BY66" s="184">
        <v>102520.64000000001</v>
      </c>
      <c r="BZ66" s="184">
        <v>515.24</v>
      </c>
      <c r="CA66" s="184">
        <v>0</v>
      </c>
      <c r="CB66" s="184">
        <v>1660.1299999999999</v>
      </c>
      <c r="CC66" s="184">
        <v>-3134075.4900000007</v>
      </c>
      <c r="CD66" s="245" t="s">
        <v>221</v>
      </c>
      <c r="CE66" s="195">
        <f t="shared" si="0"/>
        <v>97303339.5</v>
      </c>
      <c r="CF66" s="248"/>
    </row>
    <row r="67" spans="1:84" ht="12.6" customHeight="1">
      <c r="A67" s="171" t="s">
        <v>6</v>
      </c>
      <c r="B67" s="175"/>
      <c r="C67" s="195">
        <f>ROUND(C51+C52,0)</f>
        <v>318214</v>
      </c>
      <c r="D67" s="195">
        <f>ROUND(D51+D52,0)</f>
        <v>422272</v>
      </c>
      <c r="E67" s="195">
        <f t="shared" ref="E67:BP67" si="3">ROUND(E51+E52,0)</f>
        <v>1099818</v>
      </c>
      <c r="F67" s="195">
        <f t="shared" si="3"/>
        <v>0</v>
      </c>
      <c r="G67" s="195">
        <f t="shared" si="3"/>
        <v>90722</v>
      </c>
      <c r="H67" s="195">
        <f t="shared" si="3"/>
        <v>95194</v>
      </c>
      <c r="I67" s="195">
        <f t="shared" si="3"/>
        <v>0</v>
      </c>
      <c r="J67" s="195">
        <f>ROUND(J51+J52,0)</f>
        <v>37479</v>
      </c>
      <c r="K67" s="195">
        <f t="shared" si="3"/>
        <v>0</v>
      </c>
      <c r="L67" s="195">
        <f t="shared" si="3"/>
        <v>0</v>
      </c>
      <c r="M67" s="195">
        <f t="shared" si="3"/>
        <v>0</v>
      </c>
      <c r="N67" s="195">
        <f t="shared" si="3"/>
        <v>151926</v>
      </c>
      <c r="O67" s="195">
        <f t="shared" si="3"/>
        <v>132916</v>
      </c>
      <c r="P67" s="195">
        <f t="shared" si="3"/>
        <v>1542184</v>
      </c>
      <c r="Q67" s="195">
        <f t="shared" si="3"/>
        <v>96889</v>
      </c>
      <c r="R67" s="195">
        <f t="shared" si="3"/>
        <v>11964</v>
      </c>
      <c r="S67" s="195">
        <f t="shared" si="3"/>
        <v>254976</v>
      </c>
      <c r="T67" s="195">
        <f t="shared" si="3"/>
        <v>153238</v>
      </c>
      <c r="U67" s="195">
        <f t="shared" si="3"/>
        <v>153151</v>
      </c>
      <c r="V67" s="195">
        <f t="shared" si="3"/>
        <v>28428</v>
      </c>
      <c r="W67" s="195">
        <f t="shared" si="3"/>
        <v>34162</v>
      </c>
      <c r="X67" s="195">
        <f t="shared" si="3"/>
        <v>696661</v>
      </c>
      <c r="Y67" s="195">
        <f t="shared" si="3"/>
        <v>1415244</v>
      </c>
      <c r="Z67" s="195">
        <f t="shared" si="3"/>
        <v>430825</v>
      </c>
      <c r="AA67" s="195">
        <f t="shared" si="3"/>
        <v>199119</v>
      </c>
      <c r="AB67" s="195">
        <f t="shared" si="3"/>
        <v>573650</v>
      </c>
      <c r="AC67" s="195">
        <f t="shared" si="3"/>
        <v>70005</v>
      </c>
      <c r="AD67" s="195">
        <f t="shared" si="3"/>
        <v>11442</v>
      </c>
      <c r="AE67" s="195">
        <f t="shared" si="3"/>
        <v>295351</v>
      </c>
      <c r="AF67" s="195">
        <f t="shared" si="3"/>
        <v>0</v>
      </c>
      <c r="AG67" s="195">
        <f t="shared" si="3"/>
        <v>471631</v>
      </c>
      <c r="AH67" s="195">
        <f t="shared" si="3"/>
        <v>0</v>
      </c>
      <c r="AI67" s="195">
        <f t="shared" si="3"/>
        <v>369415</v>
      </c>
      <c r="AJ67" s="195">
        <f t="shared" si="3"/>
        <v>1481362</v>
      </c>
      <c r="AK67" s="195">
        <f t="shared" si="3"/>
        <v>0</v>
      </c>
      <c r="AL67" s="195">
        <f t="shared" si="3"/>
        <v>0</v>
      </c>
      <c r="AM67" s="195">
        <f t="shared" si="3"/>
        <v>0</v>
      </c>
      <c r="AN67" s="195">
        <f t="shared" si="3"/>
        <v>0</v>
      </c>
      <c r="AO67" s="195">
        <f t="shared" si="3"/>
        <v>0</v>
      </c>
      <c r="AP67" s="195">
        <f t="shared" si="3"/>
        <v>107432</v>
      </c>
      <c r="AQ67" s="195">
        <f t="shared" si="3"/>
        <v>12269</v>
      </c>
      <c r="AR67" s="195">
        <f t="shared" si="3"/>
        <v>45655</v>
      </c>
      <c r="AS67" s="195">
        <f t="shared" si="3"/>
        <v>0</v>
      </c>
      <c r="AT67" s="195">
        <f t="shared" si="3"/>
        <v>0</v>
      </c>
      <c r="AU67" s="195">
        <f t="shared" si="3"/>
        <v>0</v>
      </c>
      <c r="AV67" s="195">
        <f t="shared" si="3"/>
        <v>19874</v>
      </c>
      <c r="AW67" s="195">
        <f t="shared" si="3"/>
        <v>4179</v>
      </c>
      <c r="AX67" s="195">
        <f t="shared" si="3"/>
        <v>163364</v>
      </c>
      <c r="AY67" s="195">
        <f t="shared" si="3"/>
        <v>188797</v>
      </c>
      <c r="AZ67" s="195">
        <f>ROUND(AZ51+AZ52,0)</f>
        <v>0</v>
      </c>
      <c r="BA67" s="195">
        <f>ROUND(BA51+BA52,0)</f>
        <v>24516</v>
      </c>
      <c r="BB67" s="195">
        <f t="shared" si="3"/>
        <v>6557</v>
      </c>
      <c r="BC67" s="195">
        <f t="shared" si="3"/>
        <v>0</v>
      </c>
      <c r="BD67" s="195">
        <f t="shared" si="3"/>
        <v>29104</v>
      </c>
      <c r="BE67" s="195">
        <f t="shared" si="3"/>
        <v>1104543</v>
      </c>
      <c r="BF67" s="195">
        <f t="shared" si="3"/>
        <v>75673</v>
      </c>
      <c r="BG67" s="195">
        <f t="shared" si="3"/>
        <v>12163</v>
      </c>
      <c r="BH67" s="195">
        <f t="shared" si="3"/>
        <v>111417</v>
      </c>
      <c r="BI67" s="195">
        <f t="shared" si="3"/>
        <v>1728144</v>
      </c>
      <c r="BJ67" s="195">
        <f t="shared" si="3"/>
        <v>26877</v>
      </c>
      <c r="BK67" s="195">
        <f t="shared" si="3"/>
        <v>39801</v>
      </c>
      <c r="BL67" s="195">
        <f t="shared" si="3"/>
        <v>18787</v>
      </c>
      <c r="BM67" s="195">
        <f t="shared" si="3"/>
        <v>0</v>
      </c>
      <c r="BN67" s="195">
        <f t="shared" si="3"/>
        <v>16170240</v>
      </c>
      <c r="BO67" s="195">
        <f t="shared" si="3"/>
        <v>18952</v>
      </c>
      <c r="BP67" s="195">
        <f t="shared" si="3"/>
        <v>17691</v>
      </c>
      <c r="BQ67" s="195">
        <f t="shared" ref="BQ67:CC67" si="4">ROUND(BQ51+BQ52,0)</f>
        <v>0</v>
      </c>
      <c r="BR67" s="195">
        <f t="shared" si="4"/>
        <v>13982</v>
      </c>
      <c r="BS67" s="195">
        <f t="shared" si="4"/>
        <v>20468</v>
      </c>
      <c r="BT67" s="195">
        <f t="shared" si="4"/>
        <v>19829</v>
      </c>
      <c r="BU67" s="195">
        <f t="shared" si="4"/>
        <v>12083</v>
      </c>
      <c r="BV67" s="195">
        <f t="shared" si="4"/>
        <v>89372</v>
      </c>
      <c r="BW67" s="195">
        <f t="shared" si="4"/>
        <v>31312</v>
      </c>
      <c r="BX67" s="195">
        <f t="shared" si="4"/>
        <v>20344</v>
      </c>
      <c r="BY67" s="195">
        <f t="shared" si="4"/>
        <v>584122</v>
      </c>
      <c r="BZ67" s="195">
        <f t="shared" si="4"/>
        <v>0</v>
      </c>
      <c r="CA67" s="195">
        <f t="shared" si="4"/>
        <v>15386</v>
      </c>
      <c r="CB67" s="195">
        <f t="shared" si="4"/>
        <v>239620</v>
      </c>
      <c r="CC67" s="195">
        <f t="shared" si="4"/>
        <v>54485</v>
      </c>
      <c r="CD67" s="245" t="s">
        <v>221</v>
      </c>
      <c r="CE67" s="195">
        <f t="shared" si="0"/>
        <v>31665276</v>
      </c>
      <c r="CF67" s="248"/>
    </row>
    <row r="68" spans="1:84" ht="12.6" customHeight="1">
      <c r="A68" s="171" t="s">
        <v>240</v>
      </c>
      <c r="B68" s="175"/>
      <c r="C68" s="184">
        <v>30694.369999999995</v>
      </c>
      <c r="D68" s="184">
        <v>28699.150000000005</v>
      </c>
      <c r="E68" s="184">
        <v>209293.3</v>
      </c>
      <c r="F68" s="184">
        <v>0</v>
      </c>
      <c r="G68" s="184">
        <v>9909.5500000000011</v>
      </c>
      <c r="H68" s="184">
        <v>0</v>
      </c>
      <c r="I68" s="184">
        <v>0</v>
      </c>
      <c r="J68" s="184">
        <v>0</v>
      </c>
      <c r="K68" s="184">
        <v>0</v>
      </c>
      <c r="L68" s="184">
        <v>0</v>
      </c>
      <c r="M68" s="184">
        <v>0</v>
      </c>
      <c r="N68" s="184">
        <v>2181.1099999999997</v>
      </c>
      <c r="O68" s="184">
        <v>2386.9200000000005</v>
      </c>
      <c r="P68" s="184">
        <v>103409.57</v>
      </c>
      <c r="Q68" s="184">
        <v>0</v>
      </c>
      <c r="R68" s="184">
        <v>0</v>
      </c>
      <c r="S68" s="184">
        <v>2718.07</v>
      </c>
      <c r="T68" s="184">
        <v>405.33</v>
      </c>
      <c r="U68" s="184">
        <v>0</v>
      </c>
      <c r="V68" s="184">
        <v>7257.4800000000005</v>
      </c>
      <c r="W68" s="184">
        <v>0</v>
      </c>
      <c r="X68" s="184">
        <v>0</v>
      </c>
      <c r="Y68" s="184">
        <v>111025.78000000001</v>
      </c>
      <c r="Z68" s="184">
        <v>405.33</v>
      </c>
      <c r="AA68" s="184">
        <v>88651.43</v>
      </c>
      <c r="AB68" s="184">
        <v>-9156.8799999999992</v>
      </c>
      <c r="AC68" s="184">
        <v>77417.2</v>
      </c>
      <c r="AD68" s="184">
        <v>0</v>
      </c>
      <c r="AE68" s="184">
        <v>2209.6699999999996</v>
      </c>
      <c r="AF68" s="184">
        <v>0</v>
      </c>
      <c r="AG68" s="184">
        <v>24227.27</v>
      </c>
      <c r="AH68" s="184">
        <v>0</v>
      </c>
      <c r="AI68" s="184">
        <v>4669.51</v>
      </c>
      <c r="AJ68" s="184">
        <v>4389764.6899999995</v>
      </c>
      <c r="AK68" s="184">
        <v>0</v>
      </c>
      <c r="AL68" s="184">
        <v>0</v>
      </c>
      <c r="AM68" s="184">
        <v>0</v>
      </c>
      <c r="AN68" s="184">
        <v>0</v>
      </c>
      <c r="AO68" s="184">
        <v>0</v>
      </c>
      <c r="AP68" s="184">
        <v>193503.96999999997</v>
      </c>
      <c r="AQ68" s="184">
        <v>82</v>
      </c>
      <c r="AR68" s="184">
        <v>104188.8</v>
      </c>
      <c r="AS68" s="184">
        <v>0</v>
      </c>
      <c r="AT68" s="184">
        <v>0</v>
      </c>
      <c r="AU68" s="184">
        <v>0</v>
      </c>
      <c r="AV68" s="184">
        <v>7354.59</v>
      </c>
      <c r="AW68" s="184">
        <v>0</v>
      </c>
      <c r="AX68" s="184">
        <v>915</v>
      </c>
      <c r="AY68" s="184">
        <v>1850.95</v>
      </c>
      <c r="AZ68" s="184">
        <v>0</v>
      </c>
      <c r="BA68" s="184">
        <v>0</v>
      </c>
      <c r="BB68" s="184">
        <v>0</v>
      </c>
      <c r="BC68" s="184">
        <v>0</v>
      </c>
      <c r="BD68" s="184">
        <v>0</v>
      </c>
      <c r="BE68" s="184">
        <v>110695.74</v>
      </c>
      <c r="BF68" s="184">
        <v>0</v>
      </c>
      <c r="BG68" s="184">
        <v>0</v>
      </c>
      <c r="BH68" s="184">
        <v>0</v>
      </c>
      <c r="BI68" s="184">
        <v>2932228.5899999994</v>
      </c>
      <c r="BJ68" s="184">
        <v>0</v>
      </c>
      <c r="BK68" s="184">
        <v>0</v>
      </c>
      <c r="BL68" s="184">
        <v>0</v>
      </c>
      <c r="BM68" s="184">
        <v>0</v>
      </c>
      <c r="BN68" s="184">
        <v>989756.2100000002</v>
      </c>
      <c r="BO68" s="184">
        <v>0</v>
      </c>
      <c r="BP68" s="184">
        <v>0</v>
      </c>
      <c r="BQ68" s="184">
        <v>0</v>
      </c>
      <c r="BR68" s="184">
        <v>0</v>
      </c>
      <c r="BS68" s="184">
        <v>0</v>
      </c>
      <c r="BT68" s="184">
        <v>0</v>
      </c>
      <c r="BU68" s="184">
        <v>0</v>
      </c>
      <c r="BV68" s="184">
        <v>0</v>
      </c>
      <c r="BW68" s="184">
        <v>0</v>
      </c>
      <c r="BX68" s="184">
        <v>0</v>
      </c>
      <c r="BY68" s="184">
        <v>0</v>
      </c>
      <c r="BZ68" s="184">
        <v>0</v>
      </c>
      <c r="CA68" s="184">
        <v>0</v>
      </c>
      <c r="CB68" s="184">
        <v>0</v>
      </c>
      <c r="CC68" s="184">
        <v>-3822243</v>
      </c>
      <c r="CD68" s="245" t="s">
        <v>221</v>
      </c>
      <c r="CE68" s="195">
        <f t="shared" si="0"/>
        <v>5604501.6999999993</v>
      </c>
      <c r="CF68" s="248"/>
    </row>
    <row r="69" spans="1:84" ht="12.6" customHeight="1">
      <c r="A69" s="171" t="s">
        <v>241</v>
      </c>
      <c r="B69" s="175"/>
      <c r="C69" s="184">
        <v>4699.8499999999995</v>
      </c>
      <c r="D69" s="184">
        <v>7453.2</v>
      </c>
      <c r="E69" s="184">
        <v>16364.980000000001</v>
      </c>
      <c r="F69" s="184">
        <v>0</v>
      </c>
      <c r="G69" s="184">
        <v>490.57</v>
      </c>
      <c r="H69" s="184">
        <v>26059.760000000002</v>
      </c>
      <c r="I69" s="184">
        <v>0</v>
      </c>
      <c r="J69" s="184">
        <v>1067.24</v>
      </c>
      <c r="K69" s="184">
        <v>0</v>
      </c>
      <c r="L69" s="184">
        <v>0</v>
      </c>
      <c r="M69" s="184">
        <v>0</v>
      </c>
      <c r="N69" s="184">
        <v>15288.959999999995</v>
      </c>
      <c r="O69" s="184">
        <v>12013.379999999997</v>
      </c>
      <c r="P69" s="184">
        <v>139585.25</v>
      </c>
      <c r="Q69" s="184">
        <v>2833.5099999999998</v>
      </c>
      <c r="R69" s="184">
        <v>2978.42</v>
      </c>
      <c r="S69" s="184">
        <v>18500.28</v>
      </c>
      <c r="T69" s="184">
        <v>304.5200000000001</v>
      </c>
      <c r="U69" s="184">
        <v>27550.23</v>
      </c>
      <c r="V69" s="184">
        <v>39.270000000000003</v>
      </c>
      <c r="W69" s="184">
        <v>367.8</v>
      </c>
      <c r="X69" s="184">
        <v>1702.44</v>
      </c>
      <c r="Y69" s="184">
        <v>61442.27</v>
      </c>
      <c r="Z69" s="184">
        <v>1749.0499999999997</v>
      </c>
      <c r="AA69" s="184">
        <v>2266.1899999999987</v>
      </c>
      <c r="AB69" s="184">
        <v>79760.599999999991</v>
      </c>
      <c r="AC69" s="184">
        <v>11487.83</v>
      </c>
      <c r="AD69" s="184">
        <v>0</v>
      </c>
      <c r="AE69" s="184">
        <v>37686.089999999997</v>
      </c>
      <c r="AF69" s="184">
        <v>0</v>
      </c>
      <c r="AG69" s="184">
        <v>36767.200000000012</v>
      </c>
      <c r="AH69" s="184">
        <v>0</v>
      </c>
      <c r="AI69" s="184">
        <v>6941.2699999999995</v>
      </c>
      <c r="AJ69" s="184">
        <v>485522.83</v>
      </c>
      <c r="AK69" s="184">
        <v>0</v>
      </c>
      <c r="AL69" s="184">
        <v>0</v>
      </c>
      <c r="AM69" s="184">
        <v>0</v>
      </c>
      <c r="AN69" s="184">
        <v>0</v>
      </c>
      <c r="AO69" s="184">
        <v>0</v>
      </c>
      <c r="AP69" s="184">
        <v>13488.840000000002</v>
      </c>
      <c r="AQ69" s="184">
        <v>14.74</v>
      </c>
      <c r="AR69" s="184">
        <v>169617</v>
      </c>
      <c r="AS69" s="184">
        <v>0</v>
      </c>
      <c r="AT69" s="184">
        <v>0</v>
      </c>
      <c r="AU69" s="184">
        <v>0</v>
      </c>
      <c r="AV69" s="184">
        <v>7771.77</v>
      </c>
      <c r="AW69" s="184">
        <v>0</v>
      </c>
      <c r="AX69" s="184">
        <v>163043.54999999999</v>
      </c>
      <c r="AY69" s="184">
        <v>13476.130000000001</v>
      </c>
      <c r="AZ69" s="184">
        <v>0</v>
      </c>
      <c r="BA69" s="184">
        <v>4622.1899999999996</v>
      </c>
      <c r="BB69" s="184">
        <v>4601.13</v>
      </c>
      <c r="BC69" s="184">
        <v>0</v>
      </c>
      <c r="BD69" s="184">
        <v>0</v>
      </c>
      <c r="BE69" s="184">
        <v>59176.43</v>
      </c>
      <c r="BF69" s="184">
        <v>24018.010000000002</v>
      </c>
      <c r="BG69" s="184">
        <v>453.04</v>
      </c>
      <c r="BH69" s="184">
        <v>0</v>
      </c>
      <c r="BI69" s="184">
        <v>9130.5900000000038</v>
      </c>
      <c r="BJ69" s="184">
        <v>0</v>
      </c>
      <c r="BK69" s="184">
        <v>0</v>
      </c>
      <c r="BL69" s="184">
        <v>1048.04</v>
      </c>
      <c r="BM69" s="184">
        <v>0</v>
      </c>
      <c r="BN69" s="184">
        <v>556353.14999999991</v>
      </c>
      <c r="BO69" s="184">
        <v>5274.33</v>
      </c>
      <c r="BP69" s="184">
        <v>16822.400000000005</v>
      </c>
      <c r="BQ69" s="184">
        <v>0</v>
      </c>
      <c r="BR69" s="184">
        <v>0</v>
      </c>
      <c r="BS69" s="184">
        <v>6616.1600000000008</v>
      </c>
      <c r="BT69" s="184">
        <v>27900.230000000003</v>
      </c>
      <c r="BU69" s="184">
        <v>14619.160000000003</v>
      </c>
      <c r="BV69" s="184">
        <v>1595.67</v>
      </c>
      <c r="BW69" s="184">
        <v>34107.120000000003</v>
      </c>
      <c r="BX69" s="184">
        <v>0</v>
      </c>
      <c r="BY69" s="184">
        <v>122268.53000000001</v>
      </c>
      <c r="BZ69" s="184">
        <v>1204</v>
      </c>
      <c r="CA69" s="184">
        <v>0</v>
      </c>
      <c r="CB69" s="184">
        <v>256.81</v>
      </c>
      <c r="CC69" s="184">
        <v>571045.92000000004</v>
      </c>
      <c r="CD69" s="184">
        <v>25226710.620000001</v>
      </c>
      <c r="CE69" s="195">
        <f t="shared" si="0"/>
        <v>28056158.550000001</v>
      </c>
      <c r="CF69" s="248"/>
    </row>
    <row r="70" spans="1:84" ht="12.6" customHeight="1">
      <c r="A70" s="171" t="s">
        <v>242</v>
      </c>
      <c r="B70" s="175"/>
      <c r="C70" s="184">
        <v>0</v>
      </c>
      <c r="D70" s="184">
        <v>0</v>
      </c>
      <c r="E70" s="184">
        <v>7468.34</v>
      </c>
      <c r="F70" s="184">
        <v>0</v>
      </c>
      <c r="G70" s="184">
        <v>0</v>
      </c>
      <c r="H70" s="184">
        <v>0</v>
      </c>
      <c r="I70" s="184">
        <v>0</v>
      </c>
      <c r="J70" s="184">
        <v>9653.61</v>
      </c>
      <c r="K70" s="184">
        <v>0</v>
      </c>
      <c r="L70" s="184">
        <v>0</v>
      </c>
      <c r="M70" s="184">
        <v>0</v>
      </c>
      <c r="N70" s="184">
        <v>78498</v>
      </c>
      <c r="O70" s="184">
        <v>0</v>
      </c>
      <c r="P70" s="184">
        <v>-14183.86</v>
      </c>
      <c r="Q70" s="184">
        <v>2882.7799999999997</v>
      </c>
      <c r="R70" s="184">
        <v>0</v>
      </c>
      <c r="S70" s="184">
        <v>0</v>
      </c>
      <c r="T70" s="184">
        <v>0</v>
      </c>
      <c r="U70" s="184">
        <v>0</v>
      </c>
      <c r="V70" s="184">
        <v>0</v>
      </c>
      <c r="W70" s="184">
        <v>0</v>
      </c>
      <c r="X70" s="184">
        <v>0</v>
      </c>
      <c r="Y70" s="184">
        <v>3442</v>
      </c>
      <c r="Z70" s="184">
        <v>0</v>
      </c>
      <c r="AA70" s="184">
        <v>0</v>
      </c>
      <c r="AB70" s="184">
        <v>839489.38</v>
      </c>
      <c r="AC70" s="184">
        <v>0</v>
      </c>
      <c r="AD70" s="184">
        <v>0</v>
      </c>
      <c r="AE70" s="184">
        <v>132969.85</v>
      </c>
      <c r="AF70" s="184">
        <v>0</v>
      </c>
      <c r="AG70" s="184">
        <v>0</v>
      </c>
      <c r="AH70" s="184">
        <v>0</v>
      </c>
      <c r="AI70" s="184">
        <v>0</v>
      </c>
      <c r="AJ70" s="184">
        <v>3784341.55</v>
      </c>
      <c r="AK70" s="184">
        <v>0</v>
      </c>
      <c r="AL70" s="184">
        <v>0</v>
      </c>
      <c r="AM70" s="184">
        <v>0</v>
      </c>
      <c r="AN70" s="184">
        <v>0</v>
      </c>
      <c r="AO70" s="184">
        <v>0</v>
      </c>
      <c r="AP70" s="184">
        <v>159.6</v>
      </c>
      <c r="AQ70" s="184">
        <v>0</v>
      </c>
      <c r="AR70" s="184">
        <v>373510.77</v>
      </c>
      <c r="AS70" s="184">
        <v>0</v>
      </c>
      <c r="AT70" s="184">
        <v>0</v>
      </c>
      <c r="AU70" s="184">
        <v>0</v>
      </c>
      <c r="AV70" s="184">
        <v>488501.32999999996</v>
      </c>
      <c r="AW70" s="184">
        <v>0</v>
      </c>
      <c r="AX70" s="184">
        <v>0</v>
      </c>
      <c r="AY70" s="184">
        <v>0</v>
      </c>
      <c r="AZ70" s="184">
        <v>0</v>
      </c>
      <c r="BA70" s="184">
        <v>0</v>
      </c>
      <c r="BB70" s="184">
        <v>0</v>
      </c>
      <c r="BC70" s="184">
        <v>0</v>
      </c>
      <c r="BD70" s="184">
        <v>0</v>
      </c>
      <c r="BE70" s="184">
        <v>32804.19</v>
      </c>
      <c r="BF70" s="184">
        <v>0</v>
      </c>
      <c r="BG70" s="184">
        <v>1201.58</v>
      </c>
      <c r="BH70" s="184">
        <v>0</v>
      </c>
      <c r="BI70" s="184">
        <v>1473577.7399999998</v>
      </c>
      <c r="BJ70" s="184">
        <v>0</v>
      </c>
      <c r="BK70" s="184">
        <v>0</v>
      </c>
      <c r="BL70" s="184">
        <v>0</v>
      </c>
      <c r="BM70" s="184">
        <v>0</v>
      </c>
      <c r="BN70" s="184">
        <v>238542.61000000002</v>
      </c>
      <c r="BO70" s="184">
        <v>0</v>
      </c>
      <c r="BP70" s="184">
        <v>3073.13</v>
      </c>
      <c r="BQ70" s="184">
        <v>0</v>
      </c>
      <c r="BR70" s="184">
        <v>0</v>
      </c>
      <c r="BS70" s="184">
        <v>0</v>
      </c>
      <c r="BT70" s="184">
        <v>6710</v>
      </c>
      <c r="BU70" s="184">
        <v>0</v>
      </c>
      <c r="BV70" s="184">
        <v>0</v>
      </c>
      <c r="BW70" s="184">
        <v>18256.25</v>
      </c>
      <c r="BX70" s="184">
        <v>0</v>
      </c>
      <c r="BY70" s="184">
        <v>259179.73</v>
      </c>
      <c r="BZ70" s="184">
        <v>0</v>
      </c>
      <c r="CA70" s="184">
        <v>0</v>
      </c>
      <c r="CB70" s="184">
        <v>0</v>
      </c>
      <c r="CC70" s="184">
        <v>63980.42</v>
      </c>
      <c r="CD70" s="184">
        <v>-2785206.1700000013</v>
      </c>
      <c r="CE70" s="195">
        <f t="shared" si="0"/>
        <v>5018852.8299999982</v>
      </c>
      <c r="CF70" s="248"/>
    </row>
    <row r="71" spans="1:84" ht="12.6" customHeight="1">
      <c r="A71" s="171" t="s">
        <v>243</v>
      </c>
      <c r="B71" s="175"/>
      <c r="C71" s="195">
        <f>SUM(C61:C68)+C69-C70</f>
        <v>12993216.469999999</v>
      </c>
      <c r="D71" s="195">
        <f t="shared" ref="D71:AI71" si="5">SUM(D61:D69)-D70</f>
        <v>8356138.5000000019</v>
      </c>
      <c r="E71" s="195">
        <f t="shared" si="5"/>
        <v>34673004.840000011</v>
      </c>
      <c r="F71" s="195">
        <f t="shared" si="5"/>
        <v>0</v>
      </c>
      <c r="G71" s="195">
        <f t="shared" si="5"/>
        <v>2885047.73</v>
      </c>
      <c r="H71" s="195">
        <f t="shared" si="5"/>
        <v>4478566.09</v>
      </c>
      <c r="I71" s="195">
        <f t="shared" si="5"/>
        <v>0</v>
      </c>
      <c r="J71" s="195">
        <f t="shared" si="5"/>
        <v>1413484.1099999999</v>
      </c>
      <c r="K71" s="195">
        <f t="shared" si="5"/>
        <v>0</v>
      </c>
      <c r="L71" s="195">
        <f t="shared" si="5"/>
        <v>0</v>
      </c>
      <c r="M71" s="195">
        <f t="shared" si="5"/>
        <v>0</v>
      </c>
      <c r="N71" s="195">
        <f t="shared" si="5"/>
        <v>10394589.42</v>
      </c>
      <c r="O71" s="195">
        <f t="shared" si="5"/>
        <v>7640836.2299999995</v>
      </c>
      <c r="P71" s="195">
        <f t="shared" si="5"/>
        <v>33088131.61999999</v>
      </c>
      <c r="Q71" s="195">
        <f t="shared" si="5"/>
        <v>6676605.2799999993</v>
      </c>
      <c r="R71" s="195">
        <f t="shared" si="5"/>
        <v>1177639.43</v>
      </c>
      <c r="S71" s="195">
        <f t="shared" si="5"/>
        <v>3733882.98</v>
      </c>
      <c r="T71" s="195">
        <f t="shared" si="5"/>
        <v>3314660.4900000007</v>
      </c>
      <c r="U71" s="195">
        <f t="shared" si="5"/>
        <v>14511829.769999996</v>
      </c>
      <c r="V71" s="195">
        <f t="shared" si="5"/>
        <v>351623.06999999995</v>
      </c>
      <c r="W71" s="195">
        <f t="shared" si="5"/>
        <v>866713.53000000014</v>
      </c>
      <c r="X71" s="195">
        <f t="shared" si="5"/>
        <v>2220248.48</v>
      </c>
      <c r="Y71" s="195">
        <f t="shared" si="5"/>
        <v>26063544.699999988</v>
      </c>
      <c r="Z71" s="195">
        <f t="shared" si="5"/>
        <v>3240351.7600000007</v>
      </c>
      <c r="AA71" s="195">
        <f t="shared" si="5"/>
        <v>2256753.5500000003</v>
      </c>
      <c r="AB71" s="195">
        <f t="shared" si="5"/>
        <v>44579105.239999995</v>
      </c>
      <c r="AC71" s="195">
        <f t="shared" si="5"/>
        <v>3689710.1800000006</v>
      </c>
      <c r="AD71" s="195">
        <f t="shared" si="5"/>
        <v>737670.77999999991</v>
      </c>
      <c r="AE71" s="195">
        <f t="shared" si="5"/>
        <v>8231814.4400000004</v>
      </c>
      <c r="AF71" s="195">
        <f t="shared" si="5"/>
        <v>0</v>
      </c>
      <c r="AG71" s="195">
        <f t="shared" si="5"/>
        <v>16436044.429999996</v>
      </c>
      <c r="AH71" s="195">
        <f t="shared" si="5"/>
        <v>0</v>
      </c>
      <c r="AI71" s="195">
        <f t="shared" si="5"/>
        <v>8147361.3699999982</v>
      </c>
      <c r="AJ71" s="195">
        <f t="shared" ref="AJ71:BO71" si="6">SUM(AJ61:AJ69)-AJ70</f>
        <v>90660434.910000026</v>
      </c>
      <c r="AK71" s="195">
        <f t="shared" si="6"/>
        <v>0</v>
      </c>
      <c r="AL71" s="195">
        <f t="shared" si="6"/>
        <v>0</v>
      </c>
      <c r="AM71" s="195">
        <f t="shared" si="6"/>
        <v>0</v>
      </c>
      <c r="AN71" s="195">
        <f t="shared" si="6"/>
        <v>0</v>
      </c>
      <c r="AO71" s="195">
        <f t="shared" si="6"/>
        <v>0</v>
      </c>
      <c r="AP71" s="195">
        <f t="shared" si="6"/>
        <v>3677973.32</v>
      </c>
      <c r="AQ71" s="195">
        <f t="shared" si="6"/>
        <v>15542.24</v>
      </c>
      <c r="AR71" s="195">
        <f t="shared" si="6"/>
        <v>6443774.7999999989</v>
      </c>
      <c r="AS71" s="195">
        <f t="shared" si="6"/>
        <v>0</v>
      </c>
      <c r="AT71" s="195">
        <f t="shared" si="6"/>
        <v>0</v>
      </c>
      <c r="AU71" s="195">
        <f t="shared" si="6"/>
        <v>0</v>
      </c>
      <c r="AV71" s="195">
        <f t="shared" si="6"/>
        <v>402272.43999999994</v>
      </c>
      <c r="AW71" s="195">
        <f t="shared" si="6"/>
        <v>4179</v>
      </c>
      <c r="AX71" s="195">
        <f t="shared" si="6"/>
        <v>330764.78999999998</v>
      </c>
      <c r="AY71" s="195">
        <f t="shared" si="6"/>
        <v>5060289.6100000003</v>
      </c>
      <c r="AZ71" s="195">
        <f t="shared" si="6"/>
        <v>0</v>
      </c>
      <c r="BA71" s="195">
        <f t="shared" si="6"/>
        <v>1170227.0899999999</v>
      </c>
      <c r="BB71" s="195">
        <f t="shared" si="6"/>
        <v>5207682.13</v>
      </c>
      <c r="BC71" s="195">
        <f t="shared" si="6"/>
        <v>0</v>
      </c>
      <c r="BD71" s="195">
        <f t="shared" si="6"/>
        <v>29104</v>
      </c>
      <c r="BE71" s="195">
        <f t="shared" si="6"/>
        <v>12082253.010000002</v>
      </c>
      <c r="BF71" s="195">
        <f t="shared" si="6"/>
        <v>5272986.9399999995</v>
      </c>
      <c r="BG71" s="195">
        <f t="shared" si="6"/>
        <v>509101.89</v>
      </c>
      <c r="BH71" s="195">
        <f t="shared" si="6"/>
        <v>111417</v>
      </c>
      <c r="BI71" s="195">
        <f t="shared" si="6"/>
        <v>5105552.2399999984</v>
      </c>
      <c r="BJ71" s="195">
        <f t="shared" si="6"/>
        <v>26877</v>
      </c>
      <c r="BK71" s="195">
        <f t="shared" si="6"/>
        <v>276250.21999999997</v>
      </c>
      <c r="BL71" s="195">
        <f t="shared" si="6"/>
        <v>523779.79</v>
      </c>
      <c r="BM71" s="195">
        <f t="shared" si="6"/>
        <v>0</v>
      </c>
      <c r="BN71" s="195">
        <f t="shared" si="6"/>
        <v>94976656.450000003</v>
      </c>
      <c r="BO71" s="195">
        <f t="shared" si="6"/>
        <v>603776.81999999983</v>
      </c>
      <c r="BP71" s="195">
        <f t="shared" ref="BP71:CC71" si="7">SUM(BP61:BP69)-BP70</f>
        <v>806332.42</v>
      </c>
      <c r="BQ71" s="195">
        <f t="shared" si="7"/>
        <v>0</v>
      </c>
      <c r="BR71" s="195">
        <f t="shared" si="7"/>
        <v>225372.38000000003</v>
      </c>
      <c r="BS71" s="195">
        <f t="shared" si="7"/>
        <v>337346.89999999997</v>
      </c>
      <c r="BT71" s="195">
        <f t="shared" si="7"/>
        <v>736453.75000000012</v>
      </c>
      <c r="BU71" s="195">
        <f t="shared" si="7"/>
        <v>133559.38</v>
      </c>
      <c r="BV71" s="195">
        <f t="shared" si="7"/>
        <v>163173.75000000003</v>
      </c>
      <c r="BW71" s="195">
        <f t="shared" si="7"/>
        <v>746928.79</v>
      </c>
      <c r="BX71" s="195">
        <f t="shared" si="7"/>
        <v>20344</v>
      </c>
      <c r="BY71" s="195">
        <f t="shared" si="7"/>
        <v>4812705.8499999978</v>
      </c>
      <c r="BZ71" s="195">
        <f t="shared" si="7"/>
        <v>2171032.6100000003</v>
      </c>
      <c r="CA71" s="195">
        <f t="shared" si="7"/>
        <v>15386</v>
      </c>
      <c r="CB71" s="195">
        <f t="shared" si="7"/>
        <v>316800.51</v>
      </c>
      <c r="CC71" s="195">
        <f t="shared" si="7"/>
        <v>-2855210.0200000023</v>
      </c>
      <c r="CD71" s="241">
        <f>CD69-CD70</f>
        <v>28011916.790000003</v>
      </c>
      <c r="CE71" s="195">
        <f>SUM(CE61:CE69)-CE70</f>
        <v>530291613.29000008</v>
      </c>
      <c r="CF71" s="248"/>
    </row>
    <row r="72" spans="1:84" ht="12.6" customHeight="1">
      <c r="A72" s="171" t="s">
        <v>244</v>
      </c>
      <c r="B72" s="175"/>
      <c r="C72" s="245" t="s">
        <v>221</v>
      </c>
      <c r="D72" s="245" t="s">
        <v>221</v>
      </c>
      <c r="E72" s="245" t="s">
        <v>221</v>
      </c>
      <c r="F72" s="245" t="s">
        <v>221</v>
      </c>
      <c r="G72" s="245" t="s">
        <v>221</v>
      </c>
      <c r="H72" s="245" t="s">
        <v>221</v>
      </c>
      <c r="I72" s="245" t="s">
        <v>221</v>
      </c>
      <c r="J72" s="245" t="s">
        <v>221</v>
      </c>
      <c r="K72" s="249" t="s">
        <v>221</v>
      </c>
      <c r="L72" s="245" t="s">
        <v>221</v>
      </c>
      <c r="M72" s="245" t="s">
        <v>221</v>
      </c>
      <c r="N72" s="245" t="s">
        <v>221</v>
      </c>
      <c r="O72" s="245" t="s">
        <v>221</v>
      </c>
      <c r="P72" s="245" t="s">
        <v>221</v>
      </c>
      <c r="Q72" s="245" t="s">
        <v>221</v>
      </c>
      <c r="R72" s="245" t="s">
        <v>221</v>
      </c>
      <c r="S72" s="245" t="s">
        <v>221</v>
      </c>
      <c r="T72" s="245" t="s">
        <v>221</v>
      </c>
      <c r="U72" s="245" t="s">
        <v>221</v>
      </c>
      <c r="V72" s="245" t="s">
        <v>221</v>
      </c>
      <c r="W72" s="245" t="s">
        <v>221</v>
      </c>
      <c r="X72" s="245" t="s">
        <v>221</v>
      </c>
      <c r="Y72" s="245" t="s">
        <v>221</v>
      </c>
      <c r="Z72" s="245" t="s">
        <v>221</v>
      </c>
      <c r="AA72" s="245" t="s">
        <v>221</v>
      </c>
      <c r="AB72" s="245" t="s">
        <v>221</v>
      </c>
      <c r="AC72" s="245" t="s">
        <v>221</v>
      </c>
      <c r="AD72" s="245" t="s">
        <v>221</v>
      </c>
      <c r="AE72" s="245" t="s">
        <v>221</v>
      </c>
      <c r="AF72" s="245" t="s">
        <v>221</v>
      </c>
      <c r="AG72" s="245" t="s">
        <v>221</v>
      </c>
      <c r="AH72" s="245" t="s">
        <v>221</v>
      </c>
      <c r="AI72" s="245" t="s">
        <v>221</v>
      </c>
      <c r="AJ72" s="245" t="s">
        <v>221</v>
      </c>
      <c r="AK72" s="245" t="s">
        <v>221</v>
      </c>
      <c r="AL72" s="245" t="s">
        <v>221</v>
      </c>
      <c r="AM72" s="245" t="s">
        <v>221</v>
      </c>
      <c r="AN72" s="245" t="s">
        <v>221</v>
      </c>
      <c r="AO72" s="245" t="s">
        <v>221</v>
      </c>
      <c r="AP72" s="245" t="s">
        <v>221</v>
      </c>
      <c r="AQ72" s="245" t="s">
        <v>221</v>
      </c>
      <c r="AR72" s="245" t="s">
        <v>221</v>
      </c>
      <c r="AS72" s="245" t="s">
        <v>221</v>
      </c>
      <c r="AT72" s="245" t="s">
        <v>221</v>
      </c>
      <c r="AU72" s="245" t="s">
        <v>221</v>
      </c>
      <c r="AV72" s="245" t="s">
        <v>221</v>
      </c>
      <c r="AW72" s="245" t="s">
        <v>221</v>
      </c>
      <c r="AX72" s="245" t="s">
        <v>221</v>
      </c>
      <c r="AY72" s="245" t="s">
        <v>221</v>
      </c>
      <c r="AZ72" s="245" t="s">
        <v>221</v>
      </c>
      <c r="BA72" s="245" t="s">
        <v>221</v>
      </c>
      <c r="BB72" s="245" t="s">
        <v>221</v>
      </c>
      <c r="BC72" s="245" t="s">
        <v>221</v>
      </c>
      <c r="BD72" s="245" t="s">
        <v>221</v>
      </c>
      <c r="BE72" s="245" t="s">
        <v>221</v>
      </c>
      <c r="BF72" s="245" t="s">
        <v>221</v>
      </c>
      <c r="BG72" s="245" t="s">
        <v>221</v>
      </c>
      <c r="BH72" s="245" t="s">
        <v>221</v>
      </c>
      <c r="BI72" s="245" t="s">
        <v>221</v>
      </c>
      <c r="BJ72" s="245" t="s">
        <v>221</v>
      </c>
      <c r="BK72" s="245" t="s">
        <v>221</v>
      </c>
      <c r="BL72" s="245" t="s">
        <v>221</v>
      </c>
      <c r="BM72" s="245" t="s">
        <v>221</v>
      </c>
      <c r="BN72" s="245" t="s">
        <v>221</v>
      </c>
      <c r="BO72" s="245" t="s">
        <v>221</v>
      </c>
      <c r="BP72" s="245" t="s">
        <v>221</v>
      </c>
      <c r="BQ72" s="245" t="s">
        <v>221</v>
      </c>
      <c r="BR72" s="245" t="s">
        <v>221</v>
      </c>
      <c r="BS72" s="245" t="s">
        <v>221</v>
      </c>
      <c r="BT72" s="245" t="s">
        <v>221</v>
      </c>
      <c r="BU72" s="245" t="s">
        <v>221</v>
      </c>
      <c r="BV72" s="245" t="s">
        <v>221</v>
      </c>
      <c r="BW72" s="245" t="s">
        <v>221</v>
      </c>
      <c r="BX72" s="245" t="s">
        <v>221</v>
      </c>
      <c r="BY72" s="245" t="s">
        <v>221</v>
      </c>
      <c r="BZ72" s="245" t="s">
        <v>221</v>
      </c>
      <c r="CA72" s="245" t="s">
        <v>221</v>
      </c>
      <c r="CB72" s="245" t="s">
        <v>221</v>
      </c>
      <c r="CC72" s="245" t="s">
        <v>221</v>
      </c>
      <c r="CD72" s="245" t="s">
        <v>221</v>
      </c>
      <c r="CE72" s="188">
        <v>0</v>
      </c>
      <c r="CF72" s="248"/>
    </row>
    <row r="73" spans="1:84" ht="12.6" customHeight="1">
      <c r="A73" s="171" t="s">
        <v>245</v>
      </c>
      <c r="B73" s="175"/>
      <c r="C73" s="184">
        <v>38710290</v>
      </c>
      <c r="D73" s="184">
        <v>38838870</v>
      </c>
      <c r="E73" s="184">
        <v>198502852.5</v>
      </c>
      <c r="F73" s="184">
        <v>0</v>
      </c>
      <c r="G73" s="184">
        <v>8072972</v>
      </c>
      <c r="H73" s="184">
        <v>15197256</v>
      </c>
      <c r="I73" s="184">
        <v>0</v>
      </c>
      <c r="J73" s="184">
        <v>3705020</v>
      </c>
      <c r="K73" s="184">
        <v>0</v>
      </c>
      <c r="L73" s="184">
        <v>0</v>
      </c>
      <c r="M73" s="184">
        <v>0</v>
      </c>
      <c r="N73" s="184">
        <v>0</v>
      </c>
      <c r="O73" s="184">
        <v>22291422.560000002</v>
      </c>
      <c r="P73" s="184">
        <v>121017295.43000002</v>
      </c>
      <c r="Q73" s="184">
        <v>3314862</v>
      </c>
      <c r="R73" s="184">
        <v>15630562</v>
      </c>
      <c r="S73" s="184">
        <v>0</v>
      </c>
      <c r="T73" s="184">
        <v>2577065</v>
      </c>
      <c r="U73" s="184">
        <v>61240548.149999999</v>
      </c>
      <c r="V73" s="184">
        <v>3115782</v>
      </c>
      <c r="W73" s="184">
        <v>8784846.5999999996</v>
      </c>
      <c r="X73" s="184">
        <v>35536396.359999999</v>
      </c>
      <c r="Y73" s="184">
        <v>68431450.829999998</v>
      </c>
      <c r="Z73" s="184">
        <v>1278915</v>
      </c>
      <c r="AA73" s="184">
        <v>2728683.4000000004</v>
      </c>
      <c r="AB73" s="184">
        <v>55989612.749999993</v>
      </c>
      <c r="AC73" s="184">
        <v>14104515</v>
      </c>
      <c r="AD73" s="184">
        <v>998513</v>
      </c>
      <c r="AE73" s="184">
        <v>10863582.24</v>
      </c>
      <c r="AF73" s="184">
        <v>0</v>
      </c>
      <c r="AG73" s="184">
        <v>38709998.740000002</v>
      </c>
      <c r="AH73" s="184">
        <v>0</v>
      </c>
      <c r="AI73" s="184">
        <v>4179520.0799999991</v>
      </c>
      <c r="AJ73" s="184">
        <v>6041</v>
      </c>
      <c r="AK73" s="184">
        <v>0</v>
      </c>
      <c r="AL73" s="184">
        <v>0</v>
      </c>
      <c r="AM73" s="184">
        <v>0</v>
      </c>
      <c r="AN73" s="184">
        <v>0</v>
      </c>
      <c r="AO73" s="184">
        <v>0</v>
      </c>
      <c r="AP73" s="184">
        <v>42517.1</v>
      </c>
      <c r="AQ73" s="184">
        <v>0</v>
      </c>
      <c r="AR73" s="184">
        <v>0</v>
      </c>
      <c r="AS73" s="184">
        <v>0</v>
      </c>
      <c r="AT73" s="184">
        <v>0</v>
      </c>
      <c r="AU73" s="184">
        <v>0</v>
      </c>
      <c r="AV73" s="184">
        <v>0</v>
      </c>
      <c r="AW73" s="245" t="s">
        <v>221</v>
      </c>
      <c r="AX73" s="245" t="s">
        <v>221</v>
      </c>
      <c r="AY73" s="245" t="s">
        <v>221</v>
      </c>
      <c r="AZ73" s="245" t="s">
        <v>221</v>
      </c>
      <c r="BA73" s="245" t="s">
        <v>221</v>
      </c>
      <c r="BB73" s="245" t="s">
        <v>221</v>
      </c>
      <c r="BC73" s="245" t="s">
        <v>221</v>
      </c>
      <c r="BD73" s="245" t="s">
        <v>221</v>
      </c>
      <c r="BE73" s="245" t="s">
        <v>221</v>
      </c>
      <c r="BF73" s="245" t="s">
        <v>221</v>
      </c>
      <c r="BG73" s="245" t="s">
        <v>221</v>
      </c>
      <c r="BH73" s="245" t="s">
        <v>221</v>
      </c>
      <c r="BI73" s="245" t="s">
        <v>221</v>
      </c>
      <c r="BJ73" s="245" t="s">
        <v>221</v>
      </c>
      <c r="BK73" s="245" t="s">
        <v>221</v>
      </c>
      <c r="BL73" s="245" t="s">
        <v>221</v>
      </c>
      <c r="BM73" s="245" t="s">
        <v>221</v>
      </c>
      <c r="BN73" s="245" t="s">
        <v>221</v>
      </c>
      <c r="BO73" s="245" t="s">
        <v>221</v>
      </c>
      <c r="BP73" s="245" t="s">
        <v>221</v>
      </c>
      <c r="BQ73" s="245" t="s">
        <v>221</v>
      </c>
      <c r="BR73" s="245" t="s">
        <v>221</v>
      </c>
      <c r="BS73" s="245" t="s">
        <v>221</v>
      </c>
      <c r="BT73" s="245" t="s">
        <v>221</v>
      </c>
      <c r="BU73" s="245" t="s">
        <v>221</v>
      </c>
      <c r="BV73" s="245" t="s">
        <v>221</v>
      </c>
      <c r="BW73" s="245" t="s">
        <v>221</v>
      </c>
      <c r="BX73" s="245" t="s">
        <v>221</v>
      </c>
      <c r="BY73" s="245" t="s">
        <v>221</v>
      </c>
      <c r="BZ73" s="245" t="s">
        <v>221</v>
      </c>
      <c r="CA73" s="245" t="s">
        <v>221</v>
      </c>
      <c r="CB73" s="245" t="s">
        <v>221</v>
      </c>
      <c r="CC73" s="245" t="s">
        <v>221</v>
      </c>
      <c r="CD73" s="245" t="s">
        <v>221</v>
      </c>
      <c r="CE73" s="195">
        <f t="shared" ref="CE73:CE80" si="8">SUM(C73:CD73)</f>
        <v>773869389.74000013</v>
      </c>
      <c r="CF73" s="248"/>
    </row>
    <row r="74" spans="1:84" ht="12.6" customHeight="1">
      <c r="A74" s="171" t="s">
        <v>246</v>
      </c>
      <c r="B74" s="175"/>
      <c r="C74" s="184">
        <v>2689373</v>
      </c>
      <c r="D74" s="184">
        <v>1009774</v>
      </c>
      <c r="E74" s="184">
        <v>15137915.99</v>
      </c>
      <c r="F74" s="184">
        <v>0</v>
      </c>
      <c r="G74" s="184">
        <v>0</v>
      </c>
      <c r="H74" s="184">
        <v>1217122</v>
      </c>
      <c r="I74" s="184">
        <v>0</v>
      </c>
      <c r="J74" s="184">
        <v>3132</v>
      </c>
      <c r="K74" s="184">
        <v>0</v>
      </c>
      <c r="L74" s="184">
        <v>0</v>
      </c>
      <c r="M74" s="184">
        <v>0</v>
      </c>
      <c r="N74" s="184">
        <v>2268550</v>
      </c>
      <c r="O74" s="184">
        <v>2694260</v>
      </c>
      <c r="P74" s="184">
        <v>60821427.860000007</v>
      </c>
      <c r="Q74" s="184">
        <v>5656819</v>
      </c>
      <c r="R74" s="184">
        <v>11604540</v>
      </c>
      <c r="S74" s="184">
        <v>0</v>
      </c>
      <c r="T74" s="184">
        <v>11981394.189999999</v>
      </c>
      <c r="U74" s="184">
        <v>44039973.260000005</v>
      </c>
      <c r="V74" s="184">
        <v>4513204</v>
      </c>
      <c r="W74" s="184">
        <v>5322564.5000000009</v>
      </c>
      <c r="X74" s="184">
        <v>55343375.450000003</v>
      </c>
      <c r="Y74" s="184">
        <v>92599301.149999991</v>
      </c>
      <c r="Z74" s="184">
        <v>39391163</v>
      </c>
      <c r="AA74" s="184">
        <v>15242832.9</v>
      </c>
      <c r="AB74" s="184">
        <v>80531221.710000008</v>
      </c>
      <c r="AC74" s="184">
        <v>761349.5</v>
      </c>
      <c r="AD74" s="184">
        <v>25555</v>
      </c>
      <c r="AE74" s="184">
        <v>9809640.3100000005</v>
      </c>
      <c r="AF74" s="184">
        <v>0</v>
      </c>
      <c r="AG74" s="184">
        <v>118726048.38999999</v>
      </c>
      <c r="AH74" s="184">
        <v>0</v>
      </c>
      <c r="AI74" s="184">
        <v>5433225.2000000002</v>
      </c>
      <c r="AJ74" s="184">
        <v>138119195.98000002</v>
      </c>
      <c r="AK74" s="184">
        <v>0</v>
      </c>
      <c r="AL74" s="184">
        <v>0</v>
      </c>
      <c r="AM74" s="184">
        <v>0</v>
      </c>
      <c r="AN74" s="184">
        <v>0</v>
      </c>
      <c r="AO74" s="184">
        <v>0</v>
      </c>
      <c r="AP74" s="184">
        <v>8310304.2999999989</v>
      </c>
      <c r="AQ74" s="184">
        <v>0</v>
      </c>
      <c r="AR74" s="184">
        <v>9529960.5599999987</v>
      </c>
      <c r="AS74" s="184">
        <v>0</v>
      </c>
      <c r="AT74" s="184">
        <v>0</v>
      </c>
      <c r="AU74" s="184">
        <v>0</v>
      </c>
      <c r="AV74" s="184">
        <v>798951.24</v>
      </c>
      <c r="AW74" s="245" t="s">
        <v>221</v>
      </c>
      <c r="AX74" s="245" t="s">
        <v>221</v>
      </c>
      <c r="AY74" s="245" t="s">
        <v>221</v>
      </c>
      <c r="AZ74" s="245" t="s">
        <v>221</v>
      </c>
      <c r="BA74" s="245" t="s">
        <v>221</v>
      </c>
      <c r="BB74" s="245" t="s">
        <v>221</v>
      </c>
      <c r="BC74" s="245" t="s">
        <v>221</v>
      </c>
      <c r="BD74" s="245" t="s">
        <v>221</v>
      </c>
      <c r="BE74" s="245" t="s">
        <v>221</v>
      </c>
      <c r="BF74" s="245" t="s">
        <v>221</v>
      </c>
      <c r="BG74" s="245" t="s">
        <v>221</v>
      </c>
      <c r="BH74" s="245" t="s">
        <v>221</v>
      </c>
      <c r="BI74" s="245" t="s">
        <v>221</v>
      </c>
      <c r="BJ74" s="245" t="s">
        <v>221</v>
      </c>
      <c r="BK74" s="245" t="s">
        <v>221</v>
      </c>
      <c r="BL74" s="245" t="s">
        <v>221</v>
      </c>
      <c r="BM74" s="245" t="s">
        <v>221</v>
      </c>
      <c r="BN74" s="245" t="s">
        <v>221</v>
      </c>
      <c r="BO74" s="245" t="s">
        <v>221</v>
      </c>
      <c r="BP74" s="245" t="s">
        <v>221</v>
      </c>
      <c r="BQ74" s="245" t="s">
        <v>221</v>
      </c>
      <c r="BR74" s="245" t="s">
        <v>221</v>
      </c>
      <c r="BS74" s="245" t="s">
        <v>221</v>
      </c>
      <c r="BT74" s="245" t="s">
        <v>221</v>
      </c>
      <c r="BU74" s="245" t="s">
        <v>221</v>
      </c>
      <c r="BV74" s="245" t="s">
        <v>221</v>
      </c>
      <c r="BW74" s="245" t="s">
        <v>221</v>
      </c>
      <c r="BX74" s="245" t="s">
        <v>221</v>
      </c>
      <c r="BY74" s="245" t="s">
        <v>221</v>
      </c>
      <c r="BZ74" s="245" t="s">
        <v>221</v>
      </c>
      <c r="CA74" s="245" t="s">
        <v>221</v>
      </c>
      <c r="CB74" s="245" t="s">
        <v>221</v>
      </c>
      <c r="CC74" s="245" t="s">
        <v>221</v>
      </c>
      <c r="CD74" s="245" t="s">
        <v>221</v>
      </c>
      <c r="CE74" s="195">
        <f t="shared" si="8"/>
        <v>743582174.49000001</v>
      </c>
      <c r="CF74" s="248"/>
    </row>
    <row r="75" spans="1:84" ht="12.6" customHeight="1">
      <c r="A75" s="171" t="s">
        <v>247</v>
      </c>
      <c r="B75" s="175"/>
      <c r="C75" s="195">
        <f t="shared" ref="C75:AV75" si="9">SUM(C73:C74)</f>
        <v>41399663</v>
      </c>
      <c r="D75" s="195">
        <f t="shared" si="9"/>
        <v>39848644</v>
      </c>
      <c r="E75" s="195">
        <f t="shared" si="9"/>
        <v>213640768.49000001</v>
      </c>
      <c r="F75" s="195">
        <f t="shared" si="9"/>
        <v>0</v>
      </c>
      <c r="G75" s="195">
        <f t="shared" si="9"/>
        <v>8072972</v>
      </c>
      <c r="H75" s="195">
        <f t="shared" si="9"/>
        <v>16414378</v>
      </c>
      <c r="I75" s="195">
        <f t="shared" si="9"/>
        <v>0</v>
      </c>
      <c r="J75" s="195">
        <f t="shared" si="9"/>
        <v>3708152</v>
      </c>
      <c r="K75" s="195">
        <f t="shared" si="9"/>
        <v>0</v>
      </c>
      <c r="L75" s="195">
        <f t="shared" si="9"/>
        <v>0</v>
      </c>
      <c r="M75" s="195">
        <f t="shared" si="9"/>
        <v>0</v>
      </c>
      <c r="N75" s="195">
        <f t="shared" si="9"/>
        <v>2268550</v>
      </c>
      <c r="O75" s="195">
        <f t="shared" si="9"/>
        <v>24985682.560000002</v>
      </c>
      <c r="P75" s="195">
        <f t="shared" si="9"/>
        <v>181838723.29000002</v>
      </c>
      <c r="Q75" s="195">
        <f t="shared" si="9"/>
        <v>8971681</v>
      </c>
      <c r="R75" s="195">
        <f t="shared" si="9"/>
        <v>27235102</v>
      </c>
      <c r="S75" s="195">
        <f t="shared" si="9"/>
        <v>0</v>
      </c>
      <c r="T75" s="195">
        <f t="shared" si="9"/>
        <v>14558459.189999999</v>
      </c>
      <c r="U75" s="195">
        <f t="shared" si="9"/>
        <v>105280521.41</v>
      </c>
      <c r="V75" s="195">
        <f t="shared" si="9"/>
        <v>7628986</v>
      </c>
      <c r="W75" s="195">
        <f t="shared" si="9"/>
        <v>14107411.100000001</v>
      </c>
      <c r="X75" s="195">
        <f t="shared" si="9"/>
        <v>90879771.810000002</v>
      </c>
      <c r="Y75" s="195">
        <f t="shared" si="9"/>
        <v>161030751.97999999</v>
      </c>
      <c r="Z75" s="195">
        <f t="shared" si="9"/>
        <v>40670078</v>
      </c>
      <c r="AA75" s="195">
        <f t="shared" si="9"/>
        <v>17971516.300000001</v>
      </c>
      <c r="AB75" s="195">
        <f t="shared" si="9"/>
        <v>136520834.46000001</v>
      </c>
      <c r="AC75" s="195">
        <f t="shared" si="9"/>
        <v>14865864.5</v>
      </c>
      <c r="AD75" s="195">
        <f t="shared" si="9"/>
        <v>1024068</v>
      </c>
      <c r="AE75" s="195">
        <f t="shared" si="9"/>
        <v>20673222.550000001</v>
      </c>
      <c r="AF75" s="195">
        <f t="shared" si="9"/>
        <v>0</v>
      </c>
      <c r="AG75" s="195">
        <f t="shared" si="9"/>
        <v>157436047.13</v>
      </c>
      <c r="AH75" s="195">
        <f t="shared" si="9"/>
        <v>0</v>
      </c>
      <c r="AI75" s="195">
        <f t="shared" si="9"/>
        <v>9612745.2799999993</v>
      </c>
      <c r="AJ75" s="195">
        <f t="shared" si="9"/>
        <v>138125236.98000002</v>
      </c>
      <c r="AK75" s="195">
        <f t="shared" si="9"/>
        <v>0</v>
      </c>
      <c r="AL75" s="195">
        <f t="shared" si="9"/>
        <v>0</v>
      </c>
      <c r="AM75" s="195">
        <f t="shared" si="9"/>
        <v>0</v>
      </c>
      <c r="AN75" s="195">
        <f t="shared" si="9"/>
        <v>0</v>
      </c>
      <c r="AO75" s="195">
        <f t="shared" si="9"/>
        <v>0</v>
      </c>
      <c r="AP75" s="195">
        <f t="shared" si="9"/>
        <v>8352821.3999999985</v>
      </c>
      <c r="AQ75" s="195">
        <f t="shared" si="9"/>
        <v>0</v>
      </c>
      <c r="AR75" s="195">
        <f t="shared" si="9"/>
        <v>9529960.5599999987</v>
      </c>
      <c r="AS75" s="195">
        <f t="shared" si="9"/>
        <v>0</v>
      </c>
      <c r="AT75" s="195">
        <f t="shared" si="9"/>
        <v>0</v>
      </c>
      <c r="AU75" s="195">
        <f t="shared" si="9"/>
        <v>0</v>
      </c>
      <c r="AV75" s="195">
        <f t="shared" si="9"/>
        <v>798951.24</v>
      </c>
      <c r="AW75" s="245" t="s">
        <v>221</v>
      </c>
      <c r="AX75" s="245" t="s">
        <v>221</v>
      </c>
      <c r="AY75" s="245" t="s">
        <v>221</v>
      </c>
      <c r="AZ75" s="245" t="s">
        <v>221</v>
      </c>
      <c r="BA75" s="245" t="s">
        <v>221</v>
      </c>
      <c r="BB75" s="245" t="s">
        <v>221</v>
      </c>
      <c r="BC75" s="245" t="s">
        <v>221</v>
      </c>
      <c r="BD75" s="245" t="s">
        <v>221</v>
      </c>
      <c r="BE75" s="245" t="s">
        <v>221</v>
      </c>
      <c r="BF75" s="245" t="s">
        <v>221</v>
      </c>
      <c r="BG75" s="245" t="s">
        <v>221</v>
      </c>
      <c r="BH75" s="245" t="s">
        <v>221</v>
      </c>
      <c r="BI75" s="245" t="s">
        <v>221</v>
      </c>
      <c r="BJ75" s="245" t="s">
        <v>221</v>
      </c>
      <c r="BK75" s="245" t="s">
        <v>221</v>
      </c>
      <c r="BL75" s="245" t="s">
        <v>221</v>
      </c>
      <c r="BM75" s="245" t="s">
        <v>221</v>
      </c>
      <c r="BN75" s="245" t="s">
        <v>221</v>
      </c>
      <c r="BO75" s="245" t="s">
        <v>221</v>
      </c>
      <c r="BP75" s="245" t="s">
        <v>221</v>
      </c>
      <c r="BQ75" s="245" t="s">
        <v>221</v>
      </c>
      <c r="BR75" s="245" t="s">
        <v>221</v>
      </c>
      <c r="BS75" s="245" t="s">
        <v>221</v>
      </c>
      <c r="BT75" s="245" t="s">
        <v>221</v>
      </c>
      <c r="BU75" s="245" t="s">
        <v>221</v>
      </c>
      <c r="BV75" s="245" t="s">
        <v>221</v>
      </c>
      <c r="BW75" s="245" t="s">
        <v>221</v>
      </c>
      <c r="BX75" s="245" t="s">
        <v>221</v>
      </c>
      <c r="BY75" s="245" t="s">
        <v>221</v>
      </c>
      <c r="BZ75" s="245" t="s">
        <v>221</v>
      </c>
      <c r="CA75" s="245" t="s">
        <v>221</v>
      </c>
      <c r="CB75" s="245" t="s">
        <v>221</v>
      </c>
      <c r="CC75" s="245" t="s">
        <v>221</v>
      </c>
      <c r="CD75" s="245" t="s">
        <v>221</v>
      </c>
      <c r="CE75" s="195">
        <f t="shared" si="8"/>
        <v>1517451564.23</v>
      </c>
      <c r="CF75" s="248"/>
    </row>
    <row r="76" spans="1:84" ht="12.6" customHeight="1">
      <c r="A76" s="171" t="s">
        <v>248</v>
      </c>
      <c r="B76" s="175"/>
      <c r="C76" s="184">
        <v>16614.61</v>
      </c>
      <c r="D76" s="184">
        <v>13567.939999999999</v>
      </c>
      <c r="E76" s="184">
        <v>72105.38</v>
      </c>
      <c r="F76" s="184">
        <v>0</v>
      </c>
      <c r="G76" s="184">
        <v>1991</v>
      </c>
      <c r="H76" s="184">
        <v>7739.793333333334</v>
      </c>
      <c r="I76" s="184">
        <v>0</v>
      </c>
      <c r="J76" s="184">
        <v>1216.8499999999999</v>
      </c>
      <c r="K76" s="184">
        <v>0</v>
      </c>
      <c r="L76" s="184">
        <v>0</v>
      </c>
      <c r="M76" s="184">
        <v>0</v>
      </c>
      <c r="N76" s="184">
        <v>9479.36</v>
      </c>
      <c r="O76" s="184">
        <v>10652.2</v>
      </c>
      <c r="P76" s="184">
        <v>29801.750000000004</v>
      </c>
      <c r="Q76" s="184">
        <v>8316.82</v>
      </c>
      <c r="R76" s="184">
        <v>588.99</v>
      </c>
      <c r="S76" s="184">
        <v>10769.470000000001</v>
      </c>
      <c r="T76" s="184">
        <v>9707.9394520547939</v>
      </c>
      <c r="U76" s="184">
        <v>12097.759999999998</v>
      </c>
      <c r="V76" s="184">
        <v>211.85000000000002</v>
      </c>
      <c r="W76" s="184">
        <v>2373.4500000000003</v>
      </c>
      <c r="X76" s="184">
        <v>2113.87</v>
      </c>
      <c r="Y76" s="184">
        <v>20373.960000000003</v>
      </c>
      <c r="Z76" s="184">
        <v>11828</v>
      </c>
      <c r="AA76" s="184">
        <v>5448.95</v>
      </c>
      <c r="AB76" s="184">
        <v>4005.9</v>
      </c>
      <c r="AC76" s="184">
        <v>1528.6100000000001</v>
      </c>
      <c r="AD76" s="184">
        <v>1045.8599999999999</v>
      </c>
      <c r="AE76" s="184">
        <v>22712.056666666667</v>
      </c>
      <c r="AF76" s="184">
        <v>0</v>
      </c>
      <c r="AG76" s="184">
        <v>36036.090000000004</v>
      </c>
      <c r="AH76" s="184">
        <v>0</v>
      </c>
      <c r="AI76" s="184">
        <v>15342.079999999996</v>
      </c>
      <c r="AJ76" s="184">
        <v>111972.33333333334</v>
      </c>
      <c r="AK76" s="184">
        <v>0</v>
      </c>
      <c r="AL76" s="184">
        <v>0</v>
      </c>
      <c r="AM76" s="184">
        <v>0</v>
      </c>
      <c r="AN76" s="184">
        <v>0</v>
      </c>
      <c r="AO76" s="184">
        <v>0</v>
      </c>
      <c r="AP76" s="184">
        <v>6853.333333333333</v>
      </c>
      <c r="AQ76" s="184">
        <v>987</v>
      </c>
      <c r="AR76" s="184">
        <v>4061.83</v>
      </c>
      <c r="AS76" s="184">
        <v>0</v>
      </c>
      <c r="AT76" s="184">
        <v>0</v>
      </c>
      <c r="AU76" s="184">
        <v>0</v>
      </c>
      <c r="AV76" s="184">
        <v>1806.3333333333333</v>
      </c>
      <c r="AW76" s="184">
        <v>381.96</v>
      </c>
      <c r="AX76" s="184">
        <v>497.59000000000003</v>
      </c>
      <c r="AY76" s="184">
        <v>11100.733333333334</v>
      </c>
      <c r="AZ76" s="184">
        <v>0</v>
      </c>
      <c r="BA76" s="184">
        <v>784.49</v>
      </c>
      <c r="BB76" s="184">
        <v>588</v>
      </c>
      <c r="BC76" s="184">
        <v>0</v>
      </c>
      <c r="BD76" s="184">
        <v>2660.2766666666662</v>
      </c>
      <c r="BE76" s="184">
        <v>87951.886666666673</v>
      </c>
      <c r="BF76" s="184">
        <v>4115.6833333333343</v>
      </c>
      <c r="BG76" s="184">
        <v>1104.9766666666665</v>
      </c>
      <c r="BH76" s="184">
        <v>10184.096666666666</v>
      </c>
      <c r="BI76" s="184">
        <v>68216.5</v>
      </c>
      <c r="BJ76" s="184">
        <v>2456.6666666666665</v>
      </c>
      <c r="BK76" s="184">
        <v>3638</v>
      </c>
      <c r="BL76" s="184">
        <v>1717.2600000000002</v>
      </c>
      <c r="BM76" s="184">
        <v>0</v>
      </c>
      <c r="BN76" s="184">
        <v>46838.75</v>
      </c>
      <c r="BO76" s="184">
        <v>1596.6666666666667</v>
      </c>
      <c r="BP76" s="184">
        <v>1617</v>
      </c>
      <c r="BQ76" s="184">
        <v>0</v>
      </c>
      <c r="BR76" s="184">
        <v>1277.98</v>
      </c>
      <c r="BS76" s="184">
        <v>1870.8400000000001</v>
      </c>
      <c r="BT76" s="184">
        <v>1789.8666666666668</v>
      </c>
      <c r="BU76" s="184">
        <v>1051.8899999999999</v>
      </c>
      <c r="BV76" s="184">
        <v>8169</v>
      </c>
      <c r="BW76" s="184">
        <v>2628.5366666666664</v>
      </c>
      <c r="BX76" s="184">
        <v>1859.5333333333331</v>
      </c>
      <c r="BY76" s="184">
        <v>3424.46</v>
      </c>
      <c r="BZ76" s="184">
        <v>0</v>
      </c>
      <c r="CA76" s="184">
        <v>1406.3833333333332</v>
      </c>
      <c r="CB76" s="184">
        <v>21902.443333333333</v>
      </c>
      <c r="CC76" s="184">
        <v>274</v>
      </c>
      <c r="CD76" s="245" t="s">
        <v>221</v>
      </c>
      <c r="CE76" s="195">
        <f t="shared" si="8"/>
        <v>744456.8394520547</v>
      </c>
      <c r="CF76" s="195">
        <f>BE59-CE76</f>
        <v>0</v>
      </c>
    </row>
    <row r="77" spans="1:84" ht="12.6" customHeight="1">
      <c r="A77" s="171" t="s">
        <v>249</v>
      </c>
      <c r="B77" s="175"/>
      <c r="C77" s="184">
        <v>12551</v>
      </c>
      <c r="D77" s="184">
        <v>26329</v>
      </c>
      <c r="E77" s="184">
        <v>136561</v>
      </c>
      <c r="F77" s="184">
        <v>0</v>
      </c>
      <c r="G77" s="184">
        <v>10551</v>
      </c>
      <c r="H77" s="184">
        <v>13922</v>
      </c>
      <c r="I77" s="184">
        <v>0</v>
      </c>
      <c r="J77" s="184">
        <v>221</v>
      </c>
      <c r="K77" s="184">
        <v>0</v>
      </c>
      <c r="L77" s="184">
        <v>0</v>
      </c>
      <c r="M77" s="184">
        <v>0</v>
      </c>
      <c r="N77" s="184">
        <v>0</v>
      </c>
      <c r="O77" s="184">
        <v>0</v>
      </c>
      <c r="P77" s="184">
        <v>8</v>
      </c>
      <c r="Q77" s="184">
        <v>75</v>
      </c>
      <c r="R77" s="184">
        <v>0</v>
      </c>
      <c r="S77" s="184">
        <v>0</v>
      </c>
      <c r="T77" s="184">
        <v>0</v>
      </c>
      <c r="U77" s="184">
        <v>0</v>
      </c>
      <c r="V77" s="184">
        <v>0</v>
      </c>
      <c r="W77" s="184">
        <v>0</v>
      </c>
      <c r="X77" s="184">
        <v>0</v>
      </c>
      <c r="Y77" s="184">
        <v>738</v>
      </c>
      <c r="Z77" s="184">
        <v>0</v>
      </c>
      <c r="AA77" s="184">
        <v>0</v>
      </c>
      <c r="AB77" s="184">
        <v>0</v>
      </c>
      <c r="AC77" s="184">
        <v>118</v>
      </c>
      <c r="AD77" s="184">
        <v>0</v>
      </c>
      <c r="AE77" s="184">
        <v>0</v>
      </c>
      <c r="AF77" s="184">
        <v>0</v>
      </c>
      <c r="AG77" s="184">
        <v>7640</v>
      </c>
      <c r="AH77" s="184">
        <v>0</v>
      </c>
      <c r="AI77" s="184">
        <v>1166</v>
      </c>
      <c r="AJ77" s="184">
        <v>10</v>
      </c>
      <c r="AK77" s="184">
        <v>0</v>
      </c>
      <c r="AL77" s="184">
        <v>0</v>
      </c>
      <c r="AM77" s="184">
        <v>0</v>
      </c>
      <c r="AN77" s="184">
        <v>0</v>
      </c>
      <c r="AO77" s="184">
        <v>0</v>
      </c>
      <c r="AP77" s="184">
        <v>0</v>
      </c>
      <c r="AQ77" s="184">
        <v>0</v>
      </c>
      <c r="AR77" s="184">
        <v>0</v>
      </c>
      <c r="AS77" s="184">
        <v>0</v>
      </c>
      <c r="AT77" s="184">
        <v>0</v>
      </c>
      <c r="AU77" s="184">
        <v>0</v>
      </c>
      <c r="AV77" s="184">
        <v>0</v>
      </c>
      <c r="AW77" s="184">
        <v>0</v>
      </c>
      <c r="AX77" s="245" t="s">
        <v>221</v>
      </c>
      <c r="AY77" s="245" t="s">
        <v>221</v>
      </c>
      <c r="AZ77" s="184">
        <v>0</v>
      </c>
      <c r="BA77" s="184">
        <v>0</v>
      </c>
      <c r="BB77" s="184">
        <v>0</v>
      </c>
      <c r="BC77" s="184">
        <v>0</v>
      </c>
      <c r="BD77" s="245" t="s">
        <v>221</v>
      </c>
      <c r="BE77" s="245" t="s">
        <v>221</v>
      </c>
      <c r="BF77" s="184">
        <v>0</v>
      </c>
      <c r="BG77" s="245" t="s">
        <v>221</v>
      </c>
      <c r="BH77" s="184">
        <v>0</v>
      </c>
      <c r="BI77" s="184">
        <v>0</v>
      </c>
      <c r="BJ77" s="245" t="s">
        <v>221</v>
      </c>
      <c r="BK77" s="184">
        <v>0</v>
      </c>
      <c r="BL77" s="184">
        <v>0</v>
      </c>
      <c r="BM77" s="184">
        <v>0</v>
      </c>
      <c r="BN77" s="245" t="s">
        <v>221</v>
      </c>
      <c r="BO77" s="245" t="s">
        <v>221</v>
      </c>
      <c r="BP77" s="245" t="s">
        <v>221</v>
      </c>
      <c r="BQ77" s="245" t="s">
        <v>221</v>
      </c>
      <c r="BR77" s="184">
        <v>0</v>
      </c>
      <c r="BS77" s="184">
        <v>0</v>
      </c>
      <c r="BT77" s="184">
        <v>0</v>
      </c>
      <c r="BU77" s="184">
        <v>0</v>
      </c>
      <c r="BV77" s="184">
        <v>0</v>
      </c>
      <c r="BW77" s="184">
        <v>0</v>
      </c>
      <c r="BX77" s="184">
        <v>0</v>
      </c>
      <c r="BY77" s="184">
        <v>0</v>
      </c>
      <c r="BZ77" s="184">
        <v>0</v>
      </c>
      <c r="CA77" s="184">
        <v>0</v>
      </c>
      <c r="CB77" s="184">
        <v>0</v>
      </c>
      <c r="CC77" s="245" t="s">
        <v>221</v>
      </c>
      <c r="CD77" s="245" t="s">
        <v>221</v>
      </c>
      <c r="CE77" s="195">
        <f>SUM(C77:CD77)</f>
        <v>209890</v>
      </c>
      <c r="CF77" s="195">
        <f>AY59-CE77</f>
        <v>0</v>
      </c>
    </row>
    <row r="78" spans="1:84" ht="12.6" customHeight="1">
      <c r="A78" s="171" t="s">
        <v>250</v>
      </c>
      <c r="B78" s="175"/>
      <c r="C78" s="184">
        <v>4403.9350055550449</v>
      </c>
      <c r="D78" s="184">
        <v>3596.3724649131404</v>
      </c>
      <c r="E78" s="184">
        <v>21432.963036468751</v>
      </c>
      <c r="F78" s="184">
        <v>0</v>
      </c>
      <c r="G78" s="184">
        <v>343.95846577323294</v>
      </c>
      <c r="H78" s="184">
        <v>1689.2129573177626</v>
      </c>
      <c r="I78" s="184">
        <v>0</v>
      </c>
      <c r="J78" s="184">
        <v>322.54312990251691</v>
      </c>
      <c r="K78" s="184">
        <v>0</v>
      </c>
      <c r="L78" s="184">
        <v>0</v>
      </c>
      <c r="M78" s="184">
        <v>0</v>
      </c>
      <c r="N78" s="184">
        <v>2030.8812684572624</v>
      </c>
      <c r="O78" s="184">
        <v>2823.5147539529034</v>
      </c>
      <c r="P78" s="184">
        <v>7899.3710987979894</v>
      </c>
      <c r="Q78" s="184">
        <v>1820.6377233877297</v>
      </c>
      <c r="R78" s="184">
        <v>156.1200460872609</v>
      </c>
      <c r="S78" s="184">
        <v>2854.5988093777037</v>
      </c>
      <c r="T78" s="184">
        <v>2138.3893107646322</v>
      </c>
      <c r="U78" s="184">
        <v>2648.3245067815747</v>
      </c>
      <c r="V78" s="184">
        <v>36.598493708718941</v>
      </c>
      <c r="W78" s="184">
        <v>410.02924188321435</v>
      </c>
      <c r="X78" s="184">
        <v>462.7479570722486</v>
      </c>
      <c r="Y78" s="184">
        <v>4635.6853135455576</v>
      </c>
      <c r="Z78" s="184">
        <v>2043.3655113841282</v>
      </c>
      <c r="AA78" s="184">
        <v>433.32870640090846</v>
      </c>
      <c r="AB78" s="184">
        <v>692.04581518884675</v>
      </c>
      <c r="AC78" s="184">
        <v>264.07752404099529</v>
      </c>
      <c r="AD78" s="184">
        <v>180.67925716403488</v>
      </c>
      <c r="AE78" s="184">
        <v>3639.3089438319148</v>
      </c>
      <c r="AF78" s="184">
        <v>0</v>
      </c>
      <c r="AG78" s="184">
        <v>9551.8702042558998</v>
      </c>
      <c r="AH78" s="184">
        <v>0</v>
      </c>
      <c r="AI78" s="184">
        <v>8351.771693132303</v>
      </c>
      <c r="AJ78" s="184">
        <v>14935.394917819558</v>
      </c>
      <c r="AK78" s="184">
        <v>0</v>
      </c>
      <c r="AL78" s="184">
        <v>0</v>
      </c>
      <c r="AM78" s="184">
        <v>0</v>
      </c>
      <c r="AN78" s="184">
        <v>0</v>
      </c>
      <c r="AO78" s="184">
        <v>0</v>
      </c>
      <c r="AP78" s="184">
        <v>482.26901605094628</v>
      </c>
      <c r="AQ78" s="184">
        <v>33.84974983615394</v>
      </c>
      <c r="AR78" s="184">
        <v>889.17650303697565</v>
      </c>
      <c r="AS78" s="184">
        <v>0</v>
      </c>
      <c r="AT78" s="184">
        <v>0</v>
      </c>
      <c r="AU78" s="184">
        <v>0</v>
      </c>
      <c r="AV78" s="184">
        <v>201.11800699393245</v>
      </c>
      <c r="AW78" s="184">
        <v>0</v>
      </c>
      <c r="AX78" s="245" t="s">
        <v>221</v>
      </c>
      <c r="AY78" s="245" t="s">
        <v>221</v>
      </c>
      <c r="AZ78" s="245" t="s">
        <v>221</v>
      </c>
      <c r="BA78" s="184">
        <v>72.414203575043331</v>
      </c>
      <c r="BB78" s="184">
        <v>54.276729725204248</v>
      </c>
      <c r="BC78" s="184">
        <v>0</v>
      </c>
      <c r="BD78" s="245" t="s">
        <v>221</v>
      </c>
      <c r="BE78" s="245" t="s">
        <v>221</v>
      </c>
      <c r="BF78" s="245" t="s">
        <v>221</v>
      </c>
      <c r="BG78" s="245" t="s">
        <v>221</v>
      </c>
      <c r="BH78" s="184">
        <v>0</v>
      </c>
      <c r="BI78" s="184">
        <v>2905.466572841035</v>
      </c>
      <c r="BJ78" s="245" t="s">
        <v>221</v>
      </c>
      <c r="BK78" s="184">
        <v>335.81418833383168</v>
      </c>
      <c r="BL78" s="184">
        <v>0</v>
      </c>
      <c r="BM78" s="184">
        <v>0</v>
      </c>
      <c r="BN78" s="245" t="s">
        <v>221</v>
      </c>
      <c r="BO78" s="245" t="s">
        <v>221</v>
      </c>
      <c r="BP78" s="245" t="s">
        <v>221</v>
      </c>
      <c r="BQ78" s="245" t="s">
        <v>221</v>
      </c>
      <c r="BR78" s="245" t="s">
        <v>221</v>
      </c>
      <c r="BS78" s="184">
        <v>172.69230788962773</v>
      </c>
      <c r="BT78" s="184">
        <v>165.21787297758317</v>
      </c>
      <c r="BU78" s="184">
        <v>97.097192569124289</v>
      </c>
      <c r="BV78" s="184">
        <v>292.52203486253779</v>
      </c>
      <c r="BW78" s="184">
        <v>242.6332895058774</v>
      </c>
      <c r="BX78" s="184">
        <v>69.178215102707867</v>
      </c>
      <c r="BY78" s="184">
        <v>63.549927460228076</v>
      </c>
      <c r="BZ78" s="184">
        <v>90.922753026064925</v>
      </c>
      <c r="CA78" s="184">
        <v>0</v>
      </c>
      <c r="CB78" s="184">
        <v>3032.6351967472829</v>
      </c>
      <c r="CC78" s="245" t="s">
        <v>221</v>
      </c>
      <c r="CD78" s="245" t="s">
        <v>221</v>
      </c>
      <c r="CE78" s="195">
        <f t="shared" si="8"/>
        <v>108998.55991750001</v>
      </c>
      <c r="CF78" s="195"/>
    </row>
    <row r="79" spans="1:84" ht="12.6" customHeight="1">
      <c r="A79" s="171" t="s">
        <v>251</v>
      </c>
      <c r="B79" s="175"/>
      <c r="C79" s="222">
        <v>57947</v>
      </c>
      <c r="D79" s="222">
        <v>104799</v>
      </c>
      <c r="E79" s="222">
        <v>562604</v>
      </c>
      <c r="F79" s="222">
        <v>0</v>
      </c>
      <c r="G79" s="222">
        <v>25889</v>
      </c>
      <c r="H79" s="222">
        <v>17273</v>
      </c>
      <c r="I79" s="222">
        <v>0</v>
      </c>
      <c r="J79" s="222">
        <v>0</v>
      </c>
      <c r="K79" s="222">
        <v>0</v>
      </c>
      <c r="L79" s="222">
        <v>0</v>
      </c>
      <c r="M79" s="222">
        <v>0</v>
      </c>
      <c r="N79" s="222">
        <v>0</v>
      </c>
      <c r="O79" s="222">
        <v>0</v>
      </c>
      <c r="P79" s="222">
        <v>137100</v>
      </c>
      <c r="Q79" s="222">
        <v>0</v>
      </c>
      <c r="R79" s="222">
        <v>0</v>
      </c>
      <c r="S79" s="222">
        <v>23007</v>
      </c>
      <c r="T79" s="222">
        <v>8161</v>
      </c>
      <c r="U79" s="222">
        <v>0</v>
      </c>
      <c r="V79" s="222">
        <v>0</v>
      </c>
      <c r="W79" s="222">
        <v>7550</v>
      </c>
      <c r="X79" s="222">
        <v>1123</v>
      </c>
      <c r="Y79" s="222">
        <v>139876</v>
      </c>
      <c r="Z79" s="222">
        <v>0</v>
      </c>
      <c r="AA79" s="222">
        <v>0</v>
      </c>
      <c r="AB79" s="222">
        <v>6375</v>
      </c>
      <c r="AC79" s="222">
        <v>0</v>
      </c>
      <c r="AD79" s="222">
        <v>0</v>
      </c>
      <c r="AE79" s="222">
        <v>23360</v>
      </c>
      <c r="AF79" s="222">
        <v>0</v>
      </c>
      <c r="AG79" s="222">
        <v>228705</v>
      </c>
      <c r="AH79" s="222">
        <v>0</v>
      </c>
      <c r="AI79" s="222">
        <v>101822</v>
      </c>
      <c r="AJ79" s="222">
        <v>73929</v>
      </c>
      <c r="AK79" s="222">
        <v>0</v>
      </c>
      <c r="AL79" s="222">
        <v>0</v>
      </c>
      <c r="AM79" s="222">
        <v>0</v>
      </c>
      <c r="AN79" s="222">
        <v>0</v>
      </c>
      <c r="AO79" s="222">
        <v>0</v>
      </c>
      <c r="AP79" s="222">
        <v>7335</v>
      </c>
      <c r="AQ79" s="222">
        <v>0</v>
      </c>
      <c r="AR79" s="222">
        <v>0</v>
      </c>
      <c r="AS79" s="222">
        <v>0</v>
      </c>
      <c r="AT79" s="222">
        <v>0</v>
      </c>
      <c r="AU79" s="222">
        <v>0</v>
      </c>
      <c r="AV79" s="222">
        <v>0</v>
      </c>
      <c r="AW79" s="222">
        <v>0</v>
      </c>
      <c r="AX79" s="245" t="s">
        <v>221</v>
      </c>
      <c r="AY79" s="245" t="s">
        <v>221</v>
      </c>
      <c r="AZ79" s="245" t="s">
        <v>221</v>
      </c>
      <c r="BA79" s="245" t="s">
        <v>221</v>
      </c>
      <c r="BB79" s="222">
        <v>0</v>
      </c>
      <c r="BC79" s="222">
        <v>0</v>
      </c>
      <c r="BD79" s="245" t="s">
        <v>221</v>
      </c>
      <c r="BE79" s="245" t="s">
        <v>221</v>
      </c>
      <c r="BF79" s="245" t="s">
        <v>221</v>
      </c>
      <c r="BG79" s="245" t="s">
        <v>221</v>
      </c>
      <c r="BH79" s="222">
        <v>0</v>
      </c>
      <c r="BI79" s="222">
        <v>0</v>
      </c>
      <c r="BJ79" s="245" t="s">
        <v>221</v>
      </c>
      <c r="BK79" s="222">
        <v>0</v>
      </c>
      <c r="BL79" s="222">
        <v>0</v>
      </c>
      <c r="BM79" s="222">
        <v>0</v>
      </c>
      <c r="BN79" s="245" t="s">
        <v>221</v>
      </c>
      <c r="BO79" s="245" t="s">
        <v>221</v>
      </c>
      <c r="BP79" s="245" t="s">
        <v>221</v>
      </c>
      <c r="BQ79" s="245" t="s">
        <v>221</v>
      </c>
      <c r="BR79" s="245" t="s">
        <v>221</v>
      </c>
      <c r="BS79" s="222">
        <v>0</v>
      </c>
      <c r="BT79" s="222">
        <v>0</v>
      </c>
      <c r="BU79" s="222">
        <v>0</v>
      </c>
      <c r="BV79" s="222">
        <v>0</v>
      </c>
      <c r="BW79" s="222">
        <v>0</v>
      </c>
      <c r="BX79" s="222">
        <v>0</v>
      </c>
      <c r="BY79" s="222">
        <v>28530</v>
      </c>
      <c r="BZ79" s="222">
        <v>0</v>
      </c>
      <c r="CA79" s="222">
        <v>0</v>
      </c>
      <c r="CB79" s="222">
        <v>0</v>
      </c>
      <c r="CC79" s="245" t="s">
        <v>221</v>
      </c>
      <c r="CD79" s="245" t="s">
        <v>221</v>
      </c>
      <c r="CE79" s="195">
        <f t="shared" si="8"/>
        <v>1555385</v>
      </c>
      <c r="CF79" s="195">
        <f>BA59</f>
        <v>0</v>
      </c>
    </row>
    <row r="80" spans="1:84" ht="21" customHeight="1">
      <c r="A80" s="171" t="s">
        <v>252</v>
      </c>
      <c r="B80" s="175"/>
      <c r="C80" s="187">
        <v>59.677457596381977</v>
      </c>
      <c r="D80" s="187">
        <v>53.039881491317551</v>
      </c>
      <c r="E80" s="187">
        <v>254.5596828898278</v>
      </c>
      <c r="F80" s="187">
        <v>0</v>
      </c>
      <c r="G80" s="187">
        <v>16.486497346848076</v>
      </c>
      <c r="H80" s="187">
        <v>14.961017947380293</v>
      </c>
      <c r="I80" s="187">
        <v>0</v>
      </c>
      <c r="J80" s="187">
        <v>7.2845962403695905</v>
      </c>
      <c r="K80" s="187">
        <v>0</v>
      </c>
      <c r="L80" s="187">
        <v>0</v>
      </c>
      <c r="M80" s="187">
        <v>0</v>
      </c>
      <c r="N80" s="187">
        <v>16.26384107774928</v>
      </c>
      <c r="O80" s="187">
        <v>32.76999238947645</v>
      </c>
      <c r="P80" s="187">
        <v>24.2019744545542</v>
      </c>
      <c r="Q80" s="187">
        <v>35.298487145896239</v>
      </c>
      <c r="R80" s="187">
        <v>0</v>
      </c>
      <c r="S80" s="187">
        <v>0</v>
      </c>
      <c r="T80" s="187">
        <v>20.405206092626084</v>
      </c>
      <c r="U80" s="187">
        <v>0</v>
      </c>
      <c r="V80" s="187">
        <v>3.9701624646153851E-2</v>
      </c>
      <c r="W80" s="187">
        <v>0</v>
      </c>
      <c r="X80" s="187">
        <v>0</v>
      </c>
      <c r="Y80" s="187">
        <v>17.623391131382132</v>
      </c>
      <c r="Z80" s="187">
        <v>0</v>
      </c>
      <c r="AA80" s="187">
        <v>2.2182996132444708</v>
      </c>
      <c r="AB80" s="187">
        <v>0</v>
      </c>
      <c r="AC80" s="187">
        <v>1.0927834210999996</v>
      </c>
      <c r="AD80" s="187">
        <v>0</v>
      </c>
      <c r="AE80" s="187">
        <v>9.8484615384615386E-3</v>
      </c>
      <c r="AF80" s="187">
        <v>0</v>
      </c>
      <c r="AG80" s="187">
        <v>86.292438447890007</v>
      </c>
      <c r="AH80" s="187">
        <v>0</v>
      </c>
      <c r="AI80" s="187">
        <v>33.625445687054921</v>
      </c>
      <c r="AJ80" s="187">
        <v>219.66562012428955</v>
      </c>
      <c r="AK80" s="187">
        <v>0</v>
      </c>
      <c r="AL80" s="187">
        <v>0</v>
      </c>
      <c r="AM80" s="187">
        <v>0</v>
      </c>
      <c r="AN80" s="187">
        <v>0</v>
      </c>
      <c r="AO80" s="187">
        <v>0</v>
      </c>
      <c r="AP80" s="187">
        <v>6.1375229675176683</v>
      </c>
      <c r="AQ80" s="187">
        <v>0</v>
      </c>
      <c r="AR80" s="187">
        <v>25.762947821300966</v>
      </c>
      <c r="AS80" s="187">
        <v>0</v>
      </c>
      <c r="AT80" s="187">
        <v>0</v>
      </c>
      <c r="AU80" s="187">
        <v>0</v>
      </c>
      <c r="AV80" s="187">
        <v>0</v>
      </c>
      <c r="AW80" s="245" t="s">
        <v>221</v>
      </c>
      <c r="AX80" s="245" t="s">
        <v>221</v>
      </c>
      <c r="AY80" s="245" t="s">
        <v>221</v>
      </c>
      <c r="AZ80" s="245" t="s">
        <v>221</v>
      </c>
      <c r="BA80" s="245" t="s">
        <v>221</v>
      </c>
      <c r="BB80" s="245" t="s">
        <v>221</v>
      </c>
      <c r="BC80" s="245" t="s">
        <v>221</v>
      </c>
      <c r="BD80" s="245" t="s">
        <v>221</v>
      </c>
      <c r="BE80" s="245" t="s">
        <v>221</v>
      </c>
      <c r="BF80" s="245" t="s">
        <v>221</v>
      </c>
      <c r="BG80" s="245" t="s">
        <v>221</v>
      </c>
      <c r="BH80" s="245" t="s">
        <v>221</v>
      </c>
      <c r="BI80" s="245" t="s">
        <v>221</v>
      </c>
      <c r="BJ80" s="245" t="s">
        <v>221</v>
      </c>
      <c r="BK80" s="245" t="s">
        <v>221</v>
      </c>
      <c r="BL80" s="245" t="s">
        <v>221</v>
      </c>
      <c r="BM80" s="245" t="s">
        <v>221</v>
      </c>
      <c r="BN80" s="245" t="s">
        <v>221</v>
      </c>
      <c r="BO80" s="245" t="s">
        <v>221</v>
      </c>
      <c r="BP80" s="245" t="s">
        <v>221</v>
      </c>
      <c r="BQ80" s="245" t="s">
        <v>221</v>
      </c>
      <c r="BR80" s="245" t="s">
        <v>221</v>
      </c>
      <c r="BS80" s="245" t="s">
        <v>221</v>
      </c>
      <c r="BT80" s="245" t="s">
        <v>221</v>
      </c>
      <c r="BU80" s="250"/>
      <c r="BV80" s="250"/>
      <c r="BW80" s="250"/>
      <c r="BX80" s="250"/>
      <c r="BY80" s="250"/>
      <c r="BZ80" s="250"/>
      <c r="CA80" s="250"/>
      <c r="CB80" s="250"/>
      <c r="CC80" s="245" t="s">
        <v>221</v>
      </c>
      <c r="CD80" s="245" t="s">
        <v>221</v>
      </c>
      <c r="CE80" s="251">
        <f t="shared" si="8"/>
        <v>927.41663397239176</v>
      </c>
      <c r="CF80" s="251"/>
    </row>
    <row r="81" spans="1:5" ht="12.6" customHeight="1">
      <c r="A81" s="208" t="s">
        <v>253</v>
      </c>
      <c r="B81" s="208"/>
      <c r="C81" s="208"/>
      <c r="D81" s="208"/>
      <c r="E81" s="208"/>
    </row>
    <row r="82" spans="1:5" ht="12.6" customHeight="1">
      <c r="A82" s="171" t="s">
        <v>254</v>
      </c>
      <c r="B82" s="172"/>
      <c r="C82" s="278" t="s">
        <v>1263</v>
      </c>
      <c r="D82" s="252"/>
      <c r="E82" s="175"/>
    </row>
    <row r="83" spans="1:5" ht="12.6" customHeight="1">
      <c r="A83" s="173" t="s">
        <v>255</v>
      </c>
      <c r="B83" s="172" t="s">
        <v>256</v>
      </c>
      <c r="C83" s="224" t="s">
        <v>1266</v>
      </c>
      <c r="D83" s="252"/>
      <c r="E83" s="175"/>
    </row>
    <row r="84" spans="1:5" ht="12.6" customHeight="1">
      <c r="A84" s="173" t="s">
        <v>257</v>
      </c>
      <c r="B84" s="172" t="s">
        <v>256</v>
      </c>
      <c r="C84" s="227" t="s">
        <v>1267</v>
      </c>
      <c r="D84" s="205"/>
      <c r="E84" s="204"/>
    </row>
    <row r="85" spans="1:5" ht="12.6" customHeight="1">
      <c r="A85" s="173" t="s">
        <v>1249</v>
      </c>
      <c r="B85" s="172"/>
      <c r="C85" s="267" t="s">
        <v>1268</v>
      </c>
      <c r="D85" s="205"/>
      <c r="E85" s="204"/>
    </row>
    <row r="86" spans="1:5" ht="12.6" customHeight="1">
      <c r="A86" s="173" t="s">
        <v>1250</v>
      </c>
      <c r="B86" s="172" t="s">
        <v>256</v>
      </c>
      <c r="C86" s="267" t="s">
        <v>1268</v>
      </c>
      <c r="D86" s="205"/>
      <c r="E86" s="204"/>
    </row>
    <row r="87" spans="1:5" ht="12.6" customHeight="1">
      <c r="A87" s="173" t="s">
        <v>258</v>
      </c>
      <c r="B87" s="172" t="s">
        <v>256</v>
      </c>
      <c r="C87" s="227" t="s">
        <v>1269</v>
      </c>
      <c r="D87" s="205"/>
      <c r="E87" s="204"/>
    </row>
    <row r="88" spans="1:5" ht="12.6" customHeight="1">
      <c r="A88" s="173" t="s">
        <v>259</v>
      </c>
      <c r="B88" s="172" t="s">
        <v>256</v>
      </c>
      <c r="C88" s="227" t="s">
        <v>1270</v>
      </c>
      <c r="D88" s="205"/>
      <c r="E88" s="204"/>
    </row>
    <row r="89" spans="1:5" ht="12.6" customHeight="1">
      <c r="A89" s="173" t="s">
        <v>260</v>
      </c>
      <c r="B89" s="172" t="s">
        <v>256</v>
      </c>
      <c r="C89" s="227" t="s">
        <v>1271</v>
      </c>
      <c r="D89" s="205"/>
      <c r="E89" s="204"/>
    </row>
    <row r="90" spans="1:5" ht="12.6" customHeight="1">
      <c r="A90" s="173" t="s">
        <v>261</v>
      </c>
      <c r="B90" s="172" t="s">
        <v>256</v>
      </c>
      <c r="C90" s="227" t="s">
        <v>1272</v>
      </c>
      <c r="D90" s="205"/>
      <c r="E90" s="204"/>
    </row>
    <row r="91" spans="1:5" ht="12.6" customHeight="1">
      <c r="A91" s="173" t="s">
        <v>262</v>
      </c>
      <c r="B91" s="172" t="s">
        <v>256</v>
      </c>
      <c r="C91" s="227" t="s">
        <v>529</v>
      </c>
      <c r="D91" s="205"/>
      <c r="E91" s="204"/>
    </row>
    <row r="92" spans="1:5" ht="12.6" customHeight="1">
      <c r="A92" s="173" t="s">
        <v>263</v>
      </c>
      <c r="B92" s="172" t="s">
        <v>256</v>
      </c>
      <c r="C92" s="223" t="s">
        <v>1273</v>
      </c>
      <c r="D92" s="252"/>
      <c r="E92" s="175"/>
    </row>
    <row r="93" spans="1:5" ht="12.6" customHeight="1">
      <c r="A93" s="173" t="s">
        <v>264</v>
      </c>
      <c r="B93" s="172" t="s">
        <v>256</v>
      </c>
      <c r="C93" s="282" t="s">
        <v>1274</v>
      </c>
      <c r="D93" s="252"/>
      <c r="E93" s="175"/>
    </row>
    <row r="94" spans="1:5" ht="12.6" customHeight="1">
      <c r="A94" s="173"/>
      <c r="B94" s="173"/>
      <c r="C94" s="191"/>
      <c r="D94" s="175"/>
      <c r="E94" s="175"/>
    </row>
    <row r="95" spans="1:5" ht="12.6" customHeight="1">
      <c r="A95" s="208" t="s">
        <v>265</v>
      </c>
      <c r="B95" s="208"/>
      <c r="C95" s="208"/>
      <c r="D95" s="208"/>
      <c r="E95" s="208"/>
    </row>
    <row r="96" spans="1:5" ht="12.6" customHeight="1">
      <c r="A96" s="253" t="s">
        <v>266</v>
      </c>
      <c r="B96" s="253"/>
      <c r="C96" s="253"/>
      <c r="D96" s="253"/>
      <c r="E96" s="253"/>
    </row>
    <row r="97" spans="1:5" ht="12.6" customHeight="1">
      <c r="A97" s="173" t="s">
        <v>267</v>
      </c>
      <c r="B97" s="172" t="s">
        <v>256</v>
      </c>
      <c r="C97" s="189"/>
      <c r="D97" s="175"/>
      <c r="E97" s="175"/>
    </row>
    <row r="98" spans="1:5" ht="12.6" customHeight="1">
      <c r="A98" s="173" t="s">
        <v>259</v>
      </c>
      <c r="B98" s="172" t="s">
        <v>256</v>
      </c>
      <c r="C98" s="189"/>
      <c r="D98" s="175"/>
      <c r="E98" s="175"/>
    </row>
    <row r="99" spans="1:5" ht="12.6" customHeight="1">
      <c r="A99" s="173" t="s">
        <v>268</v>
      </c>
      <c r="B99" s="172" t="s">
        <v>256</v>
      </c>
      <c r="C99" s="189"/>
      <c r="D99" s="175"/>
      <c r="E99" s="175"/>
    </row>
    <row r="100" spans="1:5" ht="12.6" customHeight="1">
      <c r="A100" s="253" t="s">
        <v>269</v>
      </c>
      <c r="B100" s="253"/>
      <c r="C100" s="253"/>
      <c r="D100" s="253"/>
      <c r="E100" s="253"/>
    </row>
    <row r="101" spans="1:5" ht="12.6" customHeight="1">
      <c r="A101" s="173" t="s">
        <v>270</v>
      </c>
      <c r="B101" s="172" t="s">
        <v>256</v>
      </c>
      <c r="C101" s="189"/>
      <c r="D101" s="175"/>
      <c r="E101" s="175"/>
    </row>
    <row r="102" spans="1:5" ht="12.6" customHeight="1">
      <c r="A102" s="173" t="s">
        <v>132</v>
      </c>
      <c r="B102" s="172" t="s">
        <v>256</v>
      </c>
      <c r="C102" s="221">
        <v>1</v>
      </c>
      <c r="D102" s="175"/>
      <c r="E102" s="175"/>
    </row>
    <row r="103" spans="1:5" ht="12.6" customHeight="1">
      <c r="A103" s="253" t="s">
        <v>271</v>
      </c>
      <c r="B103" s="253"/>
      <c r="C103" s="253"/>
      <c r="D103" s="253"/>
      <c r="E103" s="253"/>
    </row>
    <row r="104" spans="1:5" ht="12.6" customHeight="1">
      <c r="A104" s="173" t="s">
        <v>272</v>
      </c>
      <c r="B104" s="172" t="s">
        <v>256</v>
      </c>
      <c r="C104" s="189"/>
      <c r="D104" s="175"/>
      <c r="E104" s="175"/>
    </row>
    <row r="105" spans="1:5" ht="12.6" customHeight="1">
      <c r="A105" s="173" t="s">
        <v>273</v>
      </c>
      <c r="B105" s="172" t="s">
        <v>256</v>
      </c>
      <c r="C105" s="189"/>
      <c r="D105" s="175"/>
      <c r="E105" s="175"/>
    </row>
    <row r="106" spans="1:5" ht="12.6" customHeight="1">
      <c r="A106" s="173" t="s">
        <v>274</v>
      </c>
      <c r="B106" s="172" t="s">
        <v>256</v>
      </c>
      <c r="C106" s="189"/>
      <c r="D106" s="175"/>
      <c r="E106" s="175"/>
    </row>
    <row r="107" spans="1:5" ht="21.75" customHeight="1">
      <c r="A107" s="173"/>
      <c r="B107" s="172"/>
      <c r="C107" s="190"/>
      <c r="D107" s="175"/>
      <c r="E107" s="175"/>
    </row>
    <row r="108" spans="1:5" ht="13.5" customHeight="1">
      <c r="A108" s="207" t="s">
        <v>275</v>
      </c>
      <c r="B108" s="208"/>
      <c r="C108" s="208"/>
      <c r="D108" s="208"/>
      <c r="E108" s="208"/>
    </row>
    <row r="109" spans="1:5" ht="13.5" customHeight="1">
      <c r="A109" s="173"/>
      <c r="B109" s="172"/>
      <c r="C109" s="190"/>
      <c r="D109" s="175"/>
      <c r="E109" s="175"/>
    </row>
    <row r="110" spans="1:5" ht="12.6" customHeight="1">
      <c r="A110" s="171" t="s">
        <v>276</v>
      </c>
      <c r="B110" s="175"/>
      <c r="C110" s="182" t="s">
        <v>277</v>
      </c>
      <c r="D110" s="170" t="s">
        <v>215</v>
      </c>
      <c r="E110" s="175"/>
    </row>
    <row r="111" spans="1:5" ht="12.6" customHeight="1">
      <c r="A111" s="173" t="s">
        <v>278</v>
      </c>
      <c r="B111" s="172" t="s">
        <v>256</v>
      </c>
      <c r="C111" s="189">
        <v>15613</v>
      </c>
      <c r="D111" s="174">
        <v>69844</v>
      </c>
      <c r="E111" s="175"/>
    </row>
    <row r="112" spans="1:5" ht="12.6" customHeight="1">
      <c r="A112" s="173" t="s">
        <v>279</v>
      </c>
      <c r="B112" s="172" t="s">
        <v>256</v>
      </c>
      <c r="C112" s="189">
        <v>0</v>
      </c>
      <c r="D112" s="174">
        <v>0</v>
      </c>
      <c r="E112" s="175"/>
    </row>
    <row r="113" spans="1:5" ht="12.6" customHeight="1">
      <c r="A113" s="173" t="s">
        <v>280</v>
      </c>
      <c r="B113" s="172" t="s">
        <v>256</v>
      </c>
      <c r="C113" s="189">
        <v>0</v>
      </c>
      <c r="D113" s="174">
        <v>0</v>
      </c>
      <c r="E113" s="175"/>
    </row>
    <row r="114" spans="1:5" ht="12.6" customHeight="1">
      <c r="A114" s="173" t="s">
        <v>281</v>
      </c>
      <c r="B114" s="172" t="s">
        <v>256</v>
      </c>
      <c r="C114" s="189">
        <v>1866</v>
      </c>
      <c r="D114" s="174">
        <v>3476</v>
      </c>
      <c r="E114" s="175"/>
    </row>
    <row r="115" spans="1:5" ht="12.6" customHeight="1">
      <c r="A115" s="171" t="s">
        <v>282</v>
      </c>
      <c r="B115" s="175"/>
      <c r="C115" s="182" t="s">
        <v>167</v>
      </c>
      <c r="D115" s="175"/>
      <c r="E115" s="175"/>
    </row>
    <row r="116" spans="1:5" ht="12.6" customHeight="1">
      <c r="A116" s="173" t="s">
        <v>283</v>
      </c>
      <c r="B116" s="172" t="s">
        <v>256</v>
      </c>
      <c r="C116" s="189">
        <v>24</v>
      </c>
      <c r="D116" s="175"/>
      <c r="E116" s="175"/>
    </row>
    <row r="117" spans="1:5" ht="12.6" customHeight="1">
      <c r="A117" s="173" t="s">
        <v>284</v>
      </c>
      <c r="B117" s="172" t="s">
        <v>256</v>
      </c>
      <c r="C117" s="189">
        <v>0</v>
      </c>
      <c r="D117" s="175"/>
      <c r="E117" s="175"/>
    </row>
    <row r="118" spans="1:5" ht="12.6" customHeight="1">
      <c r="A118" s="173" t="s">
        <v>1237</v>
      </c>
      <c r="B118" s="172" t="s">
        <v>256</v>
      </c>
      <c r="C118" s="189">
        <v>160</v>
      </c>
      <c r="D118" s="175"/>
      <c r="E118" s="175"/>
    </row>
    <row r="119" spans="1:5" ht="12.6" customHeight="1">
      <c r="A119" s="173" t="s">
        <v>285</v>
      </c>
      <c r="B119" s="172" t="s">
        <v>256</v>
      </c>
      <c r="C119" s="189">
        <v>10</v>
      </c>
      <c r="D119" s="175"/>
      <c r="E119" s="175"/>
    </row>
    <row r="120" spans="1:5" ht="12.6" customHeight="1">
      <c r="A120" s="173" t="s">
        <v>286</v>
      </c>
      <c r="B120" s="172" t="s">
        <v>256</v>
      </c>
      <c r="C120" s="189">
        <v>13</v>
      </c>
      <c r="D120" s="175"/>
      <c r="E120" s="175"/>
    </row>
    <row r="121" spans="1:5" ht="12.6" customHeight="1">
      <c r="A121" s="173" t="s">
        <v>287</v>
      </c>
      <c r="B121" s="172" t="s">
        <v>256</v>
      </c>
      <c r="C121" s="189">
        <v>14</v>
      </c>
      <c r="D121" s="175"/>
      <c r="E121" s="175"/>
    </row>
    <row r="122" spans="1:5" ht="12.6" customHeight="1">
      <c r="A122" s="173" t="s">
        <v>97</v>
      </c>
      <c r="B122" s="172" t="s">
        <v>256</v>
      </c>
      <c r="C122" s="189">
        <v>20</v>
      </c>
      <c r="D122" s="175"/>
      <c r="E122" s="175"/>
    </row>
    <row r="123" spans="1:5" ht="12.6" customHeight="1">
      <c r="A123" s="173" t="s">
        <v>288</v>
      </c>
      <c r="B123" s="172" t="s">
        <v>256</v>
      </c>
      <c r="C123" s="189">
        <v>0</v>
      </c>
      <c r="D123" s="175"/>
      <c r="E123" s="175"/>
    </row>
    <row r="124" spans="1:5" ht="12.6" customHeight="1">
      <c r="A124" s="173" t="s">
        <v>289</v>
      </c>
      <c r="B124" s="172"/>
      <c r="C124" s="189">
        <v>0</v>
      </c>
      <c r="D124" s="175"/>
      <c r="E124" s="175"/>
    </row>
    <row r="125" spans="1:5" ht="12.6" customHeight="1">
      <c r="A125" s="173" t="s">
        <v>280</v>
      </c>
      <c r="B125" s="172" t="s">
        <v>256</v>
      </c>
      <c r="C125" s="189">
        <v>0</v>
      </c>
      <c r="D125" s="175"/>
      <c r="E125" s="175"/>
    </row>
    <row r="126" spans="1:5" ht="12.6" customHeight="1">
      <c r="A126" s="173" t="s">
        <v>290</v>
      </c>
      <c r="B126" s="172" t="s">
        <v>256</v>
      </c>
      <c r="C126" s="189">
        <v>0</v>
      </c>
      <c r="D126" s="175"/>
      <c r="E126" s="175"/>
    </row>
    <row r="127" spans="1:5" ht="12.6" customHeight="1">
      <c r="A127" s="173" t="s">
        <v>291</v>
      </c>
      <c r="B127" s="175"/>
      <c r="C127" s="191"/>
      <c r="D127" s="175"/>
      <c r="E127" s="175">
        <f>SUM(C116:C126)</f>
        <v>241</v>
      </c>
    </row>
    <row r="128" spans="1:5" ht="12.6" customHeight="1">
      <c r="A128" s="173" t="s">
        <v>292</v>
      </c>
      <c r="B128" s="172" t="s">
        <v>256</v>
      </c>
      <c r="C128" s="189">
        <v>255</v>
      </c>
      <c r="D128" s="175"/>
      <c r="E128" s="175"/>
    </row>
    <row r="129" spans="1:6" ht="12.6" customHeight="1">
      <c r="A129" s="173" t="s">
        <v>293</v>
      </c>
      <c r="B129" s="172" t="s">
        <v>256</v>
      </c>
      <c r="C129" s="189">
        <v>14</v>
      </c>
      <c r="D129" s="175"/>
      <c r="E129" s="175"/>
    </row>
    <row r="130" spans="1:6" ht="12.6" customHeight="1">
      <c r="A130" s="173"/>
      <c r="B130" s="175"/>
      <c r="C130" s="191"/>
      <c r="D130" s="175"/>
      <c r="E130" s="175"/>
    </row>
    <row r="131" spans="1:6" ht="12.6" customHeight="1">
      <c r="A131" s="173" t="s">
        <v>294</v>
      </c>
      <c r="B131" s="172" t="s">
        <v>256</v>
      </c>
      <c r="C131" s="189">
        <v>0</v>
      </c>
      <c r="D131" s="175"/>
      <c r="E131" s="175"/>
    </row>
    <row r="132" spans="1:6" ht="12.6" customHeight="1">
      <c r="A132" s="173"/>
      <c r="B132" s="173"/>
      <c r="C132" s="191"/>
      <c r="D132" s="175"/>
      <c r="E132" s="175"/>
    </row>
    <row r="133" spans="1:6" ht="12.6" customHeight="1">
      <c r="A133" s="173"/>
      <c r="B133" s="173"/>
      <c r="C133" s="191"/>
      <c r="D133" s="175"/>
      <c r="E133" s="175"/>
    </row>
    <row r="134" spans="1:6" ht="12.6" customHeight="1">
      <c r="A134" s="173"/>
      <c r="B134" s="173"/>
      <c r="C134" s="191"/>
      <c r="D134" s="175"/>
      <c r="E134" s="175"/>
    </row>
    <row r="135" spans="1:6" ht="18" customHeight="1">
      <c r="A135" s="173"/>
      <c r="B135" s="173"/>
      <c r="C135" s="191"/>
      <c r="D135" s="175"/>
      <c r="E135" s="175"/>
    </row>
    <row r="136" spans="1:6" ht="12.6" customHeight="1">
      <c r="A136" s="208" t="s">
        <v>1238</v>
      </c>
      <c r="B136" s="207"/>
      <c r="C136" s="207"/>
      <c r="D136" s="207"/>
      <c r="E136" s="207"/>
    </row>
    <row r="137" spans="1:6" ht="12.6" customHeight="1">
      <c r="A137" s="254" t="s">
        <v>295</v>
      </c>
      <c r="B137" s="176" t="s">
        <v>296</v>
      </c>
      <c r="C137" s="192" t="s">
        <v>297</v>
      </c>
      <c r="D137" s="176" t="s">
        <v>132</v>
      </c>
      <c r="E137" s="176" t="s">
        <v>203</v>
      </c>
    </row>
    <row r="138" spans="1:6" ht="12.6" customHeight="1">
      <c r="A138" s="173" t="s">
        <v>277</v>
      </c>
      <c r="B138" s="174">
        <v>8507</v>
      </c>
      <c r="C138" s="189">
        <v>2999</v>
      </c>
      <c r="D138" s="174">
        <v>4106.99</v>
      </c>
      <c r="E138" s="175">
        <f>SUM(B138:D138)</f>
        <v>15612.99</v>
      </c>
    </row>
    <row r="139" spans="1:6" ht="12.6" customHeight="1">
      <c r="A139" s="173" t="s">
        <v>215</v>
      </c>
      <c r="B139" s="174">
        <v>41594</v>
      </c>
      <c r="C139" s="189">
        <v>14624</v>
      </c>
      <c r="D139" s="174">
        <v>13625.989999999998</v>
      </c>
      <c r="E139" s="175">
        <f>SUM(B139:D139)</f>
        <v>69843.989999999991</v>
      </c>
    </row>
    <row r="140" spans="1:6" ht="12.6" customHeight="1">
      <c r="A140" s="173" t="s">
        <v>298</v>
      </c>
      <c r="B140" s="174">
        <v>39663.208080450968</v>
      </c>
      <c r="C140" s="174">
        <v>26767.74142164084</v>
      </c>
      <c r="D140" s="174">
        <v>35375.050497908196</v>
      </c>
      <c r="E140" s="175">
        <f>SUM(B140:D140)</f>
        <v>101806</v>
      </c>
    </row>
    <row r="141" spans="1:6" ht="12.6" customHeight="1">
      <c r="A141" s="173" t="s">
        <v>245</v>
      </c>
      <c r="B141" s="174">
        <v>453303666.05027521</v>
      </c>
      <c r="C141" s="189">
        <v>137898778.2789939</v>
      </c>
      <c r="D141" s="174">
        <v>182666945.41073087</v>
      </c>
      <c r="E141" s="175">
        <f>SUM(B141:D141)</f>
        <v>773869389.74000001</v>
      </c>
      <c r="F141" s="199"/>
    </row>
    <row r="142" spans="1:6" ht="12.6" customHeight="1">
      <c r="A142" s="173" t="s">
        <v>246</v>
      </c>
      <c r="B142" s="174">
        <v>337348633.09918439</v>
      </c>
      <c r="C142" s="189">
        <v>147642303.77413452</v>
      </c>
      <c r="D142" s="174">
        <v>258591237.61668092</v>
      </c>
      <c r="E142" s="175">
        <f>SUM(B142:D142)</f>
        <v>743582174.48999977</v>
      </c>
      <c r="F142" s="199"/>
    </row>
    <row r="143" spans="1:6" ht="12.6" customHeight="1">
      <c r="A143" s="254" t="s">
        <v>299</v>
      </c>
      <c r="B143" s="176" t="s">
        <v>296</v>
      </c>
      <c r="C143" s="192" t="s">
        <v>297</v>
      </c>
      <c r="D143" s="176" t="s">
        <v>132</v>
      </c>
      <c r="E143" s="176" t="s">
        <v>203</v>
      </c>
    </row>
    <row r="144" spans="1:6" ht="12.6" customHeight="1">
      <c r="A144" s="173" t="s">
        <v>277</v>
      </c>
      <c r="B144" s="174"/>
      <c r="C144" s="189"/>
      <c r="D144" s="174"/>
      <c r="E144" s="175">
        <f>SUM(B144:D144)</f>
        <v>0</v>
      </c>
    </row>
    <row r="145" spans="1:5" ht="12.6" customHeight="1">
      <c r="A145" s="173" t="s">
        <v>215</v>
      </c>
      <c r="B145" s="174"/>
      <c r="C145" s="189"/>
      <c r="D145" s="174"/>
      <c r="E145" s="175">
        <f>SUM(B145:D145)</f>
        <v>0</v>
      </c>
    </row>
    <row r="146" spans="1:5" ht="12.6" customHeight="1">
      <c r="A146" s="173" t="s">
        <v>298</v>
      </c>
      <c r="B146" s="174"/>
      <c r="C146" s="189"/>
      <c r="D146" s="174"/>
      <c r="E146" s="175">
        <f>SUM(B146:D146)</f>
        <v>0</v>
      </c>
    </row>
    <row r="147" spans="1:5" ht="12.6" customHeight="1">
      <c r="A147" s="173" t="s">
        <v>245</v>
      </c>
      <c r="B147" s="174"/>
      <c r="C147" s="189"/>
      <c r="D147" s="174"/>
      <c r="E147" s="175">
        <f>SUM(B147:D147)</f>
        <v>0</v>
      </c>
    </row>
    <row r="148" spans="1:5" ht="12.6" customHeight="1">
      <c r="A148" s="173" t="s">
        <v>246</v>
      </c>
      <c r="B148" s="174"/>
      <c r="C148" s="189"/>
      <c r="D148" s="174"/>
      <c r="E148" s="175">
        <f>SUM(B148:D148)</f>
        <v>0</v>
      </c>
    </row>
    <row r="149" spans="1:5" ht="12.6" customHeight="1">
      <c r="A149" s="254" t="s">
        <v>300</v>
      </c>
      <c r="B149" s="176" t="s">
        <v>296</v>
      </c>
      <c r="C149" s="192" t="s">
        <v>297</v>
      </c>
      <c r="D149" s="176" t="s">
        <v>132</v>
      </c>
      <c r="E149" s="176" t="s">
        <v>203</v>
      </c>
    </row>
    <row r="150" spans="1:5" ht="12.6" customHeight="1">
      <c r="A150" s="173" t="s">
        <v>277</v>
      </c>
      <c r="B150" s="174"/>
      <c r="C150" s="189"/>
      <c r="D150" s="174"/>
      <c r="E150" s="175">
        <f>SUM(B150:D150)</f>
        <v>0</v>
      </c>
    </row>
    <row r="151" spans="1:5" ht="12.6" customHeight="1">
      <c r="A151" s="173" t="s">
        <v>215</v>
      </c>
      <c r="B151" s="174"/>
      <c r="C151" s="189"/>
      <c r="D151" s="174"/>
      <c r="E151" s="175">
        <f>SUM(B151:D151)</f>
        <v>0</v>
      </c>
    </row>
    <row r="152" spans="1:5" ht="12.6" customHeight="1">
      <c r="A152" s="173" t="s">
        <v>298</v>
      </c>
      <c r="B152" s="174"/>
      <c r="C152" s="189"/>
      <c r="D152" s="174"/>
      <c r="E152" s="175">
        <f>SUM(B152:D152)</f>
        <v>0</v>
      </c>
    </row>
    <row r="153" spans="1:5" ht="12.6" customHeight="1">
      <c r="A153" s="173" t="s">
        <v>245</v>
      </c>
      <c r="B153" s="174"/>
      <c r="C153" s="189"/>
      <c r="D153" s="174"/>
      <c r="E153" s="175">
        <f>SUM(B153:D153)</f>
        <v>0</v>
      </c>
    </row>
    <row r="154" spans="1:5" ht="12.6" customHeight="1">
      <c r="A154" s="173" t="s">
        <v>246</v>
      </c>
      <c r="B154" s="174"/>
      <c r="C154" s="189"/>
      <c r="D154" s="174"/>
      <c r="E154" s="175">
        <f>SUM(B154:D154)</f>
        <v>0</v>
      </c>
    </row>
    <row r="155" spans="1:5" ht="12.6" customHeight="1">
      <c r="A155" s="177"/>
      <c r="B155" s="177"/>
      <c r="C155" s="193"/>
      <c r="D155" s="178"/>
      <c r="E155" s="175"/>
    </row>
    <row r="156" spans="1:5" ht="12.6" customHeight="1">
      <c r="A156" s="254" t="s">
        <v>301</v>
      </c>
      <c r="B156" s="176" t="s">
        <v>302</v>
      </c>
      <c r="C156" s="192" t="s">
        <v>303</v>
      </c>
      <c r="D156" s="175"/>
      <c r="E156" s="175"/>
    </row>
    <row r="157" spans="1:5" ht="12.6" customHeight="1">
      <c r="A157" s="177" t="s">
        <v>304</v>
      </c>
      <c r="B157" s="174">
        <v>30907708</v>
      </c>
      <c r="C157" s="174">
        <v>28263467</v>
      </c>
      <c r="D157" s="175"/>
      <c r="E157" s="175"/>
    </row>
    <row r="158" spans="1:5" ht="12.6" customHeight="1">
      <c r="A158" s="177"/>
      <c r="B158" s="178"/>
      <c r="C158" s="193"/>
      <c r="D158" s="175"/>
      <c r="E158" s="175"/>
    </row>
    <row r="159" spans="1:5" ht="12.6" customHeight="1">
      <c r="A159" s="177"/>
      <c r="B159" s="177"/>
      <c r="C159" s="193"/>
      <c r="D159" s="178"/>
      <c r="E159" s="175"/>
    </row>
    <row r="160" spans="1:5" ht="12.6" customHeight="1">
      <c r="A160" s="177"/>
      <c r="B160" s="177"/>
      <c r="C160" s="193"/>
      <c r="D160" s="178"/>
      <c r="E160" s="175"/>
    </row>
    <row r="161" spans="1:5" ht="12.6" customHeight="1">
      <c r="A161" s="177"/>
      <c r="B161" s="177"/>
      <c r="C161" s="193"/>
      <c r="D161" s="178"/>
      <c r="E161" s="175"/>
    </row>
    <row r="162" spans="1:5" ht="21.75" customHeight="1">
      <c r="A162" s="177"/>
      <c r="B162" s="177"/>
      <c r="C162" s="193"/>
      <c r="D162" s="178"/>
      <c r="E162" s="175"/>
    </row>
    <row r="163" spans="1:5" ht="11.4" customHeight="1">
      <c r="A163" s="207" t="s">
        <v>305</v>
      </c>
      <c r="B163" s="208"/>
      <c r="C163" s="208"/>
      <c r="D163" s="208"/>
      <c r="E163" s="208"/>
    </row>
    <row r="164" spans="1:5" ht="11.4" customHeight="1">
      <c r="A164" s="253" t="s">
        <v>306</v>
      </c>
      <c r="B164" s="253"/>
      <c r="C164" s="253"/>
      <c r="D164" s="253"/>
      <c r="E164" s="253"/>
    </row>
    <row r="165" spans="1:5" ht="11.4" customHeight="1">
      <c r="A165" s="173" t="s">
        <v>307</v>
      </c>
      <c r="B165" s="172" t="s">
        <v>256</v>
      </c>
      <c r="C165" s="189">
        <v>13979252.249999996</v>
      </c>
      <c r="D165" s="175"/>
      <c r="E165" s="175"/>
    </row>
    <row r="166" spans="1:5" ht="11.4" customHeight="1">
      <c r="A166" s="173" t="s">
        <v>308</v>
      </c>
      <c r="B166" s="172" t="s">
        <v>256</v>
      </c>
      <c r="C166" s="189">
        <v>351787.07999999996</v>
      </c>
      <c r="D166" s="175"/>
      <c r="E166" s="175"/>
    </row>
    <row r="167" spans="1:5" ht="11.4" customHeight="1">
      <c r="A167" s="177" t="s">
        <v>309</v>
      </c>
      <c r="B167" s="172" t="s">
        <v>256</v>
      </c>
      <c r="C167" s="189">
        <v>2487131.7600000007</v>
      </c>
      <c r="D167" s="175"/>
      <c r="E167" s="175"/>
    </row>
    <row r="168" spans="1:5" ht="11.4" customHeight="1">
      <c r="A168" s="173" t="s">
        <v>310</v>
      </c>
      <c r="B168" s="172" t="s">
        <v>256</v>
      </c>
      <c r="C168" s="189">
        <v>25092667.579999983</v>
      </c>
      <c r="D168" s="175"/>
      <c r="E168" s="175"/>
    </row>
    <row r="169" spans="1:5" ht="11.4" customHeight="1">
      <c r="A169" s="173" t="s">
        <v>311</v>
      </c>
      <c r="B169" s="172" t="s">
        <v>256</v>
      </c>
      <c r="C169" s="189">
        <v>125352.18999999996</v>
      </c>
      <c r="D169" s="175"/>
      <c r="E169" s="175"/>
    </row>
    <row r="170" spans="1:5" ht="11.4" customHeight="1">
      <c r="A170" s="173" t="s">
        <v>312</v>
      </c>
      <c r="B170" s="172" t="s">
        <v>256</v>
      </c>
      <c r="C170" s="189">
        <v>13363232.940000005</v>
      </c>
      <c r="D170" s="175"/>
      <c r="E170" s="175"/>
    </row>
    <row r="171" spans="1:5" ht="11.4" customHeight="1">
      <c r="A171" s="173" t="s">
        <v>313</v>
      </c>
      <c r="B171" s="172" t="s">
        <v>256</v>
      </c>
      <c r="C171" s="189">
        <v>1244011.02</v>
      </c>
      <c r="D171" s="175"/>
      <c r="E171" s="175"/>
    </row>
    <row r="172" spans="1:5" ht="11.4" customHeight="1">
      <c r="A172" s="173" t="s">
        <v>313</v>
      </c>
      <c r="B172" s="172" t="s">
        <v>256</v>
      </c>
      <c r="C172" s="189">
        <v>0</v>
      </c>
      <c r="D172" s="175"/>
      <c r="E172" s="175"/>
    </row>
    <row r="173" spans="1:5" ht="11.4" customHeight="1">
      <c r="A173" s="173" t="s">
        <v>203</v>
      </c>
      <c r="B173" s="175"/>
      <c r="C173" s="191"/>
      <c r="D173" s="175">
        <f>SUM(C165:C172)</f>
        <v>56643434.819999985</v>
      </c>
      <c r="E173" s="175"/>
    </row>
    <row r="174" spans="1:5" ht="11.4" customHeight="1">
      <c r="A174" s="253" t="s">
        <v>314</v>
      </c>
      <c r="B174" s="253"/>
      <c r="C174" s="253"/>
      <c r="D174" s="253"/>
      <c r="E174" s="253"/>
    </row>
    <row r="175" spans="1:5" ht="11.4" customHeight="1">
      <c r="A175" s="173" t="s">
        <v>315</v>
      </c>
      <c r="B175" s="172" t="s">
        <v>256</v>
      </c>
      <c r="C175" s="189">
        <v>4976886.0299999993</v>
      </c>
      <c r="D175" s="175"/>
      <c r="E175" s="175"/>
    </row>
    <row r="176" spans="1:5" ht="11.4" customHeight="1">
      <c r="A176" s="173" t="s">
        <v>316</v>
      </c>
      <c r="B176" s="172" t="s">
        <v>256</v>
      </c>
      <c r="C176" s="189">
        <v>627615.66999999981</v>
      </c>
      <c r="D176" s="175"/>
      <c r="E176" s="175"/>
    </row>
    <row r="177" spans="1:5" ht="11.4" customHeight="1">
      <c r="A177" s="173" t="s">
        <v>203</v>
      </c>
      <c r="B177" s="175"/>
      <c r="C177" s="191"/>
      <c r="D177" s="175">
        <f>SUM(C175:C176)</f>
        <v>5604501.6999999993</v>
      </c>
      <c r="E177" s="175"/>
    </row>
    <row r="178" spans="1:5" ht="11.4" customHeight="1">
      <c r="A178" s="253" t="s">
        <v>317</v>
      </c>
      <c r="B178" s="253"/>
      <c r="C178" s="253"/>
      <c r="D178" s="253"/>
      <c r="E178" s="253"/>
    </row>
    <row r="179" spans="1:5" ht="11.4" customHeight="1">
      <c r="A179" s="173" t="s">
        <v>318</v>
      </c>
      <c r="B179" s="172" t="s">
        <v>256</v>
      </c>
      <c r="C179" s="189">
        <v>3675073.9200000004</v>
      </c>
      <c r="D179" s="175"/>
      <c r="E179" s="175"/>
    </row>
    <row r="180" spans="1:5" ht="11.4" customHeight="1">
      <c r="A180" s="173" t="s">
        <v>319</v>
      </c>
      <c r="B180" s="172" t="s">
        <v>256</v>
      </c>
      <c r="C180" s="189">
        <v>866977.43000000017</v>
      </c>
      <c r="D180" s="175"/>
      <c r="E180" s="175"/>
    </row>
    <row r="181" spans="1:5" ht="11.4" customHeight="1">
      <c r="A181" s="173" t="s">
        <v>203</v>
      </c>
      <c r="B181" s="175"/>
      <c r="C181" s="191"/>
      <c r="D181" s="175">
        <f>SUM(C179:C180)</f>
        <v>4542051.3500000006</v>
      </c>
      <c r="E181" s="175"/>
    </row>
    <row r="182" spans="1:5" ht="11.4" customHeight="1">
      <c r="A182" s="253" t="s">
        <v>320</v>
      </c>
      <c r="B182" s="253"/>
      <c r="C182" s="253"/>
      <c r="D182" s="253"/>
      <c r="E182" s="253"/>
    </row>
    <row r="183" spans="1:5" ht="11.4" customHeight="1">
      <c r="A183" s="173" t="s">
        <v>321</v>
      </c>
      <c r="B183" s="172" t="s">
        <v>256</v>
      </c>
      <c r="C183" s="189">
        <v>331662.80999999994</v>
      </c>
      <c r="D183" s="175"/>
      <c r="E183" s="175"/>
    </row>
    <row r="184" spans="1:5" ht="11.4" customHeight="1">
      <c r="A184" s="173" t="s">
        <v>322</v>
      </c>
      <c r="B184" s="172" t="s">
        <v>256</v>
      </c>
      <c r="C184" s="189">
        <v>20120609.510000002</v>
      </c>
      <c r="D184" s="175"/>
      <c r="E184" s="175"/>
    </row>
    <row r="185" spans="1:5" ht="11.4" customHeight="1">
      <c r="A185" s="173" t="s">
        <v>132</v>
      </c>
      <c r="B185" s="172" t="s">
        <v>256</v>
      </c>
      <c r="C185" s="189">
        <v>0</v>
      </c>
      <c r="D185" s="175"/>
      <c r="E185" s="175"/>
    </row>
    <row r="186" spans="1:5" ht="11.4" customHeight="1">
      <c r="A186" s="173" t="s">
        <v>203</v>
      </c>
      <c r="B186" s="175"/>
      <c r="C186" s="191"/>
      <c r="D186" s="175">
        <f>SUM(C183:C185)</f>
        <v>20452272.32</v>
      </c>
      <c r="E186" s="175"/>
    </row>
    <row r="187" spans="1:5" ht="11.4" customHeight="1">
      <c r="A187" s="253" t="s">
        <v>323</v>
      </c>
      <c r="B187" s="253"/>
      <c r="C187" s="253"/>
      <c r="D187" s="253"/>
      <c r="E187" s="253"/>
    </row>
    <row r="188" spans="1:5" ht="11.4" customHeight="1">
      <c r="A188" s="173" t="s">
        <v>324</v>
      </c>
      <c r="B188" s="172" t="s">
        <v>256</v>
      </c>
      <c r="C188" s="189">
        <v>0</v>
      </c>
      <c r="D188" s="175"/>
      <c r="E188" s="175"/>
    </row>
    <row r="189" spans="1:5" ht="11.4" customHeight="1">
      <c r="A189" s="173" t="s">
        <v>325</v>
      </c>
      <c r="B189" s="172" t="s">
        <v>256</v>
      </c>
      <c r="C189" s="189">
        <v>232386.94999999998</v>
      </c>
      <c r="D189" s="175"/>
      <c r="E189" s="175"/>
    </row>
    <row r="190" spans="1:5" ht="11.4" customHeight="1">
      <c r="A190" s="173" t="s">
        <v>203</v>
      </c>
      <c r="B190" s="175"/>
      <c r="C190" s="191"/>
      <c r="D190" s="175">
        <f>SUM(C188:C189)</f>
        <v>232386.94999999998</v>
      </c>
      <c r="E190" s="175"/>
    </row>
    <row r="191" spans="1:5" ht="18" customHeight="1">
      <c r="A191" s="173"/>
      <c r="B191" s="175"/>
      <c r="C191" s="191"/>
      <c r="D191" s="175"/>
      <c r="E191" s="175"/>
    </row>
    <row r="192" spans="1:5" ht="12.6" customHeight="1">
      <c r="A192" s="208" t="s">
        <v>326</v>
      </c>
      <c r="B192" s="208"/>
      <c r="C192" s="208"/>
      <c r="D192" s="208"/>
      <c r="E192" s="208"/>
    </row>
    <row r="193" spans="1:8" ht="12.6" customHeight="1">
      <c r="A193" s="207" t="s">
        <v>327</v>
      </c>
      <c r="B193" s="208"/>
      <c r="C193" s="208"/>
      <c r="D193" s="208"/>
      <c r="E193" s="208"/>
    </row>
    <row r="194" spans="1:8" ht="12.6" customHeight="1">
      <c r="A194" s="171"/>
      <c r="B194" s="170" t="s">
        <v>328</v>
      </c>
      <c r="C194" s="182" t="s">
        <v>329</v>
      </c>
      <c r="D194" s="170" t="s">
        <v>330</v>
      </c>
      <c r="E194" s="170" t="s">
        <v>331</v>
      </c>
    </row>
    <row r="195" spans="1:8" ht="12.6" customHeight="1">
      <c r="A195" s="173" t="s">
        <v>332</v>
      </c>
      <c r="B195" s="174">
        <v>8860024.4499999993</v>
      </c>
      <c r="C195" s="189">
        <v>0</v>
      </c>
      <c r="D195" s="174">
        <v>0</v>
      </c>
      <c r="E195" s="175">
        <f t="shared" ref="E195:E203" si="10">SUM(B195:C195)-D195</f>
        <v>8860024.4499999993</v>
      </c>
    </row>
    <row r="196" spans="1:8" ht="12.6" customHeight="1">
      <c r="A196" s="173" t="s">
        <v>333</v>
      </c>
      <c r="B196" s="174">
        <v>9805702.5999999996</v>
      </c>
      <c r="C196" s="189">
        <v>0</v>
      </c>
      <c r="D196" s="174">
        <v>0</v>
      </c>
      <c r="E196" s="175">
        <f t="shared" si="10"/>
        <v>9805702.5999999996</v>
      </c>
    </row>
    <row r="197" spans="1:8" ht="12.6" customHeight="1">
      <c r="A197" s="173" t="s">
        <v>334</v>
      </c>
      <c r="B197" s="174">
        <v>180351181.66</v>
      </c>
      <c r="C197" s="189">
        <v>371999.97</v>
      </c>
      <c r="D197" s="174">
        <v>0</v>
      </c>
      <c r="E197" s="175">
        <f t="shared" si="10"/>
        <v>180723181.63</v>
      </c>
    </row>
    <row r="198" spans="1:8" ht="12.6" customHeight="1">
      <c r="A198" s="173" t="s">
        <v>335</v>
      </c>
      <c r="B198" s="174">
        <v>0</v>
      </c>
      <c r="C198" s="189">
        <v>0</v>
      </c>
      <c r="D198" s="174">
        <v>0</v>
      </c>
      <c r="E198" s="175">
        <f t="shared" si="10"/>
        <v>0</v>
      </c>
    </row>
    <row r="199" spans="1:8" ht="12.6" customHeight="1">
      <c r="A199" s="173" t="s">
        <v>336</v>
      </c>
      <c r="B199" s="174">
        <v>78715486.549999997</v>
      </c>
      <c r="C199" s="189">
        <v>1213478.97</v>
      </c>
      <c r="D199" s="174">
        <v>0</v>
      </c>
      <c r="E199" s="175">
        <f t="shared" si="10"/>
        <v>79928965.519999996</v>
      </c>
    </row>
    <row r="200" spans="1:8" ht="12.6" customHeight="1">
      <c r="A200" s="173" t="s">
        <v>337</v>
      </c>
      <c r="B200" s="174">
        <v>103125572.42099999</v>
      </c>
      <c r="C200" s="189">
        <v>11375288.759999998</v>
      </c>
      <c r="D200" s="174">
        <v>11728180.649999999</v>
      </c>
      <c r="E200" s="175">
        <f t="shared" si="10"/>
        <v>102772680.53099999</v>
      </c>
    </row>
    <row r="201" spans="1:8" ht="12.6" customHeight="1">
      <c r="A201" s="173" t="s">
        <v>338</v>
      </c>
      <c r="B201" s="174">
        <v>0</v>
      </c>
      <c r="C201" s="189">
        <v>0</v>
      </c>
      <c r="D201" s="174">
        <v>0</v>
      </c>
      <c r="E201" s="175">
        <f t="shared" si="10"/>
        <v>0</v>
      </c>
    </row>
    <row r="202" spans="1:8" ht="12.6" customHeight="1">
      <c r="A202" s="173" t="s">
        <v>339</v>
      </c>
      <c r="B202" s="174">
        <v>2819591.39</v>
      </c>
      <c r="C202" s="189">
        <v>104729.33</v>
      </c>
      <c r="D202" s="174">
        <v>0</v>
      </c>
      <c r="E202" s="175">
        <f t="shared" si="10"/>
        <v>2924320.72</v>
      </c>
    </row>
    <row r="203" spans="1:8" ht="12.6" customHeight="1">
      <c r="A203" s="173" t="s">
        <v>340</v>
      </c>
      <c r="B203" s="174">
        <v>517708.0400000019</v>
      </c>
      <c r="C203" s="189">
        <v>5654585.9099999992</v>
      </c>
      <c r="D203" s="174">
        <v>0</v>
      </c>
      <c r="E203" s="175">
        <f t="shared" si="10"/>
        <v>6172293.9500000011</v>
      </c>
    </row>
    <row r="204" spans="1:8" ht="12.6" customHeight="1">
      <c r="A204" s="173" t="s">
        <v>203</v>
      </c>
      <c r="B204" s="175">
        <f>SUM(B195:B203)</f>
        <v>384195267.111</v>
      </c>
      <c r="C204" s="191">
        <f>SUM(C195:C203)</f>
        <v>18720082.939999998</v>
      </c>
      <c r="D204" s="175">
        <f>SUM(D195:D203)</f>
        <v>11728180.649999999</v>
      </c>
      <c r="E204" s="175">
        <f>SUM(E195:E203)</f>
        <v>391187169.40099996</v>
      </c>
    </row>
    <row r="205" spans="1:8" ht="12.6" customHeight="1">
      <c r="A205" s="173"/>
      <c r="B205" s="173"/>
      <c r="C205" s="191"/>
      <c r="D205" s="175"/>
      <c r="E205" s="175"/>
    </row>
    <row r="206" spans="1:8" ht="12.6" customHeight="1">
      <c r="A206" s="207" t="s">
        <v>341</v>
      </c>
      <c r="B206" s="207"/>
      <c r="C206" s="207"/>
      <c r="D206" s="207"/>
      <c r="E206" s="207"/>
    </row>
    <row r="207" spans="1:8" ht="12.6" customHeight="1">
      <c r="A207" s="171"/>
      <c r="B207" s="170" t="s">
        <v>328</v>
      </c>
      <c r="C207" s="182" t="s">
        <v>329</v>
      </c>
      <c r="D207" s="170" t="s">
        <v>330</v>
      </c>
      <c r="E207" s="170" t="s">
        <v>331</v>
      </c>
      <c r="H207" s="255"/>
    </row>
    <row r="208" spans="1:8" ht="12.6" customHeight="1">
      <c r="A208" s="173" t="s">
        <v>332</v>
      </c>
      <c r="B208" s="178"/>
      <c r="C208" s="193"/>
      <c r="D208" s="178"/>
      <c r="E208" s="175"/>
      <c r="H208" s="255"/>
    </row>
    <row r="209" spans="1:8" ht="12.6" customHeight="1">
      <c r="A209" s="173" t="s">
        <v>333</v>
      </c>
      <c r="B209" s="174">
        <v>6789502.6300000008</v>
      </c>
      <c r="C209" s="189">
        <v>362369.61</v>
      </c>
      <c r="D209" s="174">
        <v>0</v>
      </c>
      <c r="E209" s="175">
        <f t="shared" ref="E209:E216" si="11">SUM(B209:C209)-D209</f>
        <v>7151872.2400000012</v>
      </c>
      <c r="H209" s="255"/>
    </row>
    <row r="210" spans="1:8" ht="12.6" customHeight="1">
      <c r="A210" s="173" t="s">
        <v>334</v>
      </c>
      <c r="B210" s="174">
        <v>108155325.54000001</v>
      </c>
      <c r="C210" s="189">
        <v>5568038.5700000003</v>
      </c>
      <c r="D210" s="174">
        <v>0</v>
      </c>
      <c r="E210" s="175">
        <f t="shared" si="11"/>
        <v>113723364.11000001</v>
      </c>
      <c r="H210" s="255"/>
    </row>
    <row r="211" spans="1:8" ht="12.6" customHeight="1">
      <c r="A211" s="173" t="s">
        <v>335</v>
      </c>
      <c r="B211" s="174">
        <v>0</v>
      </c>
      <c r="C211" s="189">
        <v>0</v>
      </c>
      <c r="D211" s="174">
        <v>0</v>
      </c>
      <c r="E211" s="175">
        <f t="shared" si="11"/>
        <v>0</v>
      </c>
      <c r="H211" s="255"/>
    </row>
    <row r="212" spans="1:8" ht="12.6" customHeight="1">
      <c r="A212" s="173" t="s">
        <v>336</v>
      </c>
      <c r="B212" s="174">
        <v>38645845.829999998</v>
      </c>
      <c r="C212" s="189">
        <v>3889681.7399999998</v>
      </c>
      <c r="D212" s="174">
        <v>0</v>
      </c>
      <c r="E212" s="175">
        <f t="shared" si="11"/>
        <v>42535527.57</v>
      </c>
      <c r="H212" s="255"/>
    </row>
    <row r="213" spans="1:8" ht="12.6" customHeight="1">
      <c r="A213" s="173" t="s">
        <v>337</v>
      </c>
      <c r="B213" s="174">
        <v>76506794.620000005</v>
      </c>
      <c r="C213" s="189">
        <v>8085612.2300000004</v>
      </c>
      <c r="D213" s="174">
        <v>11640087.949999999</v>
      </c>
      <c r="E213" s="175">
        <f t="shared" si="11"/>
        <v>72952318.900000006</v>
      </c>
      <c r="H213" s="255"/>
    </row>
    <row r="214" spans="1:8" ht="12.6" customHeight="1">
      <c r="A214" s="173" t="s">
        <v>338</v>
      </c>
      <c r="B214" s="174">
        <v>0</v>
      </c>
      <c r="C214" s="189">
        <v>0</v>
      </c>
      <c r="D214" s="174">
        <v>0</v>
      </c>
      <c r="E214" s="175">
        <f t="shared" si="11"/>
        <v>0</v>
      </c>
      <c r="H214" s="255"/>
    </row>
    <row r="215" spans="1:8" ht="12.6" customHeight="1">
      <c r="A215" s="173" t="s">
        <v>339</v>
      </c>
      <c r="B215" s="174">
        <v>1839079.9000000001</v>
      </c>
      <c r="C215" s="189">
        <v>180967.97000000003</v>
      </c>
      <c r="D215" s="174">
        <v>0</v>
      </c>
      <c r="E215" s="175">
        <f t="shared" si="11"/>
        <v>2020047.87</v>
      </c>
      <c r="H215" s="255"/>
    </row>
    <row r="216" spans="1:8" ht="12.6" customHeight="1">
      <c r="A216" s="173" t="s">
        <v>340</v>
      </c>
      <c r="B216" s="174">
        <v>0</v>
      </c>
      <c r="C216" s="189">
        <v>0</v>
      </c>
      <c r="D216" s="174">
        <v>0</v>
      </c>
      <c r="E216" s="175">
        <f t="shared" si="11"/>
        <v>0</v>
      </c>
      <c r="H216" s="255"/>
    </row>
    <row r="217" spans="1:8" ht="12.6" customHeight="1">
      <c r="A217" s="173" t="s">
        <v>203</v>
      </c>
      <c r="B217" s="175">
        <f>SUM(B208:B216)</f>
        <v>231936548.52000001</v>
      </c>
      <c r="C217" s="191">
        <f>SUM(C208:C216)</f>
        <v>18086670.119999997</v>
      </c>
      <c r="D217" s="175">
        <f>SUM(D208:D216)</f>
        <v>11640087.949999999</v>
      </c>
      <c r="E217" s="175">
        <f>SUM(E208:E216)</f>
        <v>238383130.69000003</v>
      </c>
    </row>
    <row r="218" spans="1:8" ht="21.75" customHeight="1">
      <c r="A218" s="173"/>
      <c r="B218" s="175"/>
      <c r="C218" s="191"/>
      <c r="D218" s="175"/>
      <c r="E218" s="175"/>
    </row>
    <row r="219" spans="1:8" ht="12.6" customHeight="1">
      <c r="A219" s="208" t="s">
        <v>342</v>
      </c>
      <c r="B219" s="208"/>
      <c r="C219" s="208"/>
      <c r="D219" s="208"/>
      <c r="E219" s="208"/>
    </row>
    <row r="220" spans="1:8" ht="12.6" customHeight="1">
      <c r="A220" s="208"/>
      <c r="B220" s="300" t="s">
        <v>1253</v>
      </c>
      <c r="C220" s="300"/>
      <c r="D220" s="208"/>
      <c r="E220" s="208"/>
    </row>
    <row r="221" spans="1:8" ht="12.6" customHeight="1">
      <c r="A221" s="268" t="s">
        <v>1253</v>
      </c>
      <c r="B221" s="208"/>
      <c r="C221" s="189">
        <v>15706890.920000002</v>
      </c>
      <c r="D221" s="172">
        <f>C221</f>
        <v>15706890.920000002</v>
      </c>
      <c r="E221" s="208"/>
    </row>
    <row r="222" spans="1:8" ht="12.6" customHeight="1">
      <c r="A222" s="253" t="s">
        <v>343</v>
      </c>
      <c r="B222" s="253"/>
      <c r="C222" s="253"/>
      <c r="D222" s="253"/>
      <c r="E222" s="253"/>
    </row>
    <row r="223" spans="1:8" ht="12.6" customHeight="1">
      <c r="A223" s="173" t="s">
        <v>344</v>
      </c>
      <c r="B223" s="172" t="s">
        <v>256</v>
      </c>
      <c r="C223" s="189">
        <v>558380583.69848537</v>
      </c>
      <c r="D223" s="175"/>
      <c r="E223" s="175"/>
    </row>
    <row r="224" spans="1:8" ht="12.6" customHeight="1">
      <c r="A224" s="173" t="s">
        <v>345</v>
      </c>
      <c r="B224" s="172" t="s">
        <v>256</v>
      </c>
      <c r="C224" s="189">
        <v>218941402.30433393</v>
      </c>
      <c r="D224" s="175"/>
      <c r="E224" s="175"/>
    </row>
    <row r="225" spans="1:5" ht="12.6" customHeight="1">
      <c r="A225" s="173" t="s">
        <v>346</v>
      </c>
      <c r="B225" s="172" t="s">
        <v>256</v>
      </c>
      <c r="C225" s="189">
        <v>6415050.2022137213</v>
      </c>
      <c r="D225" s="175"/>
      <c r="E225" s="175"/>
    </row>
    <row r="226" spans="1:5" ht="12.6" customHeight="1">
      <c r="A226" s="173" t="s">
        <v>347</v>
      </c>
      <c r="B226" s="172" t="s">
        <v>256</v>
      </c>
      <c r="C226" s="189">
        <v>20796941.899249755</v>
      </c>
      <c r="D226" s="175"/>
      <c r="E226" s="175"/>
    </row>
    <row r="227" spans="1:5" ht="12.6" customHeight="1">
      <c r="A227" s="173" t="s">
        <v>348</v>
      </c>
      <c r="B227" s="172" t="s">
        <v>256</v>
      </c>
      <c r="C227" s="189">
        <v>75671827.956386462</v>
      </c>
      <c r="D227" s="175"/>
      <c r="E227" s="175"/>
    </row>
    <row r="228" spans="1:5" ht="12.6" customHeight="1">
      <c r="A228" s="173" t="s">
        <v>349</v>
      </c>
      <c r="B228" s="172" t="s">
        <v>256</v>
      </c>
      <c r="C228" s="189">
        <v>0</v>
      </c>
      <c r="D228" s="175"/>
      <c r="E228" s="175"/>
    </row>
    <row r="229" spans="1:5" ht="12.6" customHeight="1">
      <c r="A229" s="173" t="s">
        <v>350</v>
      </c>
      <c r="B229" s="175"/>
      <c r="C229" s="191"/>
      <c r="D229" s="175">
        <f>SUM(C223:C228)</f>
        <v>880205806.0606693</v>
      </c>
      <c r="E229" s="175"/>
    </row>
    <row r="230" spans="1:5" ht="12.6" customHeight="1">
      <c r="A230" s="253" t="s">
        <v>351</v>
      </c>
      <c r="B230" s="253"/>
      <c r="C230" s="253"/>
      <c r="D230" s="253"/>
      <c r="E230" s="253"/>
    </row>
    <row r="231" spans="1:5" ht="12.6" customHeight="1">
      <c r="A231" s="171" t="s">
        <v>352</v>
      </c>
      <c r="B231" s="172" t="s">
        <v>256</v>
      </c>
      <c r="C231" s="189">
        <v>24045</v>
      </c>
      <c r="D231" s="175"/>
      <c r="E231" s="175"/>
    </row>
    <row r="232" spans="1:5" ht="12.6" customHeight="1">
      <c r="A232" s="171"/>
      <c r="B232" s="172"/>
      <c r="C232" s="191"/>
      <c r="D232" s="175"/>
      <c r="E232" s="175"/>
    </row>
    <row r="233" spans="1:5" ht="12.6" customHeight="1">
      <c r="A233" s="171" t="s">
        <v>353</v>
      </c>
      <c r="B233" s="172" t="s">
        <v>256</v>
      </c>
      <c r="C233" s="189">
        <v>11676999.550012853</v>
      </c>
      <c r="D233" s="175"/>
      <c r="E233" s="175"/>
    </row>
    <row r="234" spans="1:5" ht="12.6" customHeight="1">
      <c r="A234" s="171" t="s">
        <v>354</v>
      </c>
      <c r="B234" s="172" t="s">
        <v>256</v>
      </c>
      <c r="C234" s="189">
        <v>11264742.379987147</v>
      </c>
      <c r="D234" s="175"/>
      <c r="E234" s="175"/>
    </row>
    <row r="235" spans="1:5" ht="12.6" customHeight="1">
      <c r="A235" s="173"/>
      <c r="B235" s="175"/>
      <c r="C235" s="191"/>
      <c r="D235" s="175"/>
      <c r="E235" s="175"/>
    </row>
    <row r="236" spans="1:5" ht="12.6" customHeight="1">
      <c r="A236" s="171" t="s">
        <v>355</v>
      </c>
      <c r="B236" s="175"/>
      <c r="C236" s="191"/>
      <c r="D236" s="175">
        <f>SUM(C233:C235)</f>
        <v>22941741.93</v>
      </c>
      <c r="E236" s="175"/>
    </row>
    <row r="237" spans="1:5" ht="12.6" customHeight="1">
      <c r="A237" s="253" t="s">
        <v>356</v>
      </c>
      <c r="B237" s="253"/>
      <c r="C237" s="253"/>
      <c r="D237" s="253"/>
      <c r="E237" s="253"/>
    </row>
    <row r="238" spans="1:5" ht="12.6" customHeight="1">
      <c r="A238" s="173" t="s">
        <v>357</v>
      </c>
      <c r="B238" s="172" t="s">
        <v>256</v>
      </c>
      <c r="C238" s="189">
        <v>11272297.13933062</v>
      </c>
      <c r="D238" s="175"/>
      <c r="E238" s="175"/>
    </row>
    <row r="239" spans="1:5" ht="12.6" customHeight="1">
      <c r="A239" s="173" t="s">
        <v>356</v>
      </c>
      <c r="B239" s="172" t="s">
        <v>256</v>
      </c>
      <c r="C239" s="189">
        <v>0</v>
      </c>
      <c r="D239" s="175"/>
      <c r="E239" s="175"/>
    </row>
    <row r="240" spans="1:5" ht="12.6" customHeight="1">
      <c r="A240" s="173" t="s">
        <v>358</v>
      </c>
      <c r="B240" s="175"/>
      <c r="C240" s="191"/>
      <c r="D240" s="175">
        <f>SUM(C238:C239)</f>
        <v>11272297.13933062</v>
      </c>
      <c r="E240" s="175"/>
    </row>
    <row r="241" spans="1:5" ht="12.6" customHeight="1">
      <c r="A241" s="173"/>
      <c r="B241" s="175"/>
      <c r="C241" s="191"/>
      <c r="D241" s="175"/>
      <c r="E241" s="175"/>
    </row>
    <row r="242" spans="1:5" ht="12.6" customHeight="1">
      <c r="A242" s="173" t="s">
        <v>359</v>
      </c>
      <c r="B242" s="175"/>
      <c r="C242" s="191"/>
      <c r="D242" s="175">
        <f>D221+D229+D236+D240</f>
        <v>930126736.04999983</v>
      </c>
      <c r="E242" s="175"/>
    </row>
    <row r="243" spans="1:5" ht="12.6" customHeight="1">
      <c r="A243" s="173"/>
      <c r="B243" s="173"/>
      <c r="C243" s="191"/>
      <c r="D243" s="175"/>
      <c r="E243" s="175"/>
    </row>
    <row r="244" spans="1:5" ht="12.6" customHeight="1">
      <c r="A244" s="173"/>
      <c r="B244" s="173"/>
      <c r="C244" s="191"/>
      <c r="D244" s="175"/>
      <c r="E244" s="175"/>
    </row>
    <row r="245" spans="1:5" ht="12.6" customHeight="1">
      <c r="A245" s="173"/>
      <c r="B245" s="173"/>
      <c r="C245" s="191"/>
      <c r="D245" s="175"/>
      <c r="E245" s="175"/>
    </row>
    <row r="246" spans="1:5" ht="12.6" customHeight="1">
      <c r="A246" s="173"/>
      <c r="B246" s="173"/>
      <c r="C246" s="191"/>
      <c r="D246" s="175"/>
      <c r="E246" s="175"/>
    </row>
    <row r="247" spans="1:5" ht="21.75" customHeight="1">
      <c r="A247" s="173"/>
      <c r="B247" s="173"/>
      <c r="C247" s="191"/>
      <c r="D247" s="175"/>
      <c r="E247" s="175"/>
    </row>
    <row r="248" spans="1:5" ht="12.45" customHeight="1">
      <c r="A248" s="208" t="s">
        <v>360</v>
      </c>
      <c r="B248" s="208"/>
      <c r="C248" s="208"/>
      <c r="D248" s="208"/>
      <c r="E248" s="208"/>
    </row>
    <row r="249" spans="1:5" ht="11.25" customHeight="1">
      <c r="A249" s="253" t="s">
        <v>361</v>
      </c>
      <c r="B249" s="253"/>
      <c r="C249" s="253"/>
      <c r="D249" s="253"/>
      <c r="E249" s="253"/>
    </row>
    <row r="250" spans="1:5" ht="12.45" customHeight="1">
      <c r="A250" s="173" t="s">
        <v>362</v>
      </c>
      <c r="B250" s="172" t="s">
        <v>256</v>
      </c>
      <c r="C250" s="189">
        <v>8976382.750000298</v>
      </c>
      <c r="D250" s="175"/>
      <c r="E250" s="175"/>
    </row>
    <row r="251" spans="1:5" ht="12.45" customHeight="1">
      <c r="A251" s="173" t="s">
        <v>363</v>
      </c>
      <c r="B251" s="172" t="s">
        <v>256</v>
      </c>
      <c r="C251" s="189">
        <v>723510.41999999993</v>
      </c>
      <c r="D251" s="175"/>
      <c r="E251" s="175"/>
    </row>
    <row r="252" spans="1:5" ht="12.45" customHeight="1">
      <c r="A252" s="173" t="s">
        <v>364</v>
      </c>
      <c r="B252" s="172" t="s">
        <v>256</v>
      </c>
      <c r="C252" s="189">
        <v>217099199.1999999</v>
      </c>
      <c r="D252" s="175"/>
      <c r="E252" s="175"/>
    </row>
    <row r="253" spans="1:5" ht="12.45" customHeight="1">
      <c r="A253" s="173" t="s">
        <v>365</v>
      </c>
      <c r="B253" s="172" t="s">
        <v>256</v>
      </c>
      <c r="C253" s="189">
        <v>134301015.18000001</v>
      </c>
      <c r="D253" s="175"/>
      <c r="E253" s="175"/>
    </row>
    <row r="254" spans="1:5" ht="12.45" customHeight="1">
      <c r="A254" s="173" t="s">
        <v>1239</v>
      </c>
      <c r="B254" s="172" t="s">
        <v>256</v>
      </c>
      <c r="C254" s="189">
        <v>0</v>
      </c>
      <c r="D254" s="175"/>
      <c r="E254" s="175"/>
    </row>
    <row r="255" spans="1:5" ht="12.45" customHeight="1">
      <c r="A255" s="173" t="s">
        <v>366</v>
      </c>
      <c r="B255" s="172" t="s">
        <v>256</v>
      </c>
      <c r="C255" s="189">
        <v>-8287095.7299999502</v>
      </c>
      <c r="D255" s="175"/>
      <c r="E255" s="175"/>
    </row>
    <row r="256" spans="1:5" ht="12.45" customHeight="1">
      <c r="A256" s="173" t="s">
        <v>367</v>
      </c>
      <c r="B256" s="172" t="s">
        <v>256</v>
      </c>
      <c r="C256" s="189">
        <v>0</v>
      </c>
      <c r="D256" s="175"/>
      <c r="E256" s="175"/>
    </row>
    <row r="257" spans="1:5" ht="12.45" customHeight="1">
      <c r="A257" s="173" t="s">
        <v>368</v>
      </c>
      <c r="B257" s="172" t="s">
        <v>256</v>
      </c>
      <c r="C257" s="189">
        <v>10340746.849999994</v>
      </c>
      <c r="D257" s="175"/>
      <c r="E257" s="175"/>
    </row>
    <row r="258" spans="1:5" ht="12.45" customHeight="1">
      <c r="A258" s="173" t="s">
        <v>369</v>
      </c>
      <c r="B258" s="172" t="s">
        <v>256</v>
      </c>
      <c r="C258" s="189">
        <v>0</v>
      </c>
      <c r="D258" s="175"/>
      <c r="E258" s="175"/>
    </row>
    <row r="259" spans="1:5" ht="12.45" customHeight="1">
      <c r="A259" s="173" t="s">
        <v>370</v>
      </c>
      <c r="B259" s="172" t="s">
        <v>256</v>
      </c>
      <c r="C259" s="189">
        <v>0</v>
      </c>
      <c r="D259" s="175"/>
      <c r="E259" s="175"/>
    </row>
    <row r="260" spans="1:5" ht="12.45" customHeight="1">
      <c r="A260" s="173" t="s">
        <v>371</v>
      </c>
      <c r="B260" s="175"/>
      <c r="C260" s="191"/>
      <c r="D260" s="175">
        <f>SUM(C250:C252)-C253+SUM(C254:C259)</f>
        <v>94551728.310000226</v>
      </c>
      <c r="E260" s="175"/>
    </row>
    <row r="261" spans="1:5" ht="11.25" customHeight="1">
      <c r="A261" s="253" t="s">
        <v>372</v>
      </c>
      <c r="B261" s="253"/>
      <c r="C261" s="253"/>
      <c r="D261" s="253"/>
      <c r="E261" s="253"/>
    </row>
    <row r="262" spans="1:5" ht="12.45" customHeight="1">
      <c r="A262" s="173" t="s">
        <v>362</v>
      </c>
      <c r="B262" s="172" t="s">
        <v>256</v>
      </c>
      <c r="C262" s="189">
        <v>2.0265579223424646E-8</v>
      </c>
      <c r="D262" s="175"/>
      <c r="E262" s="175"/>
    </row>
    <row r="263" spans="1:5" ht="12.45" customHeight="1">
      <c r="A263" s="173" t="s">
        <v>363</v>
      </c>
      <c r="B263" s="172" t="s">
        <v>256</v>
      </c>
      <c r="C263" s="189">
        <v>0</v>
      </c>
      <c r="D263" s="175"/>
      <c r="E263" s="175"/>
    </row>
    <row r="264" spans="1:5" ht="12.45" customHeight="1">
      <c r="A264" s="173" t="s">
        <v>373</v>
      </c>
      <c r="B264" s="172" t="s">
        <v>256</v>
      </c>
      <c r="C264" s="189">
        <v>-2.6775524020195007E-9</v>
      </c>
      <c r="D264" s="175"/>
      <c r="E264" s="175"/>
    </row>
    <row r="265" spans="1:5" ht="12.45" customHeight="1">
      <c r="A265" s="173" t="s">
        <v>374</v>
      </c>
      <c r="B265" s="175"/>
      <c r="C265" s="191"/>
      <c r="D265" s="175">
        <f>SUM(C262:C264)</f>
        <v>1.7588026821405145E-8</v>
      </c>
      <c r="E265" s="175"/>
    </row>
    <row r="266" spans="1:5" ht="11.25" customHeight="1">
      <c r="A266" s="253" t="s">
        <v>375</v>
      </c>
      <c r="B266" s="253"/>
      <c r="C266" s="253"/>
      <c r="D266" s="253"/>
      <c r="E266" s="253"/>
    </row>
    <row r="267" spans="1:5" ht="12.45" customHeight="1">
      <c r="A267" s="173" t="s">
        <v>332</v>
      </c>
      <c r="B267" s="172" t="s">
        <v>256</v>
      </c>
      <c r="C267" s="189">
        <v>8860024.4499999993</v>
      </c>
      <c r="D267" s="175"/>
      <c r="E267" s="175"/>
    </row>
    <row r="268" spans="1:5" ht="12.45" customHeight="1">
      <c r="A268" s="173" t="s">
        <v>333</v>
      </c>
      <c r="B268" s="172" t="s">
        <v>256</v>
      </c>
      <c r="C268" s="189">
        <v>9805703.5999999996</v>
      </c>
      <c r="D268" s="175"/>
      <c r="E268" s="175"/>
    </row>
    <row r="269" spans="1:5" ht="12.45" customHeight="1">
      <c r="A269" s="173" t="s">
        <v>334</v>
      </c>
      <c r="B269" s="172" t="s">
        <v>256</v>
      </c>
      <c r="C269" s="189">
        <v>180723181.63</v>
      </c>
      <c r="D269" s="175"/>
      <c r="E269" s="175"/>
    </row>
    <row r="270" spans="1:5" ht="12.45" customHeight="1">
      <c r="A270" s="173" t="s">
        <v>376</v>
      </c>
      <c r="B270" s="172" t="s">
        <v>256</v>
      </c>
      <c r="C270" s="189">
        <v>0</v>
      </c>
      <c r="D270" s="175"/>
      <c r="E270" s="175"/>
    </row>
    <row r="271" spans="1:5" ht="12.45" customHeight="1">
      <c r="A271" s="173" t="s">
        <v>377</v>
      </c>
      <c r="B271" s="172" t="s">
        <v>256</v>
      </c>
      <c r="C271" s="189">
        <v>79928966.519999996</v>
      </c>
      <c r="D271" s="175"/>
      <c r="E271" s="175"/>
    </row>
    <row r="272" spans="1:5" ht="12.45" customHeight="1">
      <c r="A272" s="173" t="s">
        <v>378</v>
      </c>
      <c r="B272" s="172" t="s">
        <v>256</v>
      </c>
      <c r="C272" s="189">
        <v>102772678.25000004</v>
      </c>
      <c r="D272" s="175"/>
      <c r="E272" s="175"/>
    </row>
    <row r="273" spans="1:5" ht="12.45" customHeight="1">
      <c r="A273" s="173" t="s">
        <v>339</v>
      </c>
      <c r="B273" s="172" t="s">
        <v>256</v>
      </c>
      <c r="C273" s="189">
        <v>2924320.72</v>
      </c>
      <c r="D273" s="175"/>
      <c r="E273" s="175"/>
    </row>
    <row r="274" spans="1:5" ht="12.45" customHeight="1">
      <c r="A274" s="173" t="s">
        <v>340</v>
      </c>
      <c r="B274" s="172" t="s">
        <v>256</v>
      </c>
      <c r="C274" s="189">
        <v>6172293.9700000212</v>
      </c>
      <c r="D274" s="175"/>
      <c r="E274" s="175"/>
    </row>
    <row r="275" spans="1:5" ht="12.45" customHeight="1">
      <c r="A275" s="173" t="s">
        <v>379</v>
      </c>
      <c r="B275" s="175"/>
      <c r="C275" s="191"/>
      <c r="D275" s="175">
        <f>SUM(C267:C274)</f>
        <v>391187169.1400001</v>
      </c>
      <c r="E275" s="175"/>
    </row>
    <row r="276" spans="1:5" ht="12.6" customHeight="1">
      <c r="A276" s="173" t="s">
        <v>380</v>
      </c>
      <c r="B276" s="172" t="s">
        <v>256</v>
      </c>
      <c r="C276" s="189">
        <v>238383130.69</v>
      </c>
      <c r="D276" s="175"/>
      <c r="E276" s="175"/>
    </row>
    <row r="277" spans="1:5" ht="12.6" customHeight="1">
      <c r="A277" s="173" t="s">
        <v>381</v>
      </c>
      <c r="B277" s="175"/>
      <c r="C277" s="191"/>
      <c r="D277" s="175">
        <f>D275-C276</f>
        <v>152804038.45000011</v>
      </c>
      <c r="E277" s="175"/>
    </row>
    <row r="278" spans="1:5" ht="12.6" customHeight="1">
      <c r="A278" s="253" t="s">
        <v>382</v>
      </c>
      <c r="B278" s="253"/>
      <c r="C278" s="253"/>
      <c r="D278" s="253"/>
      <c r="E278" s="253"/>
    </row>
    <row r="279" spans="1:5" ht="12.6" customHeight="1">
      <c r="A279" s="173" t="s">
        <v>383</v>
      </c>
      <c r="B279" s="172" t="s">
        <v>256</v>
      </c>
      <c r="C279" s="189">
        <v>0</v>
      </c>
      <c r="D279" s="175"/>
      <c r="E279" s="175"/>
    </row>
    <row r="280" spans="1:5" ht="12.6" customHeight="1">
      <c r="A280" s="173" t="s">
        <v>384</v>
      </c>
      <c r="B280" s="172" t="s">
        <v>256</v>
      </c>
      <c r="C280" s="189">
        <v>0</v>
      </c>
      <c r="D280" s="175"/>
      <c r="E280" s="175"/>
    </row>
    <row r="281" spans="1:5" ht="12.6" customHeight="1">
      <c r="A281" s="173" t="s">
        <v>385</v>
      </c>
      <c r="B281" s="172" t="s">
        <v>256</v>
      </c>
      <c r="C281" s="189">
        <v>0</v>
      </c>
      <c r="D281" s="175"/>
      <c r="E281" s="175"/>
    </row>
    <row r="282" spans="1:5" ht="12.6" customHeight="1">
      <c r="A282" s="173" t="s">
        <v>373</v>
      </c>
      <c r="B282" s="172" t="s">
        <v>256</v>
      </c>
      <c r="C282" s="189">
        <v>22963903.000000004</v>
      </c>
      <c r="D282" s="175"/>
      <c r="E282" s="175"/>
    </row>
    <row r="283" spans="1:5" ht="12.6" customHeight="1">
      <c r="A283" s="173" t="s">
        <v>386</v>
      </c>
      <c r="B283" s="175"/>
      <c r="C283" s="191"/>
      <c r="D283" s="175">
        <f>C279-C280+C281+C282</f>
        <v>22963903.000000004</v>
      </c>
      <c r="E283" s="175"/>
    </row>
    <row r="284" spans="1:5" ht="12.6" customHeight="1">
      <c r="A284" s="173"/>
      <c r="B284" s="175"/>
      <c r="C284" s="191"/>
      <c r="D284" s="175"/>
      <c r="E284" s="175"/>
    </row>
    <row r="285" spans="1:5" ht="12.6" customHeight="1">
      <c r="A285" s="253" t="s">
        <v>387</v>
      </c>
      <c r="B285" s="253"/>
      <c r="C285" s="253"/>
      <c r="D285" s="253"/>
      <c r="E285" s="253"/>
    </row>
    <row r="286" spans="1:5" ht="12.6" customHeight="1">
      <c r="A286" s="173" t="s">
        <v>388</v>
      </c>
      <c r="B286" s="172" t="s">
        <v>256</v>
      </c>
      <c r="C286" s="189">
        <v>2358465</v>
      </c>
      <c r="D286" s="175"/>
      <c r="E286" s="175"/>
    </row>
    <row r="287" spans="1:5" ht="12.6" customHeight="1">
      <c r="A287" s="173" t="s">
        <v>389</v>
      </c>
      <c r="B287" s="172" t="s">
        <v>256</v>
      </c>
      <c r="C287" s="189">
        <v>0</v>
      </c>
      <c r="D287" s="175"/>
      <c r="E287" s="175"/>
    </row>
    <row r="288" spans="1:5" ht="12.6" customHeight="1">
      <c r="A288" s="173" t="s">
        <v>390</v>
      </c>
      <c r="B288" s="172" t="s">
        <v>256</v>
      </c>
      <c r="C288" s="189">
        <v>0</v>
      </c>
      <c r="D288" s="175"/>
      <c r="E288" s="175"/>
    </row>
    <row r="289" spans="1:5" ht="12.6" customHeight="1">
      <c r="A289" s="173" t="s">
        <v>391</v>
      </c>
      <c r="B289" s="172" t="s">
        <v>256</v>
      </c>
      <c r="C289" s="189">
        <v>1140000</v>
      </c>
      <c r="D289" s="175"/>
      <c r="E289" s="175"/>
    </row>
    <row r="290" spans="1:5" ht="12.6" customHeight="1">
      <c r="A290" s="173" t="s">
        <v>392</v>
      </c>
      <c r="B290" s="175"/>
      <c r="C290" s="191"/>
      <c r="D290" s="175">
        <f>SUM(C286:C289)</f>
        <v>3498465</v>
      </c>
      <c r="E290" s="175"/>
    </row>
    <row r="291" spans="1:5" ht="12.6" customHeight="1">
      <c r="A291" s="173"/>
      <c r="B291" s="175"/>
      <c r="C291" s="191"/>
      <c r="D291" s="175"/>
      <c r="E291" s="175"/>
    </row>
    <row r="292" spans="1:5" ht="12.6" customHeight="1">
      <c r="A292" s="173" t="s">
        <v>393</v>
      </c>
      <c r="B292" s="175"/>
      <c r="C292" s="191"/>
      <c r="D292" s="175">
        <f>D260+D265+D277+D283+D290</f>
        <v>273818134.76000035</v>
      </c>
      <c r="E292" s="175"/>
    </row>
    <row r="293" spans="1:5" ht="12.6" customHeight="1">
      <c r="A293" s="173"/>
      <c r="B293" s="173"/>
      <c r="C293" s="191"/>
      <c r="D293" s="175"/>
      <c r="E293" s="175"/>
    </row>
    <row r="294" spans="1:5" ht="12.6" customHeight="1">
      <c r="A294" s="173"/>
      <c r="B294" s="173"/>
      <c r="C294" s="191"/>
      <c r="D294" s="175"/>
      <c r="E294" s="175"/>
    </row>
    <row r="295" spans="1:5" ht="12.6" customHeight="1">
      <c r="A295" s="173"/>
      <c r="B295" s="173"/>
      <c r="C295" s="191"/>
      <c r="D295" s="175"/>
      <c r="E295" s="175"/>
    </row>
    <row r="296" spans="1:5" ht="12.6" customHeight="1">
      <c r="A296" s="173"/>
      <c r="B296" s="173"/>
      <c r="C296" s="191"/>
      <c r="D296" s="175"/>
      <c r="E296" s="175"/>
    </row>
    <row r="297" spans="1:5" ht="12.6" customHeight="1">
      <c r="A297" s="173"/>
      <c r="B297" s="173"/>
      <c r="C297" s="191"/>
      <c r="D297" s="175"/>
      <c r="E297" s="175"/>
    </row>
    <row r="298" spans="1:5" ht="12.6" customHeight="1">
      <c r="A298" s="173"/>
      <c r="B298" s="173"/>
      <c r="C298" s="191"/>
      <c r="D298" s="175"/>
      <c r="E298" s="175"/>
    </row>
    <row r="299" spans="1:5" ht="12.6" customHeight="1">
      <c r="A299" s="173"/>
      <c r="B299" s="173"/>
      <c r="C299" s="191"/>
      <c r="D299" s="175"/>
      <c r="E299" s="175"/>
    </row>
    <row r="300" spans="1:5" ht="12.6" customHeight="1">
      <c r="A300" s="173"/>
      <c r="B300" s="173"/>
      <c r="C300" s="191"/>
      <c r="D300" s="175"/>
      <c r="E300" s="175"/>
    </row>
    <row r="301" spans="1:5" ht="20.25" customHeight="1">
      <c r="A301" s="173"/>
      <c r="B301" s="173"/>
      <c r="C301" s="191"/>
      <c r="D301" s="175"/>
      <c r="E301" s="175"/>
    </row>
    <row r="302" spans="1:5" ht="12.6" customHeight="1">
      <c r="A302" s="208" t="s">
        <v>394</v>
      </c>
      <c r="B302" s="208"/>
      <c r="C302" s="208"/>
      <c r="D302" s="208"/>
      <c r="E302" s="208"/>
    </row>
    <row r="303" spans="1:5" ht="14.25" customHeight="1">
      <c r="A303" s="253" t="s">
        <v>395</v>
      </c>
      <c r="B303" s="253"/>
      <c r="C303" s="253"/>
      <c r="D303" s="253"/>
      <c r="E303" s="253"/>
    </row>
    <row r="304" spans="1:5" ht="12.6" customHeight="1">
      <c r="A304" s="173" t="s">
        <v>396</v>
      </c>
      <c r="B304" s="172" t="s">
        <v>256</v>
      </c>
      <c r="C304" s="189">
        <v>0</v>
      </c>
      <c r="D304" s="175"/>
      <c r="E304" s="175"/>
    </row>
    <row r="305" spans="1:5" ht="12.6" customHeight="1">
      <c r="A305" s="173" t="s">
        <v>397</v>
      </c>
      <c r="B305" s="172" t="s">
        <v>256</v>
      </c>
      <c r="C305" s="189">
        <v>7134540.870000015</v>
      </c>
      <c r="D305" s="175"/>
      <c r="E305" s="175"/>
    </row>
    <row r="306" spans="1:5" ht="12.6" customHeight="1">
      <c r="A306" s="173" t="s">
        <v>398</v>
      </c>
      <c r="B306" s="172" t="s">
        <v>256</v>
      </c>
      <c r="C306" s="189">
        <v>-1.1826072920939623E-7</v>
      </c>
      <c r="D306" s="175"/>
      <c r="E306" s="175"/>
    </row>
    <row r="307" spans="1:5" ht="12.6" customHeight="1">
      <c r="A307" s="173" t="s">
        <v>399</v>
      </c>
      <c r="B307" s="172" t="s">
        <v>256</v>
      </c>
      <c r="C307" s="189">
        <v>8048225.0899999002</v>
      </c>
      <c r="D307" s="175"/>
      <c r="E307" s="175"/>
    </row>
    <row r="308" spans="1:5" ht="12.6" customHeight="1">
      <c r="A308" s="173" t="s">
        <v>400</v>
      </c>
      <c r="B308" s="172" t="s">
        <v>256</v>
      </c>
      <c r="C308" s="189">
        <v>0</v>
      </c>
      <c r="D308" s="175"/>
      <c r="E308" s="175"/>
    </row>
    <row r="309" spans="1:5" ht="12.6" customHeight="1">
      <c r="A309" s="173" t="s">
        <v>1240</v>
      </c>
      <c r="B309" s="172" t="s">
        <v>256</v>
      </c>
      <c r="C309" s="189">
        <v>2310307.2599999961</v>
      </c>
      <c r="D309" s="175"/>
      <c r="E309" s="175"/>
    </row>
    <row r="310" spans="1:5" ht="12.6" customHeight="1">
      <c r="A310" s="173" t="s">
        <v>401</v>
      </c>
      <c r="B310" s="172" t="s">
        <v>256</v>
      </c>
      <c r="C310" s="189">
        <v>0</v>
      </c>
      <c r="D310" s="175"/>
      <c r="E310" s="175"/>
    </row>
    <row r="311" spans="1:5" ht="12.6" customHeight="1">
      <c r="A311" s="173" t="s">
        <v>402</v>
      </c>
      <c r="B311" s="172" t="s">
        <v>256</v>
      </c>
      <c r="C311" s="189">
        <v>0</v>
      </c>
      <c r="D311" s="175"/>
      <c r="E311" s="175"/>
    </row>
    <row r="312" spans="1:5" ht="12.6" customHeight="1">
      <c r="A312" s="173" t="s">
        <v>403</v>
      </c>
      <c r="B312" s="172" t="s">
        <v>256</v>
      </c>
      <c r="C312" s="189">
        <v>190028.67</v>
      </c>
      <c r="D312" s="175"/>
      <c r="E312" s="175"/>
    </row>
    <row r="313" spans="1:5" ht="12.6" customHeight="1">
      <c r="A313" s="173" t="s">
        <v>404</v>
      </c>
      <c r="B313" s="172" t="s">
        <v>256</v>
      </c>
      <c r="C313" s="189">
        <v>-2.9103830456733704E-11</v>
      </c>
      <c r="D313" s="175"/>
      <c r="E313" s="175"/>
    </row>
    <row r="314" spans="1:5" ht="12.6" customHeight="1">
      <c r="A314" s="173" t="s">
        <v>405</v>
      </c>
      <c r="B314" s="175"/>
      <c r="C314" s="191"/>
      <c r="D314" s="175">
        <f>SUM(C304:C313)</f>
        <v>17683101.889999792</v>
      </c>
      <c r="E314" s="175"/>
    </row>
    <row r="315" spans="1:5" ht="12.6" customHeight="1">
      <c r="A315" s="253" t="s">
        <v>406</v>
      </c>
      <c r="B315" s="253"/>
      <c r="C315" s="253"/>
      <c r="D315" s="253"/>
      <c r="E315" s="253"/>
    </row>
    <row r="316" spans="1:5" ht="12.6" customHeight="1">
      <c r="A316" s="173" t="s">
        <v>407</v>
      </c>
      <c r="B316" s="172" t="s">
        <v>256</v>
      </c>
      <c r="C316" s="189">
        <v>0</v>
      </c>
      <c r="D316" s="175"/>
      <c r="E316" s="175"/>
    </row>
    <row r="317" spans="1:5" ht="12.6" customHeight="1">
      <c r="A317" s="173" t="s">
        <v>408</v>
      </c>
      <c r="B317" s="172" t="s">
        <v>256</v>
      </c>
      <c r="C317" s="189">
        <v>0</v>
      </c>
      <c r="D317" s="175"/>
      <c r="E317" s="175"/>
    </row>
    <row r="318" spans="1:5" ht="12.6" customHeight="1">
      <c r="A318" s="173" t="s">
        <v>409</v>
      </c>
      <c r="B318" s="172" t="s">
        <v>256</v>
      </c>
      <c r="C318" s="189">
        <v>0</v>
      </c>
      <c r="D318" s="175"/>
      <c r="E318" s="175"/>
    </row>
    <row r="319" spans="1:5" ht="12.6" customHeight="1">
      <c r="A319" s="173" t="s">
        <v>410</v>
      </c>
      <c r="B319" s="175"/>
      <c r="C319" s="191"/>
      <c r="D319" s="175">
        <f>SUM(C316:C318)</f>
        <v>0</v>
      </c>
      <c r="E319" s="175"/>
    </row>
    <row r="320" spans="1:5" ht="12.6" customHeight="1">
      <c r="A320" s="253" t="s">
        <v>411</v>
      </c>
      <c r="B320" s="253"/>
      <c r="C320" s="253"/>
      <c r="D320" s="253"/>
      <c r="E320" s="253"/>
    </row>
    <row r="321" spans="1:5" ht="12.6" customHeight="1">
      <c r="A321" s="173" t="s">
        <v>412</v>
      </c>
      <c r="B321" s="172" t="s">
        <v>256</v>
      </c>
      <c r="C321" s="189">
        <v>0</v>
      </c>
      <c r="D321" s="175"/>
      <c r="E321" s="175"/>
    </row>
    <row r="322" spans="1:5" ht="12.6" customHeight="1">
      <c r="A322" s="173" t="s">
        <v>413</v>
      </c>
      <c r="B322" s="172" t="s">
        <v>256</v>
      </c>
      <c r="C322" s="189">
        <v>0</v>
      </c>
      <c r="D322" s="175"/>
      <c r="E322" s="175"/>
    </row>
    <row r="323" spans="1:5" ht="12.6" customHeight="1">
      <c r="A323" s="173" t="s">
        <v>414</v>
      </c>
      <c r="B323" s="172" t="s">
        <v>256</v>
      </c>
      <c r="C323" s="189">
        <v>0</v>
      </c>
      <c r="D323" s="175"/>
      <c r="E323" s="175"/>
    </row>
    <row r="324" spans="1:5" ht="12.6" customHeight="1">
      <c r="A324" s="171" t="s">
        <v>415</v>
      </c>
      <c r="B324" s="172" t="s">
        <v>256</v>
      </c>
      <c r="C324" s="189">
        <v>-7.2759576141834259E-10</v>
      </c>
      <c r="D324" s="175"/>
      <c r="E324" s="175"/>
    </row>
    <row r="325" spans="1:5" ht="12.6" customHeight="1">
      <c r="A325" s="173" t="s">
        <v>416</v>
      </c>
      <c r="B325" s="172" t="s">
        <v>256</v>
      </c>
      <c r="C325" s="189">
        <v>0</v>
      </c>
      <c r="D325" s="175"/>
      <c r="E325" s="175"/>
    </row>
    <row r="326" spans="1:5" ht="12.6" customHeight="1">
      <c r="A326" s="171" t="s">
        <v>417</v>
      </c>
      <c r="B326" s="172" t="s">
        <v>256</v>
      </c>
      <c r="C326" s="189">
        <v>0</v>
      </c>
      <c r="D326" s="175"/>
      <c r="E326" s="175"/>
    </row>
    <row r="327" spans="1:5" ht="12.6" customHeight="1">
      <c r="A327" s="173" t="s">
        <v>418</v>
      </c>
      <c r="B327" s="172" t="s">
        <v>256</v>
      </c>
      <c r="C327" s="189">
        <v>2927728.2600000016</v>
      </c>
      <c r="D327" s="175"/>
      <c r="E327" s="175"/>
    </row>
    <row r="328" spans="1:5" ht="19.5" customHeight="1">
      <c r="A328" s="173" t="s">
        <v>203</v>
      </c>
      <c r="B328" s="175"/>
      <c r="C328" s="191"/>
      <c r="D328" s="175">
        <f>SUM(C321:C327)</f>
        <v>2927728.2600000007</v>
      </c>
      <c r="E328" s="175"/>
    </row>
    <row r="329" spans="1:5" ht="12.6" customHeight="1">
      <c r="A329" s="173" t="s">
        <v>419</v>
      </c>
      <c r="B329" s="175"/>
      <c r="C329" s="191"/>
      <c r="D329" s="175">
        <f>C313</f>
        <v>-2.9103830456733704E-11</v>
      </c>
      <c r="E329" s="175"/>
    </row>
    <row r="330" spans="1:5" ht="12.6" customHeight="1">
      <c r="A330" s="173" t="s">
        <v>420</v>
      </c>
      <c r="B330" s="175"/>
      <c r="C330" s="191"/>
      <c r="D330" s="175">
        <f>D328-D329</f>
        <v>2927728.2600000007</v>
      </c>
      <c r="E330" s="175"/>
    </row>
    <row r="331" spans="1:5" ht="12.6" customHeight="1">
      <c r="A331" s="173"/>
      <c r="B331" s="175"/>
      <c r="C331" s="191"/>
      <c r="D331" s="175"/>
      <c r="E331" s="175"/>
    </row>
    <row r="332" spans="1:5" ht="12.6" customHeight="1">
      <c r="A332" s="173" t="s">
        <v>421</v>
      </c>
      <c r="B332" s="172" t="s">
        <v>256</v>
      </c>
      <c r="C332" s="221">
        <v>253207304.61000061</v>
      </c>
      <c r="D332" s="175"/>
      <c r="E332" s="175"/>
    </row>
    <row r="333" spans="1:5" ht="12.6" customHeight="1">
      <c r="A333" s="173"/>
      <c r="B333" s="172"/>
      <c r="C333" s="228"/>
      <c r="D333" s="175"/>
      <c r="E333" s="175"/>
    </row>
    <row r="334" spans="1:5" ht="12.6" customHeight="1">
      <c r="A334" s="173" t="s">
        <v>1140</v>
      </c>
      <c r="B334" s="172" t="s">
        <v>256</v>
      </c>
      <c r="C334" s="189">
        <v>0</v>
      </c>
      <c r="D334" s="175"/>
      <c r="E334" s="175"/>
    </row>
    <row r="335" spans="1:5" ht="12.6" customHeight="1">
      <c r="A335" s="173" t="s">
        <v>1141</v>
      </c>
      <c r="B335" s="172" t="s">
        <v>256</v>
      </c>
      <c r="C335" s="189">
        <v>0</v>
      </c>
      <c r="D335" s="175"/>
      <c r="E335" s="175"/>
    </row>
    <row r="336" spans="1:5" ht="12.6" customHeight="1">
      <c r="A336" s="173" t="s">
        <v>423</v>
      </c>
      <c r="B336" s="172" t="s">
        <v>256</v>
      </c>
      <c r="C336" s="189">
        <v>0</v>
      </c>
      <c r="D336" s="175"/>
      <c r="E336" s="175"/>
    </row>
    <row r="337" spans="1:5" ht="12.6" customHeight="1">
      <c r="A337" s="173" t="s">
        <v>422</v>
      </c>
      <c r="B337" s="172" t="s">
        <v>256</v>
      </c>
      <c r="C337" s="189">
        <v>0</v>
      </c>
      <c r="D337" s="175"/>
      <c r="E337" s="175"/>
    </row>
    <row r="338" spans="1:5" ht="12.6" customHeight="1">
      <c r="A338" s="173" t="s">
        <v>1251</v>
      </c>
      <c r="B338" s="172" t="s">
        <v>256</v>
      </c>
      <c r="C338" s="189">
        <v>0</v>
      </c>
      <c r="D338" s="175"/>
      <c r="E338" s="175"/>
    </row>
    <row r="339" spans="1:5" ht="12.6" customHeight="1">
      <c r="A339" s="173" t="s">
        <v>424</v>
      </c>
      <c r="B339" s="175"/>
      <c r="C339" s="191"/>
      <c r="D339" s="175">
        <f>D314+D319+D330+C332+C336+C337</f>
        <v>273818134.76000041</v>
      </c>
      <c r="E339" s="175"/>
    </row>
    <row r="340" spans="1:5" ht="12.6" customHeight="1">
      <c r="A340" s="173"/>
      <c r="B340" s="175"/>
      <c r="C340" s="191"/>
      <c r="D340" s="175"/>
      <c r="E340" s="175"/>
    </row>
    <row r="341" spans="1:5" ht="12.6" customHeight="1">
      <c r="A341" s="173" t="s">
        <v>425</v>
      </c>
      <c r="B341" s="175"/>
      <c r="C341" s="191"/>
      <c r="D341" s="175">
        <f>D292</f>
        <v>273818134.76000035</v>
      </c>
      <c r="E341" s="175"/>
    </row>
    <row r="342" spans="1:5" ht="12.6" customHeight="1">
      <c r="A342" s="173"/>
      <c r="B342" s="173"/>
      <c r="C342" s="191"/>
      <c r="D342" s="175"/>
      <c r="E342" s="175"/>
    </row>
    <row r="343" spans="1:5" ht="12.6" customHeight="1">
      <c r="A343" s="173"/>
      <c r="B343" s="173"/>
      <c r="C343" s="191"/>
      <c r="D343" s="175"/>
      <c r="E343" s="175"/>
    </row>
    <row r="344" spans="1:5" ht="12.6" customHeight="1">
      <c r="A344" s="173"/>
      <c r="B344" s="173"/>
      <c r="C344" s="191"/>
      <c r="D344" s="175"/>
      <c r="E344" s="175"/>
    </row>
    <row r="345" spans="1:5" ht="12.6" customHeight="1">
      <c r="A345" s="173"/>
      <c r="B345" s="173"/>
      <c r="C345" s="191"/>
      <c r="D345" s="175"/>
      <c r="E345" s="175"/>
    </row>
    <row r="346" spans="1:5" ht="12.6" customHeight="1">
      <c r="A346" s="173"/>
      <c r="B346" s="173"/>
      <c r="C346" s="191"/>
      <c r="D346" s="175"/>
      <c r="E346" s="175"/>
    </row>
    <row r="347" spans="1:5" ht="12.6" customHeight="1">
      <c r="A347" s="173"/>
      <c r="B347" s="173"/>
      <c r="C347" s="191"/>
      <c r="D347" s="175"/>
      <c r="E347" s="175"/>
    </row>
    <row r="348" spans="1:5" ht="12.6" customHeight="1">
      <c r="A348" s="173"/>
      <c r="B348" s="173"/>
      <c r="C348" s="191"/>
      <c r="D348" s="175"/>
      <c r="E348" s="175"/>
    </row>
    <row r="349" spans="1:5" ht="12.6" customHeight="1">
      <c r="A349" s="173"/>
      <c r="B349" s="173"/>
      <c r="C349" s="191"/>
      <c r="D349" s="175"/>
      <c r="E349" s="175"/>
    </row>
    <row r="350" spans="1:5" ht="12.6" customHeight="1">
      <c r="A350" s="173"/>
      <c r="B350" s="173"/>
      <c r="C350" s="191"/>
      <c r="D350" s="175"/>
      <c r="E350" s="175"/>
    </row>
    <row r="351" spans="1:5" ht="12.6" customHeight="1">
      <c r="A351" s="173"/>
      <c r="B351" s="173"/>
      <c r="C351" s="191"/>
      <c r="D351" s="175"/>
      <c r="E351" s="175"/>
    </row>
    <row r="352" spans="1:5" ht="12.6" customHeight="1">
      <c r="A352" s="173"/>
      <c r="B352" s="173"/>
      <c r="C352" s="191"/>
      <c r="D352" s="175"/>
      <c r="E352" s="175"/>
    </row>
    <row r="353" spans="1:5" ht="12.6" customHeight="1">
      <c r="A353" s="173"/>
      <c r="B353" s="173"/>
      <c r="C353" s="191"/>
      <c r="D353" s="175"/>
      <c r="E353" s="175"/>
    </row>
    <row r="354" spans="1:5" ht="12.6" customHeight="1">
      <c r="A354" s="173"/>
      <c r="B354" s="173"/>
      <c r="C354" s="191"/>
      <c r="D354" s="175"/>
      <c r="E354" s="175"/>
    </row>
    <row r="355" spans="1:5" ht="12.6" customHeight="1">
      <c r="A355" s="173"/>
      <c r="B355" s="173"/>
      <c r="C355" s="191"/>
      <c r="D355" s="175"/>
      <c r="E355" s="175"/>
    </row>
    <row r="356" spans="1:5" ht="20.25" customHeight="1">
      <c r="A356" s="173"/>
      <c r="B356" s="173"/>
      <c r="C356" s="191"/>
      <c r="D356" s="175"/>
      <c r="E356" s="175"/>
    </row>
    <row r="357" spans="1:5" ht="12.6" customHeight="1">
      <c r="A357" s="208" t="s">
        <v>426</v>
      </c>
      <c r="B357" s="208"/>
      <c r="C357" s="208"/>
      <c r="D357" s="208"/>
      <c r="E357" s="208"/>
    </row>
    <row r="358" spans="1:5" ht="12.6" customHeight="1">
      <c r="A358" s="253" t="s">
        <v>427</v>
      </c>
      <c r="B358" s="253"/>
      <c r="C358" s="253"/>
      <c r="D358" s="253"/>
      <c r="E358" s="253"/>
    </row>
    <row r="359" spans="1:5" ht="12.6" customHeight="1">
      <c r="A359" s="173" t="s">
        <v>428</v>
      </c>
      <c r="B359" s="172" t="s">
        <v>256</v>
      </c>
      <c r="C359" s="189">
        <v>773869389.74000013</v>
      </c>
      <c r="D359" s="175"/>
      <c r="E359" s="175"/>
    </row>
    <row r="360" spans="1:5" ht="12.6" customHeight="1">
      <c r="A360" s="173" t="s">
        <v>429</v>
      </c>
      <c r="B360" s="172" t="s">
        <v>256</v>
      </c>
      <c r="C360" s="189">
        <v>743582174.49000001</v>
      </c>
      <c r="D360" s="175"/>
      <c r="E360" s="175"/>
    </row>
    <row r="361" spans="1:5" ht="12.6" customHeight="1">
      <c r="A361" s="173" t="s">
        <v>430</v>
      </c>
      <c r="B361" s="175"/>
      <c r="C361" s="191"/>
      <c r="D361" s="175">
        <f>SUM(C359:C360)</f>
        <v>1517451564.23</v>
      </c>
      <c r="E361" s="175"/>
    </row>
    <row r="362" spans="1:5" ht="12.6" customHeight="1">
      <c r="A362" s="253" t="s">
        <v>431</v>
      </c>
      <c r="B362" s="253"/>
      <c r="C362" s="253"/>
      <c r="D362" s="253"/>
      <c r="E362" s="253"/>
    </row>
    <row r="363" spans="1:5" ht="12.6" customHeight="1">
      <c r="A363" s="173" t="s">
        <v>1253</v>
      </c>
      <c r="B363" s="253"/>
      <c r="C363" s="189">
        <v>15706890.920000002</v>
      </c>
      <c r="D363" s="175"/>
      <c r="E363" s="253"/>
    </row>
    <row r="364" spans="1:5" ht="12.6" customHeight="1">
      <c r="A364" s="173" t="s">
        <v>432</v>
      </c>
      <c r="B364" s="172" t="s">
        <v>256</v>
      </c>
      <c r="C364" s="189">
        <v>880205806.5200001</v>
      </c>
      <c r="D364" s="175"/>
      <c r="E364" s="175"/>
    </row>
    <row r="365" spans="1:5" ht="12.6" customHeight="1">
      <c r="A365" s="173" t="s">
        <v>433</v>
      </c>
      <c r="B365" s="172" t="s">
        <v>256</v>
      </c>
      <c r="C365" s="189">
        <v>22941741.93</v>
      </c>
      <c r="D365" s="175"/>
      <c r="E365" s="175"/>
    </row>
    <row r="366" spans="1:5" ht="12.6" customHeight="1">
      <c r="A366" s="173" t="s">
        <v>434</v>
      </c>
      <c r="B366" s="172" t="s">
        <v>256</v>
      </c>
      <c r="C366" s="189">
        <v>11272297.229999997</v>
      </c>
      <c r="D366" s="175"/>
      <c r="E366" s="175"/>
    </row>
    <row r="367" spans="1:5" ht="12.6" customHeight="1">
      <c r="A367" s="173" t="s">
        <v>359</v>
      </c>
      <c r="B367" s="175"/>
      <c r="C367" s="191"/>
      <c r="D367" s="175">
        <f>SUM(C363:C366)</f>
        <v>930126736.60000002</v>
      </c>
      <c r="E367" s="175"/>
    </row>
    <row r="368" spans="1:5" ht="12.6" customHeight="1">
      <c r="A368" s="173" t="s">
        <v>435</v>
      </c>
      <c r="B368" s="175"/>
      <c r="C368" s="191"/>
      <c r="D368" s="175">
        <f>D361-D367</f>
        <v>587324827.63</v>
      </c>
      <c r="E368" s="175"/>
    </row>
    <row r="369" spans="1:5" ht="12.6" customHeight="1">
      <c r="A369" s="253" t="s">
        <v>436</v>
      </c>
      <c r="B369" s="253"/>
      <c r="C369" s="253"/>
      <c r="D369" s="253"/>
      <c r="E369" s="253"/>
    </row>
    <row r="370" spans="1:5" ht="12.6" customHeight="1">
      <c r="A370" s="173" t="s">
        <v>437</v>
      </c>
      <c r="B370" s="172" t="s">
        <v>256</v>
      </c>
      <c r="C370" s="189">
        <v>5018852.8299999982</v>
      </c>
      <c r="D370" s="175"/>
      <c r="E370" s="175"/>
    </row>
    <row r="371" spans="1:5" ht="12.6" customHeight="1">
      <c r="A371" s="173" t="s">
        <v>438</v>
      </c>
      <c r="B371" s="172" t="s">
        <v>256</v>
      </c>
      <c r="C371" s="189">
        <v>0</v>
      </c>
      <c r="D371" s="175"/>
      <c r="E371" s="175"/>
    </row>
    <row r="372" spans="1:5" ht="12.6" customHeight="1">
      <c r="A372" s="173" t="s">
        <v>439</v>
      </c>
      <c r="B372" s="175"/>
      <c r="C372" s="191"/>
      <c r="D372" s="175">
        <f>SUM(C370:C371)</f>
        <v>5018852.8299999982</v>
      </c>
      <c r="E372" s="175"/>
    </row>
    <row r="373" spans="1:5" ht="12.6" customHeight="1">
      <c r="A373" s="173" t="s">
        <v>440</v>
      </c>
      <c r="B373" s="175"/>
      <c r="C373" s="191"/>
      <c r="D373" s="175">
        <f>D368+D372</f>
        <v>592343680.46000004</v>
      </c>
      <c r="E373" s="175"/>
    </row>
    <row r="374" spans="1:5" ht="12.6" customHeight="1">
      <c r="A374" s="173"/>
      <c r="B374" s="175"/>
      <c r="C374" s="191"/>
      <c r="D374" s="175"/>
      <c r="E374" s="175"/>
    </row>
    <row r="375" spans="1:5" ht="12.6" customHeight="1">
      <c r="A375" s="173"/>
      <c r="B375" s="175"/>
      <c r="C375" s="191"/>
      <c r="D375" s="175"/>
      <c r="E375" s="175"/>
    </row>
    <row r="376" spans="1:5" ht="12.6" customHeight="1">
      <c r="A376" s="173"/>
      <c r="B376" s="175"/>
      <c r="C376" s="191"/>
      <c r="D376" s="175"/>
      <c r="E376" s="175"/>
    </row>
    <row r="377" spans="1:5" ht="12.6" customHeight="1">
      <c r="A377" s="253" t="s">
        <v>441</v>
      </c>
      <c r="B377" s="253"/>
      <c r="C377" s="253"/>
      <c r="D377" s="253"/>
      <c r="E377" s="253"/>
    </row>
    <row r="378" spans="1:5" ht="12.6" customHeight="1">
      <c r="A378" s="173" t="s">
        <v>442</v>
      </c>
      <c r="B378" s="172" t="s">
        <v>256</v>
      </c>
      <c r="C378" s="189">
        <v>213899230.84000003</v>
      </c>
      <c r="D378" s="175"/>
      <c r="E378" s="175"/>
    </row>
    <row r="379" spans="1:5" ht="12.6" customHeight="1">
      <c r="A379" s="173" t="s">
        <v>3</v>
      </c>
      <c r="B379" s="172" t="s">
        <v>256</v>
      </c>
      <c r="C379" s="189">
        <v>56643434.819999985</v>
      </c>
      <c r="D379" s="175"/>
      <c r="E379" s="175"/>
    </row>
    <row r="380" spans="1:5" ht="12.6" customHeight="1">
      <c r="A380" s="173" t="s">
        <v>236</v>
      </c>
      <c r="B380" s="172" t="s">
        <v>256</v>
      </c>
      <c r="C380" s="189">
        <v>8633473.9299999978</v>
      </c>
      <c r="D380" s="175"/>
      <c r="E380" s="175"/>
    </row>
    <row r="381" spans="1:5" ht="12.6" customHeight="1">
      <c r="A381" s="173" t="s">
        <v>443</v>
      </c>
      <c r="B381" s="172" t="s">
        <v>256</v>
      </c>
      <c r="C381" s="189">
        <v>90161144.049999982</v>
      </c>
      <c r="D381" s="175"/>
      <c r="E381" s="175"/>
    </row>
    <row r="382" spans="1:5" ht="12.6" customHeight="1">
      <c r="A382" s="173" t="s">
        <v>444</v>
      </c>
      <c r="B382" s="172" t="s">
        <v>256</v>
      </c>
      <c r="C382" s="189">
        <v>3343908.55</v>
      </c>
      <c r="D382" s="175"/>
      <c r="E382" s="175"/>
    </row>
    <row r="383" spans="1:5" ht="12.6" customHeight="1">
      <c r="A383" s="173" t="s">
        <v>445</v>
      </c>
      <c r="B383" s="172" t="s">
        <v>256</v>
      </c>
      <c r="C383" s="189">
        <v>97303339.5</v>
      </c>
      <c r="D383" s="175"/>
      <c r="E383" s="175"/>
    </row>
    <row r="384" spans="1:5" ht="12.6" customHeight="1">
      <c r="A384" s="173" t="s">
        <v>6</v>
      </c>
      <c r="B384" s="172" t="s">
        <v>256</v>
      </c>
      <c r="C384" s="189">
        <v>31665271.370000005</v>
      </c>
      <c r="D384" s="175"/>
      <c r="E384" s="175"/>
    </row>
    <row r="385" spans="1:6" ht="12.6" customHeight="1">
      <c r="A385" s="173" t="s">
        <v>446</v>
      </c>
      <c r="B385" s="172" t="s">
        <v>256</v>
      </c>
      <c r="C385" s="189">
        <v>5604501.6999999993</v>
      </c>
      <c r="D385" s="175"/>
      <c r="E385" s="175"/>
    </row>
    <row r="386" spans="1:6" ht="12.6" customHeight="1">
      <c r="A386" s="173" t="s">
        <v>447</v>
      </c>
      <c r="B386" s="172" t="s">
        <v>256</v>
      </c>
      <c r="C386" s="189">
        <v>4542051.3500000006</v>
      </c>
      <c r="D386" s="175"/>
      <c r="E386" s="175"/>
    </row>
    <row r="387" spans="1:6" ht="12.6" customHeight="1">
      <c r="A387" s="173" t="s">
        <v>448</v>
      </c>
      <c r="B387" s="172" t="s">
        <v>256</v>
      </c>
      <c r="C387" s="189">
        <v>20452272.32</v>
      </c>
      <c r="D387" s="175"/>
      <c r="E387" s="175"/>
    </row>
    <row r="388" spans="1:6" ht="12.6" customHeight="1">
      <c r="A388" s="173" t="s">
        <v>449</v>
      </c>
      <c r="B388" s="172" t="s">
        <v>256</v>
      </c>
      <c r="C388" s="189">
        <v>232386.94999999998</v>
      </c>
      <c r="D388" s="175"/>
      <c r="E388" s="175"/>
    </row>
    <row r="389" spans="1:6" ht="12.6" customHeight="1">
      <c r="A389" s="173" t="s">
        <v>451</v>
      </c>
      <c r="B389" s="172" t="s">
        <v>256</v>
      </c>
      <c r="C389" s="189">
        <v>2829447.9300000072</v>
      </c>
      <c r="D389" s="175"/>
      <c r="E389" s="175"/>
    </row>
    <row r="390" spans="1:6" ht="12.6" customHeight="1">
      <c r="A390" s="173" t="s">
        <v>452</v>
      </c>
      <c r="B390" s="175"/>
      <c r="C390" s="191"/>
      <c r="D390" s="175">
        <f>SUM(C378:C389)</f>
        <v>535310463.31</v>
      </c>
      <c r="E390" s="175"/>
    </row>
    <row r="391" spans="1:6" ht="12.6" customHeight="1">
      <c r="A391" s="173" t="s">
        <v>453</v>
      </c>
      <c r="B391" s="175"/>
      <c r="C391" s="191"/>
      <c r="D391" s="175">
        <f>D373-D390</f>
        <v>57033217.150000036</v>
      </c>
      <c r="E391" s="175"/>
    </row>
    <row r="392" spans="1:6" ht="12.6" customHeight="1">
      <c r="A392" s="173" t="s">
        <v>454</v>
      </c>
      <c r="B392" s="172" t="s">
        <v>256</v>
      </c>
      <c r="C392" s="189">
        <v>72738.60000000002</v>
      </c>
      <c r="D392" s="175"/>
      <c r="E392" s="175"/>
    </row>
    <row r="393" spans="1:6" ht="12.6" customHeight="1">
      <c r="A393" s="173" t="s">
        <v>455</v>
      </c>
      <c r="B393" s="175"/>
      <c r="C393" s="191"/>
      <c r="D393" s="195">
        <f>D391+C392</f>
        <v>57105955.750000037</v>
      </c>
      <c r="E393" s="175"/>
      <c r="F393" s="197"/>
    </row>
    <row r="394" spans="1:6" ht="12.6" customHeight="1">
      <c r="A394" s="173" t="s">
        <v>456</v>
      </c>
      <c r="B394" s="172" t="s">
        <v>256</v>
      </c>
      <c r="C394" s="189">
        <v>0</v>
      </c>
      <c r="D394" s="175"/>
      <c r="E394" s="175"/>
    </row>
    <row r="395" spans="1:6" ht="12.6" customHeight="1">
      <c r="A395" s="173" t="s">
        <v>457</v>
      </c>
      <c r="B395" s="172" t="s">
        <v>256</v>
      </c>
      <c r="C395" s="189">
        <v>0</v>
      </c>
      <c r="D395" s="175"/>
      <c r="E395" s="175"/>
    </row>
    <row r="396" spans="1:6" ht="12.6" customHeight="1">
      <c r="A396" s="173" t="s">
        <v>458</v>
      </c>
      <c r="B396" s="175"/>
      <c r="C396" s="191"/>
      <c r="D396" s="175">
        <f>D393+C394-C395</f>
        <v>57105955.750000037</v>
      </c>
      <c r="E396" s="175"/>
    </row>
    <row r="397" spans="1:6" ht="13.5" customHeight="1">
      <c r="A397" s="179"/>
      <c r="B397" s="179"/>
    </row>
    <row r="398" spans="1:6" ht="12.6" customHeight="1">
      <c r="A398" s="179"/>
      <c r="B398" s="179"/>
    </row>
    <row r="399" spans="1:6" ht="12.6" customHeight="1">
      <c r="A399" s="179"/>
      <c r="B399" s="179"/>
    </row>
    <row r="400" spans="1:6" ht="12" customHeight="1">
      <c r="A400" s="179"/>
      <c r="B400" s="179"/>
    </row>
    <row r="401" spans="1:5" ht="12" customHeight="1">
      <c r="A401" s="179"/>
      <c r="B401" s="179"/>
    </row>
    <row r="402" spans="1:5" ht="12" customHeight="1">
      <c r="A402" s="179"/>
      <c r="B402" s="179"/>
    </row>
    <row r="403" spans="1:5" ht="12" customHeight="1">
      <c r="A403" s="179"/>
      <c r="B403" s="179"/>
    </row>
    <row r="404" spans="1:5" ht="12" customHeight="1">
      <c r="A404" s="179"/>
      <c r="B404" s="179"/>
    </row>
    <row r="405" spans="1:5" ht="12.6" customHeight="1">
      <c r="A405" s="179"/>
      <c r="B405" s="179"/>
    </row>
    <row r="406" spans="1:5" ht="12.6" customHeight="1">
      <c r="A406" s="179"/>
      <c r="B406" s="179"/>
    </row>
    <row r="407" spans="1:5" ht="12.6" customHeight="1">
      <c r="A407" s="179"/>
      <c r="B407" s="179"/>
    </row>
    <row r="408" spans="1:5" ht="12.6" customHeight="1">
      <c r="A408" s="179"/>
      <c r="B408" s="179"/>
    </row>
    <row r="409" spans="1:5" ht="12.6" customHeight="1">
      <c r="A409" s="179"/>
      <c r="B409" s="179"/>
    </row>
    <row r="410" spans="1:5" ht="12.6" customHeight="1">
      <c r="A410" s="179"/>
      <c r="B410" s="179"/>
    </row>
    <row r="411" spans="1:5" ht="12.6" customHeight="1">
      <c r="A411" s="179"/>
      <c r="B411" s="179"/>
      <c r="C411" s="181" t="s">
        <v>459</v>
      </c>
      <c r="D411" s="179"/>
      <c r="E411" s="256"/>
    </row>
    <row r="412" spans="1:5" ht="12.6" customHeight="1">
      <c r="A412" s="179" t="str">
        <f>C84&amp;"   "&amp;"H-"&amp;FIXED(C83,0,TRUE)&amp;"     FYE "&amp;C82</f>
        <v>PeaceHealth St. Joseph Medical Center   H-0     FYE 06/30/2018</v>
      </c>
      <c r="B412" s="179"/>
      <c r="C412" s="179"/>
      <c r="D412" s="179"/>
      <c r="E412" s="256"/>
    </row>
    <row r="413" spans="1:5" ht="12.6" customHeight="1">
      <c r="A413" s="179" t="s">
        <v>460</v>
      </c>
      <c r="B413" s="181" t="s">
        <v>461</v>
      </c>
      <c r="C413" s="181" t="s">
        <v>1241</v>
      </c>
      <c r="D413" s="181" t="s">
        <v>462</v>
      </c>
    </row>
    <row r="414" spans="1:5" ht="12.6" customHeight="1">
      <c r="A414" s="179" t="s">
        <v>463</v>
      </c>
      <c r="B414" s="179">
        <f>C111</f>
        <v>15613</v>
      </c>
      <c r="C414" s="194">
        <f>E138</f>
        <v>15612.99</v>
      </c>
      <c r="D414" s="179"/>
    </row>
    <row r="415" spans="1:5" ht="12.6" customHeight="1">
      <c r="A415" s="179" t="s">
        <v>464</v>
      </c>
      <c r="B415" s="179">
        <f>D111</f>
        <v>69844</v>
      </c>
      <c r="C415" s="179">
        <f>E139</f>
        <v>69843.989999999991</v>
      </c>
      <c r="D415" s="194">
        <f>SUM(C59:H59)+N59</f>
        <v>69844</v>
      </c>
    </row>
    <row r="416" spans="1:5" ht="12.6" customHeight="1">
      <c r="A416" s="179"/>
      <c r="B416" s="179"/>
      <c r="C416" s="194"/>
      <c r="D416" s="179"/>
    </row>
    <row r="417" spans="1:7" ht="12.6" customHeight="1">
      <c r="A417" s="179" t="s">
        <v>465</v>
      </c>
      <c r="B417" s="179">
        <f>C112</f>
        <v>0</v>
      </c>
      <c r="C417" s="194">
        <f>E144</f>
        <v>0</v>
      </c>
      <c r="D417" s="179"/>
    </row>
    <row r="418" spans="1:7" ht="12.6" customHeight="1">
      <c r="A418" s="179" t="s">
        <v>466</v>
      </c>
      <c r="B418" s="179">
        <f>D112</f>
        <v>0</v>
      </c>
      <c r="C418" s="179">
        <f>E145</f>
        <v>0</v>
      </c>
      <c r="D418" s="179">
        <f>K59+L59</f>
        <v>0</v>
      </c>
    </row>
    <row r="419" spans="1:7" ht="12.6" customHeight="1">
      <c r="A419" s="179"/>
      <c r="B419" s="179"/>
      <c r="C419" s="194"/>
      <c r="D419" s="179"/>
    </row>
    <row r="420" spans="1:7" ht="12.6" customHeight="1">
      <c r="A420" s="179" t="s">
        <v>467</v>
      </c>
      <c r="B420" s="179">
        <f>C113</f>
        <v>0</v>
      </c>
      <c r="C420" s="179">
        <f>E150</f>
        <v>0</v>
      </c>
      <c r="D420" s="179"/>
    </row>
    <row r="421" spans="1:7" ht="12.6" customHeight="1">
      <c r="A421" s="179" t="s">
        <v>468</v>
      </c>
      <c r="B421" s="179">
        <f>D113</f>
        <v>0</v>
      </c>
      <c r="C421" s="179">
        <f>E151</f>
        <v>0</v>
      </c>
      <c r="D421" s="179">
        <f>I59</f>
        <v>0</v>
      </c>
    </row>
    <row r="422" spans="1:7" ht="12.6" customHeight="1">
      <c r="A422" s="206"/>
      <c r="B422" s="206"/>
      <c r="C422" s="181"/>
      <c r="D422" s="179"/>
    </row>
    <row r="423" spans="1:7" ht="12.6" customHeight="1">
      <c r="A423" s="180" t="s">
        <v>469</v>
      </c>
      <c r="B423" s="180">
        <f>C114</f>
        <v>1866</v>
      </c>
    </row>
    <row r="424" spans="1:7" ht="12.6" customHeight="1">
      <c r="A424" s="179" t="s">
        <v>1242</v>
      </c>
      <c r="B424" s="179">
        <f>D114</f>
        <v>3476</v>
      </c>
      <c r="D424" s="179">
        <f>J59</f>
        <v>3476</v>
      </c>
    </row>
    <row r="425" spans="1:7" ht="12.6" customHeight="1">
      <c r="A425" s="206"/>
      <c r="B425" s="206"/>
      <c r="C425" s="206"/>
      <c r="D425" s="206"/>
      <c r="F425" s="206"/>
      <c r="G425" s="206"/>
    </row>
    <row r="426" spans="1:7" ht="12.6" customHeight="1">
      <c r="A426" s="179" t="s">
        <v>470</v>
      </c>
      <c r="B426" s="181" t="s">
        <v>471</v>
      </c>
      <c r="C426" s="181" t="s">
        <v>462</v>
      </c>
      <c r="D426" s="181" t="s">
        <v>472</v>
      </c>
    </row>
    <row r="427" spans="1:7" ht="12.6" customHeight="1">
      <c r="A427" s="179" t="s">
        <v>473</v>
      </c>
      <c r="B427" s="179">
        <f t="shared" ref="B427:B437" si="12">C378</f>
        <v>213899230.84000003</v>
      </c>
      <c r="C427" s="179">
        <f t="shared" ref="C427:C434" si="13">CE61</f>
        <v>213899230.84000003</v>
      </c>
      <c r="D427" s="179"/>
    </row>
    <row r="428" spans="1:7" ht="12.6" customHeight="1">
      <c r="A428" s="179" t="s">
        <v>3</v>
      </c>
      <c r="B428" s="179">
        <f t="shared" si="12"/>
        <v>56643434.819999985</v>
      </c>
      <c r="C428" s="179">
        <f t="shared" si="13"/>
        <v>56643433</v>
      </c>
      <c r="D428" s="179">
        <f>D173</f>
        <v>56643434.819999985</v>
      </c>
    </row>
    <row r="429" spans="1:7" ht="12.6" customHeight="1">
      <c r="A429" s="179" t="s">
        <v>236</v>
      </c>
      <c r="B429" s="179">
        <f t="shared" si="12"/>
        <v>8633473.9299999978</v>
      </c>
      <c r="C429" s="179">
        <f t="shared" si="13"/>
        <v>8633473.9299999978</v>
      </c>
      <c r="D429" s="179"/>
    </row>
    <row r="430" spans="1:7" ht="12.6" customHeight="1">
      <c r="A430" s="179" t="s">
        <v>237</v>
      </c>
      <c r="B430" s="179">
        <f t="shared" si="12"/>
        <v>90161144.049999982</v>
      </c>
      <c r="C430" s="179">
        <f t="shared" si="13"/>
        <v>90161144.049999982</v>
      </c>
      <c r="D430" s="179"/>
    </row>
    <row r="431" spans="1:7" ht="12.6" customHeight="1">
      <c r="A431" s="179" t="s">
        <v>444</v>
      </c>
      <c r="B431" s="179">
        <f t="shared" si="12"/>
        <v>3343908.55</v>
      </c>
      <c r="C431" s="179">
        <f t="shared" si="13"/>
        <v>3343908.55</v>
      </c>
      <c r="D431" s="179"/>
    </row>
    <row r="432" spans="1:7" ht="12.6" customHeight="1">
      <c r="A432" s="179" t="s">
        <v>445</v>
      </c>
      <c r="B432" s="179">
        <f t="shared" si="12"/>
        <v>97303339.5</v>
      </c>
      <c r="C432" s="179">
        <f t="shared" si="13"/>
        <v>97303339.5</v>
      </c>
      <c r="D432" s="179"/>
    </row>
    <row r="433" spans="1:7" ht="12.6" customHeight="1">
      <c r="A433" s="179" t="s">
        <v>6</v>
      </c>
      <c r="B433" s="179">
        <f t="shared" si="12"/>
        <v>31665271.370000005</v>
      </c>
      <c r="C433" s="179">
        <f t="shared" si="13"/>
        <v>31665276</v>
      </c>
      <c r="D433" s="179">
        <f>C217</f>
        <v>18086670.119999997</v>
      </c>
    </row>
    <row r="434" spans="1:7" ht="12.6" customHeight="1">
      <c r="A434" s="179" t="s">
        <v>474</v>
      </c>
      <c r="B434" s="179">
        <f t="shared" si="12"/>
        <v>5604501.6999999993</v>
      </c>
      <c r="C434" s="179">
        <f t="shared" si="13"/>
        <v>5604501.6999999993</v>
      </c>
      <c r="D434" s="179">
        <f>D177</f>
        <v>5604501.6999999993</v>
      </c>
    </row>
    <row r="435" spans="1:7" ht="12.6" customHeight="1">
      <c r="A435" s="179" t="s">
        <v>447</v>
      </c>
      <c r="B435" s="179">
        <f t="shared" si="12"/>
        <v>4542051.3500000006</v>
      </c>
      <c r="C435" s="179"/>
      <c r="D435" s="179">
        <f>D181</f>
        <v>4542051.3500000006</v>
      </c>
    </row>
    <row r="436" spans="1:7" ht="12.6" customHeight="1">
      <c r="A436" s="179" t="s">
        <v>475</v>
      </c>
      <c r="B436" s="179">
        <f t="shared" si="12"/>
        <v>20452272.32</v>
      </c>
      <c r="C436" s="179"/>
      <c r="D436" s="179">
        <f>D186</f>
        <v>20452272.32</v>
      </c>
    </row>
    <row r="437" spans="1:7" ht="12.6" customHeight="1">
      <c r="A437" s="194" t="s">
        <v>449</v>
      </c>
      <c r="B437" s="194">
        <f t="shared" si="12"/>
        <v>232386.94999999998</v>
      </c>
      <c r="C437" s="194"/>
      <c r="D437" s="194">
        <f>D190</f>
        <v>232386.94999999998</v>
      </c>
    </row>
    <row r="438" spans="1:7" ht="12.6" customHeight="1">
      <c r="A438" s="194" t="s">
        <v>476</v>
      </c>
      <c r="B438" s="194">
        <f>C386+C387+C388</f>
        <v>25226710.620000001</v>
      </c>
      <c r="C438" s="194">
        <f>CD69</f>
        <v>25226710.620000001</v>
      </c>
      <c r="D438" s="194">
        <f>D181+D186+D190</f>
        <v>25226710.620000001</v>
      </c>
    </row>
    <row r="439" spans="1:7" ht="12.6" customHeight="1">
      <c r="A439" s="179" t="s">
        <v>451</v>
      </c>
      <c r="B439" s="194">
        <f>C389</f>
        <v>2829447.9300000072</v>
      </c>
      <c r="C439" s="194">
        <f>SUM(C69:CC69)</f>
        <v>2829447.9299999997</v>
      </c>
      <c r="D439" s="179"/>
    </row>
    <row r="440" spans="1:7" ht="12.6" customHeight="1">
      <c r="A440" s="179" t="s">
        <v>477</v>
      </c>
      <c r="B440" s="194">
        <f>B438+B439</f>
        <v>28056158.550000008</v>
      </c>
      <c r="C440" s="194">
        <f>CE69</f>
        <v>28056158.550000001</v>
      </c>
      <c r="D440" s="179"/>
    </row>
    <row r="441" spans="1:7" ht="12.6" customHeight="1">
      <c r="A441" s="179" t="s">
        <v>478</v>
      </c>
      <c r="B441" s="179">
        <f>D390</f>
        <v>535310463.31</v>
      </c>
      <c r="C441" s="179">
        <f>SUM(C427:C437)+C440</f>
        <v>535310466.12000006</v>
      </c>
      <c r="D441" s="179"/>
    </row>
    <row r="442" spans="1:7" ht="12.6" customHeight="1">
      <c r="A442" s="206"/>
      <c r="B442" s="206"/>
      <c r="C442" s="206"/>
      <c r="D442" s="206"/>
      <c r="F442" s="206"/>
      <c r="G442" s="206"/>
    </row>
    <row r="443" spans="1:7" ht="12.6" customHeight="1">
      <c r="A443" s="179" t="s">
        <v>479</v>
      </c>
      <c r="B443" s="181" t="s">
        <v>480</v>
      </c>
      <c r="C443" s="181" t="s">
        <v>471</v>
      </c>
      <c r="D443" s="179"/>
    </row>
    <row r="444" spans="1:7" ht="12.6" customHeight="1">
      <c r="A444" s="179" t="s">
        <v>1255</v>
      </c>
      <c r="B444" s="179">
        <f>D221</f>
        <v>15706890.920000002</v>
      </c>
      <c r="C444" s="179">
        <f>C363</f>
        <v>15706890.920000002</v>
      </c>
      <c r="D444" s="179"/>
    </row>
    <row r="445" spans="1:7" ht="12.6" customHeight="1">
      <c r="A445" s="179" t="s">
        <v>343</v>
      </c>
      <c r="B445" s="179">
        <f>D229</f>
        <v>880205806.0606693</v>
      </c>
      <c r="C445" s="179">
        <f>C364</f>
        <v>880205806.5200001</v>
      </c>
      <c r="D445" s="179"/>
    </row>
    <row r="446" spans="1:7" ht="12.6" customHeight="1">
      <c r="A446" s="179" t="s">
        <v>351</v>
      </c>
      <c r="B446" s="179">
        <f>D236</f>
        <v>22941741.93</v>
      </c>
      <c r="C446" s="179">
        <f>C365</f>
        <v>22941741.93</v>
      </c>
      <c r="D446" s="179"/>
    </row>
    <row r="447" spans="1:7" ht="12.6" customHeight="1">
      <c r="A447" s="179" t="s">
        <v>356</v>
      </c>
      <c r="B447" s="179">
        <f>D240</f>
        <v>11272297.13933062</v>
      </c>
      <c r="C447" s="179">
        <f>C366</f>
        <v>11272297.229999997</v>
      </c>
      <c r="D447" s="179"/>
    </row>
    <row r="448" spans="1:7" ht="12.6" customHeight="1">
      <c r="A448" s="179" t="s">
        <v>358</v>
      </c>
      <c r="B448" s="179">
        <f>D242</f>
        <v>930126736.04999983</v>
      </c>
      <c r="C448" s="179">
        <f>D367</f>
        <v>930126736.60000002</v>
      </c>
      <c r="D448" s="179"/>
    </row>
    <row r="449" spans="1:7" ht="12.6" customHeight="1">
      <c r="A449" s="206"/>
      <c r="B449" s="206"/>
      <c r="C449" s="206"/>
      <c r="D449" s="206"/>
      <c r="F449" s="206"/>
      <c r="G449" s="206"/>
    </row>
    <row r="450" spans="1:7" ht="12.6" customHeight="1">
      <c r="A450" s="180" t="s">
        <v>481</v>
      </c>
      <c r="B450" s="181" t="s">
        <v>482</v>
      </c>
      <c r="C450" s="206"/>
      <c r="D450" s="206"/>
      <c r="F450" s="206"/>
      <c r="G450" s="206"/>
    </row>
    <row r="451" spans="1:7" ht="12.6" customHeight="1">
      <c r="B451" s="181" t="s">
        <v>483</v>
      </c>
    </row>
    <row r="452" spans="1:7" ht="12.6" customHeight="1">
      <c r="B452" s="181" t="s">
        <v>472</v>
      </c>
    </row>
    <row r="453" spans="1:7" ht="12.6" customHeight="1">
      <c r="A453" s="199" t="s">
        <v>484</v>
      </c>
      <c r="B453" s="180">
        <f>C231</f>
        <v>24045</v>
      </c>
    </row>
    <row r="454" spans="1:7" ht="12.6" customHeight="1">
      <c r="A454" s="179" t="s">
        <v>168</v>
      </c>
      <c r="B454" s="179">
        <f>C233</f>
        <v>11676999.550012853</v>
      </c>
      <c r="C454" s="179"/>
      <c r="D454" s="179"/>
    </row>
    <row r="455" spans="1:7" ht="12.6" customHeight="1">
      <c r="A455" s="179" t="s">
        <v>131</v>
      </c>
      <c r="B455" s="179">
        <f>C234</f>
        <v>11264742.379987147</v>
      </c>
      <c r="C455" s="179"/>
      <c r="D455" s="179"/>
    </row>
    <row r="456" spans="1:7" ht="12.6" customHeight="1">
      <c r="A456" s="206"/>
      <c r="B456" s="206"/>
      <c r="C456" s="206"/>
      <c r="D456" s="206"/>
      <c r="F456" s="206"/>
      <c r="G456" s="206"/>
    </row>
    <row r="457" spans="1:7" ht="12.6" customHeight="1">
      <c r="A457" s="179" t="s">
        <v>485</v>
      </c>
      <c r="B457" s="181" t="s">
        <v>471</v>
      </c>
      <c r="C457" s="181" t="s">
        <v>486</v>
      </c>
      <c r="D457" s="179"/>
    </row>
    <row r="458" spans="1:7" ht="12.6" customHeight="1">
      <c r="A458" s="179" t="s">
        <v>487</v>
      </c>
      <c r="B458" s="194">
        <f>C370</f>
        <v>5018852.8299999982</v>
      </c>
      <c r="C458" s="194">
        <f>CE70</f>
        <v>5018852.8299999982</v>
      </c>
      <c r="D458" s="194"/>
    </row>
    <row r="459" spans="1:7" ht="12.6" customHeight="1">
      <c r="A459" s="179" t="s">
        <v>244</v>
      </c>
      <c r="B459" s="194">
        <f>C371</f>
        <v>0</v>
      </c>
      <c r="C459" s="194">
        <f>CE72</f>
        <v>0</v>
      </c>
      <c r="D459" s="194"/>
    </row>
    <row r="460" spans="1:7" ht="12.6" customHeight="1">
      <c r="A460" s="206"/>
      <c r="B460" s="206"/>
      <c r="C460" s="206"/>
      <c r="D460" s="206"/>
      <c r="F460" s="206"/>
      <c r="G460" s="206"/>
    </row>
    <row r="461" spans="1:7" ht="12.6" customHeight="1">
      <c r="A461" s="179" t="s">
        <v>488</v>
      </c>
      <c r="B461" s="181"/>
      <c r="C461" s="181"/>
      <c r="D461" s="181" t="s">
        <v>1243</v>
      </c>
    </row>
    <row r="462" spans="1:7" ht="12.6" customHeight="1">
      <c r="B462" s="181" t="s">
        <v>471</v>
      </c>
      <c r="C462" s="181" t="s">
        <v>486</v>
      </c>
      <c r="D462" s="181" t="s">
        <v>490</v>
      </c>
    </row>
    <row r="463" spans="1:7" ht="12.6" customHeight="1">
      <c r="A463" s="179" t="s">
        <v>245</v>
      </c>
      <c r="B463" s="194">
        <f>C359</f>
        <v>773869389.74000013</v>
      </c>
      <c r="C463" s="194">
        <f>CE73</f>
        <v>773869389.74000013</v>
      </c>
      <c r="D463" s="194">
        <f>E141+E147+E153</f>
        <v>773869389.74000001</v>
      </c>
    </row>
    <row r="464" spans="1:7" ht="12.6" customHeight="1">
      <c r="A464" s="179" t="s">
        <v>246</v>
      </c>
      <c r="B464" s="194">
        <f>C360</f>
        <v>743582174.49000001</v>
      </c>
      <c r="C464" s="194">
        <f>CE74</f>
        <v>743582174.49000001</v>
      </c>
      <c r="D464" s="194">
        <f>E142+E148+E154</f>
        <v>743582174.48999977</v>
      </c>
    </row>
    <row r="465" spans="1:7" ht="12.6" customHeight="1">
      <c r="A465" s="179" t="s">
        <v>247</v>
      </c>
      <c r="B465" s="194">
        <f>D361</f>
        <v>1517451564.23</v>
      </c>
      <c r="C465" s="194">
        <f>CE75</f>
        <v>1517451564.23</v>
      </c>
      <c r="D465" s="194">
        <f>D463+D464</f>
        <v>1517451564.2299998</v>
      </c>
    </row>
    <row r="466" spans="1:7" ht="12.6" customHeight="1">
      <c r="A466" s="206"/>
      <c r="B466" s="206"/>
      <c r="C466" s="206"/>
      <c r="D466" s="206"/>
      <c r="F466" s="206"/>
      <c r="G466" s="206"/>
    </row>
    <row r="467" spans="1:7" ht="12.6" customHeight="1">
      <c r="A467" s="179" t="s">
        <v>491</v>
      </c>
      <c r="B467" s="181" t="s">
        <v>492</v>
      </c>
      <c r="C467" s="181" t="s">
        <v>493</v>
      </c>
      <c r="D467" s="179"/>
    </row>
    <row r="468" spans="1:7" ht="12.6" customHeight="1">
      <c r="A468" s="179" t="s">
        <v>332</v>
      </c>
      <c r="B468" s="179">
        <f t="shared" ref="B468:B475" si="14">C267</f>
        <v>8860024.4499999993</v>
      </c>
      <c r="C468" s="179">
        <f>E195</f>
        <v>8860024.4499999993</v>
      </c>
      <c r="D468" s="179"/>
    </row>
    <row r="469" spans="1:7" ht="12.6" customHeight="1">
      <c r="A469" s="179" t="s">
        <v>333</v>
      </c>
      <c r="B469" s="179">
        <f t="shared" si="14"/>
        <v>9805703.5999999996</v>
      </c>
      <c r="C469" s="179">
        <f>E196</f>
        <v>9805702.5999999996</v>
      </c>
      <c r="D469" s="179"/>
    </row>
    <row r="470" spans="1:7" ht="12.6" customHeight="1">
      <c r="A470" s="179" t="s">
        <v>334</v>
      </c>
      <c r="B470" s="179">
        <f t="shared" si="14"/>
        <v>180723181.63</v>
      </c>
      <c r="C470" s="179">
        <f>E197</f>
        <v>180723181.63</v>
      </c>
      <c r="D470" s="179"/>
    </row>
    <row r="471" spans="1:7" ht="12.6" customHeight="1">
      <c r="A471" s="179" t="s">
        <v>494</v>
      </c>
      <c r="B471" s="179">
        <f t="shared" si="14"/>
        <v>0</v>
      </c>
      <c r="C471" s="179">
        <f>E198</f>
        <v>0</v>
      </c>
      <c r="D471" s="179"/>
    </row>
    <row r="472" spans="1:7" ht="12.6" customHeight="1">
      <c r="A472" s="179" t="s">
        <v>377</v>
      </c>
      <c r="B472" s="179">
        <f t="shared" si="14"/>
        <v>79928966.519999996</v>
      </c>
      <c r="C472" s="179">
        <f>E199</f>
        <v>79928965.519999996</v>
      </c>
      <c r="D472" s="179"/>
    </row>
    <row r="473" spans="1:7" ht="12.6" customHeight="1">
      <c r="A473" s="179" t="s">
        <v>495</v>
      </c>
      <c r="B473" s="179">
        <f t="shared" si="14"/>
        <v>102772678.25000004</v>
      </c>
      <c r="C473" s="179">
        <f>SUM(E200:E201)</f>
        <v>102772680.53099999</v>
      </c>
      <c r="D473" s="179"/>
    </row>
    <row r="474" spans="1:7" ht="12.6" customHeight="1">
      <c r="A474" s="179" t="s">
        <v>339</v>
      </c>
      <c r="B474" s="179">
        <f t="shared" si="14"/>
        <v>2924320.72</v>
      </c>
      <c r="C474" s="179">
        <f>E202</f>
        <v>2924320.72</v>
      </c>
      <c r="D474" s="179"/>
    </row>
    <row r="475" spans="1:7" ht="12.6" customHeight="1">
      <c r="A475" s="179" t="s">
        <v>340</v>
      </c>
      <c r="B475" s="179">
        <f t="shared" si="14"/>
        <v>6172293.9700000212</v>
      </c>
      <c r="C475" s="179">
        <f>E203</f>
        <v>6172293.9500000011</v>
      </c>
      <c r="D475" s="179"/>
    </row>
    <row r="476" spans="1:7" ht="12.6" customHeight="1">
      <c r="A476" s="179" t="s">
        <v>203</v>
      </c>
      <c r="B476" s="179">
        <f>D275</f>
        <v>391187169.1400001</v>
      </c>
      <c r="C476" s="179">
        <f>E204</f>
        <v>391187169.40099996</v>
      </c>
      <c r="D476" s="179"/>
    </row>
    <row r="477" spans="1:7" ht="12.6" customHeight="1">
      <c r="A477" s="179"/>
      <c r="B477" s="179"/>
      <c r="C477" s="179"/>
      <c r="D477" s="179"/>
    </row>
    <row r="478" spans="1:7" ht="12.6" customHeight="1">
      <c r="A478" s="179" t="s">
        <v>496</v>
      </c>
      <c r="B478" s="179">
        <f>C276</f>
        <v>238383130.69</v>
      </c>
      <c r="C478" s="179">
        <f>E217</f>
        <v>238383130.69000003</v>
      </c>
      <c r="D478" s="179"/>
    </row>
    <row r="480" spans="1:7" ht="12.6" customHeight="1">
      <c r="A480" s="180" t="s">
        <v>497</v>
      </c>
    </row>
    <row r="481" spans="1:12" ht="12.6" customHeight="1">
      <c r="A481" s="180" t="s">
        <v>498</v>
      </c>
      <c r="C481" s="180">
        <f>D341</f>
        <v>273818134.76000035</v>
      </c>
    </row>
    <row r="482" spans="1:12" ht="12.6" customHeight="1">
      <c r="A482" s="180" t="s">
        <v>499</v>
      </c>
      <c r="C482" s="180">
        <f>D339</f>
        <v>273818134.76000041</v>
      </c>
    </row>
    <row r="485" spans="1:12" ht="12.6" customHeight="1">
      <c r="A485" s="199" t="s">
        <v>500</v>
      </c>
    </row>
    <row r="486" spans="1:12" ht="12.6" customHeight="1">
      <c r="A486" s="199" t="s">
        <v>501</v>
      </c>
    </row>
    <row r="487" spans="1:12" ht="12.6" customHeight="1">
      <c r="A487" s="199" t="s">
        <v>502</v>
      </c>
    </row>
    <row r="488" spans="1:12" ht="12.6" customHeight="1">
      <c r="A488" s="199"/>
    </row>
    <row r="489" spans="1:12" ht="12.6" customHeight="1">
      <c r="A489" s="198" t="s">
        <v>503</v>
      </c>
    </row>
    <row r="490" spans="1:12" ht="12.6" customHeight="1">
      <c r="A490" s="199" t="s">
        <v>504</v>
      </c>
    </row>
    <row r="491" spans="1:12" ht="12.6" customHeight="1">
      <c r="A491" s="199"/>
    </row>
    <row r="493" spans="1:12" ht="12.6" customHeight="1">
      <c r="A493" s="180" t="str">
        <f>C83</f>
        <v>145</v>
      </c>
      <c r="B493" s="257" t="s">
        <v>1264</v>
      </c>
      <c r="C493" s="257" t="str">
        <f>RIGHT(C82,4)</f>
        <v>2018</v>
      </c>
      <c r="D493" s="257" t="s">
        <v>1264</v>
      </c>
      <c r="E493" s="257" t="str">
        <f>RIGHT(C82,4)</f>
        <v>2018</v>
      </c>
      <c r="F493" s="257" t="s">
        <v>1264</v>
      </c>
      <c r="G493" s="257" t="str">
        <f>RIGHT(C82,4)</f>
        <v>2018</v>
      </c>
      <c r="H493" s="257"/>
      <c r="K493" s="257"/>
      <c r="L493" s="257"/>
    </row>
    <row r="494" spans="1:12" ht="12.6" customHeight="1">
      <c r="A494" s="198"/>
      <c r="B494" s="181" t="s">
        <v>505</v>
      </c>
      <c r="C494" s="181" t="s">
        <v>505</v>
      </c>
      <c r="D494" s="258" t="s">
        <v>506</v>
      </c>
      <c r="E494" s="258" t="s">
        <v>506</v>
      </c>
      <c r="F494" s="257" t="s">
        <v>507</v>
      </c>
      <c r="G494" s="257" t="s">
        <v>507</v>
      </c>
      <c r="H494" s="257" t="s">
        <v>508</v>
      </c>
      <c r="K494" s="257"/>
      <c r="L494" s="257"/>
    </row>
    <row r="495" spans="1:12" ht="12.6" customHeight="1">
      <c r="B495" s="181" t="s">
        <v>303</v>
      </c>
      <c r="C495" s="181" t="s">
        <v>303</v>
      </c>
      <c r="D495" s="181" t="s">
        <v>509</v>
      </c>
      <c r="E495" s="181" t="s">
        <v>509</v>
      </c>
      <c r="F495" s="257" t="s">
        <v>510</v>
      </c>
      <c r="G495" s="257" t="s">
        <v>510</v>
      </c>
      <c r="H495" s="257" t="s">
        <v>511</v>
      </c>
      <c r="K495" s="257"/>
      <c r="L495" s="257"/>
    </row>
    <row r="496" spans="1:12" ht="12.6" customHeight="1">
      <c r="A496" s="180" t="s">
        <v>512</v>
      </c>
      <c r="B496" s="236">
        <v>12384929.960000001</v>
      </c>
      <c r="C496" s="236">
        <f>C71</f>
        <v>12993216.469999999</v>
      </c>
      <c r="D496" s="236">
        <v>6337</v>
      </c>
      <c r="E496" s="180">
        <f>C59</f>
        <v>6672</v>
      </c>
      <c r="F496" s="259">
        <f t="shared" ref="F496:G511" si="15">IF(B496=0,"",IF(D496=0,"",B496/D496))</f>
        <v>1954.3837715007103</v>
      </c>
      <c r="G496" s="260">
        <f t="shared" si="15"/>
        <v>1947.4245308752995</v>
      </c>
      <c r="H496" s="261" t="str">
        <f>IF(B496=0,"",IF(C496=0,"",IF(D496=0,"",IF(E496=0,"",IF(G496/F496-1&lt;-0.25,G496/F496-1,IF(G496/F496-1&gt;0.25,G496/F496-1,""))))))</f>
        <v/>
      </c>
      <c r="I496" s="263"/>
      <c r="K496" s="257"/>
      <c r="L496" s="257"/>
    </row>
    <row r="497" spans="1:12" ht="12.6" customHeight="1">
      <c r="A497" s="180" t="s">
        <v>513</v>
      </c>
      <c r="B497" s="236">
        <v>8482961.2100000028</v>
      </c>
      <c r="C497" s="236">
        <f>D71</f>
        <v>8356138.5000000019</v>
      </c>
      <c r="D497" s="236">
        <v>8937</v>
      </c>
      <c r="E497" s="180">
        <f>D59</f>
        <v>9131</v>
      </c>
      <c r="F497" s="259">
        <f t="shared" si="15"/>
        <v>949.19561485957286</v>
      </c>
      <c r="G497" s="259">
        <f t="shared" si="15"/>
        <v>915.13946993757554</v>
      </c>
      <c r="H497" s="261" t="str">
        <f t="shared" ref="H497:H550" si="16">IF(B497=0,"",IF(C497=0,"",IF(D497=0,"",IF(E497=0,"",IF(G497/F497-1&lt;-0.25,G497/F497-1,IF(G497/F497-1&gt;0.25,G497/F497-1,""))))))</f>
        <v/>
      </c>
      <c r="I497" s="263"/>
      <c r="K497" s="257"/>
      <c r="L497" s="257"/>
    </row>
    <row r="498" spans="1:12" ht="12.6" customHeight="1">
      <c r="A498" s="180" t="s">
        <v>514</v>
      </c>
      <c r="B498" s="236">
        <v>34156571</v>
      </c>
      <c r="C498" s="236">
        <f>E71</f>
        <v>34673004.840000011</v>
      </c>
      <c r="D498" s="236">
        <v>44854</v>
      </c>
      <c r="E498" s="180">
        <f>E59</f>
        <v>45830</v>
      </c>
      <c r="F498" s="259">
        <f t="shared" si="15"/>
        <v>761.50557363891733</v>
      </c>
      <c r="G498" s="259">
        <f t="shared" si="15"/>
        <v>756.55694610517151</v>
      </c>
      <c r="H498" s="261" t="str">
        <f t="shared" si="16"/>
        <v/>
      </c>
      <c r="I498" s="263"/>
      <c r="K498" s="257"/>
      <c r="L498" s="257"/>
    </row>
    <row r="499" spans="1:12" ht="12.6" customHeight="1">
      <c r="A499" s="180" t="s">
        <v>515</v>
      </c>
      <c r="B499" s="236">
        <v>0</v>
      </c>
      <c r="C499" s="236">
        <f>F71</f>
        <v>0</v>
      </c>
      <c r="D499" s="236">
        <v>0</v>
      </c>
      <c r="E499" s="180">
        <f>F59</f>
        <v>0</v>
      </c>
      <c r="F499" s="259" t="str">
        <f t="shared" si="15"/>
        <v/>
      </c>
      <c r="G499" s="259" t="str">
        <f t="shared" si="15"/>
        <v/>
      </c>
      <c r="H499" s="261" t="str">
        <f t="shared" si="16"/>
        <v/>
      </c>
      <c r="I499" s="263"/>
      <c r="K499" s="257"/>
      <c r="L499" s="257"/>
    </row>
    <row r="500" spans="1:12" ht="12.6" customHeight="1">
      <c r="A500" s="180" t="s">
        <v>516</v>
      </c>
      <c r="B500" s="236">
        <v>3360966.41</v>
      </c>
      <c r="C500" s="236">
        <f>G71</f>
        <v>2885047.73</v>
      </c>
      <c r="D500" s="236">
        <v>3332</v>
      </c>
      <c r="E500" s="180">
        <f>G59</f>
        <v>3547</v>
      </c>
      <c r="F500" s="259">
        <f t="shared" si="15"/>
        <v>1008.6934003601441</v>
      </c>
      <c r="G500" s="259">
        <f t="shared" si="15"/>
        <v>813.37686213701716</v>
      </c>
      <c r="H500" s="261" t="str">
        <f t="shared" si="16"/>
        <v/>
      </c>
      <c r="I500" s="263"/>
      <c r="K500" s="257"/>
      <c r="L500" s="257"/>
    </row>
    <row r="501" spans="1:12" ht="12.6" customHeight="1">
      <c r="A501" s="180" t="s">
        <v>517</v>
      </c>
      <c r="B501" s="236">
        <v>4756992.8199999994</v>
      </c>
      <c r="C501" s="236">
        <f>H71</f>
        <v>4478566.09</v>
      </c>
      <c r="D501" s="236">
        <v>5101</v>
      </c>
      <c r="E501" s="180">
        <f>H59</f>
        <v>4664</v>
      </c>
      <c r="F501" s="259">
        <f t="shared" si="15"/>
        <v>932.56083513036651</v>
      </c>
      <c r="G501" s="259">
        <f t="shared" si="15"/>
        <v>960.24144296740997</v>
      </c>
      <c r="H501" s="261" t="str">
        <f t="shared" si="16"/>
        <v/>
      </c>
      <c r="I501" s="263"/>
      <c r="K501" s="257"/>
      <c r="L501" s="257"/>
    </row>
    <row r="502" spans="1:12" ht="12.6" customHeight="1">
      <c r="A502" s="180" t="s">
        <v>518</v>
      </c>
      <c r="B502" s="236">
        <v>0</v>
      </c>
      <c r="C502" s="236">
        <f>I71</f>
        <v>0</v>
      </c>
      <c r="D502" s="236">
        <v>0</v>
      </c>
      <c r="E502" s="180">
        <f>I59</f>
        <v>0</v>
      </c>
      <c r="F502" s="259" t="str">
        <f t="shared" si="15"/>
        <v/>
      </c>
      <c r="G502" s="259" t="str">
        <f t="shared" si="15"/>
        <v/>
      </c>
      <c r="H502" s="261" t="str">
        <f t="shared" si="16"/>
        <v/>
      </c>
      <c r="I502" s="263"/>
      <c r="K502" s="257"/>
      <c r="L502" s="257"/>
    </row>
    <row r="503" spans="1:12" ht="12.6" customHeight="1">
      <c r="A503" s="180" t="s">
        <v>519</v>
      </c>
      <c r="B503" s="236">
        <v>1450777.5499999996</v>
      </c>
      <c r="C503" s="236">
        <f>J71</f>
        <v>1413484.1099999999</v>
      </c>
      <c r="D503" s="236">
        <v>3454</v>
      </c>
      <c r="E503" s="180">
        <f>J59</f>
        <v>3476</v>
      </c>
      <c r="F503" s="259">
        <f t="shared" si="15"/>
        <v>420.02824261725522</v>
      </c>
      <c r="G503" s="259">
        <f t="shared" si="15"/>
        <v>406.64099827387798</v>
      </c>
      <c r="H503" s="261" t="str">
        <f t="shared" si="16"/>
        <v/>
      </c>
      <c r="I503" s="263"/>
      <c r="K503" s="257"/>
      <c r="L503" s="257"/>
    </row>
    <row r="504" spans="1:12" ht="12.6" customHeight="1">
      <c r="A504" s="180" t="s">
        <v>520</v>
      </c>
      <c r="B504" s="236">
        <v>0</v>
      </c>
      <c r="C504" s="236">
        <f>K71</f>
        <v>0</v>
      </c>
      <c r="D504" s="236">
        <v>0</v>
      </c>
      <c r="E504" s="180">
        <f>K59</f>
        <v>0</v>
      </c>
      <c r="F504" s="259" t="str">
        <f t="shared" si="15"/>
        <v/>
      </c>
      <c r="G504" s="259" t="str">
        <f t="shared" si="15"/>
        <v/>
      </c>
      <c r="H504" s="261" t="str">
        <f t="shared" si="16"/>
        <v/>
      </c>
      <c r="I504" s="263"/>
      <c r="K504" s="257"/>
      <c r="L504" s="257"/>
    </row>
    <row r="505" spans="1:12" ht="12.6" customHeight="1">
      <c r="A505" s="180" t="s">
        <v>521</v>
      </c>
      <c r="B505" s="236">
        <v>0</v>
      </c>
      <c r="C505" s="236">
        <f>L71</f>
        <v>0</v>
      </c>
      <c r="D505" s="236">
        <v>0</v>
      </c>
      <c r="E505" s="180">
        <f>L59</f>
        <v>0</v>
      </c>
      <c r="F505" s="259" t="str">
        <f t="shared" si="15"/>
        <v/>
      </c>
      <c r="G505" s="259" t="str">
        <f t="shared" si="15"/>
        <v/>
      </c>
      <c r="H505" s="261" t="str">
        <f t="shared" si="16"/>
        <v/>
      </c>
      <c r="I505" s="263"/>
      <c r="K505" s="257"/>
      <c r="L505" s="257"/>
    </row>
    <row r="506" spans="1:12" ht="12.6" customHeight="1">
      <c r="A506" s="180" t="s">
        <v>522</v>
      </c>
      <c r="B506" s="236">
        <v>0</v>
      </c>
      <c r="C506" s="236">
        <f>M71</f>
        <v>0</v>
      </c>
      <c r="D506" s="236">
        <v>0</v>
      </c>
      <c r="E506" s="180">
        <f>M59</f>
        <v>0</v>
      </c>
      <c r="F506" s="259" t="str">
        <f t="shared" si="15"/>
        <v/>
      </c>
      <c r="G506" s="259" t="str">
        <f t="shared" si="15"/>
        <v/>
      </c>
      <c r="H506" s="261" t="str">
        <f t="shared" si="16"/>
        <v/>
      </c>
      <c r="I506" s="263"/>
      <c r="K506" s="257"/>
      <c r="L506" s="257"/>
    </row>
    <row r="507" spans="1:12" ht="12.6" customHeight="1">
      <c r="A507" s="180" t="s">
        <v>523</v>
      </c>
      <c r="B507" s="236">
        <v>9075066.4000000004</v>
      </c>
      <c r="C507" s="236">
        <f>N71</f>
        <v>10394589.42</v>
      </c>
      <c r="D507" s="236">
        <v>0</v>
      </c>
      <c r="E507" s="180">
        <f>N59</f>
        <v>0</v>
      </c>
      <c r="F507" s="259" t="str">
        <f t="shared" si="15"/>
        <v/>
      </c>
      <c r="G507" s="259" t="str">
        <f t="shared" si="15"/>
        <v/>
      </c>
      <c r="H507" s="261" t="str">
        <f t="shared" si="16"/>
        <v/>
      </c>
      <c r="I507" s="263"/>
      <c r="K507" s="257"/>
      <c r="L507" s="257"/>
    </row>
    <row r="508" spans="1:12" ht="12.6" customHeight="1">
      <c r="A508" s="180" t="s">
        <v>524</v>
      </c>
      <c r="B508" s="236">
        <v>7612189.4599999981</v>
      </c>
      <c r="C508" s="236">
        <f>O71</f>
        <v>7640836.2299999995</v>
      </c>
      <c r="D508" s="236">
        <v>2022</v>
      </c>
      <c r="E508" s="180">
        <f>O59</f>
        <v>2031</v>
      </c>
      <c r="F508" s="259">
        <f t="shared" si="15"/>
        <v>3764.6832146389702</v>
      </c>
      <c r="G508" s="259">
        <f t="shared" si="15"/>
        <v>3762.1054800590841</v>
      </c>
      <c r="H508" s="261" t="str">
        <f t="shared" si="16"/>
        <v/>
      </c>
      <c r="I508" s="263"/>
      <c r="K508" s="257"/>
      <c r="L508" s="257"/>
    </row>
    <row r="509" spans="1:12" ht="12.6" customHeight="1">
      <c r="A509" s="180" t="s">
        <v>525</v>
      </c>
      <c r="B509" s="236">
        <v>29685122.899999991</v>
      </c>
      <c r="C509" s="236">
        <f>P71</f>
        <v>33088131.61999999</v>
      </c>
      <c r="D509" s="236">
        <v>930400</v>
      </c>
      <c r="E509" s="180">
        <f>P59</f>
        <v>983815</v>
      </c>
      <c r="F509" s="259">
        <f t="shared" si="15"/>
        <v>31.905764079965596</v>
      </c>
      <c r="G509" s="259">
        <f t="shared" si="15"/>
        <v>33.632473198721293</v>
      </c>
      <c r="H509" s="261" t="str">
        <f t="shared" si="16"/>
        <v/>
      </c>
      <c r="I509" s="263"/>
      <c r="K509" s="257"/>
      <c r="L509" s="257"/>
    </row>
    <row r="510" spans="1:12" ht="12.6" customHeight="1">
      <c r="A510" s="180" t="s">
        <v>526</v>
      </c>
      <c r="B510" s="236">
        <v>6228264.9100000001</v>
      </c>
      <c r="C510" s="236">
        <f>Q71</f>
        <v>6676605.2799999993</v>
      </c>
      <c r="D510" s="236">
        <v>1315577</v>
      </c>
      <c r="E510" s="180">
        <f>Q59</f>
        <v>2254120</v>
      </c>
      <c r="F510" s="259">
        <f t="shared" si="15"/>
        <v>4.7342458176146289</v>
      </c>
      <c r="G510" s="259">
        <f t="shared" si="15"/>
        <v>2.9619564530725957</v>
      </c>
      <c r="H510" s="261">
        <f t="shared" si="16"/>
        <v>-0.37435516295919957</v>
      </c>
      <c r="I510" s="263" t="s">
        <v>1275</v>
      </c>
      <c r="K510" s="257"/>
      <c r="L510" s="257"/>
    </row>
    <row r="511" spans="1:12" ht="12.6" customHeight="1">
      <c r="A511" s="180" t="s">
        <v>527</v>
      </c>
      <c r="B511" s="236">
        <v>1211257</v>
      </c>
      <c r="C511" s="236">
        <f>R71</f>
        <v>1177639.43</v>
      </c>
      <c r="D511" s="236">
        <v>1614989</v>
      </c>
      <c r="E511" s="180">
        <f>R59</f>
        <v>1744989</v>
      </c>
      <c r="F511" s="259">
        <f t="shared" si="15"/>
        <v>0.75000944278877446</v>
      </c>
      <c r="G511" s="259">
        <f t="shared" si="15"/>
        <v>0.67486925705548861</v>
      </c>
      <c r="H511" s="261" t="str">
        <f t="shared" si="16"/>
        <v/>
      </c>
      <c r="I511" s="263"/>
      <c r="K511" s="257"/>
      <c r="L511" s="257"/>
    </row>
    <row r="512" spans="1:12" ht="12.6" customHeight="1">
      <c r="A512" s="180" t="s">
        <v>528</v>
      </c>
      <c r="B512" s="236">
        <v>3421461.3600000003</v>
      </c>
      <c r="C512" s="236">
        <f>S71</f>
        <v>3733882.98</v>
      </c>
      <c r="D512" s="181" t="s">
        <v>529</v>
      </c>
      <c r="E512" s="181" t="s">
        <v>529</v>
      </c>
      <c r="F512" s="259" t="str">
        <f t="shared" ref="F512:G527" si="17">IF(B512=0,"",IF(D512=0,"",B512/D512))</f>
        <v/>
      </c>
      <c r="G512" s="259" t="str">
        <f t="shared" si="17"/>
        <v/>
      </c>
      <c r="H512" s="261" t="str">
        <f t="shared" si="16"/>
        <v/>
      </c>
      <c r="I512" s="263"/>
      <c r="K512" s="257"/>
      <c r="L512" s="257"/>
    </row>
    <row r="513" spans="1:12" ht="12.6" customHeight="1">
      <c r="A513" s="180" t="s">
        <v>1244</v>
      </c>
      <c r="B513" s="236">
        <v>2909193.49</v>
      </c>
      <c r="C513" s="236">
        <f>T71</f>
        <v>3314660.4900000007</v>
      </c>
      <c r="D513" s="181" t="s">
        <v>529</v>
      </c>
      <c r="E513" s="181" t="s">
        <v>529</v>
      </c>
      <c r="F513" s="259" t="str">
        <f t="shared" si="17"/>
        <v/>
      </c>
      <c r="G513" s="259" t="str">
        <f t="shared" si="17"/>
        <v/>
      </c>
      <c r="H513" s="261" t="str">
        <f t="shared" si="16"/>
        <v/>
      </c>
      <c r="I513" s="263"/>
      <c r="K513" s="257"/>
      <c r="L513" s="257"/>
    </row>
    <row r="514" spans="1:12" ht="12.6" customHeight="1">
      <c r="A514" s="180" t="s">
        <v>530</v>
      </c>
      <c r="B514" s="236">
        <v>16219845.010000002</v>
      </c>
      <c r="C514" s="236">
        <f>U71</f>
        <v>14511829.769999996</v>
      </c>
      <c r="D514" s="236">
        <v>686251</v>
      </c>
      <c r="E514" s="180">
        <f>U59</f>
        <v>777357</v>
      </c>
      <c r="F514" s="259">
        <f t="shared" si="17"/>
        <v>23.63544098296396</v>
      </c>
      <c r="G514" s="259">
        <f t="shared" si="17"/>
        <v>18.668166325124744</v>
      </c>
      <c r="H514" s="261" t="str">
        <f t="shared" si="16"/>
        <v/>
      </c>
      <c r="I514" s="263"/>
      <c r="K514" s="257"/>
      <c r="L514" s="257"/>
    </row>
    <row r="515" spans="1:12" ht="12.6" customHeight="1">
      <c r="A515" s="180" t="s">
        <v>531</v>
      </c>
      <c r="B515" s="236">
        <v>348331.84</v>
      </c>
      <c r="C515" s="236">
        <f>V71</f>
        <v>351623.06999999995</v>
      </c>
      <c r="D515" s="236">
        <v>29862</v>
      </c>
      <c r="E515" s="180">
        <f>V59</f>
        <v>33117</v>
      </c>
      <c r="F515" s="259">
        <f t="shared" si="17"/>
        <v>11.664719040921574</v>
      </c>
      <c r="G515" s="259">
        <f t="shared" si="17"/>
        <v>10.617600326116495</v>
      </c>
      <c r="H515" s="261" t="str">
        <f t="shared" si="16"/>
        <v/>
      </c>
      <c r="I515" s="263"/>
      <c r="K515" s="257"/>
      <c r="L515" s="257"/>
    </row>
    <row r="516" spans="1:12" ht="12.6" customHeight="1">
      <c r="A516" s="180" t="s">
        <v>532</v>
      </c>
      <c r="B516" s="236">
        <v>652684.25</v>
      </c>
      <c r="C516" s="236">
        <f>W71</f>
        <v>866713.53000000014</v>
      </c>
      <c r="D516" s="236">
        <v>3027</v>
      </c>
      <c r="E516" s="180">
        <f>W59</f>
        <v>3397</v>
      </c>
      <c r="F516" s="259">
        <f t="shared" si="17"/>
        <v>215.62082920383219</v>
      </c>
      <c r="G516" s="259">
        <f t="shared" si="17"/>
        <v>255.1408684133059</v>
      </c>
      <c r="H516" s="261" t="str">
        <f t="shared" si="16"/>
        <v/>
      </c>
      <c r="I516" s="263"/>
      <c r="K516" s="257"/>
      <c r="L516" s="257"/>
    </row>
    <row r="517" spans="1:12" ht="12.6" customHeight="1">
      <c r="A517" s="180" t="s">
        <v>533</v>
      </c>
      <c r="B517" s="236">
        <v>2122338.77</v>
      </c>
      <c r="C517" s="236">
        <f>X71</f>
        <v>2220248.48</v>
      </c>
      <c r="D517" s="236">
        <v>25761</v>
      </c>
      <c r="E517" s="180">
        <f>X59</f>
        <v>29396</v>
      </c>
      <c r="F517" s="259">
        <f t="shared" si="17"/>
        <v>82.385729203058887</v>
      </c>
      <c r="G517" s="259">
        <f t="shared" si="17"/>
        <v>75.528931827459516</v>
      </c>
      <c r="H517" s="261" t="str">
        <f t="shared" si="16"/>
        <v/>
      </c>
      <c r="I517" s="263"/>
      <c r="K517" s="257"/>
      <c r="L517" s="257"/>
    </row>
    <row r="518" spans="1:12" ht="12.6" customHeight="1">
      <c r="A518" s="180" t="s">
        <v>534</v>
      </c>
      <c r="B518" s="236">
        <v>22562448.409999993</v>
      </c>
      <c r="C518" s="236">
        <f>Y71</f>
        <v>26063544.699999988</v>
      </c>
      <c r="D518" s="236">
        <v>86092</v>
      </c>
      <c r="E518" s="180">
        <f>Y59</f>
        <v>91761</v>
      </c>
      <c r="F518" s="259">
        <f t="shared" si="17"/>
        <v>262.07369337452951</v>
      </c>
      <c r="G518" s="259">
        <f t="shared" si="17"/>
        <v>284.03727836444665</v>
      </c>
      <c r="H518" s="261" t="str">
        <f t="shared" si="16"/>
        <v/>
      </c>
      <c r="I518" s="263"/>
      <c r="K518" s="257"/>
      <c r="L518" s="257"/>
    </row>
    <row r="519" spans="1:12" ht="12.6" customHeight="1">
      <c r="A519" s="180" t="s">
        <v>535</v>
      </c>
      <c r="B519" s="236">
        <v>2970909.52</v>
      </c>
      <c r="C519" s="236">
        <f>Z71</f>
        <v>3240351.7600000007</v>
      </c>
      <c r="D519" s="236">
        <v>20092</v>
      </c>
      <c r="E519" s="180">
        <f>Z59</f>
        <v>22567</v>
      </c>
      <c r="F519" s="259">
        <f t="shared" si="17"/>
        <v>147.86529564005573</v>
      </c>
      <c r="G519" s="259">
        <f t="shared" si="17"/>
        <v>143.58806044223869</v>
      </c>
      <c r="H519" s="261" t="str">
        <f t="shared" si="16"/>
        <v/>
      </c>
      <c r="I519" s="263"/>
      <c r="K519" s="257"/>
      <c r="L519" s="257"/>
    </row>
    <row r="520" spans="1:12" ht="12.6" customHeight="1">
      <c r="A520" s="180" t="s">
        <v>536</v>
      </c>
      <c r="B520" s="236">
        <v>1893521.28</v>
      </c>
      <c r="C520" s="236">
        <f>AA71</f>
        <v>2256753.5500000003</v>
      </c>
      <c r="D520" s="236">
        <v>3574</v>
      </c>
      <c r="E520" s="180">
        <f>AA59</f>
        <v>4020</v>
      </c>
      <c r="F520" s="259">
        <f t="shared" si="17"/>
        <v>529.80449916060434</v>
      </c>
      <c r="G520" s="259">
        <f t="shared" si="17"/>
        <v>561.3814800995026</v>
      </c>
      <c r="H520" s="261" t="str">
        <f t="shared" si="16"/>
        <v/>
      </c>
      <c r="I520" s="263"/>
      <c r="K520" s="257"/>
      <c r="L520" s="257"/>
    </row>
    <row r="521" spans="1:12" ht="12.6" customHeight="1">
      <c r="A521" s="180" t="s">
        <v>537</v>
      </c>
      <c r="B521" s="236">
        <v>41113174.239999995</v>
      </c>
      <c r="C521" s="236">
        <f>AB71</f>
        <v>44579105.239999995</v>
      </c>
      <c r="D521" s="181" t="s">
        <v>529</v>
      </c>
      <c r="E521" s="181" t="s">
        <v>529</v>
      </c>
      <c r="F521" s="259" t="str">
        <f t="shared" si="17"/>
        <v/>
      </c>
      <c r="G521" s="259" t="str">
        <f t="shared" si="17"/>
        <v/>
      </c>
      <c r="H521" s="261" t="str">
        <f t="shared" si="16"/>
        <v/>
      </c>
      <c r="I521" s="263"/>
      <c r="K521" s="257"/>
      <c r="L521" s="257"/>
    </row>
    <row r="522" spans="1:12" ht="12.6" customHeight="1">
      <c r="A522" s="180" t="s">
        <v>538</v>
      </c>
      <c r="B522" s="236">
        <v>3413082.4899999993</v>
      </c>
      <c r="C522" s="236">
        <f>AC71</f>
        <v>3689710.1800000006</v>
      </c>
      <c r="D522" s="236">
        <v>20525</v>
      </c>
      <c r="E522" s="180">
        <f>AC59</f>
        <v>25409</v>
      </c>
      <c r="F522" s="259">
        <f t="shared" si="17"/>
        <v>166.28903727161995</v>
      </c>
      <c r="G522" s="259">
        <f t="shared" si="17"/>
        <v>145.21272698650088</v>
      </c>
      <c r="H522" s="261" t="str">
        <f t="shared" si="16"/>
        <v/>
      </c>
      <c r="I522" s="263"/>
      <c r="K522" s="257"/>
      <c r="L522" s="257"/>
    </row>
    <row r="523" spans="1:12" ht="12.6" customHeight="1">
      <c r="A523" s="180" t="s">
        <v>539</v>
      </c>
      <c r="B523" s="236">
        <v>732226.76</v>
      </c>
      <c r="C523" s="236">
        <f>AD71</f>
        <v>737670.77999999991</v>
      </c>
      <c r="D523" s="236">
        <v>1015</v>
      </c>
      <c r="E523" s="180">
        <f>AD59</f>
        <v>960</v>
      </c>
      <c r="F523" s="259">
        <f t="shared" si="17"/>
        <v>721.40567487684734</v>
      </c>
      <c r="G523" s="259">
        <f t="shared" si="17"/>
        <v>768.40706249999994</v>
      </c>
      <c r="H523" s="261" t="str">
        <f t="shared" si="16"/>
        <v/>
      </c>
      <c r="I523" s="263"/>
      <c r="K523" s="257"/>
      <c r="L523" s="257"/>
    </row>
    <row r="524" spans="1:12" ht="12.6" customHeight="1">
      <c r="A524" s="180" t="s">
        <v>540</v>
      </c>
      <c r="B524" s="236">
        <v>7999073.1799999997</v>
      </c>
      <c r="C524" s="236">
        <f>AE71</f>
        <v>8231814.4400000004</v>
      </c>
      <c r="D524" s="236">
        <v>157851</v>
      </c>
      <c r="E524" s="180">
        <f>AE59</f>
        <v>175278</v>
      </c>
      <c r="F524" s="259">
        <f t="shared" si="17"/>
        <v>50.674833735611429</v>
      </c>
      <c r="G524" s="259">
        <f t="shared" si="17"/>
        <v>46.96433345884823</v>
      </c>
      <c r="H524" s="261" t="str">
        <f t="shared" si="16"/>
        <v/>
      </c>
      <c r="I524" s="263"/>
      <c r="K524" s="257"/>
      <c r="L524" s="257"/>
    </row>
    <row r="525" spans="1:12" ht="12.6" customHeight="1">
      <c r="A525" s="180" t="s">
        <v>541</v>
      </c>
      <c r="B525" s="236">
        <v>0</v>
      </c>
      <c r="C525" s="236">
        <f>AF71</f>
        <v>0</v>
      </c>
      <c r="D525" s="236">
        <v>0</v>
      </c>
      <c r="E525" s="180">
        <f>AF59</f>
        <v>0</v>
      </c>
      <c r="F525" s="259" t="str">
        <f t="shared" si="17"/>
        <v/>
      </c>
      <c r="G525" s="259" t="str">
        <f t="shared" si="17"/>
        <v/>
      </c>
      <c r="H525" s="261" t="str">
        <f t="shared" si="16"/>
        <v/>
      </c>
      <c r="I525" s="263"/>
      <c r="K525" s="257"/>
      <c r="L525" s="257"/>
    </row>
    <row r="526" spans="1:12" ht="12.6" customHeight="1">
      <c r="A526" s="180" t="s">
        <v>542</v>
      </c>
      <c r="B526" s="236">
        <v>16404585.379999997</v>
      </c>
      <c r="C526" s="236">
        <f>AG71</f>
        <v>16436044.429999996</v>
      </c>
      <c r="D526" s="236">
        <v>65527</v>
      </c>
      <c r="E526" s="180">
        <f>AG59</f>
        <v>66957</v>
      </c>
      <c r="F526" s="259">
        <f t="shared" si="17"/>
        <v>250.34848810414024</v>
      </c>
      <c r="G526" s="259">
        <f t="shared" si="17"/>
        <v>245.47163746882322</v>
      </c>
      <c r="H526" s="261" t="str">
        <f t="shared" si="16"/>
        <v/>
      </c>
      <c r="I526" s="263"/>
      <c r="K526" s="257"/>
      <c r="L526" s="257"/>
    </row>
    <row r="527" spans="1:12" ht="12.6" customHeight="1">
      <c r="A527" s="180" t="s">
        <v>543</v>
      </c>
      <c r="B527" s="236">
        <v>0</v>
      </c>
      <c r="C527" s="236">
        <f>AH71</f>
        <v>0</v>
      </c>
      <c r="D527" s="236">
        <v>0</v>
      </c>
      <c r="E527" s="180">
        <f>AH59</f>
        <v>0</v>
      </c>
      <c r="F527" s="259" t="str">
        <f t="shared" si="17"/>
        <v/>
      </c>
      <c r="G527" s="259" t="str">
        <f t="shared" si="17"/>
        <v/>
      </c>
      <c r="H527" s="261" t="str">
        <f t="shared" si="16"/>
        <v/>
      </c>
      <c r="I527" s="263"/>
      <c r="K527" s="257"/>
      <c r="L527" s="257"/>
    </row>
    <row r="528" spans="1:12" ht="12.6" customHeight="1">
      <c r="A528" s="180" t="s">
        <v>544</v>
      </c>
      <c r="B528" s="236">
        <v>9209996.4499999993</v>
      </c>
      <c r="C528" s="236">
        <f>AI71</f>
        <v>8147361.3699999982</v>
      </c>
      <c r="D528" s="236">
        <v>16299</v>
      </c>
      <c r="E528" s="180">
        <f>AI59</f>
        <v>10710</v>
      </c>
      <c r="F528" s="259">
        <f t="shared" ref="F528:G540" si="18">IF(B528=0,"",IF(D528=0,"",B528/D528))</f>
        <v>565.06512362721639</v>
      </c>
      <c r="G528" s="259">
        <f t="shared" si="18"/>
        <v>760.72468440709599</v>
      </c>
      <c r="H528" s="261">
        <f t="shared" si="16"/>
        <v>0.34626019656622753</v>
      </c>
      <c r="I528" s="263" t="s">
        <v>1276</v>
      </c>
      <c r="K528" s="257"/>
      <c r="L528" s="257"/>
    </row>
    <row r="529" spans="1:12" ht="12.6" customHeight="1">
      <c r="A529" s="180" t="s">
        <v>545</v>
      </c>
      <c r="B529" s="236">
        <v>86222309.580000043</v>
      </c>
      <c r="C529" s="236">
        <f>AJ71</f>
        <v>90660434.910000026</v>
      </c>
      <c r="D529" s="236">
        <v>328568</v>
      </c>
      <c r="E529" s="180">
        <f>AJ59</f>
        <v>354312</v>
      </c>
      <c r="F529" s="259">
        <f t="shared" si="18"/>
        <v>262.4184630883106</v>
      </c>
      <c r="G529" s="259">
        <f t="shared" si="18"/>
        <v>255.87740440628605</v>
      </c>
      <c r="H529" s="261" t="str">
        <f t="shared" si="16"/>
        <v/>
      </c>
      <c r="I529" s="263"/>
      <c r="K529" s="257"/>
      <c r="L529" s="257"/>
    </row>
    <row r="530" spans="1:12" ht="12.6" customHeight="1">
      <c r="A530" s="180" t="s">
        <v>546</v>
      </c>
      <c r="B530" s="236">
        <v>0</v>
      </c>
      <c r="C530" s="236">
        <f>AK71</f>
        <v>0</v>
      </c>
      <c r="D530" s="236">
        <v>0</v>
      </c>
      <c r="E530" s="180">
        <f>AK59</f>
        <v>0</v>
      </c>
      <c r="F530" s="259" t="str">
        <f t="shared" si="18"/>
        <v/>
      </c>
      <c r="G530" s="259" t="str">
        <f t="shared" si="18"/>
        <v/>
      </c>
      <c r="H530" s="261" t="str">
        <f t="shared" si="16"/>
        <v/>
      </c>
      <c r="I530" s="263"/>
      <c r="K530" s="257"/>
      <c r="L530" s="257"/>
    </row>
    <row r="531" spans="1:12" ht="12.6" customHeight="1">
      <c r="A531" s="180" t="s">
        <v>547</v>
      </c>
      <c r="B531" s="236">
        <v>0</v>
      </c>
      <c r="C531" s="236">
        <f>AL71</f>
        <v>0</v>
      </c>
      <c r="D531" s="236">
        <v>0</v>
      </c>
      <c r="E531" s="180">
        <f>AL59</f>
        <v>0</v>
      </c>
      <c r="F531" s="259" t="str">
        <f t="shared" si="18"/>
        <v/>
      </c>
      <c r="G531" s="259" t="str">
        <f t="shared" si="18"/>
        <v/>
      </c>
      <c r="H531" s="261" t="str">
        <f t="shared" si="16"/>
        <v/>
      </c>
      <c r="I531" s="263"/>
      <c r="K531" s="257"/>
      <c r="L531" s="257"/>
    </row>
    <row r="532" spans="1:12" ht="12.6" customHeight="1">
      <c r="A532" s="180" t="s">
        <v>548</v>
      </c>
      <c r="B532" s="236">
        <v>0</v>
      </c>
      <c r="C532" s="236">
        <f>AM71</f>
        <v>0</v>
      </c>
      <c r="D532" s="236">
        <v>0</v>
      </c>
      <c r="E532" s="180">
        <f>AM59</f>
        <v>0</v>
      </c>
      <c r="F532" s="259" t="str">
        <f t="shared" si="18"/>
        <v/>
      </c>
      <c r="G532" s="259" t="str">
        <f t="shared" si="18"/>
        <v/>
      </c>
      <c r="H532" s="261" t="str">
        <f t="shared" si="16"/>
        <v/>
      </c>
      <c r="I532" s="263"/>
      <c r="K532" s="257"/>
      <c r="L532" s="257"/>
    </row>
    <row r="533" spans="1:12" ht="12.6" customHeight="1">
      <c r="A533" s="180" t="s">
        <v>1245</v>
      </c>
      <c r="B533" s="236">
        <v>0</v>
      </c>
      <c r="C533" s="236">
        <f>AN71</f>
        <v>0</v>
      </c>
      <c r="D533" s="236">
        <v>0</v>
      </c>
      <c r="E533" s="180">
        <f>AN59</f>
        <v>0</v>
      </c>
      <c r="F533" s="259" t="str">
        <f t="shared" si="18"/>
        <v/>
      </c>
      <c r="G533" s="259" t="str">
        <f t="shared" si="18"/>
        <v/>
      </c>
      <c r="H533" s="261" t="str">
        <f t="shared" si="16"/>
        <v/>
      </c>
      <c r="I533" s="263"/>
      <c r="K533" s="257"/>
      <c r="L533" s="257"/>
    </row>
    <row r="534" spans="1:12" ht="12.6" customHeight="1">
      <c r="A534" s="180" t="s">
        <v>549</v>
      </c>
      <c r="B534" s="236">
        <v>0</v>
      </c>
      <c r="C534" s="236">
        <f>AO71</f>
        <v>0</v>
      </c>
      <c r="D534" s="236">
        <v>0</v>
      </c>
      <c r="E534" s="180">
        <f>AO59</f>
        <v>0</v>
      </c>
      <c r="F534" s="259" t="str">
        <f t="shared" si="18"/>
        <v/>
      </c>
      <c r="G534" s="259" t="str">
        <f t="shared" si="18"/>
        <v/>
      </c>
      <c r="H534" s="261" t="str">
        <f t="shared" si="16"/>
        <v/>
      </c>
      <c r="I534" s="263"/>
      <c r="K534" s="257"/>
      <c r="L534" s="257"/>
    </row>
    <row r="535" spans="1:12" ht="12.6" customHeight="1">
      <c r="A535" s="180" t="s">
        <v>550</v>
      </c>
      <c r="B535" s="236">
        <v>3669144.07</v>
      </c>
      <c r="C535" s="236">
        <f>AP71</f>
        <v>3677973.32</v>
      </c>
      <c r="D535" s="236">
        <v>28840</v>
      </c>
      <c r="E535" s="180">
        <f>AP59</f>
        <v>34018</v>
      </c>
      <c r="F535" s="259">
        <f t="shared" si="18"/>
        <v>127.22413557558946</v>
      </c>
      <c r="G535" s="259">
        <f t="shared" si="18"/>
        <v>108.11844670468575</v>
      </c>
      <c r="H535" s="261" t="str">
        <f t="shared" si="16"/>
        <v/>
      </c>
      <c r="I535" s="263"/>
      <c r="K535" s="257"/>
      <c r="L535" s="257"/>
    </row>
    <row r="536" spans="1:12" ht="12.6" customHeight="1">
      <c r="A536" s="180" t="s">
        <v>551</v>
      </c>
      <c r="B536" s="236">
        <v>20542.86</v>
      </c>
      <c r="C536" s="236">
        <f>AQ71</f>
        <v>15542.24</v>
      </c>
      <c r="D536" s="236">
        <v>391</v>
      </c>
      <c r="E536" s="180">
        <f>AQ59</f>
        <v>439</v>
      </c>
      <c r="F536" s="259">
        <f t="shared" si="18"/>
        <v>52.539283887468031</v>
      </c>
      <c r="G536" s="259">
        <f t="shared" si="18"/>
        <v>35.403735763097949</v>
      </c>
      <c r="H536" s="261">
        <f t="shared" si="16"/>
        <v>-0.32614734835503445</v>
      </c>
      <c r="I536" s="263" t="s">
        <v>1277</v>
      </c>
      <c r="K536" s="257"/>
      <c r="L536" s="257"/>
    </row>
    <row r="537" spans="1:12" ht="12.6" customHeight="1">
      <c r="A537" s="180" t="s">
        <v>552</v>
      </c>
      <c r="B537" s="236">
        <v>5555261.8500000006</v>
      </c>
      <c r="C537" s="236">
        <f>AR71</f>
        <v>6443774.7999999989</v>
      </c>
      <c r="D537" s="236">
        <v>34430</v>
      </c>
      <c r="E537" s="180">
        <f>AR59</f>
        <v>41295</v>
      </c>
      <c r="F537" s="259">
        <f t="shared" si="18"/>
        <v>161.34945832123151</v>
      </c>
      <c r="G537" s="259">
        <f t="shared" si="18"/>
        <v>156.04249424869838</v>
      </c>
      <c r="H537" s="261" t="str">
        <f t="shared" si="16"/>
        <v/>
      </c>
      <c r="I537" s="263"/>
      <c r="K537" s="257"/>
      <c r="L537" s="257"/>
    </row>
    <row r="538" spans="1:12" ht="12.6" customHeight="1">
      <c r="A538" s="180" t="s">
        <v>553</v>
      </c>
      <c r="B538" s="236">
        <v>0</v>
      </c>
      <c r="C538" s="236">
        <f>AS71</f>
        <v>0</v>
      </c>
      <c r="D538" s="236">
        <v>0</v>
      </c>
      <c r="E538" s="180">
        <f>AS59</f>
        <v>0</v>
      </c>
      <c r="F538" s="259" t="str">
        <f t="shared" si="18"/>
        <v/>
      </c>
      <c r="G538" s="259" t="str">
        <f t="shared" si="18"/>
        <v/>
      </c>
      <c r="H538" s="261" t="str">
        <f t="shared" si="16"/>
        <v/>
      </c>
      <c r="I538" s="263"/>
      <c r="K538" s="257"/>
      <c r="L538" s="257"/>
    </row>
    <row r="539" spans="1:12" ht="12.6" customHeight="1">
      <c r="A539" s="180" t="s">
        <v>554</v>
      </c>
      <c r="B539" s="236">
        <v>0</v>
      </c>
      <c r="C539" s="236">
        <f>AT71</f>
        <v>0</v>
      </c>
      <c r="D539" s="236">
        <v>0</v>
      </c>
      <c r="E539" s="180">
        <f>AT59</f>
        <v>0</v>
      </c>
      <c r="F539" s="259" t="str">
        <f t="shared" si="18"/>
        <v/>
      </c>
      <c r="G539" s="259" t="str">
        <f t="shared" si="18"/>
        <v/>
      </c>
      <c r="H539" s="261" t="str">
        <f t="shared" si="16"/>
        <v/>
      </c>
      <c r="I539" s="263"/>
      <c r="K539" s="257"/>
      <c r="L539" s="257"/>
    </row>
    <row r="540" spans="1:12" ht="12.6" customHeight="1">
      <c r="A540" s="180" t="s">
        <v>555</v>
      </c>
      <c r="B540" s="236">
        <v>0</v>
      </c>
      <c r="C540" s="236">
        <f>AU71</f>
        <v>0</v>
      </c>
      <c r="D540" s="236">
        <v>0</v>
      </c>
      <c r="E540" s="180">
        <f>AU59</f>
        <v>0</v>
      </c>
      <c r="F540" s="259" t="str">
        <f t="shared" si="18"/>
        <v/>
      </c>
      <c r="G540" s="259" t="str">
        <f t="shared" si="18"/>
        <v/>
      </c>
      <c r="H540" s="261" t="str">
        <f t="shared" si="16"/>
        <v/>
      </c>
      <c r="I540" s="263"/>
      <c r="K540" s="257"/>
      <c r="L540" s="257"/>
    </row>
    <row r="541" spans="1:12" ht="12.6" customHeight="1">
      <c r="A541" s="180" t="s">
        <v>556</v>
      </c>
      <c r="B541" s="236">
        <v>397619.37999999983</v>
      </c>
      <c r="C541" s="236">
        <f>AV71</f>
        <v>402272.43999999994</v>
      </c>
      <c r="D541" s="181" t="s">
        <v>529</v>
      </c>
      <c r="E541" s="181" t="s">
        <v>529</v>
      </c>
      <c r="F541" s="259"/>
      <c r="G541" s="259"/>
      <c r="H541" s="261"/>
      <c r="I541" s="263"/>
      <c r="K541" s="257"/>
      <c r="L541" s="257"/>
    </row>
    <row r="542" spans="1:12" ht="12.6" customHeight="1">
      <c r="A542" s="180" t="s">
        <v>1246</v>
      </c>
      <c r="B542" s="236">
        <v>-47685.05</v>
      </c>
      <c r="C542" s="236">
        <f>AW71</f>
        <v>4179</v>
      </c>
      <c r="D542" s="181" t="s">
        <v>529</v>
      </c>
      <c r="E542" s="181" t="s">
        <v>529</v>
      </c>
      <c r="F542" s="259"/>
      <c r="G542" s="259"/>
      <c r="H542" s="261"/>
      <c r="I542" s="263"/>
      <c r="K542" s="257"/>
      <c r="L542" s="257"/>
    </row>
    <row r="543" spans="1:12" ht="12.6" customHeight="1">
      <c r="A543" s="180" t="s">
        <v>557</v>
      </c>
      <c r="B543" s="236">
        <v>298498.07999999996</v>
      </c>
      <c r="C543" s="236">
        <f>AX71</f>
        <v>330764.78999999998</v>
      </c>
      <c r="D543" s="181" t="s">
        <v>529</v>
      </c>
      <c r="E543" s="181" t="s">
        <v>529</v>
      </c>
      <c r="F543" s="259"/>
      <c r="G543" s="259"/>
      <c r="H543" s="261"/>
      <c r="I543" s="263"/>
      <c r="K543" s="257"/>
      <c r="L543" s="257"/>
    </row>
    <row r="544" spans="1:12" ht="12.6" customHeight="1">
      <c r="A544" s="180" t="s">
        <v>558</v>
      </c>
      <c r="B544" s="236">
        <v>4840020.9999999991</v>
      </c>
      <c r="C544" s="236">
        <f>AY71</f>
        <v>5060289.6100000003</v>
      </c>
      <c r="D544" s="236">
        <v>207488</v>
      </c>
      <c r="E544" s="180">
        <f>AY59</f>
        <v>209890</v>
      </c>
      <c r="F544" s="259">
        <f t="shared" ref="F544:G550" si="19">IF(B544=0,"",IF(D544=0,"",B544/D544))</f>
        <v>23.326751426588523</v>
      </c>
      <c r="G544" s="259">
        <f t="shared" si="19"/>
        <v>24.109245843060652</v>
      </c>
      <c r="H544" s="261" t="str">
        <f t="shared" si="16"/>
        <v/>
      </c>
      <c r="I544" s="263"/>
      <c r="K544" s="257"/>
      <c r="L544" s="257"/>
    </row>
    <row r="545" spans="1:13" ht="12.6" customHeight="1">
      <c r="A545" s="180" t="s">
        <v>559</v>
      </c>
      <c r="B545" s="236">
        <v>0</v>
      </c>
      <c r="C545" s="236">
        <f>AZ71</f>
        <v>0</v>
      </c>
      <c r="D545" s="236">
        <v>0</v>
      </c>
      <c r="E545" s="180">
        <f>AZ59</f>
        <v>0</v>
      </c>
      <c r="F545" s="259" t="str">
        <f t="shared" si="19"/>
        <v/>
      </c>
      <c r="G545" s="259" t="str">
        <f t="shared" si="19"/>
        <v/>
      </c>
      <c r="H545" s="261" t="str">
        <f t="shared" si="16"/>
        <v/>
      </c>
      <c r="I545" s="263"/>
      <c r="K545" s="257"/>
      <c r="L545" s="257"/>
    </row>
    <row r="546" spans="1:13" ht="12.6" customHeight="1">
      <c r="A546" s="180" t="s">
        <v>560</v>
      </c>
      <c r="B546" s="236">
        <v>1779894.7699999998</v>
      </c>
      <c r="C546" s="236">
        <f>BA71</f>
        <v>1170227.0899999999</v>
      </c>
      <c r="D546" s="236">
        <v>0</v>
      </c>
      <c r="E546" s="180">
        <f>BA59</f>
        <v>0</v>
      </c>
      <c r="F546" s="259" t="str">
        <f t="shared" si="19"/>
        <v/>
      </c>
      <c r="G546" s="259" t="str">
        <f t="shared" si="19"/>
        <v/>
      </c>
      <c r="H546" s="261" t="str">
        <f t="shared" si="16"/>
        <v/>
      </c>
      <c r="I546" s="263"/>
      <c r="K546" s="257"/>
      <c r="L546" s="257"/>
    </row>
    <row r="547" spans="1:13" ht="12.6" customHeight="1">
      <c r="A547" s="180" t="s">
        <v>561</v>
      </c>
      <c r="B547" s="236">
        <v>3783372.22</v>
      </c>
      <c r="C547" s="236">
        <f>BB71</f>
        <v>5207682.13</v>
      </c>
      <c r="D547" s="181" t="s">
        <v>529</v>
      </c>
      <c r="E547" s="181" t="s">
        <v>529</v>
      </c>
      <c r="F547" s="259"/>
      <c r="G547" s="259"/>
      <c r="H547" s="261"/>
      <c r="I547" s="263"/>
      <c r="K547" s="257"/>
      <c r="L547" s="257"/>
    </row>
    <row r="548" spans="1:13" ht="12.6" customHeight="1">
      <c r="A548" s="180" t="s">
        <v>562</v>
      </c>
      <c r="B548" s="236">
        <v>0</v>
      </c>
      <c r="C548" s="236">
        <f>BC71</f>
        <v>0</v>
      </c>
      <c r="D548" s="181" t="s">
        <v>529</v>
      </c>
      <c r="E548" s="181" t="s">
        <v>529</v>
      </c>
      <c r="F548" s="259"/>
      <c r="G548" s="259"/>
      <c r="H548" s="261"/>
      <c r="I548" s="263"/>
      <c r="K548" s="257"/>
      <c r="L548" s="257"/>
    </row>
    <row r="549" spans="1:13" ht="12.6" customHeight="1">
      <c r="A549" s="180" t="s">
        <v>563</v>
      </c>
      <c r="B549" s="236">
        <v>30280</v>
      </c>
      <c r="C549" s="236">
        <f>BD71</f>
        <v>29104</v>
      </c>
      <c r="D549" s="181" t="s">
        <v>529</v>
      </c>
      <c r="E549" s="181" t="s">
        <v>529</v>
      </c>
      <c r="F549" s="259"/>
      <c r="G549" s="259"/>
      <c r="H549" s="261"/>
      <c r="I549" s="263"/>
      <c r="K549" s="257"/>
      <c r="L549" s="257"/>
    </row>
    <row r="550" spans="1:13" ht="12.6" customHeight="1">
      <c r="A550" s="180" t="s">
        <v>564</v>
      </c>
      <c r="B550" s="236">
        <v>12493789.710000001</v>
      </c>
      <c r="C550" s="236">
        <f>BE71</f>
        <v>12082253.010000002</v>
      </c>
      <c r="D550" s="236">
        <v>744456.8394520547</v>
      </c>
      <c r="E550" s="180">
        <f>BE59</f>
        <v>744456.8394520547</v>
      </c>
      <c r="F550" s="259">
        <f t="shared" si="19"/>
        <v>16.782423168005081</v>
      </c>
      <c r="G550" s="259">
        <f t="shared" si="19"/>
        <v>16.229621879614871</v>
      </c>
      <c r="H550" s="261" t="str">
        <f t="shared" si="16"/>
        <v/>
      </c>
      <c r="I550" s="263"/>
      <c r="K550" s="257"/>
      <c r="L550" s="257"/>
    </row>
    <row r="551" spans="1:13" ht="12.6" customHeight="1">
      <c r="A551" s="180" t="s">
        <v>565</v>
      </c>
      <c r="B551" s="236">
        <v>4649380.08</v>
      </c>
      <c r="C551" s="236">
        <f>BF71</f>
        <v>5272986.9399999995</v>
      </c>
      <c r="D551" s="181" t="s">
        <v>529</v>
      </c>
      <c r="E551" s="181" t="s">
        <v>529</v>
      </c>
      <c r="F551" s="259"/>
      <c r="G551" s="259"/>
      <c r="H551" s="261"/>
      <c r="I551" s="263"/>
      <c r="J551" s="199"/>
      <c r="M551" s="261"/>
    </row>
    <row r="552" spans="1:13" ht="12.6" customHeight="1">
      <c r="A552" s="180" t="s">
        <v>566</v>
      </c>
      <c r="B552" s="236">
        <v>476576.87</v>
      </c>
      <c r="C552" s="236">
        <f>BG71</f>
        <v>509101.89</v>
      </c>
      <c r="D552" s="181" t="s">
        <v>529</v>
      </c>
      <c r="E552" s="181" t="s">
        <v>529</v>
      </c>
      <c r="F552" s="259"/>
      <c r="G552" s="259"/>
      <c r="H552" s="261"/>
      <c r="J552" s="199"/>
      <c r="M552" s="261"/>
    </row>
    <row r="553" spans="1:13" ht="12.6" customHeight="1">
      <c r="A553" s="180" t="s">
        <v>567</v>
      </c>
      <c r="B553" s="236">
        <v>551461.81999999995</v>
      </c>
      <c r="C553" s="236">
        <f>BH71</f>
        <v>111417</v>
      </c>
      <c r="D553" s="181" t="s">
        <v>529</v>
      </c>
      <c r="E553" s="181" t="s">
        <v>529</v>
      </c>
      <c r="F553" s="259"/>
      <c r="G553" s="259"/>
      <c r="H553" s="261"/>
      <c r="J553" s="199"/>
      <c r="M553" s="261"/>
    </row>
    <row r="554" spans="1:13" ht="12.6" customHeight="1">
      <c r="A554" s="180" t="s">
        <v>568</v>
      </c>
      <c r="B554" s="236">
        <v>4689455.84</v>
      </c>
      <c r="C554" s="236">
        <f>BI71</f>
        <v>5105552.2399999984</v>
      </c>
      <c r="D554" s="181" t="s">
        <v>529</v>
      </c>
      <c r="E554" s="181" t="s">
        <v>529</v>
      </c>
      <c r="F554" s="259"/>
      <c r="G554" s="259"/>
      <c r="H554" s="261"/>
      <c r="J554" s="199"/>
      <c r="M554" s="261"/>
    </row>
    <row r="555" spans="1:13" ht="12.6" customHeight="1">
      <c r="A555" s="180" t="s">
        <v>569</v>
      </c>
      <c r="B555" s="236">
        <v>29103</v>
      </c>
      <c r="C555" s="236">
        <f>BJ71</f>
        <v>26877</v>
      </c>
      <c r="D555" s="181" t="s">
        <v>529</v>
      </c>
      <c r="E555" s="181" t="s">
        <v>529</v>
      </c>
      <c r="F555" s="259"/>
      <c r="G555" s="259"/>
      <c r="H555" s="261"/>
      <c r="J555" s="199"/>
      <c r="M555" s="261"/>
    </row>
    <row r="556" spans="1:13" ht="12.6" customHeight="1">
      <c r="A556" s="180" t="s">
        <v>570</v>
      </c>
      <c r="B556" s="236">
        <v>276371.77999999997</v>
      </c>
      <c r="C556" s="236">
        <f>BK71</f>
        <v>276250.21999999997</v>
      </c>
      <c r="D556" s="181" t="s">
        <v>529</v>
      </c>
      <c r="E556" s="181" t="s">
        <v>529</v>
      </c>
      <c r="F556" s="259"/>
      <c r="G556" s="259"/>
      <c r="H556" s="261"/>
      <c r="J556" s="199"/>
      <c r="M556" s="261"/>
    </row>
    <row r="557" spans="1:13" ht="12.6" customHeight="1">
      <c r="A557" s="180" t="s">
        <v>571</v>
      </c>
      <c r="B557" s="236">
        <v>477833.59</v>
      </c>
      <c r="C557" s="236">
        <f>BL71</f>
        <v>523779.79</v>
      </c>
      <c r="D557" s="181" t="s">
        <v>529</v>
      </c>
      <c r="E557" s="181" t="s">
        <v>529</v>
      </c>
      <c r="F557" s="259"/>
      <c r="G557" s="259"/>
      <c r="H557" s="261"/>
      <c r="J557" s="199"/>
      <c r="M557" s="261"/>
    </row>
    <row r="558" spans="1:13" ht="12.6" customHeight="1">
      <c r="A558" s="180" t="s">
        <v>572</v>
      </c>
      <c r="B558" s="236">
        <v>0</v>
      </c>
      <c r="C558" s="236">
        <f>BM71</f>
        <v>0</v>
      </c>
      <c r="D558" s="181" t="s">
        <v>529</v>
      </c>
      <c r="E558" s="181" t="s">
        <v>529</v>
      </c>
      <c r="F558" s="259"/>
      <c r="G558" s="259"/>
      <c r="H558" s="261"/>
      <c r="J558" s="199"/>
      <c r="M558" s="261"/>
    </row>
    <row r="559" spans="1:13" ht="12.6" customHeight="1">
      <c r="A559" s="180" t="s">
        <v>573</v>
      </c>
      <c r="B559" s="236">
        <v>90402310.749999985</v>
      </c>
      <c r="C559" s="236">
        <f>BN71</f>
        <v>94976656.450000003</v>
      </c>
      <c r="D559" s="181" t="s">
        <v>529</v>
      </c>
      <c r="E559" s="181" t="s">
        <v>529</v>
      </c>
      <c r="F559" s="259"/>
      <c r="G559" s="259"/>
      <c r="H559" s="261"/>
      <c r="J559" s="199"/>
      <c r="M559" s="261"/>
    </row>
    <row r="560" spans="1:13" ht="12.6" customHeight="1">
      <c r="A560" s="180" t="s">
        <v>574</v>
      </c>
      <c r="B560" s="236">
        <v>547415.51</v>
      </c>
      <c r="C560" s="236">
        <f>BO71</f>
        <v>603776.81999999983</v>
      </c>
      <c r="D560" s="181" t="s">
        <v>529</v>
      </c>
      <c r="E560" s="181" t="s">
        <v>529</v>
      </c>
      <c r="F560" s="259"/>
      <c r="G560" s="259"/>
      <c r="H560" s="261"/>
      <c r="J560" s="199"/>
      <c r="M560" s="261"/>
    </row>
    <row r="561" spans="1:13" ht="12.6" customHeight="1">
      <c r="A561" s="180" t="s">
        <v>575</v>
      </c>
      <c r="B561" s="236">
        <v>717396.07000000007</v>
      </c>
      <c r="C561" s="236">
        <f>BP71</f>
        <v>806332.42</v>
      </c>
      <c r="D561" s="181" t="s">
        <v>529</v>
      </c>
      <c r="E561" s="181" t="s">
        <v>529</v>
      </c>
      <c r="F561" s="259"/>
      <c r="G561" s="259"/>
      <c r="H561" s="261"/>
      <c r="J561" s="199"/>
      <c r="M561" s="261"/>
    </row>
    <row r="562" spans="1:13" ht="12.6" customHeight="1">
      <c r="A562" s="180" t="s">
        <v>576</v>
      </c>
      <c r="B562" s="236">
        <v>0</v>
      </c>
      <c r="C562" s="236">
        <f>BQ71</f>
        <v>0</v>
      </c>
      <c r="D562" s="181" t="s">
        <v>529</v>
      </c>
      <c r="E562" s="181" t="s">
        <v>529</v>
      </c>
      <c r="F562" s="259"/>
      <c r="G562" s="259"/>
      <c r="H562" s="261"/>
      <c r="J562" s="199"/>
      <c r="M562" s="261"/>
    </row>
    <row r="563" spans="1:13" ht="12.6" customHeight="1">
      <c r="A563" s="180" t="s">
        <v>577</v>
      </c>
      <c r="B563" s="236">
        <v>112526.28</v>
      </c>
      <c r="C563" s="236">
        <f>BR71</f>
        <v>225372.38000000003</v>
      </c>
      <c r="D563" s="181" t="s">
        <v>529</v>
      </c>
      <c r="E563" s="181" t="s">
        <v>529</v>
      </c>
      <c r="F563" s="259"/>
      <c r="G563" s="259"/>
      <c r="H563" s="261"/>
      <c r="J563" s="199"/>
      <c r="M563" s="261"/>
    </row>
    <row r="564" spans="1:13" ht="12.6" customHeight="1">
      <c r="A564" s="180" t="s">
        <v>1247</v>
      </c>
      <c r="B564" s="236">
        <v>316595.57</v>
      </c>
      <c r="C564" s="236">
        <f>BS71</f>
        <v>337346.89999999997</v>
      </c>
      <c r="D564" s="181" t="s">
        <v>529</v>
      </c>
      <c r="E564" s="181" t="s">
        <v>529</v>
      </c>
      <c r="F564" s="259"/>
      <c r="G564" s="259"/>
      <c r="H564" s="261"/>
      <c r="J564" s="199"/>
      <c r="M564" s="261"/>
    </row>
    <row r="565" spans="1:13" ht="12.6" customHeight="1">
      <c r="A565" s="180" t="s">
        <v>578</v>
      </c>
      <c r="B565" s="236">
        <v>634432.68000000005</v>
      </c>
      <c r="C565" s="236">
        <f>BT71</f>
        <v>736453.75000000012</v>
      </c>
      <c r="D565" s="181" t="s">
        <v>529</v>
      </c>
      <c r="E565" s="181" t="s">
        <v>529</v>
      </c>
      <c r="F565" s="259"/>
      <c r="G565" s="259"/>
      <c r="H565" s="261"/>
      <c r="J565" s="199"/>
      <c r="M565" s="261"/>
    </row>
    <row r="566" spans="1:13" ht="12.6" customHeight="1">
      <c r="A566" s="180" t="s">
        <v>579</v>
      </c>
      <c r="B566" s="236">
        <v>137427.25</v>
      </c>
      <c r="C566" s="236">
        <f>BU71</f>
        <v>133559.38</v>
      </c>
      <c r="D566" s="181" t="s">
        <v>529</v>
      </c>
      <c r="E566" s="181" t="s">
        <v>529</v>
      </c>
      <c r="F566" s="259"/>
      <c r="G566" s="259"/>
      <c r="H566" s="261"/>
      <c r="J566" s="199"/>
      <c r="M566" s="261"/>
    </row>
    <row r="567" spans="1:13" ht="12.6" customHeight="1">
      <c r="A567" s="180" t="s">
        <v>580</v>
      </c>
      <c r="B567" s="236">
        <v>156592.51</v>
      </c>
      <c r="C567" s="236">
        <f>BV71</f>
        <v>163173.75000000003</v>
      </c>
      <c r="D567" s="181" t="s">
        <v>529</v>
      </c>
      <c r="E567" s="181" t="s">
        <v>529</v>
      </c>
      <c r="F567" s="259"/>
      <c r="G567" s="259"/>
      <c r="H567" s="261"/>
      <c r="J567" s="199"/>
      <c r="M567" s="261"/>
    </row>
    <row r="568" spans="1:13" ht="12.6" customHeight="1">
      <c r="A568" s="180" t="s">
        <v>581</v>
      </c>
      <c r="B568" s="236">
        <v>1016540.4400000001</v>
      </c>
      <c r="C568" s="236">
        <f>BW71</f>
        <v>746928.79</v>
      </c>
      <c r="D568" s="181" t="s">
        <v>529</v>
      </c>
      <c r="E568" s="181" t="s">
        <v>529</v>
      </c>
      <c r="F568" s="259"/>
      <c r="G568" s="259"/>
      <c r="H568" s="261"/>
      <c r="J568" s="199"/>
      <c r="M568" s="261"/>
    </row>
    <row r="569" spans="1:13" ht="12.6" customHeight="1">
      <c r="A569" s="180" t="s">
        <v>582</v>
      </c>
      <c r="B569" s="236">
        <v>21166</v>
      </c>
      <c r="C569" s="236">
        <f>BX71</f>
        <v>20344</v>
      </c>
      <c r="D569" s="181" t="s">
        <v>529</v>
      </c>
      <c r="E569" s="181" t="s">
        <v>529</v>
      </c>
      <c r="F569" s="259"/>
      <c r="G569" s="259"/>
      <c r="H569" s="261"/>
      <c r="J569" s="199"/>
      <c r="M569" s="261"/>
    </row>
    <row r="570" spans="1:13" ht="12.6" customHeight="1">
      <c r="A570" s="180" t="s">
        <v>583</v>
      </c>
      <c r="B570" s="236">
        <v>4574196.040000001</v>
      </c>
      <c r="C570" s="236">
        <f>BY71</f>
        <v>4812705.8499999978</v>
      </c>
      <c r="D570" s="181" t="s">
        <v>529</v>
      </c>
      <c r="E570" s="181" t="s">
        <v>529</v>
      </c>
      <c r="F570" s="259"/>
      <c r="G570" s="259"/>
      <c r="H570" s="261"/>
      <c r="J570" s="199"/>
      <c r="M570" s="261"/>
    </row>
    <row r="571" spans="1:13" ht="12.6" customHeight="1">
      <c r="A571" s="180" t="s">
        <v>584</v>
      </c>
      <c r="B571" s="236">
        <v>2343084.17</v>
      </c>
      <c r="C571" s="236">
        <f>BZ71</f>
        <v>2171032.6100000003</v>
      </c>
      <c r="D571" s="181" t="s">
        <v>529</v>
      </c>
      <c r="E571" s="181" t="s">
        <v>529</v>
      </c>
      <c r="F571" s="259"/>
      <c r="G571" s="259"/>
      <c r="H571" s="261"/>
      <c r="J571" s="199"/>
      <c r="M571" s="261"/>
    </row>
    <row r="572" spans="1:13" ht="12.6" customHeight="1">
      <c r="A572" s="180" t="s">
        <v>585</v>
      </c>
      <c r="B572" s="236">
        <v>16008</v>
      </c>
      <c r="C572" s="236">
        <f>CA71</f>
        <v>15386</v>
      </c>
      <c r="D572" s="181" t="s">
        <v>529</v>
      </c>
      <c r="E572" s="181" t="s">
        <v>529</v>
      </c>
      <c r="F572" s="259"/>
      <c r="G572" s="259"/>
      <c r="H572" s="261"/>
      <c r="J572" s="199"/>
      <c r="M572" s="261"/>
    </row>
    <row r="573" spans="1:13" ht="12.6" customHeight="1">
      <c r="A573" s="180" t="s">
        <v>586</v>
      </c>
      <c r="B573" s="236">
        <v>325192.83</v>
      </c>
      <c r="C573" s="236">
        <f>CB71</f>
        <v>316800.51</v>
      </c>
      <c r="D573" s="181" t="s">
        <v>529</v>
      </c>
      <c r="E573" s="181" t="s">
        <v>529</v>
      </c>
      <c r="F573" s="259"/>
      <c r="G573" s="259"/>
      <c r="H573" s="261"/>
      <c r="J573" s="199"/>
      <c r="M573" s="261"/>
    </row>
    <row r="574" spans="1:13" ht="12.6" customHeight="1">
      <c r="A574" s="180" t="s">
        <v>587</v>
      </c>
      <c r="B574" s="236">
        <v>-4990109.6099999985</v>
      </c>
      <c r="C574" s="236">
        <f>CC71</f>
        <v>-2855210.0200000023</v>
      </c>
      <c r="D574" s="181" t="s">
        <v>529</v>
      </c>
      <c r="E574" s="181" t="s">
        <v>529</v>
      </c>
      <c r="F574" s="259"/>
      <c r="G574" s="259"/>
      <c r="H574" s="261"/>
      <c r="J574" s="199"/>
      <c r="M574" s="261"/>
    </row>
    <row r="575" spans="1:13" ht="12.6" customHeight="1">
      <c r="A575" s="180" t="s">
        <v>588</v>
      </c>
      <c r="B575" s="236">
        <v>20775641.049999997</v>
      </c>
      <c r="C575" s="236">
        <f>CD71</f>
        <v>28011916.790000003</v>
      </c>
      <c r="D575" s="181" t="s">
        <v>529</v>
      </c>
      <c r="E575" s="181" t="s">
        <v>529</v>
      </c>
      <c r="F575" s="259"/>
      <c r="G575" s="259"/>
      <c r="H575" s="261"/>
    </row>
    <row r="576" spans="1:13" ht="12.6" customHeight="1">
      <c r="M576" s="261"/>
    </row>
    <row r="577" spans="13:13" ht="12.6" customHeight="1">
      <c r="M577" s="261"/>
    </row>
    <row r="578" spans="13:13" ht="12.6" customHeight="1">
      <c r="M578" s="261"/>
    </row>
    <row r="612" spans="1:14" ht="12.6" customHeight="1">
      <c r="A612" s="196"/>
      <c r="C612" s="181" t="s">
        <v>589</v>
      </c>
      <c r="D612" s="180">
        <f>CE76-(BE76+CD76)</f>
        <v>656504.95278538798</v>
      </c>
      <c r="E612" s="180">
        <f>SUM(C624:D647)+SUM(C668:D713)</f>
        <v>431618724.14045012</v>
      </c>
      <c r="F612" s="180">
        <f>CE64-(AX64+BD64+BE64+BG64+BJ64+BN64+BP64+BQ64+CB64+CC64+CD64)</f>
        <v>89623907.249999985</v>
      </c>
      <c r="G612" s="180">
        <f>CE77-(AX77+AY77+BD77+BE77+BG77+BJ77+BN77+BP77+BQ77+CB77+CC77+CD77)</f>
        <v>209890</v>
      </c>
      <c r="H612" s="197">
        <f>CE60-(AX60+AY60+AZ60+BD60+BE60+BG60+BJ60+BN60+BO60+BP60+BQ60+BR60+CB60+CC60+CD60)</f>
        <v>1984.3072558205488</v>
      </c>
      <c r="I612" s="180">
        <f>CE78-(AX78+AY78+AZ78+BD78+BE78+BF78+BG78+BJ78+BN78+BO78+BP78+BQ78+BR78+CB78+CC78+CD78)</f>
        <v>105965.92472075272</v>
      </c>
      <c r="J612" s="180">
        <f>CE79-(AX79+AY79+AZ79+BA79+BD79+BE79+BF79+BG79+BJ79+BN79+BO79+BP79+BQ79+BR79+CB79+CC79+CD79)</f>
        <v>1555385</v>
      </c>
      <c r="K612" s="180">
        <f>CE75-(AW75+AX75+AY75+AZ75+BA75+BB75+BC75+BD75+BE75+BF75+BG75+BH75+BI75+BJ75+BK75+BL75+BM75+BN75+BO75+BP75+BQ75+BR75+BS75+BT75+BU75+BV75+BW75+BX75+CB75+CC75+CD75)</f>
        <v>1517451564.23</v>
      </c>
      <c r="L612" s="197">
        <f>CE80-(AW80+AX80+AY80+AZ80+BA80+BB80+BC80+BD80+BE80+BF80+BG80+BH80+BI80+BJ80+BK80+BL80+BM80+BN80+BO80+BP80+BQ80+BR80+BS80+BT80+BU80+BV80+BW80+BX80+BY80+BZ80+CA80+CB80+CC80+CD80)</f>
        <v>927.41663397239176</v>
      </c>
    </row>
    <row r="613" spans="1:14" ht="12.6" customHeight="1">
      <c r="A613" s="196"/>
      <c r="C613" s="181" t="s">
        <v>590</v>
      </c>
      <c r="D613" s="181" t="s">
        <v>591</v>
      </c>
      <c r="E613" s="198" t="s">
        <v>592</v>
      </c>
      <c r="F613" s="181" t="s">
        <v>593</v>
      </c>
      <c r="G613" s="181" t="s">
        <v>594</v>
      </c>
      <c r="H613" s="181" t="s">
        <v>595</v>
      </c>
      <c r="I613" s="181" t="s">
        <v>596</v>
      </c>
      <c r="J613" s="181" t="s">
        <v>597</v>
      </c>
      <c r="K613" s="181" t="s">
        <v>598</v>
      </c>
      <c r="L613" s="198" t="s">
        <v>599</v>
      </c>
    </row>
    <row r="614" spans="1:14" ht="12.6" customHeight="1">
      <c r="A614" s="196">
        <v>8430</v>
      </c>
      <c r="B614" s="198" t="s">
        <v>140</v>
      </c>
      <c r="C614" s="180">
        <f>BE71</f>
        <v>12082253.010000002</v>
      </c>
      <c r="N614" s="199" t="s">
        <v>600</v>
      </c>
    </row>
    <row r="615" spans="1:14" ht="12.6" customHeight="1">
      <c r="A615" s="196"/>
      <c r="B615" s="198" t="s">
        <v>601</v>
      </c>
      <c r="C615" s="269">
        <f>CD69-CD70</f>
        <v>28011916.790000003</v>
      </c>
      <c r="D615" s="262">
        <f>SUM(C614:C615)</f>
        <v>40094169.800000004</v>
      </c>
      <c r="N615" s="199" t="s">
        <v>602</v>
      </c>
    </row>
    <row r="616" spans="1:14" ht="12.6" customHeight="1">
      <c r="A616" s="196">
        <v>8310</v>
      </c>
      <c r="B616" s="200" t="s">
        <v>603</v>
      </c>
      <c r="C616" s="180">
        <f>AX71</f>
        <v>330764.78999999998</v>
      </c>
      <c r="D616" s="180">
        <f>(D615/D612)*AX76</f>
        <v>30388.89176104026</v>
      </c>
      <c r="N616" s="199" t="s">
        <v>604</v>
      </c>
    </row>
    <row r="617" spans="1:14" ht="12.6" customHeight="1">
      <c r="A617" s="196">
        <v>8510</v>
      </c>
      <c r="B617" s="200" t="s">
        <v>145</v>
      </c>
      <c r="C617" s="180">
        <f>BJ71</f>
        <v>26877</v>
      </c>
      <c r="D617" s="180">
        <f>(D615/D612)*BJ76</f>
        <v>150033.91833897165</v>
      </c>
      <c r="N617" s="199" t="s">
        <v>605</v>
      </c>
    </row>
    <row r="618" spans="1:14" ht="12.6" customHeight="1">
      <c r="A618" s="196">
        <v>8470</v>
      </c>
      <c r="B618" s="200" t="s">
        <v>606</v>
      </c>
      <c r="C618" s="180">
        <f>BG71</f>
        <v>509101.89</v>
      </c>
      <c r="D618" s="180">
        <f>(D615/D612)*BG76</f>
        <v>67483.302160028121</v>
      </c>
      <c r="N618" s="199" t="s">
        <v>607</v>
      </c>
    </row>
    <row r="619" spans="1:14" ht="12.6" customHeight="1">
      <c r="A619" s="196">
        <v>8610</v>
      </c>
      <c r="B619" s="200" t="s">
        <v>608</v>
      </c>
      <c r="C619" s="180">
        <f>BN71</f>
        <v>94976656.450000003</v>
      </c>
      <c r="D619" s="180">
        <f>(D615/D612)*BN76</f>
        <v>2860543.2262955937</v>
      </c>
      <c r="N619" s="199" t="s">
        <v>609</v>
      </c>
    </row>
    <row r="620" spans="1:14" ht="12.6" customHeight="1">
      <c r="A620" s="196">
        <v>8790</v>
      </c>
      <c r="B620" s="200" t="s">
        <v>610</v>
      </c>
      <c r="C620" s="180">
        <f>CC71</f>
        <v>-2855210.0200000023</v>
      </c>
      <c r="D620" s="180">
        <f>(D615/D612)*CC76</f>
        <v>16733.769453817462</v>
      </c>
      <c r="N620" s="199" t="s">
        <v>611</v>
      </c>
    </row>
    <row r="621" spans="1:14" ht="12.6" customHeight="1">
      <c r="A621" s="196">
        <v>8630</v>
      </c>
      <c r="B621" s="200" t="s">
        <v>612</v>
      </c>
      <c r="C621" s="180">
        <f>BP71</f>
        <v>806332.42</v>
      </c>
      <c r="D621" s="180">
        <f>(D615/D612)*BP76</f>
        <v>98753.668638039555</v>
      </c>
      <c r="N621" s="199" t="s">
        <v>613</v>
      </c>
    </row>
    <row r="622" spans="1:14" ht="12.6" customHeight="1">
      <c r="A622" s="196">
        <v>8770</v>
      </c>
      <c r="B622" s="198" t="s">
        <v>614</v>
      </c>
      <c r="C622" s="180">
        <f>CB71</f>
        <v>316800.51</v>
      </c>
      <c r="D622" s="180">
        <f>(D615/D612)*CB76</f>
        <v>1337629.3329025593</v>
      </c>
      <c r="N622" s="199" t="s">
        <v>615</v>
      </c>
    </row>
    <row r="623" spans="1:14" ht="12.6" customHeight="1">
      <c r="A623" s="196">
        <v>8640</v>
      </c>
      <c r="B623" s="200" t="s">
        <v>616</v>
      </c>
      <c r="C623" s="180">
        <f>BQ71</f>
        <v>0</v>
      </c>
      <c r="D623" s="180">
        <f>(D615/D612)*BQ76</f>
        <v>0</v>
      </c>
      <c r="E623" s="180">
        <f>SUM(C616:D623)</f>
        <v>98672889.149550065</v>
      </c>
      <c r="N623" s="199" t="s">
        <v>617</v>
      </c>
    </row>
    <row r="624" spans="1:14" ht="12.6" customHeight="1">
      <c r="A624" s="196">
        <v>8420</v>
      </c>
      <c r="B624" s="200" t="s">
        <v>139</v>
      </c>
      <c r="C624" s="180">
        <f>BD71</f>
        <v>29104</v>
      </c>
      <c r="D624" s="180">
        <f>(D615/D612)*BD76</f>
        <v>162468.81906339416</v>
      </c>
      <c r="E624" s="180">
        <f>(E623/E612)*SUM(C624:D624)</f>
        <v>43795.698569735803</v>
      </c>
      <c r="F624" s="180">
        <f>SUM(C624:E624)</f>
        <v>235368.51763312996</v>
      </c>
      <c r="N624" s="199" t="s">
        <v>618</v>
      </c>
    </row>
    <row r="625" spans="1:14" ht="12.6" customHeight="1">
      <c r="A625" s="196">
        <v>8320</v>
      </c>
      <c r="B625" s="200" t="s">
        <v>135</v>
      </c>
      <c r="C625" s="180">
        <f>AY71</f>
        <v>5060289.6100000003</v>
      </c>
      <c r="D625" s="180">
        <f>(D615/D612)*AY76</f>
        <v>677945.66557776148</v>
      </c>
      <c r="E625" s="180">
        <f>(E623/E612)*SUM(C625:D625)</f>
        <v>1311825.0474158679</v>
      </c>
      <c r="F625" s="180">
        <f>(F624/F612)*AY64</f>
        <v>167.10966699239958</v>
      </c>
      <c r="G625" s="180">
        <f>SUM(C625:F625)</f>
        <v>7050227.4326606225</v>
      </c>
      <c r="N625" s="199" t="s">
        <v>619</v>
      </c>
    </row>
    <row r="626" spans="1:14" ht="12.6" customHeight="1">
      <c r="A626" s="196">
        <v>8650</v>
      </c>
      <c r="B626" s="200" t="s">
        <v>152</v>
      </c>
      <c r="C626" s="180">
        <f>BR71</f>
        <v>225372.38000000003</v>
      </c>
      <c r="D626" s="180">
        <f>(D615/D612)*BR76</f>
        <v>78048.987907261457</v>
      </c>
      <c r="E626" s="180">
        <f>(E623/E612)*SUM(C626:D626)</f>
        <v>69365.53334367316</v>
      </c>
      <c r="F626" s="180">
        <f>(F624/F612)*BR64</f>
        <v>0</v>
      </c>
      <c r="G626" s="180">
        <f>(G625/G612)*BR77</f>
        <v>0</v>
      </c>
      <c r="N626" s="199" t="s">
        <v>620</v>
      </c>
    </row>
    <row r="627" spans="1:14" ht="12.6" customHeight="1">
      <c r="A627" s="196">
        <v>8620</v>
      </c>
      <c r="B627" s="198" t="s">
        <v>621</v>
      </c>
      <c r="C627" s="180">
        <f>BO71</f>
        <v>603776.81999999983</v>
      </c>
      <c r="D627" s="180">
        <f>(D615/D612)*BO76</f>
        <v>97511.86822844969</v>
      </c>
      <c r="E627" s="180">
        <f>(E623/E612)*SUM(C627:D627)</f>
        <v>160322.47241637707</v>
      </c>
      <c r="F627" s="180">
        <f>(F624/F612)*BO64</f>
        <v>150.95984143778099</v>
      </c>
      <c r="G627" s="180">
        <f>(G625/G612)*BO77</f>
        <v>0</v>
      </c>
      <c r="N627" s="199" t="s">
        <v>622</v>
      </c>
    </row>
    <row r="628" spans="1:14" ht="12.6" customHeight="1">
      <c r="A628" s="196">
        <v>8330</v>
      </c>
      <c r="B628" s="200" t="s">
        <v>136</v>
      </c>
      <c r="C628" s="180">
        <f>AZ71</f>
        <v>0</v>
      </c>
      <c r="D628" s="180">
        <f>(D615/D612)*AZ76</f>
        <v>0</v>
      </c>
      <c r="E628" s="180">
        <f>(E623/E612)*SUM(C628:D628)</f>
        <v>0</v>
      </c>
      <c r="F628" s="180">
        <f>(F624/F612)*AZ64</f>
        <v>0</v>
      </c>
      <c r="G628" s="180">
        <f>(G625/G612)*AZ77</f>
        <v>0</v>
      </c>
      <c r="H628" s="180">
        <f>SUM(C626:G628)</f>
        <v>1234549.0217371993</v>
      </c>
      <c r="N628" s="199" t="s">
        <v>623</v>
      </c>
    </row>
    <row r="629" spans="1:14" ht="12.6" customHeight="1">
      <c r="A629" s="196">
        <v>8460</v>
      </c>
      <c r="B629" s="200" t="s">
        <v>141</v>
      </c>
      <c r="C629" s="180">
        <f>BF71</f>
        <v>5272986.9399999995</v>
      </c>
      <c r="D629" s="180">
        <f>(D615/D612)*BF76</f>
        <v>251353.63520043425</v>
      </c>
      <c r="E629" s="180">
        <f>(E623/E612)*SUM(C629:D629)</f>
        <v>1262926.3160134265</v>
      </c>
      <c r="F629" s="180">
        <f>(F624/F612)*BF64</f>
        <v>780.96672787070702</v>
      </c>
      <c r="G629" s="180">
        <f>(G625/G612)*BF77</f>
        <v>0</v>
      </c>
      <c r="H629" s="180">
        <f>(H628/H612)*BF60</f>
        <v>34398.737465814396</v>
      </c>
      <c r="I629" s="180">
        <f>SUM(C629:H629)</f>
        <v>6822446.5954075456</v>
      </c>
      <c r="N629" s="199" t="s">
        <v>624</v>
      </c>
    </row>
    <row r="630" spans="1:14" ht="12.6" customHeight="1">
      <c r="A630" s="196">
        <v>8350</v>
      </c>
      <c r="B630" s="200" t="s">
        <v>625</v>
      </c>
      <c r="C630" s="180">
        <f>BA71</f>
        <v>1170227.0899999999</v>
      </c>
      <c r="D630" s="180">
        <f>(D615/D612)*BA76</f>
        <v>47910.491966515554</v>
      </c>
      <c r="E630" s="180">
        <f>(E623/E612)*SUM(C630:D630)</f>
        <v>278479.93581291061</v>
      </c>
      <c r="F630" s="180">
        <f>(F624/F612)*BA64</f>
        <v>169.86938830275088</v>
      </c>
      <c r="G630" s="180">
        <f>(G625/G612)*BA77</f>
        <v>0</v>
      </c>
      <c r="H630" s="180">
        <f>(H628/H612)*BA60</f>
        <v>3103.5749533190183</v>
      </c>
      <c r="I630" s="180">
        <f>(I629/I612)*BA78</f>
        <v>4662.2726875798071</v>
      </c>
      <c r="J630" s="180">
        <f>SUM(C630:I630)</f>
        <v>1504553.2348086275</v>
      </c>
      <c r="N630" s="199" t="s">
        <v>626</v>
      </c>
    </row>
    <row r="631" spans="1:14" ht="12.6" customHeight="1">
      <c r="A631" s="196">
        <v>8200</v>
      </c>
      <c r="B631" s="200" t="s">
        <v>627</v>
      </c>
      <c r="C631" s="180">
        <f>AW71</f>
        <v>4179</v>
      </c>
      <c r="D631" s="180">
        <f>(D615/D612)*AW76</f>
        <v>23327.118907226708</v>
      </c>
      <c r="E631" s="180">
        <f>(E623/E612)*SUM(C631:D631)</f>
        <v>6288.2077863330705</v>
      </c>
      <c r="F631" s="180">
        <f>(F624/F612)*AW64</f>
        <v>0</v>
      </c>
      <c r="G631" s="180">
        <f>(G625/G612)*AW77</f>
        <v>0</v>
      </c>
      <c r="H631" s="180">
        <f>(H628/H612)*AW60</f>
        <v>0</v>
      </c>
      <c r="I631" s="180">
        <f>(I629/I612)*AW78</f>
        <v>0</v>
      </c>
      <c r="J631" s="180">
        <f>(J630/J612)*AW79</f>
        <v>0</v>
      </c>
      <c r="N631" s="199" t="s">
        <v>628</v>
      </c>
    </row>
    <row r="632" spans="1:14" ht="12.6" customHeight="1">
      <c r="A632" s="196">
        <v>8360</v>
      </c>
      <c r="B632" s="200" t="s">
        <v>629</v>
      </c>
      <c r="C632" s="180">
        <f>BB71</f>
        <v>5207682.13</v>
      </c>
      <c r="D632" s="180">
        <f>(D615/D612)*BB76</f>
        <v>35910.424959287106</v>
      </c>
      <c r="E632" s="180">
        <f>(E623/E612)*SUM(C632:D632)</f>
        <v>1198744.1646589455</v>
      </c>
      <c r="F632" s="180">
        <f>(F624/F612)*BB64</f>
        <v>75.561240384280453</v>
      </c>
      <c r="G632" s="180">
        <f>(G625/G612)*BB77</f>
        <v>0</v>
      </c>
      <c r="H632" s="180">
        <f>(H628/H612)*BB60</f>
        <v>21656.720234925237</v>
      </c>
      <c r="I632" s="180">
        <f>(I629/I612)*BB78</f>
        <v>3494.5204404095994</v>
      </c>
      <c r="J632" s="180">
        <f>(J630/J612)*BB79</f>
        <v>0</v>
      </c>
      <c r="N632" s="199" t="s">
        <v>630</v>
      </c>
    </row>
    <row r="633" spans="1:14" ht="12.6" customHeight="1">
      <c r="A633" s="196">
        <v>8370</v>
      </c>
      <c r="B633" s="200" t="s">
        <v>631</v>
      </c>
      <c r="C633" s="180">
        <f>BC71</f>
        <v>0</v>
      </c>
      <c r="D633" s="180">
        <f>(D615/D612)*BC76</f>
        <v>0</v>
      </c>
      <c r="E633" s="180">
        <f>(E623/E612)*SUM(C633:D633)</f>
        <v>0</v>
      </c>
      <c r="F633" s="180">
        <f>(F624/F612)*BC64</f>
        <v>0</v>
      </c>
      <c r="G633" s="180">
        <f>(G625/G612)*BC77</f>
        <v>0</v>
      </c>
      <c r="H633" s="180">
        <f>(H628/H612)*BC60</f>
        <v>0</v>
      </c>
      <c r="I633" s="180">
        <f>(I629/I612)*BC78</f>
        <v>0</v>
      </c>
      <c r="J633" s="180">
        <f>(J630/J612)*BC79</f>
        <v>0</v>
      </c>
      <c r="N633" s="199" t="s">
        <v>632</v>
      </c>
    </row>
    <row r="634" spans="1:14" ht="12.6" customHeight="1">
      <c r="A634" s="196">
        <v>8490</v>
      </c>
      <c r="B634" s="200" t="s">
        <v>633</v>
      </c>
      <c r="C634" s="180">
        <f>BI71</f>
        <v>5105552.2399999984</v>
      </c>
      <c r="D634" s="180">
        <f>(D615/D612)*BI76</f>
        <v>4166128.4085632809</v>
      </c>
      <c r="E634" s="180">
        <f>(E623/E612)*SUM(C634:D634)</f>
        <v>2119610.354457221</v>
      </c>
      <c r="F634" s="180">
        <f>(F624/F612)*BI64</f>
        <v>63.784687427345325</v>
      </c>
      <c r="G634" s="180">
        <f>(G625/G612)*BI77</f>
        <v>0</v>
      </c>
      <c r="H634" s="180">
        <f>(H628/H612)*BI60</f>
        <v>0</v>
      </c>
      <c r="I634" s="180">
        <f>(I629/I612)*BI78</f>
        <v>187063.81867743627</v>
      </c>
      <c r="J634" s="180">
        <f>(J630/J612)*BI79</f>
        <v>0</v>
      </c>
      <c r="N634" s="199" t="s">
        <v>634</v>
      </c>
    </row>
    <row r="635" spans="1:14" ht="12.6" customHeight="1">
      <c r="A635" s="196">
        <v>8530</v>
      </c>
      <c r="B635" s="200" t="s">
        <v>635</v>
      </c>
      <c r="C635" s="180">
        <f>BK71</f>
        <v>276250.21999999997</v>
      </c>
      <c r="D635" s="180">
        <f>(D615/D612)*BK76</f>
        <v>222180.48639776616</v>
      </c>
      <c r="E635" s="180">
        <f>(E623/E612)*SUM(C635:D635)</f>
        <v>113946.8588603558</v>
      </c>
      <c r="F635" s="180">
        <f>(F624/F612)*BK64</f>
        <v>0</v>
      </c>
      <c r="G635" s="180">
        <f>(G625/G612)*BK77</f>
        <v>0</v>
      </c>
      <c r="H635" s="180">
        <f>(H628/H612)*BK60</f>
        <v>0</v>
      </c>
      <c r="I635" s="180">
        <f>(I629/I612)*BK78</f>
        <v>21620.859459541021</v>
      </c>
      <c r="J635" s="180">
        <f>(J630/J612)*BK79</f>
        <v>0</v>
      </c>
      <c r="N635" s="199" t="s">
        <v>636</v>
      </c>
    </row>
    <row r="636" spans="1:14" ht="12.6" customHeight="1">
      <c r="A636" s="196">
        <v>8480</v>
      </c>
      <c r="B636" s="200" t="s">
        <v>637</v>
      </c>
      <c r="C636" s="180">
        <f>BH71</f>
        <v>111417</v>
      </c>
      <c r="D636" s="180">
        <f>(D615/D612)*BH76</f>
        <v>621964.6923919376</v>
      </c>
      <c r="E636" s="180">
        <f>(E623/E612)*SUM(C636:D636)</f>
        <v>167659.29370142738</v>
      </c>
      <c r="F636" s="180">
        <f>(F624/F612)*BH64</f>
        <v>0</v>
      </c>
      <c r="G636" s="180">
        <f>(G625/G612)*BH77</f>
        <v>0</v>
      </c>
      <c r="H636" s="180">
        <f>(H628/H612)*BH60</f>
        <v>0</v>
      </c>
      <c r="I636" s="180">
        <f>(I629/I612)*BH78</f>
        <v>0</v>
      </c>
      <c r="J636" s="180">
        <f>(J630/J612)*BH79</f>
        <v>0</v>
      </c>
      <c r="N636" s="199" t="s">
        <v>638</v>
      </c>
    </row>
    <row r="637" spans="1:14" ht="12.6" customHeight="1">
      <c r="A637" s="196">
        <v>8560</v>
      </c>
      <c r="B637" s="200" t="s">
        <v>147</v>
      </c>
      <c r="C637" s="180">
        <f>BL71</f>
        <v>523779.79</v>
      </c>
      <c r="D637" s="180">
        <f>(D615/D612)*BL76</f>
        <v>104876.76252650576</v>
      </c>
      <c r="E637" s="180">
        <f>(E623/E612)*SUM(C637:D637)</f>
        <v>143717.95024444076</v>
      </c>
      <c r="F637" s="180">
        <f>(F624/F612)*BL64</f>
        <v>72.664012286271529</v>
      </c>
      <c r="G637" s="180">
        <f>(G625/G612)*BL77</f>
        <v>0</v>
      </c>
      <c r="H637" s="180">
        <f>(H628/H612)*BL60</f>
        <v>4658.9679031836095</v>
      </c>
      <c r="I637" s="180">
        <f>(I629/I612)*BL78</f>
        <v>0</v>
      </c>
      <c r="J637" s="180">
        <f>(J630/J612)*BL79</f>
        <v>0</v>
      </c>
      <c r="N637" s="199" t="s">
        <v>639</v>
      </c>
    </row>
    <row r="638" spans="1:14" ht="12.6" customHeight="1">
      <c r="A638" s="196">
        <v>8590</v>
      </c>
      <c r="B638" s="200" t="s">
        <v>640</v>
      </c>
      <c r="C638" s="180">
        <f>BM71</f>
        <v>0</v>
      </c>
      <c r="D638" s="180">
        <f>(D615/D612)*BM76</f>
        <v>0</v>
      </c>
      <c r="E638" s="180">
        <f>(E623/E612)*SUM(C638:D638)</f>
        <v>0</v>
      </c>
      <c r="F638" s="180">
        <f>(F624/F612)*BM64</f>
        <v>0</v>
      </c>
      <c r="G638" s="180">
        <f>(G625/G612)*BM77</f>
        <v>0</v>
      </c>
      <c r="H638" s="180">
        <f>(H628/H612)*BM60</f>
        <v>0</v>
      </c>
      <c r="I638" s="180">
        <f>(I629/I612)*BM78</f>
        <v>0</v>
      </c>
      <c r="J638" s="180">
        <f>(J630/J612)*BM79</f>
        <v>0</v>
      </c>
      <c r="N638" s="199" t="s">
        <v>641</v>
      </c>
    </row>
    <row r="639" spans="1:14" ht="12.6" customHeight="1">
      <c r="A639" s="196">
        <v>8660</v>
      </c>
      <c r="B639" s="200" t="s">
        <v>642</v>
      </c>
      <c r="C639" s="180">
        <f>BS71</f>
        <v>337346.89999999997</v>
      </c>
      <c r="D639" s="180">
        <f>(D615/D612)*BS76</f>
        <v>114256.22352182431</v>
      </c>
      <c r="E639" s="180">
        <f>(E623/E612)*SUM(C639:D639)</f>
        <v>103241.54735316636</v>
      </c>
      <c r="F639" s="180">
        <f>(F624/F612)*BS64</f>
        <v>138.25942459944653</v>
      </c>
      <c r="G639" s="180">
        <f>(G625/G612)*BS77</f>
        <v>0</v>
      </c>
      <c r="H639" s="180">
        <f>(H628/H612)*BS60</f>
        <v>1559.6632436842312</v>
      </c>
      <c r="I639" s="180">
        <f>(I629/I612)*BS78</f>
        <v>11118.518062476011</v>
      </c>
      <c r="J639" s="180">
        <f>(J630/J612)*BS79</f>
        <v>0</v>
      </c>
      <c r="N639" s="199" t="s">
        <v>643</v>
      </c>
    </row>
    <row r="640" spans="1:14" ht="12.6" customHeight="1">
      <c r="A640" s="196">
        <v>8670</v>
      </c>
      <c r="B640" s="200" t="s">
        <v>644</v>
      </c>
      <c r="C640" s="180">
        <f>BT71</f>
        <v>736453.75000000012</v>
      </c>
      <c r="D640" s="180">
        <f>(D615/D612)*BT76</f>
        <v>109311.00785792974</v>
      </c>
      <c r="E640" s="180">
        <f>(E623/E612)*SUM(C640:D640)</f>
        <v>193351.32497995003</v>
      </c>
      <c r="F640" s="180">
        <f>(F624/F612)*BT64</f>
        <v>43.217443188325888</v>
      </c>
      <c r="G640" s="180">
        <f>(G625/G612)*BT77</f>
        <v>0</v>
      </c>
      <c r="H640" s="180">
        <f>(H628/H612)*BT60</f>
        <v>4063.4300664580987</v>
      </c>
      <c r="I640" s="180">
        <f>(I629/I612)*BT78</f>
        <v>10637.288524276293</v>
      </c>
      <c r="J640" s="180">
        <f>(J630/J612)*BT79</f>
        <v>0</v>
      </c>
      <c r="N640" s="199" t="s">
        <v>645</v>
      </c>
    </row>
    <row r="641" spans="1:14" ht="12.6" customHeight="1">
      <c r="A641" s="196">
        <v>8680</v>
      </c>
      <c r="B641" s="200" t="s">
        <v>646</v>
      </c>
      <c r="C641" s="180">
        <f>BU71</f>
        <v>133559.38</v>
      </c>
      <c r="D641" s="180">
        <f>(D615/D612)*BU76</f>
        <v>64241.185221810396</v>
      </c>
      <c r="E641" s="180">
        <f>(E623/E612)*SUM(C641:D641)</f>
        <v>45219.431304140948</v>
      </c>
      <c r="F641" s="180">
        <f>(F624/F612)*BU64</f>
        <v>1.287379724553759</v>
      </c>
      <c r="G641" s="180">
        <f>(G625/G612)*BU77</f>
        <v>0</v>
      </c>
      <c r="H641" s="180">
        <f>(H628/H612)*BU60</f>
        <v>499.0922379789539</v>
      </c>
      <c r="I641" s="180">
        <f>(I629/I612)*BU78</f>
        <v>6251.447459289885</v>
      </c>
      <c r="J641" s="180">
        <f>(J630/J612)*BU79</f>
        <v>0</v>
      </c>
      <c r="N641" s="199" t="s">
        <v>647</v>
      </c>
    </row>
    <row r="642" spans="1:14" ht="12.6" customHeight="1">
      <c r="A642" s="196">
        <v>8690</v>
      </c>
      <c r="B642" s="200" t="s">
        <v>648</v>
      </c>
      <c r="C642" s="180">
        <f>BV71</f>
        <v>163173.75000000003</v>
      </c>
      <c r="D642" s="180">
        <f>(D615/D612)*BV76</f>
        <v>498898.40389866731</v>
      </c>
      <c r="E642" s="180">
        <f>(E623/E612)*SUM(C642:D642)</f>
        <v>151357.13210947011</v>
      </c>
      <c r="F642" s="180">
        <f>(F624/F612)*BV64</f>
        <v>0</v>
      </c>
      <c r="G642" s="180">
        <f>(G625/G612)*BV77</f>
        <v>0</v>
      </c>
      <c r="H642" s="180">
        <f>(H628/H612)*BV60</f>
        <v>0</v>
      </c>
      <c r="I642" s="180">
        <f>(I629/I612)*BV78</f>
        <v>18833.563393976219</v>
      </c>
      <c r="J642" s="180">
        <f>(J630/J612)*BV79</f>
        <v>0</v>
      </c>
      <c r="N642" s="199" t="s">
        <v>649</v>
      </c>
    </row>
    <row r="643" spans="1:14" ht="12.6" customHeight="1">
      <c r="A643" s="196">
        <v>8700</v>
      </c>
      <c r="B643" s="200" t="s">
        <v>650</v>
      </c>
      <c r="C643" s="180">
        <f>BW71</f>
        <v>746928.79</v>
      </c>
      <c r="D643" s="180">
        <f>(D615/D612)*BW76</f>
        <v>160530.38898140815</v>
      </c>
      <c r="E643" s="180">
        <f>(E623/E612)*SUM(C643:D643)</f>
        <v>207455.36272480403</v>
      </c>
      <c r="F643" s="180">
        <f>(F624/F612)*BW64</f>
        <v>105.96576118073384</v>
      </c>
      <c r="G643" s="180">
        <f>(G625/G612)*BW77</f>
        <v>0</v>
      </c>
      <c r="H643" s="180">
        <f>(H628/H612)*BW60</f>
        <v>2717.1684004424419</v>
      </c>
      <c r="I643" s="180">
        <f>(I629/I612)*BW78</f>
        <v>15621.556309579553</v>
      </c>
      <c r="J643" s="180">
        <f>(J630/J612)*BW79</f>
        <v>0</v>
      </c>
      <c r="N643" s="199" t="s">
        <v>651</v>
      </c>
    </row>
    <row r="644" spans="1:14" ht="12.6" customHeight="1">
      <c r="A644" s="196">
        <v>8710</v>
      </c>
      <c r="B644" s="200" t="s">
        <v>652</v>
      </c>
      <c r="C644" s="180">
        <f>BX71</f>
        <v>20344</v>
      </c>
      <c r="D644" s="180">
        <f>(D615/D612)*BX76</f>
        <v>113565.70106455727</v>
      </c>
      <c r="E644" s="180">
        <f>(E623/E612)*SUM(C644:D644)</f>
        <v>30613.262006892939</v>
      </c>
      <c r="F644" s="180">
        <f>(F624/F612)*BX64</f>
        <v>0</v>
      </c>
      <c r="G644" s="180">
        <f>(G625/G612)*BX77</f>
        <v>0</v>
      </c>
      <c r="H644" s="180">
        <f>(H628/H612)*BX60</f>
        <v>0</v>
      </c>
      <c r="I644" s="180">
        <f>(I629/I612)*BX78</f>
        <v>4453.9287449959747</v>
      </c>
      <c r="J644" s="180">
        <f>(J630/J612)*BX79</f>
        <v>0</v>
      </c>
      <c r="K644" s="180">
        <f>SUM(C631:J644)</f>
        <v>24397813.927586794</v>
      </c>
      <c r="N644" s="199" t="s">
        <v>653</v>
      </c>
    </row>
    <row r="645" spans="1:14" ht="12.6" customHeight="1">
      <c r="A645" s="196">
        <v>8720</v>
      </c>
      <c r="B645" s="200" t="s">
        <v>654</v>
      </c>
      <c r="C645" s="180">
        <f>BY71</f>
        <v>4812705.8499999978</v>
      </c>
      <c r="D645" s="180">
        <f>(D615/D612)*BY76</f>
        <v>209139.13921102099</v>
      </c>
      <c r="E645" s="180">
        <f>(E623/E612)*SUM(C645:D645)</f>
        <v>1148050.1800135032</v>
      </c>
      <c r="F645" s="180">
        <f>(F624/F612)*BY64</f>
        <v>221.10012095340545</v>
      </c>
      <c r="G645" s="180">
        <f>(G625/G612)*BY77</f>
        <v>0</v>
      </c>
      <c r="H645" s="180">
        <f>(H628/H612)*BY60</f>
        <v>22486.919932050037</v>
      </c>
      <c r="I645" s="180">
        <f>(I629/I612)*BY78</f>
        <v>4091.560446265973</v>
      </c>
      <c r="J645" s="180">
        <f>(J630/J612)*BY79</f>
        <v>27597.606887741709</v>
      </c>
      <c r="K645" s="180">
        <v>0</v>
      </c>
      <c r="N645" s="199" t="s">
        <v>655</v>
      </c>
    </row>
    <row r="646" spans="1:14" ht="12.6" customHeight="1">
      <c r="A646" s="196">
        <v>8730</v>
      </c>
      <c r="B646" s="200" t="s">
        <v>656</v>
      </c>
      <c r="C646" s="180">
        <f>BZ71</f>
        <v>2171032.6100000003</v>
      </c>
      <c r="D646" s="180">
        <f>(D615/D612)*BZ76</f>
        <v>0</v>
      </c>
      <c r="E646" s="180">
        <f>(E623/E612)*SUM(C646:D646)</f>
        <v>496322.44405801041</v>
      </c>
      <c r="F646" s="180">
        <f>(F624/F612)*BZ64</f>
        <v>18.590833653546525</v>
      </c>
      <c r="G646" s="180">
        <f>(G625/G612)*BZ77</f>
        <v>0</v>
      </c>
      <c r="H646" s="180">
        <f>(H628/H612)*BZ60</f>
        <v>9915.5787554236576</v>
      </c>
      <c r="I646" s="180">
        <f>(I629/I612)*BZ78</f>
        <v>5853.916043883426</v>
      </c>
      <c r="J646" s="180">
        <f>(J630/J612)*BZ79</f>
        <v>0</v>
      </c>
      <c r="K646" s="180">
        <v>0</v>
      </c>
      <c r="N646" s="199" t="s">
        <v>657</v>
      </c>
    </row>
    <row r="647" spans="1:14" ht="12.6" customHeight="1">
      <c r="A647" s="196">
        <v>8740</v>
      </c>
      <c r="B647" s="200" t="s">
        <v>658</v>
      </c>
      <c r="C647" s="180">
        <f>CA71</f>
        <v>15386</v>
      </c>
      <c r="D647" s="180">
        <f>(D615/D612)*CA76</f>
        <v>85890.855706902599</v>
      </c>
      <c r="E647" s="180">
        <f>(E623/E612)*SUM(C647:D647)</f>
        <v>23153.026960272306</v>
      </c>
      <c r="F647" s="180">
        <f>(F624/F612)*CA64</f>
        <v>0</v>
      </c>
      <c r="G647" s="180">
        <f>(G625/G612)*CA77</f>
        <v>0</v>
      </c>
      <c r="H647" s="180">
        <f>(H628/H612)*CA60</f>
        <v>0</v>
      </c>
      <c r="I647" s="180">
        <f>(I629/I612)*CA78</f>
        <v>0</v>
      </c>
      <c r="J647" s="180">
        <f>(J630/J612)*CA79</f>
        <v>0</v>
      </c>
      <c r="K647" s="180">
        <v>0</v>
      </c>
      <c r="L647" s="180">
        <f>SUM(C645:K647)</f>
        <v>9031865.3789696787</v>
      </c>
      <c r="N647" s="199" t="s">
        <v>659</v>
      </c>
    </row>
    <row r="648" spans="1:14" ht="12.6" customHeight="1">
      <c r="A648" s="196"/>
      <c r="B648" s="196"/>
      <c r="C648" s="180">
        <f>SUM(C614:C647)</f>
        <v>166933041.09000003</v>
      </c>
      <c r="L648" s="262"/>
    </row>
    <row r="666" spans="1:14" ht="12.6" customHeight="1">
      <c r="C666" s="181" t="s">
        <v>660</v>
      </c>
      <c r="M666" s="181" t="s">
        <v>661</v>
      </c>
    </row>
    <row r="667" spans="1:14" ht="12.6" customHeight="1">
      <c r="C667" s="181" t="s">
        <v>590</v>
      </c>
      <c r="D667" s="181" t="s">
        <v>591</v>
      </c>
      <c r="E667" s="198" t="s">
        <v>592</v>
      </c>
      <c r="F667" s="181" t="s">
        <v>593</v>
      </c>
      <c r="G667" s="181" t="s">
        <v>594</v>
      </c>
      <c r="H667" s="181" t="s">
        <v>595</v>
      </c>
      <c r="I667" s="181" t="s">
        <v>596</v>
      </c>
      <c r="J667" s="181" t="s">
        <v>597</v>
      </c>
      <c r="K667" s="181" t="s">
        <v>598</v>
      </c>
      <c r="L667" s="198" t="s">
        <v>599</v>
      </c>
      <c r="M667" s="181" t="s">
        <v>662</v>
      </c>
    </row>
    <row r="668" spans="1:14" ht="12.6" customHeight="1">
      <c r="A668" s="196">
        <v>6010</v>
      </c>
      <c r="B668" s="198" t="s">
        <v>283</v>
      </c>
      <c r="C668" s="180">
        <f>C71</f>
        <v>12993216.469999999</v>
      </c>
      <c r="D668" s="180">
        <f>(D615/D612)*C76</f>
        <v>1014689.9755660224</v>
      </c>
      <c r="E668" s="180">
        <f>(E623/E612)*SUM(C668:D668)</f>
        <v>3202364.77848174</v>
      </c>
      <c r="F668" s="180">
        <f>(F624/F612)*C64</f>
        <v>2709.4442749874793</v>
      </c>
      <c r="G668" s="180">
        <f>(G625/G612)*C77</f>
        <v>421589.42544820369</v>
      </c>
      <c r="H668" s="180">
        <f>(H628/H612)*C60</f>
        <v>43021.232871297914</v>
      </c>
      <c r="I668" s="180">
        <f>(I629/I612)*C78</f>
        <v>283540.31226758024</v>
      </c>
      <c r="J668" s="180">
        <f>(J630/J612)*C79</f>
        <v>56053.225598456673</v>
      </c>
      <c r="K668" s="180">
        <f>(K644/K612)*C75</f>
        <v>665629.99330481747</v>
      </c>
      <c r="L668" s="180">
        <f>(L647/L612)*C80</f>
        <v>581182.98014669737</v>
      </c>
      <c r="M668" s="180">
        <f t="shared" ref="M668:M713" si="20">ROUND(SUM(D668:L668),0)</f>
        <v>6270781</v>
      </c>
      <c r="N668" s="198" t="s">
        <v>663</v>
      </c>
    </row>
    <row r="669" spans="1:14" ht="12.6" customHeight="1">
      <c r="A669" s="196">
        <v>6030</v>
      </c>
      <c r="B669" s="198" t="s">
        <v>284</v>
      </c>
      <c r="C669" s="180">
        <f>D71</f>
        <v>8356138.5000000019</v>
      </c>
      <c r="D669" s="180">
        <f>(D615/D612)*D76</f>
        <v>828623.28439134336</v>
      </c>
      <c r="E669" s="180">
        <f>(E623/E612)*SUM(C669:D669)</f>
        <v>2099739.725659729</v>
      </c>
      <c r="F669" s="180">
        <f>(F624/F612)*D64</f>
        <v>1202.5198634030392</v>
      </c>
      <c r="G669" s="180">
        <f>(G625/G612)*D77</f>
        <v>884393.91145133902</v>
      </c>
      <c r="H669" s="180">
        <f>(H628/H612)*D60</f>
        <v>39854.962497926514</v>
      </c>
      <c r="I669" s="180">
        <f>(I629/I612)*D78</f>
        <v>231546.68959595152</v>
      </c>
      <c r="J669" s="180">
        <f>(J630/J612)*D79</f>
        <v>101374.04851834713</v>
      </c>
      <c r="K669" s="180">
        <f>(K644/K612)*D75</f>
        <v>640692.47710847436</v>
      </c>
      <c r="L669" s="180">
        <f>(L647/L612)*D80</f>
        <v>516541.38150852534</v>
      </c>
      <c r="M669" s="180">
        <f t="shared" si="20"/>
        <v>5343969</v>
      </c>
      <c r="N669" s="198" t="s">
        <v>664</v>
      </c>
    </row>
    <row r="670" spans="1:14" ht="12.6" customHeight="1">
      <c r="A670" s="196">
        <v>6070</v>
      </c>
      <c r="B670" s="198" t="s">
        <v>665</v>
      </c>
      <c r="C670" s="180">
        <f>E71</f>
        <v>34673004.840000011</v>
      </c>
      <c r="D670" s="180">
        <f>(D615/D612)*E76</f>
        <v>4403630.6762770098</v>
      </c>
      <c r="E670" s="180">
        <f>(E623/E612)*SUM(C670:D670)</f>
        <v>8933357.8665143419</v>
      </c>
      <c r="F670" s="180">
        <f>(F624/F612)*E64</f>
        <v>6172.6627853503633</v>
      </c>
      <c r="G670" s="180">
        <f>(G625/G612)*E77</f>
        <v>4587098.5203276351</v>
      </c>
      <c r="H670" s="180">
        <f>(H628/H612)*E60</f>
        <v>177004.83903511037</v>
      </c>
      <c r="I670" s="180">
        <f>(I629/I612)*E78</f>
        <v>1379927.0480863813</v>
      </c>
      <c r="J670" s="180">
        <f>(J630/J612)*E79</f>
        <v>544217.4562029806</v>
      </c>
      <c r="K670" s="180">
        <f>(K644/K612)*E75</f>
        <v>3434948.3303676834</v>
      </c>
      <c r="L670" s="180">
        <f>(L647/L612)*E80</f>
        <v>2479089.4432486305</v>
      </c>
      <c r="M670" s="180">
        <f t="shared" si="20"/>
        <v>25945447</v>
      </c>
      <c r="N670" s="198" t="s">
        <v>666</v>
      </c>
    </row>
    <row r="671" spans="1:14" ht="12.6" customHeight="1">
      <c r="A671" s="196">
        <v>6100</v>
      </c>
      <c r="B671" s="198" t="s">
        <v>667</v>
      </c>
      <c r="C671" s="180">
        <f>F71</f>
        <v>0</v>
      </c>
      <c r="D671" s="180">
        <f>(D615/D612)*F76</f>
        <v>0</v>
      </c>
      <c r="E671" s="180">
        <f>(E623/E612)*SUM(C671:D671)</f>
        <v>0</v>
      </c>
      <c r="F671" s="180">
        <f>(F624/F612)*F64</f>
        <v>0</v>
      </c>
      <c r="G671" s="180">
        <f>(G625/G612)*F77</f>
        <v>0</v>
      </c>
      <c r="H671" s="180">
        <f>(H628/H612)*F60</f>
        <v>0</v>
      </c>
      <c r="I671" s="180">
        <f>(I629/I612)*F78</f>
        <v>0</v>
      </c>
      <c r="J671" s="180">
        <f>(J630/J612)*F79</f>
        <v>0</v>
      </c>
      <c r="K671" s="180">
        <f>(K644/K612)*F75</f>
        <v>0</v>
      </c>
      <c r="L671" s="180">
        <f>(L647/L612)*F80</f>
        <v>0</v>
      </c>
      <c r="M671" s="180">
        <f t="shared" si="20"/>
        <v>0</v>
      </c>
      <c r="N671" s="198" t="s">
        <v>668</v>
      </c>
    </row>
    <row r="672" spans="1:14" ht="12.6" customHeight="1">
      <c r="A672" s="196">
        <v>6120</v>
      </c>
      <c r="B672" s="198" t="s">
        <v>669</v>
      </c>
      <c r="C672" s="180">
        <f>G71</f>
        <v>2885047.73</v>
      </c>
      <c r="D672" s="180">
        <f>(D615/D612)*G76</f>
        <v>121594.65322098747</v>
      </c>
      <c r="E672" s="180">
        <f>(E623/E612)*SUM(C672:D672)</f>
        <v>687352.22546870983</v>
      </c>
      <c r="F672" s="180">
        <f>(F624/F612)*G64</f>
        <v>214.98285470507909</v>
      </c>
      <c r="G672" s="180">
        <f>(G625/G612)*G77</f>
        <v>354409.2126447293</v>
      </c>
      <c r="H672" s="180">
        <f>(H628/H612)*G60</f>
        <v>11474.578643134868</v>
      </c>
      <c r="I672" s="180">
        <f>(I629/I612)*G78</f>
        <v>22145.215737607981</v>
      </c>
      <c r="J672" s="180">
        <f>(J630/J612)*G79</f>
        <v>25042.91779589012</v>
      </c>
      <c r="K672" s="180">
        <f>(K644/K612)*G75</f>
        <v>129798.45508186815</v>
      </c>
      <c r="L672" s="180">
        <f>(L647/L612)*G80</f>
        <v>160557.63844743086</v>
      </c>
      <c r="M672" s="180">
        <f t="shared" si="20"/>
        <v>1512590</v>
      </c>
      <c r="N672" s="198" t="s">
        <v>670</v>
      </c>
    </row>
    <row r="673" spans="1:14" ht="12.6" customHeight="1">
      <c r="A673" s="196">
        <v>6140</v>
      </c>
      <c r="B673" s="198" t="s">
        <v>671</v>
      </c>
      <c r="C673" s="180">
        <f>H71</f>
        <v>4478566.09</v>
      </c>
      <c r="D673" s="180">
        <f>(D615/D612)*H76</f>
        <v>472685.82941676414</v>
      </c>
      <c r="E673" s="180">
        <f>(E623/E612)*SUM(C673:D673)</f>
        <v>1131911.8112149606</v>
      </c>
      <c r="F673" s="180">
        <f>(F624/F612)*H64</f>
        <v>163.73696899550964</v>
      </c>
      <c r="G673" s="180">
        <f>(G625/G612)*H77</f>
        <v>467641.46132498543</v>
      </c>
      <c r="H673" s="180">
        <f>(H628/H612)*H60</f>
        <v>19978.57276225786</v>
      </c>
      <c r="I673" s="180">
        <f>(I629/I612)*H78</f>
        <v>108757.27475545609</v>
      </c>
      <c r="J673" s="180">
        <f>(J630/J612)*H79</f>
        <v>16708.498554923328</v>
      </c>
      <c r="K673" s="180">
        <f>(K644/K612)*H75</f>
        <v>263912.83229147887</v>
      </c>
      <c r="L673" s="180">
        <f>(L647/L612)*H80</f>
        <v>145701.39792975789</v>
      </c>
      <c r="M673" s="180">
        <f t="shared" si="20"/>
        <v>2627461</v>
      </c>
      <c r="N673" s="198" t="s">
        <v>672</v>
      </c>
    </row>
    <row r="674" spans="1:14" ht="12.6" customHeight="1">
      <c r="A674" s="196">
        <v>6150</v>
      </c>
      <c r="B674" s="198" t="s">
        <v>673</v>
      </c>
      <c r="C674" s="180">
        <f>I71</f>
        <v>0</v>
      </c>
      <c r="D674" s="180">
        <f>(D615/D612)*I76</f>
        <v>0</v>
      </c>
      <c r="E674" s="180">
        <f>(E623/E612)*SUM(C674:D674)</f>
        <v>0</v>
      </c>
      <c r="F674" s="180">
        <f>(F624/F612)*I64</f>
        <v>0</v>
      </c>
      <c r="G674" s="180">
        <f>(G625/G612)*I77</f>
        <v>0</v>
      </c>
      <c r="H674" s="180">
        <f>(H628/H612)*I60</f>
        <v>0</v>
      </c>
      <c r="I674" s="180">
        <f>(I629/I612)*I78</f>
        <v>0</v>
      </c>
      <c r="J674" s="180">
        <f>(J630/J612)*I79</f>
        <v>0</v>
      </c>
      <c r="K674" s="180">
        <f>(K644/K612)*I75</f>
        <v>0</v>
      </c>
      <c r="L674" s="180">
        <f>(L647/L612)*I80</f>
        <v>0</v>
      </c>
      <c r="M674" s="180">
        <f t="shared" si="20"/>
        <v>0</v>
      </c>
      <c r="N674" s="198" t="s">
        <v>674</v>
      </c>
    </row>
    <row r="675" spans="1:14" ht="12.6" customHeight="1">
      <c r="A675" s="196">
        <v>6170</v>
      </c>
      <c r="B675" s="198" t="s">
        <v>99</v>
      </c>
      <c r="C675" s="180">
        <f>J71</f>
        <v>1413484.1099999999</v>
      </c>
      <c r="D675" s="180">
        <f>(D615/D612)*J76</f>
        <v>74315.647298823998</v>
      </c>
      <c r="E675" s="180">
        <f>(E623/E612)*SUM(C675:D675)</f>
        <v>340127.73848268768</v>
      </c>
      <c r="F675" s="180">
        <f>(F624/F612)*J64</f>
        <v>218.36222319930766</v>
      </c>
      <c r="G675" s="180">
        <f>(G625/G612)*J77</f>
        <v>7423.4135147839233</v>
      </c>
      <c r="H675" s="180">
        <f>(H628/H612)*J60</f>
        <v>4710.6637711736821</v>
      </c>
      <c r="I675" s="180">
        <f>(I629/I612)*J78</f>
        <v>20766.423586398054</v>
      </c>
      <c r="J675" s="180">
        <f>(J630/J612)*J79</f>
        <v>0</v>
      </c>
      <c r="K675" s="180">
        <f>(K644/K612)*J75</f>
        <v>59620.224225816652</v>
      </c>
      <c r="L675" s="180">
        <f>(L647/L612)*J80</f>
        <v>70942.756656578786</v>
      </c>
      <c r="M675" s="180">
        <f t="shared" si="20"/>
        <v>578125</v>
      </c>
      <c r="N675" s="198" t="s">
        <v>675</v>
      </c>
    </row>
    <row r="676" spans="1:14" ht="12.6" customHeight="1">
      <c r="A676" s="196">
        <v>6200</v>
      </c>
      <c r="B676" s="198" t="s">
        <v>288</v>
      </c>
      <c r="C676" s="180">
        <f>K71</f>
        <v>0</v>
      </c>
      <c r="D676" s="180">
        <f>(D615/D612)*K76</f>
        <v>0</v>
      </c>
      <c r="E676" s="180">
        <f>(E623/E612)*SUM(C676:D676)</f>
        <v>0</v>
      </c>
      <c r="F676" s="180">
        <f>(F624/F612)*K64</f>
        <v>0</v>
      </c>
      <c r="G676" s="180">
        <f>(G625/G612)*K77</f>
        <v>0</v>
      </c>
      <c r="H676" s="180">
        <f>(H628/H612)*K60</f>
        <v>0</v>
      </c>
      <c r="I676" s="180">
        <f>(I629/I612)*K78</f>
        <v>0</v>
      </c>
      <c r="J676" s="180">
        <f>(J630/J612)*K79</f>
        <v>0</v>
      </c>
      <c r="K676" s="180">
        <f>(K644/K612)*K75</f>
        <v>0</v>
      </c>
      <c r="L676" s="180">
        <f>(L647/L612)*K80</f>
        <v>0</v>
      </c>
      <c r="M676" s="180">
        <f t="shared" si="20"/>
        <v>0</v>
      </c>
      <c r="N676" s="198" t="s">
        <v>676</v>
      </c>
    </row>
    <row r="677" spans="1:14" ht="12.6" customHeight="1">
      <c r="A677" s="196">
        <v>6210</v>
      </c>
      <c r="B677" s="198" t="s">
        <v>289</v>
      </c>
      <c r="C677" s="180">
        <f>L71</f>
        <v>0</v>
      </c>
      <c r="D677" s="180">
        <f>(D615/D612)*L76</f>
        <v>0</v>
      </c>
      <c r="E677" s="180">
        <f>(E623/E612)*SUM(C677:D677)</f>
        <v>0</v>
      </c>
      <c r="F677" s="180">
        <f>(F624/F612)*L64</f>
        <v>0</v>
      </c>
      <c r="G677" s="180">
        <f>(G625/G612)*L77</f>
        <v>0</v>
      </c>
      <c r="H677" s="180">
        <f>(H628/H612)*L60</f>
        <v>0</v>
      </c>
      <c r="I677" s="180">
        <f>(I629/I612)*L78</f>
        <v>0</v>
      </c>
      <c r="J677" s="180">
        <f>(J630/J612)*L79</f>
        <v>0</v>
      </c>
      <c r="K677" s="180">
        <f>(K644/K612)*L75</f>
        <v>0</v>
      </c>
      <c r="L677" s="180">
        <f>(L647/L612)*L80</f>
        <v>0</v>
      </c>
      <c r="M677" s="180">
        <f t="shared" si="20"/>
        <v>0</v>
      </c>
      <c r="N677" s="198" t="s">
        <v>677</v>
      </c>
    </row>
    <row r="678" spans="1:14" ht="12.6" customHeight="1">
      <c r="A678" s="196">
        <v>6330</v>
      </c>
      <c r="B678" s="198" t="s">
        <v>678</v>
      </c>
      <c r="C678" s="180">
        <f>M71</f>
        <v>0</v>
      </c>
      <c r="D678" s="180">
        <f>(D615/D612)*M76</f>
        <v>0</v>
      </c>
      <c r="E678" s="180">
        <f>(E623/E612)*SUM(C678:D678)</f>
        <v>0</v>
      </c>
      <c r="F678" s="180">
        <f>(F624/F612)*M64</f>
        <v>0</v>
      </c>
      <c r="G678" s="180">
        <f>(G625/G612)*M77</f>
        <v>0</v>
      </c>
      <c r="H678" s="180">
        <f>(H628/H612)*M60</f>
        <v>0</v>
      </c>
      <c r="I678" s="180">
        <f>(I629/I612)*M78</f>
        <v>0</v>
      </c>
      <c r="J678" s="180">
        <f>(J630/J612)*M79</f>
        <v>0</v>
      </c>
      <c r="K678" s="180">
        <f>(K644/K612)*M75</f>
        <v>0</v>
      </c>
      <c r="L678" s="180">
        <f>(L647/L612)*M80</f>
        <v>0</v>
      </c>
      <c r="M678" s="180">
        <f t="shared" si="20"/>
        <v>0</v>
      </c>
      <c r="N678" s="198" t="s">
        <v>679</v>
      </c>
    </row>
    <row r="679" spans="1:14" ht="12.6" customHeight="1">
      <c r="A679" s="196">
        <v>6400</v>
      </c>
      <c r="B679" s="198" t="s">
        <v>680</v>
      </c>
      <c r="C679" s="180">
        <f>N71</f>
        <v>10394589.42</v>
      </c>
      <c r="D679" s="180">
        <f>(D615/D612)*N76</f>
        <v>578924.90806474129</v>
      </c>
      <c r="E679" s="180">
        <f>(E623/E612)*SUM(C679:D679)</f>
        <v>2508668.6520156357</v>
      </c>
      <c r="F679" s="180">
        <f>(F624/F612)*N64</f>
        <v>491.0731901044669</v>
      </c>
      <c r="G679" s="180">
        <f>(G625/G612)*N77</f>
        <v>0</v>
      </c>
      <c r="H679" s="180">
        <f>(H628/H612)*N60</f>
        <v>29936.585796182731</v>
      </c>
      <c r="I679" s="180">
        <f>(I629/I612)*N78</f>
        <v>130755.04254953841</v>
      </c>
      <c r="J679" s="180">
        <f>(J630/J612)*N79</f>
        <v>0</v>
      </c>
      <c r="K679" s="180">
        <f>(K644/K612)*N75</f>
        <v>36474.087272440927</v>
      </c>
      <c r="L679" s="180">
        <f>(L647/L612)*N80</f>
        <v>158389.24791547513</v>
      </c>
      <c r="M679" s="180">
        <f t="shared" si="20"/>
        <v>3443640</v>
      </c>
      <c r="N679" s="198" t="s">
        <v>681</v>
      </c>
    </row>
    <row r="680" spans="1:14" ht="12.6" customHeight="1">
      <c r="A680" s="196">
        <v>7010</v>
      </c>
      <c r="B680" s="198" t="s">
        <v>682</v>
      </c>
      <c r="C680" s="180">
        <f>O71</f>
        <v>7640836.2299999995</v>
      </c>
      <c r="D680" s="180">
        <f>(D615/D612)*O76</f>
        <v>650552.76998523495</v>
      </c>
      <c r="E680" s="180">
        <f>(E623/E612)*SUM(C680:D680)</f>
        <v>1895504.6709815999</v>
      </c>
      <c r="F680" s="180">
        <f>(F624/F612)*O64</f>
        <v>1742.7313771996767</v>
      </c>
      <c r="G680" s="180">
        <f>(G625/G612)*O77</f>
        <v>0</v>
      </c>
      <c r="H680" s="180">
        <f>(H628/H612)*O60</f>
        <v>31228.357451992928</v>
      </c>
      <c r="I680" s="180">
        <f>(I629/I612)*O78</f>
        <v>181787.48188111055</v>
      </c>
      <c r="J680" s="180">
        <f>(J630/J612)*O79</f>
        <v>0</v>
      </c>
      <c r="K680" s="180">
        <f>(K644/K612)*O75</f>
        <v>401723.55304266838</v>
      </c>
      <c r="L680" s="180">
        <f>(L647/L612)*O80</f>
        <v>319138.29113013629</v>
      </c>
      <c r="M680" s="180">
        <f t="shared" si="20"/>
        <v>3481678</v>
      </c>
      <c r="N680" s="198" t="s">
        <v>683</v>
      </c>
    </row>
    <row r="681" spans="1:14" ht="12.6" customHeight="1">
      <c r="A681" s="196">
        <v>7020</v>
      </c>
      <c r="B681" s="198" t="s">
        <v>684</v>
      </c>
      <c r="C681" s="180">
        <f>P71</f>
        <v>33088131.61999999</v>
      </c>
      <c r="D681" s="180">
        <f>(D615/D612)*P76</f>
        <v>1820056.9847456373</v>
      </c>
      <c r="E681" s="180">
        <f>(E623/E612)*SUM(C681:D681)</f>
        <v>7980404.0741448542</v>
      </c>
      <c r="F681" s="180">
        <f>(F624/F612)*P64</f>
        <v>57794.726150065748</v>
      </c>
      <c r="G681" s="180">
        <f>(G625/G612)*P77</f>
        <v>268.72085121389767</v>
      </c>
      <c r="H681" s="180">
        <f>(H628/H612)*P60</f>
        <v>37855.927306829391</v>
      </c>
      <c r="I681" s="180">
        <f>(I629/I612)*P78</f>
        <v>508588.37499768933</v>
      </c>
      <c r="J681" s="180">
        <f>(J630/J612)*P79</f>
        <v>132619.41480229193</v>
      </c>
      <c r="K681" s="180">
        <f>(K644/K612)*P75</f>
        <v>2923630.2760744519</v>
      </c>
      <c r="L681" s="180">
        <f>(L647/L612)*P80</f>
        <v>235696.62994129973</v>
      </c>
      <c r="M681" s="180">
        <f t="shared" si="20"/>
        <v>13696915</v>
      </c>
      <c r="N681" s="198" t="s">
        <v>685</v>
      </c>
    </row>
    <row r="682" spans="1:14" ht="12.6" customHeight="1">
      <c r="A682" s="196">
        <v>7030</v>
      </c>
      <c r="B682" s="198" t="s">
        <v>686</v>
      </c>
      <c r="C682" s="180">
        <f>Q71</f>
        <v>6676605.2799999993</v>
      </c>
      <c r="D682" s="180">
        <f>(D615/D612)*Q76</f>
        <v>507926.08930254797</v>
      </c>
      <c r="E682" s="180">
        <f>(E623/E612)*SUM(C682:D682)</f>
        <v>1642464.5821527685</v>
      </c>
      <c r="F682" s="180">
        <f>(F624/F612)*Q64</f>
        <v>1153.7364154216423</v>
      </c>
      <c r="G682" s="180">
        <f>(G625/G612)*Q77</f>
        <v>2519.2579801302909</v>
      </c>
      <c r="H682" s="180">
        <f>(H628/H612)*Q60</f>
        <v>26217.014323855299</v>
      </c>
      <c r="I682" s="180">
        <f>(I629/I612)*Q78</f>
        <v>117218.84813566442</v>
      </c>
      <c r="J682" s="180">
        <f>(J630/J612)*Q79</f>
        <v>0</v>
      </c>
      <c r="K682" s="180">
        <f>(K644/K612)*Q75</f>
        <v>144248.03322584915</v>
      </c>
      <c r="L682" s="180">
        <f>(L647/L612)*Q80</f>
        <v>343762.63300073304</v>
      </c>
      <c r="M682" s="180">
        <f t="shared" si="20"/>
        <v>2785510</v>
      </c>
      <c r="N682" s="198" t="s">
        <v>687</v>
      </c>
    </row>
    <row r="683" spans="1:14" ht="12.6" customHeight="1">
      <c r="A683" s="196">
        <v>7040</v>
      </c>
      <c r="B683" s="198" t="s">
        <v>107</v>
      </c>
      <c r="C683" s="180">
        <f>R71</f>
        <v>1177639.43</v>
      </c>
      <c r="D683" s="180">
        <f>(D615/D612)*R76</f>
        <v>35970.886389065497</v>
      </c>
      <c r="E683" s="180">
        <f>(E623/E612)*SUM(C683:D683)</f>
        <v>277444.95204253803</v>
      </c>
      <c r="F683" s="180">
        <f>(F624/F612)*R64</f>
        <v>1429.7916913173017</v>
      </c>
      <c r="G683" s="180">
        <f>(G625/G612)*R77</f>
        <v>0</v>
      </c>
      <c r="H683" s="180">
        <f>(H628/H612)*R60</f>
        <v>5.0849303152878278E-2</v>
      </c>
      <c r="I683" s="180">
        <f>(I629/I612)*R78</f>
        <v>10051.539489791339</v>
      </c>
      <c r="J683" s="180">
        <f>(J630/J612)*R79</f>
        <v>0</v>
      </c>
      <c r="K683" s="180">
        <f>(K644/K612)*R75</f>
        <v>437890.05630108679</v>
      </c>
      <c r="L683" s="180">
        <f>(L647/L612)*R80</f>
        <v>0</v>
      </c>
      <c r="M683" s="180">
        <f t="shared" si="20"/>
        <v>762787</v>
      </c>
      <c r="N683" s="198" t="s">
        <v>688</v>
      </c>
    </row>
    <row r="684" spans="1:14" ht="12.6" customHeight="1">
      <c r="A684" s="196">
        <v>7050</v>
      </c>
      <c r="B684" s="198" t="s">
        <v>689</v>
      </c>
      <c r="C684" s="180">
        <f>S71</f>
        <v>3733882.98</v>
      </c>
      <c r="D684" s="180">
        <f>(D615/D612)*S76</f>
        <v>657714.70116716635</v>
      </c>
      <c r="E684" s="180">
        <f>(E623/E612)*SUM(C684:D684)</f>
        <v>1003968.5651872263</v>
      </c>
      <c r="F684" s="180">
        <f>(F624/F612)*S64</f>
        <v>1386.7511476174525</v>
      </c>
      <c r="G684" s="180">
        <f>(G625/G612)*S77</f>
        <v>0</v>
      </c>
      <c r="H684" s="180">
        <f>(H628/H612)*S60</f>
        <v>28348.992218577823</v>
      </c>
      <c r="I684" s="180">
        <f>(I629/I612)*S78</f>
        <v>183788.77907795232</v>
      </c>
      <c r="J684" s="180">
        <f>(J630/J612)*S79</f>
        <v>22255.104860367108</v>
      </c>
      <c r="K684" s="180">
        <f>(K644/K612)*S75</f>
        <v>0</v>
      </c>
      <c r="L684" s="180">
        <f>(L647/L612)*S80</f>
        <v>0</v>
      </c>
      <c r="M684" s="180">
        <f t="shared" si="20"/>
        <v>1897463</v>
      </c>
      <c r="N684" s="198" t="s">
        <v>690</v>
      </c>
    </row>
    <row r="685" spans="1:14" ht="12.6" customHeight="1">
      <c r="A685" s="196">
        <v>7060</v>
      </c>
      <c r="B685" s="198" t="s">
        <v>691</v>
      </c>
      <c r="C685" s="180">
        <f>T71</f>
        <v>3314660.4900000007</v>
      </c>
      <c r="D685" s="180">
        <f>(D615/D612)*T76</f>
        <v>592884.74694271514</v>
      </c>
      <c r="E685" s="180">
        <f>(E623/E612)*SUM(C685:D685)</f>
        <v>893308.73858529748</v>
      </c>
      <c r="F685" s="180">
        <f>(F624/F612)*T64</f>
        <v>1325.7424900785973</v>
      </c>
      <c r="G685" s="180">
        <f>(G625/G612)*T77</f>
        <v>0</v>
      </c>
      <c r="H685" s="180">
        <f>(H628/H612)*T60</f>
        <v>12450.652689106002</v>
      </c>
      <c r="I685" s="180">
        <f>(I629/I612)*T78</f>
        <v>137676.77591950353</v>
      </c>
      <c r="J685" s="180">
        <f>(J630/J612)*T79</f>
        <v>7894.2891626659693</v>
      </c>
      <c r="K685" s="180">
        <f>(K644/K612)*T75</f>
        <v>234073.09120289597</v>
      </c>
      <c r="L685" s="180">
        <f>(L647/L612)*T80</f>
        <v>198720.90677232452</v>
      </c>
      <c r="M685" s="180">
        <f t="shared" si="20"/>
        <v>2078335</v>
      </c>
      <c r="N685" s="198" t="s">
        <v>692</v>
      </c>
    </row>
    <row r="686" spans="1:14" ht="12.6" customHeight="1">
      <c r="A686" s="196">
        <v>7070</v>
      </c>
      <c r="B686" s="198" t="s">
        <v>109</v>
      </c>
      <c r="C686" s="180">
        <f>U71</f>
        <v>14511829.769999996</v>
      </c>
      <c r="D686" s="180">
        <f>(D615/D612)*U76</f>
        <v>738836.22900589311</v>
      </c>
      <c r="E686" s="180">
        <f>(E623/E612)*SUM(C686:D686)</f>
        <v>3486473.5735770459</v>
      </c>
      <c r="F686" s="180">
        <f>(F624/F612)*U64</f>
        <v>3541.2613595897355</v>
      </c>
      <c r="G686" s="180">
        <f>(G625/G612)*U77</f>
        <v>0</v>
      </c>
      <c r="H686" s="180">
        <f>(H628/H612)*U60</f>
        <v>43417.847861338334</v>
      </c>
      <c r="I686" s="180">
        <f>(I629/I612)*U78</f>
        <v>170508.13799285245</v>
      </c>
      <c r="J686" s="180">
        <f>(J630/J612)*U79</f>
        <v>0</v>
      </c>
      <c r="K686" s="180">
        <f>(K644/K612)*U75</f>
        <v>1692716.0194822354</v>
      </c>
      <c r="L686" s="180">
        <f>(L647/L612)*U80</f>
        <v>0</v>
      </c>
      <c r="M686" s="180">
        <f t="shared" si="20"/>
        <v>6135493</v>
      </c>
      <c r="N686" s="198" t="s">
        <v>693</v>
      </c>
    </row>
    <row r="687" spans="1:14" ht="12.6" customHeight="1">
      <c r="A687" s="196">
        <v>7110</v>
      </c>
      <c r="B687" s="198" t="s">
        <v>694</v>
      </c>
      <c r="C687" s="180">
        <f>V71</f>
        <v>351623.06999999995</v>
      </c>
      <c r="D687" s="180">
        <f>(D615/D612)*V76</f>
        <v>12938.135251062882</v>
      </c>
      <c r="E687" s="180">
        <f>(E623/E612)*SUM(C687:D687)</f>
        <v>83342.787006290731</v>
      </c>
      <c r="F687" s="180">
        <f>(F624/F612)*V64</f>
        <v>8.2017178812444929</v>
      </c>
      <c r="G687" s="180">
        <f>(G625/G612)*V77</f>
        <v>0</v>
      </c>
      <c r="H687" s="180">
        <f>(H628/H612)*V60</f>
        <v>2487.8658132452324</v>
      </c>
      <c r="I687" s="180">
        <f>(I629/I612)*V78</f>
        <v>2356.3354866962591</v>
      </c>
      <c r="J687" s="180">
        <f>(J630/J612)*V79</f>
        <v>0</v>
      </c>
      <c r="K687" s="180">
        <f>(K644/K612)*V75</f>
        <v>122659.98155836549</v>
      </c>
      <c r="L687" s="180">
        <f>(L647/L612)*V80</f>
        <v>386.64362487714538</v>
      </c>
      <c r="M687" s="180">
        <f t="shared" si="20"/>
        <v>224180</v>
      </c>
      <c r="N687" s="198" t="s">
        <v>695</v>
      </c>
    </row>
    <row r="688" spans="1:14" ht="12.6" customHeight="1">
      <c r="A688" s="196">
        <v>7120</v>
      </c>
      <c r="B688" s="198" t="s">
        <v>696</v>
      </c>
      <c r="C688" s="180">
        <f>W71</f>
        <v>866713.53000000014</v>
      </c>
      <c r="D688" s="180">
        <f>(D615/D612)*W76</f>
        <v>144951.69748234694</v>
      </c>
      <c r="E688" s="180">
        <f>(E623/E612)*SUM(C688:D688)</f>
        <v>231278.03606438759</v>
      </c>
      <c r="F688" s="180">
        <f>(F624/F612)*W64</f>
        <v>163.62711588382672</v>
      </c>
      <c r="G688" s="180">
        <f>(G625/G612)*W77</f>
        <v>0</v>
      </c>
      <c r="H688" s="180">
        <f>(H628/H612)*W60</f>
        <v>3347.6034632429814</v>
      </c>
      <c r="I688" s="180">
        <f>(I629/I612)*W78</f>
        <v>26399.076992679893</v>
      </c>
      <c r="J688" s="180">
        <f>(J630/J612)*W79</f>
        <v>7303.2573432334357</v>
      </c>
      <c r="K688" s="180">
        <f>(K644/K612)*W75</f>
        <v>226821.07233677985</v>
      </c>
      <c r="L688" s="180">
        <f>(L647/L612)*W80</f>
        <v>0</v>
      </c>
      <c r="M688" s="180">
        <f t="shared" si="20"/>
        <v>640264</v>
      </c>
      <c r="N688" s="198" t="s">
        <v>697</v>
      </c>
    </row>
    <row r="689" spans="1:14" ht="12.6" customHeight="1">
      <c r="A689" s="196">
        <v>7130</v>
      </c>
      <c r="B689" s="198" t="s">
        <v>698</v>
      </c>
      <c r="C689" s="180">
        <f>X71</f>
        <v>2220248.48</v>
      </c>
      <c r="D689" s="180">
        <f>(D615/D612)*X76</f>
        <v>129098.58845015007</v>
      </c>
      <c r="E689" s="180">
        <f>(E623/E612)*SUM(C689:D689)</f>
        <v>537087.13244694204</v>
      </c>
      <c r="F689" s="180">
        <f>(F624/F612)*X64</f>
        <v>805.24229591759115</v>
      </c>
      <c r="G689" s="180">
        <f>(G625/G612)*X77</f>
        <v>0</v>
      </c>
      <c r="H689" s="180">
        <f>(H628/H612)*X60</f>
        <v>6652.4765843609066</v>
      </c>
      <c r="I689" s="180">
        <f>(I629/I612)*X78</f>
        <v>29793.287158858413</v>
      </c>
      <c r="J689" s="180">
        <f>(J630/J612)*X79</f>
        <v>1086.2990723776354</v>
      </c>
      <c r="K689" s="180">
        <f>(K644/K612)*X75</f>
        <v>1461178.6067300509</v>
      </c>
      <c r="L689" s="180">
        <f>(L647/L612)*X80</f>
        <v>0</v>
      </c>
      <c r="M689" s="180">
        <f t="shared" si="20"/>
        <v>2165702</v>
      </c>
      <c r="N689" s="198" t="s">
        <v>699</v>
      </c>
    </row>
    <row r="690" spans="1:14" ht="12.6" customHeight="1">
      <c r="A690" s="196">
        <v>7140</v>
      </c>
      <c r="B690" s="198" t="s">
        <v>1248</v>
      </c>
      <c r="C690" s="180">
        <f>Y71</f>
        <v>26063544.699999988</v>
      </c>
      <c r="D690" s="180">
        <f>(D615/D612)*Y76</f>
        <v>1244281.5675229887</v>
      </c>
      <c r="E690" s="180">
        <f>(E623/E612)*SUM(C690:D690)</f>
        <v>6242875.8612743905</v>
      </c>
      <c r="F690" s="180">
        <f>(F624/F612)*Y64</f>
        <v>35942.15620069865</v>
      </c>
      <c r="G690" s="180">
        <f>(G625/G612)*Y77</f>
        <v>24789.49852448206</v>
      </c>
      <c r="H690" s="180">
        <f>(H628/H612)*Y60</f>
        <v>54004.200296084353</v>
      </c>
      <c r="I690" s="180">
        <f>(I629/I612)*Y78</f>
        <v>298461.18521707918</v>
      </c>
      <c r="J690" s="180">
        <f>(J630/J612)*Y79</f>
        <v>135304.69193935365</v>
      </c>
      <c r="K690" s="180">
        <f>(K644/K612)*Y75</f>
        <v>2589076.5913316035</v>
      </c>
      <c r="L690" s="180">
        <f>(L647/L612)*Y80</f>
        <v>171629.54640762883</v>
      </c>
      <c r="M690" s="180">
        <f t="shared" si="20"/>
        <v>10796365</v>
      </c>
      <c r="N690" s="198" t="s">
        <v>700</v>
      </c>
    </row>
    <row r="691" spans="1:14" ht="12.6" customHeight="1">
      <c r="A691" s="196">
        <v>7150</v>
      </c>
      <c r="B691" s="198" t="s">
        <v>701</v>
      </c>
      <c r="C691" s="180">
        <f>Z71</f>
        <v>3240351.7600000007</v>
      </c>
      <c r="D691" s="180">
        <f>(D615/D612)*Z76</f>
        <v>722361.4054735509</v>
      </c>
      <c r="E691" s="180">
        <f>(E623/E612)*SUM(C691:D691)</f>
        <v>905920.7468047603</v>
      </c>
      <c r="F691" s="180">
        <f>(F624/F612)*Z64</f>
        <v>217.57791452600847</v>
      </c>
      <c r="G691" s="180">
        <f>(G625/G612)*Z77</f>
        <v>0</v>
      </c>
      <c r="H691" s="180">
        <f>(H628/H612)*Z60</f>
        <v>9394.5728932762086</v>
      </c>
      <c r="I691" s="180">
        <f>(I629/I612)*Z78</f>
        <v>131558.82056475501</v>
      </c>
      <c r="J691" s="180">
        <f>(J630/J612)*Z79</f>
        <v>0</v>
      </c>
      <c r="K691" s="180">
        <f>(K644/K612)*Z75</f>
        <v>653899.61620814167</v>
      </c>
      <c r="L691" s="180">
        <f>(L647/L612)*Z80</f>
        <v>0</v>
      </c>
      <c r="M691" s="180">
        <f t="shared" si="20"/>
        <v>2423353</v>
      </c>
      <c r="N691" s="198" t="s">
        <v>702</v>
      </c>
    </row>
    <row r="692" spans="1:14" ht="12.6" customHeight="1">
      <c r="A692" s="196">
        <v>7160</v>
      </c>
      <c r="B692" s="198" t="s">
        <v>703</v>
      </c>
      <c r="C692" s="180">
        <f>AA71</f>
        <v>2256753.5500000003</v>
      </c>
      <c r="D692" s="180">
        <f>(D615/D612)*AA76</f>
        <v>332779.09877875424</v>
      </c>
      <c r="E692" s="180">
        <f>(E623/E612)*SUM(C692:D692)</f>
        <v>591996.25435837405</v>
      </c>
      <c r="F692" s="180">
        <f>(F624/F612)*AA64</f>
        <v>2374.130953177345</v>
      </c>
      <c r="G692" s="180">
        <f>(G625/G612)*AA77</f>
        <v>0</v>
      </c>
      <c r="H692" s="180">
        <f>(H628/H612)*AA60</f>
        <v>5089.1973107396379</v>
      </c>
      <c r="I692" s="180">
        <f>(I629/I612)*AA78</f>
        <v>27899.17575360195</v>
      </c>
      <c r="J692" s="180">
        <f>(J630/J612)*AA79</f>
        <v>0</v>
      </c>
      <c r="K692" s="180">
        <f>(K644/K612)*AA75</f>
        <v>288948.73551135953</v>
      </c>
      <c r="L692" s="180">
        <f>(L647/L612)*AA80</f>
        <v>21603.433390263082</v>
      </c>
      <c r="M692" s="180">
        <f t="shared" si="20"/>
        <v>1270690</v>
      </c>
      <c r="N692" s="198" t="s">
        <v>704</v>
      </c>
    </row>
    <row r="693" spans="1:14" ht="12.6" customHeight="1">
      <c r="A693" s="196">
        <v>7170</v>
      </c>
      <c r="B693" s="198" t="s">
        <v>115</v>
      </c>
      <c r="C693" s="180">
        <f>AB71</f>
        <v>44579105.239999995</v>
      </c>
      <c r="D693" s="180">
        <f>(D615/D612)*AB76</f>
        <v>244648.93085783714</v>
      </c>
      <c r="E693" s="180">
        <f>(E623/E612)*SUM(C693:D693)</f>
        <v>10247213.754166316</v>
      </c>
      <c r="F693" s="180">
        <f>(F624/F612)*AB64</f>
        <v>92100.297678551258</v>
      </c>
      <c r="G693" s="180">
        <f>(G625/G612)*AB77</f>
        <v>0</v>
      </c>
      <c r="H693" s="180">
        <f>(H628/H612)*AB60</f>
        <v>40899.919739163088</v>
      </c>
      <c r="I693" s="180">
        <f>(I629/I612)*AB78</f>
        <v>44556.263045345964</v>
      </c>
      <c r="J693" s="180">
        <f>(J630/J612)*AB79</f>
        <v>6166.6576904785634</v>
      </c>
      <c r="K693" s="180">
        <f>(K644/K612)*AB75</f>
        <v>2195002.4599856744</v>
      </c>
      <c r="L693" s="180">
        <f>(L647/L612)*AB80</f>
        <v>0</v>
      </c>
      <c r="M693" s="180">
        <f t="shared" si="20"/>
        <v>12870588</v>
      </c>
      <c r="N693" s="198" t="s">
        <v>705</v>
      </c>
    </row>
    <row r="694" spans="1:14" ht="12.6" customHeight="1">
      <c r="A694" s="196">
        <v>7180</v>
      </c>
      <c r="B694" s="198" t="s">
        <v>706</v>
      </c>
      <c r="C694" s="180">
        <f>AC71</f>
        <v>3689710.1800000006</v>
      </c>
      <c r="D694" s="180">
        <f>(D615/D612)*AC76</f>
        <v>93355.501185401139</v>
      </c>
      <c r="E694" s="180">
        <f>(E623/E612)*SUM(C694:D694)</f>
        <v>864851.31373403023</v>
      </c>
      <c r="F694" s="180">
        <f>(F624/F612)*AC64</f>
        <v>1999.8639490682926</v>
      </c>
      <c r="G694" s="180">
        <f>(G625/G612)*AC77</f>
        <v>3963.6325554049909</v>
      </c>
      <c r="H694" s="180">
        <f>(H628/H612)*AC60</f>
        <v>14330.981668497334</v>
      </c>
      <c r="I694" s="180">
        <f>(I629/I612)*AC78</f>
        <v>17002.20905508033</v>
      </c>
      <c r="J694" s="180">
        <f>(J630/J612)*AC79</f>
        <v>0</v>
      </c>
      <c r="K694" s="180">
        <f>(K644/K612)*AC75</f>
        <v>239015.59990006013</v>
      </c>
      <c r="L694" s="180">
        <f>(L647/L612)*AC80</f>
        <v>10642.328793985105</v>
      </c>
      <c r="M694" s="180">
        <f t="shared" si="20"/>
        <v>1245161</v>
      </c>
      <c r="N694" s="198" t="s">
        <v>707</v>
      </c>
    </row>
    <row r="695" spans="1:14" ht="12.6" customHeight="1">
      <c r="A695" s="196">
        <v>7190</v>
      </c>
      <c r="B695" s="198" t="s">
        <v>117</v>
      </c>
      <c r="C695" s="180">
        <f>AD71</f>
        <v>737670.77999999991</v>
      </c>
      <c r="D695" s="180">
        <f>(D615/D612)*AD76</f>
        <v>63872.92014952383</v>
      </c>
      <c r="E695" s="180">
        <f>(E623/E612)*SUM(C695:D695)</f>
        <v>183241.89440780101</v>
      </c>
      <c r="F695" s="180">
        <f>(F624/F612)*AD64</f>
        <v>2.8730672415068192</v>
      </c>
      <c r="G695" s="180">
        <f>(G625/G612)*AD77</f>
        <v>0</v>
      </c>
      <c r="H695" s="180">
        <f>(H628/H612)*AD60</f>
        <v>0</v>
      </c>
      <c r="I695" s="180">
        <f>(I629/I612)*AD78</f>
        <v>11632.745018249465</v>
      </c>
      <c r="J695" s="180">
        <f>(J630/J612)*AD79</f>
        <v>0</v>
      </c>
      <c r="K695" s="180">
        <f>(K644/K612)*AD75</f>
        <v>16465.118954801099</v>
      </c>
      <c r="L695" s="180">
        <f>(L647/L612)*AD80</f>
        <v>0</v>
      </c>
      <c r="M695" s="180">
        <f t="shared" si="20"/>
        <v>275216</v>
      </c>
      <c r="N695" s="198" t="s">
        <v>708</v>
      </c>
    </row>
    <row r="696" spans="1:14" ht="12.6" customHeight="1">
      <c r="A696" s="196">
        <v>7200</v>
      </c>
      <c r="B696" s="198" t="s">
        <v>709</v>
      </c>
      <c r="C696" s="180">
        <f>AE71</f>
        <v>8231814.4400000004</v>
      </c>
      <c r="D696" s="180">
        <f>(D615/D612)*AE76</f>
        <v>1387074.1608833501</v>
      </c>
      <c r="E696" s="180">
        <f>(E623/E612)*SUM(C696:D696)</f>
        <v>2198985.9928967902</v>
      </c>
      <c r="F696" s="180">
        <f>(F624/F612)*AE64</f>
        <v>228.53817193657972</v>
      </c>
      <c r="G696" s="180">
        <f>(G625/G612)*AE77</f>
        <v>0</v>
      </c>
      <c r="H696" s="180">
        <f>(H628/H612)*AE60</f>
        <v>43556.674775720981</v>
      </c>
      <c r="I696" s="180">
        <f>(I629/I612)*AE78</f>
        <v>234311.08612427069</v>
      </c>
      <c r="J696" s="180">
        <f>(J630/J612)*AE79</f>
        <v>22596.568415620273</v>
      </c>
      <c r="K696" s="180">
        <f>(K644/K612)*AE75</f>
        <v>332387.17396191129</v>
      </c>
      <c r="L696" s="180">
        <f>(L647/L612)*AE80</f>
        <v>95.911562880155515</v>
      </c>
      <c r="M696" s="180">
        <f t="shared" si="20"/>
        <v>4219236</v>
      </c>
      <c r="N696" s="198" t="s">
        <v>710</v>
      </c>
    </row>
    <row r="697" spans="1:14" ht="12.6" customHeight="1">
      <c r="A697" s="196">
        <v>7220</v>
      </c>
      <c r="B697" s="198" t="s">
        <v>711</v>
      </c>
      <c r="C697" s="180">
        <f>AF71</f>
        <v>0</v>
      </c>
      <c r="D697" s="180">
        <f>(D615/D612)*AF76</f>
        <v>0</v>
      </c>
      <c r="E697" s="180">
        <f>(E623/E612)*SUM(C697:D697)</f>
        <v>0</v>
      </c>
      <c r="F697" s="180">
        <f>(F624/F612)*AF64</f>
        <v>0</v>
      </c>
      <c r="G697" s="180">
        <f>(G625/G612)*AF77</f>
        <v>0</v>
      </c>
      <c r="H697" s="180">
        <f>(H628/H612)*AF60</f>
        <v>0</v>
      </c>
      <c r="I697" s="180">
        <f>(I629/I612)*AF78</f>
        <v>0</v>
      </c>
      <c r="J697" s="180">
        <f>(J630/J612)*AF79</f>
        <v>0</v>
      </c>
      <c r="K697" s="180">
        <f>(K644/K612)*AF75</f>
        <v>0</v>
      </c>
      <c r="L697" s="180">
        <f>(L647/L612)*AF80</f>
        <v>0</v>
      </c>
      <c r="M697" s="180">
        <f t="shared" si="20"/>
        <v>0</v>
      </c>
      <c r="N697" s="198" t="s">
        <v>712</v>
      </c>
    </row>
    <row r="698" spans="1:14" ht="12.6" customHeight="1">
      <c r="A698" s="196">
        <v>7230</v>
      </c>
      <c r="B698" s="198" t="s">
        <v>713</v>
      </c>
      <c r="C698" s="180">
        <f>AG71</f>
        <v>16436044.429999996</v>
      </c>
      <c r="D698" s="180">
        <f>(D615/D612)*AG76</f>
        <v>2200801.5404270692</v>
      </c>
      <c r="E698" s="180">
        <f>(E623/E612)*SUM(C698:D698)</f>
        <v>4260592.3554391218</v>
      </c>
      <c r="F698" s="180">
        <f>(F624/F612)*AG64</f>
        <v>3959.2580958303588</v>
      </c>
      <c r="G698" s="180">
        <f>(G625/G612)*AG77</f>
        <v>256628.41290927227</v>
      </c>
      <c r="H698" s="180">
        <f>(H628/H612)*AG60</f>
        <v>61765.21309067971</v>
      </c>
      <c r="I698" s="180">
        <f>(I629/I612)*AG78</f>
        <v>614981.88711637689</v>
      </c>
      <c r="J698" s="180">
        <f>(J630/J612)*AG79</f>
        <v>221230.65836876861</v>
      </c>
      <c r="K698" s="180">
        <f>(K644/K612)*AG75</f>
        <v>2531280.3874050574</v>
      </c>
      <c r="L698" s="180">
        <f>(L647/L612)*AG80</f>
        <v>840379.24136216333</v>
      </c>
      <c r="M698" s="180">
        <f t="shared" si="20"/>
        <v>10991619</v>
      </c>
      <c r="N698" s="198" t="s">
        <v>714</v>
      </c>
    </row>
    <row r="699" spans="1:14" ht="12.6" customHeight="1">
      <c r="A699" s="196">
        <v>7240</v>
      </c>
      <c r="B699" s="198" t="s">
        <v>119</v>
      </c>
      <c r="C699" s="180">
        <f>AH71</f>
        <v>0</v>
      </c>
      <c r="D699" s="180">
        <f>(D615/D612)*AH76</f>
        <v>0</v>
      </c>
      <c r="E699" s="180">
        <f>(E623/E612)*SUM(C699:D699)</f>
        <v>0</v>
      </c>
      <c r="F699" s="180">
        <f>(F624/F612)*AH64</f>
        <v>0</v>
      </c>
      <c r="G699" s="180">
        <f>(G625/G612)*AH77</f>
        <v>0</v>
      </c>
      <c r="H699" s="180">
        <f>(H628/H612)*AH60</f>
        <v>0</v>
      </c>
      <c r="I699" s="180">
        <f>(I629/I612)*AH78</f>
        <v>0</v>
      </c>
      <c r="J699" s="180">
        <f>(J630/J612)*AH79</f>
        <v>0</v>
      </c>
      <c r="K699" s="180">
        <f>(K644/K612)*AH75</f>
        <v>0</v>
      </c>
      <c r="L699" s="180">
        <f>(L647/L612)*AH80</f>
        <v>0</v>
      </c>
      <c r="M699" s="180">
        <f t="shared" si="20"/>
        <v>0</v>
      </c>
      <c r="N699" s="198" t="s">
        <v>715</v>
      </c>
    </row>
    <row r="700" spans="1:14" ht="12.6" customHeight="1">
      <c r="A700" s="196">
        <v>7250</v>
      </c>
      <c r="B700" s="198" t="s">
        <v>716</v>
      </c>
      <c r="C700" s="180">
        <f>AI71</f>
        <v>8147361.3699999982</v>
      </c>
      <c r="D700" s="180">
        <f>(D615/D612)*AI76</f>
        <v>936973.8308832983</v>
      </c>
      <c r="E700" s="180">
        <f>(E623/E612)*SUM(C700:D700)</f>
        <v>2076781.080476085</v>
      </c>
      <c r="F700" s="180">
        <f>(F624/F612)*AI64</f>
        <v>2566.0222793749463</v>
      </c>
      <c r="G700" s="180">
        <f>(G625/G612)*AI77</f>
        <v>39166.064064425584</v>
      </c>
      <c r="H700" s="180">
        <f>(H628/H612)*AI60</f>
        <v>29224.625944119409</v>
      </c>
      <c r="I700" s="180">
        <f>(I629/I612)*AI78</f>
        <v>537715.46375485486</v>
      </c>
      <c r="J700" s="180">
        <f>(J630/J612)*AI79</f>
        <v>98494.340291750312</v>
      </c>
      <c r="K700" s="180">
        <f>(K644/K612)*AI75</f>
        <v>154555.16090474735</v>
      </c>
      <c r="L700" s="180">
        <f>(L647/L612)*AI80</f>
        <v>327469.32460387319</v>
      </c>
      <c r="M700" s="180">
        <f t="shared" si="20"/>
        <v>4202946</v>
      </c>
      <c r="N700" s="198" t="s">
        <v>717</v>
      </c>
    </row>
    <row r="701" spans="1:14" ht="12.6" customHeight="1">
      <c r="A701" s="196">
        <v>7260</v>
      </c>
      <c r="B701" s="198" t="s">
        <v>121</v>
      </c>
      <c r="C701" s="180">
        <f>AJ71</f>
        <v>90660434.910000026</v>
      </c>
      <c r="D701" s="180">
        <f>(D615/D612)*AJ76</f>
        <v>6838391.2817737237</v>
      </c>
      <c r="E701" s="180">
        <f>(E623/E612)*SUM(C701:D701)</f>
        <v>22289326.970675167</v>
      </c>
      <c r="F701" s="180">
        <f>(F624/F612)*AJ64</f>
        <v>10112.629277641407</v>
      </c>
      <c r="G701" s="180">
        <f>(G625/G612)*AJ77</f>
        <v>335.90106401737211</v>
      </c>
      <c r="H701" s="180">
        <f>(H628/H612)*AJ60</f>
        <v>309148.06613776286</v>
      </c>
      <c r="I701" s="180">
        <f>(I629/I612)*AJ78</f>
        <v>961591.51610923046</v>
      </c>
      <c r="J701" s="180">
        <f>(J630/J612)*AJ79</f>
        <v>71512.915513629763</v>
      </c>
      <c r="K701" s="180">
        <f>(K644/K612)*AJ75</f>
        <v>2220798.2844262216</v>
      </c>
      <c r="L701" s="180">
        <f>(L647/L612)*AJ80</f>
        <v>2139265.3923538933</v>
      </c>
      <c r="M701" s="180">
        <f t="shared" si="20"/>
        <v>34840483</v>
      </c>
      <c r="N701" s="198" t="s">
        <v>718</v>
      </c>
    </row>
    <row r="702" spans="1:14" ht="12.6" customHeight="1">
      <c r="A702" s="196">
        <v>7310</v>
      </c>
      <c r="B702" s="198" t="s">
        <v>719</v>
      </c>
      <c r="C702" s="180">
        <f>AK71</f>
        <v>0</v>
      </c>
      <c r="D702" s="180">
        <f>(D615/D612)*AK76</f>
        <v>0</v>
      </c>
      <c r="E702" s="180">
        <f>(E623/E612)*SUM(C702:D702)</f>
        <v>0</v>
      </c>
      <c r="F702" s="180">
        <f>(F624/F612)*AK64</f>
        <v>0</v>
      </c>
      <c r="G702" s="180">
        <f>(G625/G612)*AK77</f>
        <v>0</v>
      </c>
      <c r="H702" s="180">
        <f>(H628/H612)*AK60</f>
        <v>0</v>
      </c>
      <c r="I702" s="180">
        <f>(I629/I612)*AK78</f>
        <v>0</v>
      </c>
      <c r="J702" s="180">
        <f>(J630/J612)*AK79</f>
        <v>0</v>
      </c>
      <c r="K702" s="180">
        <f>(K644/K612)*AK75</f>
        <v>0</v>
      </c>
      <c r="L702" s="180">
        <f>(L647/L612)*AK80</f>
        <v>0</v>
      </c>
      <c r="M702" s="180">
        <f t="shared" si="20"/>
        <v>0</v>
      </c>
      <c r="N702" s="198" t="s">
        <v>720</v>
      </c>
    </row>
    <row r="703" spans="1:14" ht="12.6" customHeight="1">
      <c r="A703" s="196">
        <v>7320</v>
      </c>
      <c r="B703" s="198" t="s">
        <v>721</v>
      </c>
      <c r="C703" s="180">
        <f>AL71</f>
        <v>0</v>
      </c>
      <c r="D703" s="180">
        <f>(D615/D612)*AL76</f>
        <v>0</v>
      </c>
      <c r="E703" s="180">
        <f>(E623/E612)*SUM(C703:D703)</f>
        <v>0</v>
      </c>
      <c r="F703" s="180">
        <f>(F624/F612)*AL64</f>
        <v>0</v>
      </c>
      <c r="G703" s="180">
        <f>(G625/G612)*AL77</f>
        <v>0</v>
      </c>
      <c r="H703" s="180">
        <f>(H628/H612)*AL60</f>
        <v>0</v>
      </c>
      <c r="I703" s="180">
        <f>(I629/I612)*AL78</f>
        <v>0</v>
      </c>
      <c r="J703" s="180">
        <f>(J630/J612)*AL79</f>
        <v>0</v>
      </c>
      <c r="K703" s="180">
        <f>(K644/K612)*AL75</f>
        <v>0</v>
      </c>
      <c r="L703" s="180">
        <f>(L647/L612)*AL80</f>
        <v>0</v>
      </c>
      <c r="M703" s="180">
        <f t="shared" si="20"/>
        <v>0</v>
      </c>
      <c r="N703" s="198" t="s">
        <v>722</v>
      </c>
    </row>
    <row r="704" spans="1:14" ht="12.6" customHeight="1">
      <c r="A704" s="196">
        <v>7330</v>
      </c>
      <c r="B704" s="198" t="s">
        <v>723</v>
      </c>
      <c r="C704" s="180">
        <f>AM71</f>
        <v>0</v>
      </c>
      <c r="D704" s="180">
        <f>(D615/D612)*AM76</f>
        <v>0</v>
      </c>
      <c r="E704" s="180">
        <f>(E623/E612)*SUM(C704:D704)</f>
        <v>0</v>
      </c>
      <c r="F704" s="180">
        <f>(F624/F612)*AM64</f>
        <v>0</v>
      </c>
      <c r="G704" s="180">
        <f>(G625/G612)*AM77</f>
        <v>0</v>
      </c>
      <c r="H704" s="180">
        <f>(H628/H612)*AM60</f>
        <v>0</v>
      </c>
      <c r="I704" s="180">
        <f>(I629/I612)*AM78</f>
        <v>0</v>
      </c>
      <c r="J704" s="180">
        <f>(J630/J612)*AM79</f>
        <v>0</v>
      </c>
      <c r="K704" s="180">
        <f>(K644/K612)*AM75</f>
        <v>0</v>
      </c>
      <c r="L704" s="180">
        <f>(L647/L612)*AM80</f>
        <v>0</v>
      </c>
      <c r="M704" s="180">
        <f t="shared" si="20"/>
        <v>0</v>
      </c>
      <c r="N704" s="198" t="s">
        <v>724</v>
      </c>
    </row>
    <row r="705" spans="1:83" ht="12.6" customHeight="1">
      <c r="A705" s="196">
        <v>7340</v>
      </c>
      <c r="B705" s="198" t="s">
        <v>725</v>
      </c>
      <c r="C705" s="180">
        <f>AN71</f>
        <v>0</v>
      </c>
      <c r="D705" s="180">
        <f>(D615/D612)*AN76</f>
        <v>0</v>
      </c>
      <c r="E705" s="180">
        <f>(E623/E612)*SUM(C705:D705)</f>
        <v>0</v>
      </c>
      <c r="F705" s="180">
        <f>(F624/F612)*AN64</f>
        <v>0</v>
      </c>
      <c r="G705" s="180">
        <f>(G625/G612)*AN77</f>
        <v>0</v>
      </c>
      <c r="H705" s="180">
        <f>(H628/H612)*AN60</f>
        <v>0</v>
      </c>
      <c r="I705" s="180">
        <f>(I629/I612)*AN78</f>
        <v>0</v>
      </c>
      <c r="J705" s="180">
        <f>(J630/J612)*AN79</f>
        <v>0</v>
      </c>
      <c r="K705" s="180">
        <f>(K644/K612)*AN75</f>
        <v>0</v>
      </c>
      <c r="L705" s="180">
        <f>(L647/L612)*AN80</f>
        <v>0</v>
      </c>
      <c r="M705" s="180">
        <f t="shared" si="20"/>
        <v>0</v>
      </c>
      <c r="N705" s="198" t="s">
        <v>726</v>
      </c>
    </row>
    <row r="706" spans="1:83" ht="12.6" customHeight="1">
      <c r="A706" s="196">
        <v>7350</v>
      </c>
      <c r="B706" s="198" t="s">
        <v>727</v>
      </c>
      <c r="C706" s="180">
        <f>AO71</f>
        <v>0</v>
      </c>
      <c r="D706" s="180">
        <f>(D615/D612)*AO76</f>
        <v>0</v>
      </c>
      <c r="E706" s="180">
        <f>(E623/E612)*SUM(C706:D706)</f>
        <v>0</v>
      </c>
      <c r="F706" s="180">
        <f>(F624/F612)*AO64</f>
        <v>0</v>
      </c>
      <c r="G706" s="180">
        <f>(G625/G612)*AO77</f>
        <v>0</v>
      </c>
      <c r="H706" s="180">
        <f>(H628/H612)*AO60</f>
        <v>0</v>
      </c>
      <c r="I706" s="180">
        <f>(I629/I612)*AO78</f>
        <v>0</v>
      </c>
      <c r="J706" s="180">
        <f>(J630/J612)*AO79</f>
        <v>0</v>
      </c>
      <c r="K706" s="180">
        <f>(K644/K612)*AO75</f>
        <v>0</v>
      </c>
      <c r="L706" s="180">
        <f>(L647/L612)*AO80</f>
        <v>0</v>
      </c>
      <c r="M706" s="180">
        <f t="shared" si="20"/>
        <v>0</v>
      </c>
      <c r="N706" s="198" t="s">
        <v>728</v>
      </c>
    </row>
    <row r="707" spans="1:83" ht="12.6" customHeight="1">
      <c r="A707" s="196">
        <v>7380</v>
      </c>
      <c r="B707" s="198" t="s">
        <v>729</v>
      </c>
      <c r="C707" s="180">
        <f>AP71</f>
        <v>3677973.32</v>
      </c>
      <c r="D707" s="180">
        <f>(D615/D612)*AP76</f>
        <v>418547.81018307421</v>
      </c>
      <c r="E707" s="180">
        <f>(E623/E612)*SUM(C707:D707)</f>
        <v>936510.75073798466</v>
      </c>
      <c r="F707" s="180">
        <f>(F624/F612)*AP64</f>
        <v>1370.0952834281172</v>
      </c>
      <c r="G707" s="180">
        <f>(G625/G612)*AP77</f>
        <v>0</v>
      </c>
      <c r="H707" s="180">
        <f>(H628/H612)*AP60</f>
        <v>12092.420708719663</v>
      </c>
      <c r="I707" s="180">
        <f>(I629/I612)*AP78</f>
        <v>31050.119321829035</v>
      </c>
      <c r="J707" s="180">
        <f>(J630/J612)*AP79</f>
        <v>7095.2837897506288</v>
      </c>
      <c r="K707" s="180">
        <f>(K644/K612)*AP75</f>
        <v>134297.91572357327</v>
      </c>
      <c r="L707" s="180">
        <f>(L647/L612)*AP80</f>
        <v>59771.713351223181</v>
      </c>
      <c r="M707" s="180">
        <f t="shared" si="20"/>
        <v>1600736</v>
      </c>
      <c r="N707" s="198" t="s">
        <v>730</v>
      </c>
    </row>
    <row r="708" spans="1:83" ht="12.6" customHeight="1">
      <c r="A708" s="196">
        <v>7390</v>
      </c>
      <c r="B708" s="198" t="s">
        <v>731</v>
      </c>
      <c r="C708" s="180">
        <f>AQ71</f>
        <v>15542.24</v>
      </c>
      <c r="D708" s="180">
        <f>(D615/D612)*AQ76</f>
        <v>60278.213324517645</v>
      </c>
      <c r="E708" s="180">
        <f>(E623/E612)*SUM(C708:D708)</f>
        <v>17333.407398063402</v>
      </c>
      <c r="F708" s="180">
        <f>(F624/F612)*AQ64</f>
        <v>1.5423555460525542</v>
      </c>
      <c r="G708" s="180">
        <f>(G625/G612)*AQ77</f>
        <v>0</v>
      </c>
      <c r="H708" s="180">
        <f>(H628/H612)*AQ60</f>
        <v>0</v>
      </c>
      <c r="I708" s="180">
        <f>(I629/I612)*AQ78</f>
        <v>2179.3620084347535</v>
      </c>
      <c r="J708" s="180">
        <f>(J630/J612)*AQ79</f>
        <v>0</v>
      </c>
      <c r="K708" s="180">
        <f>(K644/K612)*AQ75</f>
        <v>0</v>
      </c>
      <c r="L708" s="180">
        <f>(L647/L612)*AQ80</f>
        <v>0</v>
      </c>
      <c r="M708" s="180">
        <f t="shared" si="20"/>
        <v>79793</v>
      </c>
      <c r="N708" s="198" t="s">
        <v>732</v>
      </c>
    </row>
    <row r="709" spans="1:83" ht="12.6" customHeight="1">
      <c r="A709" s="196">
        <v>7400</v>
      </c>
      <c r="B709" s="198" t="s">
        <v>733</v>
      </c>
      <c r="C709" s="180">
        <f>AR71</f>
        <v>6443774.7999999989</v>
      </c>
      <c r="D709" s="180">
        <f>(D615/D612)*AR76</f>
        <v>248064.69627955978</v>
      </c>
      <c r="E709" s="180">
        <f>(E623/E612)*SUM(C709:D709)</f>
        <v>1529829.6850720246</v>
      </c>
      <c r="F709" s="180">
        <f>(F624/F612)*AR64</f>
        <v>1917.6209187711549</v>
      </c>
      <c r="G709" s="180">
        <f>(G625/G612)*AR77</f>
        <v>0</v>
      </c>
      <c r="H709" s="180">
        <f>(H628/H612)*AR60</f>
        <v>26959.998258896419</v>
      </c>
      <c r="I709" s="180">
        <f>(I629/I612)*AR78</f>
        <v>57248.207117971251</v>
      </c>
      <c r="J709" s="180">
        <f>(J630/J612)*AR79</f>
        <v>0</v>
      </c>
      <c r="K709" s="180">
        <f>(K644/K612)*AR75</f>
        <v>153224.13575559718</v>
      </c>
      <c r="L709" s="180">
        <f>(L647/L612)*AR80</f>
        <v>250898.53682130243</v>
      </c>
      <c r="M709" s="180">
        <f t="shared" si="20"/>
        <v>2268143</v>
      </c>
      <c r="N709" s="198" t="s">
        <v>734</v>
      </c>
    </row>
    <row r="710" spans="1:83" ht="12.6" customHeight="1">
      <c r="A710" s="196">
        <v>7410</v>
      </c>
      <c r="B710" s="198" t="s">
        <v>129</v>
      </c>
      <c r="C710" s="180">
        <f>AS71</f>
        <v>0</v>
      </c>
      <c r="D710" s="180">
        <f>(D615/D612)*AS76</f>
        <v>0</v>
      </c>
      <c r="E710" s="180">
        <f>(E623/E612)*SUM(C710:D710)</f>
        <v>0</v>
      </c>
      <c r="F710" s="180">
        <f>(F624/F612)*AS64</f>
        <v>0</v>
      </c>
      <c r="G710" s="180">
        <f>(G625/G612)*AS77</f>
        <v>0</v>
      </c>
      <c r="H710" s="180">
        <f>(H628/H612)*AS60</f>
        <v>0</v>
      </c>
      <c r="I710" s="180">
        <f>(I629/I612)*AS78</f>
        <v>0</v>
      </c>
      <c r="J710" s="180">
        <f>(J630/J612)*AS79</f>
        <v>0</v>
      </c>
      <c r="K710" s="180">
        <f>(K644/K612)*AS75</f>
        <v>0</v>
      </c>
      <c r="L710" s="180">
        <f>(L647/L612)*AS80</f>
        <v>0</v>
      </c>
      <c r="M710" s="180">
        <f t="shared" si="20"/>
        <v>0</v>
      </c>
      <c r="N710" s="198" t="s">
        <v>735</v>
      </c>
    </row>
    <row r="711" spans="1:83" ht="12.6" customHeight="1">
      <c r="A711" s="196">
        <v>7420</v>
      </c>
      <c r="B711" s="198" t="s">
        <v>736</v>
      </c>
      <c r="C711" s="180">
        <f>AT71</f>
        <v>0</v>
      </c>
      <c r="D711" s="180">
        <f>(D615/D612)*AT76</f>
        <v>0</v>
      </c>
      <c r="E711" s="180">
        <f>(E623/E612)*SUM(C711:D711)</f>
        <v>0</v>
      </c>
      <c r="F711" s="180">
        <f>(F624/F612)*AT64</f>
        <v>0</v>
      </c>
      <c r="G711" s="180">
        <f>(G625/G612)*AT77</f>
        <v>0</v>
      </c>
      <c r="H711" s="180">
        <f>(H628/H612)*AT60</f>
        <v>0</v>
      </c>
      <c r="I711" s="180">
        <f>(I629/I612)*AT78</f>
        <v>0</v>
      </c>
      <c r="J711" s="180">
        <f>(J630/J612)*AT79</f>
        <v>0</v>
      </c>
      <c r="K711" s="180">
        <f>(K644/K612)*AT75</f>
        <v>0</v>
      </c>
      <c r="L711" s="180">
        <f>(L647/L612)*AT80</f>
        <v>0</v>
      </c>
      <c r="M711" s="180">
        <f t="shared" si="20"/>
        <v>0</v>
      </c>
      <c r="N711" s="198" t="s">
        <v>737</v>
      </c>
    </row>
    <row r="712" spans="1:83" ht="12.6" customHeight="1">
      <c r="A712" s="196">
        <v>7430</v>
      </c>
      <c r="B712" s="198" t="s">
        <v>738</v>
      </c>
      <c r="C712" s="180">
        <f>AU71</f>
        <v>0</v>
      </c>
      <c r="D712" s="180">
        <f>(D615/D612)*AU76</f>
        <v>0</v>
      </c>
      <c r="E712" s="180">
        <f>(E623/E612)*SUM(C712:D712)</f>
        <v>0</v>
      </c>
      <c r="F712" s="180">
        <f>(F624/F612)*AU64</f>
        <v>0</v>
      </c>
      <c r="G712" s="180">
        <f>(G625/G612)*AU77</f>
        <v>0</v>
      </c>
      <c r="H712" s="180">
        <f>(H628/H612)*AU60</f>
        <v>0</v>
      </c>
      <c r="I712" s="180">
        <f>(I629/I612)*AU78</f>
        <v>0</v>
      </c>
      <c r="J712" s="180">
        <f>(J630/J612)*AU79</f>
        <v>0</v>
      </c>
      <c r="K712" s="180">
        <f>(K644/K612)*AU75</f>
        <v>0</v>
      </c>
      <c r="L712" s="180">
        <f>(L647/L612)*AU80</f>
        <v>0</v>
      </c>
      <c r="M712" s="180">
        <f t="shared" si="20"/>
        <v>0</v>
      </c>
      <c r="N712" s="198" t="s">
        <v>739</v>
      </c>
    </row>
    <row r="713" spans="1:83" ht="12.6" customHeight="1">
      <c r="A713" s="196">
        <v>7490</v>
      </c>
      <c r="B713" s="198" t="s">
        <v>740</v>
      </c>
      <c r="C713" s="180">
        <f>AV71</f>
        <v>402272.43999999994</v>
      </c>
      <c r="D713" s="180">
        <f>(D615/D612)*AV76</f>
        <v>110316.66261585988</v>
      </c>
      <c r="E713" s="180">
        <f>(E623/E612)*SUM(C713:D713)</f>
        <v>117183.62729144166</v>
      </c>
      <c r="F713" s="180">
        <f>(F624/F612)*AV64</f>
        <v>41.981037618631447</v>
      </c>
      <c r="G713" s="180">
        <f>(G625/G612)*AV77</f>
        <v>0</v>
      </c>
      <c r="H713" s="180">
        <f>(H628/H612)*AV60</f>
        <v>5035.0737813242004</v>
      </c>
      <c r="I713" s="180">
        <f>(I629/I612)*AV78</f>
        <v>12948.661239042493</v>
      </c>
      <c r="J713" s="180">
        <f>(J630/J612)*AV79</f>
        <v>0</v>
      </c>
      <c r="K713" s="180">
        <f>(K644/K612)*AV75</f>
        <v>12845.657911081922</v>
      </c>
      <c r="L713" s="180">
        <f>(L647/L612)*AV80</f>
        <v>0</v>
      </c>
      <c r="M713" s="180">
        <f t="shared" si="20"/>
        <v>258372</v>
      </c>
      <c r="N713" s="199" t="s">
        <v>741</v>
      </c>
    </row>
    <row r="715" spans="1:83" ht="12.6" customHeight="1">
      <c r="C715" s="180">
        <f>SUM(C614:C647)+SUM(C668:C713)</f>
        <v>530291613.29000002</v>
      </c>
      <c r="D715" s="180">
        <f>SUM(D616:D647)+SUM(D668:D713)</f>
        <v>40094169.800000012</v>
      </c>
      <c r="E715" s="180">
        <f>SUM(E624:E647)+SUM(E668:E713)</f>
        <v>98672889.149550006</v>
      </c>
      <c r="F715" s="180">
        <f>SUM(F625:F648)+SUM(F668:F713)</f>
        <v>235368.51763312996</v>
      </c>
      <c r="G715" s="180">
        <f>SUM(G626:G647)+SUM(G668:G713)</f>
        <v>7050227.4326606235</v>
      </c>
      <c r="H715" s="180">
        <f>SUM(H629:H647)+SUM(H668:H713)</f>
        <v>1234549.0217371995</v>
      </c>
      <c r="I715" s="180">
        <f>SUM(I630:I647)+SUM(I668:I713)</f>
        <v>6822446.5954075446</v>
      </c>
      <c r="J715" s="180">
        <f>SUM(J631:J647)+SUM(J668:J713)</f>
        <v>1504553.2348086275</v>
      </c>
      <c r="K715" s="180">
        <f>SUM(K668:K713)</f>
        <v>24397813.927586794</v>
      </c>
      <c r="L715" s="180">
        <f>SUM(L668:L713)</f>
        <v>9031865.3789696805</v>
      </c>
      <c r="M715" s="180">
        <f>SUM(M668:M713)</f>
        <v>166933041</v>
      </c>
      <c r="N715" s="198" t="s">
        <v>742</v>
      </c>
    </row>
    <row r="716" spans="1:83" ht="12.6" customHeight="1">
      <c r="C716" s="180">
        <f>CE71</f>
        <v>530291613.29000008</v>
      </c>
      <c r="D716" s="180">
        <f>D615</f>
        <v>40094169.800000004</v>
      </c>
      <c r="E716" s="180">
        <f>E623</f>
        <v>98672889.149550065</v>
      </c>
      <c r="F716" s="180">
        <f>F624</f>
        <v>235368.51763312996</v>
      </c>
      <c r="G716" s="180">
        <f>G625</f>
        <v>7050227.4326606225</v>
      </c>
      <c r="H716" s="180">
        <f>H628</f>
        <v>1234549.0217371993</v>
      </c>
      <c r="I716" s="180">
        <f>I629</f>
        <v>6822446.5954075456</v>
      </c>
      <c r="J716" s="180">
        <f>J630</f>
        <v>1504553.2348086275</v>
      </c>
      <c r="K716" s="180">
        <f>K644</f>
        <v>24397813.927586794</v>
      </c>
      <c r="L716" s="180">
        <f>L647</f>
        <v>9031865.3789696787</v>
      </c>
      <c r="M716" s="180">
        <f>C648</f>
        <v>166933041.09000003</v>
      </c>
      <c r="N716" s="198" t="s">
        <v>743</v>
      </c>
    </row>
    <row r="717" spans="1:83" ht="12.6" customHeight="1">
      <c r="O717" s="198"/>
    </row>
    <row r="718" spans="1:83" ht="12.6" customHeight="1">
      <c r="O718" s="198"/>
    </row>
    <row r="719" spans="1:83" ht="12.6" customHeight="1">
      <c r="O719" s="198"/>
    </row>
    <row r="720" spans="1:83" s="201" customFormat="1" ht="12.6" customHeight="1">
      <c r="A720" s="201" t="s">
        <v>744</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s="272"/>
      <c r="AG720" s="272"/>
      <c r="AH720" s="272"/>
      <c r="AI720" s="272"/>
      <c r="AJ720" s="272"/>
      <c r="AK720" s="272"/>
      <c r="AL720" s="272"/>
      <c r="AM720" s="272"/>
      <c r="AN720" s="272"/>
      <c r="AO720" s="272"/>
      <c r="AP720" s="272"/>
      <c r="AQ720" s="272"/>
      <c r="AR720" s="272"/>
      <c r="AS720" s="272"/>
      <c r="AT720" s="272"/>
      <c r="AU720" s="272"/>
      <c r="AV720" s="272"/>
      <c r="AW720" s="272"/>
      <c r="AX720" s="272"/>
      <c r="AY720" s="272"/>
      <c r="AZ720" s="272"/>
      <c r="BA720" s="272"/>
      <c r="BB720" s="272"/>
      <c r="BC720" s="272"/>
      <c r="BD720" s="272"/>
      <c r="BE720" s="272"/>
      <c r="BF720" s="272"/>
      <c r="BG720" s="272"/>
      <c r="BH720" s="272"/>
      <c r="BI720" s="272"/>
      <c r="BJ720" s="272"/>
      <c r="BK720" s="272"/>
      <c r="BL720" s="272"/>
      <c r="BM720" s="272"/>
      <c r="BN720" s="272"/>
      <c r="BO720" s="272"/>
      <c r="BP720" s="272"/>
      <c r="BQ720" s="272"/>
      <c r="BR720" s="272"/>
      <c r="BS720" s="272"/>
      <c r="BT720" s="272"/>
      <c r="BU720" s="272"/>
      <c r="BV720" s="272"/>
      <c r="BW720" s="272"/>
      <c r="BX720" s="272"/>
      <c r="BY720" s="272"/>
      <c r="BZ720" s="272"/>
      <c r="CA720" s="272"/>
      <c r="CB720" s="272"/>
      <c r="CC720" s="272"/>
      <c r="CD720" s="272"/>
      <c r="CE720" s="272"/>
    </row>
    <row r="721" spans="1:84" s="203" customFormat="1" ht="12.6" customHeight="1">
      <c r="A721" s="203" t="s">
        <v>745</v>
      </c>
      <c r="B721" s="203" t="s">
        <v>746</v>
      </c>
      <c r="C721" s="203" t="s">
        <v>747</v>
      </c>
      <c r="D721" s="203" t="s">
        <v>748</v>
      </c>
      <c r="E721" s="203" t="s">
        <v>749</v>
      </c>
      <c r="F721" s="203" t="s">
        <v>750</v>
      </c>
      <c r="G721" s="203" t="s">
        <v>751</v>
      </c>
      <c r="H721" s="203" t="s">
        <v>752</v>
      </c>
      <c r="I721" s="203" t="s">
        <v>753</v>
      </c>
      <c r="J721" s="203" t="s">
        <v>754</v>
      </c>
      <c r="K721" s="203" t="s">
        <v>755</v>
      </c>
      <c r="L721" s="203" t="s">
        <v>756</v>
      </c>
      <c r="M721" s="203" t="s">
        <v>757</v>
      </c>
      <c r="N721" s="203" t="s">
        <v>758</v>
      </c>
      <c r="O721" s="203" t="s">
        <v>759</v>
      </c>
      <c r="P721" s="203" t="s">
        <v>760</v>
      </c>
      <c r="Q721" s="203" t="s">
        <v>761</v>
      </c>
      <c r="R721" s="203" t="s">
        <v>762</v>
      </c>
      <c r="S721" s="203" t="s">
        <v>763</v>
      </c>
      <c r="T721" s="203" t="s">
        <v>764</v>
      </c>
      <c r="U721" s="203" t="s">
        <v>765</v>
      </c>
      <c r="V721" s="203" t="s">
        <v>766</v>
      </c>
      <c r="W721" s="203" t="s">
        <v>767</v>
      </c>
      <c r="X721" s="203" t="s">
        <v>768</v>
      </c>
      <c r="Y721" s="203" t="s">
        <v>769</v>
      </c>
      <c r="Z721" s="203" t="s">
        <v>770</v>
      </c>
      <c r="AA721" s="203" t="s">
        <v>771</v>
      </c>
      <c r="AB721" s="203" t="s">
        <v>772</v>
      </c>
      <c r="AC721" s="203" t="s">
        <v>773</v>
      </c>
      <c r="AD721" s="203" t="s">
        <v>774</v>
      </c>
      <c r="AE721" s="203" t="s">
        <v>775</v>
      </c>
      <c r="AF721" s="203" t="s">
        <v>776</v>
      </c>
      <c r="AG721" s="203" t="s">
        <v>777</v>
      </c>
      <c r="AH721" s="203" t="s">
        <v>778</v>
      </c>
      <c r="AI721" s="203" t="s">
        <v>779</v>
      </c>
      <c r="AJ721" s="203" t="s">
        <v>780</v>
      </c>
      <c r="AK721" s="203" t="s">
        <v>781</v>
      </c>
      <c r="AL721" s="203" t="s">
        <v>782</v>
      </c>
      <c r="AM721" s="203" t="s">
        <v>783</v>
      </c>
      <c r="AN721" s="203" t="s">
        <v>784</v>
      </c>
      <c r="AO721" s="203" t="s">
        <v>785</v>
      </c>
      <c r="AP721" s="203" t="s">
        <v>786</v>
      </c>
      <c r="AQ721" s="203" t="s">
        <v>787</v>
      </c>
      <c r="AR721" s="203" t="s">
        <v>788</v>
      </c>
      <c r="AS721" s="203" t="s">
        <v>789</v>
      </c>
      <c r="AT721" s="203" t="s">
        <v>790</v>
      </c>
      <c r="AU721" s="203" t="s">
        <v>791</v>
      </c>
      <c r="AV721" s="203" t="s">
        <v>792</v>
      </c>
      <c r="AW721" s="203" t="s">
        <v>793</v>
      </c>
      <c r="AX721" s="203" t="s">
        <v>794</v>
      </c>
      <c r="AY721" s="203" t="s">
        <v>795</v>
      </c>
      <c r="AZ721" s="203" t="s">
        <v>796</v>
      </c>
      <c r="BA721" s="203" t="s">
        <v>797</v>
      </c>
      <c r="BB721" s="203" t="s">
        <v>798</v>
      </c>
      <c r="BC721" s="203" t="s">
        <v>799</v>
      </c>
      <c r="BD721" s="203" t="s">
        <v>800</v>
      </c>
      <c r="BE721" s="203" t="s">
        <v>801</v>
      </c>
      <c r="BF721" s="203" t="s">
        <v>802</v>
      </c>
      <c r="BG721" s="203" t="s">
        <v>803</v>
      </c>
      <c r="BH721" s="203" t="s">
        <v>804</v>
      </c>
      <c r="BI721" s="203" t="s">
        <v>805</v>
      </c>
      <c r="BJ721" s="203" t="s">
        <v>806</v>
      </c>
      <c r="BK721" s="203" t="s">
        <v>807</v>
      </c>
      <c r="BL721" s="203" t="s">
        <v>808</v>
      </c>
      <c r="BM721" s="203" t="s">
        <v>809</v>
      </c>
      <c r="BN721" s="203" t="s">
        <v>810</v>
      </c>
      <c r="BO721" s="203" t="s">
        <v>811</v>
      </c>
      <c r="BP721" s="203" t="s">
        <v>812</v>
      </c>
      <c r="BQ721" s="203" t="s">
        <v>813</v>
      </c>
      <c r="BR721" s="203" t="s">
        <v>814</v>
      </c>
      <c r="BS721" s="203" t="s">
        <v>815</v>
      </c>
      <c r="BT721" s="203" t="s">
        <v>816</v>
      </c>
      <c r="BU721" s="203" t="s">
        <v>817</v>
      </c>
      <c r="BV721" s="203" t="s">
        <v>818</v>
      </c>
      <c r="BW721" s="203" t="s">
        <v>819</v>
      </c>
      <c r="BX721" s="203" t="s">
        <v>820</v>
      </c>
      <c r="BY721" s="203" t="s">
        <v>821</v>
      </c>
      <c r="BZ721" s="203" t="s">
        <v>822</v>
      </c>
      <c r="CA721" s="203" t="s">
        <v>823</v>
      </c>
      <c r="CB721" s="203" t="s">
        <v>824</v>
      </c>
      <c r="CC721" s="203" t="s">
        <v>825</v>
      </c>
      <c r="CD721" s="203" t="s">
        <v>1254</v>
      </c>
    </row>
    <row r="722" spans="1:84" s="201" customFormat="1" ht="12.6" customHeight="1">
      <c r="A722" s="202" t="str">
        <f>RIGHT(C83,3)&amp;"*"&amp;RIGHT(C82,4)&amp;"*"&amp;"A"</f>
        <v>145*2018*A</v>
      </c>
      <c r="B722" s="272">
        <f>ROUND(C165,0)</f>
        <v>13979252</v>
      </c>
      <c r="C722" s="272">
        <f>ROUND(C166,0)</f>
        <v>351787</v>
      </c>
      <c r="D722" s="272">
        <f>ROUND(C167,0)</f>
        <v>2487132</v>
      </c>
      <c r="E722" s="272">
        <f>ROUND(C168,0)</f>
        <v>25092668</v>
      </c>
      <c r="F722" s="272">
        <f>ROUND(C169,0)</f>
        <v>125352</v>
      </c>
      <c r="G722" s="272">
        <f>ROUND(C170,0)</f>
        <v>13363233</v>
      </c>
      <c r="H722" s="272">
        <f>ROUND(C171+C172,0)</f>
        <v>1244011</v>
      </c>
      <c r="I722" s="272">
        <f>ROUND(C175,0)</f>
        <v>4976886</v>
      </c>
      <c r="J722" s="272">
        <f>ROUND(C176,0)</f>
        <v>627616</v>
      </c>
      <c r="K722" s="272">
        <f>ROUND(C179,0)</f>
        <v>3675074</v>
      </c>
      <c r="L722" s="272">
        <f>ROUND(C180,0)</f>
        <v>866977</v>
      </c>
      <c r="M722" s="272">
        <f>ROUND(C183,0)</f>
        <v>331663</v>
      </c>
      <c r="N722" s="272">
        <f>ROUND(C184,0)</f>
        <v>20120610</v>
      </c>
      <c r="O722" s="272">
        <f>ROUND(C185,0)</f>
        <v>0</v>
      </c>
      <c r="P722" s="272">
        <f>ROUND(C188,0)</f>
        <v>0</v>
      </c>
      <c r="Q722" s="272">
        <f>ROUND(C189,0)</f>
        <v>232387</v>
      </c>
      <c r="R722" s="272">
        <f>ROUND(B195,0)</f>
        <v>8860024</v>
      </c>
      <c r="S722" s="272">
        <f>ROUND(C195,0)</f>
        <v>0</v>
      </c>
      <c r="T722" s="272">
        <f>ROUND(D195,0)</f>
        <v>0</v>
      </c>
      <c r="U722" s="272">
        <f>ROUND(B196,0)</f>
        <v>9805703</v>
      </c>
      <c r="V722" s="272">
        <f>ROUND(C196,0)</f>
        <v>0</v>
      </c>
      <c r="W722" s="272">
        <f>ROUND(D196,0)</f>
        <v>0</v>
      </c>
      <c r="X722" s="272">
        <f>ROUND(B197,0)</f>
        <v>180351182</v>
      </c>
      <c r="Y722" s="272">
        <f>ROUND(C197,0)</f>
        <v>372000</v>
      </c>
      <c r="Z722" s="272">
        <f>ROUND(D197,0)</f>
        <v>0</v>
      </c>
      <c r="AA722" s="272">
        <f>ROUND(B198,0)</f>
        <v>0</v>
      </c>
      <c r="AB722" s="272">
        <f>ROUND(C198,0)</f>
        <v>0</v>
      </c>
      <c r="AC722" s="272">
        <f>ROUND(D198,0)</f>
        <v>0</v>
      </c>
      <c r="AD722" s="272">
        <f>ROUND(B199,0)</f>
        <v>78715487</v>
      </c>
      <c r="AE722" s="272">
        <f>ROUND(C199,0)</f>
        <v>1213479</v>
      </c>
      <c r="AF722" s="272">
        <f>ROUND(D199,0)</f>
        <v>0</v>
      </c>
      <c r="AG722" s="272">
        <f>ROUND(B200,0)</f>
        <v>103125572</v>
      </c>
      <c r="AH722" s="272">
        <f>ROUND(C200,0)</f>
        <v>11375289</v>
      </c>
      <c r="AI722" s="272">
        <f>ROUND(D200,0)</f>
        <v>11728181</v>
      </c>
      <c r="AJ722" s="272">
        <f>ROUND(B201,0)</f>
        <v>0</v>
      </c>
      <c r="AK722" s="272">
        <f>ROUND(C201,0)</f>
        <v>0</v>
      </c>
      <c r="AL722" s="272">
        <f>ROUND(D201,0)</f>
        <v>0</v>
      </c>
      <c r="AM722" s="272">
        <f>ROUND(B202,0)</f>
        <v>2819591</v>
      </c>
      <c r="AN722" s="272">
        <f>ROUND(C202,0)</f>
        <v>104729</v>
      </c>
      <c r="AO722" s="272">
        <f>ROUND(D202,0)</f>
        <v>0</v>
      </c>
      <c r="AP722" s="272">
        <f>ROUND(B203,0)</f>
        <v>517708</v>
      </c>
      <c r="AQ722" s="272">
        <f>ROUND(C203,0)</f>
        <v>5654586</v>
      </c>
      <c r="AR722" s="272">
        <f>ROUND(D203,0)</f>
        <v>0</v>
      </c>
      <c r="AS722" s="272"/>
      <c r="AT722" s="272"/>
      <c r="AU722" s="272"/>
      <c r="AV722" s="272">
        <f>ROUND(B209,0)</f>
        <v>6789503</v>
      </c>
      <c r="AW722" s="272">
        <f>ROUND(C209,0)</f>
        <v>362370</v>
      </c>
      <c r="AX722" s="272">
        <f>ROUND(D209,0)</f>
        <v>0</v>
      </c>
      <c r="AY722" s="272">
        <f>ROUND(B210,0)</f>
        <v>108155326</v>
      </c>
      <c r="AZ722" s="272">
        <f>ROUND(C210,0)</f>
        <v>5568039</v>
      </c>
      <c r="BA722" s="272">
        <f>ROUND(D210,0)</f>
        <v>0</v>
      </c>
      <c r="BB722" s="272">
        <f>ROUND(B211,0)</f>
        <v>0</v>
      </c>
      <c r="BC722" s="272">
        <f>ROUND(C211,0)</f>
        <v>0</v>
      </c>
      <c r="BD722" s="272">
        <f>ROUND(D211,0)</f>
        <v>0</v>
      </c>
      <c r="BE722" s="272">
        <f>ROUND(B212,0)</f>
        <v>38645846</v>
      </c>
      <c r="BF722" s="272">
        <f>ROUND(C212,0)</f>
        <v>3889682</v>
      </c>
      <c r="BG722" s="272">
        <f>ROUND(D212,0)</f>
        <v>0</v>
      </c>
      <c r="BH722" s="272">
        <f>ROUND(B213,0)</f>
        <v>76506795</v>
      </c>
      <c r="BI722" s="272">
        <f>ROUND(C213,0)</f>
        <v>8085612</v>
      </c>
      <c r="BJ722" s="272">
        <f>ROUND(D213,0)</f>
        <v>11640088</v>
      </c>
      <c r="BK722" s="272">
        <f>ROUND(B214,0)</f>
        <v>0</v>
      </c>
      <c r="BL722" s="272">
        <f>ROUND(C214,0)</f>
        <v>0</v>
      </c>
      <c r="BM722" s="272">
        <f>ROUND(D214,0)</f>
        <v>0</v>
      </c>
      <c r="BN722" s="272">
        <f>ROUND(B215,0)</f>
        <v>1839080</v>
      </c>
      <c r="BO722" s="272">
        <f>ROUND(C215,0)</f>
        <v>180968</v>
      </c>
      <c r="BP722" s="272">
        <f>ROUND(D215,0)</f>
        <v>0</v>
      </c>
      <c r="BQ722" s="272">
        <f>ROUND(B216,0)</f>
        <v>0</v>
      </c>
      <c r="BR722" s="272">
        <f>ROUND(C216,0)</f>
        <v>0</v>
      </c>
      <c r="BS722" s="272">
        <f>ROUND(D216,0)</f>
        <v>0</v>
      </c>
      <c r="BT722" s="272">
        <f>ROUND(C223,0)</f>
        <v>558380584</v>
      </c>
      <c r="BU722" s="272">
        <f>ROUND(C224,0)</f>
        <v>218941402</v>
      </c>
      <c r="BV722" s="272">
        <f>ROUND(C225,0)</f>
        <v>6415050</v>
      </c>
      <c r="BW722" s="272">
        <f>ROUND(C226,0)</f>
        <v>20796942</v>
      </c>
      <c r="BX722" s="272">
        <f>ROUND(C227,0)</f>
        <v>75671828</v>
      </c>
      <c r="BY722" s="272">
        <f>ROUND(C228,0)</f>
        <v>0</v>
      </c>
      <c r="BZ722" s="272">
        <f>ROUND(C231,0)</f>
        <v>24045</v>
      </c>
      <c r="CA722" s="272">
        <f>ROUND(C233,0)</f>
        <v>11677000</v>
      </c>
      <c r="CB722" s="272">
        <f>ROUND(C234,0)</f>
        <v>11264742</v>
      </c>
      <c r="CC722" s="272">
        <f>ROUND(C238+C239,0)</f>
        <v>11272297</v>
      </c>
      <c r="CD722" s="272">
        <f>D221</f>
        <v>15706890.920000002</v>
      </c>
      <c r="CE722" s="272"/>
    </row>
    <row r="723" spans="1:84" ht="12.6" customHeight="1">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73"/>
      <c r="AE723" s="273"/>
      <c r="AF723" s="273"/>
      <c r="AG723" s="273"/>
      <c r="AH723" s="273"/>
      <c r="AI723" s="273"/>
      <c r="AJ723" s="273"/>
      <c r="AK723" s="273"/>
      <c r="AL723" s="273"/>
      <c r="AM723" s="273"/>
      <c r="AN723" s="273"/>
      <c r="AO723" s="273"/>
      <c r="AP723" s="273"/>
      <c r="AQ723" s="273"/>
      <c r="AR723" s="273"/>
      <c r="AS723" s="273"/>
      <c r="AT723" s="273"/>
      <c r="AU723" s="273"/>
      <c r="AV723" s="273"/>
      <c r="AW723" s="273"/>
      <c r="AX723" s="273"/>
      <c r="AY723" s="273"/>
      <c r="AZ723" s="273"/>
      <c r="BA723" s="273"/>
      <c r="BB723" s="273"/>
      <c r="BC723" s="273"/>
      <c r="BD723" s="273"/>
      <c r="BE723" s="273"/>
      <c r="BF723" s="273"/>
      <c r="BG723" s="273"/>
      <c r="BH723" s="273"/>
      <c r="BI723" s="273"/>
      <c r="BJ723" s="273"/>
      <c r="BK723" s="273"/>
      <c r="BL723" s="273"/>
      <c r="BM723" s="273"/>
      <c r="BN723" s="273"/>
      <c r="BO723" s="273"/>
      <c r="BP723" s="273"/>
      <c r="BQ723" s="273"/>
      <c r="BR723" s="273"/>
      <c r="BS723" s="273"/>
      <c r="BT723" s="273"/>
      <c r="BU723" s="273"/>
      <c r="BV723" s="273"/>
      <c r="BW723" s="273"/>
      <c r="BX723" s="273"/>
      <c r="BY723" s="273"/>
      <c r="BZ723" s="273"/>
      <c r="CA723" s="273"/>
      <c r="CB723" s="273"/>
      <c r="CC723" s="273"/>
      <c r="CD723" s="273"/>
      <c r="CE723" s="273"/>
    </row>
    <row r="724" spans="1:84" s="201" customFormat="1" ht="12.6" customHeight="1">
      <c r="A724" s="201" t="s">
        <v>148</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72"/>
      <c r="AE724" s="272"/>
      <c r="AF724" s="272"/>
      <c r="AG724" s="272"/>
      <c r="AH724" s="272"/>
      <c r="AI724" s="272"/>
      <c r="AJ724" s="272"/>
      <c r="AK724" s="272"/>
      <c r="AL724" s="272"/>
      <c r="AM724" s="272"/>
      <c r="AN724" s="272"/>
      <c r="AO724" s="272"/>
      <c r="AP724" s="272"/>
      <c r="AQ724" s="272"/>
      <c r="AR724" s="272"/>
      <c r="AS724" s="272"/>
      <c r="AT724" s="272"/>
      <c r="AU724" s="272"/>
      <c r="AV724" s="272"/>
      <c r="AW724" s="272"/>
      <c r="AX724" s="272"/>
      <c r="AY724" s="272"/>
      <c r="AZ724" s="272"/>
      <c r="BA724" s="272"/>
      <c r="BB724" s="272"/>
      <c r="BC724" s="272"/>
      <c r="BD724" s="272"/>
      <c r="BE724" s="272"/>
      <c r="BF724" s="272"/>
      <c r="BG724" s="272"/>
      <c r="BH724" s="272"/>
      <c r="BI724" s="272"/>
      <c r="BJ724" s="272"/>
      <c r="BK724" s="272"/>
      <c r="BL724" s="272"/>
      <c r="BM724" s="272"/>
      <c r="BN724" s="272"/>
      <c r="BO724" s="272"/>
      <c r="BP724" s="272"/>
      <c r="BQ724" s="272"/>
      <c r="BR724" s="272"/>
      <c r="BS724" s="272"/>
      <c r="BT724" s="272"/>
      <c r="BU724" s="272"/>
      <c r="BV724" s="272"/>
      <c r="BW724" s="272"/>
      <c r="BX724" s="272"/>
      <c r="BY724" s="272"/>
      <c r="BZ724" s="272"/>
      <c r="CA724" s="272"/>
      <c r="CB724" s="272"/>
      <c r="CC724" s="272"/>
      <c r="CD724" s="272"/>
      <c r="CE724" s="272"/>
    </row>
    <row r="725" spans="1:84" s="203" customFormat="1" ht="12.6" customHeight="1">
      <c r="A725" s="203" t="s">
        <v>745</v>
      </c>
      <c r="B725" s="203" t="s">
        <v>826</v>
      </c>
      <c r="C725" s="203" t="s">
        <v>827</v>
      </c>
      <c r="D725" s="203" t="s">
        <v>828</v>
      </c>
      <c r="E725" s="203" t="s">
        <v>829</v>
      </c>
      <c r="F725" s="203" t="s">
        <v>830</v>
      </c>
      <c r="G725" s="203" t="s">
        <v>831</v>
      </c>
      <c r="H725" s="203" t="s">
        <v>832</v>
      </c>
      <c r="I725" s="203" t="s">
        <v>833</v>
      </c>
      <c r="J725" s="203" t="s">
        <v>834</v>
      </c>
      <c r="K725" s="203" t="s">
        <v>835</v>
      </c>
      <c r="L725" s="203" t="s">
        <v>836</v>
      </c>
      <c r="M725" s="203" t="s">
        <v>837</v>
      </c>
      <c r="N725" s="203" t="s">
        <v>838</v>
      </c>
      <c r="O725" s="203" t="s">
        <v>839</v>
      </c>
      <c r="P725" s="203" t="s">
        <v>840</v>
      </c>
      <c r="Q725" s="203" t="s">
        <v>841</v>
      </c>
      <c r="R725" s="203" t="s">
        <v>842</v>
      </c>
      <c r="S725" s="203" t="s">
        <v>843</v>
      </c>
      <c r="T725" s="203" t="s">
        <v>844</v>
      </c>
      <c r="U725" s="203" t="s">
        <v>845</v>
      </c>
      <c r="V725" s="203" t="s">
        <v>846</v>
      </c>
      <c r="W725" s="203" t="s">
        <v>847</v>
      </c>
      <c r="X725" s="203" t="s">
        <v>848</v>
      </c>
      <c r="Y725" s="203" t="s">
        <v>849</v>
      </c>
      <c r="Z725" s="203" t="s">
        <v>850</v>
      </c>
      <c r="AA725" s="203" t="s">
        <v>851</v>
      </c>
      <c r="AB725" s="203" t="s">
        <v>852</v>
      </c>
      <c r="AC725" s="203" t="s">
        <v>853</v>
      </c>
      <c r="AD725" s="203" t="s">
        <v>854</v>
      </c>
      <c r="AE725" s="203" t="s">
        <v>855</v>
      </c>
      <c r="AF725" s="203" t="s">
        <v>856</v>
      </c>
      <c r="AG725" s="203" t="s">
        <v>857</v>
      </c>
      <c r="AH725" s="203" t="s">
        <v>858</v>
      </c>
      <c r="AI725" s="203" t="s">
        <v>859</v>
      </c>
      <c r="AJ725" s="203" t="s">
        <v>860</v>
      </c>
      <c r="AK725" s="203" t="s">
        <v>861</v>
      </c>
      <c r="AL725" s="203" t="s">
        <v>862</v>
      </c>
      <c r="AM725" s="203" t="s">
        <v>863</v>
      </c>
      <c r="AN725" s="203" t="s">
        <v>864</v>
      </c>
      <c r="AO725" s="203" t="s">
        <v>865</v>
      </c>
      <c r="AP725" s="203" t="s">
        <v>866</v>
      </c>
      <c r="AQ725" s="203" t="s">
        <v>867</v>
      </c>
      <c r="AR725" s="203" t="s">
        <v>868</v>
      </c>
      <c r="AS725" s="203" t="s">
        <v>869</v>
      </c>
      <c r="AT725" s="203" t="s">
        <v>870</v>
      </c>
      <c r="AU725" s="203" t="s">
        <v>871</v>
      </c>
      <c r="AV725" s="203" t="s">
        <v>872</v>
      </c>
      <c r="AW725" s="203" t="s">
        <v>873</v>
      </c>
      <c r="AX725" s="203" t="s">
        <v>874</v>
      </c>
      <c r="AY725" s="203" t="s">
        <v>875</v>
      </c>
      <c r="AZ725" s="203" t="s">
        <v>876</v>
      </c>
      <c r="BA725" s="203" t="s">
        <v>877</v>
      </c>
      <c r="BB725" s="203" t="s">
        <v>878</v>
      </c>
      <c r="BC725" s="203" t="s">
        <v>879</v>
      </c>
      <c r="BD725" s="203" t="s">
        <v>880</v>
      </c>
      <c r="BE725" s="203" t="s">
        <v>881</v>
      </c>
      <c r="BF725" s="203" t="s">
        <v>882</v>
      </c>
      <c r="BG725" s="203" t="s">
        <v>883</v>
      </c>
      <c r="BH725" s="203" t="s">
        <v>884</v>
      </c>
      <c r="BI725" s="203" t="s">
        <v>885</v>
      </c>
      <c r="BJ725" s="203" t="s">
        <v>886</v>
      </c>
      <c r="BK725" s="203" t="s">
        <v>887</v>
      </c>
      <c r="BL725" s="203" t="s">
        <v>888</v>
      </c>
      <c r="BM725" s="203" t="s">
        <v>889</v>
      </c>
      <c r="BN725" s="203" t="s">
        <v>890</v>
      </c>
      <c r="BO725" s="203" t="s">
        <v>891</v>
      </c>
      <c r="BP725" s="203" t="s">
        <v>892</v>
      </c>
      <c r="BQ725" s="203" t="s">
        <v>893</v>
      </c>
      <c r="BR725" s="203" t="s">
        <v>894</v>
      </c>
    </row>
    <row r="726" spans="1:84" s="201" customFormat="1" ht="12.6" customHeight="1">
      <c r="A726" s="202" t="str">
        <f>RIGHT(C83,3)&amp;"*"&amp;RIGHT(C82,4)&amp;"*"&amp;"A"</f>
        <v>145*2018*A</v>
      </c>
      <c r="B726" s="272">
        <f>ROUND(C111,0)</f>
        <v>15613</v>
      </c>
      <c r="C726" s="272">
        <f>ROUND(C112,0)</f>
        <v>0</v>
      </c>
      <c r="D726" s="272">
        <f>ROUND(C113,0)</f>
        <v>0</v>
      </c>
      <c r="E726" s="272">
        <f>ROUND(C114,0)</f>
        <v>1866</v>
      </c>
      <c r="F726" s="272">
        <f>ROUND(D111,0)</f>
        <v>69844</v>
      </c>
      <c r="G726" s="272">
        <f>ROUND(D112,0)</f>
        <v>0</v>
      </c>
      <c r="H726" s="272">
        <f>ROUND(D113,0)</f>
        <v>0</v>
      </c>
      <c r="I726" s="272">
        <f>ROUND(D114,0)</f>
        <v>3476</v>
      </c>
      <c r="J726" s="272">
        <f>ROUND(C116,0)</f>
        <v>24</v>
      </c>
      <c r="K726" s="272">
        <f>ROUND(C117,0)</f>
        <v>0</v>
      </c>
      <c r="L726" s="272">
        <f>ROUND(C118,0)</f>
        <v>160</v>
      </c>
      <c r="M726" s="272">
        <f>ROUND(C119,0)</f>
        <v>10</v>
      </c>
      <c r="N726" s="272">
        <f>ROUND(C120,0)</f>
        <v>13</v>
      </c>
      <c r="O726" s="272">
        <f>ROUND(C121,0)</f>
        <v>14</v>
      </c>
      <c r="P726" s="272">
        <f>ROUND(C122,0)</f>
        <v>20</v>
      </c>
      <c r="Q726" s="272">
        <f>ROUND(C123,0)</f>
        <v>0</v>
      </c>
      <c r="R726" s="272">
        <f>ROUND(C124,0)</f>
        <v>0</v>
      </c>
      <c r="S726" s="272">
        <f>ROUND(C125,0)</f>
        <v>0</v>
      </c>
      <c r="T726" s="272"/>
      <c r="U726" s="272">
        <f>ROUND(C126,0)</f>
        <v>0</v>
      </c>
      <c r="V726" s="272">
        <f>ROUND(C128,0)</f>
        <v>255</v>
      </c>
      <c r="W726" s="272">
        <f>ROUND(C129,0)</f>
        <v>14</v>
      </c>
      <c r="X726" s="272">
        <f>ROUND(B138,0)</f>
        <v>8507</v>
      </c>
      <c r="Y726" s="272">
        <f>ROUND(B139,0)</f>
        <v>41594</v>
      </c>
      <c r="Z726" s="272">
        <f>ROUND(B140,0)</f>
        <v>39663</v>
      </c>
      <c r="AA726" s="272">
        <f>ROUND(B141,0)</f>
        <v>453303666</v>
      </c>
      <c r="AB726" s="272">
        <f>ROUND(B142,0)</f>
        <v>337348633</v>
      </c>
      <c r="AC726" s="272">
        <f>ROUND(C138,0)</f>
        <v>2999</v>
      </c>
      <c r="AD726" s="272">
        <f>ROUND(C139,0)</f>
        <v>14624</v>
      </c>
      <c r="AE726" s="272">
        <f>ROUND(C140,0)</f>
        <v>26768</v>
      </c>
      <c r="AF726" s="272">
        <f>ROUND(C141,0)</f>
        <v>137898778</v>
      </c>
      <c r="AG726" s="272">
        <f>ROUND(C142,0)</f>
        <v>147642304</v>
      </c>
      <c r="AH726" s="272">
        <f>ROUND(D138,0)</f>
        <v>4107</v>
      </c>
      <c r="AI726" s="272">
        <f>ROUND(D139,0)</f>
        <v>13626</v>
      </c>
      <c r="AJ726" s="272">
        <f>ROUND(D140,0)</f>
        <v>35375</v>
      </c>
      <c r="AK726" s="272">
        <f>ROUND(D141,0)</f>
        <v>182666945</v>
      </c>
      <c r="AL726" s="272">
        <f>ROUND(D142,0)</f>
        <v>258591238</v>
      </c>
      <c r="AM726" s="272">
        <f>ROUND(B144,0)</f>
        <v>0</v>
      </c>
      <c r="AN726" s="272">
        <f>ROUND(B145,0)</f>
        <v>0</v>
      </c>
      <c r="AO726" s="272">
        <f>ROUND(B146,0)</f>
        <v>0</v>
      </c>
      <c r="AP726" s="272">
        <f>ROUND(B147,0)</f>
        <v>0</v>
      </c>
      <c r="AQ726" s="272">
        <f>ROUND(B148,0)</f>
        <v>0</v>
      </c>
      <c r="AR726" s="272">
        <f>ROUND(C144,0)</f>
        <v>0</v>
      </c>
      <c r="AS726" s="272">
        <f>ROUND(C145,0)</f>
        <v>0</v>
      </c>
      <c r="AT726" s="272">
        <f>ROUND(C146,0)</f>
        <v>0</v>
      </c>
      <c r="AU726" s="272">
        <f>ROUND(C147,0)</f>
        <v>0</v>
      </c>
      <c r="AV726" s="272">
        <f>ROUND(C148,0)</f>
        <v>0</v>
      </c>
      <c r="AW726" s="272">
        <f>ROUND(D144,0)</f>
        <v>0</v>
      </c>
      <c r="AX726" s="272">
        <f>ROUND(D145,0)</f>
        <v>0</v>
      </c>
      <c r="AY726" s="272">
        <f>ROUND(D146,0)</f>
        <v>0</v>
      </c>
      <c r="AZ726" s="272">
        <f>ROUND(D147,0)</f>
        <v>0</v>
      </c>
      <c r="BA726" s="272">
        <f>ROUND(D148,0)</f>
        <v>0</v>
      </c>
      <c r="BB726" s="272">
        <f>ROUND(B150,0)</f>
        <v>0</v>
      </c>
      <c r="BC726" s="272">
        <f>ROUND(B151,0)</f>
        <v>0</v>
      </c>
      <c r="BD726" s="272">
        <f>ROUND(B152,0)</f>
        <v>0</v>
      </c>
      <c r="BE726" s="272">
        <f>ROUND(B153,0)</f>
        <v>0</v>
      </c>
      <c r="BF726" s="272">
        <f>ROUND(B154,0)</f>
        <v>0</v>
      </c>
      <c r="BG726" s="272">
        <f>ROUND(C150,0)</f>
        <v>0</v>
      </c>
      <c r="BH726" s="272">
        <f>ROUND(C151,0)</f>
        <v>0</v>
      </c>
      <c r="BI726" s="272">
        <f>ROUND(C152,0)</f>
        <v>0</v>
      </c>
      <c r="BJ726" s="272">
        <f>ROUND(C153,0)</f>
        <v>0</v>
      </c>
      <c r="BK726" s="272">
        <f>ROUND(C154,0)</f>
        <v>0</v>
      </c>
      <c r="BL726" s="272">
        <f>ROUND(D150,0)</f>
        <v>0</v>
      </c>
      <c r="BM726" s="272">
        <f>ROUND(D151,0)</f>
        <v>0</v>
      </c>
      <c r="BN726" s="272">
        <f>ROUND(D152,0)</f>
        <v>0</v>
      </c>
      <c r="BO726" s="272">
        <f>ROUND(D153,0)</f>
        <v>0</v>
      </c>
      <c r="BP726" s="272">
        <f>ROUND(D154,0)</f>
        <v>0</v>
      </c>
      <c r="BQ726" s="272">
        <f>ROUND(B157,0)</f>
        <v>30907708</v>
      </c>
      <c r="BR726" s="272">
        <f>ROUND(C157,0)</f>
        <v>28263467</v>
      </c>
      <c r="BS726" s="272"/>
      <c r="BT726" s="272"/>
      <c r="BU726" s="272"/>
      <c r="BV726" s="272"/>
      <c r="BW726" s="272"/>
      <c r="BX726" s="272"/>
      <c r="BY726" s="272"/>
      <c r="BZ726" s="272"/>
      <c r="CA726" s="272"/>
      <c r="CB726" s="272"/>
      <c r="CC726" s="272"/>
      <c r="CD726" s="272"/>
      <c r="CE726" s="272"/>
    </row>
    <row r="727" spans="1:84" ht="12.6" customHeight="1">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c r="AQ727" s="273"/>
      <c r="AR727" s="273"/>
      <c r="AS727" s="273"/>
      <c r="AT727" s="273"/>
      <c r="AU727" s="273"/>
      <c r="AV727" s="273"/>
      <c r="AW727" s="273"/>
      <c r="AX727" s="273"/>
      <c r="AY727" s="273"/>
      <c r="AZ727" s="273"/>
      <c r="BA727" s="273"/>
      <c r="BB727" s="273"/>
      <c r="BC727" s="273"/>
      <c r="BD727" s="273"/>
      <c r="BE727" s="273"/>
      <c r="BF727" s="273"/>
      <c r="BG727" s="273"/>
      <c r="BH727" s="273"/>
      <c r="BI727" s="273"/>
      <c r="BJ727" s="273"/>
      <c r="BK727" s="273"/>
      <c r="BL727" s="273"/>
      <c r="BM727" s="273"/>
      <c r="BN727" s="273"/>
      <c r="BO727" s="273"/>
      <c r="BP727" s="273"/>
      <c r="BQ727" s="273"/>
      <c r="BR727" s="273"/>
      <c r="BS727" s="273"/>
      <c r="BT727" s="273"/>
      <c r="BU727" s="273"/>
      <c r="BV727" s="273"/>
      <c r="BW727" s="273"/>
      <c r="BX727" s="273"/>
      <c r="BY727" s="273"/>
      <c r="BZ727" s="273"/>
      <c r="CA727" s="273"/>
      <c r="CB727" s="273"/>
      <c r="CC727" s="273"/>
      <c r="CD727" s="273"/>
      <c r="CE727" s="273"/>
    </row>
    <row r="728" spans="1:84" s="201" customFormat="1" ht="12.6" customHeight="1">
      <c r="A728" s="201" t="s">
        <v>895</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72"/>
      <c r="AE728" s="272"/>
      <c r="AF728" s="272"/>
      <c r="AG728" s="272"/>
      <c r="AH728" s="272"/>
      <c r="AI728" s="272"/>
      <c r="AJ728" s="272"/>
      <c r="AK728" s="272"/>
      <c r="AL728" s="272"/>
      <c r="AM728" s="272"/>
      <c r="AN728" s="272"/>
      <c r="AO728" s="272"/>
      <c r="AP728" s="272"/>
      <c r="AQ728" s="272"/>
      <c r="AR728" s="272"/>
      <c r="AS728" s="272"/>
      <c r="AT728" s="272"/>
      <c r="AU728" s="272"/>
      <c r="AV728" s="272"/>
      <c r="AW728" s="272"/>
      <c r="AX728" s="272"/>
      <c r="AY728" s="272"/>
      <c r="AZ728" s="272"/>
      <c r="BA728" s="272"/>
      <c r="BB728" s="272"/>
      <c r="BC728" s="272"/>
      <c r="BD728" s="272"/>
      <c r="BE728" s="272"/>
      <c r="BF728" s="272"/>
      <c r="BG728" s="272"/>
      <c r="BH728" s="272"/>
      <c r="BI728" s="272"/>
      <c r="BJ728" s="272"/>
      <c r="BK728" s="272"/>
      <c r="BL728" s="272"/>
      <c r="BM728" s="272"/>
      <c r="BN728" s="272"/>
      <c r="BO728" s="272"/>
      <c r="BP728" s="272"/>
      <c r="BQ728" s="272"/>
      <c r="BR728" s="272"/>
      <c r="BS728" s="272"/>
      <c r="BT728" s="272"/>
      <c r="BU728" s="272"/>
      <c r="BV728" s="272"/>
      <c r="BW728" s="272"/>
      <c r="BX728" s="272"/>
      <c r="BY728" s="272"/>
      <c r="BZ728" s="272"/>
      <c r="CA728" s="272"/>
      <c r="CB728" s="272"/>
      <c r="CC728" s="272"/>
      <c r="CD728" s="272"/>
      <c r="CE728" s="272"/>
    </row>
    <row r="729" spans="1:84" s="203" customFormat="1" ht="12.6" customHeight="1">
      <c r="A729" s="203" t="s">
        <v>745</v>
      </c>
      <c r="B729" s="203" t="s">
        <v>896</v>
      </c>
      <c r="C729" s="203" t="s">
        <v>897</v>
      </c>
      <c r="D729" s="203" t="s">
        <v>898</v>
      </c>
      <c r="E729" s="203" t="s">
        <v>899</v>
      </c>
      <c r="F729" s="203" t="s">
        <v>900</v>
      </c>
      <c r="G729" s="203" t="s">
        <v>901</v>
      </c>
      <c r="H729" s="203" t="s">
        <v>902</v>
      </c>
      <c r="I729" s="203" t="s">
        <v>903</v>
      </c>
      <c r="J729" s="203" t="s">
        <v>904</v>
      </c>
      <c r="K729" s="203" t="s">
        <v>905</v>
      </c>
      <c r="L729" s="203" t="s">
        <v>906</v>
      </c>
      <c r="M729" s="203" t="s">
        <v>907</v>
      </c>
      <c r="N729" s="203" t="s">
        <v>908</v>
      </c>
      <c r="O729" s="203" t="s">
        <v>909</v>
      </c>
      <c r="P729" s="203" t="s">
        <v>910</v>
      </c>
      <c r="Q729" s="203" t="s">
        <v>911</v>
      </c>
      <c r="R729" s="203" t="s">
        <v>912</v>
      </c>
      <c r="S729" s="203" t="s">
        <v>913</v>
      </c>
      <c r="T729" s="203" t="s">
        <v>914</v>
      </c>
      <c r="U729" s="203" t="s">
        <v>915</v>
      </c>
      <c r="V729" s="203" t="s">
        <v>916</v>
      </c>
      <c r="W729" s="203" t="s">
        <v>917</v>
      </c>
      <c r="X729" s="203" t="s">
        <v>918</v>
      </c>
      <c r="Y729" s="203" t="s">
        <v>919</v>
      </c>
      <c r="Z729" s="203" t="s">
        <v>920</v>
      </c>
      <c r="AA729" s="203" t="s">
        <v>921</v>
      </c>
      <c r="AB729" s="203" t="s">
        <v>922</v>
      </c>
      <c r="AC729" s="203" t="s">
        <v>923</v>
      </c>
      <c r="AD729" s="203" t="s">
        <v>924</v>
      </c>
      <c r="AE729" s="203" t="s">
        <v>925</v>
      </c>
      <c r="AF729" s="203" t="s">
        <v>926</v>
      </c>
      <c r="AG729" s="203" t="s">
        <v>927</v>
      </c>
      <c r="AH729" s="203" t="s">
        <v>928</v>
      </c>
      <c r="AI729" s="203" t="s">
        <v>929</v>
      </c>
      <c r="AJ729" s="203" t="s">
        <v>930</v>
      </c>
      <c r="AK729" s="203" t="s">
        <v>931</v>
      </c>
      <c r="AL729" s="203" t="s">
        <v>932</v>
      </c>
      <c r="AM729" s="203" t="s">
        <v>933</v>
      </c>
      <c r="AN729" s="203" t="s">
        <v>934</v>
      </c>
      <c r="AO729" s="203" t="s">
        <v>935</v>
      </c>
      <c r="AP729" s="203" t="s">
        <v>936</v>
      </c>
      <c r="AQ729" s="203" t="s">
        <v>937</v>
      </c>
      <c r="AR729" s="203" t="s">
        <v>938</v>
      </c>
      <c r="AS729" s="203" t="s">
        <v>939</v>
      </c>
      <c r="AT729" s="203" t="s">
        <v>940</v>
      </c>
      <c r="AU729" s="203" t="s">
        <v>941</v>
      </c>
      <c r="AV729" s="203" t="s">
        <v>942</v>
      </c>
      <c r="AW729" s="203" t="s">
        <v>943</v>
      </c>
      <c r="AX729" s="203" t="s">
        <v>944</v>
      </c>
      <c r="AY729" s="203" t="s">
        <v>945</v>
      </c>
      <c r="AZ729" s="203" t="s">
        <v>946</v>
      </c>
      <c r="BA729" s="203" t="s">
        <v>947</v>
      </c>
      <c r="BB729" s="203" t="s">
        <v>948</v>
      </c>
      <c r="BC729" s="203" t="s">
        <v>949</v>
      </c>
      <c r="BD729" s="203" t="s">
        <v>950</v>
      </c>
      <c r="BE729" s="203" t="s">
        <v>951</v>
      </c>
      <c r="BF729" s="203" t="s">
        <v>952</v>
      </c>
      <c r="BG729" s="203" t="s">
        <v>953</v>
      </c>
      <c r="BH729" s="203" t="s">
        <v>954</v>
      </c>
      <c r="BI729" s="203" t="s">
        <v>955</v>
      </c>
      <c r="BJ729" s="203" t="s">
        <v>956</v>
      </c>
      <c r="BK729" s="203" t="s">
        <v>957</v>
      </c>
      <c r="BL729" s="203" t="s">
        <v>958</v>
      </c>
      <c r="BM729" s="203" t="s">
        <v>959</v>
      </c>
      <c r="BN729" s="203" t="s">
        <v>960</v>
      </c>
      <c r="BO729" s="203" t="s">
        <v>961</v>
      </c>
      <c r="BP729" s="203" t="s">
        <v>962</v>
      </c>
      <c r="BQ729" s="203" t="s">
        <v>963</v>
      </c>
      <c r="BR729" s="203" t="s">
        <v>964</v>
      </c>
      <c r="BS729" s="203" t="s">
        <v>965</v>
      </c>
      <c r="BT729" s="203" t="s">
        <v>966</v>
      </c>
      <c r="BU729" s="203" t="s">
        <v>967</v>
      </c>
      <c r="BV729" s="203" t="s">
        <v>968</v>
      </c>
      <c r="BW729" s="203" t="s">
        <v>969</v>
      </c>
      <c r="BX729" s="203" t="s">
        <v>970</v>
      </c>
      <c r="BY729" s="203" t="s">
        <v>971</v>
      </c>
      <c r="BZ729" s="203" t="s">
        <v>972</v>
      </c>
      <c r="CA729" s="203" t="s">
        <v>973</v>
      </c>
      <c r="CB729" s="203" t="s">
        <v>974</v>
      </c>
      <c r="CC729" s="203" t="s">
        <v>975</v>
      </c>
      <c r="CD729" s="203" t="s">
        <v>976</v>
      </c>
      <c r="CE729" s="203" t="s">
        <v>977</v>
      </c>
      <c r="CF729" s="203" t="s">
        <v>978</v>
      </c>
    </row>
    <row r="730" spans="1:84" s="201" customFormat="1" ht="12.6" customHeight="1">
      <c r="A730" s="202" t="str">
        <f>RIGHT(C83,3)&amp;"*"&amp;RIGHT(C82,4)&amp;"*"&amp;"A"</f>
        <v>145*2018*A</v>
      </c>
      <c r="B730" s="272">
        <f>ROUND(C250,0)</f>
        <v>8976383</v>
      </c>
      <c r="C730" s="272">
        <f>ROUND(C251,0)</f>
        <v>723510</v>
      </c>
      <c r="D730" s="272">
        <f>ROUND(C252,0)</f>
        <v>217099199</v>
      </c>
      <c r="E730" s="272">
        <f>ROUND(C253,0)</f>
        <v>134301015</v>
      </c>
      <c r="F730" s="272">
        <f>ROUND(C254,0)</f>
        <v>0</v>
      </c>
      <c r="G730" s="272">
        <f>ROUND(C255,0)</f>
        <v>-8287096</v>
      </c>
      <c r="H730" s="272">
        <f>ROUND(C256,0)</f>
        <v>0</v>
      </c>
      <c r="I730" s="272">
        <f>ROUND(C257,0)</f>
        <v>10340747</v>
      </c>
      <c r="J730" s="272">
        <f>ROUND(C258,0)</f>
        <v>0</v>
      </c>
      <c r="K730" s="272">
        <f>ROUND(C259,0)</f>
        <v>0</v>
      </c>
      <c r="L730" s="272">
        <f>ROUND(C262,0)</f>
        <v>0</v>
      </c>
      <c r="M730" s="272">
        <f>ROUND(C263,0)</f>
        <v>0</v>
      </c>
      <c r="N730" s="272">
        <f>ROUND(C264,0)</f>
        <v>0</v>
      </c>
      <c r="O730" s="272">
        <f>ROUND(C267,0)</f>
        <v>8860024</v>
      </c>
      <c r="P730" s="272">
        <f>ROUND(C268,0)</f>
        <v>9805704</v>
      </c>
      <c r="Q730" s="272">
        <f>ROUND(C269,0)</f>
        <v>180723182</v>
      </c>
      <c r="R730" s="272">
        <f>ROUND(C270,0)</f>
        <v>0</v>
      </c>
      <c r="S730" s="272">
        <f>ROUND(C271,0)</f>
        <v>79928967</v>
      </c>
      <c r="T730" s="272">
        <f>ROUND(C272,0)</f>
        <v>102772678</v>
      </c>
      <c r="U730" s="272">
        <f>ROUND(C273,0)</f>
        <v>2924321</v>
      </c>
      <c r="V730" s="272">
        <f>ROUND(C274,0)</f>
        <v>6172294</v>
      </c>
      <c r="W730" s="272">
        <f>ROUND(C275,0)</f>
        <v>0</v>
      </c>
      <c r="X730" s="272">
        <f>ROUND(C276,0)</f>
        <v>238383131</v>
      </c>
      <c r="Y730" s="272">
        <f>ROUND(C279,0)</f>
        <v>0</v>
      </c>
      <c r="Z730" s="272">
        <f>ROUND(C280,0)</f>
        <v>0</v>
      </c>
      <c r="AA730" s="272">
        <f>ROUND(C281,0)</f>
        <v>0</v>
      </c>
      <c r="AB730" s="272">
        <f>ROUND(C282,0)</f>
        <v>22963903</v>
      </c>
      <c r="AC730" s="272">
        <f>ROUND(C286,0)</f>
        <v>2358465</v>
      </c>
      <c r="AD730" s="272">
        <f>ROUND(C287,0)</f>
        <v>0</v>
      </c>
      <c r="AE730" s="272">
        <f>ROUND(C288,0)</f>
        <v>0</v>
      </c>
      <c r="AF730" s="272">
        <f>ROUND(C289,0)</f>
        <v>1140000</v>
      </c>
      <c r="AG730" s="272">
        <f>ROUND(C304,0)</f>
        <v>0</v>
      </c>
      <c r="AH730" s="272">
        <f>ROUND(C305,0)</f>
        <v>7134541</v>
      </c>
      <c r="AI730" s="272">
        <f>ROUND(C306,0)</f>
        <v>0</v>
      </c>
      <c r="AJ730" s="272">
        <f>ROUND(C307,0)</f>
        <v>8048225</v>
      </c>
      <c r="AK730" s="272">
        <f>ROUND(C308,0)</f>
        <v>0</v>
      </c>
      <c r="AL730" s="272">
        <f>ROUND(C309,0)</f>
        <v>2310307</v>
      </c>
      <c r="AM730" s="272">
        <f>ROUND(C310,0)</f>
        <v>0</v>
      </c>
      <c r="AN730" s="272">
        <f>ROUND(C311,0)</f>
        <v>0</v>
      </c>
      <c r="AO730" s="272">
        <f>ROUND(C312,0)</f>
        <v>190029</v>
      </c>
      <c r="AP730" s="272">
        <f>ROUND(C313,0)</f>
        <v>0</v>
      </c>
      <c r="AQ730" s="272">
        <f>ROUND(C316,0)</f>
        <v>0</v>
      </c>
      <c r="AR730" s="272">
        <f>ROUND(C317,0)</f>
        <v>0</v>
      </c>
      <c r="AS730" s="272">
        <f>ROUND(C318,0)</f>
        <v>0</v>
      </c>
      <c r="AT730" s="272">
        <f>ROUND(C321,0)</f>
        <v>0</v>
      </c>
      <c r="AU730" s="272">
        <f>ROUND(C322,0)</f>
        <v>0</v>
      </c>
      <c r="AV730" s="272">
        <f>ROUND(C323,0)</f>
        <v>0</v>
      </c>
      <c r="AW730" s="272">
        <f>ROUND(C324,0)</f>
        <v>0</v>
      </c>
      <c r="AX730" s="272">
        <f>ROUND(C325,0)</f>
        <v>0</v>
      </c>
      <c r="AY730" s="272">
        <f>ROUND(C326,0)</f>
        <v>0</v>
      </c>
      <c r="AZ730" s="272">
        <f>ROUND(C327,0)</f>
        <v>2927728</v>
      </c>
      <c r="BA730" s="272">
        <f>ROUND(C328,0)</f>
        <v>0</v>
      </c>
      <c r="BB730" s="272">
        <f>ROUND(C332,0)</f>
        <v>253207305</v>
      </c>
      <c r="BC730" s="272"/>
      <c r="BD730" s="272"/>
      <c r="BE730" s="272">
        <f>ROUND(C337,0)</f>
        <v>0</v>
      </c>
      <c r="BF730" s="272">
        <f>ROUND(C336,0)</f>
        <v>0</v>
      </c>
      <c r="BG730" s="272"/>
      <c r="BH730" s="272"/>
      <c r="BI730" s="272">
        <f>ROUND(CE60,2)</f>
        <v>2174.42</v>
      </c>
      <c r="BJ730" s="272">
        <f>ROUND(C359,0)</f>
        <v>773869390</v>
      </c>
      <c r="BK730" s="272">
        <f>ROUND(C360,0)</f>
        <v>743582174</v>
      </c>
      <c r="BL730" s="272">
        <f>ROUND(C364,0)</f>
        <v>880205807</v>
      </c>
      <c r="BM730" s="272">
        <f>ROUND(C365,0)</f>
        <v>22941742</v>
      </c>
      <c r="BN730" s="272">
        <f>ROUND(C366,0)</f>
        <v>11272297</v>
      </c>
      <c r="BO730" s="272">
        <f>ROUND(C370,0)</f>
        <v>5018853</v>
      </c>
      <c r="BP730" s="272">
        <f>ROUND(C371,0)</f>
        <v>0</v>
      </c>
      <c r="BQ730" s="272">
        <f>ROUND(C378,0)</f>
        <v>213899231</v>
      </c>
      <c r="BR730" s="272">
        <f>ROUND(C379,0)</f>
        <v>56643435</v>
      </c>
      <c r="BS730" s="272">
        <f>ROUND(C380,0)</f>
        <v>8633474</v>
      </c>
      <c r="BT730" s="272">
        <f>ROUND(C381,0)</f>
        <v>90161144</v>
      </c>
      <c r="BU730" s="272">
        <f>ROUND(C382,0)</f>
        <v>3343909</v>
      </c>
      <c r="BV730" s="272">
        <f>ROUND(C383,0)</f>
        <v>97303340</v>
      </c>
      <c r="BW730" s="272">
        <f>ROUND(C384,0)</f>
        <v>31665271</v>
      </c>
      <c r="BX730" s="272">
        <f>ROUND(C385,0)</f>
        <v>5604502</v>
      </c>
      <c r="BY730" s="272">
        <f>ROUND(C386,0)</f>
        <v>4542051</v>
      </c>
      <c r="BZ730" s="272">
        <f>ROUND(C387,0)</f>
        <v>20452272</v>
      </c>
      <c r="CA730" s="272">
        <f>ROUND(C388,0)</f>
        <v>232387</v>
      </c>
      <c r="CB730" s="272">
        <f>C363</f>
        <v>15706890.920000002</v>
      </c>
      <c r="CC730" s="272">
        <f>ROUND(C389,0)</f>
        <v>2829448</v>
      </c>
      <c r="CD730" s="272">
        <f>ROUND(C392,0)</f>
        <v>72739</v>
      </c>
      <c r="CE730" s="272">
        <f>ROUND(C394,0)</f>
        <v>0</v>
      </c>
      <c r="CF730" s="201">
        <f>ROUND(C395,0)</f>
        <v>0</v>
      </c>
    </row>
    <row r="731" spans="1:84" ht="12.6" customHeight="1">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c r="AA731" s="273"/>
      <c r="AB731" s="273"/>
      <c r="AC731" s="273"/>
      <c r="AD731" s="273"/>
      <c r="AE731" s="273"/>
      <c r="AF731" s="273"/>
      <c r="AG731" s="273"/>
      <c r="AH731" s="273"/>
      <c r="AI731" s="273"/>
      <c r="AJ731" s="273"/>
      <c r="AK731" s="273"/>
      <c r="AL731" s="273"/>
      <c r="AM731" s="273"/>
      <c r="AN731" s="273"/>
      <c r="AO731" s="273"/>
      <c r="AP731" s="273"/>
      <c r="AQ731" s="273"/>
      <c r="AR731" s="273"/>
      <c r="AS731" s="273"/>
      <c r="AT731" s="273"/>
      <c r="AU731" s="273"/>
      <c r="AV731" s="273"/>
      <c r="AW731" s="273"/>
      <c r="AX731" s="273"/>
      <c r="AY731" s="273"/>
      <c r="AZ731" s="273"/>
      <c r="BA731" s="273"/>
      <c r="BB731" s="273"/>
      <c r="BC731" s="273"/>
      <c r="BD731" s="273"/>
      <c r="BE731" s="273"/>
      <c r="BF731" s="273"/>
      <c r="BG731" s="273"/>
      <c r="BH731" s="273"/>
      <c r="BI731" s="273"/>
      <c r="BJ731" s="273"/>
      <c r="BK731" s="273"/>
      <c r="BL731" s="273"/>
      <c r="BM731" s="273"/>
      <c r="BN731" s="273"/>
      <c r="BO731" s="273"/>
      <c r="BP731" s="273"/>
      <c r="BQ731" s="273"/>
      <c r="BR731" s="273"/>
      <c r="BS731" s="273"/>
      <c r="BT731" s="273"/>
      <c r="BU731" s="273"/>
      <c r="BV731" s="273"/>
      <c r="BW731" s="273"/>
      <c r="BX731" s="273"/>
      <c r="BY731" s="273"/>
      <c r="BZ731" s="273"/>
      <c r="CA731" s="273"/>
      <c r="CB731" s="273"/>
      <c r="CC731" s="273"/>
      <c r="CD731" s="273"/>
      <c r="CE731" s="273"/>
    </row>
    <row r="732" spans="1:84" s="201" customFormat="1" ht="12.6" customHeight="1">
      <c r="A732" s="201" t="s">
        <v>979</v>
      </c>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272"/>
      <c r="AE732" s="272"/>
      <c r="AF732" s="272"/>
      <c r="AG732" s="272"/>
      <c r="AH732" s="272"/>
      <c r="AI732" s="272"/>
      <c r="AJ732" s="272"/>
      <c r="AK732" s="272"/>
      <c r="AL732" s="272"/>
      <c r="AM732" s="272"/>
      <c r="AN732" s="272"/>
      <c r="AO732" s="272"/>
      <c r="AP732" s="272"/>
      <c r="AQ732" s="272"/>
      <c r="AR732" s="272"/>
      <c r="AS732" s="272"/>
      <c r="AT732" s="272"/>
      <c r="AU732" s="272"/>
      <c r="AV732" s="272"/>
      <c r="AW732" s="272"/>
      <c r="AX732" s="272"/>
      <c r="AY732" s="272"/>
      <c r="AZ732" s="272"/>
      <c r="BA732" s="272"/>
      <c r="BB732" s="272"/>
      <c r="BC732" s="272"/>
      <c r="BD732" s="272"/>
      <c r="BE732" s="272"/>
      <c r="BF732" s="272"/>
      <c r="BG732" s="272"/>
      <c r="BH732" s="272"/>
      <c r="BI732" s="272"/>
      <c r="BJ732" s="272"/>
      <c r="BK732" s="272"/>
      <c r="BL732" s="272"/>
      <c r="BM732" s="272"/>
      <c r="BN732" s="272"/>
      <c r="BO732" s="272"/>
      <c r="BP732" s="272"/>
      <c r="BQ732" s="272"/>
      <c r="BR732" s="272"/>
      <c r="BS732" s="272"/>
      <c r="BT732" s="272"/>
      <c r="BU732" s="272"/>
      <c r="BV732" s="272"/>
      <c r="BW732" s="272"/>
      <c r="BX732" s="272"/>
      <c r="BY732" s="272"/>
      <c r="BZ732" s="272"/>
      <c r="CA732" s="272"/>
      <c r="CB732" s="272"/>
      <c r="CC732" s="272"/>
      <c r="CD732" s="272"/>
      <c r="CE732" s="272"/>
    </row>
    <row r="733" spans="1:84" s="203" customFormat="1" ht="12.6" customHeight="1">
      <c r="A733" s="203" t="s">
        <v>745</v>
      </c>
      <c r="B733" s="203" t="s">
        <v>980</v>
      </c>
      <c r="C733" s="203" t="s">
        <v>981</v>
      </c>
      <c r="D733" s="203" t="s">
        <v>982</v>
      </c>
      <c r="E733" s="203" t="s">
        <v>983</v>
      </c>
      <c r="F733" s="203" t="s">
        <v>984</v>
      </c>
      <c r="G733" s="203" t="s">
        <v>985</v>
      </c>
      <c r="H733" s="203" t="s">
        <v>986</v>
      </c>
      <c r="I733" s="203" t="s">
        <v>987</v>
      </c>
      <c r="J733" s="203" t="s">
        <v>988</v>
      </c>
      <c r="K733" s="203" t="s">
        <v>989</v>
      </c>
      <c r="L733" s="203" t="s">
        <v>990</v>
      </c>
      <c r="M733" s="203" t="s">
        <v>991</v>
      </c>
      <c r="N733" s="203" t="s">
        <v>992</v>
      </c>
      <c r="O733" s="203" t="s">
        <v>993</v>
      </c>
      <c r="P733" s="203" t="s">
        <v>994</v>
      </c>
      <c r="Q733" s="203" t="s">
        <v>995</v>
      </c>
      <c r="R733" s="203" t="s">
        <v>996</v>
      </c>
      <c r="S733" s="203" t="s">
        <v>997</v>
      </c>
      <c r="T733" s="203" t="s">
        <v>998</v>
      </c>
      <c r="U733" s="203" t="s">
        <v>999</v>
      </c>
      <c r="V733" s="203" t="s">
        <v>1000</v>
      </c>
      <c r="W733" s="203" t="s">
        <v>1001</v>
      </c>
      <c r="X733" s="203" t="s">
        <v>1002</v>
      </c>
      <c r="Y733" s="203" t="s">
        <v>1003</v>
      </c>
    </row>
    <row r="734" spans="1:84" s="201" customFormat="1" ht="12.6" customHeight="1">
      <c r="A734" s="202" t="str">
        <f>RIGHT($C$83,3)&amp;"*"&amp;RIGHT($C$82,4)&amp;"*"&amp;C$55&amp;"*"&amp;"A"</f>
        <v>145*2018*6010*A</v>
      </c>
      <c r="B734" s="272">
        <f>ROUND(C59,0)</f>
        <v>6672</v>
      </c>
      <c r="C734" s="272">
        <f>ROUND(C60,2)</f>
        <v>69.150000000000006</v>
      </c>
      <c r="D734" s="272">
        <f>ROUND(C61,0)</f>
        <v>8480655</v>
      </c>
      <c r="E734" s="272">
        <f>ROUND(C62,0)</f>
        <v>2043300</v>
      </c>
      <c r="F734" s="272">
        <f>ROUND(C63,0)</f>
        <v>0</v>
      </c>
      <c r="G734" s="272">
        <f>ROUND(C64,0)</f>
        <v>1031705</v>
      </c>
      <c r="H734" s="272">
        <f>ROUND(C65,0)</f>
        <v>350</v>
      </c>
      <c r="I734" s="272">
        <f>ROUND(C66,0)</f>
        <v>1083597</v>
      </c>
      <c r="J734" s="272">
        <f>ROUND(C67,0)</f>
        <v>318214</v>
      </c>
      <c r="K734" s="272">
        <f>ROUND(C68,0)</f>
        <v>30694</v>
      </c>
      <c r="L734" s="272">
        <f>ROUND(C69,0)</f>
        <v>4700</v>
      </c>
      <c r="M734" s="272">
        <f>ROUND(C70,0)</f>
        <v>0</v>
      </c>
      <c r="N734" s="272">
        <f>ROUND(C75,0)</f>
        <v>41399663</v>
      </c>
      <c r="O734" s="272">
        <f>ROUND(C73,0)</f>
        <v>38710290</v>
      </c>
      <c r="P734" s="272">
        <f>IF(C76&gt;0,ROUND(C76,0),0)</f>
        <v>16615</v>
      </c>
      <c r="Q734" s="272">
        <f>IF(C77&gt;0,ROUND(C77,0),0)</f>
        <v>12551</v>
      </c>
      <c r="R734" s="272">
        <f>IF(C78&gt;0,ROUND(C78,0),0)</f>
        <v>4404</v>
      </c>
      <c r="S734" s="272">
        <f>IF(C79&gt;0,ROUND(C79,0),0)</f>
        <v>57947</v>
      </c>
      <c r="T734" s="272">
        <f>IF(C80&gt;0,ROUND(C80,2),0)</f>
        <v>59.68</v>
      </c>
      <c r="U734" s="272"/>
      <c r="V734" s="272"/>
      <c r="W734" s="272"/>
      <c r="X734" s="272"/>
      <c r="Y734" s="272">
        <f>IF(M668&lt;&gt;0,ROUND(M668,0),0)</f>
        <v>6270781</v>
      </c>
      <c r="Z734" s="272"/>
      <c r="AA734" s="272"/>
      <c r="AB734" s="272"/>
      <c r="AC734" s="272"/>
      <c r="AD734" s="272"/>
      <c r="AE734" s="272"/>
      <c r="AF734" s="272"/>
      <c r="AG734" s="272"/>
      <c r="AH734" s="272"/>
      <c r="AI734" s="272"/>
      <c r="AJ734" s="272"/>
      <c r="AK734" s="272"/>
      <c r="AL734" s="272"/>
      <c r="AM734" s="272"/>
      <c r="AN734" s="272"/>
      <c r="AO734" s="272"/>
      <c r="AP734" s="272"/>
      <c r="AQ734" s="272"/>
      <c r="AR734" s="272"/>
      <c r="AS734" s="272"/>
      <c r="AT734" s="272"/>
      <c r="AU734" s="272"/>
      <c r="AV734" s="272"/>
      <c r="AW734" s="272"/>
      <c r="AX734" s="272"/>
      <c r="AY734" s="272"/>
      <c r="AZ734" s="272"/>
      <c r="BA734" s="272"/>
      <c r="BB734" s="272"/>
      <c r="BC734" s="272"/>
      <c r="BD734" s="272"/>
      <c r="BE734" s="272"/>
      <c r="BF734" s="272"/>
      <c r="BG734" s="272"/>
      <c r="BH734" s="272"/>
      <c r="BI734" s="272"/>
      <c r="BJ734" s="272"/>
      <c r="BK734" s="272"/>
      <c r="BL734" s="272"/>
      <c r="BM734" s="272"/>
      <c r="BN734" s="272"/>
      <c r="BO734" s="272"/>
      <c r="BP734" s="272"/>
      <c r="BQ734" s="272"/>
      <c r="BR734" s="272"/>
      <c r="BS734" s="272"/>
      <c r="BT734" s="272"/>
      <c r="BU734" s="272"/>
      <c r="BV734" s="272"/>
      <c r="BW734" s="272"/>
      <c r="BX734" s="272"/>
      <c r="BY734" s="272"/>
      <c r="BZ734" s="272"/>
      <c r="CA734" s="272"/>
      <c r="CB734" s="272"/>
      <c r="CC734" s="272"/>
      <c r="CD734" s="272"/>
      <c r="CE734" s="272"/>
    </row>
    <row r="735" spans="1:84" ht="12.6" customHeight="1">
      <c r="A735" s="209" t="str">
        <f>RIGHT($C$83,3)&amp;"*"&amp;RIGHT($C$82,4)&amp;"*"&amp;D$55&amp;"*"&amp;"A"</f>
        <v>145*2018*6030*A</v>
      </c>
      <c r="B735" s="272">
        <f>ROUND(D59,0)</f>
        <v>9131</v>
      </c>
      <c r="C735" s="274">
        <f>ROUND(D60,2)</f>
        <v>64.06</v>
      </c>
      <c r="D735" s="272">
        <f>ROUND(D61,0)</f>
        <v>5712947</v>
      </c>
      <c r="E735" s="272">
        <f>ROUND(D62,0)</f>
        <v>1582802</v>
      </c>
      <c r="F735" s="272">
        <f>ROUND(D63,0)</f>
        <v>208</v>
      </c>
      <c r="G735" s="272">
        <f>ROUND(D64,0)</f>
        <v>457897</v>
      </c>
      <c r="H735" s="272">
        <f>ROUND(D65,0)</f>
        <v>1250</v>
      </c>
      <c r="I735" s="272">
        <f>ROUND(D66,0)</f>
        <v>142610</v>
      </c>
      <c r="J735" s="272">
        <f>ROUND(D67,0)</f>
        <v>422272</v>
      </c>
      <c r="K735" s="272">
        <f>ROUND(D68,0)</f>
        <v>28699</v>
      </c>
      <c r="L735" s="272">
        <f>ROUND(D69,0)</f>
        <v>7453</v>
      </c>
      <c r="M735" s="272">
        <f>ROUND(D70,0)</f>
        <v>0</v>
      </c>
      <c r="N735" s="272">
        <f>ROUND(D75,0)</f>
        <v>39848644</v>
      </c>
      <c r="O735" s="272">
        <f>ROUND(D73,0)</f>
        <v>38838870</v>
      </c>
      <c r="P735" s="272">
        <f>IF(D76&gt;0,ROUND(D76,0),0)</f>
        <v>13568</v>
      </c>
      <c r="Q735" s="272">
        <f>IF(D77&gt;0,ROUND(D77,0),0)</f>
        <v>26329</v>
      </c>
      <c r="R735" s="272">
        <f>IF(D78&gt;0,ROUND(D78,0),0)</f>
        <v>3596</v>
      </c>
      <c r="S735" s="272">
        <f>IF(D79&gt;0,ROUND(D79,0),0)</f>
        <v>104799</v>
      </c>
      <c r="T735" s="274">
        <f>IF(D80&gt;0,ROUND(D80,2),0)</f>
        <v>53.04</v>
      </c>
      <c r="U735" s="272"/>
      <c r="V735" s="273"/>
      <c r="W735" s="272"/>
      <c r="X735" s="272"/>
      <c r="Y735" s="272">
        <f t="shared" ref="Y735:Y779" si="21">IF(M669&lt;&gt;0,ROUND(M669,0),0)</f>
        <v>5343969</v>
      </c>
      <c r="Z735" s="273"/>
      <c r="AA735" s="273"/>
      <c r="AB735" s="273"/>
      <c r="AC735" s="273"/>
      <c r="AD735" s="273"/>
      <c r="AE735" s="273"/>
      <c r="AF735" s="273"/>
      <c r="AG735" s="273"/>
      <c r="AH735" s="273"/>
      <c r="AI735" s="273"/>
      <c r="AJ735" s="273"/>
      <c r="AK735" s="273"/>
      <c r="AL735" s="273"/>
      <c r="AM735" s="273"/>
      <c r="AN735" s="273"/>
      <c r="AO735" s="273"/>
      <c r="AP735" s="273"/>
      <c r="AQ735" s="273"/>
      <c r="AR735" s="273"/>
      <c r="AS735" s="273"/>
      <c r="AT735" s="273"/>
      <c r="AU735" s="273"/>
      <c r="AV735" s="273"/>
      <c r="AW735" s="273"/>
      <c r="AX735" s="273"/>
      <c r="AY735" s="273"/>
      <c r="AZ735" s="273"/>
      <c r="BA735" s="273"/>
      <c r="BB735" s="273"/>
      <c r="BC735" s="273"/>
      <c r="BD735" s="273"/>
      <c r="BE735" s="273"/>
      <c r="BF735" s="273"/>
      <c r="BG735" s="273"/>
      <c r="BH735" s="273"/>
      <c r="BI735" s="273"/>
      <c r="BJ735" s="273"/>
      <c r="BK735" s="273"/>
      <c r="BL735" s="273"/>
      <c r="BM735" s="273"/>
      <c r="BN735" s="273"/>
      <c r="BO735" s="273"/>
      <c r="BP735" s="273"/>
      <c r="BQ735" s="273"/>
      <c r="BR735" s="273"/>
      <c r="BS735" s="273"/>
      <c r="BT735" s="273"/>
      <c r="BU735" s="273"/>
      <c r="BV735" s="273"/>
      <c r="BW735" s="273"/>
      <c r="BX735" s="273"/>
      <c r="BY735" s="273"/>
      <c r="BZ735" s="273"/>
      <c r="CA735" s="273"/>
      <c r="CB735" s="273"/>
      <c r="CC735" s="273"/>
      <c r="CD735" s="273"/>
      <c r="CE735" s="273"/>
    </row>
    <row r="736" spans="1:84" ht="12.6" customHeight="1">
      <c r="A736" s="209" t="str">
        <f>RIGHT($C$83,3)&amp;"*"&amp;RIGHT($C$82,4)&amp;"*"&amp;E$55&amp;"*"&amp;"A"</f>
        <v>145*2018*6070*A</v>
      </c>
      <c r="B736" s="272">
        <f>ROUND(E59,0)</f>
        <v>45830</v>
      </c>
      <c r="C736" s="274">
        <f>ROUND(E60,2)</f>
        <v>284.5</v>
      </c>
      <c r="D736" s="272">
        <f>ROUND(E61,0)</f>
        <v>24020337</v>
      </c>
      <c r="E736" s="272">
        <f>ROUND(E62,0)</f>
        <v>6579065</v>
      </c>
      <c r="F736" s="272">
        <f>ROUND(E63,0)</f>
        <v>2724</v>
      </c>
      <c r="G736" s="272">
        <f>ROUND(E64,0)</f>
        <v>2350434</v>
      </c>
      <c r="H736" s="272">
        <f>ROUND(E65,0)</f>
        <v>1800</v>
      </c>
      <c r="I736" s="272">
        <f>ROUND(E66,0)</f>
        <v>400637</v>
      </c>
      <c r="J736" s="272">
        <f>ROUND(E67,0)</f>
        <v>1099818</v>
      </c>
      <c r="K736" s="272">
        <f>ROUND(E68,0)</f>
        <v>209293</v>
      </c>
      <c r="L736" s="272">
        <f>ROUND(E69,0)</f>
        <v>16365</v>
      </c>
      <c r="M736" s="272">
        <f>ROUND(E70,0)</f>
        <v>7468</v>
      </c>
      <c r="N736" s="272">
        <f>ROUND(E75,0)</f>
        <v>213640768</v>
      </c>
      <c r="O736" s="272">
        <f>ROUND(E73,0)</f>
        <v>198502853</v>
      </c>
      <c r="P736" s="272">
        <f>IF(E76&gt;0,ROUND(E76,0),0)</f>
        <v>72105</v>
      </c>
      <c r="Q736" s="272">
        <f>IF(E77&gt;0,ROUND(E77,0),0)</f>
        <v>136561</v>
      </c>
      <c r="R736" s="272">
        <f>IF(E78&gt;0,ROUND(E78,0),0)</f>
        <v>21433</v>
      </c>
      <c r="S736" s="272">
        <f>IF(E79&gt;0,ROUND(E79,0),0)</f>
        <v>562604</v>
      </c>
      <c r="T736" s="274">
        <f>IF(E80&gt;0,ROUND(E80,2),0)</f>
        <v>254.56</v>
      </c>
      <c r="U736" s="272"/>
      <c r="V736" s="273"/>
      <c r="W736" s="272"/>
      <c r="X736" s="272"/>
      <c r="Y736" s="272">
        <f t="shared" si="21"/>
        <v>25945447</v>
      </c>
      <c r="Z736" s="273"/>
      <c r="AA736" s="273"/>
      <c r="AB736" s="273"/>
      <c r="AC736" s="273"/>
      <c r="AD736" s="273"/>
      <c r="AE736" s="273"/>
      <c r="AF736" s="273"/>
      <c r="AG736" s="273"/>
      <c r="AH736" s="273"/>
      <c r="AI736" s="273"/>
      <c r="AJ736" s="273"/>
      <c r="AK736" s="273"/>
      <c r="AL736" s="273"/>
      <c r="AM736" s="273"/>
      <c r="AN736" s="273"/>
      <c r="AO736" s="273"/>
      <c r="AP736" s="273"/>
      <c r="AQ736" s="273"/>
      <c r="AR736" s="273"/>
      <c r="AS736" s="273"/>
      <c r="AT736" s="273"/>
      <c r="AU736" s="273"/>
      <c r="AV736" s="273"/>
      <c r="AW736" s="273"/>
      <c r="AX736" s="273"/>
      <c r="AY736" s="273"/>
      <c r="AZ736" s="273"/>
      <c r="BA736" s="273"/>
      <c r="BB736" s="273"/>
      <c r="BC736" s="273"/>
      <c r="BD736" s="273"/>
      <c r="BE736" s="273"/>
      <c r="BF736" s="273"/>
      <c r="BG736" s="273"/>
      <c r="BH736" s="273"/>
      <c r="BI736" s="273"/>
      <c r="BJ736" s="273"/>
      <c r="BK736" s="273"/>
      <c r="BL736" s="273"/>
      <c r="BM736" s="273"/>
      <c r="BN736" s="273"/>
      <c r="BO736" s="273"/>
      <c r="BP736" s="273"/>
      <c r="BQ736" s="273"/>
      <c r="BR736" s="273"/>
      <c r="BS736" s="273"/>
      <c r="BT736" s="273"/>
      <c r="BU736" s="273"/>
      <c r="BV736" s="273"/>
      <c r="BW736" s="273"/>
      <c r="BX736" s="273"/>
      <c r="BY736" s="273"/>
      <c r="BZ736" s="273"/>
      <c r="CA736" s="273"/>
      <c r="CB736" s="273"/>
      <c r="CC736" s="273"/>
      <c r="CD736" s="273"/>
      <c r="CE736" s="273"/>
    </row>
    <row r="737" spans="1:83" ht="12.6" customHeight="1">
      <c r="A737" s="209" t="str">
        <f>RIGHT($C$83,3)&amp;"*"&amp;RIGHT($C$82,4)&amp;"*"&amp;F$55&amp;"*"&amp;"A"</f>
        <v>145*2018*6100*A</v>
      </c>
      <c r="B737" s="272">
        <f>ROUND(F59,0)</f>
        <v>0</v>
      </c>
      <c r="C737" s="274">
        <f>ROUND(F60,2)</f>
        <v>0</v>
      </c>
      <c r="D737" s="272">
        <f>ROUND(F61,0)</f>
        <v>0</v>
      </c>
      <c r="E737" s="272">
        <f>ROUND(F62,0)</f>
        <v>0</v>
      </c>
      <c r="F737" s="272">
        <f>ROUND(F63,0)</f>
        <v>0</v>
      </c>
      <c r="G737" s="272">
        <f>ROUND(F64,0)</f>
        <v>0</v>
      </c>
      <c r="H737" s="272">
        <f>ROUND(F65,0)</f>
        <v>0</v>
      </c>
      <c r="I737" s="272">
        <f>ROUND(F66,0)</f>
        <v>0</v>
      </c>
      <c r="J737" s="272">
        <f>ROUND(F67,0)</f>
        <v>0</v>
      </c>
      <c r="K737" s="272">
        <f>ROUND(F68,0)</f>
        <v>0</v>
      </c>
      <c r="L737" s="272">
        <f>ROUND(F69,0)</f>
        <v>0</v>
      </c>
      <c r="M737" s="272">
        <f>ROUND(F70,0)</f>
        <v>0</v>
      </c>
      <c r="N737" s="272">
        <f>ROUND(F75,0)</f>
        <v>0</v>
      </c>
      <c r="O737" s="272">
        <f>ROUND(F73,0)</f>
        <v>0</v>
      </c>
      <c r="P737" s="272">
        <f>IF(F76&gt;0,ROUND(F76,0),0)</f>
        <v>0</v>
      </c>
      <c r="Q737" s="272">
        <f>IF(F77&gt;0,ROUND(F77,0),0)</f>
        <v>0</v>
      </c>
      <c r="R737" s="272">
        <f>IF(F78&gt;0,ROUND(F78,0),0)</f>
        <v>0</v>
      </c>
      <c r="S737" s="272">
        <f>IF(F79&gt;0,ROUND(F79,0),0)</f>
        <v>0</v>
      </c>
      <c r="T737" s="274">
        <f>IF(F80&gt;0,ROUND(F80,2),0)</f>
        <v>0</v>
      </c>
      <c r="U737" s="272"/>
      <c r="V737" s="273"/>
      <c r="W737" s="272"/>
      <c r="X737" s="272"/>
      <c r="Y737" s="272">
        <f t="shared" si="21"/>
        <v>0</v>
      </c>
      <c r="Z737" s="273"/>
      <c r="AA737" s="273"/>
      <c r="AB737" s="273"/>
      <c r="AC737" s="273"/>
      <c r="AD737" s="273"/>
      <c r="AE737" s="273"/>
      <c r="AF737" s="273"/>
      <c r="AG737" s="273"/>
      <c r="AH737" s="273"/>
      <c r="AI737" s="273"/>
      <c r="AJ737" s="273"/>
      <c r="AK737" s="273"/>
      <c r="AL737" s="273"/>
      <c r="AM737" s="273"/>
      <c r="AN737" s="273"/>
      <c r="AO737" s="273"/>
      <c r="AP737" s="273"/>
      <c r="AQ737" s="273"/>
      <c r="AR737" s="273"/>
      <c r="AS737" s="273"/>
      <c r="AT737" s="273"/>
      <c r="AU737" s="273"/>
      <c r="AV737" s="273"/>
      <c r="AW737" s="273"/>
      <c r="AX737" s="273"/>
      <c r="AY737" s="273"/>
      <c r="AZ737" s="273"/>
      <c r="BA737" s="273"/>
      <c r="BB737" s="273"/>
      <c r="BC737" s="273"/>
      <c r="BD737" s="273"/>
      <c r="BE737" s="273"/>
      <c r="BF737" s="273"/>
      <c r="BG737" s="273"/>
      <c r="BH737" s="273"/>
      <c r="BI737" s="273"/>
      <c r="BJ737" s="273"/>
      <c r="BK737" s="273"/>
      <c r="BL737" s="273"/>
      <c r="BM737" s="273"/>
      <c r="BN737" s="273"/>
      <c r="BO737" s="273"/>
      <c r="BP737" s="273"/>
      <c r="BQ737" s="273"/>
      <c r="BR737" s="273"/>
      <c r="BS737" s="273"/>
      <c r="BT737" s="273"/>
      <c r="BU737" s="273"/>
      <c r="BV737" s="273"/>
      <c r="BW737" s="273"/>
      <c r="BX737" s="273"/>
      <c r="BY737" s="273"/>
      <c r="BZ737" s="273"/>
      <c r="CA737" s="273"/>
      <c r="CB737" s="273"/>
      <c r="CC737" s="273"/>
      <c r="CD737" s="273"/>
      <c r="CE737" s="273"/>
    </row>
    <row r="738" spans="1:83" ht="12.6" customHeight="1">
      <c r="A738" s="209" t="str">
        <f>RIGHT($C$83,3)&amp;"*"&amp;RIGHT($C$82,4)&amp;"*"&amp;G$55&amp;"*"&amp;"A"</f>
        <v>145*2018*6120*A</v>
      </c>
      <c r="B738" s="272">
        <f>ROUND(G59,0)</f>
        <v>3547</v>
      </c>
      <c r="C738" s="274">
        <f>ROUND(G60,2)</f>
        <v>18.440000000000001</v>
      </c>
      <c r="D738" s="272">
        <f>ROUND(G61,0)</f>
        <v>1835677</v>
      </c>
      <c r="E738" s="272">
        <f>ROUND(G62,0)</f>
        <v>494339</v>
      </c>
      <c r="F738" s="272">
        <f>ROUND(G63,0)</f>
        <v>6110</v>
      </c>
      <c r="G738" s="272">
        <f>ROUND(G64,0)</f>
        <v>81861</v>
      </c>
      <c r="H738" s="272">
        <f>ROUND(G65,0)</f>
        <v>0</v>
      </c>
      <c r="I738" s="272">
        <f>ROUND(G66,0)</f>
        <v>365938</v>
      </c>
      <c r="J738" s="272">
        <f>ROUND(G67,0)</f>
        <v>90722</v>
      </c>
      <c r="K738" s="272">
        <f>ROUND(G68,0)</f>
        <v>9910</v>
      </c>
      <c r="L738" s="272">
        <f>ROUND(G69,0)</f>
        <v>491</v>
      </c>
      <c r="M738" s="272">
        <f>ROUND(G70,0)</f>
        <v>0</v>
      </c>
      <c r="N738" s="272">
        <f>ROUND(G75,0)</f>
        <v>8072972</v>
      </c>
      <c r="O738" s="272">
        <f>ROUND(G73,0)</f>
        <v>8072972</v>
      </c>
      <c r="P738" s="272">
        <f>IF(G76&gt;0,ROUND(G76,0),0)</f>
        <v>1991</v>
      </c>
      <c r="Q738" s="272">
        <f>IF(G77&gt;0,ROUND(G77,0),0)</f>
        <v>10551</v>
      </c>
      <c r="R738" s="272">
        <f>IF(G78&gt;0,ROUND(G78,0),0)</f>
        <v>344</v>
      </c>
      <c r="S738" s="272">
        <f>IF(G79&gt;0,ROUND(G79,0),0)</f>
        <v>25889</v>
      </c>
      <c r="T738" s="274">
        <f>IF(G80&gt;0,ROUND(G80,2),0)</f>
        <v>16.489999999999998</v>
      </c>
      <c r="U738" s="272"/>
      <c r="V738" s="273"/>
      <c r="W738" s="272"/>
      <c r="X738" s="272"/>
      <c r="Y738" s="272">
        <f t="shared" si="21"/>
        <v>1512590</v>
      </c>
      <c r="Z738" s="273"/>
      <c r="AA738" s="273"/>
      <c r="AB738" s="273"/>
      <c r="AC738" s="273"/>
      <c r="AD738" s="273"/>
      <c r="AE738" s="273"/>
      <c r="AF738" s="273"/>
      <c r="AG738" s="273"/>
      <c r="AH738" s="273"/>
      <c r="AI738" s="273"/>
      <c r="AJ738" s="273"/>
      <c r="AK738" s="273"/>
      <c r="AL738" s="273"/>
      <c r="AM738" s="273"/>
      <c r="AN738" s="273"/>
      <c r="AO738" s="273"/>
      <c r="AP738" s="273"/>
      <c r="AQ738" s="273"/>
      <c r="AR738" s="273"/>
      <c r="AS738" s="273"/>
      <c r="AT738" s="273"/>
      <c r="AU738" s="273"/>
      <c r="AV738" s="273"/>
      <c r="AW738" s="273"/>
      <c r="AX738" s="273"/>
      <c r="AY738" s="273"/>
      <c r="AZ738" s="273"/>
      <c r="BA738" s="273"/>
      <c r="BB738" s="273"/>
      <c r="BC738" s="273"/>
      <c r="BD738" s="273"/>
      <c r="BE738" s="273"/>
      <c r="BF738" s="273"/>
      <c r="BG738" s="273"/>
      <c r="BH738" s="273"/>
      <c r="BI738" s="273"/>
      <c r="BJ738" s="273"/>
      <c r="BK738" s="273"/>
      <c r="BL738" s="273"/>
      <c r="BM738" s="273"/>
      <c r="BN738" s="273"/>
      <c r="BO738" s="273"/>
      <c r="BP738" s="273"/>
      <c r="BQ738" s="273"/>
      <c r="BR738" s="273"/>
      <c r="BS738" s="273"/>
      <c r="BT738" s="273"/>
      <c r="BU738" s="273"/>
      <c r="BV738" s="273"/>
      <c r="BW738" s="273"/>
      <c r="BX738" s="273"/>
      <c r="BY738" s="273"/>
      <c r="BZ738" s="273"/>
      <c r="CA738" s="273"/>
      <c r="CB738" s="273"/>
      <c r="CC738" s="273"/>
      <c r="CD738" s="273"/>
      <c r="CE738" s="273"/>
    </row>
    <row r="739" spans="1:83" ht="12.6" customHeight="1">
      <c r="A739" s="209" t="str">
        <f>RIGHT($C$83,3)&amp;"*"&amp;RIGHT($C$82,4)&amp;"*"&amp;H$55&amp;"*"&amp;"A"</f>
        <v>145*2018*6140*A</v>
      </c>
      <c r="B739" s="272">
        <f>ROUND(H59,0)</f>
        <v>4664</v>
      </c>
      <c r="C739" s="274">
        <f>ROUND(H60,2)</f>
        <v>32.11</v>
      </c>
      <c r="D739" s="272">
        <f>ROUND(H61,0)</f>
        <v>3288701</v>
      </c>
      <c r="E739" s="272">
        <f>ROUND(H62,0)</f>
        <v>842784</v>
      </c>
      <c r="F739" s="272">
        <f>ROUND(H63,0)</f>
        <v>81572</v>
      </c>
      <c r="G739" s="272">
        <f>ROUND(H64,0)</f>
        <v>62348</v>
      </c>
      <c r="H739" s="272">
        <f>ROUND(H65,0)</f>
        <v>1200</v>
      </c>
      <c r="I739" s="272">
        <f>ROUND(H66,0)</f>
        <v>80708</v>
      </c>
      <c r="J739" s="272">
        <f>ROUND(H67,0)</f>
        <v>95194</v>
      </c>
      <c r="K739" s="272">
        <f>ROUND(H68,0)</f>
        <v>0</v>
      </c>
      <c r="L739" s="272">
        <f>ROUND(H69,0)</f>
        <v>26060</v>
      </c>
      <c r="M739" s="272">
        <f>ROUND(H70,0)</f>
        <v>0</v>
      </c>
      <c r="N739" s="272">
        <f>ROUND(H75,0)</f>
        <v>16414378</v>
      </c>
      <c r="O739" s="272">
        <f>ROUND(H73,0)</f>
        <v>15197256</v>
      </c>
      <c r="P739" s="272">
        <f>IF(H76&gt;0,ROUND(H76,0),0)</f>
        <v>7740</v>
      </c>
      <c r="Q739" s="272">
        <f>IF(H77&gt;0,ROUND(H77,0),0)</f>
        <v>13922</v>
      </c>
      <c r="R739" s="272">
        <f>IF(H78&gt;0,ROUND(H78,0),0)</f>
        <v>1689</v>
      </c>
      <c r="S739" s="272">
        <f>IF(H79&gt;0,ROUND(H79,0),0)</f>
        <v>17273</v>
      </c>
      <c r="T739" s="274">
        <f>IF(H80&gt;0,ROUND(H80,2),0)</f>
        <v>14.96</v>
      </c>
      <c r="U739" s="272"/>
      <c r="V739" s="273"/>
      <c r="W739" s="272"/>
      <c r="X739" s="272"/>
      <c r="Y739" s="272">
        <f t="shared" si="21"/>
        <v>2627461</v>
      </c>
      <c r="Z739" s="273"/>
      <c r="AA739" s="273"/>
      <c r="AB739" s="273"/>
      <c r="AC739" s="273"/>
      <c r="AD739" s="273"/>
      <c r="AE739" s="273"/>
      <c r="AF739" s="273"/>
      <c r="AG739" s="273"/>
      <c r="AH739" s="273"/>
      <c r="AI739" s="273"/>
      <c r="AJ739" s="273"/>
      <c r="AK739" s="273"/>
      <c r="AL739" s="273"/>
      <c r="AM739" s="273"/>
      <c r="AN739" s="273"/>
      <c r="AO739" s="273"/>
      <c r="AP739" s="273"/>
      <c r="AQ739" s="273"/>
      <c r="AR739" s="273"/>
      <c r="AS739" s="273"/>
      <c r="AT739" s="273"/>
      <c r="AU739" s="273"/>
      <c r="AV739" s="273"/>
      <c r="AW739" s="273"/>
      <c r="AX739" s="273"/>
      <c r="AY739" s="273"/>
      <c r="AZ739" s="273"/>
      <c r="BA739" s="273"/>
      <c r="BB739" s="273"/>
      <c r="BC739" s="273"/>
      <c r="BD739" s="273"/>
      <c r="BE739" s="273"/>
      <c r="BF739" s="273"/>
      <c r="BG739" s="273"/>
      <c r="BH739" s="273"/>
      <c r="BI739" s="273"/>
      <c r="BJ739" s="273"/>
      <c r="BK739" s="273"/>
      <c r="BL739" s="273"/>
      <c r="BM739" s="273"/>
      <c r="BN739" s="273"/>
      <c r="BO739" s="273"/>
      <c r="BP739" s="273"/>
      <c r="BQ739" s="273"/>
      <c r="BR739" s="273"/>
      <c r="BS739" s="273"/>
      <c r="BT739" s="273"/>
      <c r="BU739" s="273"/>
      <c r="BV739" s="273"/>
      <c r="BW739" s="273"/>
      <c r="BX739" s="273"/>
      <c r="BY739" s="273"/>
      <c r="BZ739" s="273"/>
      <c r="CA739" s="273"/>
      <c r="CB739" s="273"/>
      <c r="CC739" s="273"/>
      <c r="CD739" s="273"/>
      <c r="CE739" s="273"/>
    </row>
    <row r="740" spans="1:83" ht="12.6" customHeight="1">
      <c r="A740" s="209" t="str">
        <f>RIGHT($C$83,3)&amp;"*"&amp;RIGHT($C$82,4)&amp;"*"&amp;I$55&amp;"*"&amp;"A"</f>
        <v>145*2018*6150*A</v>
      </c>
      <c r="B740" s="272">
        <f>ROUND(I59,0)</f>
        <v>0</v>
      </c>
      <c r="C740" s="274">
        <f>ROUND(I60,2)</f>
        <v>0</v>
      </c>
      <c r="D740" s="272">
        <f>ROUND(I61,0)</f>
        <v>0</v>
      </c>
      <c r="E740" s="272">
        <f>ROUND(I62,0)</f>
        <v>0</v>
      </c>
      <c r="F740" s="272">
        <f>ROUND(I63,0)</f>
        <v>0</v>
      </c>
      <c r="G740" s="272">
        <f>ROUND(I64,0)</f>
        <v>0</v>
      </c>
      <c r="H740" s="272">
        <f>ROUND(I65,0)</f>
        <v>0</v>
      </c>
      <c r="I740" s="272">
        <f>ROUND(I66,0)</f>
        <v>0</v>
      </c>
      <c r="J740" s="272">
        <f>ROUND(I67,0)</f>
        <v>0</v>
      </c>
      <c r="K740" s="272">
        <f>ROUND(I68,0)</f>
        <v>0</v>
      </c>
      <c r="L740" s="272">
        <f>ROUND(I69,0)</f>
        <v>0</v>
      </c>
      <c r="M740" s="272">
        <f>ROUND(I70,0)</f>
        <v>0</v>
      </c>
      <c r="N740" s="272">
        <f>ROUND(I75,0)</f>
        <v>0</v>
      </c>
      <c r="O740" s="272">
        <f>ROUND(I73,0)</f>
        <v>0</v>
      </c>
      <c r="P740" s="272">
        <f>IF(I76&gt;0,ROUND(I76,0),0)</f>
        <v>0</v>
      </c>
      <c r="Q740" s="272">
        <f>IF(I77&gt;0,ROUND(I77,0),0)</f>
        <v>0</v>
      </c>
      <c r="R740" s="272">
        <f>IF(I78&gt;0,ROUND(I78,0),0)</f>
        <v>0</v>
      </c>
      <c r="S740" s="272">
        <f>IF(I79&gt;0,ROUND(I79,0),0)</f>
        <v>0</v>
      </c>
      <c r="T740" s="274">
        <f>IF(I80&gt;0,ROUND(I80,2),0)</f>
        <v>0</v>
      </c>
      <c r="U740" s="272"/>
      <c r="V740" s="273"/>
      <c r="W740" s="272"/>
      <c r="X740" s="272"/>
      <c r="Y740" s="272">
        <f t="shared" si="21"/>
        <v>0</v>
      </c>
      <c r="Z740" s="273"/>
      <c r="AA740" s="273"/>
      <c r="AB740" s="273"/>
      <c r="AC740" s="273"/>
      <c r="AD740" s="273"/>
      <c r="AE740" s="273"/>
      <c r="AF740" s="273"/>
      <c r="AG740" s="273"/>
      <c r="AH740" s="273"/>
      <c r="AI740" s="273"/>
      <c r="AJ740" s="273"/>
      <c r="AK740" s="273"/>
      <c r="AL740" s="273"/>
      <c r="AM740" s="273"/>
      <c r="AN740" s="273"/>
      <c r="AO740" s="273"/>
      <c r="AP740" s="273"/>
      <c r="AQ740" s="273"/>
      <c r="AR740" s="273"/>
      <c r="AS740" s="273"/>
      <c r="AT740" s="273"/>
      <c r="AU740" s="273"/>
      <c r="AV740" s="273"/>
      <c r="AW740" s="273"/>
      <c r="AX740" s="273"/>
      <c r="AY740" s="273"/>
      <c r="AZ740" s="273"/>
      <c r="BA740" s="273"/>
      <c r="BB740" s="273"/>
      <c r="BC740" s="273"/>
      <c r="BD740" s="273"/>
      <c r="BE740" s="273"/>
      <c r="BF740" s="273"/>
      <c r="BG740" s="273"/>
      <c r="BH740" s="273"/>
      <c r="BI740" s="273"/>
      <c r="BJ740" s="273"/>
      <c r="BK740" s="273"/>
      <c r="BL740" s="273"/>
      <c r="BM740" s="273"/>
      <c r="BN740" s="273"/>
      <c r="BO740" s="273"/>
      <c r="BP740" s="273"/>
      <c r="BQ740" s="273"/>
      <c r="BR740" s="273"/>
      <c r="BS740" s="273"/>
      <c r="BT740" s="273"/>
      <c r="BU740" s="273"/>
      <c r="BV740" s="273"/>
      <c r="BW740" s="273"/>
      <c r="BX740" s="273"/>
      <c r="BY740" s="273"/>
      <c r="BZ740" s="273"/>
      <c r="CA740" s="273"/>
      <c r="CB740" s="273"/>
      <c r="CC740" s="273"/>
      <c r="CD740" s="273"/>
      <c r="CE740" s="273"/>
    </row>
    <row r="741" spans="1:83" ht="12.6" customHeight="1">
      <c r="A741" s="209" t="str">
        <f>RIGHT($C$83,3)&amp;"*"&amp;RIGHT($C$82,4)&amp;"*"&amp;J$55&amp;"*"&amp;"A"</f>
        <v>145*2018*6170*A</v>
      </c>
      <c r="B741" s="272">
        <f>ROUND(J59,0)</f>
        <v>3476</v>
      </c>
      <c r="C741" s="274">
        <f>ROUND(J60,2)</f>
        <v>7.57</v>
      </c>
      <c r="D741" s="272">
        <f>ROUND(J61,0)</f>
        <v>1020601</v>
      </c>
      <c r="E741" s="272">
        <f>ROUND(J62,0)</f>
        <v>280842</v>
      </c>
      <c r="F741" s="272">
        <f>ROUND(J63,0)</f>
        <v>0</v>
      </c>
      <c r="G741" s="272">
        <f>ROUND(J64,0)</f>
        <v>83148</v>
      </c>
      <c r="H741" s="272">
        <f>ROUND(J65,0)</f>
        <v>0</v>
      </c>
      <c r="I741" s="272">
        <f>ROUND(J66,0)</f>
        <v>0</v>
      </c>
      <c r="J741" s="272">
        <f>ROUND(J67,0)</f>
        <v>37479</v>
      </c>
      <c r="K741" s="272">
        <f>ROUND(J68,0)</f>
        <v>0</v>
      </c>
      <c r="L741" s="272">
        <f>ROUND(J69,0)</f>
        <v>1067</v>
      </c>
      <c r="M741" s="272">
        <f>ROUND(J70,0)</f>
        <v>9654</v>
      </c>
      <c r="N741" s="272">
        <f>ROUND(J75,0)</f>
        <v>3708152</v>
      </c>
      <c r="O741" s="272">
        <f>ROUND(J73,0)</f>
        <v>3705020</v>
      </c>
      <c r="P741" s="272">
        <f>IF(J76&gt;0,ROUND(J76,0),0)</f>
        <v>1217</v>
      </c>
      <c r="Q741" s="272">
        <f>IF(J77&gt;0,ROUND(J77,0),0)</f>
        <v>221</v>
      </c>
      <c r="R741" s="272">
        <f>IF(J78&gt;0,ROUND(J78,0),0)</f>
        <v>323</v>
      </c>
      <c r="S741" s="272">
        <f>IF(J79&gt;0,ROUND(J79,0),0)</f>
        <v>0</v>
      </c>
      <c r="T741" s="274">
        <f>IF(J80&gt;0,ROUND(J80,2),0)</f>
        <v>7.28</v>
      </c>
      <c r="U741" s="272"/>
      <c r="V741" s="273"/>
      <c r="W741" s="272"/>
      <c r="X741" s="272"/>
      <c r="Y741" s="272">
        <f t="shared" si="21"/>
        <v>578125</v>
      </c>
      <c r="Z741" s="273"/>
      <c r="AA741" s="273"/>
      <c r="AB741" s="273"/>
      <c r="AC741" s="273"/>
      <c r="AD741" s="273"/>
      <c r="AE741" s="273"/>
      <c r="AF741" s="273"/>
      <c r="AG741" s="273"/>
      <c r="AH741" s="273"/>
      <c r="AI741" s="273"/>
      <c r="AJ741" s="273"/>
      <c r="AK741" s="273"/>
      <c r="AL741" s="273"/>
      <c r="AM741" s="273"/>
      <c r="AN741" s="273"/>
      <c r="AO741" s="273"/>
      <c r="AP741" s="273"/>
      <c r="AQ741" s="273"/>
      <c r="AR741" s="273"/>
      <c r="AS741" s="273"/>
      <c r="AT741" s="273"/>
      <c r="AU741" s="273"/>
      <c r="AV741" s="273"/>
      <c r="AW741" s="273"/>
      <c r="AX741" s="273"/>
      <c r="AY741" s="273"/>
      <c r="AZ741" s="273"/>
      <c r="BA741" s="273"/>
      <c r="BB741" s="273"/>
      <c r="BC741" s="273"/>
      <c r="BD741" s="273"/>
      <c r="BE741" s="273"/>
      <c r="BF741" s="273"/>
      <c r="BG741" s="273"/>
      <c r="BH741" s="273"/>
      <c r="BI741" s="273"/>
      <c r="BJ741" s="273"/>
      <c r="BK741" s="273"/>
      <c r="BL741" s="273"/>
      <c r="BM741" s="273"/>
      <c r="BN741" s="273"/>
      <c r="BO741" s="273"/>
      <c r="BP741" s="273"/>
      <c r="BQ741" s="273"/>
      <c r="BR741" s="273"/>
      <c r="BS741" s="273"/>
      <c r="BT741" s="273"/>
      <c r="BU741" s="273"/>
      <c r="BV741" s="273"/>
      <c r="BW741" s="273"/>
      <c r="BX741" s="273"/>
      <c r="BY741" s="273"/>
      <c r="BZ741" s="273"/>
      <c r="CA741" s="273"/>
      <c r="CB741" s="273"/>
      <c r="CC741" s="273"/>
      <c r="CD741" s="273"/>
      <c r="CE741" s="273"/>
    </row>
    <row r="742" spans="1:83" ht="12.6" customHeight="1">
      <c r="A742" s="209" t="str">
        <f>RIGHT($C$83,3)&amp;"*"&amp;RIGHT($C$82,4)&amp;"*"&amp;K$55&amp;"*"&amp;"A"</f>
        <v>145*2018*6200*A</v>
      </c>
      <c r="B742" s="272">
        <f>ROUND(K59,0)</f>
        <v>0</v>
      </c>
      <c r="C742" s="274">
        <f>ROUND(K60,2)</f>
        <v>0</v>
      </c>
      <c r="D742" s="272">
        <f>ROUND(K61,0)</f>
        <v>0</v>
      </c>
      <c r="E742" s="272">
        <f>ROUND(K62,0)</f>
        <v>0</v>
      </c>
      <c r="F742" s="272">
        <f>ROUND(K63,0)</f>
        <v>0</v>
      </c>
      <c r="G742" s="272">
        <f>ROUND(K64,0)</f>
        <v>0</v>
      </c>
      <c r="H742" s="272">
        <f>ROUND(K65,0)</f>
        <v>0</v>
      </c>
      <c r="I742" s="272">
        <f>ROUND(K66,0)</f>
        <v>0</v>
      </c>
      <c r="J742" s="272">
        <f>ROUND(K67,0)</f>
        <v>0</v>
      </c>
      <c r="K742" s="272">
        <f>ROUND(K68,0)</f>
        <v>0</v>
      </c>
      <c r="L742" s="272">
        <f>ROUND(K69,0)</f>
        <v>0</v>
      </c>
      <c r="M742" s="272">
        <f>ROUND(K70,0)</f>
        <v>0</v>
      </c>
      <c r="N742" s="272">
        <f>ROUND(K75,0)</f>
        <v>0</v>
      </c>
      <c r="O742" s="272">
        <f>ROUND(K73,0)</f>
        <v>0</v>
      </c>
      <c r="P742" s="272">
        <f>IF(K76&gt;0,ROUND(K76,0),0)</f>
        <v>0</v>
      </c>
      <c r="Q742" s="272">
        <f>IF(K77&gt;0,ROUND(K77,0),0)</f>
        <v>0</v>
      </c>
      <c r="R742" s="272">
        <f>IF(K78&gt;0,ROUND(K78,0),0)</f>
        <v>0</v>
      </c>
      <c r="S742" s="272">
        <f>IF(K79&gt;0,ROUND(K79,0),0)</f>
        <v>0</v>
      </c>
      <c r="T742" s="274">
        <f>IF(K80&gt;0,ROUND(K80,2),0)</f>
        <v>0</v>
      </c>
      <c r="U742" s="272"/>
      <c r="V742" s="273"/>
      <c r="W742" s="272"/>
      <c r="X742" s="272"/>
      <c r="Y742" s="272">
        <f t="shared" si="21"/>
        <v>0</v>
      </c>
      <c r="Z742" s="273"/>
      <c r="AA742" s="273"/>
      <c r="AB742" s="273"/>
      <c r="AC742" s="273"/>
      <c r="AD742" s="273"/>
      <c r="AE742" s="273"/>
      <c r="AF742" s="273"/>
      <c r="AG742" s="273"/>
      <c r="AH742" s="273"/>
      <c r="AI742" s="273"/>
      <c r="AJ742" s="273"/>
      <c r="AK742" s="273"/>
      <c r="AL742" s="273"/>
      <c r="AM742" s="273"/>
      <c r="AN742" s="273"/>
      <c r="AO742" s="273"/>
      <c r="AP742" s="273"/>
      <c r="AQ742" s="273"/>
      <c r="AR742" s="273"/>
      <c r="AS742" s="273"/>
      <c r="AT742" s="273"/>
      <c r="AU742" s="273"/>
      <c r="AV742" s="273"/>
      <c r="AW742" s="273"/>
      <c r="AX742" s="273"/>
      <c r="AY742" s="273"/>
      <c r="AZ742" s="273"/>
      <c r="BA742" s="273"/>
      <c r="BB742" s="273"/>
      <c r="BC742" s="273"/>
      <c r="BD742" s="273"/>
      <c r="BE742" s="273"/>
      <c r="BF742" s="273"/>
      <c r="BG742" s="273"/>
      <c r="BH742" s="273"/>
      <c r="BI742" s="273"/>
      <c r="BJ742" s="273"/>
      <c r="BK742" s="273"/>
      <c r="BL742" s="273"/>
      <c r="BM742" s="273"/>
      <c r="BN742" s="273"/>
      <c r="BO742" s="273"/>
      <c r="BP742" s="273"/>
      <c r="BQ742" s="273"/>
      <c r="BR742" s="273"/>
      <c r="BS742" s="273"/>
      <c r="BT742" s="273"/>
      <c r="BU742" s="273"/>
      <c r="BV742" s="273"/>
      <c r="BW742" s="273"/>
      <c r="BX742" s="273"/>
      <c r="BY742" s="273"/>
      <c r="BZ742" s="273"/>
      <c r="CA742" s="273"/>
      <c r="CB742" s="273"/>
      <c r="CC742" s="273"/>
      <c r="CD742" s="273"/>
      <c r="CE742" s="273"/>
    </row>
    <row r="743" spans="1:83" ht="12.6" customHeight="1">
      <c r="A743" s="209" t="str">
        <f>RIGHT($C$83,3)&amp;"*"&amp;RIGHT($C$82,4)&amp;"*"&amp;L$55&amp;"*"&amp;"A"</f>
        <v>145*2018*6210*A</v>
      </c>
      <c r="B743" s="272">
        <f>ROUND(L59,0)</f>
        <v>0</v>
      </c>
      <c r="C743" s="274">
        <f>ROUND(L60,2)</f>
        <v>0</v>
      </c>
      <c r="D743" s="272">
        <f>ROUND(L61,0)</f>
        <v>0</v>
      </c>
      <c r="E743" s="272">
        <f>ROUND(L62,0)</f>
        <v>0</v>
      </c>
      <c r="F743" s="272">
        <f>ROUND(L63,0)</f>
        <v>0</v>
      </c>
      <c r="G743" s="272">
        <f>ROUND(L64,0)</f>
        <v>0</v>
      </c>
      <c r="H743" s="272">
        <f>ROUND(L65,0)</f>
        <v>0</v>
      </c>
      <c r="I743" s="272">
        <f>ROUND(L66,0)</f>
        <v>0</v>
      </c>
      <c r="J743" s="272">
        <f>ROUND(L67,0)</f>
        <v>0</v>
      </c>
      <c r="K743" s="272">
        <f>ROUND(L68,0)</f>
        <v>0</v>
      </c>
      <c r="L743" s="272">
        <f>ROUND(L69,0)</f>
        <v>0</v>
      </c>
      <c r="M743" s="272">
        <f>ROUND(L70,0)</f>
        <v>0</v>
      </c>
      <c r="N743" s="272">
        <f>ROUND(L75,0)</f>
        <v>0</v>
      </c>
      <c r="O743" s="272">
        <f>ROUND(L73,0)</f>
        <v>0</v>
      </c>
      <c r="P743" s="272">
        <f>IF(L76&gt;0,ROUND(L76,0),0)</f>
        <v>0</v>
      </c>
      <c r="Q743" s="272">
        <f>IF(L77&gt;0,ROUND(L77,0),0)</f>
        <v>0</v>
      </c>
      <c r="R743" s="272">
        <f>IF(L78&gt;0,ROUND(L78,0),0)</f>
        <v>0</v>
      </c>
      <c r="S743" s="272">
        <f>IF(L79&gt;0,ROUND(L79,0),0)</f>
        <v>0</v>
      </c>
      <c r="T743" s="274">
        <f>IF(L80&gt;0,ROUND(L80,2),0)</f>
        <v>0</v>
      </c>
      <c r="U743" s="272"/>
      <c r="V743" s="273"/>
      <c r="W743" s="272"/>
      <c r="X743" s="272"/>
      <c r="Y743" s="272">
        <f t="shared" si="21"/>
        <v>0</v>
      </c>
      <c r="Z743" s="273"/>
      <c r="AA743" s="273"/>
      <c r="AB743" s="273"/>
      <c r="AC743" s="273"/>
      <c r="AD743" s="273"/>
      <c r="AE743" s="273"/>
      <c r="AF743" s="273"/>
      <c r="AG743" s="273"/>
      <c r="AH743" s="273"/>
      <c r="AI743" s="273"/>
      <c r="AJ743" s="273"/>
      <c r="AK743" s="273"/>
      <c r="AL743" s="273"/>
      <c r="AM743" s="273"/>
      <c r="AN743" s="273"/>
      <c r="AO743" s="273"/>
      <c r="AP743" s="273"/>
      <c r="AQ743" s="273"/>
      <c r="AR743" s="273"/>
      <c r="AS743" s="273"/>
      <c r="AT743" s="273"/>
      <c r="AU743" s="273"/>
      <c r="AV743" s="273"/>
      <c r="AW743" s="273"/>
      <c r="AX743" s="273"/>
      <c r="AY743" s="273"/>
      <c r="AZ743" s="273"/>
      <c r="BA743" s="273"/>
      <c r="BB743" s="273"/>
      <c r="BC743" s="273"/>
      <c r="BD743" s="273"/>
      <c r="BE743" s="273"/>
      <c r="BF743" s="273"/>
      <c r="BG743" s="273"/>
      <c r="BH743" s="273"/>
      <c r="BI743" s="273"/>
      <c r="BJ743" s="273"/>
      <c r="BK743" s="273"/>
      <c r="BL743" s="273"/>
      <c r="BM743" s="273"/>
      <c r="BN743" s="273"/>
      <c r="BO743" s="273"/>
      <c r="BP743" s="273"/>
      <c r="BQ743" s="273"/>
      <c r="BR743" s="273"/>
      <c r="BS743" s="273"/>
      <c r="BT743" s="273"/>
      <c r="BU743" s="273"/>
      <c r="BV743" s="273"/>
      <c r="BW743" s="273"/>
      <c r="BX743" s="273"/>
      <c r="BY743" s="273"/>
      <c r="BZ743" s="273"/>
      <c r="CA743" s="273"/>
      <c r="CB743" s="273"/>
      <c r="CC743" s="273"/>
      <c r="CD743" s="273"/>
      <c r="CE743" s="273"/>
    </row>
    <row r="744" spans="1:83" ht="12.6" customHeight="1">
      <c r="A744" s="209" t="str">
        <f>RIGHT($C$83,3)&amp;"*"&amp;RIGHT($C$82,4)&amp;"*"&amp;M$55&amp;"*"&amp;"A"</f>
        <v>145*2018*6330*A</v>
      </c>
      <c r="B744" s="272">
        <f>ROUND(M59,0)</f>
        <v>0</v>
      </c>
      <c r="C744" s="274">
        <f>ROUND(M60,2)</f>
        <v>0</v>
      </c>
      <c r="D744" s="272">
        <f>ROUND(M61,0)</f>
        <v>0</v>
      </c>
      <c r="E744" s="272">
        <f>ROUND(M62,0)</f>
        <v>0</v>
      </c>
      <c r="F744" s="272">
        <f>ROUND(M63,0)</f>
        <v>0</v>
      </c>
      <c r="G744" s="272">
        <f>ROUND(M64,0)</f>
        <v>0</v>
      </c>
      <c r="H744" s="272">
        <f>ROUND(M65,0)</f>
        <v>0</v>
      </c>
      <c r="I744" s="272">
        <f>ROUND(M66,0)</f>
        <v>0</v>
      </c>
      <c r="J744" s="272">
        <f>ROUND(M67,0)</f>
        <v>0</v>
      </c>
      <c r="K744" s="272">
        <f>ROUND(M68,0)</f>
        <v>0</v>
      </c>
      <c r="L744" s="272">
        <f>ROUND(M69,0)</f>
        <v>0</v>
      </c>
      <c r="M744" s="272">
        <f>ROUND(M70,0)</f>
        <v>0</v>
      </c>
      <c r="N744" s="272">
        <f>ROUND(M75,0)</f>
        <v>0</v>
      </c>
      <c r="O744" s="272">
        <f>ROUND(M73,0)</f>
        <v>0</v>
      </c>
      <c r="P744" s="272">
        <f>IF(M76&gt;0,ROUND(M76,0),0)</f>
        <v>0</v>
      </c>
      <c r="Q744" s="272">
        <f>IF(M77&gt;0,ROUND(M77,0),0)</f>
        <v>0</v>
      </c>
      <c r="R744" s="272">
        <f>IF(M78&gt;0,ROUND(M78,0),0)</f>
        <v>0</v>
      </c>
      <c r="S744" s="272">
        <f>IF(M79&gt;0,ROUND(M79,0),0)</f>
        <v>0</v>
      </c>
      <c r="T744" s="274">
        <f>IF(M80&gt;0,ROUND(M80,2),0)</f>
        <v>0</v>
      </c>
      <c r="U744" s="272"/>
      <c r="V744" s="273"/>
      <c r="W744" s="272"/>
      <c r="X744" s="272"/>
      <c r="Y744" s="272">
        <f t="shared" si="21"/>
        <v>0</v>
      </c>
      <c r="Z744" s="273"/>
      <c r="AA744" s="273"/>
      <c r="AB744" s="273"/>
      <c r="AC744" s="273"/>
      <c r="AD744" s="273"/>
      <c r="AE744" s="273"/>
      <c r="AF744" s="273"/>
      <c r="AG744" s="273"/>
      <c r="AH744" s="273"/>
      <c r="AI744" s="273"/>
      <c r="AJ744" s="273"/>
      <c r="AK744" s="273"/>
      <c r="AL744" s="273"/>
      <c r="AM744" s="273"/>
      <c r="AN744" s="273"/>
      <c r="AO744" s="273"/>
      <c r="AP744" s="273"/>
      <c r="AQ744" s="273"/>
      <c r="AR744" s="273"/>
      <c r="AS744" s="273"/>
      <c r="AT744" s="273"/>
      <c r="AU744" s="273"/>
      <c r="AV744" s="273"/>
      <c r="AW744" s="273"/>
      <c r="AX744" s="273"/>
      <c r="AY744" s="273"/>
      <c r="AZ744" s="273"/>
      <c r="BA744" s="273"/>
      <c r="BB744" s="273"/>
      <c r="BC744" s="273"/>
      <c r="BD744" s="273"/>
      <c r="BE744" s="273"/>
      <c r="BF744" s="273"/>
      <c r="BG744" s="273"/>
      <c r="BH744" s="273"/>
      <c r="BI744" s="273"/>
      <c r="BJ744" s="273"/>
      <c r="BK744" s="273"/>
      <c r="BL744" s="273"/>
      <c r="BM744" s="273"/>
      <c r="BN744" s="273"/>
      <c r="BO744" s="273"/>
      <c r="BP744" s="273"/>
      <c r="BQ744" s="273"/>
      <c r="BR744" s="273"/>
      <c r="BS744" s="273"/>
      <c r="BT744" s="273"/>
      <c r="BU744" s="273"/>
      <c r="BV744" s="273"/>
      <c r="BW744" s="273"/>
      <c r="BX744" s="273"/>
      <c r="BY744" s="273"/>
      <c r="BZ744" s="273"/>
      <c r="CA744" s="273"/>
      <c r="CB744" s="273"/>
      <c r="CC744" s="273"/>
      <c r="CD744" s="273"/>
      <c r="CE744" s="273"/>
    </row>
    <row r="745" spans="1:83" ht="12.6" customHeight="1">
      <c r="A745" s="209" t="str">
        <f>RIGHT($C$83,3)&amp;"*"&amp;RIGHT($C$82,4)&amp;"*"&amp;N$55&amp;"*"&amp;"A"</f>
        <v>145*2018*6400*A</v>
      </c>
      <c r="B745" s="272">
        <f>ROUND(N59,0)</f>
        <v>0</v>
      </c>
      <c r="C745" s="274">
        <f>ROUND(N60,2)</f>
        <v>48.12</v>
      </c>
      <c r="D745" s="272">
        <f>ROUND(N61,0)</f>
        <v>2628345</v>
      </c>
      <c r="E745" s="272">
        <f>ROUND(N62,0)</f>
        <v>724977</v>
      </c>
      <c r="F745" s="272">
        <f>ROUND(N63,0)</f>
        <v>4154938</v>
      </c>
      <c r="G745" s="272">
        <f>ROUND(N64,0)</f>
        <v>186991</v>
      </c>
      <c r="H745" s="272">
        <f>ROUND(N65,0)</f>
        <v>38965</v>
      </c>
      <c r="I745" s="272">
        <f>ROUND(N66,0)</f>
        <v>2569474</v>
      </c>
      <c r="J745" s="272">
        <f>ROUND(N67,0)</f>
        <v>151926</v>
      </c>
      <c r="K745" s="272">
        <f>ROUND(N68,0)</f>
        <v>2181</v>
      </c>
      <c r="L745" s="272">
        <f>ROUND(N69,0)</f>
        <v>15289</v>
      </c>
      <c r="M745" s="272">
        <f>ROUND(N70,0)</f>
        <v>78498</v>
      </c>
      <c r="N745" s="272">
        <f>ROUND(N75,0)</f>
        <v>2268550</v>
      </c>
      <c r="O745" s="272">
        <f>ROUND(N73,0)</f>
        <v>0</v>
      </c>
      <c r="P745" s="272">
        <f>IF(N76&gt;0,ROUND(N76,0),0)</f>
        <v>9479</v>
      </c>
      <c r="Q745" s="272">
        <f>IF(N77&gt;0,ROUND(N77,0),0)</f>
        <v>0</v>
      </c>
      <c r="R745" s="272">
        <f>IF(N78&gt;0,ROUND(N78,0),0)</f>
        <v>2031</v>
      </c>
      <c r="S745" s="272">
        <f>IF(N79&gt;0,ROUND(N79,0),0)</f>
        <v>0</v>
      </c>
      <c r="T745" s="274">
        <f>IF(N80&gt;0,ROUND(N80,2),0)</f>
        <v>16.260000000000002</v>
      </c>
      <c r="U745" s="272"/>
      <c r="V745" s="273"/>
      <c r="W745" s="272"/>
      <c r="X745" s="272"/>
      <c r="Y745" s="272">
        <f t="shared" si="21"/>
        <v>3443640</v>
      </c>
      <c r="Z745" s="273"/>
      <c r="AA745" s="273"/>
      <c r="AB745" s="273"/>
      <c r="AC745" s="273"/>
      <c r="AD745" s="273"/>
      <c r="AE745" s="273"/>
      <c r="AF745" s="273"/>
      <c r="AG745" s="273"/>
      <c r="AH745" s="273"/>
      <c r="AI745" s="273"/>
      <c r="AJ745" s="273"/>
      <c r="AK745" s="273"/>
      <c r="AL745" s="273"/>
      <c r="AM745" s="273"/>
      <c r="AN745" s="273"/>
      <c r="AO745" s="273"/>
      <c r="AP745" s="273"/>
      <c r="AQ745" s="273"/>
      <c r="AR745" s="273"/>
      <c r="AS745" s="273"/>
      <c r="AT745" s="273"/>
      <c r="AU745" s="273"/>
      <c r="AV745" s="273"/>
      <c r="AW745" s="273"/>
      <c r="AX745" s="273"/>
      <c r="AY745" s="273"/>
      <c r="AZ745" s="273"/>
      <c r="BA745" s="273"/>
      <c r="BB745" s="273"/>
      <c r="BC745" s="273"/>
      <c r="BD745" s="273"/>
      <c r="BE745" s="273"/>
      <c r="BF745" s="273"/>
      <c r="BG745" s="273"/>
      <c r="BH745" s="273"/>
      <c r="BI745" s="273"/>
      <c r="BJ745" s="273"/>
      <c r="BK745" s="273"/>
      <c r="BL745" s="273"/>
      <c r="BM745" s="273"/>
      <c r="BN745" s="273"/>
      <c r="BO745" s="273"/>
      <c r="BP745" s="273"/>
      <c r="BQ745" s="273"/>
      <c r="BR745" s="273"/>
      <c r="BS745" s="273"/>
      <c r="BT745" s="273"/>
      <c r="BU745" s="273"/>
      <c r="BV745" s="273"/>
      <c r="BW745" s="273"/>
      <c r="BX745" s="273"/>
      <c r="BY745" s="273"/>
      <c r="BZ745" s="273"/>
      <c r="CA745" s="273"/>
      <c r="CB745" s="273"/>
      <c r="CC745" s="273"/>
      <c r="CD745" s="273"/>
      <c r="CE745" s="273"/>
    </row>
    <row r="746" spans="1:83" ht="12.6" customHeight="1">
      <c r="A746" s="209" t="str">
        <f>RIGHT($C$83,3)&amp;"*"&amp;RIGHT($C$82,4)&amp;"*"&amp;O$55&amp;"*"&amp;"A"</f>
        <v>145*2018*7010*A</v>
      </c>
      <c r="B746" s="272">
        <f>ROUND(O59,0)</f>
        <v>2031</v>
      </c>
      <c r="C746" s="274">
        <f>ROUND(O60,2)</f>
        <v>50.19</v>
      </c>
      <c r="D746" s="272">
        <f>ROUND(O61,0)</f>
        <v>5290219</v>
      </c>
      <c r="E746" s="272">
        <f>ROUND(O62,0)</f>
        <v>1497945</v>
      </c>
      <c r="F746" s="272">
        <f>ROUND(O63,0)</f>
        <v>0</v>
      </c>
      <c r="G746" s="272">
        <f>ROUND(O64,0)</f>
        <v>663599</v>
      </c>
      <c r="H746" s="272">
        <f>ROUND(O65,0)</f>
        <v>0</v>
      </c>
      <c r="I746" s="272">
        <f>ROUND(O66,0)</f>
        <v>41756</v>
      </c>
      <c r="J746" s="272">
        <f>ROUND(O67,0)</f>
        <v>132916</v>
      </c>
      <c r="K746" s="272">
        <f>ROUND(O68,0)</f>
        <v>2387</v>
      </c>
      <c r="L746" s="272">
        <f>ROUND(O69,0)</f>
        <v>12013</v>
      </c>
      <c r="M746" s="272">
        <f>ROUND(O70,0)</f>
        <v>0</v>
      </c>
      <c r="N746" s="272">
        <f>ROUND(O75,0)</f>
        <v>24985683</v>
      </c>
      <c r="O746" s="272">
        <f>ROUND(O73,0)</f>
        <v>22291423</v>
      </c>
      <c r="P746" s="272">
        <f>IF(O76&gt;0,ROUND(O76,0),0)</f>
        <v>10652</v>
      </c>
      <c r="Q746" s="272">
        <f>IF(O77&gt;0,ROUND(O77,0),0)</f>
        <v>0</v>
      </c>
      <c r="R746" s="272">
        <f>IF(O78&gt;0,ROUND(O78,0),0)</f>
        <v>2824</v>
      </c>
      <c r="S746" s="272">
        <f>IF(O79&gt;0,ROUND(O79,0),0)</f>
        <v>0</v>
      </c>
      <c r="T746" s="274">
        <f>IF(O80&gt;0,ROUND(O80,2),0)</f>
        <v>32.770000000000003</v>
      </c>
      <c r="U746" s="272"/>
      <c r="V746" s="273"/>
      <c r="W746" s="272"/>
      <c r="X746" s="272"/>
      <c r="Y746" s="272">
        <f t="shared" si="21"/>
        <v>3481678</v>
      </c>
      <c r="Z746" s="273"/>
      <c r="AA746" s="273"/>
      <c r="AB746" s="273"/>
      <c r="AC746" s="273"/>
      <c r="AD746" s="273"/>
      <c r="AE746" s="273"/>
      <c r="AF746" s="273"/>
      <c r="AG746" s="273"/>
      <c r="AH746" s="273"/>
      <c r="AI746" s="273"/>
      <c r="AJ746" s="273"/>
      <c r="AK746" s="273"/>
      <c r="AL746" s="273"/>
      <c r="AM746" s="273"/>
      <c r="AN746" s="273"/>
      <c r="AO746" s="273"/>
      <c r="AP746" s="273"/>
      <c r="AQ746" s="273"/>
      <c r="AR746" s="273"/>
      <c r="AS746" s="273"/>
      <c r="AT746" s="273"/>
      <c r="AU746" s="273"/>
      <c r="AV746" s="273"/>
      <c r="AW746" s="273"/>
      <c r="AX746" s="273"/>
      <c r="AY746" s="273"/>
      <c r="AZ746" s="273"/>
      <c r="BA746" s="273"/>
      <c r="BB746" s="273"/>
      <c r="BC746" s="273"/>
      <c r="BD746" s="273"/>
      <c r="BE746" s="273"/>
      <c r="BF746" s="273"/>
      <c r="BG746" s="273"/>
      <c r="BH746" s="273"/>
      <c r="BI746" s="273"/>
      <c r="BJ746" s="273"/>
      <c r="BK746" s="273"/>
      <c r="BL746" s="273"/>
      <c r="BM746" s="273"/>
      <c r="BN746" s="273"/>
      <c r="BO746" s="273"/>
      <c r="BP746" s="273"/>
      <c r="BQ746" s="273"/>
      <c r="BR746" s="273"/>
      <c r="BS746" s="273"/>
      <c r="BT746" s="273"/>
      <c r="BU746" s="273"/>
      <c r="BV746" s="273"/>
      <c r="BW746" s="273"/>
      <c r="BX746" s="273"/>
      <c r="BY746" s="273"/>
      <c r="BZ746" s="273"/>
      <c r="CA746" s="273"/>
      <c r="CB746" s="273"/>
      <c r="CC746" s="273"/>
      <c r="CD746" s="273"/>
      <c r="CE746" s="273"/>
    </row>
    <row r="747" spans="1:83" ht="12.6" customHeight="1">
      <c r="A747" s="209" t="str">
        <f>RIGHT($C$83,3)&amp;"*"&amp;RIGHT($C$82,4)&amp;"*"&amp;P$55&amp;"*"&amp;"A"</f>
        <v>145*2018*7020*A</v>
      </c>
      <c r="B747" s="272">
        <f>ROUND(P59,0)</f>
        <v>983815</v>
      </c>
      <c r="C747" s="274">
        <f>ROUND(P60,2)</f>
        <v>60.85</v>
      </c>
      <c r="D747" s="272">
        <f>ROUND(P61,0)</f>
        <v>5415823</v>
      </c>
      <c r="E747" s="272">
        <f>ROUND(P62,0)</f>
        <v>1504195</v>
      </c>
      <c r="F747" s="272">
        <f>ROUND(P63,0)</f>
        <v>880437</v>
      </c>
      <c r="G747" s="272">
        <f>ROUND(P64,0)</f>
        <v>22007145</v>
      </c>
      <c r="H747" s="272">
        <f>ROUND(P65,0)</f>
        <v>1750</v>
      </c>
      <c r="I747" s="272">
        <f>ROUND(P66,0)</f>
        <v>1479419</v>
      </c>
      <c r="J747" s="272">
        <f>ROUND(P67,0)</f>
        <v>1542184</v>
      </c>
      <c r="K747" s="272">
        <f>ROUND(P68,0)</f>
        <v>103410</v>
      </c>
      <c r="L747" s="272">
        <f>ROUND(P69,0)</f>
        <v>139585</v>
      </c>
      <c r="M747" s="272">
        <f>ROUND(P70,0)</f>
        <v>-14184</v>
      </c>
      <c r="N747" s="272">
        <f>ROUND(P75,0)</f>
        <v>181838723</v>
      </c>
      <c r="O747" s="272">
        <f>ROUND(P73,0)</f>
        <v>121017295</v>
      </c>
      <c r="P747" s="272">
        <f>IF(P76&gt;0,ROUND(P76,0),0)</f>
        <v>29802</v>
      </c>
      <c r="Q747" s="272">
        <f>IF(P77&gt;0,ROUND(P77,0),0)</f>
        <v>8</v>
      </c>
      <c r="R747" s="272">
        <f>IF(P78&gt;0,ROUND(P78,0),0)</f>
        <v>7899</v>
      </c>
      <c r="S747" s="272">
        <f>IF(P79&gt;0,ROUND(P79,0),0)</f>
        <v>137100</v>
      </c>
      <c r="T747" s="274">
        <f>IF(P80&gt;0,ROUND(P80,2),0)</f>
        <v>24.2</v>
      </c>
      <c r="U747" s="272"/>
      <c r="V747" s="273"/>
      <c r="W747" s="272"/>
      <c r="X747" s="272"/>
      <c r="Y747" s="272">
        <f t="shared" si="21"/>
        <v>13696915</v>
      </c>
      <c r="Z747" s="273"/>
      <c r="AA747" s="273"/>
      <c r="AB747" s="273"/>
      <c r="AC747" s="273"/>
      <c r="AD747" s="273"/>
      <c r="AE747" s="273"/>
      <c r="AF747" s="273"/>
      <c r="AG747" s="273"/>
      <c r="AH747" s="273"/>
      <c r="AI747" s="273"/>
      <c r="AJ747" s="273"/>
      <c r="AK747" s="273"/>
      <c r="AL747" s="273"/>
      <c r="AM747" s="273"/>
      <c r="AN747" s="273"/>
      <c r="AO747" s="273"/>
      <c r="AP747" s="273"/>
      <c r="AQ747" s="273"/>
      <c r="AR747" s="273"/>
      <c r="AS747" s="273"/>
      <c r="AT747" s="273"/>
      <c r="AU747" s="273"/>
      <c r="AV747" s="273"/>
      <c r="AW747" s="273"/>
      <c r="AX747" s="273"/>
      <c r="AY747" s="273"/>
      <c r="AZ747" s="273"/>
      <c r="BA747" s="273"/>
      <c r="BB747" s="273"/>
      <c r="BC747" s="273"/>
      <c r="BD747" s="273"/>
      <c r="BE747" s="273"/>
      <c r="BF747" s="273"/>
      <c r="BG747" s="273"/>
      <c r="BH747" s="273"/>
      <c r="BI747" s="273"/>
      <c r="BJ747" s="273"/>
      <c r="BK747" s="273"/>
      <c r="BL747" s="273"/>
      <c r="BM747" s="273"/>
      <c r="BN747" s="273"/>
      <c r="BO747" s="273"/>
      <c r="BP747" s="273"/>
      <c r="BQ747" s="273"/>
      <c r="BR747" s="273"/>
      <c r="BS747" s="273"/>
      <c r="BT747" s="273"/>
      <c r="BU747" s="273"/>
      <c r="BV747" s="273"/>
      <c r="BW747" s="273"/>
      <c r="BX747" s="273"/>
      <c r="BY747" s="273"/>
      <c r="BZ747" s="273"/>
      <c r="CA747" s="273"/>
      <c r="CB747" s="273"/>
      <c r="CC747" s="273"/>
      <c r="CD747" s="273"/>
      <c r="CE747" s="273"/>
    </row>
    <row r="748" spans="1:83" ht="12.6" customHeight="1">
      <c r="A748" s="209" t="str">
        <f>RIGHT($C$83,3)&amp;"*"&amp;RIGHT($C$82,4)&amp;"*"&amp;Q$55&amp;"*"&amp;"A"</f>
        <v>145*2018*7030*A</v>
      </c>
      <c r="B748" s="272">
        <f>ROUND(Q59,0)</f>
        <v>2254120</v>
      </c>
      <c r="C748" s="274">
        <f>ROUND(Q60,2)</f>
        <v>42.14</v>
      </c>
      <c r="D748" s="272">
        <f>ROUND(Q61,0)</f>
        <v>4634293</v>
      </c>
      <c r="E748" s="272">
        <f>ROUND(Q62,0)</f>
        <v>1317567</v>
      </c>
      <c r="F748" s="272">
        <f>ROUND(Q63,0)</f>
        <v>0</v>
      </c>
      <c r="G748" s="272">
        <f>ROUND(Q64,0)</f>
        <v>439321</v>
      </c>
      <c r="H748" s="272">
        <f>ROUND(Q65,0)</f>
        <v>0</v>
      </c>
      <c r="I748" s="272">
        <f>ROUND(Q66,0)</f>
        <v>188584</v>
      </c>
      <c r="J748" s="272">
        <f>ROUND(Q67,0)</f>
        <v>96889</v>
      </c>
      <c r="K748" s="272">
        <f>ROUND(Q68,0)</f>
        <v>0</v>
      </c>
      <c r="L748" s="272">
        <f>ROUND(Q69,0)</f>
        <v>2834</v>
      </c>
      <c r="M748" s="272">
        <f>ROUND(Q70,0)</f>
        <v>2883</v>
      </c>
      <c r="N748" s="272">
        <f>ROUND(Q75,0)</f>
        <v>8971681</v>
      </c>
      <c r="O748" s="272">
        <f>ROUND(Q73,0)</f>
        <v>3314862</v>
      </c>
      <c r="P748" s="272">
        <f>IF(Q76&gt;0,ROUND(Q76,0),0)</f>
        <v>8317</v>
      </c>
      <c r="Q748" s="272">
        <f>IF(Q77&gt;0,ROUND(Q77,0),0)</f>
        <v>75</v>
      </c>
      <c r="R748" s="272">
        <f>IF(Q78&gt;0,ROUND(Q78,0),0)</f>
        <v>1821</v>
      </c>
      <c r="S748" s="272">
        <f>IF(Q79&gt;0,ROUND(Q79,0),0)</f>
        <v>0</v>
      </c>
      <c r="T748" s="274">
        <f>IF(Q80&gt;0,ROUND(Q80,2),0)</f>
        <v>35.299999999999997</v>
      </c>
      <c r="U748" s="272"/>
      <c r="V748" s="273"/>
      <c r="W748" s="272"/>
      <c r="X748" s="272"/>
      <c r="Y748" s="272">
        <f t="shared" si="21"/>
        <v>2785510</v>
      </c>
      <c r="Z748" s="273"/>
      <c r="AA748" s="273"/>
      <c r="AB748" s="273"/>
      <c r="AC748" s="273"/>
      <c r="AD748" s="273"/>
      <c r="AE748" s="273"/>
      <c r="AF748" s="273"/>
      <c r="AG748" s="273"/>
      <c r="AH748" s="273"/>
      <c r="AI748" s="273"/>
      <c r="AJ748" s="273"/>
      <c r="AK748" s="273"/>
      <c r="AL748" s="273"/>
      <c r="AM748" s="273"/>
      <c r="AN748" s="273"/>
      <c r="AO748" s="273"/>
      <c r="AP748" s="273"/>
      <c r="AQ748" s="273"/>
      <c r="AR748" s="273"/>
      <c r="AS748" s="273"/>
      <c r="AT748" s="273"/>
      <c r="AU748" s="273"/>
      <c r="AV748" s="273"/>
      <c r="AW748" s="273"/>
      <c r="AX748" s="273"/>
      <c r="AY748" s="273"/>
      <c r="AZ748" s="273"/>
      <c r="BA748" s="273"/>
      <c r="BB748" s="273"/>
      <c r="BC748" s="273"/>
      <c r="BD748" s="273"/>
      <c r="BE748" s="273"/>
      <c r="BF748" s="273"/>
      <c r="BG748" s="273"/>
      <c r="BH748" s="273"/>
      <c r="BI748" s="273"/>
      <c r="BJ748" s="273"/>
      <c r="BK748" s="273"/>
      <c r="BL748" s="273"/>
      <c r="BM748" s="273"/>
      <c r="BN748" s="273"/>
      <c r="BO748" s="273"/>
      <c r="BP748" s="273"/>
      <c r="BQ748" s="273"/>
      <c r="BR748" s="273"/>
      <c r="BS748" s="273"/>
      <c r="BT748" s="273"/>
      <c r="BU748" s="273"/>
      <c r="BV748" s="273"/>
      <c r="BW748" s="273"/>
      <c r="BX748" s="273"/>
      <c r="BY748" s="273"/>
      <c r="BZ748" s="273"/>
      <c r="CA748" s="273"/>
      <c r="CB748" s="273"/>
      <c r="CC748" s="273"/>
      <c r="CD748" s="273"/>
      <c r="CE748" s="273"/>
    </row>
    <row r="749" spans="1:83" ht="12.6" customHeight="1">
      <c r="A749" s="209" t="str">
        <f>RIGHT($C$83,3)&amp;"*"&amp;RIGHT($C$82,4)&amp;"*"&amp;R$55&amp;"*"&amp;"A"</f>
        <v>145*2018*7040*A</v>
      </c>
      <c r="B749" s="272">
        <f>ROUND(R59,0)</f>
        <v>1744989</v>
      </c>
      <c r="C749" s="274">
        <f>ROUND(R60,2)</f>
        <v>0</v>
      </c>
      <c r="D749" s="272">
        <f>ROUND(R61,0)</f>
        <v>0</v>
      </c>
      <c r="E749" s="272">
        <f>ROUND(R62,0)</f>
        <v>0</v>
      </c>
      <c r="F749" s="272">
        <f>ROUND(R63,0)</f>
        <v>613425</v>
      </c>
      <c r="G749" s="272">
        <f>ROUND(R64,0)</f>
        <v>544438</v>
      </c>
      <c r="H749" s="272">
        <f>ROUND(R65,0)</f>
        <v>0</v>
      </c>
      <c r="I749" s="272">
        <f>ROUND(R66,0)</f>
        <v>4834</v>
      </c>
      <c r="J749" s="272">
        <f>ROUND(R67,0)</f>
        <v>11964</v>
      </c>
      <c r="K749" s="272">
        <f>ROUND(R68,0)</f>
        <v>0</v>
      </c>
      <c r="L749" s="272">
        <f>ROUND(R69,0)</f>
        <v>2978</v>
      </c>
      <c r="M749" s="272">
        <f>ROUND(R70,0)</f>
        <v>0</v>
      </c>
      <c r="N749" s="272">
        <f>ROUND(R75,0)</f>
        <v>27235102</v>
      </c>
      <c r="O749" s="272">
        <f>ROUND(R73,0)</f>
        <v>15630562</v>
      </c>
      <c r="P749" s="272">
        <f>IF(R76&gt;0,ROUND(R76,0),0)</f>
        <v>589</v>
      </c>
      <c r="Q749" s="272">
        <f>IF(R77&gt;0,ROUND(R77,0),0)</f>
        <v>0</v>
      </c>
      <c r="R749" s="272">
        <f>IF(R78&gt;0,ROUND(R78,0),0)</f>
        <v>156</v>
      </c>
      <c r="S749" s="272">
        <f>IF(R79&gt;0,ROUND(R79,0),0)</f>
        <v>0</v>
      </c>
      <c r="T749" s="274">
        <f>IF(R80&gt;0,ROUND(R80,2),0)</f>
        <v>0</v>
      </c>
      <c r="U749" s="272"/>
      <c r="V749" s="273"/>
      <c r="W749" s="272"/>
      <c r="X749" s="272"/>
      <c r="Y749" s="272">
        <f t="shared" si="21"/>
        <v>762787</v>
      </c>
      <c r="Z749" s="273"/>
      <c r="AA749" s="273"/>
      <c r="AB749" s="273"/>
      <c r="AC749" s="273"/>
      <c r="AD749" s="273"/>
      <c r="AE749" s="273"/>
      <c r="AF749" s="273"/>
      <c r="AG749" s="273"/>
      <c r="AH749" s="273"/>
      <c r="AI749" s="273"/>
      <c r="AJ749" s="273"/>
      <c r="AK749" s="273"/>
      <c r="AL749" s="273"/>
      <c r="AM749" s="273"/>
      <c r="AN749" s="273"/>
      <c r="AO749" s="273"/>
      <c r="AP749" s="273"/>
      <c r="AQ749" s="273"/>
      <c r="AR749" s="273"/>
      <c r="AS749" s="273"/>
      <c r="AT749" s="273"/>
      <c r="AU749" s="273"/>
      <c r="AV749" s="273"/>
      <c r="AW749" s="273"/>
      <c r="AX749" s="273"/>
      <c r="AY749" s="273"/>
      <c r="AZ749" s="273"/>
      <c r="BA749" s="273"/>
      <c r="BB749" s="273"/>
      <c r="BC749" s="273"/>
      <c r="BD749" s="273"/>
      <c r="BE749" s="273"/>
      <c r="BF749" s="273"/>
      <c r="BG749" s="273"/>
      <c r="BH749" s="273"/>
      <c r="BI749" s="273"/>
      <c r="BJ749" s="273"/>
      <c r="BK749" s="273"/>
      <c r="BL749" s="273"/>
      <c r="BM749" s="273"/>
      <c r="BN749" s="273"/>
      <c r="BO749" s="273"/>
      <c r="BP749" s="273"/>
      <c r="BQ749" s="273"/>
      <c r="BR749" s="273"/>
      <c r="BS749" s="273"/>
      <c r="BT749" s="273"/>
      <c r="BU749" s="273"/>
      <c r="BV749" s="273"/>
      <c r="BW749" s="273"/>
      <c r="BX749" s="273"/>
      <c r="BY749" s="273"/>
      <c r="BZ749" s="273"/>
      <c r="CA749" s="273"/>
      <c r="CB749" s="273"/>
      <c r="CC749" s="273"/>
      <c r="CD749" s="273"/>
      <c r="CE749" s="273"/>
    </row>
    <row r="750" spans="1:83" ht="12.6" customHeight="1">
      <c r="A750" s="209" t="str">
        <f>RIGHT($C$83,3)&amp;"*"&amp;RIGHT($C$82,4)&amp;"*"&amp;S$55&amp;"*"&amp;"A"</f>
        <v>145*2018*7050*A</v>
      </c>
      <c r="B750" s="272"/>
      <c r="C750" s="274">
        <f>ROUND(S60,2)</f>
        <v>45.57</v>
      </c>
      <c r="D750" s="272">
        <f>ROUND(S61,0)</f>
        <v>2017962</v>
      </c>
      <c r="E750" s="272">
        <f>ROUND(S62,0)</f>
        <v>783268</v>
      </c>
      <c r="F750" s="272">
        <f>ROUND(S63,0)</f>
        <v>0</v>
      </c>
      <c r="G750" s="272">
        <f>ROUND(S64,0)</f>
        <v>528049</v>
      </c>
      <c r="H750" s="272">
        <f>ROUND(S65,0)</f>
        <v>0</v>
      </c>
      <c r="I750" s="272">
        <f>ROUND(S66,0)</f>
        <v>128410</v>
      </c>
      <c r="J750" s="272">
        <f>ROUND(S67,0)</f>
        <v>254976</v>
      </c>
      <c r="K750" s="272">
        <f>ROUND(S68,0)</f>
        <v>2718</v>
      </c>
      <c r="L750" s="272">
        <f>ROUND(S69,0)</f>
        <v>18500</v>
      </c>
      <c r="M750" s="272">
        <f>ROUND(S70,0)</f>
        <v>0</v>
      </c>
      <c r="N750" s="272">
        <f>ROUND(S75,0)</f>
        <v>0</v>
      </c>
      <c r="O750" s="272">
        <f>ROUND(S73,0)</f>
        <v>0</v>
      </c>
      <c r="P750" s="272">
        <f>IF(S76&gt;0,ROUND(S76,0),0)</f>
        <v>10769</v>
      </c>
      <c r="Q750" s="272">
        <f>IF(S77&gt;0,ROUND(S77,0),0)</f>
        <v>0</v>
      </c>
      <c r="R750" s="272">
        <f>IF(S78&gt;0,ROUND(S78,0),0)</f>
        <v>2855</v>
      </c>
      <c r="S750" s="272">
        <f>IF(S79&gt;0,ROUND(S79,0),0)</f>
        <v>23007</v>
      </c>
      <c r="T750" s="274">
        <f>IF(S80&gt;0,ROUND(S80,2),0)</f>
        <v>0</v>
      </c>
      <c r="U750" s="272"/>
      <c r="V750" s="273"/>
      <c r="W750" s="272"/>
      <c r="X750" s="272"/>
      <c r="Y750" s="272">
        <f t="shared" si="21"/>
        <v>1897463</v>
      </c>
      <c r="Z750" s="273"/>
      <c r="AA750" s="273"/>
      <c r="AB750" s="273"/>
      <c r="AC750" s="273"/>
      <c r="AD750" s="273"/>
      <c r="AE750" s="273"/>
      <c r="AF750" s="273"/>
      <c r="AG750" s="273"/>
      <c r="AH750" s="273"/>
      <c r="AI750" s="273"/>
      <c r="AJ750" s="273"/>
      <c r="AK750" s="273"/>
      <c r="AL750" s="273"/>
      <c r="AM750" s="273"/>
      <c r="AN750" s="273"/>
      <c r="AO750" s="273"/>
      <c r="AP750" s="273"/>
      <c r="AQ750" s="273"/>
      <c r="AR750" s="273"/>
      <c r="AS750" s="273"/>
      <c r="AT750" s="273"/>
      <c r="AU750" s="273"/>
      <c r="AV750" s="273"/>
      <c r="AW750" s="273"/>
      <c r="AX750" s="273"/>
      <c r="AY750" s="273"/>
      <c r="AZ750" s="273"/>
      <c r="BA750" s="273"/>
      <c r="BB750" s="273"/>
      <c r="BC750" s="273"/>
      <c r="BD750" s="273"/>
      <c r="BE750" s="273"/>
      <c r="BF750" s="273"/>
      <c r="BG750" s="273"/>
      <c r="BH750" s="273"/>
      <c r="BI750" s="273"/>
      <c r="BJ750" s="273"/>
      <c r="BK750" s="273"/>
      <c r="BL750" s="273"/>
      <c r="BM750" s="273"/>
      <c r="BN750" s="273"/>
      <c r="BO750" s="273"/>
      <c r="BP750" s="273"/>
      <c r="BQ750" s="273"/>
      <c r="BR750" s="273"/>
      <c r="BS750" s="273"/>
      <c r="BT750" s="273"/>
      <c r="BU750" s="273"/>
      <c r="BV750" s="273"/>
      <c r="BW750" s="273"/>
      <c r="BX750" s="273"/>
      <c r="BY750" s="273"/>
      <c r="BZ750" s="273"/>
      <c r="CA750" s="273"/>
      <c r="CB750" s="273"/>
      <c r="CC750" s="273"/>
      <c r="CD750" s="273"/>
      <c r="CE750" s="273"/>
    </row>
    <row r="751" spans="1:83" ht="12.6" customHeight="1">
      <c r="A751" s="209" t="str">
        <f>RIGHT($C$83,3)&amp;"*"&amp;RIGHT($C$82,4)&amp;"*"&amp;T$55&amp;"*"&amp;"A"</f>
        <v>145*2018*7060*A</v>
      </c>
      <c r="B751" s="272"/>
      <c r="C751" s="274">
        <f>ROUND(T60,2)</f>
        <v>20.010000000000002</v>
      </c>
      <c r="D751" s="272">
        <f>ROUND(T61,0)</f>
        <v>2063465</v>
      </c>
      <c r="E751" s="272">
        <f>ROUND(T62,0)</f>
        <v>562763</v>
      </c>
      <c r="F751" s="272">
        <f>ROUND(T63,0)</f>
        <v>0</v>
      </c>
      <c r="G751" s="272">
        <f>ROUND(T64,0)</f>
        <v>504818</v>
      </c>
      <c r="H751" s="272">
        <f>ROUND(T65,0)</f>
        <v>0</v>
      </c>
      <c r="I751" s="272">
        <f>ROUND(T66,0)</f>
        <v>29667</v>
      </c>
      <c r="J751" s="272">
        <f>ROUND(T67,0)</f>
        <v>153238</v>
      </c>
      <c r="K751" s="272">
        <f>ROUND(T68,0)</f>
        <v>405</v>
      </c>
      <c r="L751" s="272">
        <f>ROUND(T69,0)</f>
        <v>305</v>
      </c>
      <c r="M751" s="272">
        <f>ROUND(T70,0)</f>
        <v>0</v>
      </c>
      <c r="N751" s="272">
        <f>ROUND(T75,0)</f>
        <v>14558459</v>
      </c>
      <c r="O751" s="272">
        <f>ROUND(T73,0)</f>
        <v>2577065</v>
      </c>
      <c r="P751" s="272">
        <f>IF(T76&gt;0,ROUND(T76,0),0)</f>
        <v>9708</v>
      </c>
      <c r="Q751" s="272">
        <f>IF(T77&gt;0,ROUND(T77,0),0)</f>
        <v>0</v>
      </c>
      <c r="R751" s="272">
        <f>IF(T78&gt;0,ROUND(T78,0),0)</f>
        <v>2138</v>
      </c>
      <c r="S751" s="272">
        <f>IF(T79&gt;0,ROUND(T79,0),0)</f>
        <v>8161</v>
      </c>
      <c r="T751" s="274">
        <f>IF(T80&gt;0,ROUND(T80,2),0)</f>
        <v>20.41</v>
      </c>
      <c r="U751" s="272"/>
      <c r="V751" s="273"/>
      <c r="W751" s="272"/>
      <c r="X751" s="272"/>
      <c r="Y751" s="272">
        <f t="shared" si="21"/>
        <v>2078335</v>
      </c>
      <c r="Z751" s="273"/>
      <c r="AA751" s="273"/>
      <c r="AB751" s="273"/>
      <c r="AC751" s="273"/>
      <c r="AD751" s="273"/>
      <c r="AE751" s="273"/>
      <c r="AF751" s="273"/>
      <c r="AG751" s="273"/>
      <c r="AH751" s="273"/>
      <c r="AI751" s="273"/>
      <c r="AJ751" s="273"/>
      <c r="AK751" s="273"/>
      <c r="AL751" s="273"/>
      <c r="AM751" s="273"/>
      <c r="AN751" s="273"/>
      <c r="AO751" s="273"/>
      <c r="AP751" s="273"/>
      <c r="AQ751" s="273"/>
      <c r="AR751" s="273"/>
      <c r="AS751" s="273"/>
      <c r="AT751" s="273"/>
      <c r="AU751" s="273"/>
      <c r="AV751" s="273"/>
      <c r="AW751" s="273"/>
      <c r="AX751" s="273"/>
      <c r="AY751" s="273"/>
      <c r="AZ751" s="273"/>
      <c r="BA751" s="273"/>
      <c r="BB751" s="273"/>
      <c r="BC751" s="273"/>
      <c r="BD751" s="273"/>
      <c r="BE751" s="273"/>
      <c r="BF751" s="273"/>
      <c r="BG751" s="273"/>
      <c r="BH751" s="273"/>
      <c r="BI751" s="273"/>
      <c r="BJ751" s="273"/>
      <c r="BK751" s="273"/>
      <c r="BL751" s="273"/>
      <c r="BM751" s="273"/>
      <c r="BN751" s="273"/>
      <c r="BO751" s="273"/>
      <c r="BP751" s="273"/>
      <c r="BQ751" s="273"/>
      <c r="BR751" s="273"/>
      <c r="BS751" s="273"/>
      <c r="BT751" s="273"/>
      <c r="BU751" s="273"/>
      <c r="BV751" s="273"/>
      <c r="BW751" s="273"/>
      <c r="BX751" s="273"/>
      <c r="BY751" s="273"/>
      <c r="BZ751" s="273"/>
      <c r="CA751" s="273"/>
      <c r="CB751" s="273"/>
      <c r="CC751" s="273"/>
      <c r="CD751" s="273"/>
      <c r="CE751" s="273"/>
    </row>
    <row r="752" spans="1:83" ht="12.6" customHeight="1">
      <c r="A752" s="209" t="str">
        <f>RIGHT($C$83,3)&amp;"*"&amp;RIGHT($C$82,4)&amp;"*"&amp;U$55&amp;"*"&amp;"A"</f>
        <v>145*2018*7070*A</v>
      </c>
      <c r="B752" s="272">
        <f>ROUND(U59,0)</f>
        <v>777357</v>
      </c>
      <c r="C752" s="274">
        <f>ROUND(U60,2)</f>
        <v>69.790000000000006</v>
      </c>
      <c r="D752" s="272">
        <f>ROUND(U61,0)</f>
        <v>4329062</v>
      </c>
      <c r="E752" s="272">
        <f>ROUND(U62,0)</f>
        <v>1518336</v>
      </c>
      <c r="F752" s="272">
        <f>ROUND(U63,0)</f>
        <v>251237</v>
      </c>
      <c r="G752" s="272">
        <f>ROUND(U64,0)</f>
        <v>1348446</v>
      </c>
      <c r="H752" s="272">
        <f>ROUND(U65,0)</f>
        <v>0</v>
      </c>
      <c r="I752" s="272">
        <f>ROUND(U66,0)</f>
        <v>6884048</v>
      </c>
      <c r="J752" s="272">
        <f>ROUND(U67,0)</f>
        <v>153151</v>
      </c>
      <c r="K752" s="272">
        <f>ROUND(U68,0)</f>
        <v>0</v>
      </c>
      <c r="L752" s="272">
        <f>ROUND(U69,0)</f>
        <v>27550</v>
      </c>
      <c r="M752" s="272">
        <f>ROUND(U70,0)</f>
        <v>0</v>
      </c>
      <c r="N752" s="272">
        <f>ROUND(U75,0)</f>
        <v>105280521</v>
      </c>
      <c r="O752" s="272">
        <f>ROUND(U73,0)</f>
        <v>61240548</v>
      </c>
      <c r="P752" s="272">
        <f>IF(U76&gt;0,ROUND(U76,0),0)</f>
        <v>12098</v>
      </c>
      <c r="Q752" s="272">
        <f>IF(U77&gt;0,ROUND(U77,0),0)</f>
        <v>0</v>
      </c>
      <c r="R752" s="272">
        <f>IF(U78&gt;0,ROUND(U78,0),0)</f>
        <v>2648</v>
      </c>
      <c r="S752" s="272">
        <f>IF(U79&gt;0,ROUND(U79,0),0)</f>
        <v>0</v>
      </c>
      <c r="T752" s="274">
        <f>IF(U80&gt;0,ROUND(U80,2),0)</f>
        <v>0</v>
      </c>
      <c r="U752" s="272"/>
      <c r="V752" s="273"/>
      <c r="W752" s="272"/>
      <c r="X752" s="272"/>
      <c r="Y752" s="272">
        <f t="shared" si="21"/>
        <v>6135493</v>
      </c>
      <c r="Z752" s="273"/>
      <c r="AA752" s="273"/>
      <c r="AB752" s="273"/>
      <c r="AC752" s="273"/>
      <c r="AD752" s="273"/>
      <c r="AE752" s="273"/>
      <c r="AF752" s="273"/>
      <c r="AG752" s="273"/>
      <c r="AH752" s="273"/>
      <c r="AI752" s="273"/>
      <c r="AJ752" s="273"/>
      <c r="AK752" s="273"/>
      <c r="AL752" s="273"/>
      <c r="AM752" s="273"/>
      <c r="AN752" s="273"/>
      <c r="AO752" s="273"/>
      <c r="AP752" s="273"/>
      <c r="AQ752" s="273"/>
      <c r="AR752" s="273"/>
      <c r="AS752" s="273"/>
      <c r="AT752" s="273"/>
      <c r="AU752" s="273"/>
      <c r="AV752" s="273"/>
      <c r="AW752" s="273"/>
      <c r="AX752" s="273"/>
      <c r="AY752" s="273"/>
      <c r="AZ752" s="273"/>
      <c r="BA752" s="273"/>
      <c r="BB752" s="273"/>
      <c r="BC752" s="273"/>
      <c r="BD752" s="273"/>
      <c r="BE752" s="273"/>
      <c r="BF752" s="273"/>
      <c r="BG752" s="273"/>
      <c r="BH752" s="273"/>
      <c r="BI752" s="273"/>
      <c r="BJ752" s="273"/>
      <c r="BK752" s="273"/>
      <c r="BL752" s="273"/>
      <c r="BM752" s="273"/>
      <c r="BN752" s="273"/>
      <c r="BO752" s="273"/>
      <c r="BP752" s="273"/>
      <c r="BQ752" s="273"/>
      <c r="BR752" s="273"/>
      <c r="BS752" s="273"/>
      <c r="BT752" s="273"/>
      <c r="BU752" s="273"/>
      <c r="BV752" s="273"/>
      <c r="BW752" s="273"/>
      <c r="BX752" s="273"/>
      <c r="BY752" s="273"/>
      <c r="BZ752" s="273"/>
      <c r="CA752" s="273"/>
      <c r="CB752" s="273"/>
      <c r="CC752" s="273"/>
      <c r="CD752" s="273"/>
      <c r="CE752" s="273"/>
    </row>
    <row r="753" spans="1:83" ht="12.6" customHeight="1">
      <c r="A753" s="209" t="str">
        <f>RIGHT($C$83,3)&amp;"*"&amp;RIGHT($C$82,4)&amp;"*"&amp;V$55&amp;"*"&amp;"A"</f>
        <v>145*2018*7110*A</v>
      </c>
      <c r="B753" s="272">
        <f>ROUND(V59,0)</f>
        <v>33117</v>
      </c>
      <c r="C753" s="274">
        <f>ROUND(V60,2)</f>
        <v>4</v>
      </c>
      <c r="D753" s="272">
        <f>ROUND(V61,0)</f>
        <v>229606</v>
      </c>
      <c r="E753" s="272">
        <f>ROUND(V62,0)</f>
        <v>82849</v>
      </c>
      <c r="F753" s="272">
        <f>ROUND(V63,0)</f>
        <v>0</v>
      </c>
      <c r="G753" s="272">
        <f>ROUND(V64,0)</f>
        <v>3123</v>
      </c>
      <c r="H753" s="272">
        <f>ROUND(V65,0)</f>
        <v>0</v>
      </c>
      <c r="I753" s="272">
        <f>ROUND(V66,0)</f>
        <v>321</v>
      </c>
      <c r="J753" s="272">
        <f>ROUND(V67,0)</f>
        <v>28428</v>
      </c>
      <c r="K753" s="272">
        <f>ROUND(V68,0)</f>
        <v>7257</v>
      </c>
      <c r="L753" s="272">
        <f>ROUND(V69,0)</f>
        <v>39</v>
      </c>
      <c r="M753" s="272">
        <f>ROUND(V70,0)</f>
        <v>0</v>
      </c>
      <c r="N753" s="272">
        <f>ROUND(V75,0)</f>
        <v>7628986</v>
      </c>
      <c r="O753" s="272">
        <f>ROUND(V73,0)</f>
        <v>3115782</v>
      </c>
      <c r="P753" s="272">
        <f>IF(V76&gt;0,ROUND(V76,0),0)</f>
        <v>212</v>
      </c>
      <c r="Q753" s="272">
        <f>IF(V77&gt;0,ROUND(V77,0),0)</f>
        <v>0</v>
      </c>
      <c r="R753" s="272">
        <f>IF(V78&gt;0,ROUND(V78,0),0)</f>
        <v>37</v>
      </c>
      <c r="S753" s="272">
        <f>IF(V79&gt;0,ROUND(V79,0),0)</f>
        <v>0</v>
      </c>
      <c r="T753" s="274">
        <f>IF(V80&gt;0,ROUND(V80,2),0)</f>
        <v>0.04</v>
      </c>
      <c r="U753" s="272"/>
      <c r="V753" s="273"/>
      <c r="W753" s="272"/>
      <c r="X753" s="272"/>
      <c r="Y753" s="272">
        <f t="shared" si="21"/>
        <v>224180</v>
      </c>
      <c r="Z753" s="273"/>
      <c r="AA753" s="273"/>
      <c r="AB753" s="273"/>
      <c r="AC753" s="273"/>
      <c r="AD753" s="273"/>
      <c r="AE753" s="273"/>
      <c r="AF753" s="273"/>
      <c r="AG753" s="273"/>
      <c r="AH753" s="273"/>
      <c r="AI753" s="273"/>
      <c r="AJ753" s="273"/>
      <c r="AK753" s="273"/>
      <c r="AL753" s="273"/>
      <c r="AM753" s="273"/>
      <c r="AN753" s="273"/>
      <c r="AO753" s="273"/>
      <c r="AP753" s="273"/>
      <c r="AQ753" s="273"/>
      <c r="AR753" s="273"/>
      <c r="AS753" s="273"/>
      <c r="AT753" s="273"/>
      <c r="AU753" s="273"/>
      <c r="AV753" s="273"/>
      <c r="AW753" s="273"/>
      <c r="AX753" s="273"/>
      <c r="AY753" s="273"/>
      <c r="AZ753" s="273"/>
      <c r="BA753" s="273"/>
      <c r="BB753" s="273"/>
      <c r="BC753" s="273"/>
      <c r="BD753" s="273"/>
      <c r="BE753" s="273"/>
      <c r="BF753" s="273"/>
      <c r="BG753" s="273"/>
      <c r="BH753" s="273"/>
      <c r="BI753" s="273"/>
      <c r="BJ753" s="273"/>
      <c r="BK753" s="273"/>
      <c r="BL753" s="273"/>
      <c r="BM753" s="273"/>
      <c r="BN753" s="273"/>
      <c r="BO753" s="273"/>
      <c r="BP753" s="273"/>
      <c r="BQ753" s="273"/>
      <c r="BR753" s="273"/>
      <c r="BS753" s="273"/>
      <c r="BT753" s="273"/>
      <c r="BU753" s="273"/>
      <c r="BV753" s="273"/>
      <c r="BW753" s="273"/>
      <c r="BX753" s="273"/>
      <c r="BY753" s="273"/>
      <c r="BZ753" s="273"/>
      <c r="CA753" s="273"/>
      <c r="CB753" s="273"/>
      <c r="CC753" s="273"/>
      <c r="CD753" s="273"/>
      <c r="CE753" s="273"/>
    </row>
    <row r="754" spans="1:83" ht="12.6" customHeight="1">
      <c r="A754" s="209" t="str">
        <f>RIGHT($C$83,3)&amp;"*"&amp;RIGHT($C$82,4)&amp;"*"&amp;W$55&amp;"*"&amp;"A"</f>
        <v>145*2018*7120*A</v>
      </c>
      <c r="B754" s="272">
        <f>ROUND(W59,0)</f>
        <v>3397</v>
      </c>
      <c r="C754" s="274">
        <f>ROUND(W60,2)</f>
        <v>5.38</v>
      </c>
      <c r="D754" s="272">
        <f>ROUND(W61,0)</f>
        <v>486545</v>
      </c>
      <c r="E754" s="272">
        <f>ROUND(W62,0)</f>
        <v>145478</v>
      </c>
      <c r="F754" s="272">
        <f>ROUND(W63,0)</f>
        <v>0</v>
      </c>
      <c r="G754" s="272">
        <f>ROUND(W64,0)</f>
        <v>62306</v>
      </c>
      <c r="H754" s="272">
        <f>ROUND(W65,0)</f>
        <v>0</v>
      </c>
      <c r="I754" s="272">
        <f>ROUND(W66,0)</f>
        <v>137855</v>
      </c>
      <c r="J754" s="272">
        <f>ROUND(W67,0)</f>
        <v>34162</v>
      </c>
      <c r="K754" s="272">
        <f>ROUND(W68,0)</f>
        <v>0</v>
      </c>
      <c r="L754" s="272">
        <f>ROUND(W69,0)</f>
        <v>368</v>
      </c>
      <c r="M754" s="272">
        <f>ROUND(W70,0)</f>
        <v>0</v>
      </c>
      <c r="N754" s="272">
        <f>ROUND(W75,0)</f>
        <v>14107411</v>
      </c>
      <c r="O754" s="272">
        <f>ROUND(W73,0)</f>
        <v>8784847</v>
      </c>
      <c r="P754" s="272">
        <f>IF(W76&gt;0,ROUND(W76,0),0)</f>
        <v>2373</v>
      </c>
      <c r="Q754" s="272">
        <f>IF(W77&gt;0,ROUND(W77,0),0)</f>
        <v>0</v>
      </c>
      <c r="R754" s="272">
        <f>IF(W78&gt;0,ROUND(W78,0),0)</f>
        <v>410</v>
      </c>
      <c r="S754" s="272">
        <f>IF(W79&gt;0,ROUND(W79,0),0)</f>
        <v>7550</v>
      </c>
      <c r="T754" s="274">
        <f>IF(W80&gt;0,ROUND(W80,2),0)</f>
        <v>0</v>
      </c>
      <c r="U754" s="272"/>
      <c r="V754" s="273"/>
      <c r="W754" s="272"/>
      <c r="X754" s="272"/>
      <c r="Y754" s="272">
        <f t="shared" si="21"/>
        <v>640264</v>
      </c>
      <c r="Z754" s="273"/>
      <c r="AA754" s="273"/>
      <c r="AB754" s="273"/>
      <c r="AC754" s="273"/>
      <c r="AD754" s="273"/>
      <c r="AE754" s="273"/>
      <c r="AF754" s="273"/>
      <c r="AG754" s="273"/>
      <c r="AH754" s="273"/>
      <c r="AI754" s="273"/>
      <c r="AJ754" s="273"/>
      <c r="AK754" s="273"/>
      <c r="AL754" s="273"/>
      <c r="AM754" s="273"/>
      <c r="AN754" s="273"/>
      <c r="AO754" s="273"/>
      <c r="AP754" s="273"/>
      <c r="AQ754" s="273"/>
      <c r="AR754" s="273"/>
      <c r="AS754" s="273"/>
      <c r="AT754" s="273"/>
      <c r="AU754" s="273"/>
      <c r="AV754" s="273"/>
      <c r="AW754" s="273"/>
      <c r="AX754" s="273"/>
      <c r="AY754" s="273"/>
      <c r="AZ754" s="273"/>
      <c r="BA754" s="273"/>
      <c r="BB754" s="273"/>
      <c r="BC754" s="273"/>
      <c r="BD754" s="273"/>
      <c r="BE754" s="273"/>
      <c r="BF754" s="273"/>
      <c r="BG754" s="273"/>
      <c r="BH754" s="273"/>
      <c r="BI754" s="273"/>
      <c r="BJ754" s="273"/>
      <c r="BK754" s="273"/>
      <c r="BL754" s="273"/>
      <c r="BM754" s="273"/>
      <c r="BN754" s="273"/>
      <c r="BO754" s="273"/>
      <c r="BP754" s="273"/>
      <c r="BQ754" s="273"/>
      <c r="BR754" s="273"/>
      <c r="BS754" s="273"/>
      <c r="BT754" s="273"/>
      <c r="BU754" s="273"/>
      <c r="BV754" s="273"/>
      <c r="BW754" s="273"/>
      <c r="BX754" s="273"/>
      <c r="BY754" s="273"/>
      <c r="BZ754" s="273"/>
      <c r="CA754" s="273"/>
      <c r="CB754" s="273"/>
      <c r="CC754" s="273"/>
      <c r="CD754" s="273"/>
      <c r="CE754" s="273"/>
    </row>
    <row r="755" spans="1:83" ht="12.6" customHeight="1">
      <c r="A755" s="209" t="str">
        <f>RIGHT($C$83,3)&amp;"*"&amp;RIGHT($C$82,4)&amp;"*"&amp;X$55&amp;"*"&amp;"A"</f>
        <v>145*2018*7130*A</v>
      </c>
      <c r="B755" s="272">
        <f>ROUND(X59,0)</f>
        <v>29396</v>
      </c>
      <c r="C755" s="274">
        <f>ROUND(X60,2)</f>
        <v>10.69</v>
      </c>
      <c r="D755" s="272">
        <f>ROUND(X61,0)</f>
        <v>920424</v>
      </c>
      <c r="E755" s="272">
        <f>ROUND(X62,0)</f>
        <v>266774</v>
      </c>
      <c r="F755" s="272">
        <f>ROUND(X63,0)</f>
        <v>0</v>
      </c>
      <c r="G755" s="272">
        <f>ROUND(X64,0)</f>
        <v>306621</v>
      </c>
      <c r="H755" s="272">
        <f>ROUND(X65,0)</f>
        <v>0</v>
      </c>
      <c r="I755" s="272">
        <f>ROUND(X66,0)</f>
        <v>28066</v>
      </c>
      <c r="J755" s="272">
        <f>ROUND(X67,0)</f>
        <v>696661</v>
      </c>
      <c r="K755" s="272">
        <f>ROUND(X68,0)</f>
        <v>0</v>
      </c>
      <c r="L755" s="272">
        <f>ROUND(X69,0)</f>
        <v>1702</v>
      </c>
      <c r="M755" s="272">
        <f>ROUND(X70,0)</f>
        <v>0</v>
      </c>
      <c r="N755" s="272">
        <f>ROUND(X75,0)</f>
        <v>90879772</v>
      </c>
      <c r="O755" s="272">
        <f>ROUND(X73,0)</f>
        <v>35536396</v>
      </c>
      <c r="P755" s="272">
        <f>IF(X76&gt;0,ROUND(X76,0),0)</f>
        <v>2114</v>
      </c>
      <c r="Q755" s="272">
        <f>IF(X77&gt;0,ROUND(X77,0),0)</f>
        <v>0</v>
      </c>
      <c r="R755" s="272">
        <f>IF(X78&gt;0,ROUND(X78,0),0)</f>
        <v>463</v>
      </c>
      <c r="S755" s="272">
        <f>IF(X79&gt;0,ROUND(X79,0),0)</f>
        <v>1123</v>
      </c>
      <c r="T755" s="274">
        <f>IF(X80&gt;0,ROUND(X80,2),0)</f>
        <v>0</v>
      </c>
      <c r="U755" s="272"/>
      <c r="V755" s="273"/>
      <c r="W755" s="272"/>
      <c r="X755" s="272"/>
      <c r="Y755" s="272">
        <f t="shared" si="21"/>
        <v>2165702</v>
      </c>
      <c r="Z755" s="273"/>
      <c r="AA755" s="273"/>
      <c r="AB755" s="273"/>
      <c r="AC755" s="273"/>
      <c r="AD755" s="273"/>
      <c r="AE755" s="273"/>
      <c r="AF755" s="273"/>
      <c r="AG755" s="273"/>
      <c r="AH755" s="273"/>
      <c r="AI755" s="273"/>
      <c r="AJ755" s="273"/>
      <c r="AK755" s="273"/>
      <c r="AL755" s="273"/>
      <c r="AM755" s="273"/>
      <c r="AN755" s="273"/>
      <c r="AO755" s="273"/>
      <c r="AP755" s="273"/>
      <c r="AQ755" s="273"/>
      <c r="AR755" s="273"/>
      <c r="AS755" s="273"/>
      <c r="AT755" s="273"/>
      <c r="AU755" s="273"/>
      <c r="AV755" s="273"/>
      <c r="AW755" s="273"/>
      <c r="AX755" s="273"/>
      <c r="AY755" s="273"/>
      <c r="AZ755" s="273"/>
      <c r="BA755" s="273"/>
      <c r="BB755" s="273"/>
      <c r="BC755" s="273"/>
      <c r="BD755" s="273"/>
      <c r="BE755" s="273"/>
      <c r="BF755" s="273"/>
      <c r="BG755" s="273"/>
      <c r="BH755" s="273"/>
      <c r="BI755" s="273"/>
      <c r="BJ755" s="273"/>
      <c r="BK755" s="273"/>
      <c r="BL755" s="273"/>
      <c r="BM755" s="273"/>
      <c r="BN755" s="273"/>
      <c r="BO755" s="273"/>
      <c r="BP755" s="273"/>
      <c r="BQ755" s="273"/>
      <c r="BR755" s="273"/>
      <c r="BS755" s="273"/>
      <c r="BT755" s="273"/>
      <c r="BU755" s="273"/>
      <c r="BV755" s="273"/>
      <c r="BW755" s="273"/>
      <c r="BX755" s="273"/>
      <c r="BY755" s="273"/>
      <c r="BZ755" s="273"/>
      <c r="CA755" s="273"/>
      <c r="CB755" s="273"/>
      <c r="CC755" s="273"/>
      <c r="CD755" s="273"/>
      <c r="CE755" s="273"/>
    </row>
    <row r="756" spans="1:83" ht="12.6" customHeight="1">
      <c r="A756" s="209" t="str">
        <f>RIGHT($C$83,3)&amp;"*"&amp;RIGHT($C$82,4)&amp;"*"&amp;Y$55&amp;"*"&amp;"A"</f>
        <v>145*2018*7140*A</v>
      </c>
      <c r="B756" s="272">
        <f>ROUND(Y59,0)</f>
        <v>91761</v>
      </c>
      <c r="C756" s="274">
        <f>ROUND(Y60,2)</f>
        <v>86.8</v>
      </c>
      <c r="D756" s="272">
        <f>ROUND(Y61,0)</f>
        <v>8187940</v>
      </c>
      <c r="E756" s="272">
        <f>ROUND(Y62,0)</f>
        <v>2248389</v>
      </c>
      <c r="F756" s="272">
        <f>ROUND(Y63,0)</f>
        <v>0</v>
      </c>
      <c r="G756" s="272">
        <f>ROUND(Y64,0)</f>
        <v>13686097</v>
      </c>
      <c r="H756" s="272">
        <f>ROUND(Y65,0)</f>
        <v>600</v>
      </c>
      <c r="I756" s="272">
        <f>ROUND(Y66,0)</f>
        <v>356249</v>
      </c>
      <c r="J756" s="272">
        <f>ROUND(Y67,0)</f>
        <v>1415244</v>
      </c>
      <c r="K756" s="272">
        <f>ROUND(Y68,0)</f>
        <v>111026</v>
      </c>
      <c r="L756" s="272">
        <f>ROUND(Y69,0)</f>
        <v>61442</v>
      </c>
      <c r="M756" s="272">
        <f>ROUND(Y70,0)</f>
        <v>3442</v>
      </c>
      <c r="N756" s="272">
        <f>ROUND(Y75,0)</f>
        <v>161030752</v>
      </c>
      <c r="O756" s="272">
        <f>ROUND(Y73,0)</f>
        <v>68431451</v>
      </c>
      <c r="P756" s="272">
        <f>IF(Y76&gt;0,ROUND(Y76,0),0)</f>
        <v>20374</v>
      </c>
      <c r="Q756" s="272">
        <f>IF(Y77&gt;0,ROUND(Y77,0),0)</f>
        <v>738</v>
      </c>
      <c r="R756" s="272">
        <f>IF(Y78&gt;0,ROUND(Y78,0),0)</f>
        <v>4636</v>
      </c>
      <c r="S756" s="272">
        <f>IF(Y79&gt;0,ROUND(Y79,0),0)</f>
        <v>139876</v>
      </c>
      <c r="T756" s="274">
        <f>IF(Y80&gt;0,ROUND(Y80,2),0)</f>
        <v>17.62</v>
      </c>
      <c r="U756" s="272"/>
      <c r="V756" s="273"/>
      <c r="W756" s="272"/>
      <c r="X756" s="272"/>
      <c r="Y756" s="272">
        <f t="shared" si="21"/>
        <v>10796365</v>
      </c>
      <c r="Z756" s="273"/>
      <c r="AA756" s="273"/>
      <c r="AB756" s="273"/>
      <c r="AC756" s="273"/>
      <c r="AD756" s="273"/>
      <c r="AE756" s="273"/>
      <c r="AF756" s="273"/>
      <c r="AG756" s="273"/>
      <c r="AH756" s="273"/>
      <c r="AI756" s="273"/>
      <c r="AJ756" s="273"/>
      <c r="AK756" s="273"/>
      <c r="AL756" s="273"/>
      <c r="AM756" s="273"/>
      <c r="AN756" s="273"/>
      <c r="AO756" s="273"/>
      <c r="AP756" s="273"/>
      <c r="AQ756" s="273"/>
      <c r="AR756" s="273"/>
      <c r="AS756" s="273"/>
      <c r="AT756" s="273"/>
      <c r="AU756" s="273"/>
      <c r="AV756" s="273"/>
      <c r="AW756" s="273"/>
      <c r="AX756" s="273"/>
      <c r="AY756" s="273"/>
      <c r="AZ756" s="273"/>
      <c r="BA756" s="273"/>
      <c r="BB756" s="273"/>
      <c r="BC756" s="273"/>
      <c r="BD756" s="273"/>
      <c r="BE756" s="273"/>
      <c r="BF756" s="273"/>
      <c r="BG756" s="273"/>
      <c r="BH756" s="273"/>
      <c r="BI756" s="273"/>
      <c r="BJ756" s="273"/>
      <c r="BK756" s="273"/>
      <c r="BL756" s="273"/>
      <c r="BM756" s="273"/>
      <c r="BN756" s="273"/>
      <c r="BO756" s="273"/>
      <c r="BP756" s="273"/>
      <c r="BQ756" s="273"/>
      <c r="BR756" s="273"/>
      <c r="BS756" s="273"/>
      <c r="BT756" s="273"/>
      <c r="BU756" s="273"/>
      <c r="BV756" s="273"/>
      <c r="BW756" s="273"/>
      <c r="BX756" s="273"/>
      <c r="BY756" s="273"/>
      <c r="BZ756" s="273"/>
      <c r="CA756" s="273"/>
      <c r="CB756" s="273"/>
      <c r="CC756" s="273"/>
      <c r="CD756" s="273"/>
      <c r="CE756" s="273"/>
    </row>
    <row r="757" spans="1:83" ht="12.6" customHeight="1">
      <c r="A757" s="209" t="str">
        <f>RIGHT($C$83,3)&amp;"*"&amp;RIGHT($C$82,4)&amp;"*"&amp;Z$55&amp;"*"&amp;"A"</f>
        <v>145*2018*7150*A</v>
      </c>
      <c r="B757" s="272">
        <f>ROUND(Z59,0)</f>
        <v>22567</v>
      </c>
      <c r="C757" s="274">
        <f>ROUND(Z60,2)</f>
        <v>15.1</v>
      </c>
      <c r="D757" s="272">
        <f>ROUND(Z61,0)</f>
        <v>1687942</v>
      </c>
      <c r="E757" s="272">
        <f>ROUND(Z62,0)</f>
        <v>473053</v>
      </c>
      <c r="F757" s="272">
        <f>ROUND(Z63,0)</f>
        <v>71656</v>
      </c>
      <c r="G757" s="272">
        <f>ROUND(Z64,0)</f>
        <v>82850</v>
      </c>
      <c r="H757" s="272">
        <f>ROUND(Z65,0)</f>
        <v>0</v>
      </c>
      <c r="I757" s="272">
        <f>ROUND(Z66,0)</f>
        <v>491872</v>
      </c>
      <c r="J757" s="272">
        <f>ROUND(Z67,0)</f>
        <v>430825</v>
      </c>
      <c r="K757" s="272">
        <f>ROUND(Z68,0)</f>
        <v>405</v>
      </c>
      <c r="L757" s="272">
        <f>ROUND(Z69,0)</f>
        <v>1749</v>
      </c>
      <c r="M757" s="272">
        <f>ROUND(Z70,0)</f>
        <v>0</v>
      </c>
      <c r="N757" s="272">
        <f>ROUND(Z75,0)</f>
        <v>40670078</v>
      </c>
      <c r="O757" s="272">
        <f>ROUND(Z73,0)</f>
        <v>1278915</v>
      </c>
      <c r="P757" s="272">
        <f>IF(Z76&gt;0,ROUND(Z76,0),0)</f>
        <v>11828</v>
      </c>
      <c r="Q757" s="272">
        <f>IF(Z77&gt;0,ROUND(Z77,0),0)</f>
        <v>0</v>
      </c>
      <c r="R757" s="272">
        <f>IF(Z78&gt;0,ROUND(Z78,0),0)</f>
        <v>2043</v>
      </c>
      <c r="S757" s="272">
        <f>IF(Z79&gt;0,ROUND(Z79,0),0)</f>
        <v>0</v>
      </c>
      <c r="T757" s="274">
        <f>IF(Z80&gt;0,ROUND(Z80,2),0)</f>
        <v>0</v>
      </c>
      <c r="U757" s="272"/>
      <c r="V757" s="273"/>
      <c r="W757" s="272"/>
      <c r="X757" s="272"/>
      <c r="Y757" s="272">
        <f t="shared" si="21"/>
        <v>2423353</v>
      </c>
      <c r="Z757" s="273"/>
      <c r="AA757" s="273"/>
      <c r="AB757" s="273"/>
      <c r="AC757" s="273"/>
      <c r="AD757" s="273"/>
      <c r="AE757" s="273"/>
      <c r="AF757" s="273"/>
      <c r="AG757" s="273"/>
      <c r="AH757" s="273"/>
      <c r="AI757" s="273"/>
      <c r="AJ757" s="273"/>
      <c r="AK757" s="273"/>
      <c r="AL757" s="273"/>
      <c r="AM757" s="273"/>
      <c r="AN757" s="273"/>
      <c r="AO757" s="273"/>
      <c r="AP757" s="273"/>
      <c r="AQ757" s="273"/>
      <c r="AR757" s="273"/>
      <c r="AS757" s="273"/>
      <c r="AT757" s="273"/>
      <c r="AU757" s="273"/>
      <c r="AV757" s="273"/>
      <c r="AW757" s="273"/>
      <c r="AX757" s="273"/>
      <c r="AY757" s="273"/>
      <c r="AZ757" s="273"/>
      <c r="BA757" s="273"/>
      <c r="BB757" s="273"/>
      <c r="BC757" s="273"/>
      <c r="BD757" s="273"/>
      <c r="BE757" s="273"/>
      <c r="BF757" s="273"/>
      <c r="BG757" s="273"/>
      <c r="BH757" s="273"/>
      <c r="BI757" s="273"/>
      <c r="BJ757" s="273"/>
      <c r="BK757" s="273"/>
      <c r="BL757" s="273"/>
      <c r="BM757" s="273"/>
      <c r="BN757" s="273"/>
      <c r="BO757" s="273"/>
      <c r="BP757" s="273"/>
      <c r="BQ757" s="273"/>
      <c r="BR757" s="273"/>
      <c r="BS757" s="273"/>
      <c r="BT757" s="273"/>
      <c r="BU757" s="273"/>
      <c r="BV757" s="273"/>
      <c r="BW757" s="273"/>
      <c r="BX757" s="273"/>
      <c r="BY757" s="273"/>
      <c r="BZ757" s="273"/>
      <c r="CA757" s="273"/>
      <c r="CB757" s="273"/>
      <c r="CC757" s="273"/>
      <c r="CD757" s="273"/>
      <c r="CE757" s="273"/>
    </row>
    <row r="758" spans="1:83" ht="12.6" customHeight="1">
      <c r="A758" s="209" t="str">
        <f>RIGHT($C$83,3)&amp;"*"&amp;RIGHT($C$82,4)&amp;"*"&amp;AA$55&amp;"*"&amp;"A"</f>
        <v>145*2018*7160*A</v>
      </c>
      <c r="B758" s="272">
        <f>ROUND(AA59,0)</f>
        <v>4020</v>
      </c>
      <c r="C758" s="274">
        <f>ROUND(AA60,2)</f>
        <v>8.18</v>
      </c>
      <c r="D758" s="272">
        <f>ROUND(AA61,0)</f>
        <v>796574</v>
      </c>
      <c r="E758" s="272">
        <f>ROUND(AA62,0)</f>
        <v>207566</v>
      </c>
      <c r="F758" s="272">
        <f>ROUND(AA63,0)</f>
        <v>0</v>
      </c>
      <c r="G758" s="272">
        <f>ROUND(AA64,0)</f>
        <v>904024</v>
      </c>
      <c r="H758" s="272">
        <f>ROUND(AA65,0)</f>
        <v>2034</v>
      </c>
      <c r="I758" s="272">
        <f>ROUND(AA66,0)</f>
        <v>56518</v>
      </c>
      <c r="J758" s="272">
        <f>ROUND(AA67,0)</f>
        <v>199119</v>
      </c>
      <c r="K758" s="272">
        <f>ROUND(AA68,0)</f>
        <v>88651</v>
      </c>
      <c r="L758" s="272">
        <f>ROUND(AA69,0)</f>
        <v>2266</v>
      </c>
      <c r="M758" s="272">
        <f>ROUND(AA70,0)</f>
        <v>0</v>
      </c>
      <c r="N758" s="272">
        <f>ROUND(AA75,0)</f>
        <v>17971516</v>
      </c>
      <c r="O758" s="272">
        <f>ROUND(AA73,0)</f>
        <v>2728683</v>
      </c>
      <c r="P758" s="272">
        <f>IF(AA76&gt;0,ROUND(AA76,0),0)</f>
        <v>5449</v>
      </c>
      <c r="Q758" s="272">
        <f>IF(AA77&gt;0,ROUND(AA77,0),0)</f>
        <v>0</v>
      </c>
      <c r="R758" s="272">
        <f>IF(AA78&gt;0,ROUND(AA78,0),0)</f>
        <v>433</v>
      </c>
      <c r="S758" s="272">
        <f>IF(AA79&gt;0,ROUND(AA79,0),0)</f>
        <v>0</v>
      </c>
      <c r="T758" s="274">
        <f>IF(AA80&gt;0,ROUND(AA80,2),0)</f>
        <v>2.2200000000000002</v>
      </c>
      <c r="U758" s="272"/>
      <c r="V758" s="273"/>
      <c r="W758" s="272"/>
      <c r="X758" s="272"/>
      <c r="Y758" s="272">
        <f t="shared" si="21"/>
        <v>1270690</v>
      </c>
      <c r="Z758" s="273"/>
      <c r="AA758" s="273"/>
      <c r="AB758" s="273"/>
      <c r="AC758" s="273"/>
      <c r="AD758" s="273"/>
      <c r="AE758" s="273"/>
      <c r="AF758" s="273"/>
      <c r="AG758" s="273"/>
      <c r="AH758" s="273"/>
      <c r="AI758" s="273"/>
      <c r="AJ758" s="273"/>
      <c r="AK758" s="273"/>
      <c r="AL758" s="273"/>
      <c r="AM758" s="273"/>
      <c r="AN758" s="273"/>
      <c r="AO758" s="273"/>
      <c r="AP758" s="273"/>
      <c r="AQ758" s="273"/>
      <c r="AR758" s="273"/>
      <c r="AS758" s="273"/>
      <c r="AT758" s="273"/>
      <c r="AU758" s="273"/>
      <c r="AV758" s="273"/>
      <c r="AW758" s="273"/>
      <c r="AX758" s="273"/>
      <c r="AY758" s="273"/>
      <c r="AZ758" s="273"/>
      <c r="BA758" s="273"/>
      <c r="BB758" s="273"/>
      <c r="BC758" s="273"/>
      <c r="BD758" s="273"/>
      <c r="BE758" s="273"/>
      <c r="BF758" s="273"/>
      <c r="BG758" s="273"/>
      <c r="BH758" s="273"/>
      <c r="BI758" s="273"/>
      <c r="BJ758" s="273"/>
      <c r="BK758" s="273"/>
      <c r="BL758" s="273"/>
      <c r="BM758" s="273"/>
      <c r="BN758" s="273"/>
      <c r="BO758" s="273"/>
      <c r="BP758" s="273"/>
      <c r="BQ758" s="273"/>
      <c r="BR758" s="273"/>
      <c r="BS758" s="273"/>
      <c r="BT758" s="273"/>
      <c r="BU758" s="273"/>
      <c r="BV758" s="273"/>
      <c r="BW758" s="273"/>
      <c r="BX758" s="273"/>
      <c r="BY758" s="273"/>
      <c r="BZ758" s="273"/>
      <c r="CA758" s="273"/>
      <c r="CB758" s="273"/>
      <c r="CC758" s="273"/>
      <c r="CD758" s="273"/>
      <c r="CE758" s="273"/>
    </row>
    <row r="759" spans="1:83" ht="12.6" customHeight="1">
      <c r="A759" s="209" t="str">
        <f>RIGHT($C$83,3)&amp;"*"&amp;RIGHT($C$82,4)&amp;"*"&amp;AB$55&amp;"*"&amp;"A"</f>
        <v>145*2018*7170*A</v>
      </c>
      <c r="B759" s="272"/>
      <c r="C759" s="274">
        <f>ROUND(AB60,2)</f>
        <v>65.739999999999995</v>
      </c>
      <c r="D759" s="272">
        <f>ROUND(AB61,0)</f>
        <v>7082108</v>
      </c>
      <c r="E759" s="272">
        <f>ROUND(AB62,0)</f>
        <v>1728154</v>
      </c>
      <c r="F759" s="272">
        <f>ROUND(AB63,0)</f>
        <v>0</v>
      </c>
      <c r="G759" s="272">
        <f>ROUND(AB64,0)</f>
        <v>35070062</v>
      </c>
      <c r="H759" s="272">
        <f>ROUND(AB65,0)</f>
        <v>2389</v>
      </c>
      <c r="I759" s="272">
        <f>ROUND(AB66,0)</f>
        <v>891628</v>
      </c>
      <c r="J759" s="272">
        <f>ROUND(AB67,0)</f>
        <v>573650</v>
      </c>
      <c r="K759" s="272">
        <f>ROUND(AB68,0)</f>
        <v>-9157</v>
      </c>
      <c r="L759" s="272">
        <f>ROUND(AB69,0)</f>
        <v>79761</v>
      </c>
      <c r="M759" s="272">
        <f>ROUND(AB70,0)</f>
        <v>839489</v>
      </c>
      <c r="N759" s="272">
        <f>ROUND(AB75,0)</f>
        <v>136520834</v>
      </c>
      <c r="O759" s="272">
        <f>ROUND(AB73,0)</f>
        <v>55989613</v>
      </c>
      <c r="P759" s="272">
        <f>IF(AB76&gt;0,ROUND(AB76,0),0)</f>
        <v>4006</v>
      </c>
      <c r="Q759" s="272">
        <f>IF(AB77&gt;0,ROUND(AB77,0),0)</f>
        <v>0</v>
      </c>
      <c r="R759" s="272">
        <f>IF(AB78&gt;0,ROUND(AB78,0),0)</f>
        <v>692</v>
      </c>
      <c r="S759" s="272">
        <f>IF(AB79&gt;0,ROUND(AB79,0),0)</f>
        <v>6375</v>
      </c>
      <c r="T759" s="274">
        <f>IF(AB80&gt;0,ROUND(AB80,2),0)</f>
        <v>0</v>
      </c>
      <c r="U759" s="272"/>
      <c r="V759" s="273"/>
      <c r="W759" s="272"/>
      <c r="X759" s="272"/>
      <c r="Y759" s="272">
        <f t="shared" si="21"/>
        <v>12870588</v>
      </c>
      <c r="Z759" s="273"/>
      <c r="AA759" s="273"/>
      <c r="AB759" s="273"/>
      <c r="AC759" s="273"/>
      <c r="AD759" s="273"/>
      <c r="AE759" s="273"/>
      <c r="AF759" s="273"/>
      <c r="AG759" s="273"/>
      <c r="AH759" s="273"/>
      <c r="AI759" s="273"/>
      <c r="AJ759" s="273"/>
      <c r="AK759" s="273"/>
      <c r="AL759" s="273"/>
      <c r="AM759" s="273"/>
      <c r="AN759" s="273"/>
      <c r="AO759" s="273"/>
      <c r="AP759" s="273"/>
      <c r="AQ759" s="273"/>
      <c r="AR759" s="273"/>
      <c r="AS759" s="273"/>
      <c r="AT759" s="273"/>
      <c r="AU759" s="273"/>
      <c r="AV759" s="273"/>
      <c r="AW759" s="273"/>
      <c r="AX759" s="273"/>
      <c r="AY759" s="273"/>
      <c r="AZ759" s="273"/>
      <c r="BA759" s="273"/>
      <c r="BB759" s="273"/>
      <c r="BC759" s="273"/>
      <c r="BD759" s="273"/>
      <c r="BE759" s="273"/>
      <c r="BF759" s="273"/>
      <c r="BG759" s="273"/>
      <c r="BH759" s="273"/>
      <c r="BI759" s="273"/>
      <c r="BJ759" s="273"/>
      <c r="BK759" s="273"/>
      <c r="BL759" s="273"/>
      <c r="BM759" s="273"/>
      <c r="BN759" s="273"/>
      <c r="BO759" s="273"/>
      <c r="BP759" s="273"/>
      <c r="BQ759" s="273"/>
      <c r="BR759" s="273"/>
      <c r="BS759" s="273"/>
      <c r="BT759" s="273"/>
      <c r="BU759" s="273"/>
      <c r="BV759" s="273"/>
      <c r="BW759" s="273"/>
      <c r="BX759" s="273"/>
      <c r="BY759" s="273"/>
      <c r="BZ759" s="273"/>
      <c r="CA759" s="273"/>
      <c r="CB759" s="273"/>
      <c r="CC759" s="273"/>
      <c r="CD759" s="273"/>
      <c r="CE759" s="273"/>
    </row>
    <row r="760" spans="1:83" ht="12.6" customHeight="1">
      <c r="A760" s="209" t="str">
        <f>RIGHT($C$83,3)&amp;"*"&amp;RIGHT($C$82,4)&amp;"*"&amp;AC$55&amp;"*"&amp;"A"</f>
        <v>145*2018*7180*A</v>
      </c>
      <c r="B760" s="272">
        <f>ROUND(AC59,0)</f>
        <v>25409</v>
      </c>
      <c r="C760" s="274">
        <f>ROUND(AC60,2)</f>
        <v>23.03</v>
      </c>
      <c r="D760" s="272">
        <f>ROUND(AC61,0)</f>
        <v>2003811</v>
      </c>
      <c r="E760" s="272">
        <f>ROUND(AC62,0)</f>
        <v>592789</v>
      </c>
      <c r="F760" s="272">
        <f>ROUND(AC63,0)</f>
        <v>0</v>
      </c>
      <c r="G760" s="272">
        <f>ROUND(AC64,0)</f>
        <v>761511</v>
      </c>
      <c r="H760" s="272">
        <f>ROUND(AC65,0)</f>
        <v>241</v>
      </c>
      <c r="I760" s="272">
        <f>ROUND(AC66,0)</f>
        <v>172448</v>
      </c>
      <c r="J760" s="272">
        <f>ROUND(AC67,0)</f>
        <v>70005</v>
      </c>
      <c r="K760" s="272">
        <f>ROUND(AC68,0)</f>
        <v>77417</v>
      </c>
      <c r="L760" s="272">
        <f>ROUND(AC69,0)</f>
        <v>11488</v>
      </c>
      <c r="M760" s="272">
        <f>ROUND(AC70,0)</f>
        <v>0</v>
      </c>
      <c r="N760" s="272">
        <f>ROUND(AC75,0)</f>
        <v>14865865</v>
      </c>
      <c r="O760" s="272">
        <f>ROUND(AC73,0)</f>
        <v>14104515</v>
      </c>
      <c r="P760" s="272">
        <f>IF(AC76&gt;0,ROUND(AC76,0),0)</f>
        <v>1529</v>
      </c>
      <c r="Q760" s="272">
        <f>IF(AC77&gt;0,ROUND(AC77,0),0)</f>
        <v>118</v>
      </c>
      <c r="R760" s="272">
        <f>IF(AC78&gt;0,ROUND(AC78,0),0)</f>
        <v>264</v>
      </c>
      <c r="S760" s="272">
        <f>IF(AC79&gt;0,ROUND(AC79,0),0)</f>
        <v>0</v>
      </c>
      <c r="T760" s="274">
        <f>IF(AC80&gt;0,ROUND(AC80,2),0)</f>
        <v>1.0900000000000001</v>
      </c>
      <c r="U760" s="272"/>
      <c r="V760" s="273"/>
      <c r="W760" s="272"/>
      <c r="X760" s="272"/>
      <c r="Y760" s="272">
        <f t="shared" si="21"/>
        <v>1245161</v>
      </c>
      <c r="Z760" s="273"/>
      <c r="AA760" s="273"/>
      <c r="AB760" s="273"/>
      <c r="AC760" s="273"/>
      <c r="AD760" s="273"/>
      <c r="AE760" s="273"/>
      <c r="AF760" s="273"/>
      <c r="AG760" s="273"/>
      <c r="AH760" s="273"/>
      <c r="AI760" s="273"/>
      <c r="AJ760" s="273"/>
      <c r="AK760" s="273"/>
      <c r="AL760" s="273"/>
      <c r="AM760" s="273"/>
      <c r="AN760" s="273"/>
      <c r="AO760" s="273"/>
      <c r="AP760" s="273"/>
      <c r="AQ760" s="273"/>
      <c r="AR760" s="273"/>
      <c r="AS760" s="273"/>
      <c r="AT760" s="273"/>
      <c r="AU760" s="273"/>
      <c r="AV760" s="273"/>
      <c r="AW760" s="273"/>
      <c r="AX760" s="273"/>
      <c r="AY760" s="273"/>
      <c r="AZ760" s="273"/>
      <c r="BA760" s="273"/>
      <c r="BB760" s="273"/>
      <c r="BC760" s="273"/>
      <c r="BD760" s="273"/>
      <c r="BE760" s="273"/>
      <c r="BF760" s="273"/>
      <c r="BG760" s="273"/>
      <c r="BH760" s="273"/>
      <c r="BI760" s="273"/>
      <c r="BJ760" s="273"/>
      <c r="BK760" s="273"/>
      <c r="BL760" s="273"/>
      <c r="BM760" s="273"/>
      <c r="BN760" s="273"/>
      <c r="BO760" s="273"/>
      <c r="BP760" s="273"/>
      <c r="BQ760" s="273"/>
      <c r="BR760" s="273"/>
      <c r="BS760" s="273"/>
      <c r="BT760" s="273"/>
      <c r="BU760" s="273"/>
      <c r="BV760" s="273"/>
      <c r="BW760" s="273"/>
      <c r="BX760" s="273"/>
      <c r="BY760" s="273"/>
      <c r="BZ760" s="273"/>
      <c r="CA760" s="273"/>
      <c r="CB760" s="273"/>
      <c r="CC760" s="273"/>
      <c r="CD760" s="273"/>
      <c r="CE760" s="273"/>
    </row>
    <row r="761" spans="1:83" ht="12.6" customHeight="1">
      <c r="A761" s="209" t="str">
        <f>RIGHT($C$83,3)&amp;"*"&amp;RIGHT($C$82,4)&amp;"*"&amp;AD$55&amp;"*"&amp;"A"</f>
        <v>145*2018*7190*A</v>
      </c>
      <c r="B761" s="272">
        <f>ROUND(AD59,0)</f>
        <v>960</v>
      </c>
      <c r="C761" s="274">
        <f>ROUND(AD60,2)</f>
        <v>0</v>
      </c>
      <c r="D761" s="272">
        <f>ROUND(AD61,0)</f>
        <v>0</v>
      </c>
      <c r="E761" s="272">
        <f>ROUND(AD62,0)</f>
        <v>0</v>
      </c>
      <c r="F761" s="272">
        <f>ROUND(AD63,0)</f>
        <v>0</v>
      </c>
      <c r="G761" s="272">
        <f>ROUND(AD64,0)</f>
        <v>1094</v>
      </c>
      <c r="H761" s="272">
        <f>ROUND(AD65,0)</f>
        <v>0</v>
      </c>
      <c r="I761" s="272">
        <f>ROUND(AD66,0)</f>
        <v>725135</v>
      </c>
      <c r="J761" s="272">
        <f>ROUND(AD67,0)</f>
        <v>11442</v>
      </c>
      <c r="K761" s="272">
        <f>ROUND(AD68,0)</f>
        <v>0</v>
      </c>
      <c r="L761" s="272">
        <f>ROUND(AD69,0)</f>
        <v>0</v>
      </c>
      <c r="M761" s="272">
        <f>ROUND(AD70,0)</f>
        <v>0</v>
      </c>
      <c r="N761" s="272">
        <f>ROUND(AD75,0)</f>
        <v>1024068</v>
      </c>
      <c r="O761" s="272">
        <f>ROUND(AD73,0)</f>
        <v>998513</v>
      </c>
      <c r="P761" s="272">
        <f>IF(AD76&gt;0,ROUND(AD76,0),0)</f>
        <v>1046</v>
      </c>
      <c r="Q761" s="272">
        <f>IF(AD77&gt;0,ROUND(AD77,0),0)</f>
        <v>0</v>
      </c>
      <c r="R761" s="272">
        <f>IF(AD78&gt;0,ROUND(AD78,0),0)</f>
        <v>181</v>
      </c>
      <c r="S761" s="272">
        <f>IF(AD79&gt;0,ROUND(AD79,0),0)</f>
        <v>0</v>
      </c>
      <c r="T761" s="274">
        <f>IF(AD80&gt;0,ROUND(AD80,2),0)</f>
        <v>0</v>
      </c>
      <c r="U761" s="272"/>
      <c r="V761" s="273"/>
      <c r="W761" s="272"/>
      <c r="X761" s="272"/>
      <c r="Y761" s="272">
        <f t="shared" si="21"/>
        <v>275216</v>
      </c>
      <c r="Z761" s="273"/>
      <c r="AA761" s="273"/>
      <c r="AB761" s="273"/>
      <c r="AC761" s="273"/>
      <c r="AD761" s="273"/>
      <c r="AE761" s="273"/>
      <c r="AF761" s="273"/>
      <c r="AG761" s="273"/>
      <c r="AH761" s="273"/>
      <c r="AI761" s="273"/>
      <c r="AJ761" s="273"/>
      <c r="AK761" s="273"/>
      <c r="AL761" s="273"/>
      <c r="AM761" s="273"/>
      <c r="AN761" s="273"/>
      <c r="AO761" s="273"/>
      <c r="AP761" s="273"/>
      <c r="AQ761" s="273"/>
      <c r="AR761" s="273"/>
      <c r="AS761" s="273"/>
      <c r="AT761" s="273"/>
      <c r="AU761" s="273"/>
      <c r="AV761" s="273"/>
      <c r="AW761" s="273"/>
      <c r="AX761" s="273"/>
      <c r="AY761" s="273"/>
      <c r="AZ761" s="273"/>
      <c r="BA761" s="273"/>
      <c r="BB761" s="273"/>
      <c r="BC761" s="273"/>
      <c r="BD761" s="273"/>
      <c r="BE761" s="273"/>
      <c r="BF761" s="273"/>
      <c r="BG761" s="273"/>
      <c r="BH761" s="273"/>
      <c r="BI761" s="273"/>
      <c r="BJ761" s="273"/>
      <c r="BK761" s="273"/>
      <c r="BL761" s="273"/>
      <c r="BM761" s="273"/>
      <c r="BN761" s="273"/>
      <c r="BO761" s="273"/>
      <c r="BP761" s="273"/>
      <c r="BQ761" s="273"/>
      <c r="BR761" s="273"/>
      <c r="BS761" s="273"/>
      <c r="BT761" s="273"/>
      <c r="BU761" s="273"/>
      <c r="BV761" s="273"/>
      <c r="BW761" s="273"/>
      <c r="BX761" s="273"/>
      <c r="BY761" s="273"/>
      <c r="BZ761" s="273"/>
      <c r="CA761" s="273"/>
      <c r="CB761" s="273"/>
      <c r="CC761" s="273"/>
      <c r="CD761" s="273"/>
      <c r="CE761" s="273"/>
    </row>
    <row r="762" spans="1:83" ht="12.6" customHeight="1">
      <c r="A762" s="209" t="str">
        <f>RIGHT($C$83,3)&amp;"*"&amp;RIGHT($C$82,4)&amp;"*"&amp;AE$55&amp;"*"&amp;"A"</f>
        <v>145*2018*7200*A</v>
      </c>
      <c r="B762" s="272">
        <f>ROUND(AE59,0)</f>
        <v>175278</v>
      </c>
      <c r="C762" s="274">
        <f>ROUND(AE60,2)</f>
        <v>70.010000000000005</v>
      </c>
      <c r="D762" s="272">
        <f>ROUND(AE61,0)</f>
        <v>6082003</v>
      </c>
      <c r="E762" s="272">
        <f>ROUND(AE62,0)</f>
        <v>1794234</v>
      </c>
      <c r="F762" s="272">
        <f>ROUND(AE63,0)</f>
        <v>0</v>
      </c>
      <c r="G762" s="272">
        <f>ROUND(AE64,0)</f>
        <v>87023</v>
      </c>
      <c r="H762" s="272">
        <f>ROUND(AE65,0)</f>
        <v>2534</v>
      </c>
      <c r="I762" s="272">
        <f>ROUND(AE66,0)</f>
        <v>63743</v>
      </c>
      <c r="J762" s="272">
        <f>ROUND(AE67,0)</f>
        <v>295351</v>
      </c>
      <c r="K762" s="272">
        <f>ROUND(AE68,0)</f>
        <v>2210</v>
      </c>
      <c r="L762" s="272">
        <f>ROUND(AE69,0)</f>
        <v>37686</v>
      </c>
      <c r="M762" s="272">
        <f>ROUND(AE70,0)</f>
        <v>132970</v>
      </c>
      <c r="N762" s="272">
        <f>ROUND(AE75,0)</f>
        <v>20673223</v>
      </c>
      <c r="O762" s="272">
        <f>ROUND(AE73,0)</f>
        <v>10863582</v>
      </c>
      <c r="P762" s="272">
        <f>IF(AE76&gt;0,ROUND(AE76,0),0)</f>
        <v>22712</v>
      </c>
      <c r="Q762" s="272">
        <f>IF(AE77&gt;0,ROUND(AE77,0),0)</f>
        <v>0</v>
      </c>
      <c r="R762" s="272">
        <f>IF(AE78&gt;0,ROUND(AE78,0),0)</f>
        <v>3639</v>
      </c>
      <c r="S762" s="272">
        <f>IF(AE79&gt;0,ROUND(AE79,0),0)</f>
        <v>23360</v>
      </c>
      <c r="T762" s="274">
        <f>IF(AE80&gt;0,ROUND(AE80,2),0)</f>
        <v>0.01</v>
      </c>
      <c r="U762" s="272"/>
      <c r="V762" s="273"/>
      <c r="W762" s="272"/>
      <c r="X762" s="272"/>
      <c r="Y762" s="272">
        <f t="shared" si="21"/>
        <v>4219236</v>
      </c>
      <c r="Z762" s="273"/>
      <c r="AA762" s="273"/>
      <c r="AB762" s="273"/>
      <c r="AC762" s="273"/>
      <c r="AD762" s="273"/>
      <c r="AE762" s="273"/>
      <c r="AF762" s="273"/>
      <c r="AG762" s="273"/>
      <c r="AH762" s="273"/>
      <c r="AI762" s="273"/>
      <c r="AJ762" s="273"/>
      <c r="AK762" s="273"/>
      <c r="AL762" s="273"/>
      <c r="AM762" s="273"/>
      <c r="AN762" s="273"/>
      <c r="AO762" s="273"/>
      <c r="AP762" s="273"/>
      <c r="AQ762" s="273"/>
      <c r="AR762" s="273"/>
      <c r="AS762" s="273"/>
      <c r="AT762" s="273"/>
      <c r="AU762" s="273"/>
      <c r="AV762" s="273"/>
      <c r="AW762" s="273"/>
      <c r="AX762" s="273"/>
      <c r="AY762" s="273"/>
      <c r="AZ762" s="273"/>
      <c r="BA762" s="273"/>
      <c r="BB762" s="273"/>
      <c r="BC762" s="273"/>
      <c r="BD762" s="273"/>
      <c r="BE762" s="273"/>
      <c r="BF762" s="273"/>
      <c r="BG762" s="273"/>
      <c r="BH762" s="273"/>
      <c r="BI762" s="273"/>
      <c r="BJ762" s="273"/>
      <c r="BK762" s="273"/>
      <c r="BL762" s="273"/>
      <c r="BM762" s="273"/>
      <c r="BN762" s="273"/>
      <c r="BO762" s="273"/>
      <c r="BP762" s="273"/>
      <c r="BQ762" s="273"/>
      <c r="BR762" s="273"/>
      <c r="BS762" s="273"/>
      <c r="BT762" s="273"/>
      <c r="BU762" s="273"/>
      <c r="BV762" s="273"/>
      <c r="BW762" s="273"/>
      <c r="BX762" s="273"/>
      <c r="BY762" s="273"/>
      <c r="BZ762" s="273"/>
      <c r="CA762" s="273"/>
      <c r="CB762" s="273"/>
      <c r="CC762" s="273"/>
      <c r="CD762" s="273"/>
      <c r="CE762" s="273"/>
    </row>
    <row r="763" spans="1:83" ht="12.6" customHeight="1">
      <c r="A763" s="209" t="str">
        <f>RIGHT($C$83,3)&amp;"*"&amp;RIGHT($C$82,4)&amp;"*"&amp;AF$55&amp;"*"&amp;"A"</f>
        <v>145*2018*7220*A</v>
      </c>
      <c r="B763" s="272">
        <f>ROUND(AF59,0)</f>
        <v>0</v>
      </c>
      <c r="C763" s="274">
        <f>ROUND(AF60,2)</f>
        <v>0</v>
      </c>
      <c r="D763" s="272">
        <f>ROUND(AF61,0)</f>
        <v>0</v>
      </c>
      <c r="E763" s="272">
        <f>ROUND(AF62,0)</f>
        <v>0</v>
      </c>
      <c r="F763" s="272">
        <f>ROUND(AF63,0)</f>
        <v>0</v>
      </c>
      <c r="G763" s="272">
        <f>ROUND(AF64,0)</f>
        <v>0</v>
      </c>
      <c r="H763" s="272">
        <f>ROUND(AF65,0)</f>
        <v>0</v>
      </c>
      <c r="I763" s="272">
        <f>ROUND(AF66,0)</f>
        <v>0</v>
      </c>
      <c r="J763" s="272">
        <f>ROUND(AF67,0)</f>
        <v>0</v>
      </c>
      <c r="K763" s="272">
        <f>ROUND(AF68,0)</f>
        <v>0</v>
      </c>
      <c r="L763" s="272">
        <f>ROUND(AF69,0)</f>
        <v>0</v>
      </c>
      <c r="M763" s="272">
        <f>ROUND(AF70,0)</f>
        <v>0</v>
      </c>
      <c r="N763" s="272">
        <f>ROUND(AF75,0)</f>
        <v>0</v>
      </c>
      <c r="O763" s="272">
        <f>ROUND(AF73,0)</f>
        <v>0</v>
      </c>
      <c r="P763" s="272">
        <f>IF(AF76&gt;0,ROUND(AF76,0),0)</f>
        <v>0</v>
      </c>
      <c r="Q763" s="272">
        <f>IF(AF77&gt;0,ROUND(AF77,0),0)</f>
        <v>0</v>
      </c>
      <c r="R763" s="272">
        <f>IF(AF78&gt;0,ROUND(AF78,0),0)</f>
        <v>0</v>
      </c>
      <c r="S763" s="272">
        <f>IF(AF79&gt;0,ROUND(AF79,0),0)</f>
        <v>0</v>
      </c>
      <c r="T763" s="274">
        <f>IF(AF80&gt;0,ROUND(AF80,2),0)</f>
        <v>0</v>
      </c>
      <c r="U763" s="272"/>
      <c r="V763" s="273"/>
      <c r="W763" s="272"/>
      <c r="X763" s="272"/>
      <c r="Y763" s="272">
        <f t="shared" si="21"/>
        <v>0</v>
      </c>
      <c r="Z763" s="273"/>
      <c r="AA763" s="273"/>
      <c r="AB763" s="273"/>
      <c r="AC763" s="273"/>
      <c r="AD763" s="273"/>
      <c r="AE763" s="273"/>
      <c r="AF763" s="273"/>
      <c r="AG763" s="273"/>
      <c r="AH763" s="273"/>
      <c r="AI763" s="273"/>
      <c r="AJ763" s="273"/>
      <c r="AK763" s="273"/>
      <c r="AL763" s="273"/>
      <c r="AM763" s="273"/>
      <c r="AN763" s="273"/>
      <c r="AO763" s="273"/>
      <c r="AP763" s="273"/>
      <c r="AQ763" s="273"/>
      <c r="AR763" s="273"/>
      <c r="AS763" s="273"/>
      <c r="AT763" s="273"/>
      <c r="AU763" s="273"/>
      <c r="AV763" s="273"/>
      <c r="AW763" s="273"/>
      <c r="AX763" s="273"/>
      <c r="AY763" s="273"/>
      <c r="AZ763" s="273"/>
      <c r="BA763" s="273"/>
      <c r="BB763" s="273"/>
      <c r="BC763" s="273"/>
      <c r="BD763" s="273"/>
      <c r="BE763" s="273"/>
      <c r="BF763" s="273"/>
      <c r="BG763" s="273"/>
      <c r="BH763" s="273"/>
      <c r="BI763" s="273"/>
      <c r="BJ763" s="273"/>
      <c r="BK763" s="273"/>
      <c r="BL763" s="273"/>
      <c r="BM763" s="273"/>
      <c r="BN763" s="273"/>
      <c r="BO763" s="273"/>
      <c r="BP763" s="273"/>
      <c r="BQ763" s="273"/>
      <c r="BR763" s="273"/>
      <c r="BS763" s="273"/>
      <c r="BT763" s="273"/>
      <c r="BU763" s="273"/>
      <c r="BV763" s="273"/>
      <c r="BW763" s="273"/>
      <c r="BX763" s="273"/>
      <c r="BY763" s="273"/>
      <c r="BZ763" s="273"/>
      <c r="CA763" s="273"/>
      <c r="CB763" s="273"/>
      <c r="CC763" s="273"/>
      <c r="CD763" s="273"/>
      <c r="CE763" s="273"/>
    </row>
    <row r="764" spans="1:83" ht="12.6" customHeight="1">
      <c r="A764" s="209" t="str">
        <f>RIGHT($C$83,3)&amp;"*"&amp;RIGHT($C$82,4)&amp;"*"&amp;AG$55&amp;"*"&amp;"A"</f>
        <v>145*2018*7230*A</v>
      </c>
      <c r="B764" s="272">
        <f>ROUND(AG59,0)</f>
        <v>66957</v>
      </c>
      <c r="C764" s="274">
        <f>ROUND(AG60,2)</f>
        <v>99.28</v>
      </c>
      <c r="D764" s="272">
        <f>ROUND(AG61,0)</f>
        <v>9564398</v>
      </c>
      <c r="E764" s="272">
        <f>ROUND(AG62,0)</f>
        <v>2574283</v>
      </c>
      <c r="F764" s="272">
        <f>ROUND(AG63,0)</f>
        <v>1244738</v>
      </c>
      <c r="G764" s="272">
        <f>ROUND(AG64,0)</f>
        <v>1507611</v>
      </c>
      <c r="H764" s="272">
        <f>ROUND(AG65,0)</f>
        <v>1164</v>
      </c>
      <c r="I764" s="272">
        <f>ROUND(AG66,0)</f>
        <v>1011225</v>
      </c>
      <c r="J764" s="272">
        <f>ROUND(AG67,0)</f>
        <v>471631</v>
      </c>
      <c r="K764" s="272">
        <f>ROUND(AG68,0)</f>
        <v>24227</v>
      </c>
      <c r="L764" s="272">
        <f>ROUND(AG69,0)</f>
        <v>36767</v>
      </c>
      <c r="M764" s="272">
        <f>ROUND(AG70,0)</f>
        <v>0</v>
      </c>
      <c r="N764" s="272">
        <f>ROUND(AG75,0)</f>
        <v>157436047</v>
      </c>
      <c r="O764" s="272">
        <f>ROUND(AG73,0)</f>
        <v>38709999</v>
      </c>
      <c r="P764" s="272">
        <f>IF(AG76&gt;0,ROUND(AG76,0),0)</f>
        <v>36036</v>
      </c>
      <c r="Q764" s="272">
        <f>IF(AG77&gt;0,ROUND(AG77,0),0)</f>
        <v>7640</v>
      </c>
      <c r="R764" s="272">
        <f>IF(AG78&gt;0,ROUND(AG78,0),0)</f>
        <v>9552</v>
      </c>
      <c r="S764" s="272">
        <f>IF(AG79&gt;0,ROUND(AG79,0),0)</f>
        <v>228705</v>
      </c>
      <c r="T764" s="274">
        <f>IF(AG80&gt;0,ROUND(AG80,2),0)</f>
        <v>86.29</v>
      </c>
      <c r="U764" s="272"/>
      <c r="V764" s="273"/>
      <c r="W764" s="272"/>
      <c r="X764" s="272"/>
      <c r="Y764" s="272">
        <f t="shared" si="21"/>
        <v>10991619</v>
      </c>
      <c r="Z764" s="273"/>
      <c r="AA764" s="273"/>
      <c r="AB764" s="273"/>
      <c r="AC764" s="273"/>
      <c r="AD764" s="273"/>
      <c r="AE764" s="273"/>
      <c r="AF764" s="273"/>
      <c r="AG764" s="273"/>
      <c r="AH764" s="273"/>
      <c r="AI764" s="273"/>
      <c r="AJ764" s="273"/>
      <c r="AK764" s="273"/>
      <c r="AL764" s="273"/>
      <c r="AM764" s="273"/>
      <c r="AN764" s="273"/>
      <c r="AO764" s="273"/>
      <c r="AP764" s="273"/>
      <c r="AQ764" s="273"/>
      <c r="AR764" s="273"/>
      <c r="AS764" s="273"/>
      <c r="AT764" s="273"/>
      <c r="AU764" s="273"/>
      <c r="AV764" s="273"/>
      <c r="AW764" s="273"/>
      <c r="AX764" s="273"/>
      <c r="AY764" s="273"/>
      <c r="AZ764" s="273"/>
      <c r="BA764" s="273"/>
      <c r="BB764" s="273"/>
      <c r="BC764" s="273"/>
      <c r="BD764" s="273"/>
      <c r="BE764" s="273"/>
      <c r="BF764" s="273"/>
      <c r="BG764" s="273"/>
      <c r="BH764" s="273"/>
      <c r="BI764" s="273"/>
      <c r="BJ764" s="273"/>
      <c r="BK764" s="273"/>
      <c r="BL764" s="273"/>
      <c r="BM764" s="273"/>
      <c r="BN764" s="273"/>
      <c r="BO764" s="273"/>
      <c r="BP764" s="273"/>
      <c r="BQ764" s="273"/>
      <c r="BR764" s="273"/>
      <c r="BS764" s="273"/>
      <c r="BT764" s="273"/>
      <c r="BU764" s="273"/>
      <c r="BV764" s="273"/>
      <c r="BW764" s="273"/>
      <c r="BX764" s="273"/>
      <c r="BY764" s="273"/>
      <c r="BZ764" s="273"/>
      <c r="CA764" s="273"/>
      <c r="CB764" s="273"/>
      <c r="CC764" s="273"/>
      <c r="CD764" s="273"/>
      <c r="CE764" s="273"/>
    </row>
    <row r="765" spans="1:83" ht="12.6" customHeight="1">
      <c r="A765" s="209" t="str">
        <f>RIGHT($C$83,3)&amp;"*"&amp;RIGHT($C$82,4)&amp;"*"&amp;AH$55&amp;"*"&amp;"A"</f>
        <v>145*2018*7240*A</v>
      </c>
      <c r="B765" s="272">
        <f>ROUND(AH59,0)</f>
        <v>0</v>
      </c>
      <c r="C765" s="274">
        <f>ROUND(AH60,2)</f>
        <v>0</v>
      </c>
      <c r="D765" s="272">
        <f>ROUND(AH61,0)</f>
        <v>0</v>
      </c>
      <c r="E765" s="272">
        <f>ROUND(AH62,0)</f>
        <v>0</v>
      </c>
      <c r="F765" s="272">
        <f>ROUND(AH63,0)</f>
        <v>0</v>
      </c>
      <c r="G765" s="272">
        <f>ROUND(AH64,0)</f>
        <v>0</v>
      </c>
      <c r="H765" s="272">
        <f>ROUND(AH65,0)</f>
        <v>0</v>
      </c>
      <c r="I765" s="272">
        <f>ROUND(AH66,0)</f>
        <v>0</v>
      </c>
      <c r="J765" s="272">
        <f>ROUND(AH67,0)</f>
        <v>0</v>
      </c>
      <c r="K765" s="272">
        <f>ROUND(AH68,0)</f>
        <v>0</v>
      </c>
      <c r="L765" s="272">
        <f>ROUND(AH69,0)</f>
        <v>0</v>
      </c>
      <c r="M765" s="272">
        <f>ROUND(AH70,0)</f>
        <v>0</v>
      </c>
      <c r="N765" s="272">
        <f>ROUND(AH75,0)</f>
        <v>0</v>
      </c>
      <c r="O765" s="272">
        <f>ROUND(AH73,0)</f>
        <v>0</v>
      </c>
      <c r="P765" s="272">
        <f>IF(AH76&gt;0,ROUND(AH76,0),0)</f>
        <v>0</v>
      </c>
      <c r="Q765" s="272">
        <f>IF(AH77&gt;0,ROUND(AH77,0),0)</f>
        <v>0</v>
      </c>
      <c r="R765" s="272">
        <f>IF(AH78&gt;0,ROUND(AH78,0),0)</f>
        <v>0</v>
      </c>
      <c r="S765" s="272">
        <f>IF(AH79&gt;0,ROUND(AH79,0),0)</f>
        <v>0</v>
      </c>
      <c r="T765" s="274">
        <f>IF(AH80&gt;0,ROUND(AH80,2),0)</f>
        <v>0</v>
      </c>
      <c r="U765" s="272"/>
      <c r="V765" s="273"/>
      <c r="W765" s="272"/>
      <c r="X765" s="272"/>
      <c r="Y765" s="272">
        <f t="shared" si="21"/>
        <v>0</v>
      </c>
      <c r="Z765" s="273"/>
      <c r="AA765" s="273"/>
      <c r="AB765" s="273"/>
      <c r="AC765" s="273"/>
      <c r="AD765" s="273"/>
      <c r="AE765" s="273"/>
      <c r="AF765" s="273"/>
      <c r="AG765" s="273"/>
      <c r="AH765" s="273"/>
      <c r="AI765" s="273"/>
      <c r="AJ765" s="273"/>
      <c r="AK765" s="273"/>
      <c r="AL765" s="273"/>
      <c r="AM765" s="273"/>
      <c r="AN765" s="273"/>
      <c r="AO765" s="273"/>
      <c r="AP765" s="273"/>
      <c r="AQ765" s="273"/>
      <c r="AR765" s="273"/>
      <c r="AS765" s="273"/>
      <c r="AT765" s="273"/>
      <c r="AU765" s="273"/>
      <c r="AV765" s="273"/>
      <c r="AW765" s="273"/>
      <c r="AX765" s="273"/>
      <c r="AY765" s="273"/>
      <c r="AZ765" s="273"/>
      <c r="BA765" s="273"/>
      <c r="BB765" s="273"/>
      <c r="BC765" s="273"/>
      <c r="BD765" s="273"/>
      <c r="BE765" s="273"/>
      <c r="BF765" s="273"/>
      <c r="BG765" s="273"/>
      <c r="BH765" s="273"/>
      <c r="BI765" s="273"/>
      <c r="BJ765" s="273"/>
      <c r="BK765" s="273"/>
      <c r="BL765" s="273"/>
      <c r="BM765" s="273"/>
      <c r="BN765" s="273"/>
      <c r="BO765" s="273"/>
      <c r="BP765" s="273"/>
      <c r="BQ765" s="273"/>
      <c r="BR765" s="273"/>
      <c r="BS765" s="273"/>
      <c r="BT765" s="273"/>
      <c r="BU765" s="273"/>
      <c r="BV765" s="273"/>
      <c r="BW765" s="273"/>
      <c r="BX765" s="273"/>
      <c r="BY765" s="273"/>
      <c r="BZ765" s="273"/>
      <c r="CA765" s="273"/>
      <c r="CB765" s="273"/>
      <c r="CC765" s="273"/>
      <c r="CD765" s="273"/>
      <c r="CE765" s="273"/>
    </row>
    <row r="766" spans="1:83" ht="12.6" customHeight="1">
      <c r="A766" s="209" t="str">
        <f>RIGHT($C$83,3)&amp;"*"&amp;RIGHT($C$82,4)&amp;"*"&amp;AI$55&amp;"*"&amp;"A"</f>
        <v>145*2018*7250*A</v>
      </c>
      <c r="B766" s="272">
        <f>ROUND(AI59,0)</f>
        <v>10710</v>
      </c>
      <c r="C766" s="274">
        <f>ROUND(AI60,2)</f>
        <v>46.97</v>
      </c>
      <c r="D766" s="272">
        <f>ROUND(AI61,0)</f>
        <v>4931668</v>
      </c>
      <c r="E766" s="272">
        <f>ROUND(AI62,0)</f>
        <v>1409021</v>
      </c>
      <c r="F766" s="272">
        <f>ROUND(AI63,0)</f>
        <v>0</v>
      </c>
      <c r="G766" s="272">
        <f>ROUND(AI64,0)</f>
        <v>977093</v>
      </c>
      <c r="H766" s="272">
        <f>ROUND(AI65,0)</f>
        <v>600</v>
      </c>
      <c r="I766" s="272">
        <f>ROUND(AI66,0)</f>
        <v>447954</v>
      </c>
      <c r="J766" s="272">
        <f>ROUND(AI67,0)</f>
        <v>369415</v>
      </c>
      <c r="K766" s="272">
        <f>ROUND(AI68,0)</f>
        <v>4670</v>
      </c>
      <c r="L766" s="272">
        <f>ROUND(AI69,0)</f>
        <v>6941</v>
      </c>
      <c r="M766" s="272">
        <f>ROUND(AI70,0)</f>
        <v>0</v>
      </c>
      <c r="N766" s="272">
        <f>ROUND(AI75,0)</f>
        <v>9612745</v>
      </c>
      <c r="O766" s="272">
        <f>ROUND(AI73,0)</f>
        <v>4179520</v>
      </c>
      <c r="P766" s="272">
        <f>IF(AI76&gt;0,ROUND(AI76,0),0)</f>
        <v>15342</v>
      </c>
      <c r="Q766" s="272">
        <f>IF(AI77&gt;0,ROUND(AI77,0),0)</f>
        <v>1166</v>
      </c>
      <c r="R766" s="272">
        <f>IF(AI78&gt;0,ROUND(AI78,0),0)</f>
        <v>8352</v>
      </c>
      <c r="S766" s="272">
        <f>IF(AI79&gt;0,ROUND(AI79,0),0)</f>
        <v>101822</v>
      </c>
      <c r="T766" s="274">
        <f>IF(AI80&gt;0,ROUND(AI80,2),0)</f>
        <v>33.630000000000003</v>
      </c>
      <c r="U766" s="272"/>
      <c r="V766" s="273"/>
      <c r="W766" s="272"/>
      <c r="X766" s="272"/>
      <c r="Y766" s="272">
        <f t="shared" si="21"/>
        <v>4202946</v>
      </c>
      <c r="Z766" s="273"/>
      <c r="AA766" s="273"/>
      <c r="AB766" s="273"/>
      <c r="AC766" s="273"/>
      <c r="AD766" s="273"/>
      <c r="AE766" s="273"/>
      <c r="AF766" s="273"/>
      <c r="AG766" s="273"/>
      <c r="AH766" s="273"/>
      <c r="AI766" s="273"/>
      <c r="AJ766" s="273"/>
      <c r="AK766" s="273"/>
      <c r="AL766" s="273"/>
      <c r="AM766" s="273"/>
      <c r="AN766" s="273"/>
      <c r="AO766" s="273"/>
      <c r="AP766" s="273"/>
      <c r="AQ766" s="273"/>
      <c r="AR766" s="273"/>
      <c r="AS766" s="273"/>
      <c r="AT766" s="273"/>
      <c r="AU766" s="273"/>
      <c r="AV766" s="273"/>
      <c r="AW766" s="273"/>
      <c r="AX766" s="273"/>
      <c r="AY766" s="273"/>
      <c r="AZ766" s="273"/>
      <c r="BA766" s="273"/>
      <c r="BB766" s="273"/>
      <c r="BC766" s="273"/>
      <c r="BD766" s="273"/>
      <c r="BE766" s="273"/>
      <c r="BF766" s="273"/>
      <c r="BG766" s="273"/>
      <c r="BH766" s="273"/>
      <c r="BI766" s="273"/>
      <c r="BJ766" s="273"/>
      <c r="BK766" s="273"/>
      <c r="BL766" s="273"/>
      <c r="BM766" s="273"/>
      <c r="BN766" s="273"/>
      <c r="BO766" s="273"/>
      <c r="BP766" s="273"/>
      <c r="BQ766" s="273"/>
      <c r="BR766" s="273"/>
      <c r="BS766" s="273"/>
      <c r="BT766" s="273"/>
      <c r="BU766" s="273"/>
      <c r="BV766" s="273"/>
      <c r="BW766" s="273"/>
      <c r="BX766" s="273"/>
      <c r="BY766" s="273"/>
      <c r="BZ766" s="273"/>
      <c r="CA766" s="273"/>
      <c r="CB766" s="273"/>
      <c r="CC766" s="273"/>
      <c r="CD766" s="273"/>
      <c r="CE766" s="273"/>
    </row>
    <row r="767" spans="1:83" ht="12.6" customHeight="1">
      <c r="A767" s="209" t="str">
        <f>RIGHT($C$83,3)&amp;"*"&amp;RIGHT($C$82,4)&amp;"*"&amp;AJ$55&amp;"*"&amp;"A"</f>
        <v>145*2018*7260*A</v>
      </c>
      <c r="B767" s="272">
        <f>ROUND(AJ59,0)</f>
        <v>354312</v>
      </c>
      <c r="C767" s="274">
        <f>ROUND(AJ60,2)</f>
        <v>496.9</v>
      </c>
      <c r="D767" s="272">
        <f>ROUND(AJ61,0)</f>
        <v>67147343</v>
      </c>
      <c r="E767" s="272">
        <f>ROUND(AJ62,0)</f>
        <v>14393683</v>
      </c>
      <c r="F767" s="272">
        <f>ROUND(AJ63,0)</f>
        <v>971422</v>
      </c>
      <c r="G767" s="272">
        <f>ROUND(AJ64,0)</f>
        <v>3850699</v>
      </c>
      <c r="H767" s="272">
        <f>ROUND(AJ65,0)</f>
        <v>37712</v>
      </c>
      <c r="I767" s="272">
        <f>ROUND(AJ66,0)</f>
        <v>1687269</v>
      </c>
      <c r="J767" s="272">
        <f>ROUND(AJ67,0)</f>
        <v>1481362</v>
      </c>
      <c r="K767" s="272">
        <f>ROUND(AJ68,0)</f>
        <v>4389765</v>
      </c>
      <c r="L767" s="272">
        <f>ROUND(AJ69,0)</f>
        <v>485523</v>
      </c>
      <c r="M767" s="272">
        <f>ROUND(AJ70,0)</f>
        <v>3784342</v>
      </c>
      <c r="N767" s="272">
        <f>ROUND(AJ75,0)</f>
        <v>138125237</v>
      </c>
      <c r="O767" s="272">
        <f>ROUND(AJ73,0)</f>
        <v>6041</v>
      </c>
      <c r="P767" s="272">
        <f>IF(AJ76&gt;0,ROUND(AJ76,0),0)</f>
        <v>111972</v>
      </c>
      <c r="Q767" s="272">
        <f>IF(AJ77&gt;0,ROUND(AJ77,0),0)</f>
        <v>10</v>
      </c>
      <c r="R767" s="272">
        <f>IF(AJ78&gt;0,ROUND(AJ78,0),0)</f>
        <v>14935</v>
      </c>
      <c r="S767" s="272">
        <f>IF(AJ79&gt;0,ROUND(AJ79,0),0)</f>
        <v>73929</v>
      </c>
      <c r="T767" s="274">
        <f>IF(AJ80&gt;0,ROUND(AJ80,2),0)</f>
        <v>219.67</v>
      </c>
      <c r="U767" s="272"/>
      <c r="V767" s="273"/>
      <c r="W767" s="272"/>
      <c r="X767" s="272"/>
      <c r="Y767" s="272">
        <f t="shared" si="21"/>
        <v>34840483</v>
      </c>
      <c r="Z767" s="273"/>
      <c r="AA767" s="273"/>
      <c r="AB767" s="273"/>
      <c r="AC767" s="273"/>
      <c r="AD767" s="273"/>
      <c r="AE767" s="273"/>
      <c r="AF767" s="273"/>
      <c r="AG767" s="273"/>
      <c r="AH767" s="273"/>
      <c r="AI767" s="273"/>
      <c r="AJ767" s="273"/>
      <c r="AK767" s="273"/>
      <c r="AL767" s="273"/>
      <c r="AM767" s="273"/>
      <c r="AN767" s="273"/>
      <c r="AO767" s="273"/>
      <c r="AP767" s="273"/>
      <c r="AQ767" s="273"/>
      <c r="AR767" s="273"/>
      <c r="AS767" s="273"/>
      <c r="AT767" s="273"/>
      <c r="AU767" s="273"/>
      <c r="AV767" s="273"/>
      <c r="AW767" s="273"/>
      <c r="AX767" s="273"/>
      <c r="AY767" s="273"/>
      <c r="AZ767" s="273"/>
      <c r="BA767" s="273"/>
      <c r="BB767" s="273"/>
      <c r="BC767" s="273"/>
      <c r="BD767" s="273"/>
      <c r="BE767" s="273"/>
      <c r="BF767" s="273"/>
      <c r="BG767" s="273"/>
      <c r="BH767" s="273"/>
      <c r="BI767" s="273"/>
      <c r="BJ767" s="273"/>
      <c r="BK767" s="273"/>
      <c r="BL767" s="273"/>
      <c r="BM767" s="273"/>
      <c r="BN767" s="273"/>
      <c r="BO767" s="273"/>
      <c r="BP767" s="273"/>
      <c r="BQ767" s="273"/>
      <c r="BR767" s="273"/>
      <c r="BS767" s="273"/>
      <c r="BT767" s="273"/>
      <c r="BU767" s="273"/>
      <c r="BV767" s="273"/>
      <c r="BW767" s="273"/>
      <c r="BX767" s="273"/>
      <c r="BY767" s="273"/>
      <c r="BZ767" s="273"/>
      <c r="CA767" s="273"/>
      <c r="CB767" s="273"/>
      <c r="CC767" s="273"/>
      <c r="CD767" s="273"/>
      <c r="CE767" s="273"/>
    </row>
    <row r="768" spans="1:83" ht="12.6" customHeight="1">
      <c r="A768" s="209" t="str">
        <f>RIGHT($C$83,3)&amp;"*"&amp;RIGHT($C$82,4)&amp;"*"&amp;AK$55&amp;"*"&amp;"A"</f>
        <v>145*2018*7310*A</v>
      </c>
      <c r="B768" s="272">
        <f>ROUND(AK59,0)</f>
        <v>0</v>
      </c>
      <c r="C768" s="274">
        <f>ROUND(AK60,2)</f>
        <v>0</v>
      </c>
      <c r="D768" s="272">
        <f>ROUND(AK61,0)</f>
        <v>0</v>
      </c>
      <c r="E768" s="272">
        <f>ROUND(AK62,0)</f>
        <v>0</v>
      </c>
      <c r="F768" s="272">
        <f>ROUND(AK63,0)</f>
        <v>0</v>
      </c>
      <c r="G768" s="272">
        <f>ROUND(AK64,0)</f>
        <v>0</v>
      </c>
      <c r="H768" s="272">
        <f>ROUND(AK65,0)</f>
        <v>0</v>
      </c>
      <c r="I768" s="272">
        <f>ROUND(AK66,0)</f>
        <v>0</v>
      </c>
      <c r="J768" s="272">
        <f>ROUND(AK67,0)</f>
        <v>0</v>
      </c>
      <c r="K768" s="272">
        <f>ROUND(AK68,0)</f>
        <v>0</v>
      </c>
      <c r="L768" s="272">
        <f>ROUND(AK69,0)</f>
        <v>0</v>
      </c>
      <c r="M768" s="272">
        <f>ROUND(AK70,0)</f>
        <v>0</v>
      </c>
      <c r="N768" s="272">
        <f>ROUND(AK75,0)</f>
        <v>0</v>
      </c>
      <c r="O768" s="272">
        <f>ROUND(AK73,0)</f>
        <v>0</v>
      </c>
      <c r="P768" s="272">
        <f>IF(AK76&gt;0,ROUND(AK76,0),0)</f>
        <v>0</v>
      </c>
      <c r="Q768" s="272">
        <f>IF(AK77&gt;0,ROUND(AK77,0),0)</f>
        <v>0</v>
      </c>
      <c r="R768" s="272">
        <f>IF(AK78&gt;0,ROUND(AK78,0),0)</f>
        <v>0</v>
      </c>
      <c r="S768" s="272">
        <f>IF(AK79&gt;0,ROUND(AK79,0),0)</f>
        <v>0</v>
      </c>
      <c r="T768" s="274">
        <f>IF(AK80&gt;0,ROUND(AK80,2),0)</f>
        <v>0</v>
      </c>
      <c r="U768" s="272"/>
      <c r="V768" s="273"/>
      <c r="W768" s="272"/>
      <c r="X768" s="272"/>
      <c r="Y768" s="272">
        <f t="shared" si="21"/>
        <v>0</v>
      </c>
      <c r="Z768" s="273"/>
      <c r="AA768" s="273"/>
      <c r="AB768" s="273"/>
      <c r="AC768" s="273"/>
      <c r="AD768" s="273"/>
      <c r="AE768" s="273"/>
      <c r="AF768" s="273"/>
      <c r="AG768" s="273"/>
      <c r="AH768" s="273"/>
      <c r="AI768" s="273"/>
      <c r="AJ768" s="273"/>
      <c r="AK768" s="273"/>
      <c r="AL768" s="273"/>
      <c r="AM768" s="273"/>
      <c r="AN768" s="273"/>
      <c r="AO768" s="273"/>
      <c r="AP768" s="273"/>
      <c r="AQ768" s="273"/>
      <c r="AR768" s="273"/>
      <c r="AS768" s="273"/>
      <c r="AT768" s="273"/>
      <c r="AU768" s="273"/>
      <c r="AV768" s="273"/>
      <c r="AW768" s="273"/>
      <c r="AX768" s="273"/>
      <c r="AY768" s="273"/>
      <c r="AZ768" s="273"/>
      <c r="BA768" s="273"/>
      <c r="BB768" s="273"/>
      <c r="BC768" s="273"/>
      <c r="BD768" s="273"/>
      <c r="BE768" s="273"/>
      <c r="BF768" s="273"/>
      <c r="BG768" s="273"/>
      <c r="BH768" s="273"/>
      <c r="BI768" s="273"/>
      <c r="BJ768" s="273"/>
      <c r="BK768" s="273"/>
      <c r="BL768" s="273"/>
      <c r="BM768" s="273"/>
      <c r="BN768" s="273"/>
      <c r="BO768" s="273"/>
      <c r="BP768" s="273"/>
      <c r="BQ768" s="273"/>
      <c r="BR768" s="273"/>
      <c r="BS768" s="273"/>
      <c r="BT768" s="273"/>
      <c r="BU768" s="273"/>
      <c r="BV768" s="273"/>
      <c r="BW768" s="273"/>
      <c r="BX768" s="273"/>
      <c r="BY768" s="273"/>
      <c r="BZ768" s="273"/>
      <c r="CA768" s="273"/>
      <c r="CB768" s="273"/>
      <c r="CC768" s="273"/>
      <c r="CD768" s="273"/>
      <c r="CE768" s="273"/>
    </row>
    <row r="769" spans="1:83" ht="12.6" customHeight="1">
      <c r="A769" s="209" t="str">
        <f>RIGHT($C$83,3)&amp;"*"&amp;RIGHT($C$82,4)&amp;"*"&amp;AL$55&amp;"*"&amp;"A"</f>
        <v>145*2018*7320*A</v>
      </c>
      <c r="B769" s="272">
        <f>ROUND(AL59,0)</f>
        <v>0</v>
      </c>
      <c r="C769" s="274">
        <f>ROUND(AL60,2)</f>
        <v>0</v>
      </c>
      <c r="D769" s="272">
        <f>ROUND(AL61,0)</f>
        <v>0</v>
      </c>
      <c r="E769" s="272">
        <f>ROUND(AL62,0)</f>
        <v>0</v>
      </c>
      <c r="F769" s="272">
        <f>ROUND(AL63,0)</f>
        <v>0</v>
      </c>
      <c r="G769" s="272">
        <f>ROUND(AL64,0)</f>
        <v>0</v>
      </c>
      <c r="H769" s="272">
        <f>ROUND(AL65,0)</f>
        <v>0</v>
      </c>
      <c r="I769" s="272">
        <f>ROUND(AL66,0)</f>
        <v>0</v>
      </c>
      <c r="J769" s="272">
        <f>ROUND(AL67,0)</f>
        <v>0</v>
      </c>
      <c r="K769" s="272">
        <f>ROUND(AL68,0)</f>
        <v>0</v>
      </c>
      <c r="L769" s="272">
        <f>ROUND(AL69,0)</f>
        <v>0</v>
      </c>
      <c r="M769" s="272">
        <f>ROUND(AL70,0)</f>
        <v>0</v>
      </c>
      <c r="N769" s="272">
        <f>ROUND(AL75,0)</f>
        <v>0</v>
      </c>
      <c r="O769" s="272">
        <f>ROUND(AL73,0)</f>
        <v>0</v>
      </c>
      <c r="P769" s="272">
        <f>IF(AL76&gt;0,ROUND(AL76,0),0)</f>
        <v>0</v>
      </c>
      <c r="Q769" s="272">
        <f>IF(AL77&gt;0,ROUND(AL77,0),0)</f>
        <v>0</v>
      </c>
      <c r="R769" s="272">
        <f>IF(AL78&gt;0,ROUND(AL78,0),0)</f>
        <v>0</v>
      </c>
      <c r="S769" s="272">
        <f>IF(AL79&gt;0,ROUND(AL79,0),0)</f>
        <v>0</v>
      </c>
      <c r="T769" s="274">
        <f>IF(AL80&gt;0,ROUND(AL80,2),0)</f>
        <v>0</v>
      </c>
      <c r="U769" s="272"/>
      <c r="V769" s="273"/>
      <c r="W769" s="272"/>
      <c r="X769" s="272"/>
      <c r="Y769" s="272">
        <f t="shared" si="21"/>
        <v>0</v>
      </c>
      <c r="Z769" s="273"/>
      <c r="AA769" s="273"/>
      <c r="AB769" s="273"/>
      <c r="AC769" s="273"/>
      <c r="AD769" s="273"/>
      <c r="AE769" s="273"/>
      <c r="AF769" s="273"/>
      <c r="AG769" s="273"/>
      <c r="AH769" s="273"/>
      <c r="AI769" s="273"/>
      <c r="AJ769" s="273"/>
      <c r="AK769" s="273"/>
      <c r="AL769" s="273"/>
      <c r="AM769" s="273"/>
      <c r="AN769" s="273"/>
      <c r="AO769" s="273"/>
      <c r="AP769" s="273"/>
      <c r="AQ769" s="273"/>
      <c r="AR769" s="273"/>
      <c r="AS769" s="273"/>
      <c r="AT769" s="273"/>
      <c r="AU769" s="273"/>
      <c r="AV769" s="273"/>
      <c r="AW769" s="273"/>
      <c r="AX769" s="273"/>
      <c r="AY769" s="273"/>
      <c r="AZ769" s="273"/>
      <c r="BA769" s="273"/>
      <c r="BB769" s="273"/>
      <c r="BC769" s="273"/>
      <c r="BD769" s="273"/>
      <c r="BE769" s="273"/>
      <c r="BF769" s="273"/>
      <c r="BG769" s="273"/>
      <c r="BH769" s="273"/>
      <c r="BI769" s="273"/>
      <c r="BJ769" s="273"/>
      <c r="BK769" s="273"/>
      <c r="BL769" s="273"/>
      <c r="BM769" s="273"/>
      <c r="BN769" s="273"/>
      <c r="BO769" s="273"/>
      <c r="BP769" s="273"/>
      <c r="BQ769" s="273"/>
      <c r="BR769" s="273"/>
      <c r="BS769" s="273"/>
      <c r="BT769" s="273"/>
      <c r="BU769" s="273"/>
      <c r="BV769" s="273"/>
      <c r="BW769" s="273"/>
      <c r="BX769" s="273"/>
      <c r="BY769" s="273"/>
      <c r="BZ769" s="273"/>
      <c r="CA769" s="273"/>
      <c r="CB769" s="273"/>
      <c r="CC769" s="273"/>
      <c r="CD769" s="273"/>
      <c r="CE769" s="273"/>
    </row>
    <row r="770" spans="1:83" ht="12.6" customHeight="1">
      <c r="A770" s="209" t="str">
        <f>RIGHT($C$83,3)&amp;"*"&amp;RIGHT($C$82,4)&amp;"*"&amp;AM$55&amp;"*"&amp;"A"</f>
        <v>145*2018*7330*A</v>
      </c>
      <c r="B770" s="272">
        <f>ROUND(AM59,0)</f>
        <v>0</v>
      </c>
      <c r="C770" s="274">
        <f>ROUND(AM60,2)</f>
        <v>0</v>
      </c>
      <c r="D770" s="272">
        <f>ROUND(AM61,0)</f>
        <v>0</v>
      </c>
      <c r="E770" s="272">
        <f>ROUND(AM62,0)</f>
        <v>0</v>
      </c>
      <c r="F770" s="272">
        <f>ROUND(AM63,0)</f>
        <v>0</v>
      </c>
      <c r="G770" s="272">
        <f>ROUND(AM64,0)</f>
        <v>0</v>
      </c>
      <c r="H770" s="272">
        <f>ROUND(AM65,0)</f>
        <v>0</v>
      </c>
      <c r="I770" s="272">
        <f>ROUND(AM66,0)</f>
        <v>0</v>
      </c>
      <c r="J770" s="272">
        <f>ROUND(AM67,0)</f>
        <v>0</v>
      </c>
      <c r="K770" s="272">
        <f>ROUND(AM68,0)</f>
        <v>0</v>
      </c>
      <c r="L770" s="272">
        <f>ROUND(AM69,0)</f>
        <v>0</v>
      </c>
      <c r="M770" s="272">
        <f>ROUND(AM70,0)</f>
        <v>0</v>
      </c>
      <c r="N770" s="272">
        <f>ROUND(AM75,0)</f>
        <v>0</v>
      </c>
      <c r="O770" s="272">
        <f>ROUND(AM73,0)</f>
        <v>0</v>
      </c>
      <c r="P770" s="272">
        <f>IF(AM76&gt;0,ROUND(AM76,0),0)</f>
        <v>0</v>
      </c>
      <c r="Q770" s="272">
        <f>IF(AM77&gt;0,ROUND(AM77,0),0)</f>
        <v>0</v>
      </c>
      <c r="R770" s="272">
        <f>IF(AM78&gt;0,ROUND(AM78,0),0)</f>
        <v>0</v>
      </c>
      <c r="S770" s="272">
        <f>IF(AM79&gt;0,ROUND(AM79,0),0)</f>
        <v>0</v>
      </c>
      <c r="T770" s="274">
        <f>IF(AM80&gt;0,ROUND(AM80,2),0)</f>
        <v>0</v>
      </c>
      <c r="U770" s="272"/>
      <c r="V770" s="273"/>
      <c r="W770" s="272"/>
      <c r="X770" s="272"/>
      <c r="Y770" s="272">
        <f t="shared" si="21"/>
        <v>0</v>
      </c>
      <c r="Z770" s="273"/>
      <c r="AA770" s="273"/>
      <c r="AB770" s="273"/>
      <c r="AC770" s="273"/>
      <c r="AD770" s="273"/>
      <c r="AE770" s="273"/>
      <c r="AF770" s="273"/>
      <c r="AG770" s="273"/>
      <c r="AH770" s="273"/>
      <c r="AI770" s="273"/>
      <c r="AJ770" s="273"/>
      <c r="AK770" s="273"/>
      <c r="AL770" s="273"/>
      <c r="AM770" s="273"/>
      <c r="AN770" s="273"/>
      <c r="AO770" s="273"/>
      <c r="AP770" s="273"/>
      <c r="AQ770" s="273"/>
      <c r="AR770" s="273"/>
      <c r="AS770" s="273"/>
      <c r="AT770" s="273"/>
      <c r="AU770" s="273"/>
      <c r="AV770" s="273"/>
      <c r="AW770" s="273"/>
      <c r="AX770" s="273"/>
      <c r="AY770" s="273"/>
      <c r="AZ770" s="273"/>
      <c r="BA770" s="273"/>
      <c r="BB770" s="273"/>
      <c r="BC770" s="273"/>
      <c r="BD770" s="273"/>
      <c r="BE770" s="273"/>
      <c r="BF770" s="273"/>
      <c r="BG770" s="273"/>
      <c r="BH770" s="273"/>
      <c r="BI770" s="273"/>
      <c r="BJ770" s="273"/>
      <c r="BK770" s="273"/>
      <c r="BL770" s="273"/>
      <c r="BM770" s="273"/>
      <c r="BN770" s="273"/>
      <c r="BO770" s="273"/>
      <c r="BP770" s="273"/>
      <c r="BQ770" s="273"/>
      <c r="BR770" s="273"/>
      <c r="BS770" s="273"/>
      <c r="BT770" s="273"/>
      <c r="BU770" s="273"/>
      <c r="BV770" s="273"/>
      <c r="BW770" s="273"/>
      <c r="BX770" s="273"/>
      <c r="BY770" s="273"/>
      <c r="BZ770" s="273"/>
      <c r="CA770" s="273"/>
      <c r="CB770" s="273"/>
      <c r="CC770" s="273"/>
      <c r="CD770" s="273"/>
      <c r="CE770" s="273"/>
    </row>
    <row r="771" spans="1:83" ht="12.6" customHeight="1">
      <c r="A771" s="209" t="str">
        <f>RIGHT($C$83,3)&amp;"*"&amp;RIGHT($C$82,4)&amp;"*"&amp;AN$55&amp;"*"&amp;"A"</f>
        <v>145*2018*7340*A</v>
      </c>
      <c r="B771" s="272">
        <f>ROUND(AN59,0)</f>
        <v>0</v>
      </c>
      <c r="C771" s="274">
        <f>ROUND(AN60,2)</f>
        <v>0</v>
      </c>
      <c r="D771" s="272">
        <f>ROUND(AN61,0)</f>
        <v>0</v>
      </c>
      <c r="E771" s="272">
        <f>ROUND(AN62,0)</f>
        <v>0</v>
      </c>
      <c r="F771" s="272">
        <f>ROUND(AN63,0)</f>
        <v>0</v>
      </c>
      <c r="G771" s="272">
        <f>ROUND(AN64,0)</f>
        <v>0</v>
      </c>
      <c r="H771" s="272">
        <f>ROUND(AN65,0)</f>
        <v>0</v>
      </c>
      <c r="I771" s="272">
        <f>ROUND(AN66,0)</f>
        <v>0</v>
      </c>
      <c r="J771" s="272">
        <f>ROUND(AN67,0)</f>
        <v>0</v>
      </c>
      <c r="K771" s="272">
        <f>ROUND(AN68,0)</f>
        <v>0</v>
      </c>
      <c r="L771" s="272">
        <f>ROUND(AN69,0)</f>
        <v>0</v>
      </c>
      <c r="M771" s="272">
        <f>ROUND(AN70,0)</f>
        <v>0</v>
      </c>
      <c r="N771" s="272">
        <f>ROUND(AN75,0)</f>
        <v>0</v>
      </c>
      <c r="O771" s="272">
        <f>ROUND(AN73,0)</f>
        <v>0</v>
      </c>
      <c r="P771" s="272">
        <f>IF(AN76&gt;0,ROUND(AN76,0),0)</f>
        <v>0</v>
      </c>
      <c r="Q771" s="272">
        <f>IF(AN77&gt;0,ROUND(AN77,0),0)</f>
        <v>0</v>
      </c>
      <c r="R771" s="272">
        <f>IF(AN78&gt;0,ROUND(AN78,0),0)</f>
        <v>0</v>
      </c>
      <c r="S771" s="272">
        <f>IF(AN79&gt;0,ROUND(AN79,0),0)</f>
        <v>0</v>
      </c>
      <c r="T771" s="274">
        <f>IF(AN80&gt;0,ROUND(AN80,2),0)</f>
        <v>0</v>
      </c>
      <c r="U771" s="272"/>
      <c r="V771" s="273"/>
      <c r="W771" s="272"/>
      <c r="X771" s="272"/>
      <c r="Y771" s="272">
        <f t="shared" si="21"/>
        <v>0</v>
      </c>
      <c r="Z771" s="273"/>
      <c r="AA771" s="273"/>
      <c r="AB771" s="273"/>
      <c r="AC771" s="273"/>
      <c r="AD771" s="273"/>
      <c r="AE771" s="273"/>
      <c r="AF771" s="273"/>
      <c r="AG771" s="273"/>
      <c r="AH771" s="273"/>
      <c r="AI771" s="273"/>
      <c r="AJ771" s="273"/>
      <c r="AK771" s="273"/>
      <c r="AL771" s="273"/>
      <c r="AM771" s="273"/>
      <c r="AN771" s="273"/>
      <c r="AO771" s="273"/>
      <c r="AP771" s="273"/>
      <c r="AQ771" s="273"/>
      <c r="AR771" s="273"/>
      <c r="AS771" s="273"/>
      <c r="AT771" s="273"/>
      <c r="AU771" s="273"/>
      <c r="AV771" s="273"/>
      <c r="AW771" s="273"/>
      <c r="AX771" s="273"/>
      <c r="AY771" s="273"/>
      <c r="AZ771" s="273"/>
      <c r="BA771" s="273"/>
      <c r="BB771" s="273"/>
      <c r="BC771" s="273"/>
      <c r="BD771" s="273"/>
      <c r="BE771" s="273"/>
      <c r="BF771" s="273"/>
      <c r="BG771" s="273"/>
      <c r="BH771" s="273"/>
      <c r="BI771" s="273"/>
      <c r="BJ771" s="273"/>
      <c r="BK771" s="273"/>
      <c r="BL771" s="273"/>
      <c r="BM771" s="273"/>
      <c r="BN771" s="273"/>
      <c r="BO771" s="273"/>
      <c r="BP771" s="273"/>
      <c r="BQ771" s="273"/>
      <c r="BR771" s="273"/>
      <c r="BS771" s="273"/>
      <c r="BT771" s="273"/>
      <c r="BU771" s="273"/>
      <c r="BV771" s="273"/>
      <c r="BW771" s="273"/>
      <c r="BX771" s="273"/>
      <c r="BY771" s="273"/>
      <c r="BZ771" s="273"/>
      <c r="CA771" s="273"/>
      <c r="CB771" s="273"/>
      <c r="CC771" s="273"/>
      <c r="CD771" s="273"/>
      <c r="CE771" s="273"/>
    </row>
    <row r="772" spans="1:83" ht="12.6" customHeight="1">
      <c r="A772" s="209" t="str">
        <f>RIGHT($C$83,3)&amp;"*"&amp;RIGHT($C$82,4)&amp;"*"&amp;AO$55&amp;"*"&amp;"A"</f>
        <v>145*2018*7350*A</v>
      </c>
      <c r="B772" s="272">
        <f>ROUND(AO59,0)</f>
        <v>0</v>
      </c>
      <c r="C772" s="274">
        <f>ROUND(AO60,2)</f>
        <v>0</v>
      </c>
      <c r="D772" s="272">
        <f>ROUND(AO61,0)</f>
        <v>0</v>
      </c>
      <c r="E772" s="272">
        <f>ROUND(AO62,0)</f>
        <v>0</v>
      </c>
      <c r="F772" s="272">
        <f>ROUND(AO63,0)</f>
        <v>0</v>
      </c>
      <c r="G772" s="272">
        <f>ROUND(AO64,0)</f>
        <v>0</v>
      </c>
      <c r="H772" s="272">
        <f>ROUND(AO65,0)</f>
        <v>0</v>
      </c>
      <c r="I772" s="272">
        <f>ROUND(AO66,0)</f>
        <v>0</v>
      </c>
      <c r="J772" s="272">
        <f>ROUND(AO67,0)</f>
        <v>0</v>
      </c>
      <c r="K772" s="272">
        <f>ROUND(AO68,0)</f>
        <v>0</v>
      </c>
      <c r="L772" s="272">
        <f>ROUND(AO69,0)</f>
        <v>0</v>
      </c>
      <c r="M772" s="272">
        <f>ROUND(AO70,0)</f>
        <v>0</v>
      </c>
      <c r="N772" s="272">
        <f>ROUND(AO75,0)</f>
        <v>0</v>
      </c>
      <c r="O772" s="272">
        <f>ROUND(AO73,0)</f>
        <v>0</v>
      </c>
      <c r="P772" s="272">
        <f>IF(AO76&gt;0,ROUND(AO76,0),0)</f>
        <v>0</v>
      </c>
      <c r="Q772" s="272">
        <f>IF(AO77&gt;0,ROUND(AO77,0),0)</f>
        <v>0</v>
      </c>
      <c r="R772" s="272">
        <f>IF(AO78&gt;0,ROUND(AO78,0),0)</f>
        <v>0</v>
      </c>
      <c r="S772" s="272">
        <f>IF(AO79&gt;0,ROUND(AO79,0),0)</f>
        <v>0</v>
      </c>
      <c r="T772" s="274">
        <f>IF(AO80&gt;0,ROUND(AO80,2),0)</f>
        <v>0</v>
      </c>
      <c r="U772" s="272"/>
      <c r="V772" s="273"/>
      <c r="W772" s="272"/>
      <c r="X772" s="272"/>
      <c r="Y772" s="272">
        <f t="shared" si="21"/>
        <v>0</v>
      </c>
      <c r="Z772" s="273"/>
      <c r="AA772" s="273"/>
      <c r="AB772" s="273"/>
      <c r="AC772" s="273"/>
      <c r="AD772" s="273"/>
      <c r="AE772" s="273"/>
      <c r="AF772" s="273"/>
      <c r="AG772" s="273"/>
      <c r="AH772" s="273"/>
      <c r="AI772" s="273"/>
      <c r="AJ772" s="273"/>
      <c r="AK772" s="273"/>
      <c r="AL772" s="273"/>
      <c r="AM772" s="273"/>
      <c r="AN772" s="273"/>
      <c r="AO772" s="273"/>
      <c r="AP772" s="273"/>
      <c r="AQ772" s="273"/>
      <c r="AR772" s="273"/>
      <c r="AS772" s="273"/>
      <c r="AT772" s="273"/>
      <c r="AU772" s="273"/>
      <c r="AV772" s="273"/>
      <c r="AW772" s="273"/>
      <c r="AX772" s="273"/>
      <c r="AY772" s="273"/>
      <c r="AZ772" s="273"/>
      <c r="BA772" s="273"/>
      <c r="BB772" s="273"/>
      <c r="BC772" s="273"/>
      <c r="BD772" s="273"/>
      <c r="BE772" s="273"/>
      <c r="BF772" s="273"/>
      <c r="BG772" s="273"/>
      <c r="BH772" s="273"/>
      <c r="BI772" s="273"/>
      <c r="BJ772" s="273"/>
      <c r="BK772" s="273"/>
      <c r="BL772" s="273"/>
      <c r="BM772" s="273"/>
      <c r="BN772" s="273"/>
      <c r="BO772" s="273"/>
      <c r="BP772" s="273"/>
      <c r="BQ772" s="273"/>
      <c r="BR772" s="273"/>
      <c r="BS772" s="273"/>
      <c r="BT772" s="273"/>
      <c r="BU772" s="273"/>
      <c r="BV772" s="273"/>
      <c r="BW772" s="273"/>
      <c r="BX772" s="273"/>
      <c r="BY772" s="273"/>
      <c r="BZ772" s="273"/>
      <c r="CA772" s="273"/>
      <c r="CB772" s="273"/>
      <c r="CC772" s="273"/>
      <c r="CD772" s="273"/>
      <c r="CE772" s="273"/>
    </row>
    <row r="773" spans="1:83" ht="12.6" customHeight="1">
      <c r="A773" s="209" t="str">
        <f>RIGHT($C$83,3)&amp;"*"&amp;RIGHT($C$82,4)&amp;"*"&amp;AP$55&amp;"*"&amp;"A"</f>
        <v>145*2018*7380*A</v>
      </c>
      <c r="B773" s="272">
        <f>ROUND(AP59,0)</f>
        <v>34018</v>
      </c>
      <c r="C773" s="274">
        <f>ROUND(AP60,2)</f>
        <v>19.440000000000001</v>
      </c>
      <c r="D773" s="272">
        <f>ROUND(AP61,0)</f>
        <v>2274530</v>
      </c>
      <c r="E773" s="272">
        <f>ROUND(AP62,0)</f>
        <v>524453</v>
      </c>
      <c r="F773" s="272">
        <f>ROUND(AP63,0)</f>
        <v>0</v>
      </c>
      <c r="G773" s="272">
        <f>ROUND(AP64,0)</f>
        <v>521707</v>
      </c>
      <c r="H773" s="272">
        <f>ROUND(AP65,0)</f>
        <v>3658</v>
      </c>
      <c r="I773" s="272">
        <f>ROUND(AP66,0)</f>
        <v>39361</v>
      </c>
      <c r="J773" s="272">
        <f>ROUND(AP67,0)</f>
        <v>107432</v>
      </c>
      <c r="K773" s="272">
        <f>ROUND(AP68,0)</f>
        <v>193504</v>
      </c>
      <c r="L773" s="272">
        <f>ROUND(AP69,0)</f>
        <v>13489</v>
      </c>
      <c r="M773" s="272">
        <f>ROUND(AP70,0)</f>
        <v>160</v>
      </c>
      <c r="N773" s="272">
        <f>ROUND(AP75,0)</f>
        <v>8352821</v>
      </c>
      <c r="O773" s="272">
        <f>ROUND(AP73,0)</f>
        <v>42517</v>
      </c>
      <c r="P773" s="272">
        <f>IF(AP76&gt;0,ROUND(AP76,0),0)</f>
        <v>6853</v>
      </c>
      <c r="Q773" s="272">
        <f>IF(AP77&gt;0,ROUND(AP77,0),0)</f>
        <v>0</v>
      </c>
      <c r="R773" s="272">
        <f>IF(AP78&gt;0,ROUND(AP78,0),0)</f>
        <v>482</v>
      </c>
      <c r="S773" s="272">
        <f>IF(AP79&gt;0,ROUND(AP79,0),0)</f>
        <v>7335</v>
      </c>
      <c r="T773" s="274">
        <f>IF(AP80&gt;0,ROUND(AP80,2),0)</f>
        <v>6.14</v>
      </c>
      <c r="U773" s="272"/>
      <c r="V773" s="273"/>
      <c r="W773" s="272"/>
      <c r="X773" s="272"/>
      <c r="Y773" s="272">
        <f t="shared" si="21"/>
        <v>1600736</v>
      </c>
      <c r="Z773" s="273"/>
      <c r="AA773" s="273"/>
      <c r="AB773" s="273"/>
      <c r="AC773" s="273"/>
      <c r="AD773" s="273"/>
      <c r="AE773" s="273"/>
      <c r="AF773" s="273"/>
      <c r="AG773" s="273"/>
      <c r="AH773" s="273"/>
      <c r="AI773" s="273"/>
      <c r="AJ773" s="273"/>
      <c r="AK773" s="273"/>
      <c r="AL773" s="273"/>
      <c r="AM773" s="273"/>
      <c r="AN773" s="273"/>
      <c r="AO773" s="273"/>
      <c r="AP773" s="273"/>
      <c r="AQ773" s="273"/>
      <c r="AR773" s="273"/>
      <c r="AS773" s="273"/>
      <c r="AT773" s="273"/>
      <c r="AU773" s="273"/>
      <c r="AV773" s="273"/>
      <c r="AW773" s="273"/>
      <c r="AX773" s="273"/>
      <c r="AY773" s="273"/>
      <c r="AZ773" s="273"/>
      <c r="BA773" s="273"/>
      <c r="BB773" s="273"/>
      <c r="BC773" s="273"/>
      <c r="BD773" s="273"/>
      <c r="BE773" s="273"/>
      <c r="BF773" s="273"/>
      <c r="BG773" s="273"/>
      <c r="BH773" s="273"/>
      <c r="BI773" s="273"/>
      <c r="BJ773" s="273"/>
      <c r="BK773" s="273"/>
      <c r="BL773" s="273"/>
      <c r="BM773" s="273"/>
      <c r="BN773" s="273"/>
      <c r="BO773" s="273"/>
      <c r="BP773" s="273"/>
      <c r="BQ773" s="273"/>
      <c r="BR773" s="273"/>
      <c r="BS773" s="273"/>
      <c r="BT773" s="273"/>
      <c r="BU773" s="273"/>
      <c r="BV773" s="273"/>
      <c r="BW773" s="273"/>
      <c r="BX773" s="273"/>
      <c r="BY773" s="273"/>
      <c r="BZ773" s="273"/>
      <c r="CA773" s="273"/>
      <c r="CB773" s="273"/>
      <c r="CC773" s="273"/>
      <c r="CD773" s="273"/>
      <c r="CE773" s="273"/>
    </row>
    <row r="774" spans="1:83" ht="12.6" customHeight="1">
      <c r="A774" s="209" t="str">
        <f>RIGHT($C$83,3)&amp;"*"&amp;RIGHT($C$82,4)&amp;"*"&amp;AQ$55&amp;"*"&amp;"A"</f>
        <v>145*2018*7390*A</v>
      </c>
      <c r="B774" s="272">
        <f>ROUND(AQ59,0)</f>
        <v>439</v>
      </c>
      <c r="C774" s="274">
        <f>ROUND(AQ60,2)</f>
        <v>0</v>
      </c>
      <c r="D774" s="272">
        <f>ROUND(AQ61,0)</f>
        <v>0</v>
      </c>
      <c r="E774" s="272">
        <f>ROUND(AQ62,0)</f>
        <v>0</v>
      </c>
      <c r="F774" s="272">
        <f>ROUND(AQ63,0)</f>
        <v>0</v>
      </c>
      <c r="G774" s="272">
        <f>ROUND(AQ64,0)</f>
        <v>587</v>
      </c>
      <c r="H774" s="272">
        <f>ROUND(AQ65,0)</f>
        <v>328</v>
      </c>
      <c r="I774" s="272">
        <f>ROUND(AQ66,0)</f>
        <v>2261</v>
      </c>
      <c r="J774" s="272">
        <f>ROUND(AQ67,0)</f>
        <v>12269</v>
      </c>
      <c r="K774" s="272">
        <f>ROUND(AQ68,0)</f>
        <v>82</v>
      </c>
      <c r="L774" s="272">
        <f>ROUND(AQ69,0)</f>
        <v>15</v>
      </c>
      <c r="M774" s="272">
        <f>ROUND(AQ70,0)</f>
        <v>0</v>
      </c>
      <c r="N774" s="272">
        <f>ROUND(AQ75,0)</f>
        <v>0</v>
      </c>
      <c r="O774" s="272">
        <f>ROUND(AQ73,0)</f>
        <v>0</v>
      </c>
      <c r="P774" s="272">
        <f>IF(AQ76&gt;0,ROUND(AQ76,0),0)</f>
        <v>987</v>
      </c>
      <c r="Q774" s="272">
        <f>IF(AQ77&gt;0,ROUND(AQ77,0),0)</f>
        <v>0</v>
      </c>
      <c r="R774" s="272">
        <f>IF(AQ78&gt;0,ROUND(AQ78,0),0)</f>
        <v>34</v>
      </c>
      <c r="S774" s="272">
        <f>IF(AQ79&gt;0,ROUND(AQ79,0),0)</f>
        <v>0</v>
      </c>
      <c r="T774" s="274">
        <f>IF(AQ80&gt;0,ROUND(AQ80,2),0)</f>
        <v>0</v>
      </c>
      <c r="U774" s="272"/>
      <c r="V774" s="273"/>
      <c r="W774" s="272"/>
      <c r="X774" s="272"/>
      <c r="Y774" s="272">
        <f t="shared" si="21"/>
        <v>79793</v>
      </c>
      <c r="Z774" s="273"/>
      <c r="AA774" s="273"/>
      <c r="AB774" s="273"/>
      <c r="AC774" s="273"/>
      <c r="AD774" s="273"/>
      <c r="AE774" s="273"/>
      <c r="AF774" s="273"/>
      <c r="AG774" s="273"/>
      <c r="AH774" s="273"/>
      <c r="AI774" s="273"/>
      <c r="AJ774" s="273"/>
      <c r="AK774" s="273"/>
      <c r="AL774" s="273"/>
      <c r="AM774" s="273"/>
      <c r="AN774" s="273"/>
      <c r="AO774" s="273"/>
      <c r="AP774" s="273"/>
      <c r="AQ774" s="273"/>
      <c r="AR774" s="273"/>
      <c r="AS774" s="273"/>
      <c r="AT774" s="273"/>
      <c r="AU774" s="273"/>
      <c r="AV774" s="273"/>
      <c r="AW774" s="273"/>
      <c r="AX774" s="273"/>
      <c r="AY774" s="273"/>
      <c r="AZ774" s="273"/>
      <c r="BA774" s="273"/>
      <c r="BB774" s="273"/>
      <c r="BC774" s="273"/>
      <c r="BD774" s="273"/>
      <c r="BE774" s="273"/>
      <c r="BF774" s="273"/>
      <c r="BG774" s="273"/>
      <c r="BH774" s="273"/>
      <c r="BI774" s="273"/>
      <c r="BJ774" s="273"/>
      <c r="BK774" s="273"/>
      <c r="BL774" s="273"/>
      <c r="BM774" s="273"/>
      <c r="BN774" s="273"/>
      <c r="BO774" s="273"/>
      <c r="BP774" s="273"/>
      <c r="BQ774" s="273"/>
      <c r="BR774" s="273"/>
      <c r="BS774" s="273"/>
      <c r="BT774" s="273"/>
      <c r="BU774" s="273"/>
      <c r="BV774" s="273"/>
      <c r="BW774" s="273"/>
      <c r="BX774" s="273"/>
      <c r="BY774" s="273"/>
      <c r="BZ774" s="273"/>
      <c r="CA774" s="273"/>
      <c r="CB774" s="273"/>
      <c r="CC774" s="273"/>
      <c r="CD774" s="273"/>
      <c r="CE774" s="273"/>
    </row>
    <row r="775" spans="1:83" ht="12.6" customHeight="1">
      <c r="A775" s="209" t="str">
        <f>RIGHT($C$83,3)&amp;"*"&amp;RIGHT($C$82,4)&amp;"*"&amp;AR$55&amp;"*"&amp;"A"</f>
        <v>145*2018*7400*A</v>
      </c>
      <c r="B775" s="272">
        <f>ROUND(AR59,0)</f>
        <v>41295</v>
      </c>
      <c r="C775" s="274">
        <f>ROUND(AR60,2)</f>
        <v>43.33</v>
      </c>
      <c r="D775" s="272">
        <f>ROUND(AR61,0)</f>
        <v>3930792</v>
      </c>
      <c r="E775" s="272">
        <f>ROUND(AR62,0)</f>
        <v>1109309</v>
      </c>
      <c r="F775" s="272">
        <f>ROUND(AR63,0)</f>
        <v>39753</v>
      </c>
      <c r="G775" s="272">
        <f>ROUND(AR64,0)</f>
        <v>730194</v>
      </c>
      <c r="H775" s="272">
        <f>ROUND(AR65,0)</f>
        <v>11594</v>
      </c>
      <c r="I775" s="272">
        <f>ROUND(AR66,0)</f>
        <v>676183</v>
      </c>
      <c r="J775" s="272">
        <f>ROUND(AR67,0)</f>
        <v>45655</v>
      </c>
      <c r="K775" s="272">
        <f>ROUND(AR68,0)</f>
        <v>104189</v>
      </c>
      <c r="L775" s="272">
        <f>ROUND(AR69,0)</f>
        <v>169617</v>
      </c>
      <c r="M775" s="272">
        <f>ROUND(AR70,0)</f>
        <v>373511</v>
      </c>
      <c r="N775" s="272">
        <f>ROUND(AR75,0)</f>
        <v>9529961</v>
      </c>
      <c r="O775" s="272">
        <f>ROUND(AR73,0)</f>
        <v>0</v>
      </c>
      <c r="P775" s="272">
        <f>IF(AR76&gt;0,ROUND(AR76,0),0)</f>
        <v>4062</v>
      </c>
      <c r="Q775" s="272">
        <f>IF(AR77&gt;0,ROUND(AR77,0),0)</f>
        <v>0</v>
      </c>
      <c r="R775" s="272">
        <f>IF(AR78&gt;0,ROUND(AR78,0),0)</f>
        <v>889</v>
      </c>
      <c r="S775" s="272">
        <f>IF(AR79&gt;0,ROUND(AR79,0),0)</f>
        <v>0</v>
      </c>
      <c r="T775" s="274">
        <f>IF(AR80&gt;0,ROUND(AR80,2),0)</f>
        <v>25.76</v>
      </c>
      <c r="U775" s="272"/>
      <c r="V775" s="273"/>
      <c r="W775" s="272"/>
      <c r="X775" s="272"/>
      <c r="Y775" s="272">
        <f t="shared" si="21"/>
        <v>2268143</v>
      </c>
      <c r="Z775" s="273"/>
      <c r="AA775" s="273"/>
      <c r="AB775" s="273"/>
      <c r="AC775" s="273"/>
      <c r="AD775" s="273"/>
      <c r="AE775" s="273"/>
      <c r="AF775" s="273"/>
      <c r="AG775" s="273"/>
      <c r="AH775" s="273"/>
      <c r="AI775" s="273"/>
      <c r="AJ775" s="273"/>
      <c r="AK775" s="273"/>
      <c r="AL775" s="273"/>
      <c r="AM775" s="273"/>
      <c r="AN775" s="273"/>
      <c r="AO775" s="273"/>
      <c r="AP775" s="273"/>
      <c r="AQ775" s="273"/>
      <c r="AR775" s="273"/>
      <c r="AS775" s="273"/>
      <c r="AT775" s="273"/>
      <c r="AU775" s="273"/>
      <c r="AV775" s="273"/>
      <c r="AW775" s="273"/>
      <c r="AX775" s="273"/>
      <c r="AY775" s="273"/>
      <c r="AZ775" s="273"/>
      <c r="BA775" s="273"/>
      <c r="BB775" s="273"/>
      <c r="BC775" s="273"/>
      <c r="BD775" s="273"/>
      <c r="BE775" s="273"/>
      <c r="BF775" s="273"/>
      <c r="BG775" s="273"/>
      <c r="BH775" s="273"/>
      <c r="BI775" s="273"/>
      <c r="BJ775" s="273"/>
      <c r="BK775" s="273"/>
      <c r="BL775" s="273"/>
      <c r="BM775" s="273"/>
      <c r="BN775" s="273"/>
      <c r="BO775" s="273"/>
      <c r="BP775" s="273"/>
      <c r="BQ775" s="273"/>
      <c r="BR775" s="273"/>
      <c r="BS775" s="273"/>
      <c r="BT775" s="273"/>
      <c r="BU775" s="273"/>
      <c r="BV775" s="273"/>
      <c r="BW775" s="273"/>
      <c r="BX775" s="273"/>
      <c r="BY775" s="273"/>
      <c r="BZ775" s="273"/>
      <c r="CA775" s="273"/>
      <c r="CB775" s="273"/>
      <c r="CC775" s="273"/>
      <c r="CD775" s="273"/>
      <c r="CE775" s="273"/>
    </row>
    <row r="776" spans="1:83" ht="12.6" customHeight="1">
      <c r="A776" s="209" t="str">
        <f>RIGHT($C$83,3)&amp;"*"&amp;RIGHT($C$82,4)&amp;"*"&amp;AS$55&amp;"*"&amp;"A"</f>
        <v>145*2018*7410*A</v>
      </c>
      <c r="B776" s="272">
        <f>ROUND(AS59,0)</f>
        <v>0</v>
      </c>
      <c r="C776" s="274">
        <f>ROUND(AS60,2)</f>
        <v>0</v>
      </c>
      <c r="D776" s="272">
        <f>ROUND(AS61,0)</f>
        <v>0</v>
      </c>
      <c r="E776" s="272">
        <f>ROUND(AS62,0)</f>
        <v>0</v>
      </c>
      <c r="F776" s="272">
        <f>ROUND(AS63,0)</f>
        <v>0</v>
      </c>
      <c r="G776" s="272">
        <f>ROUND(AS64,0)</f>
        <v>0</v>
      </c>
      <c r="H776" s="272">
        <f>ROUND(AS65,0)</f>
        <v>0</v>
      </c>
      <c r="I776" s="272">
        <f>ROUND(AS66,0)</f>
        <v>0</v>
      </c>
      <c r="J776" s="272">
        <f>ROUND(AS67,0)</f>
        <v>0</v>
      </c>
      <c r="K776" s="272">
        <f>ROUND(AS68,0)</f>
        <v>0</v>
      </c>
      <c r="L776" s="272">
        <f>ROUND(AS69,0)</f>
        <v>0</v>
      </c>
      <c r="M776" s="272">
        <f>ROUND(AS70,0)</f>
        <v>0</v>
      </c>
      <c r="N776" s="272">
        <f>ROUND(AS75,0)</f>
        <v>0</v>
      </c>
      <c r="O776" s="272">
        <f>ROUND(AS73,0)</f>
        <v>0</v>
      </c>
      <c r="P776" s="272">
        <f>IF(AS76&gt;0,ROUND(AS76,0),0)</f>
        <v>0</v>
      </c>
      <c r="Q776" s="272">
        <f>IF(AS77&gt;0,ROUND(AS77,0),0)</f>
        <v>0</v>
      </c>
      <c r="R776" s="272">
        <f>IF(AS78&gt;0,ROUND(AS78,0),0)</f>
        <v>0</v>
      </c>
      <c r="S776" s="272">
        <f>IF(AS79&gt;0,ROUND(AS79,0),0)</f>
        <v>0</v>
      </c>
      <c r="T776" s="274">
        <f>IF(AS80&gt;0,ROUND(AS80,2),0)</f>
        <v>0</v>
      </c>
      <c r="U776" s="272"/>
      <c r="V776" s="273"/>
      <c r="W776" s="272"/>
      <c r="X776" s="272"/>
      <c r="Y776" s="272">
        <f t="shared" si="21"/>
        <v>0</v>
      </c>
      <c r="Z776" s="273"/>
      <c r="AA776" s="273"/>
      <c r="AB776" s="273"/>
      <c r="AC776" s="273"/>
      <c r="AD776" s="273"/>
      <c r="AE776" s="273"/>
      <c r="AF776" s="273"/>
      <c r="AG776" s="273"/>
      <c r="AH776" s="273"/>
      <c r="AI776" s="273"/>
      <c r="AJ776" s="273"/>
      <c r="AK776" s="273"/>
      <c r="AL776" s="273"/>
      <c r="AM776" s="273"/>
      <c r="AN776" s="273"/>
      <c r="AO776" s="273"/>
      <c r="AP776" s="273"/>
      <c r="AQ776" s="273"/>
      <c r="AR776" s="273"/>
      <c r="AS776" s="273"/>
      <c r="AT776" s="273"/>
      <c r="AU776" s="273"/>
      <c r="AV776" s="273"/>
      <c r="AW776" s="273"/>
      <c r="AX776" s="273"/>
      <c r="AY776" s="273"/>
      <c r="AZ776" s="273"/>
      <c r="BA776" s="273"/>
      <c r="BB776" s="273"/>
      <c r="BC776" s="273"/>
      <c r="BD776" s="273"/>
      <c r="BE776" s="273"/>
      <c r="BF776" s="273"/>
      <c r="BG776" s="273"/>
      <c r="BH776" s="273"/>
      <c r="BI776" s="273"/>
      <c r="BJ776" s="273"/>
      <c r="BK776" s="273"/>
      <c r="BL776" s="273"/>
      <c r="BM776" s="273"/>
      <c r="BN776" s="273"/>
      <c r="BO776" s="273"/>
      <c r="BP776" s="273"/>
      <c r="BQ776" s="273"/>
      <c r="BR776" s="273"/>
      <c r="BS776" s="273"/>
      <c r="BT776" s="273"/>
      <c r="BU776" s="273"/>
      <c r="BV776" s="273"/>
      <c r="BW776" s="273"/>
      <c r="BX776" s="273"/>
      <c r="BY776" s="273"/>
      <c r="BZ776" s="273"/>
      <c r="CA776" s="273"/>
      <c r="CB776" s="273"/>
      <c r="CC776" s="273"/>
      <c r="CD776" s="273"/>
      <c r="CE776" s="273"/>
    </row>
    <row r="777" spans="1:83" ht="12.6" customHeight="1">
      <c r="A777" s="209" t="str">
        <f>RIGHT($C$83,3)&amp;"*"&amp;RIGHT($C$82,4)&amp;"*"&amp;AT$55&amp;"*"&amp;"A"</f>
        <v>145*2018*7420*A</v>
      </c>
      <c r="B777" s="272">
        <f>ROUND(AT59,0)</f>
        <v>0</v>
      </c>
      <c r="C777" s="274">
        <f>ROUND(AT60,2)</f>
        <v>0</v>
      </c>
      <c r="D777" s="272">
        <f>ROUND(AT61,0)</f>
        <v>0</v>
      </c>
      <c r="E777" s="272">
        <f>ROUND(AT62,0)</f>
        <v>0</v>
      </c>
      <c r="F777" s="272">
        <f>ROUND(AT63,0)</f>
        <v>0</v>
      </c>
      <c r="G777" s="272">
        <f>ROUND(AT64,0)</f>
        <v>0</v>
      </c>
      <c r="H777" s="272">
        <f>ROUND(AT65,0)</f>
        <v>0</v>
      </c>
      <c r="I777" s="272">
        <f>ROUND(AT66,0)</f>
        <v>0</v>
      </c>
      <c r="J777" s="272">
        <f>ROUND(AT67,0)</f>
        <v>0</v>
      </c>
      <c r="K777" s="272">
        <f>ROUND(AT68,0)</f>
        <v>0</v>
      </c>
      <c r="L777" s="272">
        <f>ROUND(AT69,0)</f>
        <v>0</v>
      </c>
      <c r="M777" s="272">
        <f>ROUND(AT70,0)</f>
        <v>0</v>
      </c>
      <c r="N777" s="272">
        <f>ROUND(AT75,0)</f>
        <v>0</v>
      </c>
      <c r="O777" s="272">
        <f>ROUND(AT73,0)</f>
        <v>0</v>
      </c>
      <c r="P777" s="272">
        <f>IF(AT76&gt;0,ROUND(AT76,0),0)</f>
        <v>0</v>
      </c>
      <c r="Q777" s="272">
        <f>IF(AT77&gt;0,ROUND(AT77,0),0)</f>
        <v>0</v>
      </c>
      <c r="R777" s="272">
        <f>IF(AT78&gt;0,ROUND(AT78,0),0)</f>
        <v>0</v>
      </c>
      <c r="S777" s="272">
        <f>IF(AT79&gt;0,ROUND(AT79,0),0)</f>
        <v>0</v>
      </c>
      <c r="T777" s="274">
        <f>IF(AT80&gt;0,ROUND(AT80,2),0)</f>
        <v>0</v>
      </c>
      <c r="U777" s="272"/>
      <c r="V777" s="273"/>
      <c r="W777" s="272"/>
      <c r="X777" s="272"/>
      <c r="Y777" s="272">
        <f t="shared" si="21"/>
        <v>0</v>
      </c>
      <c r="Z777" s="273"/>
      <c r="AA777" s="273"/>
      <c r="AB777" s="273"/>
      <c r="AC777" s="273"/>
      <c r="AD777" s="273"/>
      <c r="AE777" s="273"/>
      <c r="AF777" s="273"/>
      <c r="AG777" s="273"/>
      <c r="AH777" s="273"/>
      <c r="AI777" s="273"/>
      <c r="AJ777" s="273"/>
      <c r="AK777" s="273"/>
      <c r="AL777" s="273"/>
      <c r="AM777" s="273"/>
      <c r="AN777" s="273"/>
      <c r="AO777" s="273"/>
      <c r="AP777" s="273"/>
      <c r="AQ777" s="273"/>
      <c r="AR777" s="273"/>
      <c r="AS777" s="273"/>
      <c r="AT777" s="273"/>
      <c r="AU777" s="273"/>
      <c r="AV777" s="273"/>
      <c r="AW777" s="273"/>
      <c r="AX777" s="273"/>
      <c r="AY777" s="273"/>
      <c r="AZ777" s="273"/>
      <c r="BA777" s="273"/>
      <c r="BB777" s="273"/>
      <c r="BC777" s="273"/>
      <c r="BD777" s="273"/>
      <c r="BE777" s="273"/>
      <c r="BF777" s="273"/>
      <c r="BG777" s="273"/>
      <c r="BH777" s="273"/>
      <c r="BI777" s="273"/>
      <c r="BJ777" s="273"/>
      <c r="BK777" s="273"/>
      <c r="BL777" s="273"/>
      <c r="BM777" s="273"/>
      <c r="BN777" s="273"/>
      <c r="BO777" s="273"/>
      <c r="BP777" s="273"/>
      <c r="BQ777" s="273"/>
      <c r="BR777" s="273"/>
      <c r="BS777" s="273"/>
      <c r="BT777" s="273"/>
      <c r="BU777" s="273"/>
      <c r="BV777" s="273"/>
      <c r="BW777" s="273"/>
      <c r="BX777" s="273"/>
      <c r="BY777" s="273"/>
      <c r="BZ777" s="273"/>
      <c r="CA777" s="273"/>
      <c r="CB777" s="273"/>
      <c r="CC777" s="273"/>
      <c r="CD777" s="273"/>
      <c r="CE777" s="273"/>
    </row>
    <row r="778" spans="1:83" ht="12.6" customHeight="1">
      <c r="A778" s="209" t="str">
        <f>RIGHT($C$83,3)&amp;"*"&amp;RIGHT($C$82,4)&amp;"*"&amp;AU$55&amp;"*"&amp;"A"</f>
        <v>145*2018*7430*A</v>
      </c>
      <c r="B778" s="272">
        <f>ROUND(AU59,0)</f>
        <v>0</v>
      </c>
      <c r="C778" s="274">
        <f>ROUND(AU60,2)</f>
        <v>0</v>
      </c>
      <c r="D778" s="272">
        <f>ROUND(AU61,0)</f>
        <v>0</v>
      </c>
      <c r="E778" s="272">
        <f>ROUND(AU62,0)</f>
        <v>0</v>
      </c>
      <c r="F778" s="272">
        <f>ROUND(AU63,0)</f>
        <v>0</v>
      </c>
      <c r="G778" s="272">
        <f>ROUND(AU64,0)</f>
        <v>0</v>
      </c>
      <c r="H778" s="272">
        <f>ROUND(AU65,0)</f>
        <v>0</v>
      </c>
      <c r="I778" s="272">
        <f>ROUND(AU66,0)</f>
        <v>0</v>
      </c>
      <c r="J778" s="272">
        <f>ROUND(AU67,0)</f>
        <v>0</v>
      </c>
      <c r="K778" s="272">
        <f>ROUND(AU68,0)</f>
        <v>0</v>
      </c>
      <c r="L778" s="272">
        <f>ROUND(AU69,0)</f>
        <v>0</v>
      </c>
      <c r="M778" s="272">
        <f>ROUND(AU70,0)</f>
        <v>0</v>
      </c>
      <c r="N778" s="272">
        <f>ROUND(AU75,0)</f>
        <v>0</v>
      </c>
      <c r="O778" s="272">
        <f>ROUND(AU73,0)</f>
        <v>0</v>
      </c>
      <c r="P778" s="272">
        <f>IF(AU76&gt;0,ROUND(AU76,0),0)</f>
        <v>0</v>
      </c>
      <c r="Q778" s="272">
        <f>IF(AU77&gt;0,ROUND(AU77,0),0)</f>
        <v>0</v>
      </c>
      <c r="R778" s="272">
        <f>IF(AU78&gt;0,ROUND(AU78,0),0)</f>
        <v>0</v>
      </c>
      <c r="S778" s="272">
        <f>IF(AU79&gt;0,ROUND(AU79,0),0)</f>
        <v>0</v>
      </c>
      <c r="T778" s="274">
        <f>IF(AU80&gt;0,ROUND(AU80,2),0)</f>
        <v>0</v>
      </c>
      <c r="U778" s="272"/>
      <c r="V778" s="273"/>
      <c r="W778" s="272"/>
      <c r="X778" s="272"/>
      <c r="Y778" s="272">
        <f t="shared" si="21"/>
        <v>0</v>
      </c>
      <c r="Z778" s="273"/>
      <c r="AA778" s="273"/>
      <c r="AB778" s="273"/>
      <c r="AC778" s="273"/>
      <c r="AD778" s="273"/>
      <c r="AE778" s="273"/>
      <c r="AF778" s="273"/>
      <c r="AG778" s="273"/>
      <c r="AH778" s="273"/>
      <c r="AI778" s="273"/>
      <c r="AJ778" s="273"/>
      <c r="AK778" s="273"/>
      <c r="AL778" s="273"/>
      <c r="AM778" s="273"/>
      <c r="AN778" s="273"/>
      <c r="AO778" s="273"/>
      <c r="AP778" s="273"/>
      <c r="AQ778" s="273"/>
      <c r="AR778" s="273"/>
      <c r="AS778" s="273"/>
      <c r="AT778" s="273"/>
      <c r="AU778" s="273"/>
      <c r="AV778" s="273"/>
      <c r="AW778" s="273"/>
      <c r="AX778" s="273"/>
      <c r="AY778" s="273"/>
      <c r="AZ778" s="273"/>
      <c r="BA778" s="273"/>
      <c r="BB778" s="273"/>
      <c r="BC778" s="273"/>
      <c r="BD778" s="273"/>
      <c r="BE778" s="273"/>
      <c r="BF778" s="273"/>
      <c r="BG778" s="273"/>
      <c r="BH778" s="273"/>
      <c r="BI778" s="273"/>
      <c r="BJ778" s="273"/>
      <c r="BK778" s="273"/>
      <c r="BL778" s="273"/>
      <c r="BM778" s="273"/>
      <c r="BN778" s="273"/>
      <c r="BO778" s="273"/>
      <c r="BP778" s="273"/>
      <c r="BQ778" s="273"/>
      <c r="BR778" s="273"/>
      <c r="BS778" s="273"/>
      <c r="BT778" s="273"/>
      <c r="BU778" s="273"/>
      <c r="BV778" s="273"/>
      <c r="BW778" s="273"/>
      <c r="BX778" s="273"/>
      <c r="BY778" s="273"/>
      <c r="BZ778" s="273"/>
      <c r="CA778" s="273"/>
      <c r="CB778" s="273"/>
      <c r="CC778" s="273"/>
      <c r="CD778" s="273"/>
      <c r="CE778" s="273"/>
    </row>
    <row r="779" spans="1:83" ht="12.6" customHeight="1">
      <c r="A779" s="209" t="str">
        <f>RIGHT($C$83,3)&amp;"*"&amp;RIGHT($C$82,4)&amp;"*"&amp;AV$55&amp;"*"&amp;"A"</f>
        <v>145*2018*7490*A</v>
      </c>
      <c r="B779" s="272"/>
      <c r="C779" s="274">
        <f>ROUND(AV60,2)</f>
        <v>8.09</v>
      </c>
      <c r="D779" s="272">
        <f>ROUND(AV61,0)</f>
        <v>616306</v>
      </c>
      <c r="E779" s="272">
        <f>ROUND(AV62,0)</f>
        <v>213924</v>
      </c>
      <c r="F779" s="272">
        <f>ROUND(AV63,0)</f>
        <v>0</v>
      </c>
      <c r="G779" s="272">
        <f>ROUND(AV64,0)</f>
        <v>15986</v>
      </c>
      <c r="H779" s="272">
        <f>ROUND(AV65,0)</f>
        <v>0</v>
      </c>
      <c r="I779" s="272">
        <f>ROUND(AV66,0)</f>
        <v>9558</v>
      </c>
      <c r="J779" s="272">
        <f>ROUND(AV67,0)</f>
        <v>19874</v>
      </c>
      <c r="K779" s="272">
        <f>ROUND(AV68,0)</f>
        <v>7355</v>
      </c>
      <c r="L779" s="272">
        <f>ROUND(AV69,0)</f>
        <v>7772</v>
      </c>
      <c r="M779" s="272">
        <f>ROUND(AV70,0)</f>
        <v>488501</v>
      </c>
      <c r="N779" s="272">
        <f>ROUND(AV75,0)</f>
        <v>798951</v>
      </c>
      <c r="O779" s="272">
        <f>ROUND(AV73,0)</f>
        <v>0</v>
      </c>
      <c r="P779" s="272">
        <f>IF(AV76&gt;0,ROUND(AV76,0),0)</f>
        <v>1806</v>
      </c>
      <c r="Q779" s="272">
        <f>IF(AV77&gt;0,ROUND(AV77,0),0)</f>
        <v>0</v>
      </c>
      <c r="R779" s="272">
        <f>IF(AV78&gt;0,ROUND(AV78,0),0)</f>
        <v>201</v>
      </c>
      <c r="S779" s="272">
        <f>IF(AV79&gt;0,ROUND(AV79,0),0)</f>
        <v>0</v>
      </c>
      <c r="T779" s="274">
        <f>IF(AV80&gt;0,ROUND(AV80,2),0)</f>
        <v>0</v>
      </c>
      <c r="U779" s="272"/>
      <c r="V779" s="273"/>
      <c r="W779" s="272"/>
      <c r="X779" s="272"/>
      <c r="Y779" s="272">
        <f t="shared" si="21"/>
        <v>258372</v>
      </c>
      <c r="Z779" s="273"/>
      <c r="AA779" s="273"/>
      <c r="AB779" s="273"/>
      <c r="AC779" s="273"/>
      <c r="AD779" s="273"/>
      <c r="AE779" s="273"/>
      <c r="AF779" s="273"/>
      <c r="AG779" s="273"/>
      <c r="AH779" s="273"/>
      <c r="AI779" s="273"/>
      <c r="AJ779" s="273"/>
      <c r="AK779" s="273"/>
      <c r="AL779" s="273"/>
      <c r="AM779" s="273"/>
      <c r="AN779" s="273"/>
      <c r="AO779" s="273"/>
      <c r="AP779" s="273"/>
      <c r="AQ779" s="273"/>
      <c r="AR779" s="273"/>
      <c r="AS779" s="273"/>
      <c r="AT779" s="273"/>
      <c r="AU779" s="273"/>
      <c r="AV779" s="273"/>
      <c r="AW779" s="273"/>
      <c r="AX779" s="273"/>
      <c r="AY779" s="273"/>
      <c r="AZ779" s="273"/>
      <c r="BA779" s="273"/>
      <c r="BB779" s="273"/>
      <c r="BC779" s="273"/>
      <c r="BD779" s="273"/>
      <c r="BE779" s="273"/>
      <c r="BF779" s="273"/>
      <c r="BG779" s="273"/>
      <c r="BH779" s="273"/>
      <c r="BI779" s="273"/>
      <c r="BJ779" s="273"/>
      <c r="BK779" s="273"/>
      <c r="BL779" s="273"/>
      <c r="BM779" s="273"/>
      <c r="BN779" s="273"/>
      <c r="BO779" s="273"/>
      <c r="BP779" s="273"/>
      <c r="BQ779" s="273"/>
      <c r="BR779" s="273"/>
      <c r="BS779" s="273"/>
      <c r="BT779" s="273"/>
      <c r="BU779" s="273"/>
      <c r="BV779" s="273"/>
      <c r="BW779" s="273"/>
      <c r="BX779" s="273"/>
      <c r="BY779" s="273"/>
      <c r="BZ779" s="273"/>
      <c r="CA779" s="273"/>
      <c r="CB779" s="273"/>
      <c r="CC779" s="273"/>
      <c r="CD779" s="273"/>
      <c r="CE779" s="273"/>
    </row>
    <row r="780" spans="1:83" ht="12.6" customHeight="1">
      <c r="A780" s="209" t="str">
        <f>RIGHT($C$83,3)&amp;"*"&amp;RIGHT($C$82,4)&amp;"*"&amp;AW$55&amp;"*"&amp;"A"</f>
        <v>145*2018*8200*A</v>
      </c>
      <c r="B780" s="272"/>
      <c r="C780" s="274">
        <f>ROUND(AW60,2)</f>
        <v>0</v>
      </c>
      <c r="D780" s="272">
        <f>ROUND(AW61,0)</f>
        <v>0</v>
      </c>
      <c r="E780" s="272">
        <f>ROUND(AW62,0)</f>
        <v>0</v>
      </c>
      <c r="F780" s="272">
        <f>ROUND(AW63,0)</f>
        <v>0</v>
      </c>
      <c r="G780" s="272">
        <f>ROUND(AW64,0)</f>
        <v>0</v>
      </c>
      <c r="H780" s="272">
        <f>ROUND(AW65,0)</f>
        <v>0</v>
      </c>
      <c r="I780" s="272">
        <f>ROUND(AW66,0)</f>
        <v>0</v>
      </c>
      <c r="J780" s="272">
        <f>ROUND(AW67,0)</f>
        <v>4179</v>
      </c>
      <c r="K780" s="272">
        <f>ROUND(AW68,0)</f>
        <v>0</v>
      </c>
      <c r="L780" s="272">
        <f>ROUND(AW69,0)</f>
        <v>0</v>
      </c>
      <c r="M780" s="272">
        <f>ROUND(AW70,0)</f>
        <v>0</v>
      </c>
      <c r="N780" s="272"/>
      <c r="O780" s="272"/>
      <c r="P780" s="272">
        <f>IF(AW76&gt;0,ROUND(AW76,0),0)</f>
        <v>382</v>
      </c>
      <c r="Q780" s="272">
        <f>IF(AW77&gt;0,ROUND(AW77,0),0)</f>
        <v>0</v>
      </c>
      <c r="R780" s="272">
        <f>IF(AW78&gt;0,ROUND(AW78,0),0)</f>
        <v>0</v>
      </c>
      <c r="S780" s="272">
        <f>IF(AW79&gt;0,ROUND(AW79,0),0)</f>
        <v>0</v>
      </c>
      <c r="T780" s="274">
        <f>IF(AW80&gt;0,ROUND(AW80,2),0)</f>
        <v>0</v>
      </c>
      <c r="U780" s="272"/>
      <c r="V780" s="273"/>
      <c r="W780" s="272"/>
      <c r="X780" s="272"/>
      <c r="Y780" s="272"/>
      <c r="Z780" s="273"/>
      <c r="AA780" s="273"/>
      <c r="AB780" s="273"/>
      <c r="AC780" s="273"/>
      <c r="AD780" s="273"/>
      <c r="AE780" s="273"/>
      <c r="AF780" s="273"/>
      <c r="AG780" s="273"/>
      <c r="AH780" s="273"/>
      <c r="AI780" s="273"/>
      <c r="AJ780" s="273"/>
      <c r="AK780" s="273"/>
      <c r="AL780" s="273"/>
      <c r="AM780" s="273"/>
      <c r="AN780" s="273"/>
      <c r="AO780" s="273"/>
      <c r="AP780" s="273"/>
      <c r="AQ780" s="273"/>
      <c r="AR780" s="273"/>
      <c r="AS780" s="273"/>
      <c r="AT780" s="273"/>
      <c r="AU780" s="273"/>
      <c r="AV780" s="273"/>
      <c r="AW780" s="273"/>
      <c r="AX780" s="273"/>
      <c r="AY780" s="273"/>
      <c r="AZ780" s="273"/>
      <c r="BA780" s="273"/>
      <c r="BB780" s="273"/>
      <c r="BC780" s="273"/>
      <c r="BD780" s="273"/>
      <c r="BE780" s="273"/>
      <c r="BF780" s="273"/>
      <c r="BG780" s="273"/>
      <c r="BH780" s="273"/>
      <c r="BI780" s="273"/>
      <c r="BJ780" s="273"/>
      <c r="BK780" s="273"/>
      <c r="BL780" s="273"/>
      <c r="BM780" s="273"/>
      <c r="BN780" s="273"/>
      <c r="BO780" s="273"/>
      <c r="BP780" s="273"/>
      <c r="BQ780" s="273"/>
      <c r="BR780" s="273"/>
      <c r="BS780" s="273"/>
      <c r="BT780" s="273"/>
      <c r="BU780" s="273"/>
      <c r="BV780" s="273"/>
      <c r="BW780" s="273"/>
      <c r="BX780" s="273"/>
      <c r="BY780" s="273"/>
      <c r="BZ780" s="273"/>
      <c r="CA780" s="273"/>
      <c r="CB780" s="273"/>
      <c r="CC780" s="273"/>
      <c r="CD780" s="273"/>
      <c r="CE780" s="273"/>
    </row>
    <row r="781" spans="1:83" ht="12.6" customHeight="1">
      <c r="A781" s="209" t="str">
        <f>RIGHT($C$83,3)&amp;"*"&amp;RIGHT($C$82,4)&amp;"*"&amp;AX$55&amp;"*"&amp;"A"</f>
        <v>145*2018*8310*A</v>
      </c>
      <c r="B781" s="272"/>
      <c r="C781" s="274">
        <f>ROUND(AX60,2)</f>
        <v>0</v>
      </c>
      <c r="D781" s="272">
        <f>ROUND(AX61,0)</f>
        <v>0</v>
      </c>
      <c r="E781" s="272">
        <f>ROUND(AX62,0)</f>
        <v>0</v>
      </c>
      <c r="F781" s="272">
        <f>ROUND(AX63,0)</f>
        <v>0</v>
      </c>
      <c r="G781" s="272">
        <f>ROUND(AX64,0)</f>
        <v>2644</v>
      </c>
      <c r="H781" s="272">
        <f>ROUND(AX65,0)</f>
        <v>0</v>
      </c>
      <c r="I781" s="272">
        <f>ROUND(AX66,0)</f>
        <v>799</v>
      </c>
      <c r="J781" s="272">
        <f>ROUND(AX67,0)</f>
        <v>163364</v>
      </c>
      <c r="K781" s="272">
        <f>ROUND(AX68,0)</f>
        <v>915</v>
      </c>
      <c r="L781" s="272">
        <f>ROUND(AX69,0)</f>
        <v>163044</v>
      </c>
      <c r="M781" s="272">
        <f>ROUND(AX70,0)</f>
        <v>0</v>
      </c>
      <c r="N781" s="272"/>
      <c r="O781" s="272"/>
      <c r="P781" s="272">
        <f>IF(AX76&gt;0,ROUND(AX76,0),0)</f>
        <v>498</v>
      </c>
      <c r="Q781" s="272">
        <f>IF(AX77&gt;0,ROUND(AX77,0),0)</f>
        <v>0</v>
      </c>
      <c r="R781" s="272">
        <f>IF(AX78&gt;0,ROUND(AX78,0),0)</f>
        <v>0</v>
      </c>
      <c r="S781" s="272">
        <f>IF(AX79&gt;0,ROUND(AX79,0),0)</f>
        <v>0</v>
      </c>
      <c r="T781" s="274">
        <f>IF(AX80&gt;0,ROUND(AX80,2),0)</f>
        <v>0</v>
      </c>
      <c r="U781" s="272"/>
      <c r="V781" s="273"/>
      <c r="W781" s="272"/>
      <c r="X781" s="272"/>
      <c r="Y781" s="272"/>
      <c r="Z781" s="273"/>
      <c r="AA781" s="273"/>
      <c r="AB781" s="273"/>
      <c r="AC781" s="273"/>
      <c r="AD781" s="273"/>
      <c r="AE781" s="273"/>
      <c r="AF781" s="273"/>
      <c r="AG781" s="273"/>
      <c r="AH781" s="273"/>
      <c r="AI781" s="273"/>
      <c r="AJ781" s="273"/>
      <c r="AK781" s="273"/>
      <c r="AL781" s="273"/>
      <c r="AM781" s="273"/>
      <c r="AN781" s="273"/>
      <c r="AO781" s="273"/>
      <c r="AP781" s="273"/>
      <c r="AQ781" s="273"/>
      <c r="AR781" s="273"/>
      <c r="AS781" s="273"/>
      <c r="AT781" s="273"/>
      <c r="AU781" s="273"/>
      <c r="AV781" s="273"/>
      <c r="AW781" s="273"/>
      <c r="AX781" s="273"/>
      <c r="AY781" s="273"/>
      <c r="AZ781" s="273"/>
      <c r="BA781" s="273"/>
      <c r="BB781" s="273"/>
      <c r="BC781" s="273"/>
      <c r="BD781" s="273"/>
      <c r="BE781" s="273"/>
      <c r="BF781" s="273"/>
      <c r="BG781" s="273"/>
      <c r="BH781" s="273"/>
      <c r="BI781" s="273"/>
      <c r="BJ781" s="273"/>
      <c r="BK781" s="273"/>
      <c r="BL781" s="273"/>
      <c r="BM781" s="273"/>
      <c r="BN781" s="273"/>
      <c r="BO781" s="273"/>
      <c r="BP781" s="273"/>
      <c r="BQ781" s="273"/>
      <c r="BR781" s="273"/>
      <c r="BS781" s="273"/>
      <c r="BT781" s="273"/>
      <c r="BU781" s="273"/>
      <c r="BV781" s="273"/>
      <c r="BW781" s="273"/>
      <c r="BX781" s="273"/>
      <c r="BY781" s="273"/>
      <c r="BZ781" s="273"/>
      <c r="CA781" s="273"/>
      <c r="CB781" s="273"/>
      <c r="CC781" s="273"/>
      <c r="CD781" s="273"/>
      <c r="CE781" s="273"/>
    </row>
    <row r="782" spans="1:83" ht="12.6" customHeight="1">
      <c r="A782" s="209" t="str">
        <f>RIGHT($C$83,3)&amp;"*"&amp;RIGHT($C$82,4)&amp;"*"&amp;AY$55&amp;"*"&amp;"A"</f>
        <v>145*2018*8320*A</v>
      </c>
      <c r="B782" s="272">
        <f>ROUND(AY59,0)</f>
        <v>209890</v>
      </c>
      <c r="C782" s="274">
        <f>ROUND(AY60,2)</f>
        <v>64.12</v>
      </c>
      <c r="D782" s="272">
        <f>ROUND(AY61,0)</f>
        <v>2725697</v>
      </c>
      <c r="E782" s="272">
        <f>ROUND(AY62,0)</f>
        <v>981125</v>
      </c>
      <c r="F782" s="272">
        <f>ROUND(AY63,0)</f>
        <v>0</v>
      </c>
      <c r="G782" s="272">
        <f>ROUND(AY64,0)</f>
        <v>63632</v>
      </c>
      <c r="H782" s="272">
        <f>ROUND(AY65,0)</f>
        <v>0</v>
      </c>
      <c r="I782" s="272">
        <f>ROUND(AY66,0)</f>
        <v>1085711</v>
      </c>
      <c r="J782" s="272">
        <f>ROUND(AY67,0)</f>
        <v>188797</v>
      </c>
      <c r="K782" s="272">
        <f>ROUND(AY68,0)</f>
        <v>1851</v>
      </c>
      <c r="L782" s="272">
        <f>ROUND(AY69,0)</f>
        <v>13476</v>
      </c>
      <c r="M782" s="272">
        <f>ROUND(AY70,0)</f>
        <v>0</v>
      </c>
      <c r="N782" s="272"/>
      <c r="O782" s="272"/>
      <c r="P782" s="272">
        <f>IF(AY76&gt;0,ROUND(AY76,0),0)</f>
        <v>11101</v>
      </c>
      <c r="Q782" s="272">
        <f>IF(AY77&gt;0,ROUND(AY77,0),0)</f>
        <v>0</v>
      </c>
      <c r="R782" s="272">
        <f>IF(AY78&gt;0,ROUND(AY78,0),0)</f>
        <v>0</v>
      </c>
      <c r="S782" s="272">
        <f>IF(AY79&gt;0,ROUND(AY79,0),0)</f>
        <v>0</v>
      </c>
      <c r="T782" s="274">
        <f>IF(AY80&gt;0,ROUND(AY80,2),0)</f>
        <v>0</v>
      </c>
      <c r="U782" s="272"/>
      <c r="V782" s="273"/>
      <c r="W782" s="272"/>
      <c r="X782" s="272"/>
      <c r="Y782" s="272"/>
      <c r="Z782" s="273"/>
      <c r="AA782" s="273"/>
      <c r="AB782" s="273"/>
      <c r="AC782" s="273"/>
      <c r="AD782" s="273"/>
      <c r="AE782" s="273"/>
      <c r="AF782" s="273"/>
      <c r="AG782" s="273"/>
      <c r="AH782" s="273"/>
      <c r="AI782" s="273"/>
      <c r="AJ782" s="273"/>
      <c r="AK782" s="273"/>
      <c r="AL782" s="273"/>
      <c r="AM782" s="273"/>
      <c r="AN782" s="273"/>
      <c r="AO782" s="273"/>
      <c r="AP782" s="273"/>
      <c r="AQ782" s="273"/>
      <c r="AR782" s="273"/>
      <c r="AS782" s="273"/>
      <c r="AT782" s="273"/>
      <c r="AU782" s="273"/>
      <c r="AV782" s="273"/>
      <c r="AW782" s="273"/>
      <c r="AX782" s="273"/>
      <c r="AY782" s="273"/>
      <c r="AZ782" s="273"/>
      <c r="BA782" s="273"/>
      <c r="BB782" s="273"/>
      <c r="BC782" s="273"/>
      <c r="BD782" s="273"/>
      <c r="BE782" s="273"/>
      <c r="BF782" s="273"/>
      <c r="BG782" s="273"/>
      <c r="BH782" s="273"/>
      <c r="BI782" s="273"/>
      <c r="BJ782" s="273"/>
      <c r="BK782" s="273"/>
      <c r="BL782" s="273"/>
      <c r="BM782" s="273"/>
      <c r="BN782" s="273"/>
      <c r="BO782" s="273"/>
      <c r="BP782" s="273"/>
      <c r="BQ782" s="273"/>
      <c r="BR782" s="273"/>
      <c r="BS782" s="273"/>
      <c r="BT782" s="273"/>
      <c r="BU782" s="273"/>
      <c r="BV782" s="273"/>
      <c r="BW782" s="273"/>
      <c r="BX782" s="273"/>
      <c r="BY782" s="273"/>
      <c r="BZ782" s="273"/>
      <c r="CA782" s="273"/>
      <c r="CB782" s="273"/>
      <c r="CC782" s="273"/>
      <c r="CD782" s="273"/>
      <c r="CE782" s="273"/>
    </row>
    <row r="783" spans="1:83" ht="12.6" customHeight="1">
      <c r="A783" s="209" t="str">
        <f>RIGHT($C$83,3)&amp;"*"&amp;RIGHT($C$82,4)&amp;"*"&amp;AZ$55&amp;"*"&amp;"A"</f>
        <v>145*2018*8330*A</v>
      </c>
      <c r="B783" s="272">
        <f>ROUND(AZ59,0)</f>
        <v>0</v>
      </c>
      <c r="C783" s="274">
        <f>ROUND(AZ60,2)</f>
        <v>0</v>
      </c>
      <c r="D783" s="272">
        <f>ROUND(AZ61,0)</f>
        <v>0</v>
      </c>
      <c r="E783" s="272">
        <f>ROUND(AZ62,0)</f>
        <v>0</v>
      </c>
      <c r="F783" s="272">
        <f>ROUND(AZ63,0)</f>
        <v>0</v>
      </c>
      <c r="G783" s="272">
        <f>ROUND(AZ64,0)</f>
        <v>0</v>
      </c>
      <c r="H783" s="272">
        <f>ROUND(AZ65,0)</f>
        <v>0</v>
      </c>
      <c r="I783" s="272">
        <f>ROUND(AZ66,0)</f>
        <v>0</v>
      </c>
      <c r="J783" s="272">
        <f>ROUND(AZ67,0)</f>
        <v>0</v>
      </c>
      <c r="K783" s="272">
        <f>ROUND(AZ68,0)</f>
        <v>0</v>
      </c>
      <c r="L783" s="272">
        <f>ROUND(AZ69,0)</f>
        <v>0</v>
      </c>
      <c r="M783" s="272">
        <f>ROUND(AZ70,0)</f>
        <v>0</v>
      </c>
      <c r="N783" s="272"/>
      <c r="O783" s="272"/>
      <c r="P783" s="272">
        <f>IF(AZ76&gt;0,ROUND(AZ76,0),0)</f>
        <v>0</v>
      </c>
      <c r="Q783" s="272">
        <f>IF(AZ77&gt;0,ROUND(AZ77,0),0)</f>
        <v>0</v>
      </c>
      <c r="R783" s="272">
        <f>IF(AZ78&gt;0,ROUND(AZ78,0),0)</f>
        <v>0</v>
      </c>
      <c r="S783" s="272">
        <f>IF(AZ79&gt;0,ROUND(AZ79,0),0)</f>
        <v>0</v>
      </c>
      <c r="T783" s="274">
        <f>IF(AZ80&gt;0,ROUND(AZ80,2),0)</f>
        <v>0</v>
      </c>
      <c r="U783" s="272"/>
      <c r="V783" s="273"/>
      <c r="W783" s="272"/>
      <c r="X783" s="272"/>
      <c r="Y783" s="272"/>
      <c r="Z783" s="273"/>
      <c r="AA783" s="273"/>
      <c r="AB783" s="273"/>
      <c r="AC783" s="273"/>
      <c r="AD783" s="273"/>
      <c r="AE783" s="273"/>
      <c r="AF783" s="273"/>
      <c r="AG783" s="273"/>
      <c r="AH783" s="273"/>
      <c r="AI783" s="273"/>
      <c r="AJ783" s="273"/>
      <c r="AK783" s="273"/>
      <c r="AL783" s="273"/>
      <c r="AM783" s="273"/>
      <c r="AN783" s="273"/>
      <c r="AO783" s="273"/>
      <c r="AP783" s="273"/>
      <c r="AQ783" s="273"/>
      <c r="AR783" s="273"/>
      <c r="AS783" s="273"/>
      <c r="AT783" s="273"/>
      <c r="AU783" s="273"/>
      <c r="AV783" s="273"/>
      <c r="AW783" s="273"/>
      <c r="AX783" s="273"/>
      <c r="AY783" s="273"/>
      <c r="AZ783" s="273"/>
      <c r="BA783" s="273"/>
      <c r="BB783" s="273"/>
      <c r="BC783" s="273"/>
      <c r="BD783" s="273"/>
      <c r="BE783" s="273"/>
      <c r="BF783" s="273"/>
      <c r="BG783" s="273"/>
      <c r="BH783" s="273"/>
      <c r="BI783" s="273"/>
      <c r="BJ783" s="273"/>
      <c r="BK783" s="273"/>
      <c r="BL783" s="273"/>
      <c r="BM783" s="273"/>
      <c r="BN783" s="273"/>
      <c r="BO783" s="273"/>
      <c r="BP783" s="273"/>
      <c r="BQ783" s="273"/>
      <c r="BR783" s="273"/>
      <c r="BS783" s="273"/>
      <c r="BT783" s="273"/>
      <c r="BU783" s="273"/>
      <c r="BV783" s="273"/>
      <c r="BW783" s="273"/>
      <c r="BX783" s="273"/>
      <c r="BY783" s="273"/>
      <c r="BZ783" s="273"/>
      <c r="CA783" s="273"/>
      <c r="CB783" s="273"/>
      <c r="CC783" s="273"/>
      <c r="CD783" s="273"/>
      <c r="CE783" s="273"/>
    </row>
    <row r="784" spans="1:83" ht="12.6" customHeight="1">
      <c r="A784" s="209" t="str">
        <f>RIGHT($C$83,3)&amp;"*"&amp;RIGHT($C$82,4)&amp;"*"&amp;BA$55&amp;"*"&amp;"A"</f>
        <v>145*2018*8350*A</v>
      </c>
      <c r="B784" s="272">
        <f>ROUND(BA59,0)</f>
        <v>0</v>
      </c>
      <c r="C784" s="274">
        <f>ROUND(BA60,2)</f>
        <v>4.99</v>
      </c>
      <c r="D784" s="272">
        <f>ROUND(BA61,0)</f>
        <v>210872</v>
      </c>
      <c r="E784" s="272">
        <f>ROUND(BA62,0)</f>
        <v>99794</v>
      </c>
      <c r="F784" s="272">
        <f>ROUND(BA63,0)</f>
        <v>0</v>
      </c>
      <c r="G784" s="272">
        <f>ROUND(BA64,0)</f>
        <v>64683</v>
      </c>
      <c r="H784" s="272">
        <f>ROUND(BA65,0)</f>
        <v>0</v>
      </c>
      <c r="I784" s="272">
        <f>ROUND(BA66,0)</f>
        <v>765739</v>
      </c>
      <c r="J784" s="272">
        <f>ROUND(BA67,0)</f>
        <v>24516</v>
      </c>
      <c r="K784" s="272">
        <f>ROUND(BA68,0)</f>
        <v>0</v>
      </c>
      <c r="L784" s="272">
        <f>ROUND(BA69,0)</f>
        <v>4622</v>
      </c>
      <c r="M784" s="272">
        <f>ROUND(BA70,0)</f>
        <v>0</v>
      </c>
      <c r="N784" s="272"/>
      <c r="O784" s="272"/>
      <c r="P784" s="272">
        <f>IF(BA76&gt;0,ROUND(BA76,0),0)</f>
        <v>784</v>
      </c>
      <c r="Q784" s="272">
        <f>IF(BA77&gt;0,ROUND(BA77,0),0)</f>
        <v>0</v>
      </c>
      <c r="R784" s="272">
        <f>IF(BA78&gt;0,ROUND(BA78,0),0)</f>
        <v>72</v>
      </c>
      <c r="S784" s="272">
        <f>IF(BA79&gt;0,ROUND(BA79,0),0)</f>
        <v>0</v>
      </c>
      <c r="T784" s="274">
        <f>IF(BA80&gt;0,ROUND(BA80,2),0)</f>
        <v>0</v>
      </c>
      <c r="U784" s="272"/>
      <c r="V784" s="273"/>
      <c r="W784" s="272"/>
      <c r="X784" s="272"/>
      <c r="Y784" s="272"/>
      <c r="Z784" s="273"/>
      <c r="AA784" s="273"/>
      <c r="AB784" s="273"/>
      <c r="AC784" s="273"/>
      <c r="AD784" s="273"/>
      <c r="AE784" s="273"/>
      <c r="AF784" s="273"/>
      <c r="AG784" s="273"/>
      <c r="AH784" s="273"/>
      <c r="AI784" s="273"/>
      <c r="AJ784" s="273"/>
      <c r="AK784" s="273"/>
      <c r="AL784" s="273"/>
      <c r="AM784" s="273"/>
      <c r="AN784" s="273"/>
      <c r="AO784" s="273"/>
      <c r="AP784" s="273"/>
      <c r="AQ784" s="273"/>
      <c r="AR784" s="273"/>
      <c r="AS784" s="273"/>
      <c r="AT784" s="273"/>
      <c r="AU784" s="273"/>
      <c r="AV784" s="273"/>
      <c r="AW784" s="273"/>
      <c r="AX784" s="273"/>
      <c r="AY784" s="273"/>
      <c r="AZ784" s="273"/>
      <c r="BA784" s="273"/>
      <c r="BB784" s="273"/>
      <c r="BC784" s="273"/>
      <c r="BD784" s="273"/>
      <c r="BE784" s="273"/>
      <c r="BF784" s="273"/>
      <c r="BG784" s="273"/>
      <c r="BH784" s="273"/>
      <c r="BI784" s="273"/>
      <c r="BJ784" s="273"/>
      <c r="BK784" s="273"/>
      <c r="BL784" s="273"/>
      <c r="BM784" s="273"/>
      <c r="BN784" s="273"/>
      <c r="BO784" s="273"/>
      <c r="BP784" s="273"/>
      <c r="BQ784" s="273"/>
      <c r="BR784" s="273"/>
      <c r="BS784" s="273"/>
      <c r="BT784" s="273"/>
      <c r="BU784" s="273"/>
      <c r="BV784" s="273"/>
      <c r="BW784" s="273"/>
      <c r="BX784" s="273"/>
      <c r="BY784" s="273"/>
      <c r="BZ784" s="273"/>
      <c r="CA784" s="273"/>
      <c r="CB784" s="273"/>
      <c r="CC784" s="273"/>
      <c r="CD784" s="273"/>
      <c r="CE784" s="273"/>
    </row>
    <row r="785" spans="1:83" ht="12.6" customHeight="1">
      <c r="A785" s="209" t="str">
        <f>RIGHT($C$83,3)&amp;"*"&amp;RIGHT($C$82,4)&amp;"*"&amp;BB$55&amp;"*"&amp;"A"</f>
        <v>145*2018*8360*A</v>
      </c>
      <c r="B785" s="272"/>
      <c r="C785" s="274">
        <f>ROUND(BB60,2)</f>
        <v>34.81</v>
      </c>
      <c r="D785" s="272">
        <f>ROUND(BB61,0)</f>
        <v>3467733</v>
      </c>
      <c r="E785" s="272">
        <f>ROUND(BB62,0)</f>
        <v>957418</v>
      </c>
      <c r="F785" s="272">
        <f>ROUND(BB63,0)</f>
        <v>110394</v>
      </c>
      <c r="G785" s="272">
        <f>ROUND(BB64,0)</f>
        <v>28772</v>
      </c>
      <c r="H785" s="272">
        <f>ROUND(BB65,0)</f>
        <v>0</v>
      </c>
      <c r="I785" s="272">
        <f>ROUND(BB66,0)</f>
        <v>632207</v>
      </c>
      <c r="J785" s="272">
        <f>ROUND(BB67,0)</f>
        <v>6557</v>
      </c>
      <c r="K785" s="272">
        <f>ROUND(BB68,0)</f>
        <v>0</v>
      </c>
      <c r="L785" s="272">
        <f>ROUND(BB69,0)</f>
        <v>4601</v>
      </c>
      <c r="M785" s="272">
        <f>ROUND(BB70,0)</f>
        <v>0</v>
      </c>
      <c r="N785" s="272"/>
      <c r="O785" s="272"/>
      <c r="P785" s="272">
        <f>IF(BB76&gt;0,ROUND(BB76,0),0)</f>
        <v>588</v>
      </c>
      <c r="Q785" s="272">
        <f>IF(BB77&gt;0,ROUND(BB77,0),0)</f>
        <v>0</v>
      </c>
      <c r="R785" s="272">
        <f>IF(BB78&gt;0,ROUND(BB78,0),0)</f>
        <v>54</v>
      </c>
      <c r="S785" s="272">
        <f>IF(BB79&gt;0,ROUND(BB79,0),0)</f>
        <v>0</v>
      </c>
      <c r="T785" s="274">
        <f>IF(BB80&gt;0,ROUND(BB80,2),0)</f>
        <v>0</v>
      </c>
      <c r="U785" s="272"/>
      <c r="V785" s="273"/>
      <c r="W785" s="272"/>
      <c r="X785" s="272"/>
      <c r="Y785" s="272"/>
      <c r="Z785" s="273"/>
      <c r="AA785" s="273"/>
      <c r="AB785" s="273"/>
      <c r="AC785" s="273"/>
      <c r="AD785" s="273"/>
      <c r="AE785" s="273"/>
      <c r="AF785" s="273"/>
      <c r="AG785" s="273"/>
      <c r="AH785" s="273"/>
      <c r="AI785" s="273"/>
      <c r="AJ785" s="273"/>
      <c r="AK785" s="273"/>
      <c r="AL785" s="273"/>
      <c r="AM785" s="273"/>
      <c r="AN785" s="273"/>
      <c r="AO785" s="273"/>
      <c r="AP785" s="273"/>
      <c r="AQ785" s="273"/>
      <c r="AR785" s="273"/>
      <c r="AS785" s="273"/>
      <c r="AT785" s="273"/>
      <c r="AU785" s="273"/>
      <c r="AV785" s="273"/>
      <c r="AW785" s="273"/>
      <c r="AX785" s="273"/>
      <c r="AY785" s="273"/>
      <c r="AZ785" s="273"/>
      <c r="BA785" s="273"/>
      <c r="BB785" s="273"/>
      <c r="BC785" s="273"/>
      <c r="BD785" s="273"/>
      <c r="BE785" s="273"/>
      <c r="BF785" s="273"/>
      <c r="BG785" s="273"/>
      <c r="BH785" s="273"/>
      <c r="BI785" s="273"/>
      <c r="BJ785" s="273"/>
      <c r="BK785" s="273"/>
      <c r="BL785" s="273"/>
      <c r="BM785" s="273"/>
      <c r="BN785" s="273"/>
      <c r="BO785" s="273"/>
      <c r="BP785" s="273"/>
      <c r="BQ785" s="273"/>
      <c r="BR785" s="273"/>
      <c r="BS785" s="273"/>
      <c r="BT785" s="273"/>
      <c r="BU785" s="273"/>
      <c r="BV785" s="273"/>
      <c r="BW785" s="273"/>
      <c r="BX785" s="273"/>
      <c r="BY785" s="273"/>
      <c r="BZ785" s="273"/>
      <c r="CA785" s="273"/>
      <c r="CB785" s="273"/>
      <c r="CC785" s="273"/>
      <c r="CD785" s="273"/>
      <c r="CE785" s="273"/>
    </row>
    <row r="786" spans="1:83" ht="12.6" customHeight="1">
      <c r="A786" s="209" t="str">
        <f>RIGHT($C$83,3)&amp;"*"&amp;RIGHT($C$82,4)&amp;"*"&amp;BC$55&amp;"*"&amp;"A"</f>
        <v>145*2018*8370*A</v>
      </c>
      <c r="B786" s="272"/>
      <c r="C786" s="274">
        <f>ROUND(BC60,2)</f>
        <v>0</v>
      </c>
      <c r="D786" s="272">
        <f>ROUND(BC61,0)</f>
        <v>0</v>
      </c>
      <c r="E786" s="272">
        <f>ROUND(BC62,0)</f>
        <v>0</v>
      </c>
      <c r="F786" s="272">
        <f>ROUND(BC63,0)</f>
        <v>0</v>
      </c>
      <c r="G786" s="272">
        <f>ROUND(BC64,0)</f>
        <v>0</v>
      </c>
      <c r="H786" s="272">
        <f>ROUND(BC65,0)</f>
        <v>0</v>
      </c>
      <c r="I786" s="272">
        <f>ROUND(BC66,0)</f>
        <v>0</v>
      </c>
      <c r="J786" s="272">
        <f>ROUND(BC67,0)</f>
        <v>0</v>
      </c>
      <c r="K786" s="272">
        <f>ROUND(BC68,0)</f>
        <v>0</v>
      </c>
      <c r="L786" s="272">
        <f>ROUND(BC69,0)</f>
        <v>0</v>
      </c>
      <c r="M786" s="272">
        <f>ROUND(BC70,0)</f>
        <v>0</v>
      </c>
      <c r="N786" s="272"/>
      <c r="O786" s="272"/>
      <c r="P786" s="272">
        <f>IF(BC76&gt;0,ROUND(BC76,0),0)</f>
        <v>0</v>
      </c>
      <c r="Q786" s="272">
        <f>IF(BC77&gt;0,ROUND(BC77,0),0)</f>
        <v>0</v>
      </c>
      <c r="R786" s="272">
        <f>IF(BC78&gt;0,ROUND(BC78,0),0)</f>
        <v>0</v>
      </c>
      <c r="S786" s="272">
        <f>IF(BC79&gt;0,ROUND(BC79,0),0)</f>
        <v>0</v>
      </c>
      <c r="T786" s="274">
        <f>IF(BC80&gt;0,ROUND(BC80,2),0)</f>
        <v>0</v>
      </c>
      <c r="U786" s="272"/>
      <c r="V786" s="273"/>
      <c r="W786" s="272"/>
      <c r="X786" s="272"/>
      <c r="Y786" s="272"/>
      <c r="Z786" s="273"/>
      <c r="AA786" s="273"/>
      <c r="AB786" s="273"/>
      <c r="AC786" s="273"/>
      <c r="AD786" s="273"/>
      <c r="AE786" s="273"/>
      <c r="AF786" s="273"/>
      <c r="AG786" s="273"/>
      <c r="AH786" s="273"/>
      <c r="AI786" s="273"/>
      <c r="AJ786" s="273"/>
      <c r="AK786" s="273"/>
      <c r="AL786" s="273"/>
      <c r="AM786" s="273"/>
      <c r="AN786" s="273"/>
      <c r="AO786" s="273"/>
      <c r="AP786" s="273"/>
      <c r="AQ786" s="273"/>
      <c r="AR786" s="273"/>
      <c r="AS786" s="273"/>
      <c r="AT786" s="273"/>
      <c r="AU786" s="273"/>
      <c r="AV786" s="273"/>
      <c r="AW786" s="273"/>
      <c r="AX786" s="273"/>
      <c r="AY786" s="273"/>
      <c r="AZ786" s="273"/>
      <c r="BA786" s="273"/>
      <c r="BB786" s="273"/>
      <c r="BC786" s="273"/>
      <c r="BD786" s="273"/>
      <c r="BE786" s="273"/>
      <c r="BF786" s="273"/>
      <c r="BG786" s="273"/>
      <c r="BH786" s="273"/>
      <c r="BI786" s="273"/>
      <c r="BJ786" s="273"/>
      <c r="BK786" s="273"/>
      <c r="BL786" s="273"/>
      <c r="BM786" s="273"/>
      <c r="BN786" s="273"/>
      <c r="BO786" s="273"/>
      <c r="BP786" s="273"/>
      <c r="BQ786" s="273"/>
      <c r="BR786" s="273"/>
      <c r="BS786" s="273"/>
      <c r="BT786" s="273"/>
      <c r="BU786" s="273"/>
      <c r="BV786" s="273"/>
      <c r="BW786" s="273"/>
      <c r="BX786" s="273"/>
      <c r="BY786" s="273"/>
      <c r="BZ786" s="273"/>
      <c r="CA786" s="273"/>
      <c r="CB786" s="273"/>
      <c r="CC786" s="273"/>
      <c r="CD786" s="273"/>
      <c r="CE786" s="273"/>
    </row>
    <row r="787" spans="1:83" ht="12.6" customHeight="1">
      <c r="A787" s="209" t="str">
        <f>RIGHT($C$83,3)&amp;"*"&amp;RIGHT($C$82,4)&amp;"*"&amp;BD$55&amp;"*"&amp;"A"</f>
        <v>145*2018*8420*A</v>
      </c>
      <c r="B787" s="272"/>
      <c r="C787" s="274">
        <f>ROUND(BD60,2)</f>
        <v>0</v>
      </c>
      <c r="D787" s="272">
        <f>ROUND(BD61,0)</f>
        <v>0</v>
      </c>
      <c r="E787" s="272">
        <f>ROUND(BD62,0)</f>
        <v>0</v>
      </c>
      <c r="F787" s="272">
        <f>ROUND(BD63,0)</f>
        <v>0</v>
      </c>
      <c r="G787" s="272">
        <f>ROUND(BD64,0)</f>
        <v>0</v>
      </c>
      <c r="H787" s="272">
        <f>ROUND(BD65,0)</f>
        <v>0</v>
      </c>
      <c r="I787" s="272">
        <f>ROUND(BD66,0)</f>
        <v>0</v>
      </c>
      <c r="J787" s="272">
        <f>ROUND(BD67,0)</f>
        <v>29104</v>
      </c>
      <c r="K787" s="272">
        <f>ROUND(BD68,0)</f>
        <v>0</v>
      </c>
      <c r="L787" s="272">
        <f>ROUND(BD69,0)</f>
        <v>0</v>
      </c>
      <c r="M787" s="272">
        <f>ROUND(BD70,0)</f>
        <v>0</v>
      </c>
      <c r="N787" s="272"/>
      <c r="O787" s="272"/>
      <c r="P787" s="272">
        <f>IF(BD76&gt;0,ROUND(BD76,0),0)</f>
        <v>2660</v>
      </c>
      <c r="Q787" s="272">
        <f>IF(BD77&gt;0,ROUND(BD77,0),0)</f>
        <v>0</v>
      </c>
      <c r="R787" s="272">
        <f>IF(BD78&gt;0,ROUND(BD78,0),0)</f>
        <v>0</v>
      </c>
      <c r="S787" s="272">
        <f>IF(BD79&gt;0,ROUND(BD79,0),0)</f>
        <v>0</v>
      </c>
      <c r="T787" s="274">
        <f>IF(BD80&gt;0,ROUND(BD80,2),0)</f>
        <v>0</v>
      </c>
      <c r="U787" s="272"/>
      <c r="V787" s="273"/>
      <c r="W787" s="272"/>
      <c r="X787" s="272"/>
      <c r="Y787" s="272"/>
      <c r="Z787" s="273"/>
      <c r="AA787" s="273"/>
      <c r="AB787" s="273"/>
      <c r="AC787" s="273"/>
      <c r="AD787" s="273"/>
      <c r="AE787" s="273"/>
      <c r="AF787" s="273"/>
      <c r="AG787" s="273"/>
      <c r="AH787" s="273"/>
      <c r="AI787" s="273"/>
      <c r="AJ787" s="273"/>
      <c r="AK787" s="273"/>
      <c r="AL787" s="273"/>
      <c r="AM787" s="273"/>
      <c r="AN787" s="273"/>
      <c r="AO787" s="273"/>
      <c r="AP787" s="273"/>
      <c r="AQ787" s="273"/>
      <c r="AR787" s="273"/>
      <c r="AS787" s="273"/>
      <c r="AT787" s="273"/>
      <c r="AU787" s="273"/>
      <c r="AV787" s="273"/>
      <c r="AW787" s="273"/>
      <c r="AX787" s="273"/>
      <c r="AY787" s="273"/>
      <c r="AZ787" s="273"/>
      <c r="BA787" s="273"/>
      <c r="BB787" s="273"/>
      <c r="BC787" s="273"/>
      <c r="BD787" s="273"/>
      <c r="BE787" s="273"/>
      <c r="BF787" s="273"/>
      <c r="BG787" s="273"/>
      <c r="BH787" s="273"/>
      <c r="BI787" s="273"/>
      <c r="BJ787" s="273"/>
      <c r="BK787" s="273"/>
      <c r="BL787" s="273"/>
      <c r="BM787" s="273"/>
      <c r="BN787" s="273"/>
      <c r="BO787" s="273"/>
      <c r="BP787" s="273"/>
      <c r="BQ787" s="273"/>
      <c r="BR787" s="273"/>
      <c r="BS787" s="273"/>
      <c r="BT787" s="273"/>
      <c r="BU787" s="273"/>
      <c r="BV787" s="273"/>
      <c r="BW787" s="273"/>
      <c r="BX787" s="273"/>
      <c r="BY787" s="273"/>
      <c r="BZ787" s="273"/>
      <c r="CA787" s="273"/>
      <c r="CB787" s="273"/>
      <c r="CC787" s="273"/>
      <c r="CD787" s="273"/>
      <c r="CE787" s="273"/>
    </row>
    <row r="788" spans="1:83" ht="12.6" customHeight="1">
      <c r="A788" s="209" t="str">
        <f>RIGHT($C$83,3)&amp;"*"&amp;RIGHT($C$82,4)&amp;"*"&amp;BE$55&amp;"*"&amp;"A"</f>
        <v>145*2018*8430*A</v>
      </c>
      <c r="B788" s="272">
        <f>ROUND(BE59,0)</f>
        <v>744457</v>
      </c>
      <c r="C788" s="274">
        <f>ROUND(BE60,2)</f>
        <v>39.86</v>
      </c>
      <c r="D788" s="272">
        <f>ROUND(BE61,0)</f>
        <v>2839994</v>
      </c>
      <c r="E788" s="272">
        <f>ROUND(BE62,0)</f>
        <v>903879</v>
      </c>
      <c r="F788" s="272">
        <f>ROUND(BE63,0)</f>
        <v>0</v>
      </c>
      <c r="G788" s="272">
        <f>ROUND(BE64,0)</f>
        <v>408433</v>
      </c>
      <c r="H788" s="272">
        <f>ROUND(BE65,0)</f>
        <v>1885259</v>
      </c>
      <c r="I788" s="272">
        <f>ROUND(BE66,0)</f>
        <v>4803077</v>
      </c>
      <c r="J788" s="272">
        <f>ROUND(BE67,0)</f>
        <v>1104543</v>
      </c>
      <c r="K788" s="272">
        <f>ROUND(BE68,0)</f>
        <v>110696</v>
      </c>
      <c r="L788" s="272">
        <f>ROUND(BE69,0)</f>
        <v>59176</v>
      </c>
      <c r="M788" s="272">
        <f>ROUND(BE70,0)</f>
        <v>32804</v>
      </c>
      <c r="N788" s="272"/>
      <c r="O788" s="272"/>
      <c r="P788" s="272">
        <f>IF(BE76&gt;0,ROUND(BE76,0),0)</f>
        <v>87952</v>
      </c>
      <c r="Q788" s="272">
        <f>IF(BE77&gt;0,ROUND(BE77,0),0)</f>
        <v>0</v>
      </c>
      <c r="R788" s="272">
        <f>IF(BE78&gt;0,ROUND(BE78,0),0)</f>
        <v>0</v>
      </c>
      <c r="S788" s="272">
        <f>IF(BE79&gt;0,ROUND(BE79,0),0)</f>
        <v>0</v>
      </c>
      <c r="T788" s="274">
        <f>IF(BE80&gt;0,ROUND(BE80,2),0)</f>
        <v>0</v>
      </c>
      <c r="U788" s="272"/>
      <c r="V788" s="273"/>
      <c r="W788" s="272"/>
      <c r="X788" s="272"/>
      <c r="Y788" s="272"/>
      <c r="Z788" s="273"/>
      <c r="AA788" s="273"/>
      <c r="AB788" s="273"/>
      <c r="AC788" s="273"/>
      <c r="AD788" s="273"/>
      <c r="AE788" s="273"/>
      <c r="AF788" s="273"/>
      <c r="AG788" s="273"/>
      <c r="AH788" s="273"/>
      <c r="AI788" s="273"/>
      <c r="AJ788" s="273"/>
      <c r="AK788" s="273"/>
      <c r="AL788" s="273"/>
      <c r="AM788" s="273"/>
      <c r="AN788" s="273"/>
      <c r="AO788" s="273"/>
      <c r="AP788" s="273"/>
      <c r="AQ788" s="273"/>
      <c r="AR788" s="273"/>
      <c r="AS788" s="273"/>
      <c r="AT788" s="273"/>
      <c r="AU788" s="273"/>
      <c r="AV788" s="273"/>
      <c r="AW788" s="273"/>
      <c r="AX788" s="273"/>
      <c r="AY788" s="273"/>
      <c r="AZ788" s="273"/>
      <c r="BA788" s="273"/>
      <c r="BB788" s="273"/>
      <c r="BC788" s="273"/>
      <c r="BD788" s="273"/>
      <c r="BE788" s="273"/>
      <c r="BF788" s="273"/>
      <c r="BG788" s="273"/>
      <c r="BH788" s="273"/>
      <c r="BI788" s="273"/>
      <c r="BJ788" s="273"/>
      <c r="BK788" s="273"/>
      <c r="BL788" s="273"/>
      <c r="BM788" s="273"/>
      <c r="BN788" s="273"/>
      <c r="BO788" s="273"/>
      <c r="BP788" s="273"/>
      <c r="BQ788" s="273"/>
      <c r="BR788" s="273"/>
      <c r="BS788" s="273"/>
      <c r="BT788" s="273"/>
      <c r="BU788" s="273"/>
      <c r="BV788" s="273"/>
      <c r="BW788" s="273"/>
      <c r="BX788" s="273"/>
      <c r="BY788" s="273"/>
      <c r="BZ788" s="273"/>
      <c r="CA788" s="273"/>
      <c r="CB788" s="273"/>
      <c r="CC788" s="273"/>
      <c r="CD788" s="273"/>
      <c r="CE788" s="273"/>
    </row>
    <row r="789" spans="1:83" ht="12.6" customHeight="1">
      <c r="A789" s="209" t="str">
        <f>RIGHT($C$83,3)&amp;"*"&amp;RIGHT($C$82,4)&amp;"*"&amp;BF$55&amp;"*"&amp;"A"</f>
        <v>145*2018*8460*A</v>
      </c>
      <c r="B789" s="272"/>
      <c r="C789" s="274">
        <f>ROUND(BF60,2)</f>
        <v>55.29</v>
      </c>
      <c r="D789" s="272">
        <f>ROUND(BF61,0)</f>
        <v>2154136</v>
      </c>
      <c r="E789" s="272">
        <f>ROUND(BF62,0)</f>
        <v>906730</v>
      </c>
      <c r="F789" s="272">
        <f>ROUND(BF63,0)</f>
        <v>1009</v>
      </c>
      <c r="G789" s="272">
        <f>ROUND(BF64,0)</f>
        <v>297377</v>
      </c>
      <c r="H789" s="272">
        <f>ROUND(BF65,0)</f>
        <v>471803</v>
      </c>
      <c r="I789" s="272">
        <f>ROUND(BF66,0)</f>
        <v>1342240</v>
      </c>
      <c r="J789" s="272">
        <f>ROUND(BF67,0)</f>
        <v>75673</v>
      </c>
      <c r="K789" s="272">
        <f>ROUND(BF68,0)</f>
        <v>0</v>
      </c>
      <c r="L789" s="272">
        <f>ROUND(BF69,0)</f>
        <v>24018</v>
      </c>
      <c r="M789" s="272">
        <f>ROUND(BF70,0)</f>
        <v>0</v>
      </c>
      <c r="N789" s="272"/>
      <c r="O789" s="272"/>
      <c r="P789" s="272">
        <f>IF(BF76&gt;0,ROUND(BF76,0),0)</f>
        <v>4116</v>
      </c>
      <c r="Q789" s="272">
        <f>IF(BF77&gt;0,ROUND(BF77,0),0)</f>
        <v>0</v>
      </c>
      <c r="R789" s="272">
        <f>IF(BF78&gt;0,ROUND(BF78,0),0)</f>
        <v>0</v>
      </c>
      <c r="S789" s="272">
        <f>IF(BF79&gt;0,ROUND(BF79,0),0)</f>
        <v>0</v>
      </c>
      <c r="T789" s="274">
        <f>IF(BF80&gt;0,ROUND(BF80,2),0)</f>
        <v>0</v>
      </c>
      <c r="U789" s="272"/>
      <c r="V789" s="273"/>
      <c r="W789" s="272"/>
      <c r="X789" s="272"/>
      <c r="Y789" s="272"/>
      <c r="Z789" s="273"/>
      <c r="AA789" s="273"/>
      <c r="AB789" s="273"/>
      <c r="AC789" s="273"/>
      <c r="AD789" s="273"/>
      <c r="AE789" s="273"/>
      <c r="AF789" s="273"/>
      <c r="AG789" s="273"/>
      <c r="AH789" s="273"/>
      <c r="AI789" s="273"/>
      <c r="AJ789" s="273"/>
      <c r="AK789" s="273"/>
      <c r="AL789" s="273"/>
      <c r="AM789" s="273"/>
      <c r="AN789" s="273"/>
      <c r="AO789" s="273"/>
      <c r="AP789" s="273"/>
      <c r="AQ789" s="273"/>
      <c r="AR789" s="273"/>
      <c r="AS789" s="273"/>
      <c r="AT789" s="273"/>
      <c r="AU789" s="273"/>
      <c r="AV789" s="273"/>
      <c r="AW789" s="273"/>
      <c r="AX789" s="273"/>
      <c r="AY789" s="273"/>
      <c r="AZ789" s="273"/>
      <c r="BA789" s="273"/>
      <c r="BB789" s="273"/>
      <c r="BC789" s="273"/>
      <c r="BD789" s="273"/>
      <c r="BE789" s="273"/>
      <c r="BF789" s="273"/>
      <c r="BG789" s="273"/>
      <c r="BH789" s="273"/>
      <c r="BI789" s="273"/>
      <c r="BJ789" s="273"/>
      <c r="BK789" s="273"/>
      <c r="BL789" s="273"/>
      <c r="BM789" s="273"/>
      <c r="BN789" s="273"/>
      <c r="BO789" s="273"/>
      <c r="BP789" s="273"/>
      <c r="BQ789" s="273"/>
      <c r="BR789" s="273"/>
      <c r="BS789" s="273"/>
      <c r="BT789" s="273"/>
      <c r="BU789" s="273"/>
      <c r="BV789" s="273"/>
      <c r="BW789" s="273"/>
      <c r="BX789" s="273"/>
      <c r="BY789" s="273"/>
      <c r="BZ789" s="273"/>
      <c r="CA789" s="273"/>
      <c r="CB789" s="273"/>
      <c r="CC789" s="273"/>
      <c r="CD789" s="273"/>
      <c r="CE789" s="273"/>
    </row>
    <row r="790" spans="1:83" ht="12.6" customHeight="1">
      <c r="A790" s="209" t="str">
        <f>RIGHT($C$83,3)&amp;"*"&amp;RIGHT($C$82,4)&amp;"*"&amp;BG$55&amp;"*"&amp;"A"</f>
        <v>145*2018*8470*A</v>
      </c>
      <c r="B790" s="272"/>
      <c r="C790" s="274">
        <f>ROUND(BG60,2)</f>
        <v>8.84</v>
      </c>
      <c r="D790" s="272">
        <f>ROUND(BG61,0)</f>
        <v>348182</v>
      </c>
      <c r="E790" s="272">
        <f>ROUND(BG62,0)</f>
        <v>147075</v>
      </c>
      <c r="F790" s="272">
        <f>ROUND(BG63,0)</f>
        <v>0</v>
      </c>
      <c r="G790" s="272">
        <f>ROUND(BG64,0)</f>
        <v>3645</v>
      </c>
      <c r="H790" s="272">
        <f>ROUND(BG65,0)</f>
        <v>0</v>
      </c>
      <c r="I790" s="272">
        <f>ROUND(BG66,0)</f>
        <v>-1215</v>
      </c>
      <c r="J790" s="272">
        <f>ROUND(BG67,0)</f>
        <v>12163</v>
      </c>
      <c r="K790" s="272">
        <f>ROUND(BG68,0)</f>
        <v>0</v>
      </c>
      <c r="L790" s="272">
        <f>ROUND(BG69,0)</f>
        <v>453</v>
      </c>
      <c r="M790" s="272">
        <f>ROUND(BG70,0)</f>
        <v>1202</v>
      </c>
      <c r="N790" s="272"/>
      <c r="O790" s="272"/>
      <c r="P790" s="272">
        <f>IF(BG76&gt;0,ROUND(BG76,0),0)</f>
        <v>1105</v>
      </c>
      <c r="Q790" s="272">
        <f>IF(BG77&gt;0,ROUND(BG77,0),0)</f>
        <v>0</v>
      </c>
      <c r="R790" s="272">
        <f>IF(BG78&gt;0,ROUND(BG78,0),0)</f>
        <v>0</v>
      </c>
      <c r="S790" s="272">
        <f>IF(BG79&gt;0,ROUND(BG79,0),0)</f>
        <v>0</v>
      </c>
      <c r="T790" s="274">
        <f>IF(BG80&gt;0,ROUND(BG80,2),0)</f>
        <v>0</v>
      </c>
      <c r="U790" s="272"/>
      <c r="V790" s="273"/>
      <c r="W790" s="272"/>
      <c r="X790" s="272"/>
      <c r="Y790" s="272"/>
      <c r="Z790" s="273"/>
      <c r="AA790" s="273"/>
      <c r="AB790" s="273"/>
      <c r="AC790" s="273"/>
      <c r="AD790" s="273"/>
      <c r="AE790" s="273"/>
      <c r="AF790" s="273"/>
      <c r="AG790" s="273"/>
      <c r="AH790" s="273"/>
      <c r="AI790" s="273"/>
      <c r="AJ790" s="273"/>
      <c r="AK790" s="273"/>
      <c r="AL790" s="273"/>
      <c r="AM790" s="273"/>
      <c r="AN790" s="273"/>
      <c r="AO790" s="273"/>
      <c r="AP790" s="273"/>
      <c r="AQ790" s="273"/>
      <c r="AR790" s="273"/>
      <c r="AS790" s="273"/>
      <c r="AT790" s="273"/>
      <c r="AU790" s="273"/>
      <c r="AV790" s="273"/>
      <c r="AW790" s="273"/>
      <c r="AX790" s="273"/>
      <c r="AY790" s="273"/>
      <c r="AZ790" s="273"/>
      <c r="BA790" s="273"/>
      <c r="BB790" s="273"/>
      <c r="BC790" s="273"/>
      <c r="BD790" s="273"/>
      <c r="BE790" s="273"/>
      <c r="BF790" s="273"/>
      <c r="BG790" s="273"/>
      <c r="BH790" s="273"/>
      <c r="BI790" s="273"/>
      <c r="BJ790" s="273"/>
      <c r="BK790" s="273"/>
      <c r="BL790" s="273"/>
      <c r="BM790" s="273"/>
      <c r="BN790" s="273"/>
      <c r="BO790" s="273"/>
      <c r="BP790" s="273"/>
      <c r="BQ790" s="273"/>
      <c r="BR790" s="273"/>
      <c r="BS790" s="273"/>
      <c r="BT790" s="273"/>
      <c r="BU790" s="273"/>
      <c r="BV790" s="273"/>
      <c r="BW790" s="273"/>
      <c r="BX790" s="273"/>
      <c r="BY790" s="273"/>
      <c r="BZ790" s="273"/>
      <c r="CA790" s="273"/>
      <c r="CB790" s="273"/>
      <c r="CC790" s="273"/>
      <c r="CD790" s="273"/>
      <c r="CE790" s="273"/>
    </row>
    <row r="791" spans="1:83" ht="12.6" customHeight="1">
      <c r="A791" s="209" t="str">
        <f>RIGHT($C$83,3)&amp;"*"&amp;RIGHT($C$82,4)&amp;"*"&amp;BH$55&amp;"*"&amp;"A"</f>
        <v>145*2018*8480*A</v>
      </c>
      <c r="B791" s="272"/>
      <c r="C791" s="274">
        <f>ROUND(BH60,2)</f>
        <v>0</v>
      </c>
      <c r="D791" s="272">
        <f>ROUND(BH61,0)</f>
        <v>0</v>
      </c>
      <c r="E791" s="272">
        <f>ROUND(BH62,0)</f>
        <v>0</v>
      </c>
      <c r="F791" s="272">
        <f>ROUND(BH63,0)</f>
        <v>0</v>
      </c>
      <c r="G791" s="272">
        <f>ROUND(BH64,0)</f>
        <v>0</v>
      </c>
      <c r="H791" s="272">
        <f>ROUND(BH65,0)</f>
        <v>0</v>
      </c>
      <c r="I791" s="272">
        <f>ROUND(BH66,0)</f>
        <v>0</v>
      </c>
      <c r="J791" s="272">
        <f>ROUND(BH67,0)</f>
        <v>111417</v>
      </c>
      <c r="K791" s="272">
        <f>ROUND(BH68,0)</f>
        <v>0</v>
      </c>
      <c r="L791" s="272">
        <f>ROUND(BH69,0)</f>
        <v>0</v>
      </c>
      <c r="M791" s="272">
        <f>ROUND(BH70,0)</f>
        <v>0</v>
      </c>
      <c r="N791" s="272"/>
      <c r="O791" s="272"/>
      <c r="P791" s="272">
        <f>IF(BH76&gt;0,ROUND(BH76,0),0)</f>
        <v>10184</v>
      </c>
      <c r="Q791" s="272">
        <f>IF(BH77&gt;0,ROUND(BH77,0),0)</f>
        <v>0</v>
      </c>
      <c r="R791" s="272">
        <f>IF(BH78&gt;0,ROUND(BH78,0),0)</f>
        <v>0</v>
      </c>
      <c r="S791" s="272">
        <f>IF(BH79&gt;0,ROUND(BH79,0),0)</f>
        <v>0</v>
      </c>
      <c r="T791" s="274">
        <f>IF(BH80&gt;0,ROUND(BH80,2),0)</f>
        <v>0</v>
      </c>
      <c r="U791" s="272"/>
      <c r="V791" s="273"/>
      <c r="W791" s="272"/>
      <c r="X791" s="272"/>
      <c r="Y791" s="272"/>
      <c r="Z791" s="273"/>
      <c r="AA791" s="273"/>
      <c r="AB791" s="273"/>
      <c r="AC791" s="273"/>
      <c r="AD791" s="273"/>
      <c r="AE791" s="273"/>
      <c r="AF791" s="273"/>
      <c r="AG791" s="273"/>
      <c r="AH791" s="273"/>
      <c r="AI791" s="273"/>
      <c r="AJ791" s="273"/>
      <c r="AK791" s="273"/>
      <c r="AL791" s="273"/>
      <c r="AM791" s="273"/>
      <c r="AN791" s="273"/>
      <c r="AO791" s="273"/>
      <c r="AP791" s="273"/>
      <c r="AQ791" s="273"/>
      <c r="AR791" s="273"/>
      <c r="AS791" s="273"/>
      <c r="AT791" s="273"/>
      <c r="AU791" s="273"/>
      <c r="AV791" s="273"/>
      <c r="AW791" s="273"/>
      <c r="AX791" s="273"/>
      <c r="AY791" s="273"/>
      <c r="AZ791" s="273"/>
      <c r="BA791" s="273"/>
      <c r="BB791" s="273"/>
      <c r="BC791" s="273"/>
      <c r="BD791" s="273"/>
      <c r="BE791" s="273"/>
      <c r="BF791" s="273"/>
      <c r="BG791" s="273"/>
      <c r="BH791" s="273"/>
      <c r="BI791" s="273"/>
      <c r="BJ791" s="273"/>
      <c r="BK791" s="273"/>
      <c r="BL791" s="273"/>
      <c r="BM791" s="273"/>
      <c r="BN791" s="273"/>
      <c r="BO791" s="273"/>
      <c r="BP791" s="273"/>
      <c r="BQ791" s="273"/>
      <c r="BR791" s="273"/>
      <c r="BS791" s="273"/>
      <c r="BT791" s="273"/>
      <c r="BU791" s="273"/>
      <c r="BV791" s="273"/>
      <c r="BW791" s="273"/>
      <c r="BX791" s="273"/>
      <c r="BY791" s="273"/>
      <c r="BZ791" s="273"/>
      <c r="CA791" s="273"/>
      <c r="CB791" s="273"/>
      <c r="CC791" s="273"/>
      <c r="CD791" s="273"/>
      <c r="CE791" s="273"/>
    </row>
    <row r="792" spans="1:83" ht="12.6" customHeight="1">
      <c r="A792" s="209" t="str">
        <f>RIGHT($C$83,3)&amp;"*"&amp;RIGHT($C$82,4)&amp;"*"&amp;BI$55&amp;"*"&amp;"A"</f>
        <v>145*2018*8490*A</v>
      </c>
      <c r="B792" s="272"/>
      <c r="C792" s="274">
        <f>ROUND(BI60,2)</f>
        <v>0</v>
      </c>
      <c r="D792" s="272">
        <f>ROUND(BI61,0)</f>
        <v>0</v>
      </c>
      <c r="E792" s="272">
        <f>ROUND(BI62,0)</f>
        <v>0</v>
      </c>
      <c r="F792" s="272">
        <f>ROUND(BI63,0)</f>
        <v>0</v>
      </c>
      <c r="G792" s="272">
        <f>ROUND(BI64,0)</f>
        <v>24288</v>
      </c>
      <c r="H792" s="272">
        <f>ROUND(BI65,0)</f>
        <v>862402</v>
      </c>
      <c r="I792" s="272">
        <f>ROUND(BI66,0)</f>
        <v>1022937</v>
      </c>
      <c r="J792" s="272">
        <f>ROUND(BI67,0)</f>
        <v>1728144</v>
      </c>
      <c r="K792" s="272">
        <f>ROUND(BI68,0)</f>
        <v>2932229</v>
      </c>
      <c r="L792" s="272">
        <f>ROUND(BI69,0)</f>
        <v>9131</v>
      </c>
      <c r="M792" s="272">
        <f>ROUND(BI70,0)</f>
        <v>1473578</v>
      </c>
      <c r="N792" s="272"/>
      <c r="O792" s="272"/>
      <c r="P792" s="272">
        <f>IF(BI76&gt;0,ROUND(BI76,0),0)</f>
        <v>68217</v>
      </c>
      <c r="Q792" s="272">
        <f>IF(BI77&gt;0,ROUND(BI77,0),0)</f>
        <v>0</v>
      </c>
      <c r="R792" s="272">
        <f>IF(BI78&gt;0,ROUND(BI78,0),0)</f>
        <v>2905</v>
      </c>
      <c r="S792" s="272">
        <f>IF(BI79&gt;0,ROUND(BI79,0),0)</f>
        <v>0</v>
      </c>
      <c r="T792" s="274">
        <f>IF(BI80&gt;0,ROUND(BI80,2),0)</f>
        <v>0</v>
      </c>
      <c r="U792" s="272"/>
      <c r="V792" s="273"/>
      <c r="W792" s="272"/>
      <c r="X792" s="272"/>
      <c r="Y792" s="272"/>
      <c r="Z792" s="273"/>
      <c r="AA792" s="273"/>
      <c r="AB792" s="273"/>
      <c r="AC792" s="273"/>
      <c r="AD792" s="273"/>
      <c r="AE792" s="273"/>
      <c r="AF792" s="273"/>
      <c r="AG792" s="273"/>
      <c r="AH792" s="273"/>
      <c r="AI792" s="273"/>
      <c r="AJ792" s="273"/>
      <c r="AK792" s="273"/>
      <c r="AL792" s="273"/>
      <c r="AM792" s="273"/>
      <c r="AN792" s="273"/>
      <c r="AO792" s="273"/>
      <c r="AP792" s="273"/>
      <c r="AQ792" s="273"/>
      <c r="AR792" s="273"/>
      <c r="AS792" s="273"/>
      <c r="AT792" s="273"/>
      <c r="AU792" s="273"/>
      <c r="AV792" s="273"/>
      <c r="AW792" s="273"/>
      <c r="AX792" s="273"/>
      <c r="AY792" s="273"/>
      <c r="AZ792" s="273"/>
      <c r="BA792" s="273"/>
      <c r="BB792" s="273"/>
      <c r="BC792" s="273"/>
      <c r="BD792" s="273"/>
      <c r="BE792" s="273"/>
      <c r="BF792" s="273"/>
      <c r="BG792" s="273"/>
      <c r="BH792" s="273"/>
      <c r="BI792" s="273"/>
      <c r="BJ792" s="273"/>
      <c r="BK792" s="273"/>
      <c r="BL792" s="273"/>
      <c r="BM792" s="273"/>
      <c r="BN792" s="273"/>
      <c r="BO792" s="273"/>
      <c r="BP792" s="273"/>
      <c r="BQ792" s="273"/>
      <c r="BR792" s="273"/>
      <c r="BS792" s="273"/>
      <c r="BT792" s="273"/>
      <c r="BU792" s="273"/>
      <c r="BV792" s="273"/>
      <c r="BW792" s="273"/>
      <c r="BX792" s="273"/>
      <c r="BY792" s="273"/>
      <c r="BZ792" s="273"/>
      <c r="CA792" s="273"/>
      <c r="CB792" s="273"/>
      <c r="CC792" s="273"/>
      <c r="CD792" s="273"/>
      <c r="CE792" s="273"/>
    </row>
    <row r="793" spans="1:83" ht="12.6" customHeight="1">
      <c r="A793" s="209" t="str">
        <f>RIGHT($C$83,3)&amp;"*"&amp;RIGHT($C$82,4)&amp;"*"&amp;BJ$55&amp;"*"&amp;"A"</f>
        <v>145*2018*8510*A</v>
      </c>
      <c r="B793" s="272"/>
      <c r="C793" s="274">
        <f>ROUND(BJ60,2)</f>
        <v>0</v>
      </c>
      <c r="D793" s="272">
        <f>ROUND(BJ61,0)</f>
        <v>0</v>
      </c>
      <c r="E793" s="272">
        <f>ROUND(BJ62,0)</f>
        <v>0</v>
      </c>
      <c r="F793" s="272">
        <f>ROUND(BJ63,0)</f>
        <v>0</v>
      </c>
      <c r="G793" s="272">
        <f>ROUND(BJ64,0)</f>
        <v>0</v>
      </c>
      <c r="H793" s="272">
        <f>ROUND(BJ65,0)</f>
        <v>0</v>
      </c>
      <c r="I793" s="272">
        <f>ROUND(BJ66,0)</f>
        <v>0</v>
      </c>
      <c r="J793" s="272">
        <f>ROUND(BJ67,0)</f>
        <v>26877</v>
      </c>
      <c r="K793" s="272">
        <f>ROUND(BJ68,0)</f>
        <v>0</v>
      </c>
      <c r="L793" s="272">
        <f>ROUND(BJ69,0)</f>
        <v>0</v>
      </c>
      <c r="M793" s="272">
        <f>ROUND(BJ70,0)</f>
        <v>0</v>
      </c>
      <c r="N793" s="272"/>
      <c r="O793" s="272"/>
      <c r="P793" s="272">
        <f>IF(BJ76&gt;0,ROUND(BJ76,0),0)</f>
        <v>2457</v>
      </c>
      <c r="Q793" s="272">
        <f>IF(BJ77&gt;0,ROUND(BJ77,0),0)</f>
        <v>0</v>
      </c>
      <c r="R793" s="272">
        <f>IF(BJ78&gt;0,ROUND(BJ78,0),0)</f>
        <v>0</v>
      </c>
      <c r="S793" s="272">
        <f>IF(BJ79&gt;0,ROUND(BJ79,0),0)</f>
        <v>0</v>
      </c>
      <c r="T793" s="274">
        <f>IF(BJ80&gt;0,ROUND(BJ80,2),0)</f>
        <v>0</v>
      </c>
      <c r="U793" s="272"/>
      <c r="V793" s="273"/>
      <c r="W793" s="272"/>
      <c r="X793" s="272"/>
      <c r="Y793" s="272"/>
      <c r="Z793" s="273"/>
      <c r="AA793" s="273"/>
      <c r="AB793" s="273"/>
      <c r="AC793" s="273"/>
      <c r="AD793" s="273"/>
      <c r="AE793" s="273"/>
      <c r="AF793" s="273"/>
      <c r="AG793" s="273"/>
      <c r="AH793" s="273"/>
      <c r="AI793" s="273"/>
      <c r="AJ793" s="273"/>
      <c r="AK793" s="273"/>
      <c r="AL793" s="273"/>
      <c r="AM793" s="273"/>
      <c r="AN793" s="273"/>
      <c r="AO793" s="273"/>
      <c r="AP793" s="273"/>
      <c r="AQ793" s="273"/>
      <c r="AR793" s="273"/>
      <c r="AS793" s="273"/>
      <c r="AT793" s="273"/>
      <c r="AU793" s="273"/>
      <c r="AV793" s="273"/>
      <c r="AW793" s="273"/>
      <c r="AX793" s="273"/>
      <c r="AY793" s="273"/>
      <c r="AZ793" s="273"/>
      <c r="BA793" s="273"/>
      <c r="BB793" s="273"/>
      <c r="BC793" s="273"/>
      <c r="BD793" s="273"/>
      <c r="BE793" s="273"/>
      <c r="BF793" s="273"/>
      <c r="BG793" s="273"/>
      <c r="BH793" s="273"/>
      <c r="BI793" s="273"/>
      <c r="BJ793" s="273"/>
      <c r="BK793" s="273"/>
      <c r="BL793" s="273"/>
      <c r="BM793" s="273"/>
      <c r="BN793" s="273"/>
      <c r="BO793" s="273"/>
      <c r="BP793" s="273"/>
      <c r="BQ793" s="273"/>
      <c r="BR793" s="273"/>
      <c r="BS793" s="273"/>
      <c r="BT793" s="273"/>
      <c r="BU793" s="273"/>
      <c r="BV793" s="273"/>
      <c r="BW793" s="273"/>
      <c r="BX793" s="273"/>
      <c r="BY793" s="273"/>
      <c r="BZ793" s="273"/>
      <c r="CA793" s="273"/>
      <c r="CB793" s="273"/>
      <c r="CC793" s="273"/>
      <c r="CD793" s="273"/>
      <c r="CE793" s="273"/>
    </row>
    <row r="794" spans="1:83" ht="12.6" customHeight="1">
      <c r="A794" s="209" t="str">
        <f>RIGHT($C$83,3)&amp;"*"&amp;RIGHT($C$82,4)&amp;"*"&amp;BK$55&amp;"*"&amp;"A"</f>
        <v>145*2018*8530*A</v>
      </c>
      <c r="B794" s="272"/>
      <c r="C794" s="274">
        <f>ROUND(BK60,2)</f>
        <v>0</v>
      </c>
      <c r="D794" s="272">
        <f>ROUND(BK61,0)</f>
        <v>0</v>
      </c>
      <c r="E794" s="272">
        <f>ROUND(BK62,0)</f>
        <v>0</v>
      </c>
      <c r="F794" s="272">
        <f>ROUND(BK63,0)</f>
        <v>0</v>
      </c>
      <c r="G794" s="272">
        <f>ROUND(BK64,0)</f>
        <v>0</v>
      </c>
      <c r="H794" s="272">
        <f>ROUND(BK65,0)</f>
        <v>0</v>
      </c>
      <c r="I794" s="272">
        <f>ROUND(BK66,0)</f>
        <v>236449</v>
      </c>
      <c r="J794" s="272">
        <f>ROUND(BK67,0)</f>
        <v>39801</v>
      </c>
      <c r="K794" s="272">
        <f>ROUND(BK68,0)</f>
        <v>0</v>
      </c>
      <c r="L794" s="272">
        <f>ROUND(BK69,0)</f>
        <v>0</v>
      </c>
      <c r="M794" s="272">
        <f>ROUND(BK70,0)</f>
        <v>0</v>
      </c>
      <c r="N794" s="272"/>
      <c r="O794" s="272"/>
      <c r="P794" s="272">
        <f>IF(BK76&gt;0,ROUND(BK76,0),0)</f>
        <v>3638</v>
      </c>
      <c r="Q794" s="272">
        <f>IF(BK77&gt;0,ROUND(BK77,0),0)</f>
        <v>0</v>
      </c>
      <c r="R794" s="272">
        <f>IF(BK78&gt;0,ROUND(BK78,0),0)</f>
        <v>336</v>
      </c>
      <c r="S794" s="272">
        <f>IF(BK79&gt;0,ROUND(BK79,0),0)</f>
        <v>0</v>
      </c>
      <c r="T794" s="274">
        <f>IF(BK80&gt;0,ROUND(BK80,2),0)</f>
        <v>0</v>
      </c>
      <c r="U794" s="272"/>
      <c r="V794" s="273"/>
      <c r="W794" s="272"/>
      <c r="X794" s="272"/>
      <c r="Y794" s="272"/>
      <c r="Z794" s="273"/>
      <c r="AA794" s="273"/>
      <c r="AB794" s="273"/>
      <c r="AC794" s="273"/>
      <c r="AD794" s="273"/>
      <c r="AE794" s="273"/>
      <c r="AF794" s="273"/>
      <c r="AG794" s="273"/>
      <c r="AH794" s="273"/>
      <c r="AI794" s="273"/>
      <c r="AJ794" s="273"/>
      <c r="AK794" s="273"/>
      <c r="AL794" s="273"/>
      <c r="AM794" s="273"/>
      <c r="AN794" s="273"/>
      <c r="AO794" s="273"/>
      <c r="AP794" s="273"/>
      <c r="AQ794" s="273"/>
      <c r="AR794" s="273"/>
      <c r="AS794" s="273"/>
      <c r="AT794" s="273"/>
      <c r="AU794" s="273"/>
      <c r="AV794" s="273"/>
      <c r="AW794" s="273"/>
      <c r="AX794" s="273"/>
      <c r="AY794" s="273"/>
      <c r="AZ794" s="273"/>
      <c r="BA794" s="273"/>
      <c r="BB794" s="273"/>
      <c r="BC794" s="273"/>
      <c r="BD794" s="273"/>
      <c r="BE794" s="273"/>
      <c r="BF794" s="273"/>
      <c r="BG794" s="273"/>
      <c r="BH794" s="273"/>
      <c r="BI794" s="273"/>
      <c r="BJ794" s="273"/>
      <c r="BK794" s="273"/>
      <c r="BL794" s="273"/>
      <c r="BM794" s="273"/>
      <c r="BN794" s="273"/>
      <c r="BO794" s="273"/>
      <c r="BP794" s="273"/>
      <c r="BQ794" s="273"/>
      <c r="BR794" s="273"/>
      <c r="BS794" s="273"/>
      <c r="BT794" s="273"/>
      <c r="BU794" s="273"/>
      <c r="BV794" s="273"/>
      <c r="BW794" s="273"/>
      <c r="BX794" s="273"/>
      <c r="BY794" s="273"/>
      <c r="BZ794" s="273"/>
      <c r="CA794" s="273"/>
      <c r="CB794" s="273"/>
      <c r="CC794" s="273"/>
      <c r="CD794" s="273"/>
      <c r="CE794" s="273"/>
    </row>
    <row r="795" spans="1:83" ht="12.6" customHeight="1">
      <c r="A795" s="209" t="str">
        <f>RIGHT($C$83,3)&amp;"*"&amp;RIGHT($C$82,4)&amp;"*"&amp;BL$55&amp;"*"&amp;"A"</f>
        <v>145*2018*8560*A</v>
      </c>
      <c r="B795" s="272"/>
      <c r="C795" s="274">
        <f>ROUND(BL60,2)</f>
        <v>7.49</v>
      </c>
      <c r="D795" s="272">
        <f>ROUND(BL61,0)</f>
        <v>336040</v>
      </c>
      <c r="E795" s="272">
        <f>ROUND(BL62,0)</f>
        <v>138564</v>
      </c>
      <c r="F795" s="272">
        <f>ROUND(BL63,0)</f>
        <v>0</v>
      </c>
      <c r="G795" s="272">
        <f>ROUND(BL64,0)</f>
        <v>27669</v>
      </c>
      <c r="H795" s="272">
        <f>ROUND(BL65,0)</f>
        <v>0</v>
      </c>
      <c r="I795" s="272">
        <f>ROUND(BL66,0)</f>
        <v>1671</v>
      </c>
      <c r="J795" s="272">
        <f>ROUND(BL67,0)</f>
        <v>18787</v>
      </c>
      <c r="K795" s="272">
        <f>ROUND(BL68,0)</f>
        <v>0</v>
      </c>
      <c r="L795" s="272">
        <f>ROUND(BL69,0)</f>
        <v>1048</v>
      </c>
      <c r="M795" s="272">
        <f>ROUND(BL70,0)</f>
        <v>0</v>
      </c>
      <c r="N795" s="272"/>
      <c r="O795" s="272"/>
      <c r="P795" s="272">
        <f>IF(BL76&gt;0,ROUND(BL76,0),0)</f>
        <v>1717</v>
      </c>
      <c r="Q795" s="272">
        <f>IF(BL77&gt;0,ROUND(BL77,0),0)</f>
        <v>0</v>
      </c>
      <c r="R795" s="272">
        <f>IF(BL78&gt;0,ROUND(BL78,0),0)</f>
        <v>0</v>
      </c>
      <c r="S795" s="272">
        <f>IF(BL79&gt;0,ROUND(BL79,0),0)</f>
        <v>0</v>
      </c>
      <c r="T795" s="274">
        <f>IF(BL80&gt;0,ROUND(BL80,2),0)</f>
        <v>0</v>
      </c>
      <c r="U795" s="272"/>
      <c r="V795" s="273"/>
      <c r="W795" s="272"/>
      <c r="X795" s="272"/>
      <c r="Y795" s="272"/>
      <c r="Z795" s="273"/>
      <c r="AA795" s="273"/>
      <c r="AB795" s="273"/>
      <c r="AC795" s="273"/>
      <c r="AD795" s="273"/>
      <c r="AE795" s="273"/>
      <c r="AF795" s="273"/>
      <c r="AG795" s="273"/>
      <c r="AH795" s="273"/>
      <c r="AI795" s="273"/>
      <c r="AJ795" s="273"/>
      <c r="AK795" s="273"/>
      <c r="AL795" s="273"/>
      <c r="AM795" s="273"/>
      <c r="AN795" s="273"/>
      <c r="AO795" s="273"/>
      <c r="AP795" s="273"/>
      <c r="AQ795" s="273"/>
      <c r="AR795" s="273"/>
      <c r="AS795" s="273"/>
      <c r="AT795" s="273"/>
      <c r="AU795" s="273"/>
      <c r="AV795" s="273"/>
      <c r="AW795" s="273"/>
      <c r="AX795" s="273"/>
      <c r="AY795" s="273"/>
      <c r="AZ795" s="273"/>
      <c r="BA795" s="273"/>
      <c r="BB795" s="273"/>
      <c r="BC795" s="273"/>
      <c r="BD795" s="273"/>
      <c r="BE795" s="273"/>
      <c r="BF795" s="273"/>
      <c r="BG795" s="273"/>
      <c r="BH795" s="273"/>
      <c r="BI795" s="273"/>
      <c r="BJ795" s="273"/>
      <c r="BK795" s="273"/>
      <c r="BL795" s="273"/>
      <c r="BM795" s="273"/>
      <c r="BN795" s="273"/>
      <c r="BO795" s="273"/>
      <c r="BP795" s="273"/>
      <c r="BQ795" s="273"/>
      <c r="BR795" s="273"/>
      <c r="BS795" s="273"/>
      <c r="BT795" s="273"/>
      <c r="BU795" s="273"/>
      <c r="BV795" s="273"/>
      <c r="BW795" s="273"/>
      <c r="BX795" s="273"/>
      <c r="BY795" s="273"/>
      <c r="BZ795" s="273"/>
      <c r="CA795" s="273"/>
      <c r="CB795" s="273"/>
      <c r="CC795" s="273"/>
      <c r="CD795" s="273"/>
      <c r="CE795" s="273"/>
    </row>
    <row r="796" spans="1:83" ht="12.6" customHeight="1">
      <c r="A796" s="209" t="str">
        <f>RIGHT($C$83,3)&amp;"*"&amp;RIGHT($C$82,4)&amp;"*"&amp;BM$55&amp;"*"&amp;"A"</f>
        <v>145*2018*8590*A</v>
      </c>
      <c r="B796" s="272"/>
      <c r="C796" s="274">
        <f>ROUND(BM60,2)</f>
        <v>0</v>
      </c>
      <c r="D796" s="272">
        <f>ROUND(BM61,0)</f>
        <v>0</v>
      </c>
      <c r="E796" s="272">
        <f>ROUND(BM62,0)</f>
        <v>0</v>
      </c>
      <c r="F796" s="272">
        <f>ROUND(BM63,0)</f>
        <v>0</v>
      </c>
      <c r="G796" s="272">
        <f>ROUND(BM64,0)</f>
        <v>0</v>
      </c>
      <c r="H796" s="272">
        <f>ROUND(BM65,0)</f>
        <v>0</v>
      </c>
      <c r="I796" s="272">
        <f>ROUND(BM66,0)</f>
        <v>0</v>
      </c>
      <c r="J796" s="272">
        <f>ROUND(BM67,0)</f>
        <v>0</v>
      </c>
      <c r="K796" s="272">
        <f>ROUND(BM68,0)</f>
        <v>0</v>
      </c>
      <c r="L796" s="272">
        <f>ROUND(BM69,0)</f>
        <v>0</v>
      </c>
      <c r="M796" s="272">
        <f>ROUND(BM70,0)</f>
        <v>0</v>
      </c>
      <c r="N796" s="272"/>
      <c r="O796" s="272"/>
      <c r="P796" s="272">
        <f>IF(BM76&gt;0,ROUND(BM76,0),0)</f>
        <v>0</v>
      </c>
      <c r="Q796" s="272">
        <f>IF(BM77&gt;0,ROUND(BM77,0),0)</f>
        <v>0</v>
      </c>
      <c r="R796" s="272">
        <f>IF(BM78&gt;0,ROUND(BM78,0),0)</f>
        <v>0</v>
      </c>
      <c r="S796" s="272">
        <f>IF(BM79&gt;0,ROUND(BM79,0),0)</f>
        <v>0</v>
      </c>
      <c r="T796" s="274">
        <f>IF(BM80&gt;0,ROUND(BM80,2),0)</f>
        <v>0</v>
      </c>
      <c r="U796" s="272"/>
      <c r="V796" s="273"/>
      <c r="W796" s="272"/>
      <c r="X796" s="272"/>
      <c r="Y796" s="272"/>
      <c r="Z796" s="273"/>
      <c r="AA796" s="273"/>
      <c r="AB796" s="273"/>
      <c r="AC796" s="273"/>
      <c r="AD796" s="273"/>
      <c r="AE796" s="273"/>
      <c r="AF796" s="273"/>
      <c r="AG796" s="273"/>
      <c r="AH796" s="273"/>
      <c r="AI796" s="273"/>
      <c r="AJ796" s="273"/>
      <c r="AK796" s="273"/>
      <c r="AL796" s="273"/>
      <c r="AM796" s="273"/>
      <c r="AN796" s="273"/>
      <c r="AO796" s="273"/>
      <c r="AP796" s="273"/>
      <c r="AQ796" s="273"/>
      <c r="AR796" s="273"/>
      <c r="AS796" s="273"/>
      <c r="AT796" s="273"/>
      <c r="AU796" s="273"/>
      <c r="AV796" s="273"/>
      <c r="AW796" s="273"/>
      <c r="AX796" s="273"/>
      <c r="AY796" s="273"/>
      <c r="AZ796" s="273"/>
      <c r="BA796" s="273"/>
      <c r="BB796" s="273"/>
      <c r="BC796" s="273"/>
      <c r="BD796" s="273"/>
      <c r="BE796" s="273"/>
      <c r="BF796" s="273"/>
      <c r="BG796" s="273"/>
      <c r="BH796" s="273"/>
      <c r="BI796" s="273"/>
      <c r="BJ796" s="273"/>
      <c r="BK796" s="273"/>
      <c r="BL796" s="273"/>
      <c r="BM796" s="273"/>
      <c r="BN796" s="273"/>
      <c r="BO796" s="273"/>
      <c r="BP796" s="273"/>
      <c r="BQ796" s="273"/>
      <c r="BR796" s="273"/>
      <c r="BS796" s="273"/>
      <c r="BT796" s="273"/>
      <c r="BU796" s="273"/>
      <c r="BV796" s="273"/>
      <c r="BW796" s="273"/>
      <c r="BX796" s="273"/>
      <c r="BY796" s="273"/>
      <c r="BZ796" s="273"/>
      <c r="CA796" s="273"/>
      <c r="CB796" s="273"/>
      <c r="CC796" s="273"/>
      <c r="CD796" s="273"/>
      <c r="CE796" s="273"/>
    </row>
    <row r="797" spans="1:83" ht="12.6" customHeight="1">
      <c r="A797" s="209" t="str">
        <f>RIGHT($C$83,3)&amp;"*"&amp;RIGHT($C$82,4)&amp;"*"&amp;BN$55&amp;"*"&amp;"A"</f>
        <v>145*2018*8610*A</v>
      </c>
      <c r="B797" s="272"/>
      <c r="C797" s="274">
        <f>ROUND(BN60,2)</f>
        <v>34.08</v>
      </c>
      <c r="D797" s="272">
        <f>ROUND(BN61,0)</f>
        <v>5025000</v>
      </c>
      <c r="E797" s="272">
        <f>ROUND(BN62,0)</f>
        <v>2108866</v>
      </c>
      <c r="F797" s="272">
        <f>ROUND(BN63,0)</f>
        <v>49120</v>
      </c>
      <c r="G797" s="272">
        <f>ROUND(BN64,0)</f>
        <v>380845</v>
      </c>
      <c r="H797" s="272">
        <f>ROUND(BN65,0)</f>
        <v>4893</v>
      </c>
      <c r="I797" s="272">
        <f>ROUND(BN66,0)</f>
        <v>69930125</v>
      </c>
      <c r="J797" s="272">
        <f>ROUND(BN67,0)</f>
        <v>16170240</v>
      </c>
      <c r="K797" s="272">
        <f>ROUND(BN68,0)</f>
        <v>989756</v>
      </c>
      <c r="L797" s="272">
        <f>ROUND(BN69,0)</f>
        <v>556353</v>
      </c>
      <c r="M797" s="272">
        <f>ROUND(BN70,0)</f>
        <v>238543</v>
      </c>
      <c r="N797" s="272"/>
      <c r="O797" s="272"/>
      <c r="P797" s="272">
        <f>IF(BN76&gt;0,ROUND(BN76,0),0)</f>
        <v>46839</v>
      </c>
      <c r="Q797" s="272">
        <f>IF(BN77&gt;0,ROUND(BN77,0),0)</f>
        <v>0</v>
      </c>
      <c r="R797" s="272">
        <f>IF(BN78&gt;0,ROUND(BN78,0),0)</f>
        <v>0</v>
      </c>
      <c r="S797" s="272">
        <f>IF(BN79&gt;0,ROUND(BN79,0),0)</f>
        <v>0</v>
      </c>
      <c r="T797" s="274">
        <f>IF(BN80&gt;0,ROUND(BN80,2),0)</f>
        <v>0</v>
      </c>
      <c r="U797" s="272"/>
      <c r="V797" s="273"/>
      <c r="W797" s="272"/>
      <c r="X797" s="272"/>
      <c r="Y797" s="272"/>
      <c r="Z797" s="273"/>
      <c r="AA797" s="273"/>
      <c r="AB797" s="273"/>
      <c r="AC797" s="273"/>
      <c r="AD797" s="273"/>
      <c r="AE797" s="273"/>
      <c r="AF797" s="273"/>
      <c r="AG797" s="273"/>
      <c r="AH797" s="273"/>
      <c r="AI797" s="273"/>
      <c r="AJ797" s="273"/>
      <c r="AK797" s="273"/>
      <c r="AL797" s="273"/>
      <c r="AM797" s="273"/>
      <c r="AN797" s="273"/>
      <c r="AO797" s="273"/>
      <c r="AP797" s="273"/>
      <c r="AQ797" s="273"/>
      <c r="AR797" s="273"/>
      <c r="AS797" s="273"/>
      <c r="AT797" s="273"/>
      <c r="AU797" s="273"/>
      <c r="AV797" s="273"/>
      <c r="AW797" s="273"/>
      <c r="AX797" s="273"/>
      <c r="AY797" s="273"/>
      <c r="AZ797" s="273"/>
      <c r="BA797" s="273"/>
      <c r="BB797" s="273"/>
      <c r="BC797" s="273"/>
      <c r="BD797" s="273"/>
      <c r="BE797" s="273"/>
      <c r="BF797" s="273"/>
      <c r="BG797" s="273"/>
      <c r="BH797" s="273"/>
      <c r="BI797" s="273"/>
      <c r="BJ797" s="273"/>
      <c r="BK797" s="273"/>
      <c r="BL797" s="273"/>
      <c r="BM797" s="273"/>
      <c r="BN797" s="273"/>
      <c r="BO797" s="273"/>
      <c r="BP797" s="273"/>
      <c r="BQ797" s="273"/>
      <c r="BR797" s="273"/>
      <c r="BS797" s="273"/>
      <c r="BT797" s="273"/>
      <c r="BU797" s="273"/>
      <c r="BV797" s="273"/>
      <c r="BW797" s="273"/>
      <c r="BX797" s="273"/>
      <c r="BY797" s="273"/>
      <c r="BZ797" s="273"/>
      <c r="CA797" s="273"/>
      <c r="CB797" s="273"/>
      <c r="CC797" s="273"/>
      <c r="CD797" s="273"/>
      <c r="CE797" s="273"/>
    </row>
    <row r="798" spans="1:83" ht="12.6" customHeight="1">
      <c r="A798" s="209" t="str">
        <f>RIGHT($C$83,3)&amp;"*"&amp;RIGHT($C$82,4)&amp;"*"&amp;BO$55&amp;"*"&amp;"A"</f>
        <v>145*2018*8620*A</v>
      </c>
      <c r="B798" s="272"/>
      <c r="C798" s="274">
        <f>ROUND(BO60,2)</f>
        <v>3.94</v>
      </c>
      <c r="D798" s="272">
        <f>ROUND(BO61,0)</f>
        <v>308387</v>
      </c>
      <c r="E798" s="272">
        <f>ROUND(BO62,0)</f>
        <v>90980</v>
      </c>
      <c r="F798" s="272">
        <f>ROUND(BO63,0)</f>
        <v>15500</v>
      </c>
      <c r="G798" s="272">
        <f>ROUND(BO64,0)</f>
        <v>57483</v>
      </c>
      <c r="H798" s="272">
        <f>ROUND(BO65,0)</f>
        <v>400</v>
      </c>
      <c r="I798" s="272">
        <f>ROUND(BO66,0)</f>
        <v>106801</v>
      </c>
      <c r="J798" s="272">
        <f>ROUND(BO67,0)</f>
        <v>18952</v>
      </c>
      <c r="K798" s="272">
        <f>ROUND(BO68,0)</f>
        <v>0</v>
      </c>
      <c r="L798" s="272">
        <f>ROUND(BO69,0)</f>
        <v>5274</v>
      </c>
      <c r="M798" s="272">
        <f>ROUND(BO70,0)</f>
        <v>0</v>
      </c>
      <c r="N798" s="272"/>
      <c r="O798" s="272"/>
      <c r="P798" s="272">
        <f>IF(BO76&gt;0,ROUND(BO76,0),0)</f>
        <v>1597</v>
      </c>
      <c r="Q798" s="272">
        <f>IF(BO77&gt;0,ROUND(BO77,0),0)</f>
        <v>0</v>
      </c>
      <c r="R798" s="272">
        <f>IF(BO78&gt;0,ROUND(BO78,0),0)</f>
        <v>0</v>
      </c>
      <c r="S798" s="272">
        <f>IF(BO79&gt;0,ROUND(BO79,0),0)</f>
        <v>0</v>
      </c>
      <c r="T798" s="274">
        <f>IF(BO80&gt;0,ROUND(BO80,2),0)</f>
        <v>0</v>
      </c>
      <c r="U798" s="272"/>
      <c r="V798" s="273"/>
      <c r="W798" s="272"/>
      <c r="X798" s="272"/>
      <c r="Y798" s="272"/>
      <c r="Z798" s="273"/>
      <c r="AA798" s="273"/>
      <c r="AB798" s="273"/>
      <c r="AC798" s="273"/>
      <c r="AD798" s="273"/>
      <c r="AE798" s="273"/>
      <c r="AF798" s="273"/>
      <c r="AG798" s="273"/>
      <c r="AH798" s="273"/>
      <c r="AI798" s="273"/>
      <c r="AJ798" s="273"/>
      <c r="AK798" s="273"/>
      <c r="AL798" s="273"/>
      <c r="AM798" s="273"/>
      <c r="AN798" s="273"/>
      <c r="AO798" s="273"/>
      <c r="AP798" s="273"/>
      <c r="AQ798" s="273"/>
      <c r="AR798" s="273"/>
      <c r="AS798" s="273"/>
      <c r="AT798" s="273"/>
      <c r="AU798" s="273"/>
      <c r="AV798" s="273"/>
      <c r="AW798" s="273"/>
      <c r="AX798" s="273"/>
      <c r="AY798" s="273"/>
      <c r="AZ798" s="273"/>
      <c r="BA798" s="273"/>
      <c r="BB798" s="273"/>
      <c r="BC798" s="273"/>
      <c r="BD798" s="273"/>
      <c r="BE798" s="273"/>
      <c r="BF798" s="273"/>
      <c r="BG798" s="273"/>
      <c r="BH798" s="273"/>
      <c r="BI798" s="273"/>
      <c r="BJ798" s="273"/>
      <c r="BK798" s="273"/>
      <c r="BL798" s="273"/>
      <c r="BM798" s="273"/>
      <c r="BN798" s="273"/>
      <c r="BO798" s="273"/>
      <c r="BP798" s="273"/>
      <c r="BQ798" s="273"/>
      <c r="BR798" s="273"/>
      <c r="BS798" s="273"/>
      <c r="BT798" s="273"/>
      <c r="BU798" s="273"/>
      <c r="BV798" s="273"/>
      <c r="BW798" s="273"/>
      <c r="BX798" s="273"/>
      <c r="BY798" s="273"/>
      <c r="BZ798" s="273"/>
      <c r="CA798" s="273"/>
      <c r="CB798" s="273"/>
      <c r="CC798" s="273"/>
      <c r="CD798" s="273"/>
      <c r="CE798" s="273"/>
    </row>
    <row r="799" spans="1:83" ht="12.6" customHeight="1">
      <c r="A799" s="209" t="str">
        <f>RIGHT($C$83,3)&amp;"*"&amp;RIGHT($C$82,4)&amp;"*"&amp;BP$55&amp;"*"&amp;"A"</f>
        <v>145*2018*8630*A</v>
      </c>
      <c r="B799" s="272"/>
      <c r="C799" s="274">
        <f>ROUND(BP60,2)</f>
        <v>5.69</v>
      </c>
      <c r="D799" s="272">
        <f>ROUND(BP61,0)</f>
        <v>508916</v>
      </c>
      <c r="E799" s="272">
        <f>ROUND(BP62,0)</f>
        <v>154775</v>
      </c>
      <c r="F799" s="272">
        <f>ROUND(BP63,0)</f>
        <v>0</v>
      </c>
      <c r="G799" s="272">
        <f>ROUND(BP64,0)</f>
        <v>20009</v>
      </c>
      <c r="H799" s="272">
        <f>ROUND(BP65,0)</f>
        <v>0</v>
      </c>
      <c r="I799" s="272">
        <f>ROUND(BP66,0)</f>
        <v>91192</v>
      </c>
      <c r="J799" s="272">
        <f>ROUND(BP67,0)</f>
        <v>17691</v>
      </c>
      <c r="K799" s="272">
        <f>ROUND(BP68,0)</f>
        <v>0</v>
      </c>
      <c r="L799" s="272">
        <f>ROUND(BP69,0)</f>
        <v>16822</v>
      </c>
      <c r="M799" s="272">
        <f>ROUND(BP70,0)</f>
        <v>3073</v>
      </c>
      <c r="N799" s="272"/>
      <c r="O799" s="272"/>
      <c r="P799" s="272">
        <f>IF(BP76&gt;0,ROUND(BP76,0),0)</f>
        <v>1617</v>
      </c>
      <c r="Q799" s="272">
        <f>IF(BP77&gt;0,ROUND(BP77,0),0)</f>
        <v>0</v>
      </c>
      <c r="R799" s="272">
        <f>IF(BP78&gt;0,ROUND(BP78,0),0)</f>
        <v>0</v>
      </c>
      <c r="S799" s="272">
        <f>IF(BP79&gt;0,ROUND(BP79,0),0)</f>
        <v>0</v>
      </c>
      <c r="T799" s="274">
        <f>IF(BP80&gt;0,ROUND(BP80,2),0)</f>
        <v>0</v>
      </c>
      <c r="U799" s="272"/>
      <c r="V799" s="273"/>
      <c r="W799" s="272"/>
      <c r="X799" s="272"/>
      <c r="Y799" s="272"/>
      <c r="Z799" s="273"/>
      <c r="AA799" s="273"/>
      <c r="AB799" s="273"/>
      <c r="AC799" s="273"/>
      <c r="AD799" s="273"/>
      <c r="AE799" s="273"/>
      <c r="AF799" s="273"/>
      <c r="AG799" s="273"/>
      <c r="AH799" s="273"/>
      <c r="AI799" s="273"/>
      <c r="AJ799" s="273"/>
      <c r="AK799" s="273"/>
      <c r="AL799" s="273"/>
      <c r="AM799" s="273"/>
      <c r="AN799" s="273"/>
      <c r="AO799" s="273"/>
      <c r="AP799" s="273"/>
      <c r="AQ799" s="273"/>
      <c r="AR799" s="273"/>
      <c r="AS799" s="273"/>
      <c r="AT799" s="273"/>
      <c r="AU799" s="273"/>
      <c r="AV799" s="273"/>
      <c r="AW799" s="273"/>
      <c r="AX799" s="273"/>
      <c r="AY799" s="273"/>
      <c r="AZ799" s="273"/>
      <c r="BA799" s="273"/>
      <c r="BB799" s="273"/>
      <c r="BC799" s="273"/>
      <c r="BD799" s="273"/>
      <c r="BE799" s="273"/>
      <c r="BF799" s="273"/>
      <c r="BG799" s="273"/>
      <c r="BH799" s="273"/>
      <c r="BI799" s="273"/>
      <c r="BJ799" s="273"/>
      <c r="BK799" s="273"/>
      <c r="BL799" s="273"/>
      <c r="BM799" s="273"/>
      <c r="BN799" s="273"/>
      <c r="BO799" s="273"/>
      <c r="BP799" s="273"/>
      <c r="BQ799" s="273"/>
      <c r="BR799" s="273"/>
      <c r="BS799" s="273"/>
      <c r="BT799" s="273"/>
      <c r="BU799" s="273"/>
      <c r="BV799" s="273"/>
      <c r="BW799" s="273"/>
      <c r="BX799" s="273"/>
      <c r="BY799" s="273"/>
      <c r="BZ799" s="273"/>
      <c r="CA799" s="273"/>
      <c r="CB799" s="273"/>
      <c r="CC799" s="273"/>
      <c r="CD799" s="273"/>
      <c r="CE799" s="273"/>
    </row>
    <row r="800" spans="1:83" ht="12.6" customHeight="1">
      <c r="A800" s="209" t="str">
        <f>RIGHT($C$83,3)&amp;"*"&amp;RIGHT($C$82,4)&amp;"*"&amp;BQ$55&amp;"*"&amp;"A"</f>
        <v>145*2018*8640*A</v>
      </c>
      <c r="B800" s="272"/>
      <c r="C800" s="274">
        <f>ROUND(BQ60,2)</f>
        <v>0</v>
      </c>
      <c r="D800" s="272">
        <f>ROUND(BQ61,0)</f>
        <v>0</v>
      </c>
      <c r="E800" s="272">
        <f>ROUND(BQ62,0)</f>
        <v>0</v>
      </c>
      <c r="F800" s="272">
        <f>ROUND(BQ63,0)</f>
        <v>0</v>
      </c>
      <c r="G800" s="272">
        <f>ROUND(BQ64,0)</f>
        <v>0</v>
      </c>
      <c r="H800" s="272">
        <f>ROUND(BQ65,0)</f>
        <v>0</v>
      </c>
      <c r="I800" s="272">
        <f>ROUND(BQ66,0)</f>
        <v>0</v>
      </c>
      <c r="J800" s="272">
        <f>ROUND(BQ67,0)</f>
        <v>0</v>
      </c>
      <c r="K800" s="272">
        <f>ROUND(BQ68,0)</f>
        <v>0</v>
      </c>
      <c r="L800" s="272">
        <f>ROUND(BQ69,0)</f>
        <v>0</v>
      </c>
      <c r="M800" s="272">
        <f>ROUND(BQ70,0)</f>
        <v>0</v>
      </c>
      <c r="N800" s="272"/>
      <c r="O800" s="272"/>
      <c r="P800" s="272">
        <f>IF(BQ76&gt;0,ROUND(BQ76,0),0)</f>
        <v>0</v>
      </c>
      <c r="Q800" s="272">
        <f>IF(BQ77&gt;0,ROUND(BQ77,0),0)</f>
        <v>0</v>
      </c>
      <c r="R800" s="272">
        <f>IF(BQ78&gt;0,ROUND(BQ78,0),0)</f>
        <v>0</v>
      </c>
      <c r="S800" s="272">
        <f>IF(BQ79&gt;0,ROUND(BQ79,0),0)</f>
        <v>0</v>
      </c>
      <c r="T800" s="274">
        <f>IF(BQ80&gt;0,ROUND(BQ80,2),0)</f>
        <v>0</v>
      </c>
      <c r="U800" s="272"/>
      <c r="V800" s="273"/>
      <c r="W800" s="272"/>
      <c r="X800" s="272"/>
      <c r="Y800" s="272"/>
      <c r="Z800" s="273"/>
      <c r="AA800" s="273"/>
      <c r="AB800" s="273"/>
      <c r="AC800" s="273"/>
      <c r="AD800" s="273"/>
      <c r="AE800" s="273"/>
      <c r="AF800" s="273"/>
      <c r="AG800" s="273"/>
      <c r="AH800" s="273"/>
      <c r="AI800" s="273"/>
      <c r="AJ800" s="273"/>
      <c r="AK800" s="273"/>
      <c r="AL800" s="273"/>
      <c r="AM800" s="273"/>
      <c r="AN800" s="273"/>
      <c r="AO800" s="273"/>
      <c r="AP800" s="273"/>
      <c r="AQ800" s="273"/>
      <c r="AR800" s="273"/>
      <c r="AS800" s="273"/>
      <c r="AT800" s="273"/>
      <c r="AU800" s="273"/>
      <c r="AV800" s="273"/>
      <c r="AW800" s="273"/>
      <c r="AX800" s="273"/>
      <c r="AY800" s="273"/>
      <c r="AZ800" s="273"/>
      <c r="BA800" s="273"/>
      <c r="BB800" s="273"/>
      <c r="BC800" s="273"/>
      <c r="BD800" s="273"/>
      <c r="BE800" s="273"/>
      <c r="BF800" s="273"/>
      <c r="BG800" s="273"/>
      <c r="BH800" s="273"/>
      <c r="BI800" s="273"/>
      <c r="BJ800" s="273"/>
      <c r="BK800" s="273"/>
      <c r="BL800" s="273"/>
      <c r="BM800" s="273"/>
      <c r="BN800" s="273"/>
      <c r="BO800" s="273"/>
      <c r="BP800" s="273"/>
      <c r="BQ800" s="273"/>
      <c r="BR800" s="273"/>
      <c r="BS800" s="273"/>
      <c r="BT800" s="273"/>
      <c r="BU800" s="273"/>
      <c r="BV800" s="273"/>
      <c r="BW800" s="273"/>
      <c r="BX800" s="273"/>
      <c r="BY800" s="273"/>
      <c r="BZ800" s="273"/>
      <c r="CA800" s="273"/>
      <c r="CB800" s="273"/>
      <c r="CC800" s="273"/>
      <c r="CD800" s="273"/>
      <c r="CE800" s="273"/>
    </row>
    <row r="801" spans="1:83" ht="12.6" customHeight="1">
      <c r="A801" s="209" t="str">
        <f>RIGHT($C$83,3)&amp;"*"&amp;RIGHT($C$82,4)&amp;"*"&amp;BR$55&amp;"*"&amp;"A"</f>
        <v>145*2018*8650*A</v>
      </c>
      <c r="B801" s="272"/>
      <c r="C801" s="274">
        <f>ROUND(BR60,2)</f>
        <v>3.13</v>
      </c>
      <c r="D801" s="272">
        <f>ROUND(BR61,0)</f>
        <v>152195</v>
      </c>
      <c r="E801" s="272">
        <f>ROUND(BR62,0)</f>
        <v>59195</v>
      </c>
      <c r="F801" s="272">
        <f>ROUND(BR63,0)</f>
        <v>0</v>
      </c>
      <c r="G801" s="272">
        <f>ROUND(BR64,0)</f>
        <v>0</v>
      </c>
      <c r="H801" s="272">
        <f>ROUND(BR65,0)</f>
        <v>0</v>
      </c>
      <c r="I801" s="272">
        <f>ROUND(BR66,0)</f>
        <v>0</v>
      </c>
      <c r="J801" s="272">
        <f>ROUND(BR67,0)</f>
        <v>13982</v>
      </c>
      <c r="K801" s="272">
        <f>ROUND(BR68,0)</f>
        <v>0</v>
      </c>
      <c r="L801" s="272">
        <f>ROUND(BR69,0)</f>
        <v>0</v>
      </c>
      <c r="M801" s="272">
        <f>ROUND(BR70,0)</f>
        <v>0</v>
      </c>
      <c r="N801" s="272"/>
      <c r="O801" s="272"/>
      <c r="P801" s="272">
        <f>IF(BR76&gt;0,ROUND(BR76,0),0)</f>
        <v>1278</v>
      </c>
      <c r="Q801" s="272">
        <f>IF(BR77&gt;0,ROUND(BR77,0),0)</f>
        <v>0</v>
      </c>
      <c r="R801" s="272">
        <f>IF(BR78&gt;0,ROUND(BR78,0),0)</f>
        <v>0</v>
      </c>
      <c r="S801" s="272">
        <f>IF(BR79&gt;0,ROUND(BR79,0),0)</f>
        <v>0</v>
      </c>
      <c r="T801" s="274">
        <f>IF(BR80&gt;0,ROUND(BR80,2),0)</f>
        <v>0</v>
      </c>
      <c r="U801" s="272"/>
      <c r="V801" s="273"/>
      <c r="W801" s="272"/>
      <c r="X801" s="272"/>
      <c r="Y801" s="272"/>
      <c r="Z801" s="273"/>
      <c r="AA801" s="273"/>
      <c r="AB801" s="273"/>
      <c r="AC801" s="273"/>
      <c r="AD801" s="273"/>
      <c r="AE801" s="273"/>
      <c r="AF801" s="273"/>
      <c r="AG801" s="273"/>
      <c r="AH801" s="273"/>
      <c r="AI801" s="273"/>
      <c r="AJ801" s="273"/>
      <c r="AK801" s="273"/>
      <c r="AL801" s="273"/>
      <c r="AM801" s="273"/>
      <c r="AN801" s="273"/>
      <c r="AO801" s="273"/>
      <c r="AP801" s="273"/>
      <c r="AQ801" s="273"/>
      <c r="AR801" s="273"/>
      <c r="AS801" s="273"/>
      <c r="AT801" s="273"/>
      <c r="AU801" s="273"/>
      <c r="AV801" s="273"/>
      <c r="AW801" s="273"/>
      <c r="AX801" s="273"/>
      <c r="AY801" s="273"/>
      <c r="AZ801" s="273"/>
      <c r="BA801" s="273"/>
      <c r="BB801" s="273"/>
      <c r="BC801" s="273"/>
      <c r="BD801" s="273"/>
      <c r="BE801" s="273"/>
      <c r="BF801" s="273"/>
      <c r="BG801" s="273"/>
      <c r="BH801" s="273"/>
      <c r="BI801" s="273"/>
      <c r="BJ801" s="273"/>
      <c r="BK801" s="273"/>
      <c r="BL801" s="273"/>
      <c r="BM801" s="273"/>
      <c r="BN801" s="273"/>
      <c r="BO801" s="273"/>
      <c r="BP801" s="273"/>
      <c r="BQ801" s="273"/>
      <c r="BR801" s="273"/>
      <c r="BS801" s="273"/>
      <c r="BT801" s="273"/>
      <c r="BU801" s="273"/>
      <c r="BV801" s="273"/>
      <c r="BW801" s="273"/>
      <c r="BX801" s="273"/>
      <c r="BY801" s="273"/>
      <c r="BZ801" s="273"/>
      <c r="CA801" s="273"/>
      <c r="CB801" s="273"/>
      <c r="CC801" s="273"/>
      <c r="CD801" s="273"/>
      <c r="CE801" s="273"/>
    </row>
    <row r="802" spans="1:83" ht="12.6" customHeight="1">
      <c r="A802" s="209" t="str">
        <f>RIGHT($C$83,3)&amp;"*"&amp;RIGHT($C$82,4)&amp;"*"&amp;BS$55&amp;"*"&amp;"A"</f>
        <v>145*2018*8660*A</v>
      </c>
      <c r="B802" s="272"/>
      <c r="C802" s="274">
        <f>ROUND(BS60,2)</f>
        <v>2.5099999999999998</v>
      </c>
      <c r="D802" s="272">
        <f>ROUND(BS61,0)</f>
        <v>190027</v>
      </c>
      <c r="E802" s="272">
        <f>ROUND(BS62,0)</f>
        <v>61089</v>
      </c>
      <c r="F802" s="272">
        <f>ROUND(BS63,0)</f>
        <v>0</v>
      </c>
      <c r="G802" s="272">
        <f>ROUND(BS64,0)</f>
        <v>52647</v>
      </c>
      <c r="H802" s="272">
        <f>ROUND(BS65,0)</f>
        <v>0</v>
      </c>
      <c r="I802" s="272">
        <f>ROUND(BS66,0)</f>
        <v>6500</v>
      </c>
      <c r="J802" s="272">
        <f>ROUND(BS67,0)</f>
        <v>20468</v>
      </c>
      <c r="K802" s="272">
        <f>ROUND(BS68,0)</f>
        <v>0</v>
      </c>
      <c r="L802" s="272">
        <f>ROUND(BS69,0)</f>
        <v>6616</v>
      </c>
      <c r="M802" s="272">
        <f>ROUND(BS70,0)</f>
        <v>0</v>
      </c>
      <c r="N802" s="272"/>
      <c r="O802" s="272"/>
      <c r="P802" s="272">
        <f>IF(BS76&gt;0,ROUND(BS76,0),0)</f>
        <v>1871</v>
      </c>
      <c r="Q802" s="272">
        <f>IF(BS77&gt;0,ROUND(BS77,0),0)</f>
        <v>0</v>
      </c>
      <c r="R802" s="272">
        <f>IF(BS78&gt;0,ROUND(BS78,0),0)</f>
        <v>173</v>
      </c>
      <c r="S802" s="272">
        <f>IF(BS79&gt;0,ROUND(BS79,0),0)</f>
        <v>0</v>
      </c>
      <c r="T802" s="274">
        <f>IF(BS80&gt;0,ROUND(BS80,2),0)</f>
        <v>0</v>
      </c>
      <c r="U802" s="272"/>
      <c r="V802" s="273"/>
      <c r="W802" s="272"/>
      <c r="X802" s="272"/>
      <c r="Y802" s="272"/>
      <c r="Z802" s="273"/>
      <c r="AA802" s="273"/>
      <c r="AB802" s="273"/>
      <c r="AC802" s="273"/>
      <c r="AD802" s="273"/>
      <c r="AE802" s="273"/>
      <c r="AF802" s="273"/>
      <c r="AG802" s="273"/>
      <c r="AH802" s="273"/>
      <c r="AI802" s="273"/>
      <c r="AJ802" s="273"/>
      <c r="AK802" s="273"/>
      <c r="AL802" s="273"/>
      <c r="AM802" s="273"/>
      <c r="AN802" s="273"/>
      <c r="AO802" s="273"/>
      <c r="AP802" s="273"/>
      <c r="AQ802" s="273"/>
      <c r="AR802" s="273"/>
      <c r="AS802" s="273"/>
      <c r="AT802" s="273"/>
      <c r="AU802" s="273"/>
      <c r="AV802" s="273"/>
      <c r="AW802" s="273"/>
      <c r="AX802" s="273"/>
      <c r="AY802" s="273"/>
      <c r="AZ802" s="273"/>
      <c r="BA802" s="273"/>
      <c r="BB802" s="273"/>
      <c r="BC802" s="273"/>
      <c r="BD802" s="273"/>
      <c r="BE802" s="273"/>
      <c r="BF802" s="273"/>
      <c r="BG802" s="273"/>
      <c r="BH802" s="273"/>
      <c r="BI802" s="273"/>
      <c r="BJ802" s="273"/>
      <c r="BK802" s="273"/>
      <c r="BL802" s="273"/>
      <c r="BM802" s="273"/>
      <c r="BN802" s="273"/>
      <c r="BO802" s="273"/>
      <c r="BP802" s="273"/>
      <c r="BQ802" s="273"/>
      <c r="BR802" s="273"/>
      <c r="BS802" s="273"/>
      <c r="BT802" s="273"/>
      <c r="BU802" s="273"/>
      <c r="BV802" s="273"/>
      <c r="BW802" s="273"/>
      <c r="BX802" s="273"/>
      <c r="BY802" s="273"/>
      <c r="BZ802" s="273"/>
      <c r="CA802" s="273"/>
      <c r="CB802" s="273"/>
      <c r="CC802" s="273"/>
      <c r="CD802" s="273"/>
      <c r="CE802" s="273"/>
    </row>
    <row r="803" spans="1:83" ht="12.6" customHeight="1">
      <c r="A803" s="209" t="str">
        <f>RIGHT($C$83,3)&amp;"*"&amp;RIGHT($C$82,4)&amp;"*"&amp;BT$55&amp;"*"&amp;"A"</f>
        <v>145*2018*8670*A</v>
      </c>
      <c r="B803" s="272"/>
      <c r="C803" s="274">
        <f>ROUND(BT60,2)</f>
        <v>6.53</v>
      </c>
      <c r="D803" s="272">
        <f>ROUND(BT61,0)</f>
        <v>523567</v>
      </c>
      <c r="E803" s="272">
        <f>ROUND(BT62,0)</f>
        <v>158197</v>
      </c>
      <c r="F803" s="272">
        <f>ROUND(BT63,0)</f>
        <v>0</v>
      </c>
      <c r="G803" s="272">
        <f>ROUND(BT64,0)</f>
        <v>16456</v>
      </c>
      <c r="H803" s="272">
        <f>ROUND(BT65,0)</f>
        <v>1200</v>
      </c>
      <c r="I803" s="272">
        <f>ROUND(BT66,0)</f>
        <v>-3986</v>
      </c>
      <c r="J803" s="272">
        <f>ROUND(BT67,0)</f>
        <v>19829</v>
      </c>
      <c r="K803" s="272">
        <f>ROUND(BT68,0)</f>
        <v>0</v>
      </c>
      <c r="L803" s="272">
        <f>ROUND(BT69,0)</f>
        <v>27900</v>
      </c>
      <c r="M803" s="272">
        <f>ROUND(BT70,0)</f>
        <v>6710</v>
      </c>
      <c r="N803" s="272"/>
      <c r="O803" s="272"/>
      <c r="P803" s="272">
        <f>IF(BT76&gt;0,ROUND(BT76,0),0)</f>
        <v>1790</v>
      </c>
      <c r="Q803" s="272">
        <f>IF(BT77&gt;0,ROUND(BT77,0),0)</f>
        <v>0</v>
      </c>
      <c r="R803" s="272">
        <f>IF(BT78&gt;0,ROUND(BT78,0),0)</f>
        <v>165</v>
      </c>
      <c r="S803" s="272">
        <f>IF(BT79&gt;0,ROUND(BT79,0),0)</f>
        <v>0</v>
      </c>
      <c r="T803" s="274">
        <f>IF(BT80&gt;0,ROUND(BT80,2),0)</f>
        <v>0</v>
      </c>
      <c r="U803" s="272"/>
      <c r="V803" s="273"/>
      <c r="W803" s="272"/>
      <c r="X803" s="272"/>
      <c r="Y803" s="272"/>
      <c r="Z803" s="273"/>
      <c r="AA803" s="273"/>
      <c r="AB803" s="273"/>
      <c r="AC803" s="273"/>
      <c r="AD803" s="273"/>
      <c r="AE803" s="273"/>
      <c r="AF803" s="273"/>
      <c r="AG803" s="273"/>
      <c r="AH803" s="273"/>
      <c r="AI803" s="273"/>
      <c r="AJ803" s="273"/>
      <c r="AK803" s="273"/>
      <c r="AL803" s="273"/>
      <c r="AM803" s="273"/>
      <c r="AN803" s="273"/>
      <c r="AO803" s="273"/>
      <c r="AP803" s="273"/>
      <c r="AQ803" s="273"/>
      <c r="AR803" s="273"/>
      <c r="AS803" s="273"/>
      <c r="AT803" s="273"/>
      <c r="AU803" s="273"/>
      <c r="AV803" s="273"/>
      <c r="AW803" s="273"/>
      <c r="AX803" s="273"/>
      <c r="AY803" s="273"/>
      <c r="AZ803" s="273"/>
      <c r="BA803" s="273"/>
      <c r="BB803" s="273"/>
      <c r="BC803" s="273"/>
      <c r="BD803" s="273"/>
      <c r="BE803" s="273"/>
      <c r="BF803" s="273"/>
      <c r="BG803" s="273"/>
      <c r="BH803" s="273"/>
      <c r="BI803" s="273"/>
      <c r="BJ803" s="273"/>
      <c r="BK803" s="273"/>
      <c r="BL803" s="273"/>
      <c r="BM803" s="273"/>
      <c r="BN803" s="273"/>
      <c r="BO803" s="273"/>
      <c r="BP803" s="273"/>
      <c r="BQ803" s="273"/>
      <c r="BR803" s="273"/>
      <c r="BS803" s="273"/>
      <c r="BT803" s="273"/>
      <c r="BU803" s="273"/>
      <c r="BV803" s="273"/>
      <c r="BW803" s="273"/>
      <c r="BX803" s="273"/>
      <c r="BY803" s="273"/>
      <c r="BZ803" s="273"/>
      <c r="CA803" s="273"/>
      <c r="CB803" s="273"/>
      <c r="CC803" s="273"/>
      <c r="CD803" s="273"/>
      <c r="CE803" s="273"/>
    </row>
    <row r="804" spans="1:83" ht="12.6" customHeight="1">
      <c r="A804" s="209" t="str">
        <f>RIGHT($C$83,3)&amp;"*"&amp;RIGHT($C$82,4)&amp;"*"&amp;BU$55&amp;"*"&amp;"A"</f>
        <v>145*2018*8680*A</v>
      </c>
      <c r="B804" s="272"/>
      <c r="C804" s="274">
        <f>ROUND(BU60,2)</f>
        <v>0.8</v>
      </c>
      <c r="D804" s="272">
        <f>ROUND(BU61,0)</f>
        <v>75079</v>
      </c>
      <c r="E804" s="272">
        <f>ROUND(BU62,0)</f>
        <v>30715</v>
      </c>
      <c r="F804" s="272">
        <f>ROUND(BU63,0)</f>
        <v>0</v>
      </c>
      <c r="G804" s="272">
        <f>ROUND(BU64,0)</f>
        <v>490</v>
      </c>
      <c r="H804" s="272">
        <f>ROUND(BU65,0)</f>
        <v>0</v>
      </c>
      <c r="I804" s="272">
        <f>ROUND(BU66,0)</f>
        <v>573</v>
      </c>
      <c r="J804" s="272">
        <f>ROUND(BU67,0)</f>
        <v>12083</v>
      </c>
      <c r="K804" s="272">
        <f>ROUND(BU68,0)</f>
        <v>0</v>
      </c>
      <c r="L804" s="272">
        <f>ROUND(BU69,0)</f>
        <v>14619</v>
      </c>
      <c r="M804" s="272">
        <f>ROUND(BU70,0)</f>
        <v>0</v>
      </c>
      <c r="N804" s="272"/>
      <c r="O804" s="272"/>
      <c r="P804" s="272">
        <f>IF(BU76&gt;0,ROUND(BU76,0),0)</f>
        <v>1052</v>
      </c>
      <c r="Q804" s="272">
        <f>IF(BU77&gt;0,ROUND(BU77,0),0)</f>
        <v>0</v>
      </c>
      <c r="R804" s="272">
        <f>IF(BU78&gt;0,ROUND(BU78,0),0)</f>
        <v>97</v>
      </c>
      <c r="S804" s="272">
        <f>IF(BU79&gt;0,ROUND(BU79,0),0)</f>
        <v>0</v>
      </c>
      <c r="T804" s="274">
        <f>IF(BU80&gt;0,ROUND(BU80,2),0)</f>
        <v>0</v>
      </c>
      <c r="U804" s="272"/>
      <c r="V804" s="273"/>
      <c r="W804" s="272"/>
      <c r="X804" s="272"/>
      <c r="Y804" s="272"/>
      <c r="Z804" s="273"/>
      <c r="AA804" s="273"/>
      <c r="AB804" s="273"/>
      <c r="AC804" s="273"/>
      <c r="AD804" s="273"/>
      <c r="AE804" s="273"/>
      <c r="AF804" s="273"/>
      <c r="AG804" s="273"/>
      <c r="AH804" s="273"/>
      <c r="AI804" s="273"/>
      <c r="AJ804" s="273"/>
      <c r="AK804" s="273"/>
      <c r="AL804" s="273"/>
      <c r="AM804" s="273"/>
      <c r="AN804" s="273"/>
      <c r="AO804" s="273"/>
      <c r="AP804" s="273"/>
      <c r="AQ804" s="273"/>
      <c r="AR804" s="273"/>
      <c r="AS804" s="273"/>
      <c r="AT804" s="273"/>
      <c r="AU804" s="273"/>
      <c r="AV804" s="273"/>
      <c r="AW804" s="273"/>
      <c r="AX804" s="273"/>
      <c r="AY804" s="273"/>
      <c r="AZ804" s="273"/>
      <c r="BA804" s="273"/>
      <c r="BB804" s="273"/>
      <c r="BC804" s="273"/>
      <c r="BD804" s="273"/>
      <c r="BE804" s="273"/>
      <c r="BF804" s="273"/>
      <c r="BG804" s="273"/>
      <c r="BH804" s="273"/>
      <c r="BI804" s="273"/>
      <c r="BJ804" s="273"/>
      <c r="BK804" s="273"/>
      <c r="BL804" s="273"/>
      <c r="BM804" s="273"/>
      <c r="BN804" s="273"/>
      <c r="BO804" s="273"/>
      <c r="BP804" s="273"/>
      <c r="BQ804" s="273"/>
      <c r="BR804" s="273"/>
      <c r="BS804" s="273"/>
      <c r="BT804" s="273"/>
      <c r="BU804" s="273"/>
      <c r="BV804" s="273"/>
      <c r="BW804" s="273"/>
      <c r="BX804" s="273"/>
      <c r="BY804" s="273"/>
      <c r="BZ804" s="273"/>
      <c r="CA804" s="273"/>
      <c r="CB804" s="273"/>
      <c r="CC804" s="273"/>
      <c r="CD804" s="273"/>
      <c r="CE804" s="273"/>
    </row>
    <row r="805" spans="1:83" ht="12.6" customHeight="1">
      <c r="A805" s="209" t="str">
        <f>RIGHT($C$83,3)&amp;"*"&amp;RIGHT($C$82,4)&amp;"*"&amp;BV$55&amp;"*"&amp;"A"</f>
        <v>145*2018*8690*A</v>
      </c>
      <c r="B805" s="272"/>
      <c r="C805" s="274">
        <f>ROUND(BV60,2)</f>
        <v>0</v>
      </c>
      <c r="D805" s="272">
        <f>ROUND(BV61,0)</f>
        <v>0</v>
      </c>
      <c r="E805" s="272">
        <f>ROUND(BV62,0)</f>
        <v>0</v>
      </c>
      <c r="F805" s="272">
        <f>ROUND(BV63,0)</f>
        <v>0</v>
      </c>
      <c r="G805" s="272">
        <f>ROUND(BV64,0)</f>
        <v>0</v>
      </c>
      <c r="H805" s="272">
        <f>ROUND(BV65,0)</f>
        <v>0</v>
      </c>
      <c r="I805" s="272">
        <f>ROUND(BV66,0)</f>
        <v>72206</v>
      </c>
      <c r="J805" s="272">
        <f>ROUND(BV67,0)</f>
        <v>89372</v>
      </c>
      <c r="K805" s="272">
        <f>ROUND(BV68,0)</f>
        <v>0</v>
      </c>
      <c r="L805" s="272">
        <f>ROUND(BV69,0)</f>
        <v>1596</v>
      </c>
      <c r="M805" s="272">
        <f>ROUND(BV70,0)</f>
        <v>0</v>
      </c>
      <c r="N805" s="272"/>
      <c r="O805" s="272"/>
      <c r="P805" s="272">
        <f>IF(BV76&gt;0,ROUND(BV76,0),0)</f>
        <v>8169</v>
      </c>
      <c r="Q805" s="272">
        <f>IF(BV77&gt;0,ROUND(BV77,0),0)</f>
        <v>0</v>
      </c>
      <c r="R805" s="272">
        <f>IF(BV78&gt;0,ROUND(BV78,0),0)</f>
        <v>293</v>
      </c>
      <c r="S805" s="272">
        <f>IF(BV79&gt;0,ROUND(BV79,0),0)</f>
        <v>0</v>
      </c>
      <c r="T805" s="274">
        <f>IF(BV80&gt;0,ROUND(BV80,2),0)</f>
        <v>0</v>
      </c>
      <c r="U805" s="272"/>
      <c r="V805" s="273"/>
      <c r="W805" s="272"/>
      <c r="X805" s="272"/>
      <c r="Y805" s="272"/>
      <c r="Z805" s="273"/>
      <c r="AA805" s="273"/>
      <c r="AB805" s="273"/>
      <c r="AC805" s="273"/>
      <c r="AD805" s="273"/>
      <c r="AE805" s="273"/>
      <c r="AF805" s="273"/>
      <c r="AG805" s="273"/>
      <c r="AH805" s="273"/>
      <c r="AI805" s="273"/>
      <c r="AJ805" s="273"/>
      <c r="AK805" s="273"/>
      <c r="AL805" s="273"/>
      <c r="AM805" s="273"/>
      <c r="AN805" s="273"/>
      <c r="AO805" s="273"/>
      <c r="AP805" s="273"/>
      <c r="AQ805" s="273"/>
      <c r="AR805" s="273"/>
      <c r="AS805" s="273"/>
      <c r="AT805" s="273"/>
      <c r="AU805" s="273"/>
      <c r="AV805" s="273"/>
      <c r="AW805" s="273"/>
      <c r="AX805" s="273"/>
      <c r="AY805" s="273"/>
      <c r="AZ805" s="273"/>
      <c r="BA805" s="273"/>
      <c r="BB805" s="273"/>
      <c r="BC805" s="273"/>
      <c r="BD805" s="273"/>
      <c r="BE805" s="273"/>
      <c r="BF805" s="273"/>
      <c r="BG805" s="273"/>
      <c r="BH805" s="273"/>
      <c r="BI805" s="273"/>
      <c r="BJ805" s="273"/>
      <c r="BK805" s="273"/>
      <c r="BL805" s="273"/>
      <c r="BM805" s="273"/>
      <c r="BN805" s="273"/>
      <c r="BO805" s="273"/>
      <c r="BP805" s="273"/>
      <c r="BQ805" s="273"/>
      <c r="BR805" s="273"/>
      <c r="BS805" s="273"/>
      <c r="BT805" s="273"/>
      <c r="BU805" s="273"/>
      <c r="BV805" s="273"/>
      <c r="BW805" s="273"/>
      <c r="BX805" s="273"/>
      <c r="BY805" s="273"/>
      <c r="BZ805" s="273"/>
      <c r="CA805" s="273"/>
      <c r="CB805" s="273"/>
      <c r="CC805" s="273"/>
      <c r="CD805" s="273"/>
      <c r="CE805" s="273"/>
    </row>
    <row r="806" spans="1:83" ht="12.6" customHeight="1">
      <c r="A806" s="209" t="str">
        <f>RIGHT($C$83,3)&amp;"*"&amp;RIGHT($C$82,4)&amp;"*"&amp;BW$55&amp;"*"&amp;"A"</f>
        <v>145*2018*8700*A</v>
      </c>
      <c r="B806" s="272"/>
      <c r="C806" s="274">
        <f>ROUND(BW60,2)</f>
        <v>4.37</v>
      </c>
      <c r="D806" s="272">
        <f>ROUND(BW61,0)</f>
        <v>395168</v>
      </c>
      <c r="E806" s="272">
        <f>ROUND(BW62,0)</f>
        <v>114931</v>
      </c>
      <c r="F806" s="272">
        <f>ROUND(BW63,0)</f>
        <v>106352</v>
      </c>
      <c r="G806" s="272">
        <f>ROUND(BW64,0)</f>
        <v>40350</v>
      </c>
      <c r="H806" s="272">
        <f>ROUND(BW65,0)</f>
        <v>600</v>
      </c>
      <c r="I806" s="272">
        <f>ROUND(BW66,0)</f>
        <v>42365</v>
      </c>
      <c r="J806" s="272">
        <f>ROUND(BW67,0)</f>
        <v>31312</v>
      </c>
      <c r="K806" s="272">
        <f>ROUND(BW68,0)</f>
        <v>0</v>
      </c>
      <c r="L806" s="272">
        <f>ROUND(BW69,0)</f>
        <v>34107</v>
      </c>
      <c r="M806" s="272">
        <f>ROUND(BW70,0)</f>
        <v>18256</v>
      </c>
      <c r="N806" s="272"/>
      <c r="O806" s="272"/>
      <c r="P806" s="272">
        <f>IF(BW76&gt;0,ROUND(BW76,0),0)</f>
        <v>2629</v>
      </c>
      <c r="Q806" s="272">
        <f>IF(BW77&gt;0,ROUND(BW77,0),0)</f>
        <v>0</v>
      </c>
      <c r="R806" s="272">
        <f>IF(BW78&gt;0,ROUND(BW78,0),0)</f>
        <v>243</v>
      </c>
      <c r="S806" s="272">
        <f>IF(BW79&gt;0,ROUND(BW79,0),0)</f>
        <v>0</v>
      </c>
      <c r="T806" s="274">
        <f>IF(BW80&gt;0,ROUND(BW80,2),0)</f>
        <v>0</v>
      </c>
      <c r="U806" s="272"/>
      <c r="V806" s="273"/>
      <c r="W806" s="272"/>
      <c r="X806" s="272"/>
      <c r="Y806" s="272"/>
      <c r="Z806" s="273"/>
      <c r="AA806" s="273"/>
      <c r="AB806" s="273"/>
      <c r="AC806" s="273"/>
      <c r="AD806" s="273"/>
      <c r="AE806" s="273"/>
      <c r="AF806" s="273"/>
      <c r="AG806" s="273"/>
      <c r="AH806" s="273"/>
      <c r="AI806" s="273"/>
      <c r="AJ806" s="273"/>
      <c r="AK806" s="273"/>
      <c r="AL806" s="273"/>
      <c r="AM806" s="273"/>
      <c r="AN806" s="273"/>
      <c r="AO806" s="273"/>
      <c r="AP806" s="273"/>
      <c r="AQ806" s="273"/>
      <c r="AR806" s="273"/>
      <c r="AS806" s="273"/>
      <c r="AT806" s="273"/>
      <c r="AU806" s="273"/>
      <c r="AV806" s="273"/>
      <c r="AW806" s="273"/>
      <c r="AX806" s="273"/>
      <c r="AY806" s="273"/>
      <c r="AZ806" s="273"/>
      <c r="BA806" s="273"/>
      <c r="BB806" s="273"/>
      <c r="BC806" s="273"/>
      <c r="BD806" s="273"/>
      <c r="BE806" s="273"/>
      <c r="BF806" s="273"/>
      <c r="BG806" s="273"/>
      <c r="BH806" s="273"/>
      <c r="BI806" s="273"/>
      <c r="BJ806" s="273"/>
      <c r="BK806" s="273"/>
      <c r="BL806" s="273"/>
      <c r="BM806" s="273"/>
      <c r="BN806" s="273"/>
      <c r="BO806" s="273"/>
      <c r="BP806" s="273"/>
      <c r="BQ806" s="273"/>
      <c r="BR806" s="273"/>
      <c r="BS806" s="273"/>
      <c r="BT806" s="273"/>
      <c r="BU806" s="273"/>
      <c r="BV806" s="273"/>
      <c r="BW806" s="273"/>
      <c r="BX806" s="273"/>
      <c r="BY806" s="273"/>
      <c r="BZ806" s="273"/>
      <c r="CA806" s="273"/>
      <c r="CB806" s="273"/>
      <c r="CC806" s="273"/>
      <c r="CD806" s="273"/>
      <c r="CE806" s="273"/>
    </row>
    <row r="807" spans="1:83" ht="12.6" customHeight="1">
      <c r="A807" s="209" t="str">
        <f>RIGHT($C$83,3)&amp;"*"&amp;RIGHT($C$82,4)&amp;"*"&amp;BX$55&amp;"*"&amp;"A"</f>
        <v>145*2018*8710*A</v>
      </c>
      <c r="B807" s="272"/>
      <c r="C807" s="274">
        <f>ROUND(BX60,2)</f>
        <v>0</v>
      </c>
      <c r="D807" s="272">
        <f>ROUND(BX61,0)</f>
        <v>0</v>
      </c>
      <c r="E807" s="272">
        <f>ROUND(BX62,0)</f>
        <v>0</v>
      </c>
      <c r="F807" s="272">
        <f>ROUND(BX63,0)</f>
        <v>0</v>
      </c>
      <c r="G807" s="272">
        <f>ROUND(BX64,0)</f>
        <v>0</v>
      </c>
      <c r="H807" s="272">
        <f>ROUND(BX65,0)</f>
        <v>0</v>
      </c>
      <c r="I807" s="272">
        <f>ROUND(BX66,0)</f>
        <v>0</v>
      </c>
      <c r="J807" s="272">
        <f>ROUND(BX67,0)</f>
        <v>20344</v>
      </c>
      <c r="K807" s="272">
        <f>ROUND(BX68,0)</f>
        <v>0</v>
      </c>
      <c r="L807" s="272">
        <f>ROUND(BX69,0)</f>
        <v>0</v>
      </c>
      <c r="M807" s="272">
        <f>ROUND(BX70,0)</f>
        <v>0</v>
      </c>
      <c r="N807" s="272"/>
      <c r="O807" s="272"/>
      <c r="P807" s="272">
        <f>IF(BX76&gt;0,ROUND(BX76,0),0)</f>
        <v>1860</v>
      </c>
      <c r="Q807" s="272">
        <f>IF(BX77&gt;0,ROUND(BX77,0),0)</f>
        <v>0</v>
      </c>
      <c r="R807" s="272">
        <f>IF(BX78&gt;0,ROUND(BX78,0),0)</f>
        <v>69</v>
      </c>
      <c r="S807" s="272">
        <f>IF(BX79&gt;0,ROUND(BX79,0),0)</f>
        <v>0</v>
      </c>
      <c r="T807" s="274">
        <f>IF(BX80&gt;0,ROUND(BX80,2),0)</f>
        <v>0</v>
      </c>
      <c r="U807" s="272"/>
      <c r="V807" s="273"/>
      <c r="W807" s="272"/>
      <c r="X807" s="272"/>
      <c r="Y807" s="272"/>
      <c r="Z807" s="273"/>
      <c r="AA807" s="273"/>
      <c r="AB807" s="273"/>
      <c r="AC807" s="273"/>
      <c r="AD807" s="273"/>
      <c r="AE807" s="273"/>
      <c r="AF807" s="273"/>
      <c r="AG807" s="273"/>
      <c r="AH807" s="273"/>
      <c r="AI807" s="273"/>
      <c r="AJ807" s="273"/>
      <c r="AK807" s="273"/>
      <c r="AL807" s="273"/>
      <c r="AM807" s="273"/>
      <c r="AN807" s="273"/>
      <c r="AO807" s="273"/>
      <c r="AP807" s="273"/>
      <c r="AQ807" s="273"/>
      <c r="AR807" s="273"/>
      <c r="AS807" s="273"/>
      <c r="AT807" s="273"/>
      <c r="AU807" s="273"/>
      <c r="AV807" s="273"/>
      <c r="AW807" s="273"/>
      <c r="AX807" s="273"/>
      <c r="AY807" s="273"/>
      <c r="AZ807" s="273"/>
      <c r="BA807" s="273"/>
      <c r="BB807" s="273"/>
      <c r="BC807" s="273"/>
      <c r="BD807" s="273"/>
      <c r="BE807" s="273"/>
      <c r="BF807" s="273"/>
      <c r="BG807" s="273"/>
      <c r="BH807" s="273"/>
      <c r="BI807" s="273"/>
      <c r="BJ807" s="273"/>
      <c r="BK807" s="273"/>
      <c r="BL807" s="273"/>
      <c r="BM807" s="273"/>
      <c r="BN807" s="273"/>
      <c r="BO807" s="273"/>
      <c r="BP807" s="273"/>
      <c r="BQ807" s="273"/>
      <c r="BR807" s="273"/>
      <c r="BS807" s="273"/>
      <c r="BT807" s="273"/>
      <c r="BU807" s="273"/>
      <c r="BV807" s="273"/>
      <c r="BW807" s="273"/>
      <c r="BX807" s="273"/>
      <c r="BY807" s="273"/>
      <c r="BZ807" s="273"/>
      <c r="CA807" s="273"/>
      <c r="CB807" s="273"/>
      <c r="CC807" s="273"/>
      <c r="CD807" s="273"/>
      <c r="CE807" s="273"/>
    </row>
    <row r="808" spans="1:83" ht="12.6" customHeight="1">
      <c r="A808" s="209" t="str">
        <f>RIGHT($C$83,3)&amp;"*"&amp;RIGHT($C$82,4)&amp;"*"&amp;BY$55&amp;"*"&amp;"A"</f>
        <v>145*2018*8720*A</v>
      </c>
      <c r="B808" s="272"/>
      <c r="C808" s="274">
        <f>ROUND(BY60,2)</f>
        <v>36.14</v>
      </c>
      <c r="D808" s="272">
        <f>ROUND(BY61,0)</f>
        <v>3242414</v>
      </c>
      <c r="E808" s="272">
        <f>ROUND(BY62,0)</f>
        <v>903840</v>
      </c>
      <c r="F808" s="272">
        <f>ROUND(BY63,0)</f>
        <v>29730</v>
      </c>
      <c r="G808" s="272">
        <f>ROUND(BY64,0)</f>
        <v>84191</v>
      </c>
      <c r="H808" s="272">
        <f>ROUND(BY65,0)</f>
        <v>2800</v>
      </c>
      <c r="I808" s="272">
        <f>ROUND(BY66,0)</f>
        <v>102521</v>
      </c>
      <c r="J808" s="272">
        <f>ROUND(BY67,0)</f>
        <v>584122</v>
      </c>
      <c r="K808" s="272">
        <f>ROUND(BY68,0)</f>
        <v>0</v>
      </c>
      <c r="L808" s="272">
        <f>ROUND(BY69,0)</f>
        <v>122269</v>
      </c>
      <c r="M808" s="272">
        <f>ROUND(BY70,0)</f>
        <v>259180</v>
      </c>
      <c r="N808" s="272"/>
      <c r="O808" s="272"/>
      <c r="P808" s="272">
        <f>IF(BY76&gt;0,ROUND(BY76,0),0)</f>
        <v>3424</v>
      </c>
      <c r="Q808" s="272">
        <f>IF(BY77&gt;0,ROUND(BY77,0),0)</f>
        <v>0</v>
      </c>
      <c r="R808" s="272">
        <f>IF(BY78&gt;0,ROUND(BY78,0),0)</f>
        <v>64</v>
      </c>
      <c r="S808" s="272">
        <f>IF(BY79&gt;0,ROUND(BY79,0),0)</f>
        <v>28530</v>
      </c>
      <c r="T808" s="274">
        <f>IF(BY80&gt;0,ROUND(BY80,2),0)</f>
        <v>0</v>
      </c>
      <c r="U808" s="272"/>
      <c r="V808" s="273"/>
      <c r="W808" s="272"/>
      <c r="X808" s="272"/>
      <c r="Y808" s="272"/>
      <c r="Z808" s="273"/>
      <c r="AA808" s="273"/>
      <c r="AB808" s="273"/>
      <c r="AC808" s="273"/>
      <c r="AD808" s="273"/>
      <c r="AE808" s="273"/>
      <c r="AF808" s="273"/>
      <c r="AG808" s="273"/>
      <c r="AH808" s="273"/>
      <c r="AI808" s="273"/>
      <c r="AJ808" s="273"/>
      <c r="AK808" s="273"/>
      <c r="AL808" s="273"/>
      <c r="AM808" s="273"/>
      <c r="AN808" s="273"/>
      <c r="AO808" s="273"/>
      <c r="AP808" s="273"/>
      <c r="AQ808" s="273"/>
      <c r="AR808" s="273"/>
      <c r="AS808" s="273"/>
      <c r="AT808" s="273"/>
      <c r="AU808" s="273"/>
      <c r="AV808" s="273"/>
      <c r="AW808" s="273"/>
      <c r="AX808" s="273"/>
      <c r="AY808" s="273"/>
      <c r="AZ808" s="273"/>
      <c r="BA808" s="273"/>
      <c r="BB808" s="273"/>
      <c r="BC808" s="273"/>
      <c r="BD808" s="273"/>
      <c r="BE808" s="273"/>
      <c r="BF808" s="273"/>
      <c r="BG808" s="273"/>
      <c r="BH808" s="273"/>
      <c r="BI808" s="273"/>
      <c r="BJ808" s="273"/>
      <c r="BK808" s="273"/>
      <c r="BL808" s="273"/>
      <c r="BM808" s="273"/>
      <c r="BN808" s="273"/>
      <c r="BO808" s="273"/>
      <c r="BP808" s="273"/>
      <c r="BQ808" s="273"/>
      <c r="BR808" s="273"/>
      <c r="BS808" s="273"/>
      <c r="BT808" s="273"/>
      <c r="BU808" s="273"/>
      <c r="BV808" s="273"/>
      <c r="BW808" s="273"/>
      <c r="BX808" s="273"/>
      <c r="BY808" s="273"/>
      <c r="BZ808" s="273"/>
      <c r="CA808" s="273"/>
      <c r="CB808" s="273"/>
      <c r="CC808" s="273"/>
      <c r="CD808" s="273"/>
      <c r="CE808" s="273"/>
    </row>
    <row r="809" spans="1:83" ht="12.6" customHeight="1">
      <c r="A809" s="209" t="str">
        <f>RIGHT($C$83,3)&amp;"*"&amp;RIGHT($C$82,4)&amp;"*"&amp;BZ$55&amp;"*"&amp;"A"</f>
        <v>145*2018*8730*A</v>
      </c>
      <c r="B809" s="272"/>
      <c r="C809" s="274">
        <f>ROUND(BZ60,2)</f>
        <v>15.94</v>
      </c>
      <c r="D809" s="272">
        <f>ROUND(BZ61,0)</f>
        <v>1726159</v>
      </c>
      <c r="E809" s="272">
        <f>ROUND(BZ62,0)</f>
        <v>436075</v>
      </c>
      <c r="F809" s="272">
        <f>ROUND(BZ63,0)</f>
        <v>0</v>
      </c>
      <c r="G809" s="272">
        <f>ROUND(BZ64,0)</f>
        <v>7079</v>
      </c>
      <c r="H809" s="272">
        <f>ROUND(BZ65,0)</f>
        <v>0</v>
      </c>
      <c r="I809" s="272">
        <f>ROUND(BZ66,0)</f>
        <v>515</v>
      </c>
      <c r="J809" s="272">
        <f>ROUND(BZ67,0)</f>
        <v>0</v>
      </c>
      <c r="K809" s="272">
        <f>ROUND(BZ68,0)</f>
        <v>0</v>
      </c>
      <c r="L809" s="272">
        <f>ROUND(BZ69,0)</f>
        <v>1204</v>
      </c>
      <c r="M809" s="272">
        <f>ROUND(BZ70,0)</f>
        <v>0</v>
      </c>
      <c r="N809" s="272"/>
      <c r="O809" s="272"/>
      <c r="P809" s="272">
        <f>IF(BZ76&gt;0,ROUND(BZ76,0),0)</f>
        <v>0</v>
      </c>
      <c r="Q809" s="272">
        <f>IF(BZ77&gt;0,ROUND(BZ77,0),0)</f>
        <v>0</v>
      </c>
      <c r="R809" s="272">
        <f>IF(BZ78&gt;0,ROUND(BZ78,0),0)</f>
        <v>91</v>
      </c>
      <c r="S809" s="272">
        <f>IF(BZ79&gt;0,ROUND(BZ79,0),0)</f>
        <v>0</v>
      </c>
      <c r="T809" s="274">
        <f>IF(BZ80&gt;0,ROUND(BZ80,2),0)</f>
        <v>0</v>
      </c>
      <c r="U809" s="272"/>
      <c r="V809" s="273"/>
      <c r="W809" s="272"/>
      <c r="X809" s="272"/>
      <c r="Y809" s="272"/>
      <c r="Z809" s="273"/>
      <c r="AA809" s="273"/>
      <c r="AB809" s="273"/>
      <c r="AC809" s="273"/>
      <c r="AD809" s="273"/>
      <c r="AE809" s="273"/>
      <c r="AF809" s="273"/>
      <c r="AG809" s="273"/>
      <c r="AH809" s="273"/>
      <c r="AI809" s="273"/>
      <c r="AJ809" s="273"/>
      <c r="AK809" s="273"/>
      <c r="AL809" s="273"/>
      <c r="AM809" s="273"/>
      <c r="AN809" s="273"/>
      <c r="AO809" s="273"/>
      <c r="AP809" s="273"/>
      <c r="AQ809" s="273"/>
      <c r="AR809" s="273"/>
      <c r="AS809" s="273"/>
      <c r="AT809" s="273"/>
      <c r="AU809" s="273"/>
      <c r="AV809" s="273"/>
      <c r="AW809" s="273"/>
      <c r="AX809" s="273"/>
      <c r="AY809" s="273"/>
      <c r="AZ809" s="273"/>
      <c r="BA809" s="273"/>
      <c r="BB809" s="273"/>
      <c r="BC809" s="273"/>
      <c r="BD809" s="273"/>
      <c r="BE809" s="273"/>
      <c r="BF809" s="273"/>
      <c r="BG809" s="273"/>
      <c r="BH809" s="273"/>
      <c r="BI809" s="273"/>
      <c r="BJ809" s="273"/>
      <c r="BK809" s="273"/>
      <c r="BL809" s="273"/>
      <c r="BM809" s="273"/>
      <c r="BN809" s="273"/>
      <c r="BO809" s="273"/>
      <c r="BP809" s="273"/>
      <c r="BQ809" s="273"/>
      <c r="BR809" s="273"/>
      <c r="BS809" s="273"/>
      <c r="BT809" s="273"/>
      <c r="BU809" s="273"/>
      <c r="BV809" s="273"/>
      <c r="BW809" s="273"/>
      <c r="BX809" s="273"/>
      <c r="BY809" s="273"/>
      <c r="BZ809" s="273"/>
      <c r="CA809" s="273"/>
      <c r="CB809" s="273"/>
      <c r="CC809" s="273"/>
      <c r="CD809" s="273"/>
      <c r="CE809" s="273"/>
    </row>
    <row r="810" spans="1:83" ht="12.6" customHeight="1">
      <c r="A810" s="209" t="str">
        <f>RIGHT($C$83,3)&amp;"*"&amp;RIGHT($C$82,4)&amp;"*"&amp;CA$55&amp;"*"&amp;"A"</f>
        <v>145*2018*8740*A</v>
      </c>
      <c r="B810" s="272"/>
      <c r="C810" s="274">
        <f>ROUND(CA60,2)</f>
        <v>0</v>
      </c>
      <c r="D810" s="272">
        <f>ROUND(CA61,0)</f>
        <v>0</v>
      </c>
      <c r="E810" s="272">
        <f>ROUND(CA62,0)</f>
        <v>0</v>
      </c>
      <c r="F810" s="272">
        <f>ROUND(CA63,0)</f>
        <v>0</v>
      </c>
      <c r="G810" s="272">
        <f>ROUND(CA64,0)</f>
        <v>0</v>
      </c>
      <c r="H810" s="272">
        <f>ROUND(CA65,0)</f>
        <v>0</v>
      </c>
      <c r="I810" s="272">
        <f>ROUND(CA66,0)</f>
        <v>0</v>
      </c>
      <c r="J810" s="272">
        <f>ROUND(CA67,0)</f>
        <v>15386</v>
      </c>
      <c r="K810" s="272">
        <f>ROUND(CA68,0)</f>
        <v>0</v>
      </c>
      <c r="L810" s="272">
        <f>ROUND(CA69,0)</f>
        <v>0</v>
      </c>
      <c r="M810" s="272">
        <f>ROUND(CA70,0)</f>
        <v>0</v>
      </c>
      <c r="N810" s="272"/>
      <c r="O810" s="272"/>
      <c r="P810" s="272">
        <f>IF(CA76&gt;0,ROUND(CA76,0),0)</f>
        <v>1406</v>
      </c>
      <c r="Q810" s="272">
        <f>IF(CA77&gt;0,ROUND(CA77,0),0)</f>
        <v>0</v>
      </c>
      <c r="R810" s="272">
        <f>IF(CA78&gt;0,ROUND(CA78,0),0)</f>
        <v>0</v>
      </c>
      <c r="S810" s="272">
        <f>IF(CA79&gt;0,ROUND(CA79,0),0)</f>
        <v>0</v>
      </c>
      <c r="T810" s="274">
        <f>IF(CA80&gt;0,ROUND(CA80,2),0)</f>
        <v>0</v>
      </c>
      <c r="U810" s="272"/>
      <c r="V810" s="273"/>
      <c r="W810" s="272"/>
      <c r="X810" s="272"/>
      <c r="Y810" s="272"/>
      <c r="Z810" s="273"/>
      <c r="AA810" s="273"/>
      <c r="AB810" s="273"/>
      <c r="AC810" s="273"/>
      <c r="AD810" s="273"/>
      <c r="AE810" s="273"/>
      <c r="AF810" s="273"/>
      <c r="AG810" s="273"/>
      <c r="AH810" s="273"/>
      <c r="AI810" s="273"/>
      <c r="AJ810" s="273"/>
      <c r="AK810" s="273"/>
      <c r="AL810" s="273"/>
      <c r="AM810" s="273"/>
      <c r="AN810" s="273"/>
      <c r="AO810" s="273"/>
      <c r="AP810" s="273"/>
      <c r="AQ810" s="273"/>
      <c r="AR810" s="273"/>
      <c r="AS810" s="273"/>
      <c r="AT810" s="273"/>
      <c r="AU810" s="273"/>
      <c r="AV810" s="273"/>
      <c r="AW810" s="273"/>
      <c r="AX810" s="273"/>
      <c r="AY810" s="273"/>
      <c r="AZ810" s="273"/>
      <c r="BA810" s="273"/>
      <c r="BB810" s="273"/>
      <c r="BC810" s="273"/>
      <c r="BD810" s="273"/>
      <c r="BE810" s="273"/>
      <c r="BF810" s="273"/>
      <c r="BG810" s="273"/>
      <c r="BH810" s="273"/>
      <c r="BI810" s="273"/>
      <c r="BJ810" s="273"/>
      <c r="BK810" s="273"/>
      <c r="BL810" s="273"/>
      <c r="BM810" s="273"/>
      <c r="BN810" s="273"/>
      <c r="BO810" s="273"/>
      <c r="BP810" s="273"/>
      <c r="BQ810" s="273"/>
      <c r="BR810" s="273"/>
      <c r="BS810" s="273"/>
      <c r="BT810" s="273"/>
      <c r="BU810" s="273"/>
      <c r="BV810" s="273"/>
      <c r="BW810" s="273"/>
      <c r="BX810" s="273"/>
      <c r="BY810" s="273"/>
      <c r="BZ810" s="273"/>
      <c r="CA810" s="273"/>
      <c r="CB810" s="273"/>
      <c r="CC810" s="273"/>
      <c r="CD810" s="273"/>
      <c r="CE810" s="273"/>
    </row>
    <row r="811" spans="1:83" ht="12.6" customHeight="1">
      <c r="A811" s="209" t="str">
        <f>RIGHT($C$83,3)&amp;"*"&amp;RIGHT($C$82,4)&amp;"*"&amp;CB$55&amp;"*"&amp;"A"</f>
        <v>145*2018*8770*A</v>
      </c>
      <c r="B811" s="272"/>
      <c r="C811" s="274">
        <f>ROUND(CB60,2)</f>
        <v>1.02</v>
      </c>
      <c r="D811" s="272">
        <f>ROUND(CB61,0)</f>
        <v>49075</v>
      </c>
      <c r="E811" s="272">
        <f>ROUND(CB62,0)</f>
        <v>22467</v>
      </c>
      <c r="F811" s="272">
        <f>ROUND(CB63,0)</f>
        <v>0</v>
      </c>
      <c r="G811" s="272">
        <f>ROUND(CB64,0)</f>
        <v>1490</v>
      </c>
      <c r="H811" s="272">
        <f>ROUND(CB65,0)</f>
        <v>2231</v>
      </c>
      <c r="I811" s="272">
        <f>ROUND(CB66,0)</f>
        <v>1660</v>
      </c>
      <c r="J811" s="272">
        <f>ROUND(CB67,0)</f>
        <v>239620</v>
      </c>
      <c r="K811" s="272">
        <f>ROUND(CB68,0)</f>
        <v>0</v>
      </c>
      <c r="L811" s="272">
        <f>ROUND(CB69,0)</f>
        <v>257</v>
      </c>
      <c r="M811" s="272">
        <f>ROUND(CB70,0)</f>
        <v>0</v>
      </c>
      <c r="N811" s="272"/>
      <c r="O811" s="272"/>
      <c r="P811" s="272">
        <f>IF(CB76&gt;0,ROUND(CB76,0),0)</f>
        <v>21902</v>
      </c>
      <c r="Q811" s="272">
        <f>IF(CB77&gt;0,ROUND(CB77,0),0)</f>
        <v>0</v>
      </c>
      <c r="R811" s="272">
        <f>IF(CB78&gt;0,ROUND(CB78,0),0)</f>
        <v>3033</v>
      </c>
      <c r="S811" s="272">
        <f>IF(CB79&gt;0,ROUND(CB79,0),0)</f>
        <v>0</v>
      </c>
      <c r="T811" s="274">
        <f>IF(CB80&gt;0,ROUND(CB80,2),0)</f>
        <v>0</v>
      </c>
      <c r="U811" s="272"/>
      <c r="V811" s="273"/>
      <c r="W811" s="272"/>
      <c r="X811" s="272"/>
      <c r="Y811" s="272"/>
      <c r="Z811" s="273"/>
      <c r="AA811" s="273"/>
      <c r="AB811" s="273"/>
      <c r="AC811" s="273"/>
      <c r="AD811" s="273"/>
      <c r="AE811" s="273"/>
      <c r="AF811" s="273"/>
      <c r="AG811" s="273"/>
      <c r="AH811" s="273"/>
      <c r="AI811" s="273"/>
      <c r="AJ811" s="273"/>
      <c r="AK811" s="273"/>
      <c r="AL811" s="273"/>
      <c r="AM811" s="273"/>
      <c r="AN811" s="273"/>
      <c r="AO811" s="273"/>
      <c r="AP811" s="273"/>
      <c r="AQ811" s="273"/>
      <c r="AR811" s="273"/>
      <c r="AS811" s="273"/>
      <c r="AT811" s="273"/>
      <c r="AU811" s="273"/>
      <c r="AV811" s="273"/>
      <c r="AW811" s="273"/>
      <c r="AX811" s="273"/>
      <c r="AY811" s="273"/>
      <c r="AZ811" s="273"/>
      <c r="BA811" s="273"/>
      <c r="BB811" s="273"/>
      <c r="BC811" s="273"/>
      <c r="BD811" s="273"/>
      <c r="BE811" s="273"/>
      <c r="BF811" s="273"/>
      <c r="BG811" s="273"/>
      <c r="BH811" s="273"/>
      <c r="BI811" s="273"/>
      <c r="BJ811" s="273"/>
      <c r="BK811" s="273"/>
      <c r="BL811" s="273"/>
      <c r="BM811" s="273"/>
      <c r="BN811" s="273"/>
      <c r="BO811" s="273"/>
      <c r="BP811" s="273"/>
      <c r="BQ811" s="273"/>
      <c r="BR811" s="273"/>
      <c r="BS811" s="273"/>
      <c r="BT811" s="273"/>
      <c r="BU811" s="273"/>
      <c r="BV811" s="273"/>
      <c r="BW811" s="273"/>
      <c r="BX811" s="273"/>
      <c r="BY811" s="273"/>
      <c r="BZ811" s="273"/>
      <c r="CA811" s="273"/>
      <c r="CB811" s="273"/>
      <c r="CC811" s="273"/>
      <c r="CD811" s="273"/>
      <c r="CE811" s="273"/>
    </row>
    <row r="812" spans="1:83" ht="12.6" customHeight="1">
      <c r="A812" s="209" t="str">
        <f>RIGHT($C$83,3)&amp;"*"&amp;RIGHT($C$82,4)&amp;"*"&amp;CC$55&amp;"*"&amp;"A"</f>
        <v>145*2018*8790*A</v>
      </c>
      <c r="B812" s="272"/>
      <c r="C812" s="274">
        <f>ROUND(CC60,2)</f>
        <v>29.44</v>
      </c>
      <c r="D812" s="272">
        <f>ROUND(CC61,0)</f>
        <v>2940512</v>
      </c>
      <c r="E812" s="272">
        <f>ROUND(CC62,0)</f>
        <v>871576</v>
      </c>
      <c r="F812" s="272">
        <f>ROUND(CC63,0)</f>
        <v>3150</v>
      </c>
      <c r="G812" s="272">
        <f>ROUND(CC64,0)</f>
        <v>-279830</v>
      </c>
      <c r="H812" s="272">
        <f>ROUND(CC65,0)</f>
        <v>4150</v>
      </c>
      <c r="I812" s="272">
        <f>ROUND(CC66,0)</f>
        <v>-3134075</v>
      </c>
      <c r="J812" s="272">
        <f>ROUND(CC67,0)</f>
        <v>54485</v>
      </c>
      <c r="K812" s="272">
        <f>ROUND(CC68,0)</f>
        <v>-3822243</v>
      </c>
      <c r="L812" s="272">
        <f>ROUND(CC69,0)</f>
        <v>571046</v>
      </c>
      <c r="M812" s="272">
        <f>ROUND(CC70,0)</f>
        <v>63980</v>
      </c>
      <c r="N812" s="272"/>
      <c r="O812" s="272"/>
      <c r="P812" s="272">
        <f>IF(CC76&gt;0,ROUND(CC76,0),0)</f>
        <v>274</v>
      </c>
      <c r="Q812" s="272">
        <f>IF(CC77&gt;0,ROUND(CC77,0),0)</f>
        <v>0</v>
      </c>
      <c r="R812" s="272">
        <f>IF(CC78&gt;0,ROUND(CC78,0),0)</f>
        <v>0</v>
      </c>
      <c r="S812" s="272">
        <f>IF(CC79&gt;0,ROUND(CC79,0),0)</f>
        <v>0</v>
      </c>
      <c r="T812" s="274">
        <f>IF(CC80&gt;0,ROUND(CC80,2),0)</f>
        <v>0</v>
      </c>
      <c r="U812" s="272"/>
      <c r="V812" s="273"/>
      <c r="W812" s="272"/>
      <c r="X812" s="272"/>
      <c r="Y812" s="272"/>
      <c r="Z812" s="273"/>
      <c r="AA812" s="273"/>
      <c r="AB812" s="273"/>
      <c r="AC812" s="273"/>
      <c r="AD812" s="273"/>
      <c r="AE812" s="273"/>
      <c r="AF812" s="273"/>
      <c r="AG812" s="273"/>
      <c r="AH812" s="273"/>
      <c r="AI812" s="273"/>
      <c r="AJ812" s="273"/>
      <c r="AK812" s="273"/>
      <c r="AL812" s="273"/>
      <c r="AM812" s="273"/>
      <c r="AN812" s="273"/>
      <c r="AO812" s="273"/>
      <c r="AP812" s="273"/>
      <c r="AQ812" s="273"/>
      <c r="AR812" s="273"/>
      <c r="AS812" s="273"/>
      <c r="AT812" s="273"/>
      <c r="AU812" s="273"/>
      <c r="AV812" s="273"/>
      <c r="AW812" s="273"/>
      <c r="AX812" s="273"/>
      <c r="AY812" s="273"/>
      <c r="AZ812" s="273"/>
      <c r="BA812" s="273"/>
      <c r="BB812" s="273"/>
      <c r="BC812" s="273"/>
      <c r="BD812" s="273"/>
      <c r="BE812" s="273"/>
      <c r="BF812" s="273"/>
      <c r="BG812" s="273"/>
      <c r="BH812" s="273"/>
      <c r="BI812" s="273"/>
      <c r="BJ812" s="273"/>
      <c r="BK812" s="273"/>
      <c r="BL812" s="273"/>
      <c r="BM812" s="273"/>
      <c r="BN812" s="273"/>
      <c r="BO812" s="273"/>
      <c r="BP812" s="273"/>
      <c r="BQ812" s="273"/>
      <c r="BR812" s="273"/>
      <c r="BS812" s="273"/>
      <c r="BT812" s="273"/>
      <c r="BU812" s="273"/>
      <c r="BV812" s="273"/>
      <c r="BW812" s="273"/>
      <c r="BX812" s="273"/>
      <c r="BY812" s="273"/>
      <c r="BZ812" s="273"/>
      <c r="CA812" s="273"/>
      <c r="CB812" s="273"/>
      <c r="CC812" s="273"/>
      <c r="CD812" s="273"/>
      <c r="CE812" s="273"/>
    </row>
    <row r="813" spans="1:83" ht="12.6" customHeight="1">
      <c r="A813" s="209" t="str">
        <f>RIGHT($C$83,3)&amp;"*"&amp;RIGHT($C$82,4)&amp;"*"&amp;"9000"&amp;"*"&amp;"A"</f>
        <v>145*2018*9000*A</v>
      </c>
      <c r="B813" s="272"/>
      <c r="C813" s="275"/>
      <c r="D813" s="272"/>
      <c r="E813" s="272"/>
      <c r="F813" s="272"/>
      <c r="G813" s="272"/>
      <c r="H813" s="272"/>
      <c r="I813" s="272"/>
      <c r="J813" s="272"/>
      <c r="K813" s="272"/>
      <c r="L813" s="272"/>
      <c r="M813" s="272"/>
      <c r="N813" s="272"/>
      <c r="O813" s="272"/>
      <c r="P813" s="272"/>
      <c r="Q813" s="272"/>
      <c r="R813" s="272"/>
      <c r="S813" s="272"/>
      <c r="T813" s="275"/>
      <c r="U813" s="272">
        <f>ROUND(CD69,0)</f>
        <v>25226711</v>
      </c>
      <c r="V813" s="273">
        <f>ROUND(CD70,0)</f>
        <v>-2785206</v>
      </c>
      <c r="W813" s="272">
        <f>ROUND(CE72,0)</f>
        <v>0</v>
      </c>
      <c r="X813" s="272">
        <f>ROUND(C131,0)</f>
        <v>0</v>
      </c>
      <c r="Y813" s="272"/>
      <c r="Z813" s="273"/>
      <c r="AA813" s="273"/>
      <c r="AB813" s="273"/>
      <c r="AC813" s="273"/>
      <c r="AD813" s="273"/>
      <c r="AE813" s="273"/>
      <c r="AF813" s="273"/>
      <c r="AG813" s="273"/>
      <c r="AH813" s="273"/>
      <c r="AI813" s="273"/>
      <c r="AJ813" s="273"/>
      <c r="AK813" s="273"/>
      <c r="AL813" s="273"/>
      <c r="AM813" s="273"/>
      <c r="AN813" s="273"/>
      <c r="AO813" s="273"/>
      <c r="AP813" s="273"/>
      <c r="AQ813" s="273"/>
      <c r="AR813" s="273"/>
      <c r="AS813" s="273"/>
      <c r="AT813" s="273"/>
      <c r="AU813" s="273"/>
      <c r="AV813" s="273"/>
      <c r="AW813" s="273"/>
      <c r="AX813" s="273"/>
      <c r="AY813" s="273"/>
      <c r="AZ813" s="273"/>
      <c r="BA813" s="273"/>
      <c r="BB813" s="273"/>
      <c r="BC813" s="273"/>
      <c r="BD813" s="273"/>
      <c r="BE813" s="273"/>
      <c r="BF813" s="273"/>
      <c r="BG813" s="273"/>
      <c r="BH813" s="273"/>
      <c r="BI813" s="273"/>
      <c r="BJ813" s="273"/>
      <c r="BK813" s="273"/>
      <c r="BL813" s="273"/>
      <c r="BM813" s="273"/>
      <c r="BN813" s="273"/>
      <c r="BO813" s="273"/>
      <c r="BP813" s="273"/>
      <c r="BQ813" s="273"/>
      <c r="BR813" s="273"/>
      <c r="BS813" s="273"/>
      <c r="BT813" s="273"/>
      <c r="BU813" s="273"/>
      <c r="BV813" s="273"/>
      <c r="BW813" s="273"/>
      <c r="BX813" s="273"/>
      <c r="BY813" s="273"/>
      <c r="BZ813" s="273"/>
      <c r="CA813" s="273"/>
      <c r="CB813" s="273"/>
      <c r="CC813" s="273"/>
      <c r="CD813" s="273"/>
      <c r="CE813" s="273"/>
    </row>
    <row r="814" spans="1:83" ht="12.6" customHeight="1">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73"/>
      <c r="AE814" s="273"/>
      <c r="AF814" s="273"/>
      <c r="AG814" s="273"/>
      <c r="AH814" s="273"/>
      <c r="AI814" s="273"/>
      <c r="AJ814" s="273"/>
      <c r="AK814" s="273"/>
      <c r="AL814" s="273"/>
      <c r="AM814" s="273"/>
      <c r="AN814" s="273"/>
      <c r="AO814" s="273"/>
      <c r="AP814" s="273"/>
      <c r="AQ814" s="273"/>
      <c r="AR814" s="273"/>
      <c r="AS814" s="273"/>
      <c r="AT814" s="273"/>
      <c r="AU814" s="273"/>
      <c r="AV814" s="273"/>
      <c r="AW814" s="273"/>
      <c r="AX814" s="273"/>
      <c r="AY814" s="273"/>
      <c r="AZ814" s="273"/>
      <c r="BA814" s="273"/>
      <c r="BB814" s="273"/>
      <c r="BC814" s="273"/>
      <c r="BD814" s="273"/>
      <c r="BE814" s="273"/>
      <c r="BF814" s="273"/>
      <c r="BG814" s="273"/>
      <c r="BH814" s="273"/>
      <c r="BI814" s="273"/>
      <c r="BJ814" s="273"/>
      <c r="BK814" s="273"/>
      <c r="BL814" s="273"/>
      <c r="BM814" s="273"/>
      <c r="BN814" s="273"/>
      <c r="BO814" s="273"/>
      <c r="BP814" s="273"/>
      <c r="BQ814" s="273"/>
      <c r="BR814" s="273"/>
      <c r="BS814" s="273"/>
      <c r="BT814" s="273"/>
      <c r="BU814" s="273"/>
      <c r="BV814" s="273"/>
      <c r="BW814" s="273"/>
      <c r="BX814" s="273"/>
      <c r="BY814" s="273"/>
      <c r="BZ814" s="273"/>
      <c r="CA814" s="273"/>
      <c r="CB814" s="273"/>
      <c r="CC814" s="273"/>
      <c r="CD814" s="273"/>
      <c r="CE814" s="273"/>
    </row>
    <row r="815" spans="1:83" ht="12.6" customHeight="1">
      <c r="B815" s="276" t="s">
        <v>1004</v>
      </c>
      <c r="C815" s="277">
        <f t="shared" ref="C815:K815" si="22">SUM(C734:C813)</f>
        <v>2174.4300000000003</v>
      </c>
      <c r="D815" s="273">
        <f t="shared" si="22"/>
        <v>213899230</v>
      </c>
      <c r="E815" s="273">
        <f t="shared" si="22"/>
        <v>56643433</v>
      </c>
      <c r="F815" s="273">
        <f t="shared" si="22"/>
        <v>8633475</v>
      </c>
      <c r="G815" s="273">
        <f t="shared" si="22"/>
        <v>90161141</v>
      </c>
      <c r="H815" s="273">
        <f t="shared" si="22"/>
        <v>3343907</v>
      </c>
      <c r="I815" s="273">
        <f t="shared" si="22"/>
        <v>97303340</v>
      </c>
      <c r="J815" s="273">
        <f t="shared" si="22"/>
        <v>31665276</v>
      </c>
      <c r="K815" s="273">
        <f t="shared" si="22"/>
        <v>5604502</v>
      </c>
      <c r="L815" s="273">
        <f>SUM(L734:L813)+SUM(U734:U813)</f>
        <v>28056158</v>
      </c>
      <c r="M815" s="273">
        <f>SUM(M734:M813)+SUM(V734:V813)</f>
        <v>5018854</v>
      </c>
      <c r="N815" s="273">
        <f t="shared" ref="N815:Y815" si="23">SUM(N734:N813)</f>
        <v>1517451563</v>
      </c>
      <c r="O815" s="273">
        <f t="shared" si="23"/>
        <v>773869390</v>
      </c>
      <c r="P815" s="273">
        <f t="shared" si="23"/>
        <v>744458</v>
      </c>
      <c r="Q815" s="273">
        <f t="shared" si="23"/>
        <v>209890</v>
      </c>
      <c r="R815" s="273">
        <f t="shared" si="23"/>
        <v>108999</v>
      </c>
      <c r="S815" s="273">
        <f t="shared" si="23"/>
        <v>1555385</v>
      </c>
      <c r="T815" s="277">
        <f t="shared" si="23"/>
        <v>927.41999999999973</v>
      </c>
      <c r="U815" s="273">
        <f t="shared" si="23"/>
        <v>25226711</v>
      </c>
      <c r="V815" s="273">
        <f t="shared" si="23"/>
        <v>-2785206</v>
      </c>
      <c r="W815" s="273">
        <f t="shared" si="23"/>
        <v>0</v>
      </c>
      <c r="X815" s="273">
        <f t="shared" si="23"/>
        <v>0</v>
      </c>
      <c r="Y815" s="273">
        <f t="shared" si="23"/>
        <v>166933041</v>
      </c>
      <c r="Z815" s="273"/>
      <c r="AA815" s="273"/>
      <c r="AB815" s="273"/>
      <c r="AC815" s="273"/>
      <c r="AD815" s="273"/>
      <c r="AE815" s="273"/>
      <c r="AF815" s="273"/>
      <c r="AG815" s="273"/>
      <c r="AH815" s="273"/>
      <c r="AI815" s="273"/>
      <c r="AJ815" s="273"/>
      <c r="AK815" s="273"/>
      <c r="AL815" s="273"/>
      <c r="AM815" s="273"/>
      <c r="AN815" s="273"/>
      <c r="AO815" s="273"/>
      <c r="AP815" s="273"/>
      <c r="AQ815" s="273"/>
      <c r="AR815" s="273"/>
      <c r="AS815" s="273"/>
      <c r="AT815" s="273"/>
      <c r="AU815" s="273"/>
      <c r="AV815" s="273"/>
      <c r="AW815" s="273"/>
      <c r="AX815" s="273"/>
      <c r="AY815" s="273"/>
      <c r="AZ815" s="273"/>
      <c r="BA815" s="273"/>
      <c r="BB815" s="273"/>
      <c r="BC815" s="273"/>
      <c r="BD815" s="273"/>
      <c r="BE815" s="273"/>
      <c r="BF815" s="273"/>
      <c r="BG815" s="273"/>
      <c r="BH815" s="273"/>
      <c r="BI815" s="273"/>
      <c r="BJ815" s="273"/>
      <c r="BK815" s="273"/>
      <c r="BL815" s="273"/>
      <c r="BM815" s="273"/>
      <c r="BN815" s="273"/>
      <c r="BO815" s="273"/>
      <c r="BP815" s="273"/>
      <c r="BQ815" s="273"/>
      <c r="BR815" s="273"/>
      <c r="BS815" s="273"/>
      <c r="BT815" s="273"/>
      <c r="BU815" s="273"/>
      <c r="BV815" s="273"/>
      <c r="BW815" s="273"/>
      <c r="BX815" s="273"/>
      <c r="BY815" s="273"/>
      <c r="BZ815" s="273"/>
      <c r="CA815" s="273"/>
      <c r="CB815" s="273"/>
      <c r="CC815" s="273"/>
      <c r="CD815" s="273"/>
      <c r="CE815" s="273"/>
    </row>
    <row r="816" spans="1:83" ht="12.6" customHeight="1">
      <c r="B816" s="273" t="s">
        <v>1005</v>
      </c>
      <c r="C816" s="277">
        <f>CE60</f>
        <v>2174.4187705285226</v>
      </c>
      <c r="D816" s="273">
        <f>CE61</f>
        <v>213899230.84000003</v>
      </c>
      <c r="E816" s="273">
        <f>CE62</f>
        <v>56643433</v>
      </c>
      <c r="F816" s="273">
        <f>CE63</f>
        <v>8633473.9299999978</v>
      </c>
      <c r="G816" s="273">
        <f>CE64</f>
        <v>90161144.049999982</v>
      </c>
      <c r="H816" s="276">
        <f>CE65</f>
        <v>3343908.55</v>
      </c>
      <c r="I816" s="276">
        <f>CE66</f>
        <v>97303339.5</v>
      </c>
      <c r="J816" s="276">
        <f>CE67</f>
        <v>31665276</v>
      </c>
      <c r="K816" s="276">
        <f>CE68</f>
        <v>5604501.6999999993</v>
      </c>
      <c r="L816" s="276">
        <f>CE69</f>
        <v>28056158.550000001</v>
      </c>
      <c r="M816" s="276">
        <f>CE70</f>
        <v>5018852.8299999982</v>
      </c>
      <c r="N816" s="273">
        <f>CE75</f>
        <v>1517451564.23</v>
      </c>
      <c r="O816" s="273">
        <f>CE73</f>
        <v>773869389.74000013</v>
      </c>
      <c r="P816" s="273">
        <f>CE76</f>
        <v>744456.8394520547</v>
      </c>
      <c r="Q816" s="273">
        <f>CE77</f>
        <v>209890</v>
      </c>
      <c r="R816" s="273">
        <f>CE78</f>
        <v>108998.55991750001</v>
      </c>
      <c r="S816" s="273">
        <f>CE79</f>
        <v>1555385</v>
      </c>
      <c r="T816" s="277">
        <f>CE80</f>
        <v>927.41663397239176</v>
      </c>
      <c r="U816" s="273" t="s">
        <v>1006</v>
      </c>
      <c r="V816" s="273" t="s">
        <v>1006</v>
      </c>
      <c r="W816" s="273" t="s">
        <v>1006</v>
      </c>
      <c r="X816" s="273" t="s">
        <v>1006</v>
      </c>
      <c r="Y816" s="273">
        <f>M716</f>
        <v>166933041.09000003</v>
      </c>
      <c r="Z816" s="273"/>
      <c r="AA816" s="273"/>
      <c r="AB816" s="273"/>
      <c r="AC816" s="273"/>
      <c r="AD816" s="273"/>
      <c r="AE816" s="273"/>
      <c r="AF816" s="273"/>
      <c r="AG816" s="273"/>
      <c r="AH816" s="273"/>
      <c r="AI816" s="273"/>
      <c r="AJ816" s="273"/>
      <c r="AK816" s="273"/>
      <c r="AL816" s="273"/>
      <c r="AM816" s="273"/>
      <c r="AN816" s="273"/>
      <c r="AO816" s="273"/>
      <c r="AP816" s="273"/>
      <c r="AQ816" s="273"/>
      <c r="AR816" s="273"/>
      <c r="AS816" s="273"/>
      <c r="AT816" s="273"/>
      <c r="AU816" s="273"/>
      <c r="AV816" s="273"/>
      <c r="AW816" s="273"/>
      <c r="AX816" s="273"/>
      <c r="AY816" s="273"/>
      <c r="AZ816" s="273"/>
      <c r="BA816" s="273"/>
      <c r="BB816" s="273"/>
      <c r="BC816" s="273"/>
      <c r="BD816" s="273"/>
      <c r="BE816" s="273"/>
      <c r="BF816" s="273"/>
      <c r="BG816" s="273"/>
      <c r="BH816" s="273"/>
      <c r="BI816" s="273"/>
      <c r="BJ816" s="273"/>
      <c r="BK816" s="273"/>
      <c r="BL816" s="273"/>
      <c r="BM816" s="273"/>
      <c r="BN816" s="273"/>
      <c r="BO816" s="273"/>
      <c r="BP816" s="273"/>
      <c r="BQ816" s="273"/>
      <c r="BR816" s="273"/>
      <c r="BS816" s="273"/>
      <c r="BT816" s="273"/>
      <c r="BU816" s="273"/>
      <c r="BV816" s="273"/>
      <c r="BW816" s="273"/>
      <c r="BX816" s="273"/>
      <c r="BY816" s="273"/>
      <c r="BZ816" s="273"/>
      <c r="CA816" s="273"/>
      <c r="CB816" s="273"/>
      <c r="CC816" s="273"/>
      <c r="CD816" s="273"/>
      <c r="CE816" s="273"/>
    </row>
    <row r="817" spans="2:15" ht="12.6" customHeight="1">
      <c r="B817" s="180" t="s">
        <v>471</v>
      </c>
      <c r="C817" s="199" t="s">
        <v>1007</v>
      </c>
      <c r="D817" s="180">
        <f>C378</f>
        <v>213899230.84000003</v>
      </c>
      <c r="E817" s="180">
        <f>C379</f>
        <v>56643434.819999985</v>
      </c>
      <c r="F817" s="180">
        <f>C380</f>
        <v>8633473.9299999978</v>
      </c>
      <c r="G817" s="236">
        <f>C381</f>
        <v>90161144.049999982</v>
      </c>
      <c r="H817" s="236">
        <f>C382</f>
        <v>3343908.55</v>
      </c>
      <c r="I817" s="236">
        <f>C383</f>
        <v>97303339.5</v>
      </c>
      <c r="J817" s="236">
        <f>C384</f>
        <v>31665271.370000005</v>
      </c>
      <c r="K817" s="236">
        <f>C385</f>
        <v>5604501.6999999993</v>
      </c>
      <c r="L817" s="236">
        <f>C386+C387+C388+C389</f>
        <v>28056158.550000008</v>
      </c>
      <c r="M817" s="236">
        <f>C370</f>
        <v>5018852.8299999982</v>
      </c>
      <c r="N817" s="180">
        <f>D361</f>
        <v>1517451564.23</v>
      </c>
      <c r="O817" s="180">
        <f>C359</f>
        <v>773869389.74000013</v>
      </c>
    </row>
  </sheetData>
  <mergeCells count="1">
    <mergeCell ref="B220:C220"/>
  </mergeCells>
  <phoneticPr fontId="0" type="noConversion"/>
  <hyperlinks>
    <hyperlink ref="F16" r:id="rId1"/>
    <hyperlink ref="C17" r:id="rId2"/>
  </hyperlinks>
  <printOptions horizontalCentered="1" gridLinesSet="0"/>
  <pageMargins left="0.25" right="0.25" top="0.5" bottom="0.5" header="0.5" footer="0.5"/>
  <pageSetup scale="95"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40"/>
  <sheetViews>
    <sheetView showGridLines="0" zoomScale="75" workbookViewId="0">
      <selection activeCell="A9" sqref="A9"/>
    </sheetView>
  </sheetViews>
  <sheetFormatPr defaultColWidth="8.9140625" defaultRowHeight="18" customHeight="1"/>
  <cols>
    <col min="1" max="1" width="4.75" style="2" customWidth="1"/>
    <col min="2" max="2" width="15.4140625" style="2" customWidth="1"/>
    <col min="3" max="3" width="4.75" style="2" customWidth="1"/>
    <col min="4" max="4" width="15.75" style="2" customWidth="1"/>
    <col min="5" max="5" width="4.75" style="2" customWidth="1"/>
    <col min="6" max="7" width="13.75" style="2" customWidth="1"/>
    <col min="8" max="16384" width="8.9140625" style="2"/>
  </cols>
  <sheetData>
    <row r="1" spans="1:13" ht="20.100000000000001" customHeight="1">
      <c r="A1" s="7"/>
      <c r="B1" s="7"/>
      <c r="C1" s="7"/>
      <c r="D1" s="7"/>
      <c r="E1" s="7"/>
      <c r="F1" s="7"/>
      <c r="G1" s="169" t="s">
        <v>1025</v>
      </c>
      <c r="H1" s="7"/>
    </row>
    <row r="2" spans="1:13" ht="20.100000000000001" customHeight="1">
      <c r="A2" s="6" t="s">
        <v>1026</v>
      </c>
      <c r="B2" s="6"/>
      <c r="C2" s="6"/>
      <c r="D2" s="6"/>
      <c r="E2" s="6"/>
      <c r="F2" s="6"/>
      <c r="G2" s="11"/>
      <c r="H2" s="7"/>
    </row>
    <row r="3" spans="1:13" ht="20.100000000000001" customHeight="1">
      <c r="A3" s="7"/>
      <c r="B3" s="5"/>
      <c r="C3" s="5"/>
      <c r="D3" s="5"/>
      <c r="E3" s="5"/>
      <c r="F3" s="5"/>
      <c r="G3" s="5"/>
      <c r="H3" s="7"/>
    </row>
    <row r="4" spans="1:13" ht="20.100000000000001" customHeight="1">
      <c r="A4" s="13">
        <v>1</v>
      </c>
      <c r="B4" s="127" t="str">
        <f>"Fiscal Year Ended:  "&amp;data!C82</f>
        <v>Fiscal Year Ended:  06/30/2019</v>
      </c>
      <c r="C4" s="38"/>
      <c r="D4" s="120"/>
      <c r="E4" s="70"/>
      <c r="F4" s="127" t="str">
        <f>"License Number:  "&amp;"H-"&amp;FIXED(data!C83,0)</f>
        <v>License Number:  H-145</v>
      </c>
      <c r="G4" s="24"/>
      <c r="H4" s="7"/>
    </row>
    <row r="5" spans="1:13" ht="20.100000000000001" customHeight="1">
      <c r="A5" s="13">
        <v>2</v>
      </c>
      <c r="B5" s="49" t="s">
        <v>257</v>
      </c>
      <c r="C5" s="24"/>
      <c r="D5" s="127" t="str">
        <f>"  "&amp;data!C84</f>
        <v xml:space="preserve">  PeaceHealth St. Joseph Medical Center</v>
      </c>
      <c r="E5" s="70"/>
      <c r="F5" s="70"/>
      <c r="G5" s="24"/>
      <c r="H5" s="7"/>
    </row>
    <row r="6" spans="1:13" ht="20.100000000000001" customHeight="1">
      <c r="A6" s="13">
        <v>3</v>
      </c>
      <c r="B6" s="49" t="s">
        <v>259</v>
      </c>
      <c r="C6" s="24"/>
      <c r="D6" s="127" t="str">
        <f>"  "&amp;data!C88</f>
        <v xml:space="preserve">  Whatcom</v>
      </c>
      <c r="E6" s="70"/>
      <c r="F6" s="70"/>
      <c r="G6" s="24"/>
      <c r="H6" s="7"/>
    </row>
    <row r="7" spans="1:13" ht="20.100000000000001" customHeight="1">
      <c r="A7" s="13">
        <v>4</v>
      </c>
      <c r="B7" s="49" t="s">
        <v>1027</v>
      </c>
      <c r="C7" s="24"/>
      <c r="D7" s="127" t="str">
        <f>"  "&amp;data!C89</f>
        <v xml:space="preserve">  Charles Prosper</v>
      </c>
      <c r="E7" s="70"/>
      <c r="F7" s="70"/>
      <c r="G7" s="24"/>
      <c r="H7" s="7"/>
    </row>
    <row r="8" spans="1:13" ht="20.100000000000001" customHeight="1">
      <c r="A8" s="13">
        <v>5</v>
      </c>
      <c r="B8" s="49" t="s">
        <v>1028</v>
      </c>
      <c r="C8" s="24"/>
      <c r="D8" s="127" t="str">
        <f>"  "&amp;data!C90</f>
        <v xml:space="preserve">  Alan Germany</v>
      </c>
      <c r="E8" s="70"/>
      <c r="F8" s="70"/>
      <c r="G8" s="24"/>
      <c r="H8" s="7"/>
    </row>
    <row r="9" spans="1:13" ht="20.100000000000001" customHeight="1">
      <c r="A9" s="13">
        <v>6</v>
      </c>
      <c r="B9" s="49" t="s">
        <v>1029</v>
      </c>
      <c r="C9" s="24"/>
      <c r="D9" s="127" t="str">
        <f>"  "&amp;data!C91</f>
        <v xml:space="preserve">  N/A</v>
      </c>
      <c r="E9" s="70"/>
      <c r="F9" s="70"/>
      <c r="G9" s="24"/>
      <c r="H9" s="7"/>
    </row>
    <row r="10" spans="1:13" ht="20.100000000000001" customHeight="1">
      <c r="A10" s="13">
        <v>7</v>
      </c>
      <c r="B10" s="49" t="s">
        <v>1030</v>
      </c>
      <c r="C10" s="24"/>
      <c r="D10" s="127" t="str">
        <f>"  "&amp;data!C92</f>
        <v xml:space="preserve">  360-734-5400</v>
      </c>
      <c r="E10" s="70"/>
      <c r="F10" s="70"/>
      <c r="G10" s="24"/>
      <c r="H10" s="7"/>
    </row>
    <row r="11" spans="1:13" ht="20.100000000000001" customHeight="1">
      <c r="A11" s="13">
        <v>8</v>
      </c>
      <c r="B11" s="49" t="s">
        <v>1031</v>
      </c>
      <c r="C11" s="24"/>
      <c r="D11" s="127" t="str">
        <f>"  "&amp;data!C93</f>
        <v xml:space="preserve">  360-715-6406</v>
      </c>
      <c r="E11" s="70"/>
      <c r="F11" s="70"/>
      <c r="G11" s="24"/>
      <c r="H11" s="7"/>
    </row>
    <row r="12" spans="1:13" ht="20.100000000000001" customHeight="1">
      <c r="A12" s="73"/>
      <c r="B12" s="30"/>
      <c r="C12" s="30"/>
      <c r="D12" s="30"/>
      <c r="E12" s="30"/>
      <c r="F12" s="30"/>
      <c r="G12" s="20"/>
      <c r="H12" s="7"/>
    </row>
    <row r="13" spans="1:13" ht="20.100000000000001" customHeight="1">
      <c r="A13" s="74"/>
      <c r="B13" s="8"/>
      <c r="C13" s="8"/>
      <c r="D13" s="8"/>
      <c r="E13" s="8"/>
      <c r="F13" s="8"/>
      <c r="G13" s="126"/>
      <c r="H13" s="7"/>
    </row>
    <row r="14" spans="1:13" ht="20.100000000000001" customHeight="1">
      <c r="A14" s="13">
        <v>9</v>
      </c>
      <c r="B14" s="49" t="s">
        <v>1032</v>
      </c>
      <c r="C14" s="38"/>
      <c r="D14" s="38"/>
      <c r="E14" s="38"/>
      <c r="F14" s="38"/>
      <c r="G14" s="20"/>
      <c r="H14" s="7"/>
    </row>
    <row r="15" spans="1:13" ht="20.100000000000001" customHeight="1">
      <c r="A15" s="128" t="s">
        <v>266</v>
      </c>
      <c r="B15" s="35"/>
      <c r="C15" s="71" t="s">
        <v>269</v>
      </c>
      <c r="D15" s="35"/>
      <c r="E15" s="71" t="s">
        <v>271</v>
      </c>
      <c r="F15" s="100"/>
      <c r="G15" s="101"/>
      <c r="H15" s="7"/>
      <c r="M15" s="180"/>
    </row>
    <row r="16" spans="1:13" ht="20.100000000000001" customHeight="1">
      <c r="A16" s="111" t="str">
        <f>IF(data!C97&gt;0," X","")</f>
        <v/>
      </c>
      <c r="B16" s="14" t="s">
        <v>267</v>
      </c>
      <c r="C16" s="15" t="str">
        <f>IF(data!C101&gt;0," X","")</f>
        <v/>
      </c>
      <c r="D16" s="22" t="s">
        <v>1033</v>
      </c>
      <c r="E16" s="15" t="str">
        <f>IF(data!C104&gt;0," X","")</f>
        <v/>
      </c>
      <c r="F16" s="129" t="s">
        <v>272</v>
      </c>
      <c r="G16" s="24"/>
      <c r="H16" s="7"/>
    </row>
    <row r="17" spans="1:9" ht="20.100000000000001" customHeight="1">
      <c r="A17" s="111" t="str">
        <f>IF(data!C98&gt;0," X","")</f>
        <v/>
      </c>
      <c r="B17" s="14" t="s">
        <v>259</v>
      </c>
      <c r="C17" s="15" t="str">
        <f>IF(data!C102&gt;0," X","")</f>
        <v xml:space="preserve"> X</v>
      </c>
      <c r="D17" s="22" t="s">
        <v>349</v>
      </c>
      <c r="E17" s="15" t="str">
        <f>IF(data!C105&gt;0," X","")</f>
        <v/>
      </c>
      <c r="F17" s="129" t="s">
        <v>273</v>
      </c>
      <c r="G17" s="24"/>
      <c r="H17" s="7"/>
    </row>
    <row r="18" spans="1:9" ht="20.100000000000001" customHeight="1">
      <c r="A18" s="130"/>
      <c r="B18" s="14" t="s">
        <v>1034</v>
      </c>
      <c r="C18" s="24"/>
      <c r="D18" s="24"/>
      <c r="E18" s="15" t="str">
        <f>IF(data!C106&gt;0," X","")</f>
        <v/>
      </c>
      <c r="F18" s="129" t="s">
        <v>274</v>
      </c>
      <c r="G18" s="24"/>
      <c r="H18" s="7"/>
    </row>
    <row r="19" spans="1:9" ht="20.100000000000001" customHeight="1">
      <c r="A19" s="111" t="str">
        <f>IF(data!C99&gt;0," X","")</f>
        <v/>
      </c>
      <c r="B19" s="22" t="s">
        <v>1035</v>
      </c>
      <c r="C19" s="24"/>
      <c r="D19" s="24"/>
      <c r="E19" s="24"/>
      <c r="F19" s="50"/>
      <c r="G19" s="24"/>
      <c r="H19" s="7"/>
      <c r="I19" s="1"/>
    </row>
    <row r="20" spans="1:9" ht="20.100000000000001" customHeight="1">
      <c r="A20" s="73"/>
      <c r="B20" s="30"/>
      <c r="C20" s="30"/>
      <c r="D20" s="30"/>
      <c r="E20" s="30"/>
      <c r="F20" s="30"/>
      <c r="G20" s="20"/>
      <c r="H20" s="7"/>
    </row>
    <row r="21" spans="1:9" ht="20.100000000000001" customHeight="1">
      <c r="A21" s="74"/>
      <c r="B21" s="8"/>
      <c r="C21" s="8"/>
      <c r="D21" s="8"/>
      <c r="E21" s="8"/>
      <c r="F21" s="8"/>
      <c r="G21" s="28"/>
      <c r="H21" s="7"/>
    </row>
    <row r="22" spans="1:9" ht="20.100000000000001" customHeight="1">
      <c r="A22" s="13">
        <v>10</v>
      </c>
      <c r="B22" s="49" t="s">
        <v>1036</v>
      </c>
      <c r="C22" s="38"/>
      <c r="D22" s="38"/>
      <c r="E22" s="38"/>
      <c r="F22" s="111" t="s">
        <v>277</v>
      </c>
      <c r="G22" s="15" t="s">
        <v>215</v>
      </c>
      <c r="H22" s="7"/>
    </row>
    <row r="23" spans="1:9" ht="20.100000000000001" customHeight="1">
      <c r="A23" s="130"/>
      <c r="B23" s="49" t="s">
        <v>1037</v>
      </c>
      <c r="C23" s="38"/>
      <c r="D23" s="38"/>
      <c r="E23" s="38"/>
      <c r="F23" s="13">
        <f>data!C111</f>
        <v>15031</v>
      </c>
      <c r="G23" s="21">
        <f>data!D111</f>
        <v>68092</v>
      </c>
      <c r="H23" s="7"/>
    </row>
    <row r="24" spans="1:9" ht="20.100000000000001" customHeight="1">
      <c r="A24" s="130"/>
      <c r="B24" s="49" t="s">
        <v>1038</v>
      </c>
      <c r="C24" s="38"/>
      <c r="D24" s="38"/>
      <c r="E24" s="38"/>
      <c r="F24" s="13">
        <f>data!C112</f>
        <v>0</v>
      </c>
      <c r="G24" s="21">
        <f>data!D112</f>
        <v>0</v>
      </c>
      <c r="H24" s="7"/>
    </row>
    <row r="25" spans="1:9" ht="20.100000000000001" customHeight="1">
      <c r="A25" s="130"/>
      <c r="B25" s="49" t="s">
        <v>1039</v>
      </c>
      <c r="C25" s="38"/>
      <c r="D25" s="38"/>
      <c r="E25" s="38"/>
      <c r="F25" s="13">
        <f>data!C113</f>
        <v>0</v>
      </c>
      <c r="G25" s="21">
        <f>data!D113</f>
        <v>0</v>
      </c>
      <c r="H25" s="7"/>
    </row>
    <row r="26" spans="1:9" ht="20.100000000000001" customHeight="1">
      <c r="A26" s="13">
        <v>11</v>
      </c>
      <c r="B26" s="49" t="s">
        <v>281</v>
      </c>
      <c r="C26" s="38"/>
      <c r="D26" s="38"/>
      <c r="E26" s="38"/>
      <c r="F26" s="13">
        <f>data!C114</f>
        <v>1906</v>
      </c>
      <c r="G26" s="13">
        <f>data!D114</f>
        <v>3238</v>
      </c>
      <c r="H26" s="7"/>
    </row>
    <row r="27" spans="1:9" ht="20.100000000000001" customHeight="1">
      <c r="A27" s="73"/>
      <c r="B27" s="30"/>
      <c r="C27" s="30"/>
      <c r="D27" s="30"/>
      <c r="E27" s="30"/>
      <c r="F27" s="30"/>
      <c r="G27" s="20"/>
      <c r="H27" s="7"/>
    </row>
    <row r="28" spans="1:9" ht="20.100000000000001" customHeight="1">
      <c r="A28" s="74"/>
      <c r="B28" s="8"/>
      <c r="C28" s="8"/>
      <c r="D28" s="8"/>
      <c r="E28" s="8"/>
      <c r="F28" s="8"/>
      <c r="G28" s="28"/>
      <c r="H28" s="7"/>
    </row>
    <row r="29" spans="1:9" ht="20.100000000000001" customHeight="1">
      <c r="A29" s="13">
        <v>12</v>
      </c>
      <c r="B29" s="97" t="s">
        <v>1040</v>
      </c>
      <c r="C29" s="24"/>
      <c r="D29" s="15" t="s">
        <v>167</v>
      </c>
      <c r="E29" s="97" t="s">
        <v>1040</v>
      </c>
      <c r="F29" s="24"/>
      <c r="G29" s="15" t="s">
        <v>167</v>
      </c>
      <c r="H29" s="7"/>
    </row>
    <row r="30" spans="1:9" ht="20.100000000000001" customHeight="1">
      <c r="A30" s="130"/>
      <c r="B30" s="49" t="s">
        <v>283</v>
      </c>
      <c r="C30" s="24"/>
      <c r="D30" s="21">
        <f>data!C116</f>
        <v>24</v>
      </c>
      <c r="E30" s="49" t="s">
        <v>288</v>
      </c>
      <c r="F30" s="24"/>
      <c r="G30" s="21">
        <f>data!C123</f>
        <v>0</v>
      </c>
      <c r="H30" s="7"/>
    </row>
    <row r="31" spans="1:9" ht="20.100000000000001" customHeight="1">
      <c r="A31" s="130"/>
      <c r="B31" s="97" t="s">
        <v>1041</v>
      </c>
      <c r="C31" s="24"/>
      <c r="D31" s="21">
        <f>data!C117</f>
        <v>0</v>
      </c>
      <c r="E31" s="49" t="s">
        <v>289</v>
      </c>
      <c r="F31" s="24"/>
      <c r="G31" s="21">
        <f>data!C124</f>
        <v>0</v>
      </c>
      <c r="H31" s="7"/>
    </row>
    <row r="32" spans="1:9" ht="20.100000000000001" customHeight="1">
      <c r="A32" s="130"/>
      <c r="B32" s="97" t="s">
        <v>1042</v>
      </c>
      <c r="C32" s="24"/>
      <c r="D32" s="21">
        <f>data!C118</f>
        <v>174</v>
      </c>
      <c r="E32" s="49" t="s">
        <v>1043</v>
      </c>
      <c r="F32" s="24"/>
      <c r="G32" s="21">
        <f>data!C125</f>
        <v>0</v>
      </c>
      <c r="H32" s="7"/>
    </row>
    <row r="33" spans="1:8" ht="20.100000000000001" customHeight="1">
      <c r="A33" s="130"/>
      <c r="B33" s="97" t="s">
        <v>1044</v>
      </c>
      <c r="C33" s="24"/>
      <c r="D33" s="21">
        <f>data!C119</f>
        <v>10</v>
      </c>
      <c r="E33" s="49" t="s">
        <v>1045</v>
      </c>
      <c r="F33" s="24"/>
      <c r="G33" s="21">
        <f>data!C126</f>
        <v>0</v>
      </c>
      <c r="H33" s="7"/>
    </row>
    <row r="34" spans="1:8" ht="20.100000000000001" customHeight="1">
      <c r="A34" s="130"/>
      <c r="B34" s="97" t="s">
        <v>1046</v>
      </c>
      <c r="C34" s="24"/>
      <c r="D34" s="21">
        <f>data!C120</f>
        <v>13</v>
      </c>
      <c r="E34" s="49" t="s">
        <v>291</v>
      </c>
      <c r="F34" s="24"/>
      <c r="G34" s="21">
        <f>data!E127</f>
        <v>241</v>
      </c>
      <c r="H34" s="7"/>
    </row>
    <row r="35" spans="1:8" ht="20.100000000000001" customHeight="1">
      <c r="A35" s="130"/>
      <c r="B35" s="97" t="s">
        <v>1047</v>
      </c>
      <c r="C35" s="24"/>
      <c r="D35" s="21">
        <f>data!C121</f>
        <v>0</v>
      </c>
      <c r="E35" s="49" t="s">
        <v>1048</v>
      </c>
      <c r="F35" s="27"/>
      <c r="G35" s="21"/>
      <c r="H35" s="7"/>
    </row>
    <row r="36" spans="1:8" ht="20.100000000000001" customHeight="1">
      <c r="A36" s="130"/>
      <c r="B36" s="49" t="s">
        <v>97</v>
      </c>
      <c r="C36" s="24"/>
      <c r="D36" s="21">
        <f>data!C122</f>
        <v>20</v>
      </c>
      <c r="E36" s="49" t="s">
        <v>292</v>
      </c>
      <c r="F36" s="24"/>
      <c r="G36" s="21">
        <f>data!C128</f>
        <v>241</v>
      </c>
      <c r="H36" s="7"/>
    </row>
    <row r="37" spans="1:8" ht="20.100000000000001" customHeight="1">
      <c r="A37" s="130"/>
      <c r="E37" s="49" t="s">
        <v>293</v>
      </c>
      <c r="F37" s="24"/>
      <c r="G37" s="21">
        <f>data!C129</f>
        <v>14</v>
      </c>
      <c r="H37" s="7"/>
    </row>
    <row r="38" spans="1:8" ht="20.100000000000001" customHeight="1">
      <c r="A38" s="130"/>
      <c r="B38" s="38"/>
      <c r="C38" s="38"/>
      <c r="D38" s="38"/>
      <c r="E38" s="38"/>
      <c r="F38" s="38"/>
      <c r="G38" s="24"/>
      <c r="H38" s="7"/>
    </row>
    <row r="39" spans="1:8" ht="20.100000000000001" customHeight="1">
      <c r="A39" s="131">
        <v>13</v>
      </c>
      <c r="B39" s="94" t="s">
        <v>288</v>
      </c>
      <c r="C39" s="28"/>
      <c r="D39" s="28"/>
      <c r="E39" s="132"/>
      <c r="F39" s="132"/>
      <c r="G39" s="133"/>
      <c r="H39" s="7"/>
    </row>
    <row r="40" spans="1:8" ht="20.100000000000001" customHeight="1">
      <c r="A40" s="134"/>
      <c r="B40" s="135" t="s">
        <v>1049</v>
      </c>
      <c r="C40" s="136" t="s">
        <v>256</v>
      </c>
      <c r="D40" s="137">
        <f>data!C131</f>
        <v>0</v>
      </c>
      <c r="E40" s="138"/>
      <c r="F40" s="138"/>
      <c r="G40" s="139"/>
      <c r="H40" s="7"/>
    </row>
  </sheetData>
  <sheetProtection sheet="1" objects="1" scenarios="1"/>
  <phoneticPr fontId="0" type="noConversion"/>
  <printOptions horizontalCentered="1" verticalCentered="1" gridLinesSet="0"/>
  <pageMargins left="0" right="0" top="0" bottom="0" header="0" footer="0"/>
  <pageSetup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34"/>
  <sheetViews>
    <sheetView showGridLines="0" zoomScale="75" workbookViewId="0">
      <selection activeCell="F69" sqref="F69"/>
    </sheetView>
  </sheetViews>
  <sheetFormatPr defaultColWidth="8.9140625" defaultRowHeight="20.100000000000001" customHeight="1"/>
  <cols>
    <col min="1" max="1" width="10.33203125" style="2" customWidth="1"/>
    <col min="2" max="2" width="10.75" style="2" customWidth="1"/>
    <col min="3" max="3" width="12.75" style="2" customWidth="1"/>
    <col min="4" max="4" width="11.75" style="2" customWidth="1"/>
    <col min="5" max="6" width="13.75" style="2" customWidth="1"/>
    <col min="7" max="7" width="14.75" style="2" customWidth="1"/>
    <col min="8" max="16384" width="8.9140625" style="2"/>
  </cols>
  <sheetData>
    <row r="1" spans="1:13" ht="20.100000000000001" customHeight="1">
      <c r="A1" s="29" t="s">
        <v>1050</v>
      </c>
      <c r="B1" s="8"/>
      <c r="C1" s="8"/>
      <c r="D1" s="8"/>
      <c r="E1" s="8"/>
      <c r="F1" s="8"/>
      <c r="G1" s="165" t="s">
        <v>1051</v>
      </c>
    </row>
    <row r="2" spans="1:13" ht="20.100000000000001" customHeight="1">
      <c r="A2" s="105" t="str">
        <f>"Hospital Name: "&amp;data!C84</f>
        <v>Hospital Name: PeaceHealth St. Joseph Medical Center</v>
      </c>
      <c r="B2" s="8"/>
      <c r="C2" s="8"/>
      <c r="D2" s="8"/>
      <c r="E2" s="8"/>
      <c r="F2" s="11"/>
      <c r="G2" s="76" t="s">
        <v>1052</v>
      </c>
    </row>
    <row r="3" spans="1:13" ht="20.100000000000001" customHeight="1">
      <c r="A3" s="8"/>
      <c r="B3" s="8"/>
      <c r="C3" s="8"/>
      <c r="D3" s="8"/>
      <c r="E3" s="8"/>
      <c r="F3" s="8"/>
      <c r="G3" s="106" t="str">
        <f>"FYE: "&amp;data!C82</f>
        <v>FYE: 06/30/2019</v>
      </c>
    </row>
    <row r="4" spans="1:13" ht="20.100000000000001" customHeight="1">
      <c r="A4" s="107" t="s">
        <v>1053</v>
      </c>
      <c r="B4" s="108"/>
      <c r="C4" s="108"/>
      <c r="D4" s="108"/>
      <c r="E4" s="108"/>
      <c r="F4" s="108"/>
      <c r="G4" s="95"/>
    </row>
    <row r="5" spans="1:13" ht="20.100000000000001" customHeight="1">
      <c r="A5" s="42"/>
      <c r="B5" s="35" t="s">
        <v>1054</v>
      </c>
      <c r="C5" s="36"/>
      <c r="D5" s="36"/>
      <c r="E5" s="109" t="s">
        <v>302</v>
      </c>
      <c r="F5" s="36"/>
      <c r="G5" s="36"/>
    </row>
    <row r="6" spans="1:13" ht="20.100000000000001" customHeight="1">
      <c r="A6" s="110" t="s">
        <v>489</v>
      </c>
      <c r="B6" s="15" t="s">
        <v>277</v>
      </c>
      <c r="C6" s="15" t="s">
        <v>1055</v>
      </c>
      <c r="D6" s="15" t="s">
        <v>298</v>
      </c>
      <c r="E6" s="15" t="s">
        <v>168</v>
      </c>
      <c r="F6" s="15" t="s">
        <v>131</v>
      </c>
      <c r="G6" s="15" t="s">
        <v>203</v>
      </c>
    </row>
    <row r="7" spans="1:13" ht="20.100000000000001" customHeight="1">
      <c r="A7" s="23" t="s">
        <v>296</v>
      </c>
      <c r="B7" s="48">
        <f>data!B138</f>
        <v>8435</v>
      </c>
      <c r="C7" s="48">
        <f>data!B139</f>
        <v>40989</v>
      </c>
      <c r="D7" s="48">
        <f>data!B140</f>
        <v>43270.686441483398</v>
      </c>
      <c r="E7" s="48">
        <f>data!B141</f>
        <v>480863289.66172099</v>
      </c>
      <c r="F7" s="48">
        <f>data!B142</f>
        <v>391558799.25299567</v>
      </c>
      <c r="G7" s="48">
        <f>data!B141+data!B142</f>
        <v>872422088.91471672</v>
      </c>
    </row>
    <row r="8" spans="1:13" ht="20.100000000000001" customHeight="1">
      <c r="A8" s="23" t="s">
        <v>297</v>
      </c>
      <c r="B8" s="48">
        <f>data!C138</f>
        <v>2729</v>
      </c>
      <c r="C8" s="48">
        <f>data!C139</f>
        <v>13670</v>
      </c>
      <c r="D8" s="48">
        <f>data!C140</f>
        <v>25416.567421924006</v>
      </c>
      <c r="E8" s="48">
        <f>data!C141</f>
        <v>140277421.51400793</v>
      </c>
      <c r="F8" s="48">
        <f>data!C142</f>
        <v>154873815.49770263</v>
      </c>
      <c r="G8" s="48">
        <f>data!C141+data!C142</f>
        <v>295151237.01171052</v>
      </c>
    </row>
    <row r="9" spans="1:13" ht="20.100000000000001" customHeight="1">
      <c r="A9" s="23" t="s">
        <v>1056</v>
      </c>
      <c r="B9" s="48">
        <f>data!D138</f>
        <v>3867</v>
      </c>
      <c r="C9" s="48">
        <f>data!D139</f>
        <v>13433</v>
      </c>
      <c r="D9" s="48">
        <f>data!D140</f>
        <v>36231.746136592599</v>
      </c>
      <c r="E9" s="48">
        <f>data!D141</f>
        <v>182575596.31427103</v>
      </c>
      <c r="F9" s="48">
        <f>data!D142</f>
        <v>280596335.77930194</v>
      </c>
      <c r="G9" s="48">
        <f>data!D141+data!D142</f>
        <v>463171932.09357297</v>
      </c>
    </row>
    <row r="10" spans="1:13" ht="20.100000000000001" customHeight="1">
      <c r="A10" s="111" t="s">
        <v>203</v>
      </c>
      <c r="B10" s="48">
        <f>data!E138</f>
        <v>15031</v>
      </c>
      <c r="C10" s="48">
        <f>data!E139</f>
        <v>68092</v>
      </c>
      <c r="D10" s="48">
        <f>data!E140</f>
        <v>104919</v>
      </c>
      <c r="E10" s="48">
        <f>data!E141</f>
        <v>803716307.49000001</v>
      </c>
      <c r="F10" s="48">
        <f>data!E142</f>
        <v>827028950.53000021</v>
      </c>
      <c r="G10" s="48">
        <f>data!E141+data!E142</f>
        <v>1630745258.0200002</v>
      </c>
    </row>
    <row r="11" spans="1:13" ht="20.100000000000001" customHeight="1">
      <c r="A11" s="112"/>
      <c r="B11" s="113"/>
      <c r="C11" s="113"/>
      <c r="D11" s="113"/>
      <c r="E11" s="113"/>
      <c r="F11" s="113"/>
      <c r="G11" s="114"/>
    </row>
    <row r="12" spans="1:13" ht="20.100000000000001" customHeight="1">
      <c r="A12" s="73"/>
      <c r="B12" s="30"/>
      <c r="C12" s="30"/>
      <c r="D12" s="30"/>
      <c r="E12" s="30"/>
      <c r="F12" s="30"/>
      <c r="G12" s="20"/>
    </row>
    <row r="13" spans="1:13" ht="20.100000000000001" customHeight="1">
      <c r="A13" s="115" t="s">
        <v>1057</v>
      </c>
      <c r="B13" s="5"/>
      <c r="C13" s="5"/>
      <c r="D13" s="5"/>
      <c r="E13" s="5"/>
      <c r="F13" s="5"/>
      <c r="G13" s="116"/>
    </row>
    <row r="14" spans="1:13" ht="20.100000000000001" customHeight="1">
      <c r="A14" s="42"/>
      <c r="B14" s="117" t="s">
        <v>1054</v>
      </c>
      <c r="C14" s="34"/>
      <c r="D14" s="34"/>
      <c r="E14" s="117" t="s">
        <v>302</v>
      </c>
      <c r="F14" s="34"/>
      <c r="G14" s="34"/>
    </row>
    <row r="15" spans="1:13" ht="20.100000000000001" customHeight="1">
      <c r="A15" s="110" t="s">
        <v>489</v>
      </c>
      <c r="B15" s="15" t="s">
        <v>277</v>
      </c>
      <c r="C15" s="15" t="s">
        <v>1055</v>
      </c>
      <c r="D15" s="15" t="s">
        <v>298</v>
      </c>
      <c r="E15" s="15" t="s">
        <v>168</v>
      </c>
      <c r="F15" s="15" t="s">
        <v>131</v>
      </c>
      <c r="G15" s="15" t="s">
        <v>203</v>
      </c>
      <c r="M15" s="180"/>
    </row>
    <row r="16" spans="1:13" ht="20.100000000000001" customHeight="1">
      <c r="A16" s="23" t="s">
        <v>296</v>
      </c>
      <c r="B16" s="48">
        <f>data!B144</f>
        <v>0</v>
      </c>
      <c r="C16" s="48">
        <f>data!B145</f>
        <v>0</v>
      </c>
      <c r="D16" s="48">
        <f>data!B146</f>
        <v>0</v>
      </c>
      <c r="E16" s="48">
        <f>data!B147</f>
        <v>0</v>
      </c>
      <c r="F16" s="48">
        <f>data!B148</f>
        <v>0</v>
      </c>
      <c r="G16" s="48">
        <f>data!B147+data!B148</f>
        <v>0</v>
      </c>
    </row>
    <row r="17" spans="1:7" ht="20.100000000000001" customHeight="1">
      <c r="A17" s="23" t="s">
        <v>297</v>
      </c>
      <c r="B17" s="48">
        <f>data!C144</f>
        <v>0</v>
      </c>
      <c r="C17" s="48">
        <f>data!C145</f>
        <v>0</v>
      </c>
      <c r="D17" s="48">
        <f>data!C146</f>
        <v>0</v>
      </c>
      <c r="E17" s="48">
        <f>data!C147</f>
        <v>0</v>
      </c>
      <c r="F17" s="48">
        <f>data!C148</f>
        <v>0</v>
      </c>
      <c r="G17" s="48">
        <f>data!C147+data!C148</f>
        <v>0</v>
      </c>
    </row>
    <row r="18" spans="1:7" ht="20.100000000000001" customHeight="1">
      <c r="A18" s="23" t="s">
        <v>1056</v>
      </c>
      <c r="B18" s="48">
        <f>data!D144</f>
        <v>0</v>
      </c>
      <c r="C18" s="48">
        <f>data!D145</f>
        <v>0</v>
      </c>
      <c r="D18" s="48">
        <f>data!D146</f>
        <v>0</v>
      </c>
      <c r="E18" s="48">
        <f>data!D147</f>
        <v>0</v>
      </c>
      <c r="F18" s="48">
        <f>data!D148</f>
        <v>0</v>
      </c>
      <c r="G18" s="48">
        <f>data!D147+data!D148</f>
        <v>0</v>
      </c>
    </row>
    <row r="19" spans="1:7" ht="20.100000000000001" customHeight="1">
      <c r="A19" s="111" t="s">
        <v>203</v>
      </c>
      <c r="B19" s="48">
        <f>data!E144</f>
        <v>0</v>
      </c>
      <c r="C19" s="48">
        <f>data!E145</f>
        <v>0</v>
      </c>
      <c r="D19" s="48">
        <f>data!E146</f>
        <v>0</v>
      </c>
      <c r="E19" s="48">
        <f>data!E147</f>
        <v>0</v>
      </c>
      <c r="F19" s="48">
        <f>data!E148</f>
        <v>0</v>
      </c>
      <c r="G19" s="48">
        <f>data!E147+data!E148</f>
        <v>0</v>
      </c>
    </row>
    <row r="20" spans="1:7" ht="20.100000000000001" customHeight="1">
      <c r="A20" s="112"/>
      <c r="B20" s="113"/>
      <c r="C20" s="113"/>
      <c r="D20" s="113"/>
      <c r="E20" s="113"/>
      <c r="F20" s="113"/>
      <c r="G20" s="114"/>
    </row>
    <row r="21" spans="1:7" ht="20.100000000000001" customHeight="1">
      <c r="A21" s="73"/>
      <c r="B21" s="30"/>
      <c r="C21" s="30"/>
      <c r="D21" s="30"/>
      <c r="E21" s="30"/>
      <c r="F21" s="30"/>
      <c r="G21" s="20"/>
    </row>
    <row r="22" spans="1:7" ht="20.100000000000001" customHeight="1">
      <c r="A22" s="115" t="s">
        <v>1058</v>
      </c>
      <c r="B22" s="5"/>
      <c r="C22" s="5"/>
      <c r="D22" s="5"/>
      <c r="E22" s="5"/>
      <c r="F22" s="5"/>
      <c r="G22" s="116"/>
    </row>
    <row r="23" spans="1:7" ht="20.100000000000001" customHeight="1">
      <c r="A23" s="42"/>
      <c r="B23" s="35" t="s">
        <v>1054</v>
      </c>
      <c r="C23" s="36"/>
      <c r="D23" s="36"/>
      <c r="E23" s="35" t="s">
        <v>302</v>
      </c>
      <c r="F23" s="36"/>
      <c r="G23" s="36"/>
    </row>
    <row r="24" spans="1:7" ht="20.100000000000001" customHeight="1">
      <c r="A24" s="110" t="s">
        <v>489</v>
      </c>
      <c r="B24" s="15" t="s">
        <v>277</v>
      </c>
      <c r="C24" s="15" t="s">
        <v>1055</v>
      </c>
      <c r="D24" s="15" t="s">
        <v>298</v>
      </c>
      <c r="E24" s="15" t="s">
        <v>168</v>
      </c>
      <c r="F24" s="15" t="s">
        <v>131</v>
      </c>
      <c r="G24" s="15" t="s">
        <v>203</v>
      </c>
    </row>
    <row r="25" spans="1:7" ht="20.100000000000001" customHeight="1">
      <c r="A25" s="23" t="s">
        <v>296</v>
      </c>
      <c r="B25" s="48">
        <f>data!B150</f>
        <v>0</v>
      </c>
      <c r="C25" s="48">
        <f>data!B151</f>
        <v>0</v>
      </c>
      <c r="D25" s="48">
        <f>data!B152</f>
        <v>0</v>
      </c>
      <c r="E25" s="48">
        <f>data!B153</f>
        <v>0</v>
      </c>
      <c r="F25" s="48">
        <f>data!B154</f>
        <v>0</v>
      </c>
      <c r="G25" s="48">
        <f>data!B153+data!B154</f>
        <v>0</v>
      </c>
    </row>
    <row r="26" spans="1:7" ht="20.100000000000001" customHeight="1">
      <c r="A26" s="23" t="s">
        <v>297</v>
      </c>
      <c r="B26" s="48">
        <f>data!C150</f>
        <v>0</v>
      </c>
      <c r="C26" s="48">
        <f>data!C151</f>
        <v>0</v>
      </c>
      <c r="D26" s="48">
        <f>data!C152</f>
        <v>0</v>
      </c>
      <c r="E26" s="48">
        <f>data!C153</f>
        <v>0</v>
      </c>
      <c r="F26" s="48">
        <f>data!C154</f>
        <v>0</v>
      </c>
      <c r="G26" s="48">
        <f>data!C153+data!C154</f>
        <v>0</v>
      </c>
    </row>
    <row r="27" spans="1:7" ht="20.100000000000001" customHeight="1">
      <c r="A27" s="23" t="s">
        <v>1056</v>
      </c>
      <c r="B27" s="48">
        <f>data!D150</f>
        <v>0</v>
      </c>
      <c r="C27" s="48">
        <f>data!D151</f>
        <v>0</v>
      </c>
      <c r="D27" s="48">
        <f>data!D152</f>
        <v>0</v>
      </c>
      <c r="E27" s="48">
        <f>data!D153</f>
        <v>0</v>
      </c>
      <c r="F27" s="48">
        <f>data!D154</f>
        <v>0</v>
      </c>
      <c r="G27" s="48">
        <f>data!D153+data!D154</f>
        <v>0</v>
      </c>
    </row>
    <row r="28" spans="1:7" ht="20.100000000000001" customHeight="1">
      <c r="A28" s="111" t="s">
        <v>203</v>
      </c>
      <c r="B28" s="48">
        <f>data!E150</f>
        <v>0</v>
      </c>
      <c r="C28" s="48">
        <f>data!E151</f>
        <v>0</v>
      </c>
      <c r="D28" s="48">
        <f>data!E152</f>
        <v>0</v>
      </c>
      <c r="E28" s="48">
        <f>data!E153</f>
        <v>0</v>
      </c>
      <c r="F28" s="48">
        <f>data!E154</f>
        <v>0</v>
      </c>
      <c r="G28" s="48">
        <f>data!E153+data!E154</f>
        <v>0</v>
      </c>
    </row>
    <row r="29" spans="1:7" ht="20.100000000000001" customHeight="1">
      <c r="A29" s="112"/>
      <c r="B29" s="113"/>
      <c r="C29" s="113"/>
      <c r="D29" s="113"/>
      <c r="E29" s="113"/>
      <c r="F29" s="113"/>
      <c r="G29" s="114"/>
    </row>
    <row r="30" spans="1:7" ht="20.100000000000001" customHeight="1">
      <c r="A30" s="73"/>
      <c r="B30" s="50"/>
      <c r="C30" s="30"/>
      <c r="D30" s="30"/>
      <c r="E30" s="30"/>
      <c r="F30" s="30"/>
      <c r="G30" s="20"/>
    </row>
    <row r="31" spans="1:7" ht="20.100000000000001" customHeight="1">
      <c r="A31" s="118" t="s">
        <v>1059</v>
      </c>
      <c r="B31" s="119"/>
      <c r="C31" s="70"/>
      <c r="D31" s="120"/>
      <c r="E31" s="120"/>
      <c r="F31" s="120"/>
      <c r="G31" s="121"/>
    </row>
    <row r="32" spans="1:7" ht="20.100000000000001" customHeight="1">
      <c r="A32" s="122"/>
      <c r="B32" s="65" t="s">
        <v>1060</v>
      </c>
      <c r="C32" s="123">
        <f>data!B157</f>
        <v>45754846</v>
      </c>
      <c r="D32" s="70"/>
      <c r="E32" s="70"/>
      <c r="F32" s="70"/>
      <c r="G32" s="27"/>
    </row>
    <row r="33" spans="1:7" ht="20.100000000000001" customHeight="1">
      <c r="A33" s="122"/>
      <c r="B33" s="124" t="s">
        <v>1061</v>
      </c>
      <c r="C33" s="125">
        <f>data!C157</f>
        <v>49707926</v>
      </c>
      <c r="D33" s="119"/>
      <c r="E33" s="119"/>
      <c r="F33" s="119"/>
      <c r="G33" s="126"/>
    </row>
    <row r="34" spans="1:7" ht="20.100000000000001" customHeight="1">
      <c r="A34" s="7"/>
      <c r="B34" s="7"/>
      <c r="C34" s="7"/>
      <c r="D34" s="7"/>
      <c r="E34" s="7"/>
      <c r="F34" s="7"/>
      <c r="G34" s="7"/>
    </row>
  </sheetData>
  <sheetProtection sheet="1" objects="1" scenarios="1"/>
  <phoneticPr fontId="0" type="noConversion"/>
  <printOptions horizontalCentered="1" verticalCentered="1" gridLinesSet="0"/>
  <pageMargins left="0" right="0" top="0" bottom="0" header="0" footer="0"/>
  <pageSetup scale="8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41"/>
  <sheetViews>
    <sheetView showGridLines="0" zoomScale="75" workbookViewId="0">
      <selection activeCell="C14" sqref="C14"/>
    </sheetView>
  </sheetViews>
  <sheetFormatPr defaultColWidth="8.9140625" defaultRowHeight="13.8"/>
  <cols>
    <col min="1" max="1" width="5.75" style="2" customWidth="1"/>
    <col min="2" max="2" width="54.08203125" style="2" customWidth="1"/>
    <col min="3" max="3" width="13.75" style="2" customWidth="1"/>
    <col min="4" max="16384" width="8.9140625" style="2"/>
  </cols>
  <sheetData>
    <row r="1" spans="1:13" ht="20.100000000000001" customHeight="1">
      <c r="A1" s="4" t="s">
        <v>305</v>
      </c>
      <c r="B1" s="5"/>
      <c r="C1" s="167" t="s">
        <v>1062</v>
      </c>
    </row>
    <row r="2" spans="1:13" ht="20.100000000000001" customHeight="1">
      <c r="A2" s="94"/>
      <c r="B2" s="8"/>
      <c r="C2" s="8"/>
    </row>
    <row r="3" spans="1:13" ht="20.100000000000001" customHeight="1">
      <c r="A3" s="29" t="str">
        <f>"Hospital: "&amp;data!C84</f>
        <v>Hospital: PeaceHealth St. Joseph Medical Center</v>
      </c>
      <c r="B3" s="30"/>
      <c r="C3" s="31" t="str">
        <f>"FYE: "&amp;data!C82</f>
        <v>FYE: 06/30/2019</v>
      </c>
    </row>
    <row r="4" spans="1:13" ht="20.100000000000001" customHeight="1">
      <c r="A4" s="30"/>
      <c r="B4" s="8"/>
      <c r="C4" s="8"/>
    </row>
    <row r="5" spans="1:13" ht="20.100000000000001" customHeight="1">
      <c r="A5" s="23">
        <v>1</v>
      </c>
      <c r="B5" s="37" t="s">
        <v>306</v>
      </c>
      <c r="C5" s="95"/>
    </row>
    <row r="6" spans="1:13" ht="20.100000000000001" customHeight="1">
      <c r="A6" s="96">
        <v>2</v>
      </c>
      <c r="B6" s="49" t="s">
        <v>1063</v>
      </c>
      <c r="C6" s="13">
        <f>data!C165</f>
        <v>14811273.6</v>
      </c>
    </row>
    <row r="7" spans="1:13" ht="20.100000000000001" customHeight="1">
      <c r="A7" s="40">
        <v>3</v>
      </c>
      <c r="B7" s="97" t="s">
        <v>308</v>
      </c>
      <c r="C7" s="13">
        <f>data!C166</f>
        <v>381192</v>
      </c>
    </row>
    <row r="8" spans="1:13" ht="20.100000000000001" customHeight="1">
      <c r="A8" s="40">
        <v>4</v>
      </c>
      <c r="B8" s="49" t="s">
        <v>309</v>
      </c>
      <c r="C8" s="13">
        <f>data!C167</f>
        <v>1356578.9300000002</v>
      </c>
    </row>
    <row r="9" spans="1:13" ht="20.100000000000001" customHeight="1">
      <c r="A9" s="40">
        <v>5</v>
      </c>
      <c r="B9" s="49" t="s">
        <v>310</v>
      </c>
      <c r="C9" s="13">
        <f>data!C168</f>
        <v>26380237.359999999</v>
      </c>
    </row>
    <row r="10" spans="1:13" ht="20.100000000000001" customHeight="1">
      <c r="A10" s="40">
        <v>6</v>
      </c>
      <c r="B10" s="49" t="s">
        <v>311</v>
      </c>
      <c r="C10" s="13">
        <f>data!C169</f>
        <v>121746.82</v>
      </c>
    </row>
    <row r="11" spans="1:13" ht="20.100000000000001" customHeight="1">
      <c r="A11" s="40">
        <v>7</v>
      </c>
      <c r="B11" s="49" t="s">
        <v>312</v>
      </c>
      <c r="C11" s="13">
        <f>data!C170</f>
        <v>13331616.360000001</v>
      </c>
    </row>
    <row r="12" spans="1:13" ht="20.100000000000001" customHeight="1">
      <c r="A12" s="40">
        <v>8</v>
      </c>
      <c r="B12" s="49" t="s">
        <v>313</v>
      </c>
      <c r="C12" s="13">
        <f>data!C171</f>
        <v>1144010.76</v>
      </c>
    </row>
    <row r="13" spans="1:13" ht="20.100000000000001" customHeight="1">
      <c r="A13" s="40">
        <v>9</v>
      </c>
      <c r="B13" s="49" t="s">
        <v>313</v>
      </c>
      <c r="C13" s="13">
        <f>data!C172</f>
        <v>88088.46</v>
      </c>
    </row>
    <row r="14" spans="1:13" ht="20.100000000000001" customHeight="1">
      <c r="A14" s="40">
        <v>10</v>
      </c>
      <c r="B14" s="49" t="s">
        <v>1064</v>
      </c>
      <c r="C14" s="13">
        <f>data!D173</f>
        <v>57614744.289999999</v>
      </c>
    </row>
    <row r="15" spans="1:13" ht="20.100000000000001" customHeight="1">
      <c r="A15" s="57"/>
      <c r="B15" s="45"/>
      <c r="C15" s="98"/>
      <c r="M15" s="180"/>
    </row>
    <row r="16" spans="1:13" ht="20.100000000000001" customHeight="1">
      <c r="A16" s="73"/>
      <c r="B16" s="30"/>
      <c r="C16" s="20"/>
    </row>
    <row r="17" spans="1:3" ht="20.100000000000001" customHeight="1">
      <c r="A17" s="99">
        <v>11</v>
      </c>
      <c r="B17" s="100" t="s">
        <v>314</v>
      </c>
      <c r="C17" s="101"/>
    </row>
    <row r="18" spans="1:3" ht="20.100000000000001" customHeight="1">
      <c r="A18" s="13">
        <v>12</v>
      </c>
      <c r="B18" s="49" t="s">
        <v>1065</v>
      </c>
      <c r="C18" s="13">
        <f>data!C175</f>
        <v>4883613.1099999994</v>
      </c>
    </row>
    <row r="19" spans="1:3" ht="20.100000000000001" customHeight="1">
      <c r="A19" s="13">
        <v>13</v>
      </c>
      <c r="B19" s="49" t="s">
        <v>1066</v>
      </c>
      <c r="C19" s="13">
        <f>data!C176</f>
        <v>463690.81</v>
      </c>
    </row>
    <row r="20" spans="1:3" ht="20.100000000000001" customHeight="1">
      <c r="A20" s="13">
        <v>14</v>
      </c>
      <c r="B20" s="49" t="s">
        <v>1067</v>
      </c>
      <c r="C20" s="13">
        <f>data!D177</f>
        <v>5347303.919999999</v>
      </c>
    </row>
    <row r="21" spans="1:3" ht="20.100000000000001" customHeight="1">
      <c r="A21" s="57"/>
      <c r="B21" s="45"/>
      <c r="C21" s="98"/>
    </row>
    <row r="22" spans="1:3" ht="20.100000000000001" customHeight="1">
      <c r="A22" s="73"/>
      <c r="B22" s="8"/>
      <c r="C22" s="44"/>
    </row>
    <row r="23" spans="1:3" ht="20.100000000000001" customHeight="1">
      <c r="A23" s="102">
        <v>15</v>
      </c>
      <c r="B23" s="103" t="s">
        <v>317</v>
      </c>
      <c r="C23" s="95"/>
    </row>
    <row r="24" spans="1:3" ht="20.100000000000001" customHeight="1">
      <c r="A24" s="13">
        <v>16</v>
      </c>
      <c r="B24" s="37" t="s">
        <v>1068</v>
      </c>
      <c r="C24" s="104"/>
    </row>
    <row r="25" spans="1:3" ht="20.100000000000001" customHeight="1">
      <c r="A25" s="13">
        <v>17</v>
      </c>
      <c r="B25" s="49" t="s">
        <v>1069</v>
      </c>
      <c r="C25" s="13">
        <f>data!C179</f>
        <v>3848976</v>
      </c>
    </row>
    <row r="26" spans="1:3" ht="20.100000000000001" customHeight="1">
      <c r="A26" s="13">
        <v>18</v>
      </c>
      <c r="B26" s="49" t="s">
        <v>319</v>
      </c>
      <c r="C26" s="13">
        <f>data!C180</f>
        <v>837189.54000000015</v>
      </c>
    </row>
    <row r="27" spans="1:3" ht="20.100000000000001" customHeight="1">
      <c r="A27" s="13">
        <v>19</v>
      </c>
      <c r="B27" s="49" t="s">
        <v>1070</v>
      </c>
      <c r="C27" s="13">
        <f>data!D181</f>
        <v>4686165.54</v>
      </c>
    </row>
    <row r="28" spans="1:3" ht="20.100000000000001" customHeight="1">
      <c r="A28" s="57"/>
      <c r="B28" s="45"/>
      <c r="C28" s="98"/>
    </row>
    <row r="29" spans="1:3" ht="20.100000000000001" customHeight="1">
      <c r="A29" s="73"/>
      <c r="B29" s="30"/>
      <c r="C29" s="20"/>
    </row>
    <row r="30" spans="1:3" ht="20.100000000000001" customHeight="1">
      <c r="A30" s="102">
        <v>20</v>
      </c>
      <c r="B30" s="43" t="s">
        <v>1071</v>
      </c>
      <c r="C30" s="34"/>
    </row>
    <row r="31" spans="1:3" ht="20.100000000000001" customHeight="1">
      <c r="A31" s="13">
        <v>21</v>
      </c>
      <c r="B31" s="49" t="s">
        <v>321</v>
      </c>
      <c r="C31" s="13">
        <f>data!C183</f>
        <v>409948.48</v>
      </c>
    </row>
    <row r="32" spans="1:3" ht="20.100000000000001" customHeight="1">
      <c r="A32" s="13">
        <v>22</v>
      </c>
      <c r="B32" s="49" t="s">
        <v>1072</v>
      </c>
      <c r="C32" s="13">
        <f>data!C184</f>
        <v>19843347.220000003</v>
      </c>
    </row>
    <row r="33" spans="1:3" ht="20.100000000000001" customHeight="1">
      <c r="A33" s="13">
        <v>23</v>
      </c>
      <c r="B33" s="49" t="s">
        <v>132</v>
      </c>
      <c r="C33" s="13">
        <f>data!C185</f>
        <v>0</v>
      </c>
    </row>
    <row r="34" spans="1:3" ht="20.100000000000001" customHeight="1">
      <c r="A34" s="13">
        <v>24</v>
      </c>
      <c r="B34" s="49" t="s">
        <v>1073</v>
      </c>
      <c r="C34" s="13">
        <f>data!D186</f>
        <v>20253295.700000003</v>
      </c>
    </row>
    <row r="35" spans="1:3" ht="20.100000000000001" customHeight="1">
      <c r="A35" s="57"/>
      <c r="B35" s="45"/>
      <c r="C35" s="98"/>
    </row>
    <row r="36" spans="1:3" ht="20.100000000000001" customHeight="1">
      <c r="A36" s="73"/>
      <c r="B36" s="30"/>
      <c r="C36" s="20"/>
    </row>
    <row r="37" spans="1:3" ht="20.100000000000001" customHeight="1">
      <c r="A37" s="102">
        <v>25</v>
      </c>
      <c r="B37" s="43" t="s">
        <v>323</v>
      </c>
      <c r="C37" s="95"/>
    </row>
    <row r="38" spans="1:3" ht="20.100000000000001" customHeight="1">
      <c r="A38" s="13">
        <v>26</v>
      </c>
      <c r="B38" s="49" t="s">
        <v>1074</v>
      </c>
      <c r="C38" s="13">
        <f>data!C188</f>
        <v>0</v>
      </c>
    </row>
    <row r="39" spans="1:3" ht="20.100000000000001" customHeight="1">
      <c r="A39" s="13">
        <v>27</v>
      </c>
      <c r="B39" s="49" t="s">
        <v>325</v>
      </c>
      <c r="C39" s="13">
        <f>data!C189</f>
        <v>199940.87999999998</v>
      </c>
    </row>
    <row r="40" spans="1:3" ht="20.100000000000001" customHeight="1">
      <c r="A40" s="13">
        <v>28</v>
      </c>
      <c r="B40" s="49" t="s">
        <v>1075</v>
      </c>
      <c r="C40" s="13">
        <f>data!D190</f>
        <v>199940.87999999998</v>
      </c>
    </row>
    <row r="41" spans="1:3">
      <c r="A41" s="3"/>
      <c r="B41" s="3"/>
      <c r="C41" s="3"/>
    </row>
  </sheetData>
  <sheetProtection sheet="1" objects="1" scenarios="1"/>
  <phoneticPr fontId="0" type="noConversion"/>
  <printOptions horizontalCentered="1" verticalCentered="1" gridLinesSet="0"/>
  <pageMargins left="0" right="0" top="0" bottom="0" header="0" footer="0"/>
  <pageSetup scale="9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32"/>
  <sheetViews>
    <sheetView showGridLines="0" zoomScale="75" workbookViewId="0">
      <selection activeCell="J37" sqref="J37"/>
    </sheetView>
  </sheetViews>
  <sheetFormatPr defaultColWidth="8.9140625" defaultRowHeight="20.100000000000001" customHeight="1"/>
  <cols>
    <col min="1" max="1" width="5.75" style="7" customWidth="1"/>
    <col min="2" max="2" width="22.58203125" style="7" customWidth="1"/>
    <col min="3" max="5" width="13.75" style="7" customWidth="1"/>
    <col min="6" max="6" width="15.75" style="7" customWidth="1"/>
    <col min="7" max="16384" width="8.9140625" style="7"/>
  </cols>
  <sheetData>
    <row r="1" spans="1:13" ht="20.100000000000001" customHeight="1">
      <c r="A1" s="4" t="s">
        <v>326</v>
      </c>
      <c r="B1" s="5"/>
      <c r="C1" s="5"/>
      <c r="D1" s="5"/>
      <c r="E1" s="5"/>
      <c r="F1" s="167" t="s">
        <v>1076</v>
      </c>
    </row>
    <row r="2" spans="1:13" ht="20.100000000000001" customHeight="1">
      <c r="A2" s="8"/>
      <c r="B2" s="8"/>
      <c r="C2" s="8"/>
      <c r="D2" s="8"/>
      <c r="E2" s="8"/>
      <c r="F2" s="8"/>
    </row>
    <row r="3" spans="1:13" ht="20.100000000000001" customHeight="1">
      <c r="A3" s="10" t="str">
        <f>"Hospital: "&amp;data!C84</f>
        <v>Hospital: PeaceHealth St. Joseph Medical Center</v>
      </c>
      <c r="B3" s="8"/>
      <c r="C3" s="8"/>
      <c r="E3" s="11"/>
      <c r="F3" s="12" t="str">
        <f>" FYE: "&amp;data!C82</f>
        <v xml:space="preserve"> FYE: 06/30/2019</v>
      </c>
    </row>
    <row r="4" spans="1:13" ht="20.100000000000001" customHeight="1">
      <c r="A4" s="39" t="s">
        <v>327</v>
      </c>
      <c r="B4" s="36"/>
      <c r="C4" s="36"/>
      <c r="D4" s="71"/>
      <c r="E4" s="71"/>
      <c r="F4" s="36"/>
    </row>
    <row r="5" spans="1:13" ht="20.100000000000001" customHeight="1">
      <c r="A5" s="42"/>
      <c r="B5" s="52"/>
      <c r="C5" s="72" t="s">
        <v>1077</v>
      </c>
      <c r="D5" s="47"/>
      <c r="E5" s="47"/>
      <c r="F5" s="72" t="s">
        <v>1078</v>
      </c>
    </row>
    <row r="6" spans="1:13" ht="20.100000000000001" customHeight="1">
      <c r="A6" s="19"/>
      <c r="B6" s="20"/>
      <c r="C6" s="18" t="s">
        <v>1079</v>
      </c>
      <c r="D6" s="18" t="s">
        <v>329</v>
      </c>
      <c r="E6" s="18" t="s">
        <v>1080</v>
      </c>
      <c r="F6" s="18" t="s">
        <v>1079</v>
      </c>
    </row>
    <row r="7" spans="1:13" ht="20.100000000000001" customHeight="1">
      <c r="A7" s="13">
        <v>1</v>
      </c>
      <c r="B7" s="14" t="s">
        <v>332</v>
      </c>
      <c r="C7" s="21">
        <f>data!B195</f>
        <v>8860024.4499999993</v>
      </c>
      <c r="D7" s="21">
        <f>data!C195</f>
        <v>0</v>
      </c>
      <c r="E7" s="21">
        <f>data!D195</f>
        <v>298482</v>
      </c>
      <c r="F7" s="21">
        <f>data!E195</f>
        <v>8561542.4499999993</v>
      </c>
    </row>
    <row r="8" spans="1:13" ht="20.100000000000001" customHeight="1">
      <c r="A8" s="13">
        <v>2</v>
      </c>
      <c r="B8" s="14" t="s">
        <v>333</v>
      </c>
      <c r="C8" s="21">
        <f>data!B196</f>
        <v>9805703.5999999959</v>
      </c>
      <c r="D8" s="21">
        <f>data!C196</f>
        <v>0</v>
      </c>
      <c r="E8" s="21">
        <f>data!D196</f>
        <v>0</v>
      </c>
      <c r="F8" s="21">
        <f>data!E196</f>
        <v>9805703.5999999959</v>
      </c>
    </row>
    <row r="9" spans="1:13" ht="20.100000000000001" customHeight="1">
      <c r="A9" s="13">
        <v>3</v>
      </c>
      <c r="B9" s="14" t="s">
        <v>334</v>
      </c>
      <c r="C9" s="21">
        <f>data!B197</f>
        <v>165259966.03000009</v>
      </c>
      <c r="D9" s="21">
        <f>data!C197</f>
        <v>0</v>
      </c>
      <c r="E9" s="21">
        <f>data!D197</f>
        <v>537389.56000000006</v>
      </c>
      <c r="F9" s="21">
        <f>data!E197</f>
        <v>164722576.47000009</v>
      </c>
    </row>
    <row r="10" spans="1:13" ht="20.100000000000001" customHeight="1">
      <c r="A10" s="13">
        <v>4</v>
      </c>
      <c r="B10" s="14" t="s">
        <v>1081</v>
      </c>
      <c r="C10" s="21">
        <f>data!B198</f>
        <v>0</v>
      </c>
      <c r="D10" s="21">
        <f>data!C198</f>
        <v>0</v>
      </c>
      <c r="E10" s="21">
        <f>data!D198</f>
        <v>0</v>
      </c>
      <c r="F10" s="21">
        <f>data!E198</f>
        <v>0</v>
      </c>
    </row>
    <row r="11" spans="1:13" ht="20.100000000000001" customHeight="1">
      <c r="A11" s="13">
        <v>5</v>
      </c>
      <c r="B11" s="14" t="s">
        <v>1082</v>
      </c>
      <c r="C11" s="21">
        <f>data!B199</f>
        <v>79928966.520000026</v>
      </c>
      <c r="D11" s="21">
        <f>data!C199</f>
        <v>3507878.3699999996</v>
      </c>
      <c r="E11" s="21">
        <f>data!D199</f>
        <v>0</v>
      </c>
      <c r="F11" s="21">
        <f>data!E199</f>
        <v>83436844.89000003</v>
      </c>
    </row>
    <row r="12" spans="1:13" ht="20.100000000000001" customHeight="1">
      <c r="A12" s="13">
        <v>6</v>
      </c>
      <c r="B12" s="14" t="s">
        <v>1083</v>
      </c>
      <c r="C12" s="21">
        <f>data!B200</f>
        <v>102772678.22999971</v>
      </c>
      <c r="D12" s="21">
        <f>data!C200</f>
        <v>6668172.0100000007</v>
      </c>
      <c r="E12" s="21">
        <f>data!D200</f>
        <v>2554889.58</v>
      </c>
      <c r="F12" s="21">
        <f>data!E200</f>
        <v>106885960.65999971</v>
      </c>
    </row>
    <row r="13" spans="1:13" ht="20.100000000000001" customHeight="1">
      <c r="A13" s="13">
        <v>7</v>
      </c>
      <c r="B13" s="14" t="s">
        <v>1084</v>
      </c>
      <c r="C13" s="21">
        <f>data!B201</f>
        <v>0</v>
      </c>
      <c r="D13" s="21">
        <f>data!C201</f>
        <v>0</v>
      </c>
      <c r="E13" s="21">
        <f>data!D201</f>
        <v>0</v>
      </c>
      <c r="F13" s="21">
        <f>data!E201</f>
        <v>0</v>
      </c>
    </row>
    <row r="14" spans="1:13" ht="20.100000000000001" customHeight="1">
      <c r="A14" s="13">
        <v>8</v>
      </c>
      <c r="B14" s="14" t="s">
        <v>339</v>
      </c>
      <c r="C14" s="21">
        <f>data!B202</f>
        <v>18387535.819999993</v>
      </c>
      <c r="D14" s="21">
        <f>data!C202</f>
        <v>2017495.06</v>
      </c>
      <c r="E14" s="21">
        <f>data!D202</f>
        <v>0</v>
      </c>
      <c r="F14" s="21">
        <f>data!E202</f>
        <v>20405030.879999992</v>
      </c>
    </row>
    <row r="15" spans="1:13" ht="20.100000000000001" customHeight="1">
      <c r="A15" s="13">
        <v>9</v>
      </c>
      <c r="B15" s="14" t="s">
        <v>1085</v>
      </c>
      <c r="C15" s="21">
        <f>data!B203</f>
        <v>6172293.9699999997</v>
      </c>
      <c r="D15" s="21">
        <f>data!C203</f>
        <v>-2074370.4100000011</v>
      </c>
      <c r="E15" s="21">
        <f>data!D203</f>
        <v>0</v>
      </c>
      <c r="F15" s="21">
        <f>data!E203</f>
        <v>4097923.5599999987</v>
      </c>
      <c r="M15" s="265"/>
    </row>
    <row r="16" spans="1:13" ht="20.100000000000001" customHeight="1">
      <c r="A16" s="13">
        <v>10</v>
      </c>
      <c r="B16" s="14" t="s">
        <v>661</v>
      </c>
      <c r="C16" s="21">
        <f>data!B204</f>
        <v>391187168.61999989</v>
      </c>
      <c r="D16" s="21">
        <f>data!C204</f>
        <v>10119175.030000001</v>
      </c>
      <c r="E16" s="21">
        <f>data!D204</f>
        <v>3390761.14</v>
      </c>
      <c r="F16" s="21">
        <f>data!E204</f>
        <v>397915582.50999987</v>
      </c>
    </row>
    <row r="17" spans="1:6" ht="20.100000000000001" customHeight="1">
      <c r="A17" s="73"/>
      <c r="B17" s="30"/>
      <c r="C17" s="30"/>
      <c r="D17" s="30"/>
      <c r="E17" s="30"/>
      <c r="F17" s="20"/>
    </row>
    <row r="18" spans="1:6" ht="20.100000000000001" customHeight="1">
      <c r="A18" s="74"/>
      <c r="B18" s="8"/>
      <c r="C18" s="8"/>
      <c r="D18" s="8"/>
      <c r="E18" s="8"/>
      <c r="F18" s="28"/>
    </row>
    <row r="19" spans="1:6" ht="20.100000000000001" customHeight="1">
      <c r="A19" s="74"/>
      <c r="B19" s="8"/>
      <c r="C19" s="8"/>
      <c r="D19" s="8"/>
      <c r="E19" s="8"/>
      <c r="F19" s="28"/>
    </row>
    <row r="20" spans="1:6" ht="20.100000000000001" customHeight="1">
      <c r="A20" s="39" t="s">
        <v>341</v>
      </c>
      <c r="B20" s="36"/>
      <c r="C20" s="36"/>
      <c r="D20" s="36"/>
      <c r="E20" s="36"/>
      <c r="F20" s="36"/>
    </row>
    <row r="21" spans="1:6" ht="20.100000000000001" customHeight="1">
      <c r="A21" s="75"/>
      <c r="B21" s="44"/>
      <c r="C21" s="18" t="s">
        <v>1077</v>
      </c>
      <c r="D21" s="76" t="s">
        <v>203</v>
      </c>
      <c r="E21" s="25"/>
      <c r="F21" s="18" t="s">
        <v>1078</v>
      </c>
    </row>
    <row r="22" spans="1:6" ht="20.100000000000001" customHeight="1">
      <c r="A22" s="75"/>
      <c r="B22" s="44"/>
      <c r="C22" s="18" t="s">
        <v>1079</v>
      </c>
      <c r="D22" s="18" t="s">
        <v>1086</v>
      </c>
      <c r="E22" s="18" t="s">
        <v>1080</v>
      </c>
      <c r="F22" s="18" t="s">
        <v>1079</v>
      </c>
    </row>
    <row r="23" spans="1:6" ht="20.100000000000001" customHeight="1">
      <c r="A23" s="13">
        <v>11</v>
      </c>
      <c r="B23" s="93" t="s">
        <v>332</v>
      </c>
      <c r="C23" s="92"/>
      <c r="D23" s="92"/>
      <c r="E23" s="92"/>
      <c r="F23" s="92"/>
    </row>
    <row r="24" spans="1:6" ht="20.100000000000001" customHeight="1">
      <c r="A24" s="13">
        <v>12</v>
      </c>
      <c r="B24" s="14" t="s">
        <v>333</v>
      </c>
      <c r="C24" s="21">
        <f>data!B209</f>
        <v>7151872.2399999993</v>
      </c>
      <c r="D24" s="21">
        <f>data!C209</f>
        <v>300117.26999999996</v>
      </c>
      <c r="E24" s="21">
        <f>data!D209</f>
        <v>0</v>
      </c>
      <c r="F24" s="21">
        <f>data!E209</f>
        <v>7451989.5099999988</v>
      </c>
    </row>
    <row r="25" spans="1:6" ht="20.100000000000001" customHeight="1">
      <c r="A25" s="13">
        <v>13</v>
      </c>
      <c r="B25" s="14" t="s">
        <v>334</v>
      </c>
      <c r="C25" s="21">
        <f>data!B210</f>
        <v>115743412.2999998</v>
      </c>
      <c r="D25" s="21">
        <f>data!C210</f>
        <v>5648471.4800000004</v>
      </c>
      <c r="E25" s="21">
        <f>data!D210</f>
        <v>506117.67</v>
      </c>
      <c r="F25" s="21">
        <f>data!E210</f>
        <v>120885766.10999981</v>
      </c>
    </row>
    <row r="26" spans="1:6" ht="20.100000000000001" customHeight="1">
      <c r="A26" s="13">
        <v>14</v>
      </c>
      <c r="B26" s="14" t="s">
        <v>1081</v>
      </c>
      <c r="C26" s="21">
        <f>data!B211</f>
        <v>0</v>
      </c>
      <c r="D26" s="21">
        <f>data!C211</f>
        <v>0</v>
      </c>
      <c r="E26" s="21">
        <f>data!D211</f>
        <v>0</v>
      </c>
      <c r="F26" s="21">
        <f>data!E211</f>
        <v>0</v>
      </c>
    </row>
    <row r="27" spans="1:6" ht="20.100000000000001" customHeight="1">
      <c r="A27" s="13">
        <v>15</v>
      </c>
      <c r="B27" s="14" t="s">
        <v>1082</v>
      </c>
      <c r="C27" s="21">
        <f>data!B212</f>
        <v>42535526.430000044</v>
      </c>
      <c r="D27" s="21">
        <f>data!C212</f>
        <v>3751260.3999999994</v>
      </c>
      <c r="E27" s="21">
        <f>data!D212</f>
        <v>0</v>
      </c>
      <c r="F27" s="21">
        <f>data!E212</f>
        <v>46286786.830000043</v>
      </c>
    </row>
    <row r="28" spans="1:6" ht="20.100000000000001" customHeight="1">
      <c r="A28" s="13">
        <v>16</v>
      </c>
      <c r="B28" s="14" t="s">
        <v>1083</v>
      </c>
      <c r="C28" s="21">
        <f>data!B213</f>
        <v>72952317.910000205</v>
      </c>
      <c r="D28" s="21">
        <f>data!C213</f>
        <v>6893713.3200000003</v>
      </c>
      <c r="E28" s="21">
        <f>data!D213</f>
        <v>2538036.3099999996</v>
      </c>
      <c r="F28" s="21">
        <f>data!E213</f>
        <v>77307994.920000196</v>
      </c>
    </row>
    <row r="29" spans="1:6" ht="20.100000000000001" customHeight="1">
      <c r="A29" s="13">
        <v>17</v>
      </c>
      <c r="B29" s="14" t="s">
        <v>1084</v>
      </c>
      <c r="C29" s="21">
        <f>data!B214</f>
        <v>0</v>
      </c>
      <c r="D29" s="21">
        <f>data!C214</f>
        <v>0</v>
      </c>
      <c r="E29" s="21">
        <f>data!D214</f>
        <v>0</v>
      </c>
      <c r="F29" s="21">
        <f>data!E214</f>
        <v>0</v>
      </c>
    </row>
    <row r="30" spans="1:6" ht="20.100000000000001" customHeight="1">
      <c r="A30" s="13">
        <v>18</v>
      </c>
      <c r="B30" s="14" t="s">
        <v>339</v>
      </c>
      <c r="C30" s="21">
        <f>data!B215</f>
        <v>0</v>
      </c>
      <c r="D30" s="21">
        <f>data!C215</f>
        <v>0</v>
      </c>
      <c r="E30" s="21">
        <f>data!D215</f>
        <v>0</v>
      </c>
      <c r="F30" s="21">
        <f>data!E215</f>
        <v>0</v>
      </c>
    </row>
    <row r="31" spans="1:6" ht="20.100000000000001" customHeight="1">
      <c r="A31" s="13">
        <v>19</v>
      </c>
      <c r="B31" s="14" t="s">
        <v>1085</v>
      </c>
      <c r="C31" s="21">
        <f>data!B216</f>
        <v>0</v>
      </c>
      <c r="D31" s="21">
        <f>data!C216</f>
        <v>0</v>
      </c>
      <c r="E31" s="21">
        <f>data!D216</f>
        <v>0</v>
      </c>
      <c r="F31" s="21">
        <f>data!E216</f>
        <v>0</v>
      </c>
    </row>
    <row r="32" spans="1:6" ht="20.100000000000001" customHeight="1">
      <c r="A32" s="13">
        <v>20</v>
      </c>
      <c r="B32" s="14" t="s">
        <v>661</v>
      </c>
      <c r="C32" s="21">
        <f>data!B217</f>
        <v>238383128.88000005</v>
      </c>
      <c r="D32" s="21">
        <f>data!C217</f>
        <v>16593562.469999999</v>
      </c>
      <c r="E32" s="21">
        <f>data!D217</f>
        <v>3044153.9799999995</v>
      </c>
      <c r="F32" s="21">
        <f>data!E217</f>
        <v>251932537.37000006</v>
      </c>
    </row>
  </sheetData>
  <sheetProtection sheet="1" objects="1" scenarios="1"/>
  <phoneticPr fontId="0" type="noConversion"/>
  <printOptions horizontalCentered="1" verticalCentered="1" gridLinesSet="0"/>
  <pageMargins left="0" right="0" top="0" bottom="0" header="0" footer="0"/>
  <pageSetup scale="9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M34"/>
  <sheetViews>
    <sheetView showGridLines="0" zoomScale="75" workbookViewId="0">
      <selection activeCell="E43" sqref="E43"/>
    </sheetView>
  </sheetViews>
  <sheetFormatPr defaultColWidth="8.9140625" defaultRowHeight="20.100000000000001" customHeight="1"/>
  <cols>
    <col min="1" max="1" width="5.75" style="7" customWidth="1"/>
    <col min="2" max="2" width="7.75" style="7" customWidth="1"/>
    <col min="3" max="3" width="40.75" style="7" customWidth="1"/>
    <col min="4" max="4" width="15.75" style="7" customWidth="1"/>
    <col min="5" max="16384" width="8.9140625" style="7"/>
  </cols>
  <sheetData>
    <row r="1" spans="1:13" ht="20.100000000000001" customHeight="1">
      <c r="A1" s="6" t="s">
        <v>1087</v>
      </c>
      <c r="B1" s="6"/>
      <c r="C1" s="6"/>
      <c r="D1" s="169" t="s">
        <v>1088</v>
      </c>
    </row>
    <row r="2" spans="1:13" ht="20.100000000000001" customHeight="1">
      <c r="A2" s="29" t="str">
        <f>"Hospital: "&amp;data!C84</f>
        <v>Hospital: PeaceHealth St. Joseph Medical Center</v>
      </c>
      <c r="B2" s="30"/>
      <c r="C2" s="30"/>
      <c r="D2" s="31" t="str">
        <f>"FYE: "&amp;data!C82</f>
        <v>FYE: 06/30/2019</v>
      </c>
    </row>
    <row r="3" spans="1:13" ht="20.100000000000001" customHeight="1">
      <c r="A3" s="42"/>
      <c r="B3" s="52"/>
      <c r="C3" s="52"/>
      <c r="D3" s="52"/>
    </row>
    <row r="4" spans="1:13" ht="20.100000000000001" customHeight="1">
      <c r="A4" s="53"/>
      <c r="B4" s="41" t="s">
        <v>1089</v>
      </c>
      <c r="C4" s="41" t="s">
        <v>1090</v>
      </c>
      <c r="D4" s="54"/>
    </row>
    <row r="5" spans="1:13" ht="20.100000000000001" customHeight="1">
      <c r="A5" s="102">
        <v>1</v>
      </c>
      <c r="B5" s="55"/>
      <c r="C5" s="22" t="s">
        <v>1253</v>
      </c>
      <c r="D5" s="14">
        <f>data!D221</f>
        <v>6791461.2699999986</v>
      </c>
    </row>
    <row r="6" spans="1:13" ht="20.100000000000001" customHeight="1">
      <c r="A6" s="13">
        <v>2</v>
      </c>
      <c r="B6" s="30"/>
      <c r="C6" s="31" t="s">
        <v>432</v>
      </c>
      <c r="D6" s="25"/>
    </row>
    <row r="7" spans="1:13" ht="20.100000000000001" customHeight="1">
      <c r="A7" s="13">
        <v>3</v>
      </c>
      <c r="B7" s="55">
        <v>5810</v>
      </c>
      <c r="C7" s="14" t="s">
        <v>296</v>
      </c>
      <c r="D7" s="14">
        <f>data!C223</f>
        <v>632234862.09000003</v>
      </c>
    </row>
    <row r="8" spans="1:13" ht="20.100000000000001" customHeight="1">
      <c r="A8" s="13">
        <v>4</v>
      </c>
      <c r="B8" s="55">
        <v>5820</v>
      </c>
      <c r="C8" s="14" t="s">
        <v>297</v>
      </c>
      <c r="D8" s="14">
        <f>data!C224</f>
        <v>233293767.22999999</v>
      </c>
    </row>
    <row r="9" spans="1:13" ht="20.100000000000001" customHeight="1">
      <c r="A9" s="13">
        <v>5</v>
      </c>
      <c r="B9" s="55">
        <v>5830</v>
      </c>
      <c r="C9" s="14" t="s">
        <v>309</v>
      </c>
      <c r="D9" s="14">
        <f>data!C225</f>
        <v>7744957.6399999904</v>
      </c>
    </row>
    <row r="10" spans="1:13" ht="20.100000000000001" customHeight="1">
      <c r="A10" s="13">
        <v>6</v>
      </c>
      <c r="B10" s="55">
        <v>5840</v>
      </c>
      <c r="C10" s="14" t="s">
        <v>347</v>
      </c>
      <c r="D10" s="14">
        <f>data!C226</f>
        <v>22425683.080000002</v>
      </c>
    </row>
    <row r="11" spans="1:13" ht="20.100000000000001" customHeight="1">
      <c r="A11" s="13">
        <v>7</v>
      </c>
      <c r="B11" s="55">
        <v>5850</v>
      </c>
      <c r="C11" s="14" t="s">
        <v>1091</v>
      </c>
      <c r="D11" s="14">
        <f>data!C227</f>
        <v>85899880.670000002</v>
      </c>
    </row>
    <row r="12" spans="1:13" ht="20.100000000000001" customHeight="1">
      <c r="A12" s="13">
        <v>8</v>
      </c>
      <c r="B12" s="55">
        <v>5860</v>
      </c>
      <c r="C12" s="14" t="s">
        <v>132</v>
      </c>
      <c r="D12" s="14">
        <f>data!C228</f>
        <v>982566.94000000099</v>
      </c>
    </row>
    <row r="13" spans="1:13" ht="20.100000000000001" customHeight="1">
      <c r="A13" s="23">
        <v>9</v>
      </c>
      <c r="B13" s="24"/>
      <c r="C13" s="14" t="s">
        <v>1092</v>
      </c>
      <c r="D13" s="14">
        <f>data!D229</f>
        <v>982581717.6500001</v>
      </c>
    </row>
    <row r="14" spans="1:13" ht="20.100000000000001" customHeight="1">
      <c r="A14" s="81">
        <v>10</v>
      </c>
      <c r="B14" s="56"/>
      <c r="C14" s="56"/>
      <c r="D14" s="56"/>
    </row>
    <row r="15" spans="1:13" ht="20.100000000000001" customHeight="1">
      <c r="A15" s="23">
        <v>11</v>
      </c>
      <c r="B15" s="58"/>
      <c r="C15" s="9" t="s">
        <v>351</v>
      </c>
      <c r="D15" s="25"/>
    </row>
    <row r="16" spans="1:13" ht="20.100000000000001" customHeight="1">
      <c r="A16" s="81">
        <v>12</v>
      </c>
      <c r="B16" s="56"/>
      <c r="C16" s="49" t="s">
        <v>1093</v>
      </c>
      <c r="D16" s="140">
        <f>+data!C231</f>
        <v>33365</v>
      </c>
      <c r="M16" s="265"/>
    </row>
    <row r="17" spans="1:4" ht="20.100000000000001" customHeight="1">
      <c r="A17" s="23">
        <v>13</v>
      </c>
      <c r="B17" s="58"/>
      <c r="C17" s="45"/>
      <c r="D17" s="83"/>
    </row>
    <row r="18" spans="1:4" ht="20.100000000000001" customHeight="1">
      <c r="A18" s="13">
        <v>14</v>
      </c>
      <c r="B18" s="59">
        <v>5900</v>
      </c>
      <c r="C18" s="14" t="s">
        <v>353</v>
      </c>
      <c r="D18" s="60">
        <f>data!C233</f>
        <v>11388113.772497891</v>
      </c>
    </row>
    <row r="19" spans="1:4" ht="20.100000000000001" customHeight="1">
      <c r="A19" s="61">
        <v>15</v>
      </c>
      <c r="B19" s="55">
        <v>5910</v>
      </c>
      <c r="C19" s="22" t="s">
        <v>1094</v>
      </c>
      <c r="D19" s="14">
        <f>data!C234</f>
        <v>20861380.317502107</v>
      </c>
    </row>
    <row r="20" spans="1:4" ht="20.100000000000001" customHeight="1">
      <c r="A20" s="23">
        <v>16</v>
      </c>
      <c r="B20" s="24"/>
      <c r="C20" s="24"/>
      <c r="D20" s="56"/>
    </row>
    <row r="21" spans="1:4" ht="20.100000000000001" customHeight="1">
      <c r="A21" s="23">
        <v>17</v>
      </c>
      <c r="B21" s="56"/>
      <c r="C21" s="56"/>
      <c r="D21" s="56"/>
    </row>
    <row r="22" spans="1:4" ht="20.100000000000001" customHeight="1">
      <c r="A22" s="81">
        <v>18</v>
      </c>
      <c r="B22" s="56"/>
      <c r="C22" s="15" t="s">
        <v>1095</v>
      </c>
      <c r="D22" s="14">
        <f>data!D236</f>
        <v>32249494.089999996</v>
      </c>
    </row>
    <row r="23" spans="1:4" ht="20.100000000000001" customHeight="1">
      <c r="A23" s="62">
        <v>19</v>
      </c>
      <c r="B23" s="58"/>
      <c r="C23" s="58"/>
      <c r="D23" s="25"/>
    </row>
    <row r="24" spans="1:4" ht="20.100000000000001" customHeight="1">
      <c r="A24" s="271">
        <v>20</v>
      </c>
      <c r="B24" s="55">
        <v>5970</v>
      </c>
      <c r="C24" s="14" t="s">
        <v>357</v>
      </c>
      <c r="D24" s="14">
        <f>data!C238</f>
        <v>5204838.6800000099</v>
      </c>
    </row>
    <row r="25" spans="1:4" ht="20.100000000000001" customHeight="1">
      <c r="A25" s="62">
        <v>21</v>
      </c>
      <c r="B25" s="30"/>
      <c r="C25" s="30"/>
      <c r="D25" s="25"/>
    </row>
    <row r="26" spans="1:4" ht="20.100000000000001" customHeight="1">
      <c r="A26" s="23">
        <v>22</v>
      </c>
      <c r="B26" s="55">
        <v>5980</v>
      </c>
      <c r="C26" s="14" t="s">
        <v>1096</v>
      </c>
      <c r="D26" s="14">
        <f>data!C239</f>
        <v>0</v>
      </c>
    </row>
    <row r="27" spans="1:4" ht="20.100000000000001" customHeight="1">
      <c r="A27" s="64">
        <v>23</v>
      </c>
      <c r="B27" s="63" t="s">
        <v>1097</v>
      </c>
      <c r="C27" s="56"/>
      <c r="D27" s="14">
        <f>data!D242</f>
        <v>1026827511.6900002</v>
      </c>
    </row>
    <row r="28" spans="1:4" ht="20.100000000000001" customHeight="1">
      <c r="A28" s="126">
        <v>24</v>
      </c>
      <c r="B28" s="65" t="s">
        <v>1098</v>
      </c>
      <c r="C28" s="50"/>
      <c r="D28" s="54"/>
    </row>
    <row r="29" spans="1:4" ht="20.100000000000001" customHeight="1">
      <c r="A29" s="66"/>
      <c r="B29" s="67"/>
      <c r="C29" s="67"/>
      <c r="D29" s="56"/>
    </row>
    <row r="30" spans="1:4" ht="20.100000000000001" customHeight="1">
      <c r="A30" s="68"/>
      <c r="B30" s="38"/>
      <c r="C30" s="38"/>
      <c r="D30" s="56"/>
    </row>
    <row r="31" spans="1:4" ht="20.100000000000001" customHeight="1">
      <c r="A31" s="68"/>
      <c r="B31" s="38"/>
      <c r="C31" s="38"/>
      <c r="D31" s="56"/>
    </row>
    <row r="32" spans="1:4" ht="20.100000000000001" customHeight="1">
      <c r="A32" s="68"/>
      <c r="B32" s="38"/>
      <c r="C32" s="38"/>
      <c r="D32" s="56"/>
    </row>
    <row r="33" spans="1:4" ht="20.100000000000001" customHeight="1">
      <c r="A33" s="68"/>
      <c r="B33" s="38"/>
      <c r="C33" s="38"/>
      <c r="D33" s="24"/>
    </row>
    <row r="34" spans="1:4" ht="20.100000000000001" customHeight="1">
      <c r="A34" s="69"/>
      <c r="B34" s="70"/>
      <c r="C34" s="70"/>
      <c r="D34" s="27"/>
    </row>
  </sheetData>
  <phoneticPr fontId="0" type="noConversion"/>
  <printOptions horizontalCentered="1" verticalCentered="1" gridLinesSet="0"/>
  <pageMargins left="0" right="0" top="0" bottom="0"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M153"/>
  <sheetViews>
    <sheetView showGridLines="0" topLeftCell="A94" zoomScale="75" workbookViewId="0">
      <selection activeCell="C115" sqref="C115"/>
    </sheetView>
  </sheetViews>
  <sheetFormatPr defaultColWidth="57.4140625" defaultRowHeight="15"/>
  <cols>
    <col min="1" max="1" width="5.75" style="7" customWidth="1"/>
    <col min="2" max="2" width="55.75" style="7" customWidth="1"/>
    <col min="3" max="3" width="22" style="7" customWidth="1"/>
    <col min="4" max="4" width="5.6640625" style="7" customWidth="1"/>
    <col min="5" max="16384" width="57.4140625" style="7"/>
  </cols>
  <sheetData>
    <row r="1" spans="1:13" ht="20.100000000000001" customHeight="1">
      <c r="A1" s="4" t="s">
        <v>1099</v>
      </c>
      <c r="B1" s="5"/>
      <c r="C1" s="6"/>
    </row>
    <row r="2" spans="1:13" ht="20.100000000000001" customHeight="1">
      <c r="A2" s="4"/>
      <c r="B2" s="5"/>
      <c r="C2" s="167" t="s">
        <v>1100</v>
      </c>
    </row>
    <row r="3" spans="1:13" ht="20.100000000000001" customHeight="1">
      <c r="A3" s="29" t="str">
        <f>"HOSPITAL: "&amp;data!C84</f>
        <v>HOSPITAL: PeaceHealth St. Joseph Medical Center</v>
      </c>
      <c r="B3" s="30"/>
      <c r="C3" s="31" t="str">
        <f>" FYE: "&amp;data!C82</f>
        <v xml:space="preserve"> FYE: 06/30/2019</v>
      </c>
    </row>
    <row r="4" spans="1:13" ht="20.100000000000001" customHeight="1">
      <c r="A4" s="32"/>
      <c r="B4" s="33" t="s">
        <v>1101</v>
      </c>
      <c r="C4" s="34"/>
    </row>
    <row r="5" spans="1:13" ht="20.100000000000001" customHeight="1">
      <c r="A5" s="23">
        <v>1</v>
      </c>
      <c r="B5" s="35" t="s">
        <v>361</v>
      </c>
      <c r="C5" s="36"/>
    </row>
    <row r="6" spans="1:13" ht="20.100000000000001" customHeight="1">
      <c r="A6" s="13">
        <v>2</v>
      </c>
      <c r="B6" s="14" t="s">
        <v>362</v>
      </c>
      <c r="C6" s="21">
        <f>data!C250</f>
        <v>9216612.6500002407</v>
      </c>
    </row>
    <row r="7" spans="1:13" ht="20.100000000000001" customHeight="1">
      <c r="A7" s="13">
        <v>3</v>
      </c>
      <c r="B7" s="14" t="s">
        <v>363</v>
      </c>
      <c r="C7" s="21">
        <f>data!C251</f>
        <v>-1.1641500000000001E-10</v>
      </c>
    </row>
    <row r="8" spans="1:13" ht="20.100000000000001" customHeight="1">
      <c r="A8" s="13">
        <v>4</v>
      </c>
      <c r="B8" s="14" t="s">
        <v>364</v>
      </c>
      <c r="C8" s="21">
        <f>data!C252</f>
        <v>231023678.00000021</v>
      </c>
    </row>
    <row r="9" spans="1:13" ht="20.100000000000001" customHeight="1">
      <c r="A9" s="13">
        <v>5</v>
      </c>
      <c r="B9" s="14" t="s">
        <v>1102</v>
      </c>
      <c r="C9" s="21">
        <f>data!C253</f>
        <v>148004565.09</v>
      </c>
    </row>
    <row r="10" spans="1:13" ht="20.100000000000001" customHeight="1">
      <c r="A10" s="13">
        <v>6</v>
      </c>
      <c r="B10" s="14" t="s">
        <v>1103</v>
      </c>
      <c r="C10" s="21">
        <f>data!C254</f>
        <v>0</v>
      </c>
    </row>
    <row r="11" spans="1:13" ht="20.100000000000001" customHeight="1">
      <c r="A11" s="13">
        <v>7</v>
      </c>
      <c r="B11" s="14" t="s">
        <v>1104</v>
      </c>
      <c r="C11" s="21">
        <f>data!C255</f>
        <v>4.0675045000000003E-8</v>
      </c>
    </row>
    <row r="12" spans="1:13" ht="20.100000000000001" customHeight="1">
      <c r="A12" s="13">
        <v>8</v>
      </c>
      <c r="B12" s="14" t="s">
        <v>367</v>
      </c>
      <c r="C12" s="21">
        <f>data!C256</f>
        <v>0</v>
      </c>
    </row>
    <row r="13" spans="1:13" ht="20.100000000000001" customHeight="1">
      <c r="A13" s="13">
        <v>9</v>
      </c>
      <c r="B13" s="14" t="s">
        <v>368</v>
      </c>
      <c r="C13" s="21">
        <f>data!C257</f>
        <v>259991.56999999224</v>
      </c>
    </row>
    <row r="14" spans="1:13" ht="20.100000000000001" customHeight="1">
      <c r="A14" s="13">
        <v>10</v>
      </c>
      <c r="B14" s="14" t="s">
        <v>369</v>
      </c>
      <c r="C14" s="21">
        <f>data!C258</f>
        <v>0</v>
      </c>
    </row>
    <row r="15" spans="1:13" ht="20.100000000000001" customHeight="1">
      <c r="A15" s="13">
        <v>11</v>
      </c>
      <c r="B15" s="14" t="s">
        <v>1105</v>
      </c>
      <c r="C15" s="21">
        <f>data!C259</f>
        <v>0</v>
      </c>
      <c r="M15" s="265"/>
    </row>
    <row r="16" spans="1:13" ht="20.100000000000001" customHeight="1">
      <c r="A16" s="13">
        <v>12</v>
      </c>
      <c r="B16" s="14" t="s">
        <v>1106</v>
      </c>
      <c r="C16" s="21">
        <f>data!D260</f>
        <v>92495717.130000487</v>
      </c>
    </row>
    <row r="17" spans="1:3" ht="20.100000000000001" customHeight="1">
      <c r="A17" s="13">
        <v>13</v>
      </c>
      <c r="B17" s="24"/>
      <c r="C17" s="24"/>
    </row>
    <row r="18" spans="1:3" ht="20.100000000000001" customHeight="1">
      <c r="A18" s="13">
        <v>14</v>
      </c>
      <c r="B18" s="37" t="s">
        <v>1107</v>
      </c>
      <c r="C18" s="36"/>
    </row>
    <row r="19" spans="1:3" ht="20.100000000000001" customHeight="1">
      <c r="A19" s="13">
        <v>15</v>
      </c>
      <c r="B19" s="14" t="s">
        <v>362</v>
      </c>
      <c r="C19" s="21">
        <f>data!C262</f>
        <v>0</v>
      </c>
    </row>
    <row r="20" spans="1:3" ht="20.100000000000001" customHeight="1">
      <c r="A20" s="13">
        <v>16</v>
      </c>
      <c r="B20" s="14" t="s">
        <v>363</v>
      </c>
      <c r="C20" s="21">
        <f>data!C263</f>
        <v>0</v>
      </c>
    </row>
    <row r="21" spans="1:3" ht="20.100000000000001" customHeight="1">
      <c r="A21" s="13">
        <v>17</v>
      </c>
      <c r="B21" s="14" t="s">
        <v>373</v>
      </c>
      <c r="C21" s="21">
        <f>data!C264</f>
        <v>0</v>
      </c>
    </row>
    <row r="22" spans="1:3" ht="20.100000000000001" customHeight="1">
      <c r="A22" s="13">
        <v>18</v>
      </c>
      <c r="B22" s="14" t="s">
        <v>1108</v>
      </c>
      <c r="C22" s="21">
        <f>data!D265</f>
        <v>0</v>
      </c>
    </row>
    <row r="23" spans="1:3" ht="20.100000000000001" customHeight="1">
      <c r="A23" s="13">
        <v>19</v>
      </c>
      <c r="B23" s="38"/>
      <c r="C23" s="24"/>
    </row>
    <row r="24" spans="1:3" ht="20.100000000000001" customHeight="1">
      <c r="A24" s="13">
        <v>20</v>
      </c>
      <c r="B24" s="37" t="s">
        <v>1109</v>
      </c>
      <c r="C24" s="36"/>
    </row>
    <row r="25" spans="1:3" ht="20.100000000000001" customHeight="1">
      <c r="A25" s="13">
        <v>21</v>
      </c>
      <c r="B25" s="14" t="s">
        <v>332</v>
      </c>
      <c r="C25" s="21">
        <f>data!C267</f>
        <v>8561542.4499999993</v>
      </c>
    </row>
    <row r="26" spans="1:3" ht="20.100000000000001" customHeight="1">
      <c r="A26" s="13">
        <v>22</v>
      </c>
      <c r="B26" s="14" t="s">
        <v>333</v>
      </c>
      <c r="C26" s="21">
        <f>data!C268</f>
        <v>9805703.5999999996</v>
      </c>
    </row>
    <row r="27" spans="1:3" ht="20.100000000000001" customHeight="1">
      <c r="A27" s="13">
        <v>23</v>
      </c>
      <c r="B27" s="14" t="s">
        <v>334</v>
      </c>
      <c r="C27" s="21">
        <f>data!C269</f>
        <v>164722576.97</v>
      </c>
    </row>
    <row r="28" spans="1:3" ht="20.100000000000001" customHeight="1">
      <c r="A28" s="13">
        <v>24</v>
      </c>
      <c r="B28" s="14" t="s">
        <v>1110</v>
      </c>
      <c r="C28" s="21">
        <f>data!C270</f>
        <v>0</v>
      </c>
    </row>
    <row r="29" spans="1:3" ht="20.100000000000001" customHeight="1">
      <c r="A29" s="13">
        <v>25</v>
      </c>
      <c r="B29" s="14" t="s">
        <v>336</v>
      </c>
      <c r="C29" s="21">
        <f>data!C271</f>
        <v>83436844.889999986</v>
      </c>
    </row>
    <row r="30" spans="1:3" ht="20.100000000000001" customHeight="1">
      <c r="A30" s="13">
        <v>26</v>
      </c>
      <c r="B30" s="14" t="s">
        <v>378</v>
      </c>
      <c r="C30" s="21">
        <f>data!C272</f>
        <v>106885960.96000001</v>
      </c>
    </row>
    <row r="31" spans="1:3" ht="20.100000000000001" customHeight="1">
      <c r="A31" s="13">
        <v>27</v>
      </c>
      <c r="B31" s="14" t="s">
        <v>339</v>
      </c>
      <c r="C31" s="21">
        <f>data!C273</f>
        <v>20405030.879999999</v>
      </c>
    </row>
    <row r="32" spans="1:3" ht="20.100000000000001" customHeight="1">
      <c r="A32" s="13">
        <v>28</v>
      </c>
      <c r="B32" s="14" t="s">
        <v>340</v>
      </c>
      <c r="C32" s="21">
        <f>data!C274</f>
        <v>4097923.5599999689</v>
      </c>
    </row>
    <row r="33" spans="1:3" ht="20.100000000000001" customHeight="1">
      <c r="A33" s="13">
        <v>29</v>
      </c>
      <c r="B33" s="14" t="s">
        <v>661</v>
      </c>
      <c r="C33" s="21">
        <f>data!D275</f>
        <v>397915583.30999994</v>
      </c>
    </row>
    <row r="34" spans="1:3" ht="20.100000000000001" customHeight="1">
      <c r="A34" s="13">
        <v>30</v>
      </c>
      <c r="B34" s="14" t="s">
        <v>1111</v>
      </c>
      <c r="C34" s="21">
        <f>data!C276</f>
        <v>251932539.18000001</v>
      </c>
    </row>
    <row r="35" spans="1:3" ht="20.100000000000001" customHeight="1">
      <c r="A35" s="13">
        <v>31</v>
      </c>
      <c r="B35" s="14" t="s">
        <v>1112</v>
      </c>
      <c r="C35" s="21">
        <f>data!D277</f>
        <v>145983044.12999994</v>
      </c>
    </row>
    <row r="36" spans="1:3" ht="20.100000000000001" customHeight="1">
      <c r="A36" s="13">
        <v>32</v>
      </c>
      <c r="B36" s="38"/>
      <c r="C36" s="24"/>
    </row>
    <row r="37" spans="1:3" ht="20.100000000000001" customHeight="1">
      <c r="A37" s="23">
        <v>33</v>
      </c>
      <c r="B37" s="37" t="s">
        <v>1113</v>
      </c>
      <c r="C37" s="36"/>
    </row>
    <row r="38" spans="1:3" ht="20.100000000000001" customHeight="1">
      <c r="A38" s="13">
        <v>34</v>
      </c>
      <c r="B38" s="14" t="s">
        <v>1114</v>
      </c>
      <c r="C38" s="21">
        <f>data!C279</f>
        <v>0</v>
      </c>
    </row>
    <row r="39" spans="1:3" ht="20.100000000000001" customHeight="1">
      <c r="A39" s="13">
        <v>35</v>
      </c>
      <c r="B39" s="14" t="s">
        <v>1115</v>
      </c>
      <c r="C39" s="21">
        <f>data!C280</f>
        <v>0</v>
      </c>
    </row>
    <row r="40" spans="1:3" ht="20.100000000000001" customHeight="1">
      <c r="A40" s="13">
        <v>36</v>
      </c>
      <c r="B40" s="14" t="s">
        <v>385</v>
      </c>
      <c r="C40" s="21">
        <f>data!C281</f>
        <v>0</v>
      </c>
    </row>
    <row r="41" spans="1:3" ht="20.100000000000001" customHeight="1">
      <c r="A41" s="13">
        <v>37</v>
      </c>
      <c r="B41" s="14" t="s">
        <v>373</v>
      </c>
      <c r="C41" s="21">
        <f>data!C282</f>
        <v>7070</v>
      </c>
    </row>
    <row r="42" spans="1:3" ht="20.100000000000001" customHeight="1">
      <c r="A42" s="13">
        <v>38</v>
      </c>
      <c r="B42" s="14" t="s">
        <v>1116</v>
      </c>
      <c r="C42" s="21">
        <f>data!D283</f>
        <v>7070</v>
      </c>
    </row>
    <row r="43" spans="1:3" ht="20.100000000000001" customHeight="1">
      <c r="A43" s="13">
        <v>39</v>
      </c>
      <c r="B43" s="38"/>
      <c r="C43" s="24"/>
    </row>
    <row r="44" spans="1:3" ht="20.100000000000001" customHeight="1">
      <c r="A44" s="23">
        <v>40</v>
      </c>
      <c r="B44" s="37" t="s">
        <v>1117</v>
      </c>
      <c r="C44" s="36"/>
    </row>
    <row r="45" spans="1:3" ht="20.100000000000001" customHeight="1">
      <c r="A45" s="13">
        <v>41</v>
      </c>
      <c r="B45" s="14" t="s">
        <v>388</v>
      </c>
      <c r="C45" s="21">
        <f>data!C286</f>
        <v>0</v>
      </c>
    </row>
    <row r="46" spans="1:3" ht="20.100000000000001" customHeight="1">
      <c r="A46" s="13">
        <v>42</v>
      </c>
      <c r="B46" s="14" t="s">
        <v>389</v>
      </c>
      <c r="C46" s="21">
        <f>data!C287</f>
        <v>0</v>
      </c>
    </row>
    <row r="47" spans="1:3" ht="20.100000000000001" customHeight="1">
      <c r="A47" s="13">
        <v>43</v>
      </c>
      <c r="B47" s="14" t="s">
        <v>1118</v>
      </c>
      <c r="C47" s="21">
        <f>data!C288</f>
        <v>0</v>
      </c>
    </row>
    <row r="48" spans="1:3" ht="20.100000000000001" customHeight="1">
      <c r="A48" s="13">
        <v>44</v>
      </c>
      <c r="B48" s="14" t="s">
        <v>391</v>
      </c>
      <c r="C48" s="21">
        <f>data!C289</f>
        <v>0</v>
      </c>
    </row>
    <row r="49" spans="1:3" ht="20.100000000000001" customHeight="1">
      <c r="A49" s="13">
        <v>45</v>
      </c>
      <c r="B49" s="14" t="s">
        <v>1119</v>
      </c>
      <c r="C49" s="21">
        <f>data!D290</f>
        <v>0</v>
      </c>
    </row>
    <row r="50" spans="1:3" ht="20.100000000000001" customHeight="1">
      <c r="A50" s="40">
        <v>46</v>
      </c>
      <c r="B50" s="41" t="s">
        <v>1120</v>
      </c>
      <c r="C50" s="21">
        <f>data!D292</f>
        <v>238485831.26000041</v>
      </c>
    </row>
    <row r="51" spans="1:3" ht="20.100000000000001" customHeight="1"/>
    <row r="52" spans="1:3" ht="20.100000000000001" customHeight="1"/>
    <row r="53" spans="1:3" ht="20.100000000000001" customHeight="1">
      <c r="A53" s="4" t="s">
        <v>1121</v>
      </c>
      <c r="B53" s="5"/>
      <c r="C53" s="6"/>
    </row>
    <row r="54" spans="1:3" ht="20.100000000000001" customHeight="1">
      <c r="A54" s="4"/>
      <c r="B54" s="5"/>
      <c r="C54" s="167" t="s">
        <v>1122</v>
      </c>
    </row>
    <row r="55" spans="1:3" ht="20.100000000000001" customHeight="1">
      <c r="A55" s="29" t="str">
        <f>"HOSPITAL: "&amp;data!C84</f>
        <v>HOSPITAL: PeaceHealth St. Joseph Medical Center</v>
      </c>
      <c r="B55" s="30"/>
      <c r="C55" s="31" t="str">
        <f>"FYE: "&amp;data!C82</f>
        <v>FYE: 06/30/2019</v>
      </c>
    </row>
    <row r="56" spans="1:3" ht="20.100000000000001" customHeight="1">
      <c r="A56" s="42"/>
      <c r="B56" s="43" t="s">
        <v>1123</v>
      </c>
      <c r="C56" s="34"/>
    </row>
    <row r="57" spans="1:3" ht="20.100000000000001" customHeight="1">
      <c r="A57" s="16">
        <v>1</v>
      </c>
      <c r="B57" s="4" t="s">
        <v>395</v>
      </c>
      <c r="C57" s="44"/>
    </row>
    <row r="58" spans="1:3" ht="20.100000000000001" customHeight="1">
      <c r="A58" s="13">
        <v>2</v>
      </c>
      <c r="B58" s="14" t="s">
        <v>396</v>
      </c>
      <c r="C58" s="21">
        <f>data!C304</f>
        <v>0</v>
      </c>
    </row>
    <row r="59" spans="1:3" ht="20.100000000000001" customHeight="1">
      <c r="A59" s="13">
        <v>3</v>
      </c>
      <c r="B59" s="14" t="s">
        <v>1124</v>
      </c>
      <c r="C59" s="21">
        <f>data!C305</f>
        <v>9489219.8700001147</v>
      </c>
    </row>
    <row r="60" spans="1:3" ht="20.100000000000001" customHeight="1">
      <c r="A60" s="13">
        <v>4</v>
      </c>
      <c r="B60" s="14" t="s">
        <v>1125</v>
      </c>
      <c r="C60" s="21">
        <f>data!C306</f>
        <v>0</v>
      </c>
    </row>
    <row r="61" spans="1:3" ht="20.100000000000001" customHeight="1">
      <c r="A61" s="13">
        <v>5</v>
      </c>
      <c r="B61" s="14" t="s">
        <v>399</v>
      </c>
      <c r="C61" s="21">
        <f>data!C307</f>
        <v>6583764.3000000427</v>
      </c>
    </row>
    <row r="62" spans="1:3" ht="20.100000000000001" customHeight="1">
      <c r="A62" s="13">
        <v>6</v>
      </c>
      <c r="B62" s="14" t="s">
        <v>1126</v>
      </c>
      <c r="C62" s="21">
        <f>data!C308</f>
        <v>0</v>
      </c>
    </row>
    <row r="63" spans="1:3" ht="20.100000000000001" customHeight="1">
      <c r="A63" s="13">
        <v>7</v>
      </c>
      <c r="B63" s="14" t="s">
        <v>1127</v>
      </c>
      <c r="C63" s="21">
        <f>data!C309</f>
        <v>2744975.4899999984</v>
      </c>
    </row>
    <row r="64" spans="1:3" ht="20.100000000000001" customHeight="1">
      <c r="A64" s="13">
        <v>8</v>
      </c>
      <c r="B64" s="14" t="s">
        <v>401</v>
      </c>
      <c r="C64" s="21">
        <f>data!C310</f>
        <v>0</v>
      </c>
    </row>
    <row r="65" spans="1:3" ht="20.100000000000001" customHeight="1">
      <c r="A65" s="13">
        <v>9</v>
      </c>
      <c r="B65" s="14" t="s">
        <v>402</v>
      </c>
      <c r="C65" s="21">
        <f>data!C311</f>
        <v>0</v>
      </c>
    </row>
    <row r="66" spans="1:3" ht="20.100000000000001" customHeight="1">
      <c r="A66" s="13">
        <v>10</v>
      </c>
      <c r="B66" s="14" t="s">
        <v>403</v>
      </c>
      <c r="C66" s="21">
        <f>data!C312</f>
        <v>248563.93999999997</v>
      </c>
    </row>
    <row r="67" spans="1:3" ht="20.100000000000001" customHeight="1">
      <c r="A67" s="13">
        <v>11</v>
      </c>
      <c r="B67" s="14" t="s">
        <v>1128</v>
      </c>
      <c r="C67" s="21">
        <f>data!C313</f>
        <v>0</v>
      </c>
    </row>
    <row r="68" spans="1:3" ht="20.100000000000001" customHeight="1">
      <c r="A68" s="13">
        <v>12</v>
      </c>
      <c r="B68" s="14" t="s">
        <v>1129</v>
      </c>
      <c r="C68" s="21">
        <f>data!D314</f>
        <v>19066523.600000158</v>
      </c>
    </row>
    <row r="69" spans="1:3" ht="20.100000000000001" customHeight="1">
      <c r="A69" s="13">
        <v>13</v>
      </c>
      <c r="B69" s="38"/>
      <c r="C69" s="24"/>
    </row>
    <row r="70" spans="1:3" ht="20.100000000000001" customHeight="1">
      <c r="A70" s="13">
        <v>14</v>
      </c>
      <c r="B70" s="37" t="s">
        <v>1130</v>
      </c>
      <c r="C70" s="36"/>
    </row>
    <row r="71" spans="1:3" ht="20.100000000000001" customHeight="1">
      <c r="A71" s="13">
        <v>15</v>
      </c>
      <c r="B71" s="14" t="s">
        <v>407</v>
      </c>
      <c r="C71" s="21">
        <f>data!C316</f>
        <v>0</v>
      </c>
    </row>
    <row r="72" spans="1:3" ht="20.100000000000001" customHeight="1">
      <c r="A72" s="13">
        <v>16</v>
      </c>
      <c r="B72" s="14" t="s">
        <v>1131</v>
      </c>
      <c r="C72" s="21">
        <f>data!C317</f>
        <v>0</v>
      </c>
    </row>
    <row r="73" spans="1:3" ht="20.100000000000001" customHeight="1">
      <c r="A73" s="13">
        <v>17</v>
      </c>
      <c r="B73" s="14" t="s">
        <v>409</v>
      </c>
      <c r="C73" s="21">
        <f>data!C318</f>
        <v>0</v>
      </c>
    </row>
    <row r="74" spans="1:3" ht="20.100000000000001" customHeight="1">
      <c r="A74" s="13">
        <v>18</v>
      </c>
      <c r="B74" s="14" t="s">
        <v>1132</v>
      </c>
      <c r="C74" s="21">
        <f>data!D319</f>
        <v>0</v>
      </c>
    </row>
    <row r="75" spans="1:3" ht="20.100000000000001" customHeight="1">
      <c r="A75" s="13">
        <v>19</v>
      </c>
      <c r="B75" s="38"/>
      <c r="C75" s="24"/>
    </row>
    <row r="76" spans="1:3" ht="20.100000000000001" customHeight="1">
      <c r="A76" s="23">
        <v>20</v>
      </c>
      <c r="B76" s="37" t="s">
        <v>411</v>
      </c>
      <c r="C76" s="36"/>
    </row>
    <row r="77" spans="1:3" ht="20.100000000000001" customHeight="1">
      <c r="A77" s="13">
        <v>21</v>
      </c>
      <c r="B77" s="14" t="s">
        <v>412</v>
      </c>
      <c r="C77" s="21">
        <f>data!C321</f>
        <v>0</v>
      </c>
    </row>
    <row r="78" spans="1:3" ht="20.100000000000001" customHeight="1">
      <c r="A78" s="13">
        <v>22</v>
      </c>
      <c r="B78" s="14" t="s">
        <v>1133</v>
      </c>
      <c r="C78" s="21">
        <f>data!C322</f>
        <v>0</v>
      </c>
    </row>
    <row r="79" spans="1:3" ht="20.100000000000001" customHeight="1">
      <c r="A79" s="13">
        <v>23</v>
      </c>
      <c r="B79" s="14" t="s">
        <v>414</v>
      </c>
      <c r="C79" s="21">
        <f>data!C323</f>
        <v>0</v>
      </c>
    </row>
    <row r="80" spans="1:3" ht="20.100000000000001" customHeight="1">
      <c r="A80" s="13">
        <v>24</v>
      </c>
      <c r="B80" s="14" t="s">
        <v>1134</v>
      </c>
      <c r="C80" s="21">
        <f>data!C324</f>
        <v>14016.36</v>
      </c>
    </row>
    <row r="81" spans="1:3" ht="20.100000000000001" customHeight="1">
      <c r="A81" s="13">
        <v>25</v>
      </c>
      <c r="B81" s="14" t="s">
        <v>416</v>
      </c>
      <c r="C81" s="21">
        <f>data!C325</f>
        <v>0</v>
      </c>
    </row>
    <row r="82" spans="1:3" ht="20.100000000000001" customHeight="1">
      <c r="A82" s="13">
        <v>26</v>
      </c>
      <c r="B82" s="14" t="s">
        <v>1135</v>
      </c>
      <c r="C82" s="21">
        <f>data!C326</f>
        <v>0</v>
      </c>
    </row>
    <row r="83" spans="1:3" ht="20.100000000000001" customHeight="1">
      <c r="A83" s="13">
        <v>27</v>
      </c>
      <c r="B83" s="14" t="s">
        <v>418</v>
      </c>
      <c r="C83" s="21">
        <f>data!C327</f>
        <v>0</v>
      </c>
    </row>
    <row r="84" spans="1:3" ht="20.100000000000001" customHeight="1">
      <c r="A84" s="13">
        <v>28</v>
      </c>
      <c r="B84" s="14" t="s">
        <v>661</v>
      </c>
      <c r="C84" s="21">
        <f>data!D328</f>
        <v>14016.36</v>
      </c>
    </row>
    <row r="85" spans="1:3" ht="20.100000000000001" customHeight="1">
      <c r="A85" s="13">
        <v>29</v>
      </c>
      <c r="B85" s="14" t="s">
        <v>1136</v>
      </c>
      <c r="C85" s="21">
        <f>data!D329</f>
        <v>0</v>
      </c>
    </row>
    <row r="86" spans="1:3" ht="20.100000000000001" customHeight="1">
      <c r="A86" s="13">
        <v>30</v>
      </c>
      <c r="B86" s="14" t="s">
        <v>1137</v>
      </c>
      <c r="C86" s="21">
        <f>data!D330</f>
        <v>14016.36</v>
      </c>
    </row>
    <row r="87" spans="1:3" ht="20.100000000000001" customHeight="1">
      <c r="A87" s="13">
        <v>31</v>
      </c>
      <c r="B87" s="38"/>
      <c r="C87" s="24"/>
    </row>
    <row r="88" spans="1:3" ht="20.100000000000001" customHeight="1">
      <c r="A88" s="13">
        <v>32</v>
      </c>
      <c r="B88" s="89" t="s">
        <v>1138</v>
      </c>
      <c r="C88" s="21">
        <f>data!C332</f>
        <v>219405291.30000085</v>
      </c>
    </row>
    <row r="89" spans="1:3" ht="20.100000000000001" customHeight="1">
      <c r="A89" s="13">
        <v>33</v>
      </c>
      <c r="B89" s="24"/>
      <c r="C89" s="24"/>
    </row>
    <row r="90" spans="1:3" ht="20.100000000000001" customHeight="1">
      <c r="A90" s="13">
        <v>34</v>
      </c>
      <c r="B90" s="37" t="s">
        <v>1139</v>
      </c>
      <c r="C90" s="36"/>
    </row>
    <row r="91" spans="1:3" ht="20.100000000000001" customHeight="1">
      <c r="A91" s="13">
        <v>35</v>
      </c>
      <c r="B91" s="14" t="s">
        <v>1140</v>
      </c>
      <c r="C91" s="21">
        <f>data!C334</f>
        <v>0</v>
      </c>
    </row>
    <row r="92" spans="1:3" ht="20.100000000000001" customHeight="1">
      <c r="A92" s="13">
        <v>36</v>
      </c>
      <c r="B92" s="38"/>
      <c r="C92" s="24"/>
    </row>
    <row r="93" spans="1:3" ht="20.100000000000001" customHeight="1">
      <c r="A93" s="13">
        <v>37</v>
      </c>
      <c r="B93" s="14" t="s">
        <v>1141</v>
      </c>
      <c r="C93" s="21">
        <f>data!C335</f>
        <v>0</v>
      </c>
    </row>
    <row r="94" spans="1:3" ht="20.100000000000001" customHeight="1">
      <c r="A94" s="13">
        <v>38</v>
      </c>
      <c r="B94" s="38"/>
      <c r="C94" s="24"/>
    </row>
    <row r="95" spans="1:3" ht="20.100000000000001" customHeight="1">
      <c r="A95" s="13">
        <v>39</v>
      </c>
      <c r="B95" s="14" t="s">
        <v>1142</v>
      </c>
      <c r="C95" s="21">
        <f>data!C336</f>
        <v>0</v>
      </c>
    </row>
    <row r="96" spans="1:3" ht="20.100000000000001" customHeight="1">
      <c r="A96" s="13">
        <v>40</v>
      </c>
      <c r="B96" s="38"/>
      <c r="C96" s="24"/>
    </row>
    <row r="97" spans="1:3" ht="20.100000000000001" customHeight="1">
      <c r="A97" s="13">
        <v>41</v>
      </c>
      <c r="B97" s="14" t="s">
        <v>1143</v>
      </c>
      <c r="C97" s="21">
        <f>data!C337</f>
        <v>0</v>
      </c>
    </row>
    <row r="98" spans="1:3" ht="20.100000000000001" customHeight="1">
      <c r="A98" s="13">
        <v>42</v>
      </c>
      <c r="B98" s="14" t="s">
        <v>1144</v>
      </c>
      <c r="C98" s="24"/>
    </row>
    <row r="99" spans="1:3" ht="20.100000000000001" customHeight="1">
      <c r="A99" s="13">
        <v>43</v>
      </c>
      <c r="B99" s="38"/>
      <c r="C99" s="24"/>
    </row>
    <row r="100" spans="1:3" ht="20.100000000000001" customHeight="1">
      <c r="A100" s="13">
        <v>44</v>
      </c>
      <c r="B100" s="14" t="s">
        <v>1145</v>
      </c>
      <c r="C100" s="21">
        <f>data!C338</f>
        <v>0</v>
      </c>
    </row>
    <row r="101" spans="1:3" ht="20.100000000000001" customHeight="1">
      <c r="A101" s="13">
        <v>45</v>
      </c>
      <c r="B101" s="14" t="s">
        <v>1146</v>
      </c>
      <c r="C101" s="21">
        <f>data!C332+data!C334+data!C335+data!C336+data!C337-data!C338</f>
        <v>219405291.30000085</v>
      </c>
    </row>
    <row r="102" spans="1:3" ht="20.100000000000001" customHeight="1">
      <c r="A102" s="13">
        <v>46</v>
      </c>
      <c r="B102" s="14" t="s">
        <v>1147</v>
      </c>
      <c r="C102" s="21">
        <f>data!D339</f>
        <v>238485831.260001</v>
      </c>
    </row>
    <row r="103" spans="1:3" ht="20.100000000000001" customHeight="1"/>
    <row r="104" spans="1:3" ht="20.100000000000001" customHeight="1"/>
    <row r="105" spans="1:3" ht="20.100000000000001" customHeight="1">
      <c r="A105" s="4" t="s">
        <v>1148</v>
      </c>
      <c r="B105" s="5"/>
      <c r="C105" s="6"/>
    </row>
    <row r="106" spans="1:3" ht="20.100000000000001" customHeight="1">
      <c r="A106" s="45"/>
      <c r="B106" s="8"/>
      <c r="C106" s="167" t="s">
        <v>1149</v>
      </c>
    </row>
    <row r="107" spans="1:3" ht="20.100000000000001" customHeight="1">
      <c r="A107" s="29" t="str">
        <f>"HOSPITAL: "&amp;data!C84</f>
        <v>HOSPITAL: PeaceHealth St. Joseph Medical Center</v>
      </c>
      <c r="B107" s="30"/>
      <c r="C107" s="31" t="str">
        <f>" FYE: "&amp;data!C82</f>
        <v xml:space="preserve"> FYE: 06/30/2019</v>
      </c>
    </row>
    <row r="108" spans="1:3" ht="20.100000000000001" customHeight="1">
      <c r="A108" s="32"/>
      <c r="B108" s="46"/>
      <c r="C108" s="47"/>
    </row>
    <row r="109" spans="1:3" ht="20.100000000000001" customHeight="1">
      <c r="A109" s="13">
        <v>1</v>
      </c>
      <c r="B109" s="37" t="s">
        <v>1150</v>
      </c>
      <c r="C109" s="36"/>
    </row>
    <row r="110" spans="1:3" ht="20.100000000000001" customHeight="1">
      <c r="A110" s="13">
        <v>2</v>
      </c>
      <c r="B110" s="14" t="s">
        <v>428</v>
      </c>
      <c r="C110" s="21">
        <f>data!C359</f>
        <v>803716307.49000001</v>
      </c>
    </row>
    <row r="111" spans="1:3" ht="20.100000000000001" customHeight="1">
      <c r="A111" s="13">
        <v>3</v>
      </c>
      <c r="B111" s="14" t="s">
        <v>429</v>
      </c>
      <c r="C111" s="21">
        <f>data!C360</f>
        <v>827028950.53000021</v>
      </c>
    </row>
    <row r="112" spans="1:3" ht="20.100000000000001" customHeight="1">
      <c r="A112" s="13">
        <v>4</v>
      </c>
      <c r="B112" s="14" t="s">
        <v>1151</v>
      </c>
      <c r="C112" s="21">
        <f>data!D361</f>
        <v>1630745258.0200002</v>
      </c>
    </row>
    <row r="113" spans="1:3" ht="20.100000000000001" customHeight="1">
      <c r="A113" s="13">
        <v>5</v>
      </c>
      <c r="B113" s="38"/>
      <c r="C113" s="24"/>
    </row>
    <row r="114" spans="1:3" ht="20.100000000000001" customHeight="1">
      <c r="A114" s="13">
        <v>6</v>
      </c>
      <c r="B114" s="37" t="s">
        <v>1152</v>
      </c>
      <c r="C114" s="36"/>
    </row>
    <row r="115" spans="1:3" ht="20.100000000000001" customHeight="1">
      <c r="A115" s="13">
        <v>7</v>
      </c>
      <c r="B115" s="270" t="s">
        <v>450</v>
      </c>
      <c r="C115" s="48">
        <f>data!C363</f>
        <v>6791461.2699999986</v>
      </c>
    </row>
    <row r="116" spans="1:3" ht="20.100000000000001" customHeight="1">
      <c r="A116" s="13">
        <v>8</v>
      </c>
      <c r="B116" s="14" t="s">
        <v>432</v>
      </c>
      <c r="C116" s="48">
        <f>data!C364</f>
        <v>982581717.64999998</v>
      </c>
    </row>
    <row r="117" spans="1:3" ht="20.100000000000001" customHeight="1">
      <c r="A117" s="13">
        <v>9</v>
      </c>
      <c r="B117" s="14" t="s">
        <v>1153</v>
      </c>
      <c r="C117" s="48">
        <f>data!C365</f>
        <v>32249494.09</v>
      </c>
    </row>
    <row r="118" spans="1:3" ht="20.100000000000001" customHeight="1">
      <c r="A118" s="13">
        <v>10</v>
      </c>
      <c r="B118" s="14" t="s">
        <v>1154</v>
      </c>
      <c r="C118" s="48">
        <f>data!C366</f>
        <v>5204838.6800000099</v>
      </c>
    </row>
    <row r="119" spans="1:3" ht="20.100000000000001" customHeight="1">
      <c r="A119" s="13">
        <v>11</v>
      </c>
      <c r="B119" s="14" t="s">
        <v>1097</v>
      </c>
      <c r="C119" s="48">
        <f>data!D367</f>
        <v>1026827511.6900001</v>
      </c>
    </row>
    <row r="120" spans="1:3" ht="20.100000000000001" customHeight="1">
      <c r="A120" s="13">
        <v>12</v>
      </c>
      <c r="B120" s="14" t="s">
        <v>1155</v>
      </c>
      <c r="C120" s="48">
        <f>data!D368</f>
        <v>603917746.33000016</v>
      </c>
    </row>
    <row r="121" spans="1:3" ht="20.100000000000001" customHeight="1">
      <c r="A121" s="13">
        <v>13</v>
      </c>
      <c r="B121" s="38"/>
      <c r="C121" s="24"/>
    </row>
    <row r="122" spans="1:3" ht="20.100000000000001" customHeight="1">
      <c r="A122" s="13">
        <v>14</v>
      </c>
      <c r="B122" s="37" t="s">
        <v>436</v>
      </c>
      <c r="C122" s="36"/>
    </row>
    <row r="123" spans="1:3" ht="20.100000000000001" customHeight="1">
      <c r="A123" s="13">
        <v>15</v>
      </c>
      <c r="B123" s="14" t="s">
        <v>437</v>
      </c>
      <c r="C123" s="48">
        <f>data!C370</f>
        <v>7091564.9100000011</v>
      </c>
    </row>
    <row r="124" spans="1:3" ht="20.100000000000001" customHeight="1">
      <c r="A124" s="13">
        <v>16</v>
      </c>
      <c r="B124" s="14" t="s">
        <v>438</v>
      </c>
      <c r="C124" s="48">
        <f>data!C371</f>
        <v>0</v>
      </c>
    </row>
    <row r="125" spans="1:3" ht="20.100000000000001" customHeight="1">
      <c r="A125" s="13">
        <v>17</v>
      </c>
      <c r="B125" s="14" t="s">
        <v>1156</v>
      </c>
      <c r="C125" s="48">
        <f>data!D372</f>
        <v>7091564.9100000011</v>
      </c>
    </row>
    <row r="126" spans="1:3" ht="20.100000000000001" customHeight="1">
      <c r="A126" s="13">
        <v>18</v>
      </c>
      <c r="B126" s="14" t="s">
        <v>1157</v>
      </c>
      <c r="C126" s="48">
        <f>data!D373</f>
        <v>611009311.24000013</v>
      </c>
    </row>
    <row r="127" spans="1:3" ht="20.100000000000001" customHeight="1">
      <c r="A127" s="13">
        <v>19</v>
      </c>
      <c r="B127" s="38"/>
      <c r="C127" s="24"/>
    </row>
    <row r="128" spans="1:3" ht="20.100000000000001" customHeight="1">
      <c r="A128" s="13">
        <v>20</v>
      </c>
      <c r="B128" s="37" t="s">
        <v>1158</v>
      </c>
      <c r="C128" s="36"/>
    </row>
    <row r="129" spans="1:3" ht="20.100000000000001" customHeight="1">
      <c r="A129" s="13">
        <v>21</v>
      </c>
      <c r="B129" s="14" t="s">
        <v>442</v>
      </c>
      <c r="C129" s="48">
        <f>data!C378</f>
        <v>222945247.88000003</v>
      </c>
    </row>
    <row r="130" spans="1:3" ht="20.100000000000001" customHeight="1">
      <c r="A130" s="13">
        <v>22</v>
      </c>
      <c r="B130" s="14" t="s">
        <v>3</v>
      </c>
      <c r="C130" s="48">
        <f>data!C379</f>
        <v>57614744.289999999</v>
      </c>
    </row>
    <row r="131" spans="1:3" ht="20.100000000000001" customHeight="1">
      <c r="A131" s="13">
        <v>23</v>
      </c>
      <c r="B131" s="14" t="s">
        <v>236</v>
      </c>
      <c r="C131" s="48">
        <f>data!C380</f>
        <v>10169718.529999999</v>
      </c>
    </row>
    <row r="132" spans="1:3" ht="20.100000000000001" customHeight="1">
      <c r="A132" s="13">
        <v>24</v>
      </c>
      <c r="B132" s="14" t="s">
        <v>237</v>
      </c>
      <c r="C132" s="48">
        <f>data!C381</f>
        <v>92719246.88000001</v>
      </c>
    </row>
    <row r="133" spans="1:3" ht="20.100000000000001" customHeight="1">
      <c r="A133" s="13">
        <v>25</v>
      </c>
      <c r="B133" s="14" t="s">
        <v>1159</v>
      </c>
      <c r="C133" s="48">
        <f>data!C382</f>
        <v>3502134.17</v>
      </c>
    </row>
    <row r="134" spans="1:3" ht="20.100000000000001" customHeight="1">
      <c r="A134" s="13">
        <v>26</v>
      </c>
      <c r="B134" s="14" t="s">
        <v>1160</v>
      </c>
      <c r="C134" s="48">
        <f>data!C383</f>
        <v>113382601.82000001</v>
      </c>
    </row>
    <row r="135" spans="1:3" ht="20.100000000000001" customHeight="1">
      <c r="A135" s="13">
        <v>27</v>
      </c>
      <c r="B135" s="14" t="s">
        <v>6</v>
      </c>
      <c r="C135" s="48">
        <f>data!C384</f>
        <v>32655611.579999998</v>
      </c>
    </row>
    <row r="136" spans="1:3" ht="20.100000000000001" customHeight="1">
      <c r="A136" s="13">
        <v>28</v>
      </c>
      <c r="B136" s="14" t="s">
        <v>1161</v>
      </c>
      <c r="C136" s="48">
        <f>data!C385</f>
        <v>5347303.919999999</v>
      </c>
    </row>
    <row r="137" spans="1:3" ht="20.100000000000001" customHeight="1">
      <c r="A137" s="13">
        <v>29</v>
      </c>
      <c r="B137" s="14" t="s">
        <v>447</v>
      </c>
      <c r="C137" s="48">
        <f>data!C386</f>
        <v>4686165.54</v>
      </c>
    </row>
    <row r="138" spans="1:3" ht="20.100000000000001" customHeight="1">
      <c r="A138" s="13">
        <v>30</v>
      </c>
      <c r="B138" s="14" t="s">
        <v>1162</v>
      </c>
      <c r="C138" s="48">
        <f>data!C387</f>
        <v>20253295.700000003</v>
      </c>
    </row>
    <row r="139" spans="1:3" ht="20.100000000000001" customHeight="1">
      <c r="A139" s="13">
        <v>31</v>
      </c>
      <c r="B139" s="14" t="s">
        <v>449</v>
      </c>
      <c r="C139" s="48">
        <f>data!C388</f>
        <v>199940.87999999998</v>
      </c>
    </row>
    <row r="140" spans="1:3" ht="20.100000000000001" customHeight="1">
      <c r="A140" s="13">
        <v>32</v>
      </c>
      <c r="B140" s="14" t="s">
        <v>241</v>
      </c>
      <c r="C140" s="48">
        <f>data!C389</f>
        <v>2761023.87</v>
      </c>
    </row>
    <row r="141" spans="1:3" ht="20.100000000000001" customHeight="1">
      <c r="A141" s="13">
        <v>34</v>
      </c>
      <c r="B141" s="14" t="s">
        <v>1163</v>
      </c>
      <c r="C141" s="48">
        <f>data!D390</f>
        <v>566237035.05999994</v>
      </c>
    </row>
    <row r="142" spans="1:3" ht="20.100000000000001" customHeight="1">
      <c r="A142" s="13">
        <v>35</v>
      </c>
      <c r="B142" s="14" t="s">
        <v>1164</v>
      </c>
      <c r="C142" s="48">
        <f>data!D391</f>
        <v>44772276.180000186</v>
      </c>
    </row>
    <row r="143" spans="1:3" ht="20.100000000000001" customHeight="1">
      <c r="A143" s="13">
        <v>36</v>
      </c>
      <c r="B143" s="38"/>
      <c r="C143" s="24"/>
    </row>
    <row r="144" spans="1:3" ht="20.100000000000001" customHeight="1">
      <c r="A144" s="13">
        <v>37</v>
      </c>
      <c r="B144" s="14" t="s">
        <v>1165</v>
      </c>
      <c r="C144" s="48">
        <f>data!C392</f>
        <v>72738.60000000002</v>
      </c>
    </row>
    <row r="145" spans="1:3" ht="20.100000000000001" customHeight="1">
      <c r="A145" s="13">
        <v>38</v>
      </c>
      <c r="B145" s="38"/>
      <c r="C145" s="24"/>
    </row>
    <row r="146" spans="1:3" ht="20.100000000000001" customHeight="1">
      <c r="A146" s="13">
        <v>39</v>
      </c>
      <c r="B146" s="14" t="s">
        <v>1166</v>
      </c>
      <c r="C146" s="21">
        <f>data!D393</f>
        <v>44845014.780000187</v>
      </c>
    </row>
    <row r="147" spans="1:3" ht="20.100000000000001" customHeight="1">
      <c r="A147" s="13">
        <v>40</v>
      </c>
      <c r="B147" s="38"/>
      <c r="C147" s="24"/>
    </row>
    <row r="148" spans="1:3" ht="20.100000000000001" customHeight="1">
      <c r="A148" s="13">
        <v>41</v>
      </c>
      <c r="B148" s="14" t="s">
        <v>1167</v>
      </c>
      <c r="C148" s="48">
        <f>data!C394</f>
        <v>0</v>
      </c>
    </row>
    <row r="149" spans="1:3" ht="20.100000000000001" customHeight="1">
      <c r="A149" s="13">
        <v>42</v>
      </c>
      <c r="B149" s="14" t="s">
        <v>1168</v>
      </c>
      <c r="C149" s="48">
        <f>data!C395</f>
        <v>0</v>
      </c>
    </row>
    <row r="150" spans="1:3" ht="20.100000000000001" customHeight="1">
      <c r="A150" s="13">
        <v>43</v>
      </c>
      <c r="B150" s="38"/>
      <c r="C150" s="24"/>
    </row>
    <row r="151" spans="1:3" ht="20.100000000000001" customHeight="1">
      <c r="A151" s="13">
        <v>44</v>
      </c>
      <c r="B151" s="14" t="s">
        <v>1169</v>
      </c>
      <c r="C151" s="48">
        <f>data!D396</f>
        <v>44845014.780000187</v>
      </c>
    </row>
    <row r="152" spans="1:3" ht="20.100000000000001" customHeight="1">
      <c r="A152" s="40">
        <v>45</v>
      </c>
      <c r="B152" s="49" t="s">
        <v>1170</v>
      </c>
      <c r="C152" s="24"/>
    </row>
    <row r="153" spans="1:3" ht="20.100000000000001" customHeight="1">
      <c r="A153" s="69"/>
      <c r="B153" s="50"/>
      <c r="C153" s="51"/>
    </row>
  </sheetData>
  <phoneticPr fontId="0" type="noConversion"/>
  <printOptions horizontalCentered="1" verticalCentered="1" gridLinesSet="0"/>
  <pageMargins left="0" right="0" top="0" bottom="0" header="0" footer="0"/>
  <pageSetup scale="70" fitToHeight="3" orientation="portrait" r:id="rId1"/>
  <headerFooter alignWithMargins="0"/>
  <rowBreaks count="2" manualBreakCount="2">
    <brk id="50" max="65535" man="1"/>
    <brk id="101"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data</vt:lpstr>
      <vt:lpstr>Transmittal</vt:lpstr>
      <vt:lpstr>Prior Year</vt:lpstr>
      <vt:lpstr>INFO_PG1</vt:lpstr>
      <vt:lpstr>INFO_PG2</vt:lpstr>
      <vt:lpstr>SS2_3_5_6</vt:lpstr>
      <vt:lpstr>SS4</vt:lpstr>
      <vt:lpstr>SS8</vt:lpstr>
      <vt:lpstr>FS</vt:lpstr>
      <vt:lpstr>CC's</vt:lpstr>
      <vt:lpstr>'Prior Year'!Edit</vt:lpstr>
      <vt:lpstr>Edit</vt:lpstr>
      <vt:lpstr>'CC''s'!Print_Area</vt:lpstr>
      <vt:lpstr>data!Print_Area</vt:lpstr>
      <vt:lpstr>FS!Print_Area</vt:lpstr>
      <vt:lpstr>INFO_PG1!Print_Area</vt:lpstr>
      <vt:lpstr>INFO_PG2!Print_Area</vt:lpstr>
      <vt:lpstr>'Prior Year'!Print_Area</vt:lpstr>
      <vt:lpstr>SS2_3_5_6!Print_Area</vt:lpstr>
      <vt:lpstr>'SS4'!Print_Area</vt:lpstr>
      <vt:lpstr>'SS8'!Print_Area</vt:lpstr>
    </vt:vector>
  </TitlesOfParts>
  <Manager>Randall.Huyck@DOH.WA.GOV</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PeaceHealth St Joseph Medical Center Year End Report</dc:title>
  <dc:subject>2019 PeaceHealth St Joseph Medical Center Year End Report</dc:subject>
  <dc:creator>Washington State Dept of Health - HSQA - Community Health Systems</dc:creator>
  <cp:keywords>hospital financial reports</cp:keywords>
  <cp:lastModifiedBy>Huyck, Randall  (DOH)</cp:lastModifiedBy>
  <cp:lastPrinted>2019-12-18T23:25:27Z</cp:lastPrinted>
  <dcterms:created xsi:type="dcterms:W3CDTF">1999-06-02T22:01:56Z</dcterms:created>
  <dcterms:modified xsi:type="dcterms:W3CDTF">2019-12-31T17:29:20Z</dcterms:modified>
</cp:coreProperties>
</file>